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540" windowWidth="12045" windowHeight="4425" tabRatio="927"/>
  </bookViews>
  <sheets>
    <sheet name="2017 Cap Str Recon (CD)" sheetId="34" r:id="rId1"/>
    <sheet name="2017 Cap Str Recon (3rd NOIA)" sheetId="105" r:id="rId2"/>
    <sheet name="2018 Cap Str Recon (CD)" sheetId="81" r:id="rId3"/>
    <sheet name="2018 Cap Str Recon (3rd NOIA)" sheetId="106" r:id="rId4"/>
    <sheet name="52A" sheetId="63" r:id="rId5"/>
    <sheet name="52C" sheetId="64" r:id="rId6"/>
    <sheet name="MFR_D_1A_Sub" sheetId="89" state="hidden" r:id="rId7"/>
    <sheet name="2017 Tax support" sheetId="79" state="hidden" r:id="rId8"/>
    <sheet name="2018 Tax support" sheetId="94" state="hidden" r:id="rId9"/>
    <sheet name="TAX  Gas Reserves -No Future GR" sheetId="95" state="hidden" r:id="rId10"/>
    <sheet name="TAX  Gas Reserves - RC" sheetId="96" state="hidden" r:id="rId11"/>
    <sheet name="Per Book_NOI Compare" sheetId="77" state="hidden" r:id="rId12"/>
    <sheet name="Rate Base 2018" sheetId="85" state="hidden" r:id="rId13"/>
    <sheet name="52A 2018" sheetId="83" r:id="rId14"/>
    <sheet name="52C 2018" sheetId="84" state="hidden" r:id="rId15"/>
    <sheet name="NOI 2018" sheetId="86" state="hidden" r:id="rId16"/>
    <sheet name="Non Utility 2018" sheetId="87" r:id="rId17"/>
    <sheet name="Rate Base" sheetId="65" state="hidden" r:id="rId18"/>
    <sheet name="NOI" sheetId="71" r:id="rId19"/>
    <sheet name="Non Utility" sheetId="74" r:id="rId20"/>
    <sheet name="D6 Test Revised" sheetId="104" r:id="rId21"/>
    <sheet name="D6 Sub Revised" sheetId="103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\A" localSheetId="1">#REF!</definedName>
    <definedName name="\A" localSheetId="3">#REF!</definedName>
    <definedName name="\A">#REF!</definedName>
    <definedName name="\C">#REF!</definedName>
    <definedName name="\P">'[1]Cost of Capital Worksheet'!#REF!</definedName>
    <definedName name="\Z" localSheetId="1">#REF!</definedName>
    <definedName name="\Z" localSheetId="3">#REF!</definedName>
    <definedName name="\Z">#REF!</definedName>
    <definedName name="____n4" localSheetId="1" hidden="1">{"EXCELHLP.HLP!1802";5;10;5;10;13;13;13;8;5;5;10;14;13;13;13;13;5;10;14;13;5;10;1;2;24}</definedName>
    <definedName name="____n4" localSheetId="3" hidden="1">{"EXCELHLP.HLP!1802";5;10;5;10;13;13;13;8;5;5;10;14;13;13;13;13;5;10;14;13;5;10;1;2;24}</definedName>
    <definedName name="____n4" hidden="1">{"EXCELHLP.HLP!1802";5;10;5;10;13;13;13;8;5;5;10;14;13;13;13;13;5;10;14;13;5;10;1;2;24}</definedName>
    <definedName name="___n4" localSheetId="1" hidden="1">{"EXCELHLP.HLP!1802";5;10;5;10;13;13;13;8;5;5;10;14;13;13;13;13;5;10;14;13;5;10;1;2;24}</definedName>
    <definedName name="___n4" localSheetId="3" hidden="1">{"EXCELHLP.HLP!1802";5;10;5;10;13;13;13;8;5;5;10;14;13;13;13;13;5;10;14;13;5;10;1;2;24}</definedName>
    <definedName name="___n4" hidden="1">{"EXCELHLP.HLP!1802";5;10;5;10;13;13;13;8;5;5;10;14;13;13;13;13;5;10;14;13;5;10;1;2;24}</definedName>
    <definedName name="__DAT1" localSheetId="1">#REF!</definedName>
    <definedName name="__DAT1" localSheetId="3">#REF!</definedName>
    <definedName name="__DAT1" localSheetId="8">#REF!</definedName>
    <definedName name="__DAT1" localSheetId="10">#REF!</definedName>
    <definedName name="__DAT1">#REF!</definedName>
    <definedName name="__DAT10" localSheetId="1">#REF!</definedName>
    <definedName name="__DAT10" localSheetId="3">#REF!</definedName>
    <definedName name="__DAT10" localSheetId="8">#REF!</definedName>
    <definedName name="__DAT10" localSheetId="10">#REF!</definedName>
    <definedName name="__DAT10">#REF!</definedName>
    <definedName name="__DAT11" localSheetId="8">#REF!</definedName>
    <definedName name="__DAT11" localSheetId="10">#REF!</definedName>
    <definedName name="__DAT11">#REF!</definedName>
    <definedName name="__DAT12" localSheetId="8">#REF!</definedName>
    <definedName name="__DAT12" localSheetId="10">#REF!</definedName>
    <definedName name="__DAT12">#REF!</definedName>
    <definedName name="__DAT13" localSheetId="8">#REF!</definedName>
    <definedName name="__DAT13" localSheetId="10">#REF!</definedName>
    <definedName name="__DAT13">#REF!</definedName>
    <definedName name="__DAT14" localSheetId="8">#REF!</definedName>
    <definedName name="__DAT14" localSheetId="10">#REF!</definedName>
    <definedName name="__DAT14">#REF!</definedName>
    <definedName name="__DAT15" localSheetId="8">#REF!</definedName>
    <definedName name="__DAT15" localSheetId="10">#REF!</definedName>
    <definedName name="__DAT15">#REF!</definedName>
    <definedName name="__DAT16" localSheetId="8">#REF!</definedName>
    <definedName name="__DAT16" localSheetId="10">#REF!</definedName>
    <definedName name="__DAT16">#REF!</definedName>
    <definedName name="__DAT17" localSheetId="8">#REF!</definedName>
    <definedName name="__DAT17" localSheetId="10">#REF!</definedName>
    <definedName name="__DAT17">#REF!</definedName>
    <definedName name="__DAT18" localSheetId="8">#REF!</definedName>
    <definedName name="__DAT18" localSheetId="10">#REF!</definedName>
    <definedName name="__DAT18">#REF!</definedName>
    <definedName name="__DAT2" localSheetId="8">#REF!</definedName>
    <definedName name="__DAT2" localSheetId="10">#REF!</definedName>
    <definedName name="__DAT2">#REF!</definedName>
    <definedName name="__DAT3" localSheetId="8">#REF!</definedName>
    <definedName name="__DAT3" localSheetId="10">#REF!</definedName>
    <definedName name="__DAT3">#REF!</definedName>
    <definedName name="__DAT4" localSheetId="8">#REF!</definedName>
    <definedName name="__DAT4" localSheetId="10">#REF!</definedName>
    <definedName name="__DAT4">#REF!</definedName>
    <definedName name="__DAT5" localSheetId="8">#REF!</definedName>
    <definedName name="__DAT5" localSheetId="10">#REF!</definedName>
    <definedName name="__DAT5">#REF!</definedName>
    <definedName name="__DAT6" localSheetId="8">#REF!</definedName>
    <definedName name="__DAT6" localSheetId="10">#REF!</definedName>
    <definedName name="__DAT6">#REF!</definedName>
    <definedName name="__DAT7" localSheetId="8">#REF!</definedName>
    <definedName name="__DAT7" localSheetId="10">#REF!</definedName>
    <definedName name="__DAT7">#REF!</definedName>
    <definedName name="__DAT8" localSheetId="8">#REF!</definedName>
    <definedName name="__DAT8" localSheetId="10">#REF!</definedName>
    <definedName name="__DAT8">#REF!</definedName>
    <definedName name="__DAT9" localSheetId="8">#REF!</definedName>
    <definedName name="__DAT9" localSheetId="10">#REF!</definedName>
    <definedName name="__DAT9">#REF!</definedName>
    <definedName name="__n4" localSheetId="1" hidden="1">{"EXCELHLP.HLP!1802";5;10;5;10;13;13;13;8;5;5;10;14;13;13;13;13;5;10;14;13;5;10;1;2;24}</definedName>
    <definedName name="__n4" localSheetId="3" hidden="1">{"EXCELHLP.HLP!1802";5;10;5;10;13;13;13;8;5;5;10;14;13;13;13;13;5;10;14;13;5;10;1;2;24}</definedName>
    <definedName name="__n4" hidden="1">{"EXCELHLP.HLP!1802";5;10;5;10;13;13;13;8;5;5;10;14;13;13;13;13;5;10;14;13;5;10;1;2;24}</definedName>
    <definedName name="_1_" localSheetId="8">'[2]Journal Entry'!#REF!</definedName>
    <definedName name="_1_">'[2]Journal Entry'!#REF!</definedName>
    <definedName name="_10C_38B">[3]REPORT!$A$1:$N$56</definedName>
    <definedName name="_10C_56">[4]REPORT!$A$1:$P$56</definedName>
    <definedName name="_11C_56">[5]REPORT!$A$1:$P$56</definedName>
    <definedName name="_11C_58" localSheetId="1">#REF!</definedName>
    <definedName name="_11C_58" localSheetId="3">#REF!</definedName>
    <definedName name="_11C_58">#REF!</definedName>
    <definedName name="_12C_58" localSheetId="1">#REF!</definedName>
    <definedName name="_12C_58" localSheetId="3">#REF!</definedName>
    <definedName name="_12C_58">#REF!</definedName>
    <definedName name="_12C_9" localSheetId="1">#REF!</definedName>
    <definedName name="_12C_9" localSheetId="3">#REF!</definedName>
    <definedName name="_12C_9">#REF!</definedName>
    <definedName name="_13C_9">#REF!</definedName>
    <definedName name="_14D_1" localSheetId="1">#REF!</definedName>
    <definedName name="_14D_1" localSheetId="3">#REF!</definedName>
    <definedName name="_14D_1">#REF!</definedName>
    <definedName name="_15PG_1" localSheetId="1">#REF!</definedName>
    <definedName name="_15PG_1" localSheetId="3">#REF!</definedName>
    <definedName name="_15PG_1">#REF!</definedName>
    <definedName name="_16PG_1" localSheetId="1">#REF!</definedName>
    <definedName name="_16PG_1" localSheetId="3">#REF!</definedName>
    <definedName name="_16PG_1">#REF!</definedName>
    <definedName name="_1B_6">#REF!</definedName>
    <definedName name="_1C_12">[6]REPORT!$A$1:$AB$56</definedName>
    <definedName name="_1D_1" localSheetId="1">#REF!</definedName>
    <definedName name="_1D_1" localSheetId="3">#REF!</definedName>
    <definedName name="_1D_1">#REF!</definedName>
    <definedName name="_2_0c" localSheetId="8">'[2]Journal Entry'!#REF!</definedName>
    <definedName name="_2_0c">'[2]Journal Entry'!#REF!</definedName>
    <definedName name="_2B_6">#REF!</definedName>
    <definedName name="_2B_7_1OF3" localSheetId="1">#REF!</definedName>
    <definedName name="_2B_7_1OF3" localSheetId="3">#REF!</definedName>
    <definedName name="_2B_7_1OF3">#REF!</definedName>
    <definedName name="_2C_38B">[7]REPORT!$A$1:$N$56</definedName>
    <definedName name="_2PG_1" localSheetId="1">#REF!</definedName>
    <definedName name="_2PG_1" localSheetId="3">#REF!</definedName>
    <definedName name="_2PG_1">#REF!</definedName>
    <definedName name="_3_0calculat" localSheetId="8">'[2]Journal Entry'!#REF!</definedName>
    <definedName name="_3_0calculat">'[2]Journal Entry'!#REF!</definedName>
    <definedName name="_3B_7_1OF3">#REF!</definedName>
    <definedName name="_3B_7_2OF3" localSheetId="1">#REF!</definedName>
    <definedName name="_3B_7_2OF3" localSheetId="3">#REF!</definedName>
    <definedName name="_3B_7_2OF3">#REF!</definedName>
    <definedName name="_3C_38B">[8]REPORT!$A$1:$N$56</definedName>
    <definedName name="_3C_56">[9]REPORT!$A$1:$P$56</definedName>
    <definedName name="_4_0jen" localSheetId="1">'[2]Journal Entry'!#REF!</definedName>
    <definedName name="_4_0jen" localSheetId="3">'[2]Journal Entry'!#REF!</definedName>
    <definedName name="_4_0jen" localSheetId="8">'[2]Journal Entry'!#REF!</definedName>
    <definedName name="_4_0jen">'[2]Journal Entry'!#REF!</definedName>
    <definedName name="_4B_7_2OF3" localSheetId="1">#REF!</definedName>
    <definedName name="_4B_7_2OF3" localSheetId="3">#REF!</definedName>
    <definedName name="_4B_7_2OF3">#REF!</definedName>
    <definedName name="_4B_7_3OF3" localSheetId="1">#REF!</definedName>
    <definedName name="_4B_7_3OF3" localSheetId="3">#REF!</definedName>
    <definedName name="_4B_7_3OF3">#REF!</definedName>
    <definedName name="_4C_56">[10]REPORT!$A$1:$P$56</definedName>
    <definedName name="_5B_7_3OF3" localSheetId="1">#REF!</definedName>
    <definedName name="_5B_7_3OF3" localSheetId="3">#REF!</definedName>
    <definedName name="_5B_7_3OF3">#REF!</definedName>
    <definedName name="_5B_9A" localSheetId="1">#REF!</definedName>
    <definedName name="_5B_9A" localSheetId="3">#REF!</definedName>
    <definedName name="_5B_9A">#REF!</definedName>
    <definedName name="_6B_9A" localSheetId="1">#REF!</definedName>
    <definedName name="_6B_9A" localSheetId="3">#REF!</definedName>
    <definedName name="_6B_9A">#REF!</definedName>
    <definedName name="_6B_9B">#REF!</definedName>
    <definedName name="_7B_9B">#REF!</definedName>
    <definedName name="_7C_12">[11]REPORT!$A$1:$AB$56</definedName>
    <definedName name="_8C_12">[12]REPORT!$A$1:$AB$56</definedName>
    <definedName name="_8C_2" localSheetId="1">#REF!</definedName>
    <definedName name="_8C_2" localSheetId="3">#REF!</definedName>
    <definedName name="_8C_2">#REF!</definedName>
    <definedName name="_9C_2" localSheetId="1">#REF!</definedName>
    <definedName name="_9C_2" localSheetId="3">#REF!</definedName>
    <definedName name="_9C_2">#REF!</definedName>
    <definedName name="_9C_38A">#REF!</definedName>
    <definedName name="_9C_38B">[13]REPORT!$A$1:$N$56</definedName>
    <definedName name="_ATPRegress_Dlg_Results" localSheetId="1" hidden="1">{2;#N/A;"R13C16:R17C16";#N/A;"R13C14:R17C15";FALSE;FALSE;FALSE;95;#N/A;#N/A;"R13C19";#N/A;FALSE;FALSE;FALSE;FALSE;#N/A;"";#N/A;FALSE;"";"";#N/A;#N/A;#N/A}</definedName>
    <definedName name="_ATPRegress_Dlg_Results" localSheetId="3" hidden="1">{2;#N/A;"R13C16:R17C16";#N/A;"R13C14:R17C15";FALSE;FALSE;FALSE;95;#N/A;#N/A;"R13C19";#N/A;FALSE;FALSE;FALSE;FALSE;#N/A;"";#N/A;FALSE;"";"";#N/A;#N/A;#N/A}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Types" localSheetId="1" hidden="1">{"EXCELHLP.HLP!1802";5;10;5;10;13;13;13;8;5;5;10;14;13;13;13;13;5;10;14;13;5;10;1;2;24}</definedName>
    <definedName name="_ATPRegress_Dlg_Types" localSheetId="3" hidden="1">{"EXCELHLP.HLP!1802";5;10;5;10;13;13;13;8;5;5;10;14;13;13;13;13;5;10;14;13;5;10;1;2;24}</definedName>
    <definedName name="_ATPRegress_Dlg_Types" hidden="1">{"EXCELHLP.HLP!1802";5;10;5;10;13;13;13;8;5;5;10;14;13;13;13;13;5;10;14;13;5;10;1;2;24}</definedName>
    <definedName name="_ATPRegress_Range1" localSheetId="8" hidden="1">'[14]ST Corrections'!#REF!</definedName>
    <definedName name="_ATPRegress_Range1" hidden="1">'[14]ST Corrections'!#REF!</definedName>
    <definedName name="_ATPRegress_Range2" localSheetId="8" hidden="1">'[14]ST Corrections'!#REF!</definedName>
    <definedName name="_ATPRegress_Range2" hidden="1">'[14]ST Corrections'!#REF!</definedName>
    <definedName name="_ATPRegress_Range3" localSheetId="8" hidden="1">'[14]ST Corrections'!#REF!</definedName>
    <definedName name="_ATPRegress_Range3" hidden="1">'[14]ST Corrections'!#REF!</definedName>
    <definedName name="_ATPRegress_Range4" hidden="1">"="</definedName>
    <definedName name="_ATPRegress_Range5" hidden="1">"="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C44">#REF!</definedName>
    <definedName name="_DAT1" localSheetId="8">#REF!</definedName>
    <definedName name="_DAT1" localSheetId="10">#REF!</definedName>
    <definedName name="_DAT1">#REF!</definedName>
    <definedName name="_DAT10" localSheetId="8">#REF!</definedName>
    <definedName name="_DAT10" localSheetId="10">#REF!</definedName>
    <definedName name="_DAT10">#REF!</definedName>
    <definedName name="_DAT11" localSheetId="8">#REF!</definedName>
    <definedName name="_DAT11" localSheetId="10">#REF!</definedName>
    <definedName name="_DAT11">#REF!</definedName>
    <definedName name="_DAT12" localSheetId="8">#REF!</definedName>
    <definedName name="_DAT12" localSheetId="10">#REF!</definedName>
    <definedName name="_DAT12">#REF!</definedName>
    <definedName name="_DAT13" localSheetId="8">#REF!</definedName>
    <definedName name="_DAT13" localSheetId="10">#REF!</definedName>
    <definedName name="_DAT13">#REF!</definedName>
    <definedName name="_DAT14" localSheetId="8">#REF!</definedName>
    <definedName name="_DAT14" localSheetId="10">#REF!</definedName>
    <definedName name="_DAT14">#REF!</definedName>
    <definedName name="_DAT15" localSheetId="8">#REF!</definedName>
    <definedName name="_DAT15" localSheetId="10">#REF!</definedName>
    <definedName name="_DAT15">#REF!</definedName>
    <definedName name="_DAT16" localSheetId="8">#REF!</definedName>
    <definedName name="_DAT16" localSheetId="10">#REF!</definedName>
    <definedName name="_DAT16">#REF!</definedName>
    <definedName name="_DAT17" localSheetId="8">#REF!</definedName>
    <definedName name="_DAT17" localSheetId="10">#REF!</definedName>
    <definedName name="_DAT17">#REF!</definedName>
    <definedName name="_DAT18" localSheetId="8">#REF!</definedName>
    <definedName name="_DAT18" localSheetId="10">#REF!</definedName>
    <definedName name="_DAT18">#REF!</definedName>
    <definedName name="_DAT2" localSheetId="8">#REF!</definedName>
    <definedName name="_DAT2" localSheetId="10">#REF!</definedName>
    <definedName name="_DAT2">#REF!</definedName>
    <definedName name="_DAT3" localSheetId="8">#REF!</definedName>
    <definedName name="_DAT3" localSheetId="10">#REF!</definedName>
    <definedName name="_DAT3">#REF!</definedName>
    <definedName name="_DAT4" localSheetId="8">#REF!</definedName>
    <definedName name="_DAT4" localSheetId="10">#REF!</definedName>
    <definedName name="_DAT4">#REF!</definedName>
    <definedName name="_DAT5" localSheetId="8">#REF!</definedName>
    <definedName name="_DAT5" localSheetId="10">#REF!</definedName>
    <definedName name="_DAT5">#REF!</definedName>
    <definedName name="_DAT6" localSheetId="8">#REF!</definedName>
    <definedName name="_DAT6" localSheetId="10">#REF!</definedName>
    <definedName name="_DAT6">#REF!</definedName>
    <definedName name="_DAT7" localSheetId="8">#REF!</definedName>
    <definedName name="_DAT7" localSheetId="10">#REF!</definedName>
    <definedName name="_DAT7">#REF!</definedName>
    <definedName name="_DAT8" localSheetId="8">#REF!</definedName>
    <definedName name="_DAT8" localSheetId="10">#REF!</definedName>
    <definedName name="_DAT8">#REF!</definedName>
    <definedName name="_DAT9" localSheetId="8">#REF!</definedName>
    <definedName name="_DAT9" localSheetId="10">#REF!</definedName>
    <definedName name="_DAT9">#REF!</definedName>
    <definedName name="_Fill" localSheetId="8" hidden="1">#REF!</definedName>
    <definedName name="_Fill" hidden="1">#REF!</definedName>
    <definedName name="_inf2000" localSheetId="8">#REF!</definedName>
    <definedName name="_inf2000">#REF!</definedName>
    <definedName name="_inf2001" localSheetId="8">#REF!</definedName>
    <definedName name="_inf2001">#REF!</definedName>
    <definedName name="_inf2002" localSheetId="8">#REF!</definedName>
    <definedName name="_inf2002">#REF!</definedName>
    <definedName name="_inf2003" localSheetId="8">#REF!</definedName>
    <definedName name="_inf2003">#REF!</definedName>
    <definedName name="_inf2004" localSheetId="8">#REF!</definedName>
    <definedName name="_inf2004">#REF!</definedName>
    <definedName name="_inf2005" localSheetId="8">#REF!</definedName>
    <definedName name="_inf2005">#REF!</definedName>
    <definedName name="_inf2006" localSheetId="8">#REF!</definedName>
    <definedName name="_inf2006">#REF!</definedName>
    <definedName name="_inf2007" localSheetId="8">#REF!</definedName>
    <definedName name="_inf2007">#REF!</definedName>
    <definedName name="_inf2008" localSheetId="8">#REF!</definedName>
    <definedName name="_inf2008">#REF!</definedName>
    <definedName name="_inf2009" localSheetId="8">#REF!</definedName>
    <definedName name="_inf2009">#REF!</definedName>
    <definedName name="_Key1" localSheetId="8" hidden="1">#REF!</definedName>
    <definedName name="_Key1" hidden="1">'[15]1999'!$D$9</definedName>
    <definedName name="_key2" localSheetId="1" hidden="1">#REF!</definedName>
    <definedName name="_key2" localSheetId="3" hidden="1">#REF!</definedName>
    <definedName name="_key2" hidden="1">#REF!</definedName>
    <definedName name="_n4" localSheetId="1" hidden="1">{"EXCELHLP.HLP!1802";5;10;5;10;13;13;13;8;5;5;10;14;13;13;13;13;5;10;14;13;5;10;1;2;24}</definedName>
    <definedName name="_n4" localSheetId="3" hidden="1">{"EXCELHLP.HLP!1802";5;10;5;10;13;13;13;8;5;5;10;14;13;13;13;13;5;10;14;13;5;10;1;2;24}</definedName>
    <definedName name="_n4" hidden="1">{"EXCELHLP.HLP!1802";5;10;5;10;13;13;13;8;5;5;10;14;13;13;13;13;5;10;14;13;5;10;1;2;24}</definedName>
    <definedName name="_Order1" hidden="1">255</definedName>
    <definedName name="_Order2" hidden="1">255</definedName>
    <definedName name="_PTP96" localSheetId="8">'[16]99 Rev'!#REF!</definedName>
    <definedName name="_PTP96">'[16]99 Rev'!#REF!</definedName>
    <definedName name="_Sort" localSheetId="8" hidden="1">#REF!</definedName>
    <definedName name="_Sort" hidden="1">'[15]1999'!#REF!</definedName>
    <definedName name="_Table1_In1" localSheetId="1" hidden="1">#REF!</definedName>
    <definedName name="_Table1_In1" localSheetId="3" hidden="1">#REF!</definedName>
    <definedName name="_Table1_In1" localSheetId="8" hidden="1">#REF!</definedName>
    <definedName name="_Table1_In1" hidden="1">#REF!</definedName>
    <definedName name="_Table1_Out" localSheetId="1" hidden="1">#REF!</definedName>
    <definedName name="_Table1_Out" localSheetId="3" hidden="1">#REF!</definedName>
    <definedName name="_Table1_Out" localSheetId="8" hidden="1">#REF!</definedName>
    <definedName name="_Table1_Out" hidden="1">#REF!</definedName>
    <definedName name="_Table2_In1" localSheetId="1" hidden="1">#REF!</definedName>
    <definedName name="_Table2_In1" localSheetId="3" hidden="1">#REF!</definedName>
    <definedName name="_Table2_In1" localSheetId="8" hidden="1">#REF!</definedName>
    <definedName name="_Table2_In1" hidden="1">#REF!</definedName>
    <definedName name="_Table2_In2" localSheetId="8" hidden="1">#REF!</definedName>
    <definedName name="_Table2_In2" hidden="1">#REF!</definedName>
    <definedName name="_Table2_Out" localSheetId="8" hidden="1">#REF!</definedName>
    <definedName name="_Table2_Out" hidden="1">#REF!</definedName>
    <definedName name="_Table3_In2" localSheetId="8" hidden="1">#REF!</definedName>
    <definedName name="_Table3_In2" hidden="1">#REF!</definedName>
    <definedName name="abit">0.000000001</definedName>
    <definedName name="acoeff" localSheetId="1">#REF!</definedName>
    <definedName name="acoeff" localSheetId="3">#REF!</definedName>
    <definedName name="acoeff" localSheetId="8">#REF!</definedName>
    <definedName name="acoeff">#REF!</definedName>
    <definedName name="AllocRates">'[17]TaxStream Alloc Rates'!$A$3:$H$155</definedName>
    <definedName name="AMOUNT">'[18]Cap Structure Adj'!$E:$E</definedName>
    <definedName name="anscount" hidden="1">1</definedName>
    <definedName name="Application" localSheetId="1">#REF!</definedName>
    <definedName name="Application" localSheetId="3">#REF!</definedName>
    <definedName name="Application">#REF!</definedName>
    <definedName name="AS2DocOpenMode" hidden="1">"AS2DocumentEdit"</definedName>
    <definedName name="Bank" localSheetId="1">#REF!</definedName>
    <definedName name="Bank" localSheetId="3">#REF!</definedName>
    <definedName name="Bank" localSheetId="8">#REF!</definedName>
    <definedName name="Bank">#REF!</definedName>
    <definedName name="Base_Rate" localSheetId="1">#REF!</definedName>
    <definedName name="Base_Rate" localSheetId="3">#REF!</definedName>
    <definedName name="Base_Rate" localSheetId="8">#REF!</definedName>
    <definedName name="Base_Rate">#REF!</definedName>
    <definedName name="basis_2x16" localSheetId="1">#REF!</definedName>
    <definedName name="basis_2x16" localSheetId="3">#REF!</definedName>
    <definedName name="basis_2x16" localSheetId="8">#REF!</definedName>
    <definedName name="basis_2x16">#REF!</definedName>
    <definedName name="basis_7x8" localSheetId="8">#REF!</definedName>
    <definedName name="basis_7x8">#REF!</definedName>
    <definedName name="bayatxinc" localSheetId="1">'[19]All Companies'!#REF!</definedName>
    <definedName name="bayatxinc" localSheetId="3">'[19]All Companies'!#REF!</definedName>
    <definedName name="bayatxinc" localSheetId="8">'[19]All Companies'!#REF!</definedName>
    <definedName name="bayatxinc" localSheetId="10">'[19]All Companies'!#REF!</definedName>
    <definedName name="bayatxinc">'[19]All Companies'!#REF!</definedName>
    <definedName name="bcoeff" localSheetId="1">#REF!</definedName>
    <definedName name="bcoeff" localSheetId="3">#REF!</definedName>
    <definedName name="bcoeff" localSheetId="8">#REF!</definedName>
    <definedName name="bcoeff">#REF!</definedName>
    <definedName name="BEx0017DGUEDPCFJUPUZOOLJCS2B" localSheetId="1" hidden="1">#REF!</definedName>
    <definedName name="BEx0017DGUEDPCFJUPUZOOLJCS2B" localSheetId="3" hidden="1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UQEWHVOTL5UE4TS6N9I9SVP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AEHWVVI40ROTNWROZLJD81M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PZCOY3MT63U01AGM91LSUDK6" hidden="1">#REF!</definedName>
    <definedName name="BEx1QA54J2A4I7IBQR19BTY28ZMR" hidden="1">#REF!</definedName>
    <definedName name="BEx1QMQAHG3KQUK59DVM68SWKZIZ" hidden="1">#REF!</definedName>
    <definedName name="BEx1QS4I6EOZNLQE54RT7EXOE8YP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GP2O2VDVRJRFGH2I62VAI5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CS3VNR1KW2R7DKSQFZ17QW0" hidden="1">#REF!</definedName>
    <definedName name="BEx3CKFCCPZZ6ROLAT5C1DZNIC1U" hidden="1">#REF!</definedName>
    <definedName name="BEx3CO0SVO4WLH0DO43DCHYDTH1P" hidden="1">#REF!</definedName>
    <definedName name="BEx3D9G6QTSPF9UYI4X0XY0VE896" hidden="1">#REF!</definedName>
    <definedName name="BEx3DCQU9PBRXIMLO62KS5RLH447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L44EJ5QLVJMAFPN6J1V4GPU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Q5LCE82CJ1E3XQ4JBMAA37C" hidden="1">#REF!</definedName>
    <definedName name="BEx5CSUOL05D8PAM2TRDA9VRJT1O" hidden="1">#REF!</definedName>
    <definedName name="BEx5CUNFOO4YDFJ22HCMI2QKIGKM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51DSERT1TR7B4A29R41W4NX" hidden="1">#REF!</definedName>
    <definedName name="BEx5K934AVZON26XBV721V59GSB5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B9BR71LZDG7XXQ2EO58JC5F" hidden="1">#REF!</definedName>
    <definedName name="BEx5MLQZM68YQSKARVWTTPINFQ2C" hidden="1">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HRIWDLHQX2LG0HWFRYEL1T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4VD4T0DTGUN66N0CH4AGZ9V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1NJPS79AP7NTIJRES3YPWU7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YSYW7QCPXS2NAVLFAU5Y2Z2" hidden="1">#REF!</definedName>
    <definedName name="BEx9C590HJ2O31IWJB73C1HR74AI" hidden="1">#REF!</definedName>
    <definedName name="BEx9CBE4S9184TPG4N4F1YFK0M56" hidden="1">#REF!</definedName>
    <definedName name="BEx9CCQRMYYOGIOYTOM73VKDIPS1" hidden="1">#REF!</definedName>
    <definedName name="BEx9D1BC9FT19KY0INAABNDBAMR1" hidden="1">#REF!</definedName>
    <definedName name="BEx9D9UXR8K0DXME2N75CB045C5C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46H76XGXGTD2FB7ORTZHVJF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WE4PI3NOBXXVO9CTEN4DIU2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Z3EZBGYYI33U0KQ8NEIH8PY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DHI5I2TJ2LXYPM98EE81L27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CTY5Z38O85JV2KF50P4E" hidden="1">#REF!</definedName>
    <definedName name="BExCZKH6NI0EE02L995IFVBD1J59" hidden="1">#REF!</definedName>
    <definedName name="BExCZUD9FEOJBKDJ51Z3JON9LKJ8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13RUIBGRXDL4QDZ305UKUR12" hidden="1">#REF!</definedName>
    <definedName name="BExD14DETV5R4OOTMAXD5NAKWRO3" hidden="1">#REF!</definedName>
    <definedName name="BExD1OAU9OXQAZA4D70HP72CU6GB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N9VIYI0FVL0HLZQXJFO6TT0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MKD95A649M0WRSG6CXXP326" hidden="1">#REF!</definedName>
    <definedName name="BExESR27ZXJG5VMY4PR9D940VS7T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LO75K95C6IRKHXSP7VP81T4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EAPPL24809U36ARIMYRD5NF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DDMTKZ2HBA8F9QZ7SS45OS7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F977NMX3QY6AUFGKM5NGSO5" hidden="1">#REF!</definedName>
    <definedName name="BExGOT6UXUX5FVTAYL9SOBZ1D0II" hidden="1">#REF!</definedName>
    <definedName name="BExGOXJDHUDPDT8I8IVGVW9J0R5Q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GJ1A7LNZUS8QSMOG8UNGLMK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d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9DBUB7ZGF4B20FVUO9QGOX2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T1MK8TBAK3SNP36A8FKDQSOK" hidden="1">#REF!</definedName>
    <definedName name="BExITBNYANV2S8KD56GOGCKW393R" hidden="1">#REF!</definedName>
    <definedName name="BExItemGrid">#REF!</definedName>
    <definedName name="BExIUD4OJGH65NFNQ4VMCE3R4J1X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H3H9TW5TJCNU5Z1EWXP3BAEP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O9IOWKTWHO8LQJJQI5P3INWY" hidden="1">#REF!</definedName>
    <definedName name="BExMOFYRMNBEPJ7H60CD5KWGNSKW" hidden="1">#REF!</definedName>
    <definedName name="BExMOI29DOEK5R1A5QZPUDKF7N6T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BKGOKEBRXLRH70TDVHE8LGF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68X4C8NBYPPOZE5R19C2MZG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9R28MXSG2SEV956F0KZ20AN" hidden="1">#REF!</definedName>
    <definedName name="BExQ3D1P3M5Z3HLMEZ17E0BLEE4U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TANMJCK7LJ4OQMD6F2Q01L" hidden="1">#REF!</definedName>
    <definedName name="BExQ9ZLYHWABXAA9NJDW8ZS0UQ9P" hidden="1">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DICMZTSA1X73TMHNO4JSFLN" hidden="1">#REF!</definedName>
    <definedName name="BExQBEER6CRCRPSSL61S0OMH57ZA" hidden="1">#REF!</definedName>
    <definedName name="BExQBGI92AI8T4659FO9OS501H2S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F1OEB07CRAP6ALNNMJNJ3P2D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B9MJ25NDUHTCVMSODJY2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F07QFLZCO4P6K6QF05XG7PH1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3O3JQGQFY3SDFTMBEM08TQX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IX3ABJ6HLPILAXA5Q9LFO26" hidden="1">#REF!</definedName>
    <definedName name="BExTWJTIA3WUW1PUWXAOP9O8NKLZ" hidden="1">#REF!</definedName>
    <definedName name="BExTWW95OX07FNA01WF5MSSSFQLX" hidden="1">#REF!</definedName>
    <definedName name="BExTWX5J0J9QLNYZ3NQJHZBGYCNM" hidden="1">#REF!</definedName>
    <definedName name="BExTX476KI0RNB71XI5TYMANSGBG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HCJJ2NWRM1RV59FYR41534U" hidden="1">#REF!</definedName>
    <definedName name="BExTYKCEFJ83LZM95M1V7CSFQVEA" hidden="1">#REF!</definedName>
    <definedName name="BExTYPLA9N640MFRJJQPKXT7P88M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ORMFEN4WCM9S7YUY7E9WX3C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EE8BA0E70VLL6WM5F85J10Q" hidden="1">#REF!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51IFNZXPBDES28457LR8X60M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WXXC7SSQDMHSLUN5C2V4IYX" hidden="1">#REF!</definedName>
    <definedName name="BExU708NI96MM6BUOX5DT9LV4JWF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4ITWL2Z4NO717HTFQNT2C4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W0386REQRCQCVT9BCX80UPTRY" hidden="1">#REF!</definedName>
    <definedName name="BExW0FYP4WXY71CYUG40SUBG9UWU" hidden="1">#REF!</definedName>
    <definedName name="BExW0RI61B4VV0ARXTFVBAWRA1C5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09L5Y9Q4CI04ESBT9FBKMX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4F7ET00BZ4EYY1U8S9S895U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914KO7IKNZYZO7PNCTINBIK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FILGAF9YP1XGP6PVCZD9P56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NJKU0U25JSVTR2FZCN88234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GVLMKTPFXG42QYT0PO81G7F" hidden="1">#REF!</definedName>
    <definedName name="BExZLKMK7LRK14S09WLMH7MXSQXM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PUTK8AJNGCUNSO4PDKPBEUCU" hidden="1">#REF!</definedName>
    <definedName name="BExZQ37OVBR25U32CO2YYVPZOMR5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ma_2x16" localSheetId="8">#REF!</definedName>
    <definedName name="bma_2x16">#REF!</definedName>
    <definedName name="bma_7x8" localSheetId="8">#REF!</definedName>
    <definedName name="bma_7x8">#REF!</definedName>
    <definedName name="BottomUDA">#REF!</definedName>
    <definedName name="bradtxinc" localSheetId="1">'[20]All Companies'!#REF!</definedName>
    <definedName name="bradtxinc" localSheetId="3">'[20]All Companies'!#REF!</definedName>
    <definedName name="bradtxinc" localSheetId="8">'[20]All Companies'!#REF!</definedName>
    <definedName name="bradtxinc" localSheetId="10">'[20]All Companies'!#REF!</definedName>
    <definedName name="bradtxinc">'[20]All Companies'!#REF!</definedName>
    <definedName name="btwcols" localSheetId="1">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</definedName>
    <definedName name="btwcols" localSheetId="3">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</definedName>
    <definedName name="btwcols" localSheetId="8">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</definedName>
    <definedName name="btwcols" localSheetId="10">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</definedName>
    <definedName name="btwcols">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</definedName>
    <definedName name="BUSelection" localSheetId="1">#REF!</definedName>
    <definedName name="BUSelection" localSheetId="3">#REF!</definedName>
    <definedName name="BUSelection">#REF!</definedName>
    <definedName name="calc" localSheetId="1">'[2]Journal Entry'!#REF!</definedName>
    <definedName name="calc" localSheetId="3">'[2]Journal Entry'!#REF!</definedName>
    <definedName name="calc" localSheetId="8">'[2]Journal Entry'!#REF!</definedName>
    <definedName name="calc">'[2]Journal Entry'!#REF!</definedName>
    <definedName name="calculation" localSheetId="1">'[2]Journal Entry'!#REF!</definedName>
    <definedName name="calculation" localSheetId="3">'[2]Journal Entry'!#REF!</definedName>
    <definedName name="calculation" localSheetId="8">'[2]Journal Entry'!#REF!</definedName>
    <definedName name="calculation">'[2]Journal Entry'!#REF!</definedName>
    <definedName name="calitxinc" localSheetId="1">'[19]All Companies'!#REF!</definedName>
    <definedName name="calitxinc" localSheetId="3">'[19]All Companies'!#REF!</definedName>
    <definedName name="calitxinc" localSheetId="8">'[19]All Companies'!#REF!</definedName>
    <definedName name="calitxinc" localSheetId="10">'[19]All Companies'!#REF!</definedName>
    <definedName name="calitxinc">'[19]All Companies'!#REF!</definedName>
    <definedName name="CapacityRate" localSheetId="1">HLOOKUP(ProjectYear,tblCapRate,swCaptbl+1)</definedName>
    <definedName name="CapacityRate" localSheetId="3">HLOOKUP(ProjectYear,tblCapRate,swCaptbl+1)</definedName>
    <definedName name="CapacityRate" localSheetId="8">HLOOKUP(ProjectYear,tblCapRate,swCaptbl+1)</definedName>
    <definedName name="CapacityRate">HLOOKUP(ProjectYear,tblCapRate,swCaptbl+1)</definedName>
    <definedName name="ccoeff" localSheetId="1">#REF!</definedName>
    <definedName name="ccoeff" localSheetId="3">#REF!</definedName>
    <definedName name="ccoeff" localSheetId="8">#REF!</definedName>
    <definedName name="ccoeff">#REF!</definedName>
    <definedName name="co_name_line1" localSheetId="1">#REF!</definedName>
    <definedName name="co_name_line1" localSheetId="3">#REF!</definedName>
    <definedName name="co_name_line1">#REF!</definedName>
    <definedName name="co_name_line2" localSheetId="1">#REF!</definedName>
    <definedName name="co_name_line2" localSheetId="3">#REF!</definedName>
    <definedName name="co_name_line2">#REF!</definedName>
    <definedName name="CoCode" localSheetId="8">#REF!</definedName>
    <definedName name="CoCode">#REF!</definedName>
    <definedName name="Comp" localSheetId="8">#REF!</definedName>
    <definedName name="Comp">#REF!</definedName>
    <definedName name="COS_ID_DESC">'[18]Cap Structure Adj'!$A:$A</definedName>
    <definedName name="cosotxinc" localSheetId="1">#REF!</definedName>
    <definedName name="cosotxinc" localSheetId="3">#REF!</definedName>
    <definedName name="cosotxinc" localSheetId="8">#REF!</definedName>
    <definedName name="cosotxinc">#REF!</definedName>
    <definedName name="cost" localSheetId="1" hidden="1">{#N/A,#N/A,FALSE,"T COST";#N/A,#N/A,FALSE,"COST_FH"}</definedName>
    <definedName name="cost" localSheetId="3" hidden="1">{#N/A,#N/A,FALSE,"T COST";#N/A,#N/A,FALSE,"COST_FH"}</definedName>
    <definedName name="cost" hidden="1">{#N/A,#N/A,FALSE,"T COST";#N/A,#N/A,FALSE,"COST_FH"}</definedName>
    <definedName name="CSAMOUNT">'[18]Cap Structure'!$D:$D</definedName>
    <definedName name="CSCATEGORY">'[18]Cap Structure'!$A:$A</definedName>
    <definedName name="CSLEDGER_MONTH">'[18]Cap Structure'!$B:$B</definedName>
    <definedName name="CSRAMOUNT">'[18]Cap Structure Cost Rates'!$D:$D</definedName>
    <definedName name="CSRCAP_STRUCTURE_ITEM">'[18]Cap Structure Cost Rates'!$A:$A</definedName>
    <definedName name="CSRLEDGER_MONTH">'[18]Cap Structure Cost Rates'!$C:$C</definedName>
    <definedName name="CSW_Lease_Rate" localSheetId="1">#REF!</definedName>
    <definedName name="CSW_Lease_Rate" localSheetId="3">#REF!</definedName>
    <definedName name="CSW_Lease_Rate" localSheetId="8">#REF!</definedName>
    <definedName name="CSW_Lease_Rate">#REF!</definedName>
    <definedName name="CSW_Turb" localSheetId="1">#REF!</definedName>
    <definedName name="CSW_Turb" localSheetId="3">#REF!</definedName>
    <definedName name="CSW_Turb" localSheetId="8">#REF!</definedName>
    <definedName name="CSW_Turb">#REF!</definedName>
    <definedName name="CSW_Turbines" localSheetId="1">#REF!</definedName>
    <definedName name="CSW_Turbines" localSheetId="3">#REF!</definedName>
    <definedName name="CSW_Turbines" localSheetId="8">#REF!</definedName>
    <definedName name="CSW_Turbines">#REF!</definedName>
    <definedName name="CurrentOptions">#REF!</definedName>
    <definedName name="Cwvu.GREY_ALL." localSheetId="8" hidden="1">#REF!</definedName>
    <definedName name="Cwvu.GREY_ALL." hidden="1">#REF!</definedName>
    <definedName name="daily_pk_vols" localSheetId="8">#REF!</definedName>
    <definedName name="daily_pk_vols">#REF!</definedName>
    <definedName name="DATA1" localSheetId="8">#REF!</definedName>
    <definedName name="DATA1" localSheetId="10">#REF!</definedName>
    <definedName name="DATA1">#REF!</definedName>
    <definedName name="DATA10" localSheetId="8">#REF!</definedName>
    <definedName name="DATA10" localSheetId="10">#REF!</definedName>
    <definedName name="DATA10">#REF!</definedName>
    <definedName name="DATA11" localSheetId="8">#REF!</definedName>
    <definedName name="DATA11" localSheetId="10">#REF!</definedName>
    <definedName name="DATA11">#REF!</definedName>
    <definedName name="DATA12" localSheetId="8">#REF!</definedName>
    <definedName name="DATA12" localSheetId="10">#REF!</definedName>
    <definedName name="DATA12">#REF!</definedName>
    <definedName name="DATA13" localSheetId="8">#REF!</definedName>
    <definedName name="DATA13" localSheetId="10">#REF!</definedName>
    <definedName name="DATA13">#REF!</definedName>
    <definedName name="DATA14" localSheetId="8">#REF!</definedName>
    <definedName name="DATA14" localSheetId="10">#REF!</definedName>
    <definedName name="DATA14">#REF!</definedName>
    <definedName name="DATA15" localSheetId="8">#REF!</definedName>
    <definedName name="DATA15" localSheetId="10">#REF!</definedName>
    <definedName name="DATA15">#REF!</definedName>
    <definedName name="DATA16" localSheetId="8">#REF!</definedName>
    <definedName name="DATA16" localSheetId="10">#REF!</definedName>
    <definedName name="DATA16">#REF!</definedName>
    <definedName name="DATA17" localSheetId="8">#REF!</definedName>
    <definedName name="DATA17" localSheetId="10">#REF!</definedName>
    <definedName name="DATA17">#REF!</definedName>
    <definedName name="DATA2" localSheetId="8">#REF!</definedName>
    <definedName name="DATA2" localSheetId="10">#REF!</definedName>
    <definedName name="DATA2">#REF!</definedName>
    <definedName name="DATA3" localSheetId="8">#REF!</definedName>
    <definedName name="DATA3" localSheetId="10">#REF!</definedName>
    <definedName name="DATA3">#REF!</definedName>
    <definedName name="DATA4" localSheetId="8">#REF!</definedName>
    <definedName name="DATA4" localSheetId="10">#REF!</definedName>
    <definedName name="DATA4">#REF!</definedName>
    <definedName name="DATA5" localSheetId="8">#REF!</definedName>
    <definedName name="DATA5" localSheetId="10">#REF!</definedName>
    <definedName name="DATA5">#REF!</definedName>
    <definedName name="DATA6" localSheetId="8">#REF!</definedName>
    <definedName name="DATA6" localSheetId="10">#REF!</definedName>
    <definedName name="DATA6">#REF!</definedName>
    <definedName name="DATA7" localSheetId="8">#REF!</definedName>
    <definedName name="DATA7" localSheetId="10">#REF!</definedName>
    <definedName name="DATA7">#REF!</definedName>
    <definedName name="DATA8" localSheetId="8">#REF!</definedName>
    <definedName name="DATA8" localSheetId="10">#REF!</definedName>
    <definedName name="DATA8">#REF!</definedName>
    <definedName name="DATA9" localSheetId="8">#REF!</definedName>
    <definedName name="DATA9" localSheetId="10">#REF!</definedName>
    <definedName name="DATA9">#REF!</definedName>
    <definedName name="debt_amt">[21]Input!$D$304</definedName>
    <definedName name="DefaultPageMember1" localSheetId="1">#REF!</definedName>
    <definedName name="DefaultPageMember1" localSheetId="3">#REF!</definedName>
    <definedName name="DefaultPageMember1">#REF!</definedName>
    <definedName name="DefaultTitle" localSheetId="1">#REF!</definedName>
    <definedName name="DefaultTitle" localSheetId="3">#REF!</definedName>
    <definedName name="DefaultTitle">#REF!</definedName>
    <definedName name="DefaultUDA" localSheetId="1">#REF!</definedName>
    <definedName name="DefaultUDA" localSheetId="3">#REF!</definedName>
    <definedName name="DefaultUDA">#REF!</definedName>
    <definedName name="DETAIL_EST">#REF!</definedName>
    <definedName name="DF_GRID_1" localSheetId="8">#REF!</definedName>
    <definedName name="DF_GRID_1" localSheetId="10">#REF!</definedName>
    <definedName name="DF_GRID_1">#REF!</definedName>
    <definedName name="DF_NAVPANEL_13">#REF!</definedName>
    <definedName name="DF_NAVPANEL_18">#REF!</definedName>
    <definedName name="DIF_DETAIL">#REF!</definedName>
    <definedName name="DIF_SUM">#REF!</definedName>
    <definedName name="DIF_SUM_SUM">#REF!</definedName>
    <definedName name="diffexpl" localSheetId="8">'[19]All Companies'!#REF!</definedName>
    <definedName name="diffexpl">'[19]All Companies'!#REF!</definedName>
    <definedName name="docket_no">'[22]B-1 2013'!#REF!</definedName>
    <definedName name="docket_num" localSheetId="1">#REF!</definedName>
    <definedName name="docket_num" localSheetId="3">#REF!</definedName>
    <definedName name="docket_num">#REF!</definedName>
    <definedName name="DONE" localSheetId="1">#REF!</definedName>
    <definedName name="DONE" localSheetId="3">#REF!</definedName>
    <definedName name="DONE" localSheetId="8">#REF!</definedName>
    <definedName name="DONE">#REF!</definedName>
    <definedName name="doswtxinc" localSheetId="1">#REF!</definedName>
    <definedName name="doswtxinc" localSheetId="3">#REF!</definedName>
    <definedName name="doswtxinc" localSheetId="8">#REF!</definedName>
    <definedName name="doswtxinc">#REF!</definedName>
    <definedName name="doubtxinc" localSheetId="1">'[19]All Companies'!#REF!</definedName>
    <definedName name="doubtxinc" localSheetId="3">'[19]All Companies'!#REF!</definedName>
    <definedName name="doubtxinc" localSheetId="8">'[19]All Companies'!#REF!</definedName>
    <definedName name="doubtxinc" localSheetId="10">'[19]All Companies'!#REF!</definedName>
    <definedName name="doubtxinc">'[19]All Companies'!#REF!</definedName>
    <definedName name="ebentxinc" localSheetId="1">'[19]All Companies'!#REF!</definedName>
    <definedName name="ebentxinc" localSheetId="3">'[19]All Companies'!#REF!</definedName>
    <definedName name="ebentxinc" localSheetId="8">'[19]All Companies'!#REF!</definedName>
    <definedName name="ebentxinc" localSheetId="10">'[19]All Companies'!#REF!</definedName>
    <definedName name="ebentxinc">'[19]All Companies'!#REF!</definedName>
    <definedName name="Energy" localSheetId="1">HLOOKUP(ProjectYear,tblEnergyRate,swEnergytbl+1)</definedName>
    <definedName name="Energy" localSheetId="3">HLOOKUP(ProjectYear,tblEnergyRate,swEnergytbl+1)</definedName>
    <definedName name="Energy" localSheetId="8">HLOOKUP(ProjectYear,tblEnergyRate,swEnergytbl+1)</definedName>
    <definedName name="Energy">HLOOKUP(ProjectYear,tblEnergyRate,swEnergytbl+1)</definedName>
    <definedName name="Energy_Sales" localSheetId="1">#REF!</definedName>
    <definedName name="Energy_Sales" localSheetId="3">#REF!</definedName>
    <definedName name="Energy_Sales">#REF!</definedName>
    <definedName name="EnergyRate" localSheetId="1">HLOOKUP(ProjectYear,tblEnergyRate,swEnergytbl+1)</definedName>
    <definedName name="EnergyRate" localSheetId="3">HLOOKUP(ProjectYear,tblEnergyRate,swEnergytbl+1)</definedName>
    <definedName name="EnergyRate" localSheetId="8">HLOOKUP(ProjectYear,tblEnergyRate,swEnergytbl+1)</definedName>
    <definedName name="EnergyRate">HLOOKUP(ProjectYear,tblEnergyRate,swEnergytbl+1)</definedName>
    <definedName name="EntityName">[23]Input!$C$6</definedName>
    <definedName name="Equity_1">[21]Detail!$B$28</definedName>
    <definedName name="Equity_2">[21]Detail!$B$29</definedName>
    <definedName name="esireport">'[19]All Companies'!$D$1:$H$118,'[19]All Companies'!$L$1:$M$118,'[19]All Companies'!$N$1:$O$118,'[19]All Companies'!$P$1:$Q$118,'[19]All Companies'!$R$1:$T$118,'[19]All Companies'!$U$1:$W$118,'[19]All Companies'!$X$1:$Y$118,'[19]All Companies'!$Z$1:$AA$118</definedName>
    <definedName name="Ess_Database" localSheetId="1">#REF!</definedName>
    <definedName name="Ess_Database" localSheetId="3">#REF!</definedName>
    <definedName name="Ess_Database">#REF!</definedName>
    <definedName name="Est_Avoided_Cost" localSheetId="1">#REF!</definedName>
    <definedName name="Est_Avoided_Cost" localSheetId="3">#REF!</definedName>
    <definedName name="Est_Avoided_Cost" localSheetId="8">#REF!</definedName>
    <definedName name="Est_Avoided_Cost">#REF!</definedName>
    <definedName name="extrapolated_pk_vols" localSheetId="1">#REF!</definedName>
    <definedName name="extrapolated_pk_vols" localSheetId="3">#REF!</definedName>
    <definedName name="extrapolated_pk_vols" localSheetId="8">#REF!</definedName>
    <definedName name="extrapolated_pk_vols">#REF!</definedName>
    <definedName name="FedActivity">'[17]TaxStream FEDERAL Activity'!$A$8:$D$150</definedName>
    <definedName name="Fixed_Cost" localSheetId="1">#REF!</definedName>
    <definedName name="Fixed_Cost" localSheetId="3">#REF!</definedName>
    <definedName name="Fixed_Cost" localSheetId="8">#REF!</definedName>
    <definedName name="Fixed_Cost">#REF!</definedName>
    <definedName name="FormatSelection" localSheetId="1">#REF!</definedName>
    <definedName name="FormatSelection" localSheetId="3">#REF!</definedName>
    <definedName name="FormatSelection">#REF!</definedName>
    <definedName name="fplitxinc" localSheetId="1">#REF!</definedName>
    <definedName name="fplitxinc" localSheetId="3">#REF!</definedName>
    <definedName name="fplitxinc" localSheetId="8">#REF!</definedName>
    <definedName name="fplitxinc">#REF!</definedName>
    <definedName name="fplreport">'[19]All Companies'!$D$1:$H$92,'[19]All Companies'!$L$1:$M$92,'[19]All Companies'!$N$1:$O$92,'[19]All Companies'!$P$1:$Q$92,'[19]All Companies'!$R$1:$T$92,'[19]All Companies'!$U$1:$W$92,'[19]All Companies'!$X$1:$Y$92,'[19]All Companies'!$Z$1:$AA$92</definedName>
    <definedName name="gas_curve_for_extrapolation" localSheetId="1">#REF!</definedName>
    <definedName name="gas_curve_for_extrapolation" localSheetId="3">#REF!</definedName>
    <definedName name="gas_curve_for_extrapolation" localSheetId="8">#REF!</definedName>
    <definedName name="gas_curve_for_extrapolation">#REF!</definedName>
    <definedName name="GasNumberPrint" localSheetId="1">#REF!</definedName>
    <definedName name="GasNumberPrint" localSheetId="3">#REF!</definedName>
    <definedName name="GasNumberPrint" localSheetId="8">#REF!</definedName>
    <definedName name="GasNumberPrint">#REF!</definedName>
    <definedName name="GP_COMPSTUD_Sheet" localSheetId="1">'[1]Cost of Capital Worksheet'!#REF!</definedName>
    <definedName name="GP_COMPSTUD_Sheet" localSheetId="3">'[1]Cost of Capital Worksheet'!#REF!</definedName>
    <definedName name="GP_COMPSTUD_Sheet">'[1]Cost of Capital Worksheet'!#REF!</definedName>
    <definedName name="GP_Cost_of_Capital" localSheetId="1">#REF!</definedName>
    <definedName name="GP_Cost_of_Capital" localSheetId="3">#REF!</definedName>
    <definedName name="GP_Cost_of_Capital">#REF!</definedName>
    <definedName name="GP_Sheet1">#REF!</definedName>
    <definedName name="GUPTC">'[21]Stochastic Input'!$B$23</definedName>
    <definedName name="HCP">'[21]Stochastic Input'!$B$26</definedName>
    <definedName name="henryhub" localSheetId="1">'[24]Fuels and EA Prices Work'!#REF!</definedName>
    <definedName name="henryhub" localSheetId="3">'[24]Fuels and EA Prices Work'!#REF!</definedName>
    <definedName name="henryhub" localSheetId="8">'[24]Fuels and EA Prices Work'!#REF!</definedName>
    <definedName name="henryhub">'[24]Fuels and EA Prices Work'!#REF!</definedName>
    <definedName name="HISTORICAL_YEAR_DATE">'[22]A-1 2013'!$I$7</definedName>
    <definedName name="HISTORICAL_YEAR_X" localSheetId="1">#REF!</definedName>
    <definedName name="HISTORICAL_YEAR_X" localSheetId="3">#REF!</definedName>
    <definedName name="HISTORICAL_YEAR_X">#REF!</definedName>
    <definedName name="Hourly_Rate" localSheetId="1">#REF!</definedName>
    <definedName name="Hourly_Rate" localSheetId="3">#REF!</definedName>
    <definedName name="Hourly_Rate" localSheetId="8">#REF!</definedName>
    <definedName name="Hourly_Rate">#REF!</definedName>
    <definedName name="howToChange">#REF!</definedName>
    <definedName name="howToCheck">#REF!</definedName>
    <definedName name="hyp8txinc" localSheetId="8">#REF!</definedName>
    <definedName name="hyp8txinc">#REF!</definedName>
    <definedName name="hyp9txinc" localSheetId="8">#REF!</definedName>
    <definedName name="hyp9txinc">#REF!</definedName>
    <definedName name="icap" localSheetId="8">#REF!</definedName>
    <definedName name="icap">#REF!</definedName>
    <definedName name="impetxinc" localSheetId="8">'[19]All Companies'!#REF!</definedName>
    <definedName name="impetxinc">'[19]All Companies'!#REF!</definedName>
    <definedName name="InfoPane" localSheetId="1">#REF!</definedName>
    <definedName name="InfoPane" localSheetId="3">#REF!</definedName>
    <definedName name="InfoPane">#REF!</definedName>
    <definedName name="InformationPane">#REF!</definedName>
    <definedName name="InfpPane">#REF!</definedName>
    <definedName name="je" localSheetId="8">'[2]Journal Entry'!#REF!</definedName>
    <definedName name="je">'[2]Journal Entry'!#REF!</definedName>
    <definedName name="jentry" localSheetId="8">'[2]Journal Entry'!#REF!</definedName>
    <definedName name="jentry">'[2]Journal Entry'!#REF!</definedName>
    <definedName name="jonetxinc" localSheetId="8">'[20]All Companies'!#REF!</definedName>
    <definedName name="jonetxinc">'[20]All Companies'!#REF!</definedName>
    <definedName name="jpg" localSheetId="1" hidden="1">{"detail305",#N/A,FALSE,"BI-305"}</definedName>
    <definedName name="jpg" localSheetId="3" hidden="1">{"detail305",#N/A,FALSE,"BI-305"}</definedName>
    <definedName name="jpg" hidden="1">{"detail305",#N/A,FALSE,"BI-305"}</definedName>
    <definedName name="Jun2K4K7200" localSheetId="1">#REF!</definedName>
    <definedName name="Jun2K4K7200" localSheetId="3">#REF!</definedName>
    <definedName name="Jun2K4K7200" localSheetId="8">#REF!</definedName>
    <definedName name="Jun2K4K7200" localSheetId="10">#REF!</definedName>
    <definedName name="Jun2K4K7200">#REF!</definedName>
    <definedName name="kerntxinc" localSheetId="8">'[20]All Companies'!#REF!</definedName>
    <definedName name="kerntxinc">'[20]All Companies'!#REF!</definedName>
    <definedName name="keys" localSheetId="1">#REF!</definedName>
    <definedName name="keys" localSheetId="3">#REF!</definedName>
    <definedName name="keys">#REF!</definedName>
    <definedName name="KWH_Data">#REF!</definedName>
    <definedName name="LEDGER_MONTH">'[18]Cap Structure Adj'!$B:$B</definedName>
    <definedName name="LOLD">1</definedName>
    <definedName name="LOLD_Table">9</definedName>
    <definedName name="MGMT_FEE" localSheetId="1">#REF!</definedName>
    <definedName name="MGMT_FEE" localSheetId="3">#REF!</definedName>
    <definedName name="MGMT_FEE" localSheetId="8">#REF!</definedName>
    <definedName name="MGMT_FEE">#REF!</definedName>
    <definedName name="midcols" localSheetId="1">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</definedName>
    <definedName name="midcols" localSheetId="3">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</definedName>
    <definedName name="midcols" localSheetId="8">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</definedName>
    <definedName name="midcols" localSheetId="10">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</definedName>
    <definedName name="midcols">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Companies'!#REF!,'[19]All Companies'!#REF!</definedName>
    <definedName name="MIKE" localSheetId="1" hidden="1">{"detail305",#N/A,FALSE,"BI-305"}</definedName>
    <definedName name="MIKE" localSheetId="3" hidden="1">{"detail305",#N/A,FALSE,"BI-305"}</definedName>
    <definedName name="MIKE" hidden="1">{"detail305",#N/A,FALSE,"BI-305"}</definedName>
    <definedName name="mkwh_stats1" localSheetId="1">#REF!</definedName>
    <definedName name="mkwh_stats1" localSheetId="3">#REF!</definedName>
    <definedName name="mkwh_stats1">#REF!</definedName>
    <definedName name="mkwh_stats2">#REF!</definedName>
    <definedName name="Month">#REF!</definedName>
    <definedName name="Month2">#REF!</definedName>
    <definedName name="monttxinc" localSheetId="8">'[19]All Companies'!#REF!</definedName>
    <definedName name="monttxinc" localSheetId="10">'[19]All Companies'!#REF!</definedName>
    <definedName name="monttxinc">'[19]All Companies'!#REF!</definedName>
    <definedName name="Multiplier" localSheetId="1">#REF!</definedName>
    <definedName name="Multiplier" localSheetId="3">#REF!</definedName>
    <definedName name="Multiplier" localSheetId="8">#REF!</definedName>
    <definedName name="Multiplier">#REF!</definedName>
    <definedName name="Mw" localSheetId="1">#REF!</definedName>
    <definedName name="Mw" localSheetId="3">#REF!</definedName>
    <definedName name="Mw" localSheetId="8">#REF!</definedName>
    <definedName name="Mw">#REF!</definedName>
    <definedName name="nada" localSheetId="1" hidden="1">{2;#N/A;"R13C16:R17C16";#N/A;"R13C14:R17C15";FALSE;FALSE;FALSE;95;#N/A;#N/A;"R13C19";#N/A;FALSE;FALSE;FALSE;FALSE;#N/A;"";#N/A;FALSE;"";"";#N/A;#N/A;#N/A}</definedName>
    <definedName name="nada" localSheetId="3" hidden="1">{2;#N/A;"R13C16:R17C16";#N/A;"R13C14:R17C15";FALSE;FALSE;FALSE;95;#N/A;#N/A;"R13C19";#N/A;FALSE;FALSE;FALSE;FALSE;#N/A;"";#N/A;FALSE;"";"";#N/A;#N/A;#N/A}</definedName>
    <definedName name="nada" hidden="1">{2;#N/A;"R13C16:R17C16";#N/A;"R13C14:R17C15";FALSE;FALSE;FALSE;95;#N/A;#N/A;"R13C19";#N/A;FALSE;FALSE;FALSE;FALSE;#N/A;"";#N/A;FALSE;"";"";#N/A;#N/A;#N/A}</definedName>
    <definedName name="NavPane">#REF!</definedName>
    <definedName name="NEA">"Bellingham"</definedName>
    <definedName name="Net_Generation" localSheetId="1">#REF!</definedName>
    <definedName name="Net_Generation" localSheetId="3">#REF!</definedName>
    <definedName name="Net_Generation">#REF!</definedName>
    <definedName name="Net_Income" localSheetId="1">#REF!</definedName>
    <definedName name="Net_Income" localSheetId="3">#REF!</definedName>
    <definedName name="Net_Income">#REF!</definedName>
    <definedName name="NewFuels" localSheetId="1">#REF!</definedName>
    <definedName name="NewFuels" localSheetId="3">#REF!</definedName>
    <definedName name="NewFuels" localSheetId="8">#REF!</definedName>
    <definedName name="NewFuels">#REF!</definedName>
    <definedName name="NJEA">"Sayreville"</definedName>
    <definedName name="NUAMOUNT">'[18]NON UTILITY'!$C:$C</definedName>
    <definedName name="NUITEM_LIST">'[18]NON UTILITY'!$B:$B</definedName>
    <definedName name="NULEDGER_MONTH">'[18]NON UTILITY'!$A:$A</definedName>
    <definedName name="numqtrs" localSheetId="1">#REF!</definedName>
    <definedName name="numqtrs" localSheetId="3">#REF!</definedName>
    <definedName name="numqtrs" localSheetId="8">#REF!</definedName>
    <definedName name="numqtrs">#REF!</definedName>
    <definedName name="offpk_basis" localSheetId="1">#REF!</definedName>
    <definedName name="offpk_basis" localSheetId="3">#REF!</definedName>
    <definedName name="offpk_basis" localSheetId="8">#REF!</definedName>
    <definedName name="offpk_basis">#REF!</definedName>
    <definedName name="offpk_bma" localSheetId="1">#REF!</definedName>
    <definedName name="offpk_bma" localSheetId="3">#REF!</definedName>
    <definedName name="offpk_bma" localSheetId="8">#REF!</definedName>
    <definedName name="offpk_bma">#REF!</definedName>
    <definedName name="offpk_correlations" localSheetId="8">#REF!</definedName>
    <definedName name="offpk_correlations">#REF!</definedName>
    <definedName name="offpkgrowth" localSheetId="1">'[25]Energy Prices pre-screening'!#REF!</definedName>
    <definedName name="offpkgrowth" localSheetId="3">'[25]Energy Prices pre-screening'!#REF!</definedName>
    <definedName name="offpkgrowth" localSheetId="8">'[25]Energy Prices pre-screening'!#REF!</definedName>
    <definedName name="offpkgrowth">'[25]Energy Prices pre-screening'!#REF!</definedName>
    <definedName name="OldDblClickSetting" localSheetId="1">#REF!</definedName>
    <definedName name="OldDblClickSetting" localSheetId="3">#REF!</definedName>
    <definedName name="OldDblClickSetting">#REF!</definedName>
    <definedName name="OldOptions" localSheetId="1">#REF!</definedName>
    <definedName name="OldOptions" localSheetId="3">#REF!</definedName>
    <definedName name="OldOptions">#REF!</definedName>
    <definedName name="OldRMouseSetting" localSheetId="1">#REF!</definedName>
    <definedName name="OldRMouseSetting" localSheetId="3">#REF!</definedName>
    <definedName name="OldRMouseSetting">#REF!</definedName>
    <definedName name="onpkgrowth" localSheetId="1">'[25]Energy Prices pre-screening'!#REF!</definedName>
    <definedName name="onpkgrowth" localSheetId="3">'[25]Energy Prices pre-screening'!#REF!</definedName>
    <definedName name="onpkgrowth" localSheetId="8">'[25]Energy Prices pre-screening'!#REF!</definedName>
    <definedName name="onpkgrowth">'[25]Energy Prices pre-screening'!#REF!</definedName>
    <definedName name="ormetxinc" localSheetId="1">'[19]All Companies'!#REF!</definedName>
    <definedName name="ormetxinc" localSheetId="3">'[19]All Companies'!#REF!</definedName>
    <definedName name="ormetxinc" localSheetId="8">'[19]All Companies'!#REF!</definedName>
    <definedName name="ormetxinc" localSheetId="10">'[19]All Companies'!#REF!</definedName>
    <definedName name="ormetxinc">'[19]All Companies'!#REF!</definedName>
    <definedName name="Otl_Dims" localSheetId="1">#REF!</definedName>
    <definedName name="Otl_Dims" localSheetId="3">#REF!</definedName>
    <definedName name="Otl_Dims">#REF!</definedName>
    <definedName name="Overtime_Rate" localSheetId="1">#REF!</definedName>
    <definedName name="Overtime_Rate" localSheetId="3">#REF!</definedName>
    <definedName name="Overtime_Rate" localSheetId="8">#REF!</definedName>
    <definedName name="Overtime_Rate">#REF!</definedName>
    <definedName name="P1_" localSheetId="1">'[26]Overhauls, pg 2'!#REF!</definedName>
    <definedName name="P1_" localSheetId="3">'[26]Overhauls, pg 2'!#REF!</definedName>
    <definedName name="P1_">'[26]Overhauls, pg 2'!#REF!</definedName>
    <definedName name="PAGE_1_END" localSheetId="1">#REF!</definedName>
    <definedName name="PAGE_1_END" localSheetId="3">#REF!</definedName>
    <definedName name="PAGE_1_END">#REF!</definedName>
    <definedName name="PAGE_1_START">'[22]A-1 2013'!$I$17</definedName>
    <definedName name="PAGE_10_END" localSheetId="1">#REF!</definedName>
    <definedName name="PAGE_10_END" localSheetId="3">#REF!</definedName>
    <definedName name="PAGE_10_END">#REF!</definedName>
    <definedName name="PAGE_10_START">#REF!</definedName>
    <definedName name="PAGE_11_END">#REF!</definedName>
    <definedName name="PAGE_11_START">#REF!</definedName>
    <definedName name="PAGE_12_END">#REF!</definedName>
    <definedName name="PAGE_12_START">#REF!</definedName>
    <definedName name="PAGE_13_END">#REF!</definedName>
    <definedName name="PAGE_13_START">#REF!</definedName>
    <definedName name="PAGE_14_END">#REF!</definedName>
    <definedName name="PAGE_14_START">#REF!</definedName>
    <definedName name="PAGE_15_END" localSheetId="1">'[22]C-4 2013'!#REF!</definedName>
    <definedName name="PAGE_15_END" localSheetId="3">'[22]C-4 2013'!#REF!</definedName>
    <definedName name="PAGE_15_END">'[22]C-4 2013'!#REF!</definedName>
    <definedName name="PAGE_15_START" localSheetId="1">'[22]C-4 2013'!#REF!</definedName>
    <definedName name="PAGE_15_START" localSheetId="3">'[22]C-4 2013'!#REF!</definedName>
    <definedName name="PAGE_15_START">'[22]C-4 2013'!#REF!</definedName>
    <definedName name="PAGE_2_END" localSheetId="1">#REF!</definedName>
    <definedName name="PAGE_2_END" localSheetId="3">#REF!</definedName>
    <definedName name="PAGE_2_END">#REF!</definedName>
    <definedName name="PAGE_2_START">#REF!</definedName>
    <definedName name="PAGE_3_END">#REF!</definedName>
    <definedName name="PAGE_3_START">#REF!</definedName>
    <definedName name="PAGE_4_END">#REF!</definedName>
    <definedName name="PAGE_4_START">#REF!</definedName>
    <definedName name="PAGE_5_END">#REF!</definedName>
    <definedName name="PAGE_5_START">#REF!</definedName>
    <definedName name="PAGE_6_END">#REF!</definedName>
    <definedName name="PAGE_6_START">#REF!</definedName>
    <definedName name="PAGE_7_END">#REF!</definedName>
    <definedName name="PAGE_7_START">#REF!</definedName>
    <definedName name="PAGE_8_END">#REF!</definedName>
    <definedName name="PAGE_8_START">#REF!</definedName>
    <definedName name="PAGE_9_END">#REF!</definedName>
    <definedName name="PAGE_9_START">#REF!</definedName>
    <definedName name="PAGE1">'[27]#REF'!$A$1:$G$55</definedName>
    <definedName name="PAGE2">'[27]#REF'!$A$56:$G$103</definedName>
    <definedName name="PAGE2VIEWS" localSheetId="1">#REF!</definedName>
    <definedName name="PAGE2VIEWS" localSheetId="3">#REF!</definedName>
    <definedName name="PAGE2VIEWS">#REF!</definedName>
    <definedName name="page3" localSheetId="1">'[27]#REF'!#REF!</definedName>
    <definedName name="page3" localSheetId="3">'[27]#REF'!#REF!</definedName>
    <definedName name="page3" localSheetId="8">'[27]#REF'!#REF!</definedName>
    <definedName name="page3">'[27]#REF'!#REF!</definedName>
    <definedName name="PageDim1" localSheetId="1">#REF!</definedName>
    <definedName name="PageDim1" localSheetId="3">#REF!</definedName>
    <definedName name="PageDim1">#REF!</definedName>
    <definedName name="parea" localSheetId="1">'[19]All Companies'!$D$6:$L$49,'[19]All Companies'!$M$6:$M$49,'[19]All Companies'!$N$6:$O$49,'[19]All Companies'!$Q$6:$R$49,'[19]All Companies'!$S$6:$T$49,'[19]All Companies'!$U$6:$W$49,'[19]All Companies'!$X$6:$Y$49,'[19]All Companies'!$D$54:$L$118,'[19]All Companies'!$M$54:$M$118,'[19]All Companies'!$N$54:$O$118,'[19]All Companies'!$Q$54:$R$118,'[19]All Companies'!$S$54:$T$118,'[19]All Companies'!$U$54:$W$118,'[19]All Companies'!$X$54:$Y$118,'[19]All Companies'!#REF!</definedName>
    <definedName name="parea" localSheetId="3">'[19]All Companies'!$D$6:$L$49,'[19]All Companies'!$M$6:$M$49,'[19]All Companies'!$N$6:$O$49,'[19]All Companies'!$Q$6:$R$49,'[19]All Companies'!$S$6:$T$49,'[19]All Companies'!$U$6:$W$49,'[19]All Companies'!$X$6:$Y$49,'[19]All Companies'!$D$54:$L$118,'[19]All Companies'!$M$54:$M$118,'[19]All Companies'!$N$54:$O$118,'[19]All Companies'!$Q$54:$R$118,'[19]All Companies'!$S$54:$T$118,'[19]All Companies'!$U$54:$W$118,'[19]All Companies'!$X$54:$Y$118,'[19]All Companies'!#REF!</definedName>
    <definedName name="parea" localSheetId="8">'[19]All Companies'!$D$6:$L$49,'[19]All Companies'!$M$6:$M$49,'[19]All Companies'!$N$6:$O$49,'[19]All Companies'!$Q$6:$R$49,'[19]All Companies'!$S$6:$T$49,'[19]All Companies'!$U$6:$W$49,'[19]All Companies'!$X$6:$Y$49,'[19]All Companies'!$D$54:$L$118,'[19]All Companies'!$M$54:$M$118,'[19]All Companies'!$N$54:$O$118,'[19]All Companies'!$Q$54:$R$118,'[19]All Companies'!$S$54:$T$118,'[19]All Companies'!$U$54:$W$118,'[19]All Companies'!$X$54:$Y$118,'[19]All Companies'!#REF!</definedName>
    <definedName name="parea" localSheetId="10">'[19]All Companies'!$D$6:$L$49,'[19]All Companies'!$M$6:$M$49,'[19]All Companies'!$N$6:$O$49,'[19]All Companies'!$Q$6:$R$49,'[19]All Companies'!$S$6:$T$49,'[19]All Companies'!$U$6:$W$49,'[19]All Companies'!$X$6:$Y$49,'[19]All Companies'!$D$54:$L$118,'[19]All Companies'!$M$54:$M$118,'[19]All Companies'!$N$54:$O$118,'[19]All Companies'!$Q$54:$R$118,'[19]All Companies'!$S$54:$T$118,'[19]All Companies'!$U$54:$W$118,'[19]All Companies'!$X$54:$Y$118,'[19]All Companies'!#REF!</definedName>
    <definedName name="parea">'[19]All Companies'!$D$6:$L$49,'[19]All Companies'!$M$6:$M$49,'[19]All Companies'!$N$6:$O$49,'[19]All Companies'!$Q$6:$R$49,'[19]All Companies'!$S$6:$T$49,'[19]All Companies'!$U$6:$W$49,'[19]All Companies'!$X$6:$Y$49,'[19]All Companies'!$D$54:$L$118,'[19]All Companies'!$M$54:$M$118,'[19]All Companies'!$N$54:$O$118,'[19]All Companies'!$Q$54:$R$118,'[19]All Companies'!$S$54:$T$118,'[19]All Companies'!$U$54:$W$118,'[19]All Companies'!$X$54:$Y$118,'[19]All Companies'!#REF!</definedName>
    <definedName name="pareaold" localSheetId="1">'[19]All Companies'!$D$6:$L$49,'[19]All Companies'!$M$6:$M$49,'[19]All Companies'!$N$6:$O$49,'[19]All Companies'!$Q$6:$R$49,'[19]All Companies'!$S$6:$T$49,'[19]All Companies'!$U$6:$W$49,'[19]All Companies'!$X$6:$Y$49,'[19]All Companies'!$D$54:$L$118,'[19]All Companies'!$M$54:$M$118,'[19]All Companies'!$N$54:$O$118,'[19]All Companies'!$Q$54:$R$118,'[19]All Companies'!$S$54:$T$118,'[19]All Companies'!$U$54:$W$118,'[19]All Companies'!$X$54:$Y$118,'[19]All Companies'!#REF!</definedName>
    <definedName name="pareaold" localSheetId="3">'[19]All Companies'!$D$6:$L$49,'[19]All Companies'!$M$6:$M$49,'[19]All Companies'!$N$6:$O$49,'[19]All Companies'!$Q$6:$R$49,'[19]All Companies'!$S$6:$T$49,'[19]All Companies'!$U$6:$W$49,'[19]All Companies'!$X$6:$Y$49,'[19]All Companies'!$D$54:$L$118,'[19]All Companies'!$M$54:$M$118,'[19]All Companies'!$N$54:$O$118,'[19]All Companies'!$Q$54:$R$118,'[19]All Companies'!$S$54:$T$118,'[19]All Companies'!$U$54:$W$118,'[19]All Companies'!$X$54:$Y$118,'[19]All Companies'!#REF!</definedName>
    <definedName name="pareaold" localSheetId="8">'[19]All Companies'!$D$6:$L$49,'[19]All Companies'!$M$6:$M$49,'[19]All Companies'!$N$6:$O$49,'[19]All Companies'!$Q$6:$R$49,'[19]All Companies'!$S$6:$T$49,'[19]All Companies'!$U$6:$W$49,'[19]All Companies'!$X$6:$Y$49,'[19]All Companies'!$D$54:$L$118,'[19]All Companies'!$M$54:$M$118,'[19]All Companies'!$N$54:$O$118,'[19]All Companies'!$Q$54:$R$118,'[19]All Companies'!$S$54:$T$118,'[19]All Companies'!$U$54:$W$118,'[19]All Companies'!$X$54:$Y$118,'[19]All Companies'!#REF!</definedName>
    <definedName name="pareaold">'[19]All Companies'!$D$6:$L$49,'[19]All Companies'!$M$6:$M$49,'[19]All Companies'!$N$6:$O$49,'[19]All Companies'!$Q$6:$R$49,'[19]All Companies'!$S$6:$T$49,'[19]All Companies'!$U$6:$W$49,'[19]All Companies'!$X$6:$Y$49,'[19]All Companies'!$D$54:$L$118,'[19]All Companies'!$M$54:$M$118,'[19]All Companies'!$N$54:$O$118,'[19]All Companies'!$Q$54:$R$118,'[19]All Companies'!$S$54:$T$118,'[19]All Companies'!$U$54:$W$118,'[19]All Companies'!$X$54:$Y$118,'[19]All Companies'!#REF!</definedName>
    <definedName name="Password" localSheetId="1">#REF!</definedName>
    <definedName name="Password" localSheetId="3">#REF!</definedName>
    <definedName name="Password">#REF!</definedName>
    <definedName name="PeakHrWest" localSheetId="1">#REF!</definedName>
    <definedName name="PeakHrWest" localSheetId="3">#REF!</definedName>
    <definedName name="PeakHrWest" localSheetId="8">#REF!</definedName>
    <definedName name="PeakHrWest">#REF!</definedName>
    <definedName name="period" localSheetId="1">#REF!</definedName>
    <definedName name="period" localSheetId="3">#REF!</definedName>
    <definedName name="period" localSheetId="8">#REF!</definedName>
    <definedName name="period">#REF!</definedName>
    <definedName name="PGD" localSheetId="1" hidden="1">{"detail305",#N/A,FALSE,"BI-305"}</definedName>
    <definedName name="PGD" localSheetId="3" hidden="1">{"detail305",#N/A,FALSE,"BI-305"}</definedName>
    <definedName name="PGD" hidden="1">{"detail305",#N/A,FALSE,"BI-305"}</definedName>
    <definedName name="pig_dig5" localSheetId="1" hidden="1">{#N/A,#N/A,FALSE,"T COST";#N/A,#N/A,FALSE,"COST_FH"}</definedName>
    <definedName name="pig_dig5" localSheetId="3" hidden="1">{#N/A,#N/A,FALSE,"T COST";#N/A,#N/A,FALSE,"COST_FH"}</definedName>
    <definedName name="pig_dig5" hidden="1">{#N/A,#N/A,FALSE,"T COST";#N/A,#N/A,FALSE,"COST_FH"}</definedName>
    <definedName name="pig_dog" localSheetId="1" hidden="1">{2;#N/A;"R13C16:R17C16";#N/A;"R13C14:R17C15";FALSE;FALSE;FALSE;95;#N/A;#N/A;"R13C19";#N/A;FALSE;FALSE;FALSE;FALSE;#N/A;"";#N/A;FALSE;"";"";#N/A;#N/A;#N/A}</definedName>
    <definedName name="pig_dog" localSheetId="3" hidden="1">{2;#N/A;"R13C16:R17C16";#N/A;"R13C14:R17C15";FALSE;FALSE;FALSE;95;#N/A;#N/A;"R13C19";#N/A;FALSE;FALSE;FALSE;FALSE;#N/A;"";#N/A;FALSE;"";"";#N/A;#N/A;#N/A}</definedName>
    <definedName name="pig_dog" hidden="1">{2;#N/A;"R13C16:R17C16";#N/A;"R13C14:R17C15";FALSE;FALSE;FALSE;95;#N/A;#N/A;"R13C19";#N/A;FALSE;FALSE;FALSE;FALSE;#N/A;"";#N/A;FALSE;"";"";#N/A;#N/A;#N/A}</definedName>
    <definedName name="pig_dog\" localSheetId="1" hidden="1">{"EXCELHLP.HLP!1802";5;10;5;10;13;13;13;8;5;5;10;14;13;13;13;13;5;10;14;13;5;10;1;2;24}</definedName>
    <definedName name="pig_dog\" localSheetId="3" hidden="1">{"EXCELHLP.HLP!1802";5;10;5;10;13;13;13;8;5;5;10;14;13;13;13;13;5;10;14;13;5;10;1;2;24}</definedName>
    <definedName name="pig_dog\" hidden="1">{"EXCELHLP.HLP!1802";5;10;5;10;13;13;13;8;5;5;10;14;13;13;13;13;5;10;14;13;5;10;1;2;24}</definedName>
    <definedName name="pig_dog2" localSheetId="1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localSheetId="3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3" localSheetId="1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localSheetId="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4" localSheetId="1" hidden="1">{#N/A,#N/A,FALSE,"SUMMARY";#N/A,#N/A,FALSE,"INPUTDATA";#N/A,#N/A,FALSE,"Condenser Performance"}</definedName>
    <definedName name="pig_dog4" localSheetId="3" hidden="1">{#N/A,#N/A,FALSE,"SUMMARY";#N/A,#N/A,FALSE,"INPUTDATA";#N/A,#N/A,FALSE,"Condenser Performance"}</definedName>
    <definedName name="pig_dog4" hidden="1">{#N/A,#N/A,FALSE,"SUMMARY";#N/A,#N/A,FALSE,"INPUTDATA";#N/A,#N/A,FALSE,"Condenser Performance"}</definedName>
    <definedName name="pig_dog6" localSheetId="1" hidden="1">{#N/A,#N/A,FALSE,"INPUTDATA";#N/A,#N/A,FALSE,"SUMMARY";#N/A,#N/A,FALSE,"CTAREP";#N/A,#N/A,FALSE,"CTBREP";#N/A,#N/A,FALSE,"TURBEFF";#N/A,#N/A,FALSE,"Condenser Performance"}</definedName>
    <definedName name="pig_dog6" localSheetId="3" hidden="1">{#N/A,#N/A,FALSE,"INPUTDATA";#N/A,#N/A,FALSE,"SUMMARY";#N/A,#N/A,FALSE,"CTAREP";#N/A,#N/A,FALSE,"CTBREP";#N/A,#N/A,FALSE,"TURBEFF";#N/A,#N/A,FALSE,"Condenser Performance"}</definedName>
    <definedName name="pig_dog6" hidden="1">{#N/A,#N/A,FALSE,"INPUTDATA";#N/A,#N/A,FALSE,"SUMMARY";#N/A,#N/A,FALSE,"CTAREP";#N/A,#N/A,FALSE,"CTBREP";#N/A,#N/A,FALSE,"TURBEFF";#N/A,#N/A,FALSE,"Condenser Performance"}</definedName>
    <definedName name="pig_dog7" localSheetId="1" hidden="1">{#N/A,#N/A,FALSE,"INPUTDATA";#N/A,#N/A,FALSE,"SUMMARY"}</definedName>
    <definedName name="pig_dog7" localSheetId="3" hidden="1">{#N/A,#N/A,FALSE,"INPUTDATA";#N/A,#N/A,FALSE,"SUMMARY"}</definedName>
    <definedName name="pig_dog7" hidden="1">{#N/A,#N/A,FALSE,"INPUTDATA";#N/A,#N/A,FALSE,"SUMMARY"}</definedName>
    <definedName name="pig_dog8" localSheetId="1" hidden="1">{#N/A,#N/A,FALSE,"INPUTDATA";#N/A,#N/A,FALSE,"SUMMARY";#N/A,#N/A,FALSE,"CTAREP";#N/A,#N/A,FALSE,"CTBREP";#N/A,#N/A,FALSE,"PMG4ST86";#N/A,#N/A,FALSE,"TURBEFF";#N/A,#N/A,FALSE,"Condenser Performance"}</definedName>
    <definedName name="pig_dog8" localSheetId="3" hidden="1">{#N/A,#N/A,FALSE,"INPUTDATA";#N/A,#N/A,FALSE,"SUMMARY";#N/A,#N/A,FALSE,"CTAREP";#N/A,#N/A,FALSE,"CTBREP";#N/A,#N/A,FALSE,"PMG4ST86";#N/A,#N/A,FALSE,"TURBEFF";#N/A,#N/A,FALSE,"Condenser Performance"}</definedName>
    <definedName name="pig_dog8" hidden="1">{#N/A,#N/A,FALSE,"INPUTDATA";#N/A,#N/A,FALSE,"SUMMARY";#N/A,#N/A,FALSE,"CTAREP";#N/A,#N/A,FALSE,"CTBREP";#N/A,#N/A,FALSE,"PMG4ST86";#N/A,#N/A,FALSE,"TURBEFF";#N/A,#N/A,FALSE,"Condenser Performance"}</definedName>
    <definedName name="pk_basis" localSheetId="1">#REF!</definedName>
    <definedName name="pk_basis" localSheetId="3">#REF!</definedName>
    <definedName name="pk_basis" localSheetId="8">#REF!</definedName>
    <definedName name="pk_basis">#REF!</definedName>
    <definedName name="pk_bma" localSheetId="1">#REF!</definedName>
    <definedName name="pk_bma" localSheetId="3">#REF!</definedName>
    <definedName name="pk_bma" localSheetId="8">#REF!</definedName>
    <definedName name="pk_bma">#REF!</definedName>
    <definedName name="pk_correlations" localSheetId="1">#REF!</definedName>
    <definedName name="pk_correlations" localSheetId="3">#REF!</definedName>
    <definedName name="pk_correlations" localSheetId="8">#REF!</definedName>
    <definedName name="pk_correlations">#REF!</definedName>
    <definedName name="pk_vols" localSheetId="8">#REF!</definedName>
    <definedName name="pk_vols">#REF!</definedName>
    <definedName name="Plant_Capacity" localSheetId="8">#REF!</definedName>
    <definedName name="Plant_Capacity">#REF!</definedName>
    <definedName name="pmm" localSheetId="1" hidden="1">{"summary",#N/A,FALSE,"PCR DIRECTORY"}</definedName>
    <definedName name="pmm" localSheetId="3" hidden="1">{"summary",#N/A,FALSE,"PCR DIRECTORY"}</definedName>
    <definedName name="pmm" hidden="1">{"summary",#N/A,FALSE,"PCR DIRECTORY"}</definedName>
    <definedName name="PMT" localSheetId="1" hidden="1">{"detail305",#N/A,FALSE,"BI-305"}</definedName>
    <definedName name="PMT" localSheetId="3" hidden="1">{"detail305",#N/A,FALSE,"BI-305"}</definedName>
    <definedName name="PMT" hidden="1">{"detail305",#N/A,FALSE,"BI-305"}</definedName>
    <definedName name="PMX" localSheetId="1" hidden="1">{"detail305",#N/A,FALSE,"BI-305"}</definedName>
    <definedName name="PMX" localSheetId="3" hidden="1">{"detail305",#N/A,FALSE,"BI-305"}</definedName>
    <definedName name="PMX" hidden="1">{"detail305",#N/A,FALSE,"BI-305"}</definedName>
    <definedName name="posdtxinc" localSheetId="1">#REF!</definedName>
    <definedName name="posdtxinc" localSheetId="3">#REF!</definedName>
    <definedName name="posdtxinc" localSheetId="8">#REF!</definedName>
    <definedName name="posdtxinc">#REF!</definedName>
    <definedName name="ppa_gas2" localSheetId="1">#REF!</definedName>
    <definedName name="ppa_gas2" localSheetId="3">#REF!</definedName>
    <definedName name="ppa_gas2" localSheetId="8">#REF!</definedName>
    <definedName name="ppa_gas2">#REF!</definedName>
    <definedName name="ppa_gasvols2" localSheetId="1">#REF!</definedName>
    <definedName name="ppa_gasvols2" localSheetId="3">#REF!</definedName>
    <definedName name="ppa_gasvols2" localSheetId="8">#REF!</definedName>
    <definedName name="ppa_gasvols2">#REF!</definedName>
    <definedName name="Prel_Estimate_for_Final">#REF!</definedName>
    <definedName name="PRELIMINARY_DETAIL_on_Summary_data">#REF!</definedName>
    <definedName name="Preliminary_Estimate">#REF!</definedName>
    <definedName name="Print" localSheetId="8">#REF!</definedName>
    <definedName name="Print">#REF!</definedName>
    <definedName name="_xlnm.Print_Area" localSheetId="1">'2017 Cap Str Recon (3rd NOIA)'!$A$3:$M$98</definedName>
    <definedName name="_xlnm.Print_Area" localSheetId="0">'2017 Cap Str Recon (CD)'!$A$3:$M$100</definedName>
    <definedName name="_xlnm.Print_Area" localSheetId="3">'2018 Cap Str Recon (3rd NOIA)'!$A$3:$M$98</definedName>
    <definedName name="_xlnm.Print_Area" localSheetId="2">'2018 Cap Str Recon (CD)'!$A$3:$M$100</definedName>
    <definedName name="_xlnm.Print_Area" localSheetId="8">#REF!</definedName>
    <definedName name="_xlnm.Print_Area" localSheetId="4">'52A'!$A$3:$G$165</definedName>
    <definedName name="_xlnm.Print_Area" localSheetId="13">'52A 2018'!$A$3:$G$165</definedName>
    <definedName name="_xlnm.Print_Area" localSheetId="5">'52C'!$A$3:$H$287</definedName>
    <definedName name="_xlnm.Print_Area" localSheetId="14">'52C 2018'!$A$1:$H$281</definedName>
    <definedName name="_xlnm.Print_Area" localSheetId="18">NOI!$A$3:$K$480</definedName>
    <definedName name="_xlnm.Print_Area" localSheetId="15">'NOI 2018'!$A$1:$K$478</definedName>
    <definedName name="_xlnm.Print_Area" localSheetId="17">'Rate Base'!$A$1:$K$550</definedName>
    <definedName name="_xlnm.Print_Area" localSheetId="12">'Rate Base 2018'!$A$1:$K$550</definedName>
    <definedName name="_xlnm.Print_Area" localSheetId="10">'TAX  Gas Reserves - RC'!$A$1:$DA$837</definedName>
    <definedName name="_xlnm.Print_Area" localSheetId="9">'TAX  Gas Reserves -No Future GR'!$A$1:$DA$846</definedName>
    <definedName name="_xlnm.Print_Area">#REF!</definedName>
    <definedName name="_xlnm.Print_Titles" localSheetId="8">'2018 Tax support'!$1:$1</definedName>
    <definedName name="_xlnm.Print_Titles" localSheetId="4">'52A'!$A:$A,'52A'!$3:$4</definedName>
    <definedName name="_xlnm.Print_Titles" localSheetId="13">'52A 2018'!$A:$A,'52A 2018'!$3:$4</definedName>
    <definedName name="_xlnm.Print_Titles" localSheetId="5">'52C'!$A:$A,'52C'!$3:$4</definedName>
    <definedName name="_xlnm.Print_Titles" localSheetId="14">'52C 2018'!$A:$A,'52C 2018'!$1:$2</definedName>
    <definedName name="_xlnm.Print_Titles" localSheetId="6">MFR_D_1A_Sub!$A:$B,MFR_D_1A_Sub!$1:$11</definedName>
    <definedName name="_xlnm.Print_Titles" localSheetId="18">NOI!$A:$A,NOI!$3:$4</definedName>
    <definedName name="_xlnm.Print_Titles" localSheetId="15">'NOI 2018'!$A:$A,'NOI 2018'!$1:$2</definedName>
    <definedName name="_xlnm.Print_Titles" localSheetId="11">'Per Book_NOI Compare'!$A:$A,'Per Book_NOI Compare'!$1:$2</definedName>
    <definedName name="_xlnm.Print_Titles" localSheetId="17">'Rate Base'!$A:$A,'Rate Base'!$1:$2</definedName>
    <definedName name="_xlnm.Print_Titles" localSheetId="12">'Rate Base 2018'!$A:$A,'Rate Base 2018'!$1:$2</definedName>
    <definedName name="_xlnm.Print_Titles">[28]INPUT!$A$1:$E$65536,[28]INPUT!$A$1:$IV$2</definedName>
    <definedName name="PrintArea" localSheetId="1">#REF!</definedName>
    <definedName name="PrintArea" localSheetId="3">#REF!</definedName>
    <definedName name="PrintArea">#REF!</definedName>
    <definedName name="printfpli" localSheetId="1">'[19]All Companies'!$S$6:$Z$49,'[19]All Companies'!$S$54:$Z$118,'[19]All Companies'!#REF!</definedName>
    <definedName name="printfpli" localSheetId="3">'[19]All Companies'!$S$6:$Z$49,'[19]All Companies'!$S$54:$Z$118,'[19]All Companies'!#REF!</definedName>
    <definedName name="printfpli" localSheetId="8">'[19]All Companies'!$S$6:$Z$49,'[19]All Companies'!$S$54:$Z$118,'[19]All Companies'!#REF!</definedName>
    <definedName name="printfpli" localSheetId="10">'[19]All Companies'!$S$6:$Z$49,'[19]All Companies'!$S$54:$Z$118,'[19]All Companies'!#REF!</definedName>
    <definedName name="printfpli">'[19]All Companies'!$S$6:$Z$49,'[19]All Companies'!$S$54:$Z$118,'[19]All Companies'!#REF!</definedName>
    <definedName name="PRIOR_YEAR_DATE" localSheetId="1">#REF!</definedName>
    <definedName name="PRIOR_YEAR_DATE" localSheetId="3">#REF!</definedName>
    <definedName name="PRIOR_YEAR_DATE">#REF!</definedName>
    <definedName name="PRIOR_YEAR_X">#REF!</definedName>
    <definedName name="ProbabilityAssignment" localSheetId="8">#REF!</definedName>
    <definedName name="ProbabilityAssignment">#REF!</definedName>
    <definedName name="Profile">[29]PROFILES!$A$10:$B$15</definedName>
    <definedName name="proj_daily_pk_vols" localSheetId="1">#REF!</definedName>
    <definedName name="proj_daily_pk_vols" localSheetId="3">#REF!</definedName>
    <definedName name="proj_daily_pk_vols" localSheetId="8">#REF!</definedName>
    <definedName name="proj_daily_pk_vols">#REF!</definedName>
    <definedName name="proj_fuel_price" localSheetId="1">#REF!</definedName>
    <definedName name="proj_fuel_price" localSheetId="3">#REF!</definedName>
    <definedName name="proj_fuel_price" localSheetId="8">#REF!</definedName>
    <definedName name="proj_fuel_price">#REF!</definedName>
    <definedName name="proj_fuel_vol" localSheetId="1">#REF!</definedName>
    <definedName name="proj_fuel_vol" localSheetId="3">#REF!</definedName>
    <definedName name="proj_fuel_vol" localSheetId="8">#REF!</definedName>
    <definedName name="proj_fuel_vol">#REF!</definedName>
    <definedName name="project">[23]Input!$C$7</definedName>
    <definedName name="prtrecon" localSheetId="1">'[19]All Companies'!#REF!,'[19]All Companies'!#REF!,'[19]All Companies'!#REF!,'[19]All Companies'!#REF!</definedName>
    <definedName name="prtrecon" localSheetId="3">'[19]All Companies'!#REF!,'[19]All Companies'!#REF!,'[19]All Companies'!#REF!,'[19]All Companies'!#REF!</definedName>
    <definedName name="prtrecon" localSheetId="8">'[19]All Companies'!#REF!,'[19]All Companies'!#REF!,'[19]All Companies'!#REF!,'[19]All Companies'!#REF!</definedName>
    <definedName name="prtrecon" localSheetId="10">'[19]All Companies'!#REF!,'[19]All Companies'!#REF!,'[19]All Companies'!#REF!,'[19]All Companies'!#REF!</definedName>
    <definedName name="prtrecon">'[19]All Companies'!#REF!,'[19]All Companies'!#REF!,'[19]All Companies'!#REF!,'[19]All Companies'!#REF!</definedName>
    <definedName name="PTP95_Cost_Mw_Month" localSheetId="1">#REF!</definedName>
    <definedName name="PTP95_Cost_Mw_Month" localSheetId="3">#REF!</definedName>
    <definedName name="PTP95_Cost_Mw_Month" localSheetId="8">#REF!</definedName>
    <definedName name="PTP95_Cost_Mw_Month">#REF!</definedName>
    <definedName name="PTP95_Cost_Mwh" localSheetId="1">#REF!</definedName>
    <definedName name="PTP95_Cost_Mwh" localSheetId="3">#REF!</definedName>
    <definedName name="PTP95_Cost_Mwh" localSheetId="8">#REF!</definedName>
    <definedName name="PTP95_Cost_Mwh">#REF!</definedName>
    <definedName name="PTP96_Cost_Mw_Month" localSheetId="1">#REF!</definedName>
    <definedName name="PTP96_Cost_Mw_Month" localSheetId="3">#REF!</definedName>
    <definedName name="PTP96_Cost_Mw_Month" localSheetId="8">#REF!</definedName>
    <definedName name="PTP96_Cost_Mw_Month">#REF!</definedName>
    <definedName name="PTP96_Cost_Mwh_Month" localSheetId="1">'[16]99 Rev'!#REF!</definedName>
    <definedName name="PTP96_Cost_Mwh_Month" localSheetId="3">'[16]99 Rev'!#REF!</definedName>
    <definedName name="PTP96_Cost_Mwh_Month" localSheetId="8">'[16]99 Rev'!#REF!</definedName>
    <definedName name="PTP96_Cost_Mwh_Month">'[16]99 Rev'!#REF!</definedName>
    <definedName name="qrySDP" localSheetId="1">#REF!</definedName>
    <definedName name="qrySDP" localSheetId="3">#REF!</definedName>
    <definedName name="qrySDP" localSheetId="8">#REF!</definedName>
    <definedName name="qrySDP">#REF!</definedName>
    <definedName name="Query_Module_Project_List_Export" localSheetId="1">#REF!</definedName>
    <definedName name="Query_Module_Project_List_Export" localSheetId="3">#REF!</definedName>
    <definedName name="Query_Module_Project_List_Export" localSheetId="8">#REF!</definedName>
    <definedName name="Query_Module_Project_List_Export">#REF!</definedName>
    <definedName name="Rate" localSheetId="1">#REF!</definedName>
    <definedName name="Rate" localSheetId="3">#REF!</definedName>
    <definedName name="Rate" localSheetId="8">#REF!</definedName>
    <definedName name="Rate">#REF!</definedName>
    <definedName name="rate_schedule" localSheetId="1">'[19]All Companies'!#REF!</definedName>
    <definedName name="rate_schedule" localSheetId="3">'[19]All Companies'!#REF!</definedName>
    <definedName name="rate_schedule" localSheetId="8">'[19]All Companies'!#REF!</definedName>
    <definedName name="rate_schedule" localSheetId="10">'[19]All Companies'!#REF!</definedName>
    <definedName name="rate_schedule">'[19]All Companies'!#REF!</definedName>
    <definedName name="reconciliation" localSheetId="1">#REF!</definedName>
    <definedName name="reconciliation" localSheetId="3">#REF!</definedName>
    <definedName name="reconciliation" localSheetId="8">#REF!</definedName>
    <definedName name="reconciliation">#REF!</definedName>
    <definedName name="Ref_Plants" localSheetId="1">#REF!</definedName>
    <definedName name="Ref_Plants" localSheetId="3">#REF!</definedName>
    <definedName name="Ref_Plants" localSheetId="8">#REF!</definedName>
    <definedName name="Ref_Plants">#REF!</definedName>
    <definedName name="Report1Layout" localSheetId="1">#REF!</definedName>
    <definedName name="Report1Layout" localSheetId="3">#REF!</definedName>
    <definedName name="Report1Layout">#REF!</definedName>
    <definedName name="Report1Title">#REF!</definedName>
    <definedName name="Report2Layout">#REF!</definedName>
    <definedName name="Report2Title">#REF!</definedName>
    <definedName name="Report3Layout">#REF!</definedName>
    <definedName name="Report3Title">#REF!</definedName>
    <definedName name="Report4Layout">#REF!</definedName>
    <definedName name="Report4Title">#REF!</definedName>
    <definedName name="ReportRange">#REF!</definedName>
    <definedName name="ReportSelection">#REF!</definedName>
    <definedName name="reverse_toll_gas" localSheetId="8">#REF!</definedName>
    <definedName name="reverse_toll_gas">#REF!</definedName>
    <definedName name="reverse_toll_vols" localSheetId="8">#REF!</definedName>
    <definedName name="reverse_toll_vols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undingOption" localSheetId="1">#REF!</definedName>
    <definedName name="RoundingOption" localSheetId="3">#REF!</definedName>
    <definedName name="RoundingOption">#REF!</definedName>
    <definedName name="rp_efoh_puf_yrs_rp_efoh_puf_yrs_List">#REF!</definedName>
    <definedName name="Rpt1_RequiredRev">#REF!</definedName>
    <definedName name="sada" localSheetId="1" hidden="1">{"summary",#N/A,FALSE,"PCR DIRECTORY"}</definedName>
    <definedName name="sada" localSheetId="3" hidden="1">{"summary",#N/A,FALSE,"PCR DIRECTORY"}</definedName>
    <definedName name="sada" hidden="1">{"summary",#N/A,FALSE,"PCR DIRECTORY"}</definedName>
    <definedName name="SAPBEXdnldView" hidden="1">"4FF00RAMDPJZ88O2AGW5D406R"</definedName>
    <definedName name="SAPBEXhrIndnt" hidden="1">1</definedName>
    <definedName name="SAPBEXrevision" hidden="1">0</definedName>
    <definedName name="SAPBEXsysID" hidden="1">"GP1"</definedName>
    <definedName name="SAPBEXwbID" hidden="1">"4EHVVTWW5NJH9YQ89TMHA90XF"</definedName>
    <definedName name="SAPsysID" hidden="1">"708C5W7SBKP804JT78WJ0JNKI"</definedName>
    <definedName name="SAPwbID" hidden="1">"ARS"</definedName>
    <definedName name="SCHC22P1" localSheetId="1">#REF!</definedName>
    <definedName name="SCHC22P1" localSheetId="3">#REF!</definedName>
    <definedName name="SCHC22P1">#REF!</definedName>
    <definedName name="SCHC22P2">#REF!</definedName>
    <definedName name="SEED_DATE" localSheetId="8">#REF!</definedName>
    <definedName name="SEED_DATE">#REF!</definedName>
    <definedName name="sematxinc" localSheetId="1">'[19]All Companies'!#REF!</definedName>
    <definedName name="sematxinc" localSheetId="3">'[19]All Companies'!#REF!</definedName>
    <definedName name="sematxinc" localSheetId="8">'[19]All Companies'!#REF!</definedName>
    <definedName name="sematxinc" localSheetId="10">'[19]All Companies'!#REF!</definedName>
    <definedName name="sematxinc">'[19]All Companies'!#REF!</definedName>
    <definedName name="sencount" hidden="1">1</definedName>
    <definedName name="Server" localSheetId="1">#REF!</definedName>
    <definedName name="Server" localSheetId="3">#REF!</definedName>
    <definedName name="Server">#REF!</definedName>
    <definedName name="siertxinc" localSheetId="1">'[19]All Companies'!#REF!</definedName>
    <definedName name="siertxinc" localSheetId="3">'[19]All Companies'!#REF!</definedName>
    <definedName name="siertxinc" localSheetId="8">'[19]All Companies'!#REF!</definedName>
    <definedName name="siertxinc">'[19]All Companies'!#REF!</definedName>
    <definedName name="skyrtxinc" localSheetId="1">#REF!</definedName>
    <definedName name="skyrtxinc" localSheetId="3">#REF!</definedName>
    <definedName name="skyrtxinc" localSheetId="8">#REF!</definedName>
    <definedName name="skyrtxinc">#REF!</definedName>
    <definedName name="socoBasis" localSheetId="1">#REF!</definedName>
    <definedName name="socoBasis" localSheetId="3">#REF!</definedName>
    <definedName name="socoBasis" localSheetId="8">#REF!</definedName>
    <definedName name="socoBasis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pre" hidden="1">0.000001</definedName>
    <definedName name="solver_rel1" hidden="1">2</definedName>
    <definedName name="solver_rhs1" hidden="1">17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plitters" localSheetId="1">#REF!</definedName>
    <definedName name="Splitters" localSheetId="3">#REF!</definedName>
    <definedName name="Splitters" localSheetId="8">#REF!</definedName>
    <definedName name="Splitters">#REF!</definedName>
    <definedName name="SRCA" localSheetId="1">#REF!</definedName>
    <definedName name="SRCA" localSheetId="3">#REF!</definedName>
    <definedName name="SRCA">#REF!</definedName>
    <definedName name="SRCM">#REF!</definedName>
    <definedName name="StateActivity">'[17]TaxStream STATE Activity'!$A$8:$D$152</definedName>
    <definedName name="Stats_App" localSheetId="1">#REF!</definedName>
    <definedName name="Stats_App" localSheetId="3">#REF!</definedName>
    <definedName name="Stats_App">#REF!</definedName>
    <definedName name="Stats_Data" localSheetId="1">#REF!</definedName>
    <definedName name="Stats_Data" localSheetId="3">#REF!</definedName>
    <definedName name="Stats_Data">#REF!</definedName>
    <definedName name="Stats_DB" localSheetId="1">#REF!</definedName>
    <definedName name="Stats_DB" localSheetId="3">#REF!</definedName>
    <definedName name="Stats_DB">#REF!</definedName>
    <definedName name="Stats_EAC">#REF!</definedName>
    <definedName name="Stats_Rpt">#REF!</definedName>
    <definedName name="Stats_Title1">#REF!</definedName>
    <definedName name="Stats_Title2">#REF!</definedName>
    <definedName name="Stratification_of_Cost">#REF!</definedName>
    <definedName name="SUBSEQUENT_YEAR_DATE">'[22]A-1 2013'!$I$8</definedName>
    <definedName name="SUBSEQUENT_YEAR_X">'[22]A-1 2013'!$H$8</definedName>
    <definedName name="SumUDA" localSheetId="1">#REF!</definedName>
    <definedName name="SumUDA" localSheetId="3">#REF!</definedName>
    <definedName name="SumUDA">#REF!</definedName>
    <definedName name="TAMI" localSheetId="1" hidden="1">{"summary",#N/A,FALSE,"PCR DIRECTORY"}</definedName>
    <definedName name="TAMI" localSheetId="3" hidden="1">{"summary",#N/A,FALSE,"PCR DIRECTORY"}</definedName>
    <definedName name="TAMI" hidden="1">{"summary",#N/A,FALSE,"PCR DIRECTORY"}</definedName>
    <definedName name="TaxTfer" localSheetId="8">[30]CorpInputs!#REF!</definedName>
    <definedName name="TaxTfer">[30]CorpInputs!#REF!</definedName>
    <definedName name="temppt">'[19]All Companies'!$D$6:$L$49,'[19]All Companies'!$M$6:$M$49,'[19]All Companies'!$N$6:$Q$49,'[19]All Companies'!$R$6:$Z$49,'[19]All Companies'!$S$6:$U$49,'[19]All Companies'!$V$6:$W$49,'[19]All Companies'!$X$6:$Y$49,'[19]All Companies'!$D$54:$L$118,'[19]All Companies'!$M$54:$M$118,'[19]All Companies'!$N$54:$Q$118,'[19]All Companies'!$R$54:$R$118,'[19]All Companies'!$S$54:$U$118,'[19]All Companies'!$V$54:$W$118,'[19]All Companies'!$X$54:$Y$118</definedName>
    <definedName name="test" localSheetId="1" hidden="1">{"detail305",#N/A,FALSE,"BI-305"}</definedName>
    <definedName name="test" localSheetId="3" hidden="1">{"detail305",#N/A,FALSE,"BI-305"}</definedName>
    <definedName name="test" hidden="1">{"detail305",#N/A,FALSE,"BI-305"}</definedName>
    <definedName name="TEST_YEAR_DATE" localSheetId="1">#REF!</definedName>
    <definedName name="TEST_YEAR_DATE" localSheetId="3">#REF!</definedName>
    <definedName name="TEST_YEAR_DATE">#REF!</definedName>
    <definedName name="TEST_YEAR_X">#REF!</definedName>
    <definedName name="TEST0" localSheetId="8">#REF!</definedName>
    <definedName name="TEST0" localSheetId="10">#REF!</definedName>
    <definedName name="TEST0">#REF!</definedName>
    <definedName name="TEST1" localSheetId="8">'[31]YTD 2009'!#REF!</definedName>
    <definedName name="TEST1">'[31]YTD 2009'!#REF!</definedName>
    <definedName name="TEST10" localSheetId="1">#REF!</definedName>
    <definedName name="TEST10" localSheetId="3">#REF!</definedName>
    <definedName name="TEST10" localSheetId="8">#REF!</definedName>
    <definedName name="TEST10" localSheetId="10">#REF!</definedName>
    <definedName name="TEST10">#REF!</definedName>
    <definedName name="TEST11" localSheetId="1">#REF!</definedName>
    <definedName name="TEST11" localSheetId="3">#REF!</definedName>
    <definedName name="TEST11" localSheetId="8">#REF!</definedName>
    <definedName name="TEST11" localSheetId="10">#REF!</definedName>
    <definedName name="TEST11">#REF!</definedName>
    <definedName name="TEST12" localSheetId="1">#REF!</definedName>
    <definedName name="TEST12" localSheetId="3">#REF!</definedName>
    <definedName name="TEST12" localSheetId="8">#REF!</definedName>
    <definedName name="TEST12" localSheetId="10">#REF!</definedName>
    <definedName name="TEST12">#REF!</definedName>
    <definedName name="TEST13" localSheetId="8">#REF!</definedName>
    <definedName name="TEST13" localSheetId="10">#REF!</definedName>
    <definedName name="TEST13">#REF!</definedName>
    <definedName name="TEST14" localSheetId="8">#REF!</definedName>
    <definedName name="TEST14" localSheetId="10">#REF!</definedName>
    <definedName name="TEST14">#REF!</definedName>
    <definedName name="TEST15" localSheetId="8">#REF!</definedName>
    <definedName name="TEST15" localSheetId="10">#REF!</definedName>
    <definedName name="TEST15">#REF!</definedName>
    <definedName name="TEST16" localSheetId="8">#REF!</definedName>
    <definedName name="TEST16" localSheetId="10">#REF!</definedName>
    <definedName name="TEST16">#REF!</definedName>
    <definedName name="TEST17" localSheetId="8">#REF!</definedName>
    <definedName name="TEST17" localSheetId="10">#REF!</definedName>
    <definedName name="TEST17">#REF!</definedName>
    <definedName name="TEST18" localSheetId="8">#REF!</definedName>
    <definedName name="TEST18" localSheetId="10">#REF!</definedName>
    <definedName name="TEST18">#REF!</definedName>
    <definedName name="TEST19" localSheetId="8">#REF!</definedName>
    <definedName name="TEST19" localSheetId="10">#REF!</definedName>
    <definedName name="TEST19">#REF!</definedName>
    <definedName name="TEST2" localSheetId="8">#REF!</definedName>
    <definedName name="TEST2" localSheetId="10">#REF!</definedName>
    <definedName name="TEST2">#REF!</definedName>
    <definedName name="TEST20" localSheetId="8">#REF!</definedName>
    <definedName name="TEST20" localSheetId="10">#REF!</definedName>
    <definedName name="TEST20">#REF!</definedName>
    <definedName name="TEST21" localSheetId="8">#REF!</definedName>
    <definedName name="TEST21" localSheetId="10">#REF!</definedName>
    <definedName name="TEST21">#REF!</definedName>
    <definedName name="TEST22" localSheetId="8">#REF!</definedName>
    <definedName name="TEST22" localSheetId="10">#REF!</definedName>
    <definedName name="TEST22">#REF!</definedName>
    <definedName name="TEST23" localSheetId="8">#REF!</definedName>
    <definedName name="TEST23" localSheetId="10">#REF!</definedName>
    <definedName name="TEST23">#REF!</definedName>
    <definedName name="TEST24" localSheetId="8">#REF!</definedName>
    <definedName name="TEST24" localSheetId="10">#REF!</definedName>
    <definedName name="TEST24">#REF!</definedName>
    <definedName name="TEST25" localSheetId="8">#REF!</definedName>
    <definedName name="TEST25" localSheetId="10">#REF!</definedName>
    <definedName name="TEST25">#REF!</definedName>
    <definedName name="TEST26" localSheetId="8">#REF!</definedName>
    <definedName name="TEST26" localSheetId="10">#REF!</definedName>
    <definedName name="TEST26">#REF!</definedName>
    <definedName name="TEST27" localSheetId="8">#REF!</definedName>
    <definedName name="TEST27" localSheetId="10">#REF!</definedName>
    <definedName name="TEST27">#REF!</definedName>
    <definedName name="TEST28" localSheetId="8">#REF!</definedName>
    <definedName name="TEST28" localSheetId="10">#REF!</definedName>
    <definedName name="TEST28">#REF!</definedName>
    <definedName name="TEST29" localSheetId="8">#REF!</definedName>
    <definedName name="TEST29" localSheetId="10">#REF!</definedName>
    <definedName name="TEST29">#REF!</definedName>
    <definedName name="TEST3" localSheetId="8">#REF!</definedName>
    <definedName name="TEST3" localSheetId="10">#REF!</definedName>
    <definedName name="TEST3">#REF!</definedName>
    <definedName name="TEST30" localSheetId="8">#REF!</definedName>
    <definedName name="TEST30" localSheetId="10">#REF!</definedName>
    <definedName name="TEST30">#REF!</definedName>
    <definedName name="TEST31" localSheetId="8">#REF!</definedName>
    <definedName name="TEST31" localSheetId="10">#REF!</definedName>
    <definedName name="TEST31">#REF!</definedName>
    <definedName name="TEST4" localSheetId="8">#REF!</definedName>
    <definedName name="TEST4" localSheetId="10">#REF!</definedName>
    <definedName name="TEST4">#REF!</definedName>
    <definedName name="TEST5" localSheetId="8">#REF!</definedName>
    <definedName name="TEST5" localSheetId="10">#REF!</definedName>
    <definedName name="TEST5">#REF!</definedName>
    <definedName name="TEST6" localSheetId="8">#REF!</definedName>
    <definedName name="TEST6" localSheetId="10">#REF!</definedName>
    <definedName name="TEST6">#REF!</definedName>
    <definedName name="TEST7" localSheetId="8">#REF!</definedName>
    <definedName name="TEST7" localSheetId="10">#REF!</definedName>
    <definedName name="TEST7">#REF!</definedName>
    <definedName name="TEST8" localSheetId="8">#REF!</definedName>
    <definedName name="TEST8" localSheetId="10">#REF!</definedName>
    <definedName name="TEST8">#REF!</definedName>
    <definedName name="TEST9" localSheetId="8">#REF!</definedName>
    <definedName name="TEST9" localSheetId="10">#REF!</definedName>
    <definedName name="TEST9">#REF!</definedName>
    <definedName name="TESTHKEY" localSheetId="8">#REF!</definedName>
    <definedName name="TESTHKEY" localSheetId="10">#REF!</definedName>
    <definedName name="TESTHKEY">#REF!</definedName>
    <definedName name="TESTKEYS" localSheetId="8">#REF!</definedName>
    <definedName name="TESTKEYS" localSheetId="10">#REF!</definedName>
    <definedName name="TESTKEYS">#REF!</definedName>
    <definedName name="TESTVKEY" localSheetId="8">#REF!</definedName>
    <definedName name="TESTVKEY" localSheetId="10">#REF!</definedName>
    <definedName name="TESTVKEY">#REF!</definedName>
    <definedName name="th" localSheetId="8">#REF!</definedName>
    <definedName name="th" localSheetId="10">#REF!</definedName>
    <definedName name="th">#REF!</definedName>
    <definedName name="titles">'[19]All Companies'!$1:$5,'[19]All Companies'!$A:$A</definedName>
    <definedName name="Total_Co" localSheetId="1">#REF!</definedName>
    <definedName name="Total_Co" localSheetId="3">#REF!</definedName>
    <definedName name="Total_Co">#REF!</definedName>
    <definedName name="total_Turbines" localSheetId="1">#REF!</definedName>
    <definedName name="total_Turbines" localSheetId="3">#REF!</definedName>
    <definedName name="total_Turbines" localSheetId="8">#REF!</definedName>
    <definedName name="total_Turbines">#REF!</definedName>
    <definedName name="TurbChoice">IF([21]Input!$G$1&lt;&gt;1,[21]Input!$D$6,12)</definedName>
    <definedName name="TurbineRating">[32]Unadjusted!$D$66</definedName>
    <definedName name="two" localSheetId="1">#REF!</definedName>
    <definedName name="two" localSheetId="3">#REF!</definedName>
    <definedName name="two" localSheetId="8">#REF!</definedName>
    <definedName name="two" localSheetId="10">#REF!</definedName>
    <definedName name="two">#REF!</definedName>
    <definedName name="TWP_Lease_Rate" localSheetId="1">#REF!</definedName>
    <definedName name="TWP_Lease_Rate" localSheetId="3">#REF!</definedName>
    <definedName name="TWP_Lease_Rate" localSheetId="8">#REF!</definedName>
    <definedName name="TWP_Lease_Rate">#REF!</definedName>
    <definedName name="TWP_Turbines" localSheetId="1">#REF!</definedName>
    <definedName name="TWP_Turbines" localSheetId="3">#REF!</definedName>
    <definedName name="TWP_Turbines" localSheetId="8">#REF!</definedName>
    <definedName name="TWP_Turbines">#REF!</definedName>
    <definedName name="UnitCapLookup">[33]Sheet1!$A$2:$B$15</definedName>
    <definedName name="User" localSheetId="1">#REF!</definedName>
    <definedName name="User" localSheetId="3">#REF!</definedName>
    <definedName name="User">#REF!</definedName>
    <definedName name="user_gas" localSheetId="1">#REF!</definedName>
    <definedName name="user_gas" localSheetId="3">#REF!</definedName>
    <definedName name="user_gas" localSheetId="8">#REF!</definedName>
    <definedName name="user_gas">#REF!</definedName>
    <definedName name="UserPageMember1" localSheetId="1">#REF!</definedName>
    <definedName name="UserPageMember1" localSheetId="3">#REF!</definedName>
    <definedName name="UserPageMember1">#REF!</definedName>
    <definedName name="UserParameters">#REF!</definedName>
    <definedName name="VAROUTPUT" localSheetId="8">#REF!</definedName>
    <definedName name="VAROUTPUT">#REF!</definedName>
    <definedName name="VBA_BS_1" localSheetId="8">#REF!</definedName>
    <definedName name="VBA_BS_1">#REF!</definedName>
    <definedName name="VBA_Case_Num">[30]Control!$B$10:$B$24,[30]Control!$G$10:$G$24,[30]Control!$L$10:$L$24</definedName>
    <definedName name="vba_GIOptVOM">[34]General_Inputs!$E$81:$Q$81,[34]General_Inputs!$E$89:$Q$89,[34]General_Inputs!$E$96:$Q$96</definedName>
    <definedName name="VBA_Goodwill" localSheetId="1">#REF!</definedName>
    <definedName name="VBA_Goodwill" localSheetId="3">#REF!</definedName>
    <definedName name="VBA_Goodwill" localSheetId="8">#REF!</definedName>
    <definedName name="VBA_Goodwill">#REF!</definedName>
    <definedName name="VBA_PrevVals">[30]Financials!$AS$12:$AS$94,[30]Financials!$AV$12:$AV$94,[30]Financials!$AS$115:$AS$136,[30]Financials!$AS$141:$AS$172,[30]Financials!$AS$186:$AS$203</definedName>
    <definedName name="VBA_TOC_Clear">[21]TOC!$E$15:$E$49,[21]TOC!$N$15:$N$49</definedName>
    <definedName name="victtxinc" localSheetId="1">#REF!</definedName>
    <definedName name="victtxinc" localSheetId="3">#REF!</definedName>
    <definedName name="victtxinc" localSheetId="8">#REF!</definedName>
    <definedName name="victtxinc">#REF!</definedName>
    <definedName name="WDD" localSheetId="1">'[21]Stochastic Input'!#REF!</definedName>
    <definedName name="WDD" localSheetId="3">'[21]Stochastic Input'!#REF!</definedName>
    <definedName name="WDD" localSheetId="8">'[21]Stochastic Input'!#REF!</definedName>
    <definedName name="WDD">'[21]Stochastic Input'!#REF!</definedName>
    <definedName name="WED" localSheetId="1">'[21]Stochastic Input'!#REF!</definedName>
    <definedName name="WED" localSheetId="3">'[21]Stochastic Input'!#REF!</definedName>
    <definedName name="WED" localSheetId="8">'[21]Stochastic Input'!#REF!</definedName>
    <definedName name="WED">'[21]Stochastic Input'!#REF!</definedName>
    <definedName name="westtxinc" localSheetId="1">'[19]All Companies'!#REF!</definedName>
    <definedName name="westtxinc" localSheetId="3">'[19]All Companies'!#REF!</definedName>
    <definedName name="westtxinc" localSheetId="8">'[19]All Companies'!#REF!</definedName>
    <definedName name="westtxinc">'[19]All Companies'!#REF!</definedName>
    <definedName name="wrn.3cases." localSheetId="1" hidden="1">{#N/A,"Base",FALSE,"Dividend";#N/A,"Conservative",FALSE,"Dividend";#N/A,"Downside",FALSE,"Dividend"}</definedName>
    <definedName name="wrn.3cases." localSheetId="3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Accretion." localSheetId="1" hidden="1">{"Accretion",#N/A,FALSE,"Assum"}</definedName>
    <definedName name="wrn.Accretion." localSheetId="3" hidden="1">{"Accretion",#N/A,FALSE,"Assum"}</definedName>
    <definedName name="wrn.Accretion." hidden="1">{"Accretion",#N/A,FALSE,"Assum"}</definedName>
    <definedName name="wrn.ALL." localSheetId="1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localSheetId="3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ssumptions." localSheetId="1" hidden="1">{"Assumptions",#N/A,FALSE,"Assum"}</definedName>
    <definedName name="wrn.Assumptions." localSheetId="3" hidden="1">{"Assumptions",#N/A,FALSE,"Assum"}</definedName>
    <definedName name="wrn.Assumptions." hidden="1">{"Assumptions",#N/A,FALSE,"Assum"}</definedName>
    <definedName name="wrn.Component._.Analy." localSheetId="1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localSheetId="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localSheetId="1" hidden="1">{#N/A,#N/A,FALSE,"SUMMARY";#N/A,#N/A,FALSE,"INPUTDATA";#N/A,#N/A,FALSE,"Condenser Performance"}</definedName>
    <definedName name="wrn.Condenser._.Summary." localSheetId="3" hidden="1">{#N/A,#N/A,FALSE,"SUMMARY";#N/A,#N/A,FALSE,"INPUTDATA";#N/A,#N/A,FALSE,"Condenser Performance"}</definedName>
    <definedName name="wrn.Condenser._.Summary." hidden="1">{#N/A,#N/A,FALSE,"SUMMARY";#N/A,#N/A,FALSE,"INPUTDATA";#N/A,#N/A,FALSE,"Condenser Performance"}</definedName>
    <definedName name="wrn.COST." localSheetId="1" hidden="1">{#N/A,#N/A,FALSE,"T COST";#N/A,#N/A,FALSE,"COST_FH"}</definedName>
    <definedName name="wrn.COST." localSheetId="3" hidden="1">{#N/A,#N/A,FALSE,"T COST";#N/A,#N/A,FALSE,"COST_FH"}</definedName>
    <definedName name="wrn.COST." hidden="1">{#N/A,#N/A,FALSE,"T COST";#N/A,#N/A,FALSE,"COST_FH"}</definedName>
    <definedName name="wrn.Engr._.Summary." localSheetId="1" hidden="1">{#N/A,#N/A,FALSE,"INPUTDATA";#N/A,#N/A,FALSE,"SUMMARY";#N/A,#N/A,FALSE,"CTAREP";#N/A,#N/A,FALSE,"CTBREP";#N/A,#N/A,FALSE,"TURBEFF";#N/A,#N/A,FALSE,"Condenser Performance"}</definedName>
    <definedName name="wrn.Engr._.Summary." localSheetId="3" hidden="1">{#N/A,#N/A,FALSE,"INPUTDATA";#N/A,#N/A,FALSE,"SUMMARY";#N/A,#N/A,FALSE,"CTAREP";#N/A,#N/A,FALSE,"CTBREP";#N/A,#N/A,FALSE,"TURBEFF";#N/A,#N/A,FALSE,"Condenser Performance"}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xec._.Summary." localSheetId="1" hidden="1">{#N/A,#N/A,FALSE,"INPUTDATA";#N/A,#N/A,FALSE,"SUMMARY"}</definedName>
    <definedName name="wrn.Exec._.Summary." localSheetId="3" hidden="1">{#N/A,#N/A,FALSE,"INPUTDATA";#N/A,#N/A,FALSE,"SUMMARY"}</definedName>
    <definedName name="wrn.Exec._.Summary." hidden="1">{#N/A,#N/A,FALSE,"INPUTDATA";#N/A,#N/A,FALSE,"SUMMARY"}</definedName>
    <definedName name="wrn.FCB." localSheetId="1" hidden="1">{"FCB_ALL",#N/A,FALSE,"FCB"}</definedName>
    <definedName name="wrn.FCB." localSheetId="3" hidden="1">{"FCB_ALL",#N/A,FALSE,"FCB"}</definedName>
    <definedName name="wrn.FCB." hidden="1">{"FCB_ALL",#N/A,FALSE,"FCB"}</definedName>
    <definedName name="wrn.fcb2" localSheetId="1" hidden="1">{"FCB_ALL",#N/A,FALSE,"FCB"}</definedName>
    <definedName name="wrn.fcb2" localSheetId="3" hidden="1">{"FCB_ALL",#N/A,FALSE,"FCB"}</definedName>
    <definedName name="wrn.fcb2" hidden="1">{"FCB_ALL",#N/A,FALSE,"FCB"}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localSheetId="3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1" hidden="1">{"inputs raw data",#N/A,TRUE,"INPUT"}</definedName>
    <definedName name="wrn.print._.raw._.data._.entry." localSheetId="3" hidden="1">{"inputs raw data",#N/A,TRUE,"INPUT"}</definedName>
    <definedName name="wrn.print._.raw._.data._.entry." hidden="1">{"inputs raw data",#N/A,TRUE,"INPUT"}</definedName>
    <definedName name="wrn.print._.summary._.sheets." localSheetId="1" hidden="1">{"summary1",#N/A,TRUE,"Comps";"summary2",#N/A,TRUE,"Comps";"summary3",#N/A,TRUE,"Comps"}</definedName>
    <definedName name="wrn.print._.summary._.sheets." localSheetId="3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1" hidden="1">{"summary1",#N/A,TRUE,"Comps";"summary2",#N/A,TRUE,"Comps";"summary3",#N/A,TRUE,"Comps"}</definedName>
    <definedName name="wrn.print._.summary._.sheets.2" localSheetId="3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_Buyer." localSheetId="1" hidden="1">{#N/A,"DR",FALSE,"increm pf";#N/A,"MAMSI",FALSE,"increm pf";#N/A,"MAXI",FALSE,"increm pf";#N/A,"PCAM",FALSE,"increm pf";#N/A,"PHSV",FALSE,"increm pf";#N/A,"SIE",FALSE,"increm pf"}</definedName>
    <definedName name="wrn.Print_Buyer." localSheetId="3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3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STAND_ALONE_BOTH." localSheetId="1" hidden="1">{"FCB_ALL",#N/A,FALSE,"FCB";"GREY_ALL",#N/A,FALSE,"GREY"}</definedName>
    <definedName name="wrn.STAND_ALONE_BOTH." localSheetId="3" hidden="1">{"FCB_ALL",#N/A,FALSE,"FCB";"GREY_ALL",#N/A,FALSE,"GREY"}</definedName>
    <definedName name="wrn.STAND_ALONE_BOTH." hidden="1">{"FCB_ALL",#N/A,FALSE,"FCB";"GREY_ALL",#N/A,FALSE,"GREY"}</definedName>
    <definedName name="wrn.SUM._.OF._.UNIT._.3." localSheetId="1" hidden="1">{#N/A,#N/A,FALSE,"INPUTDATA";#N/A,#N/A,FALSE,"SUMMARY";#N/A,#N/A,FALSE,"CTAREP";#N/A,#N/A,FALSE,"CTBREP";#N/A,#N/A,FALSE,"PMG4ST86";#N/A,#N/A,FALSE,"TURBEFF";#N/A,#N/A,FALSE,"Condenser Performance"}</definedName>
    <definedName name="wrn.SUM._.OF._.UNIT._.3." localSheetId="3" hidden="1">{#N/A,#N/A,FALSE,"INPUTDATA";#N/A,#N/A,FALSE,"SUMMARY";#N/A,#N/A,FALSE,"CTAREP";#N/A,#N/A,FALSE,"CTBREP";#N/A,#N/A,FALSE,"PMG4ST86";#N/A,#N/A,FALSE,"TURBEFF";#N/A,#N/A,FALSE,"Condenser Performance"}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pg" localSheetId="1" hidden="1">{"detail305",#N/A,FALSE,"BI-305"}</definedName>
    <definedName name="xpg" localSheetId="3" hidden="1">{"detail305",#N/A,FALSE,"BI-305"}</definedName>
    <definedName name="xpg" hidden="1">{"detail305",#N/A,FALSE,"BI-305"}</definedName>
    <definedName name="xxx.detail" localSheetId="1" hidden="1">{"detail305",#N/A,FALSE,"BI-305"}</definedName>
    <definedName name="xxx.detail" localSheetId="3" hidden="1">{"detail305",#N/A,FALSE,"BI-305"}</definedName>
    <definedName name="xxx.detail" hidden="1">{"detail305",#N/A,FALSE,"BI-305"}</definedName>
    <definedName name="xxx.directory" localSheetId="1" hidden="1">{"summary",#N/A,FALSE,"PCR DIRECTORY"}</definedName>
    <definedName name="xxx.directory" localSheetId="3" hidden="1">{"summary",#N/A,FALSE,"PCR DIRECTORY"}</definedName>
    <definedName name="xxx.directory" hidden="1">{"summary",#N/A,FALSE,"PCR DIRECTORY"}</definedName>
    <definedName name="Year" localSheetId="1">#REF!</definedName>
    <definedName name="Year" localSheetId="3">#REF!</definedName>
    <definedName name="Year">#REF!</definedName>
    <definedName name="Year2">#REF!</definedName>
    <definedName name="zzz" localSheetId="1" hidden="1">{"detail305",#N/A,FALSE,"BI-305"}</definedName>
    <definedName name="zzz" localSheetId="3" hidden="1">{"detail305",#N/A,FALSE,"BI-305"}</definedName>
    <definedName name="zzz" hidden="1">{"detail305",#N/A,FALSE,"BI-305"}</definedName>
  </definedNames>
  <calcPr calcId="145621"/>
</workbook>
</file>

<file path=xl/calcChain.xml><?xml version="1.0" encoding="utf-8"?>
<calcChain xmlns="http://schemas.openxmlformats.org/spreadsheetml/2006/main">
  <c r="J383" i="77" l="1"/>
  <c r="G383" i="77"/>
  <c r="D383" i="77"/>
  <c r="J381" i="77"/>
  <c r="J380" i="77"/>
  <c r="J379" i="77"/>
  <c r="G381" i="77"/>
  <c r="G380" i="77"/>
  <c r="G379" i="77"/>
  <c r="D381" i="77"/>
  <c r="D380" i="77"/>
  <c r="D379" i="77"/>
  <c r="J376" i="77"/>
  <c r="G376" i="77"/>
  <c r="D376" i="77"/>
  <c r="J374" i="77"/>
  <c r="J373" i="77"/>
  <c r="G374" i="77"/>
  <c r="G373" i="77"/>
  <c r="D374" i="77"/>
  <c r="D373" i="77"/>
  <c r="J370" i="77"/>
  <c r="J369" i="77"/>
  <c r="J368" i="77"/>
  <c r="G370" i="77"/>
  <c r="G369" i="77"/>
  <c r="G368" i="77"/>
  <c r="D370" i="77"/>
  <c r="D369" i="77"/>
  <c r="D368" i="77"/>
  <c r="J365" i="77"/>
  <c r="J364" i="77"/>
  <c r="J363" i="77"/>
  <c r="G365" i="77"/>
  <c r="G364" i="77"/>
  <c r="G363" i="77"/>
  <c r="D365" i="77"/>
  <c r="D364" i="77"/>
  <c r="D363" i="77"/>
  <c r="J359" i="77"/>
  <c r="J358" i="77"/>
  <c r="J357" i="77"/>
  <c r="J356" i="77"/>
  <c r="J355" i="77"/>
  <c r="J354" i="77"/>
  <c r="J353" i="77"/>
  <c r="J352" i="77"/>
  <c r="J351" i="77"/>
  <c r="J350" i="77"/>
  <c r="J349" i="77"/>
  <c r="J348" i="77"/>
  <c r="J347" i="77"/>
  <c r="J346" i="77"/>
  <c r="J345" i="77"/>
  <c r="J344" i="77"/>
  <c r="J343" i="77"/>
  <c r="J342" i="77"/>
  <c r="G359" i="77"/>
  <c r="G358" i="77"/>
  <c r="G357" i="77"/>
  <c r="G356" i="77"/>
  <c r="G355" i="77"/>
  <c r="G354" i="77"/>
  <c r="G353" i="77"/>
  <c r="G352" i="77"/>
  <c r="G351" i="77"/>
  <c r="G350" i="77"/>
  <c r="G349" i="77"/>
  <c r="G348" i="77"/>
  <c r="G347" i="77"/>
  <c r="G346" i="77"/>
  <c r="G345" i="77"/>
  <c r="G344" i="77"/>
  <c r="G343" i="77"/>
  <c r="G342" i="77"/>
  <c r="D359" i="77"/>
  <c r="D358" i="77"/>
  <c r="D357" i="77"/>
  <c r="D356" i="77"/>
  <c r="D355" i="77"/>
  <c r="D354" i="77"/>
  <c r="D353" i="77"/>
  <c r="D352" i="77"/>
  <c r="D351" i="77"/>
  <c r="D350" i="77"/>
  <c r="D349" i="77"/>
  <c r="D348" i="77"/>
  <c r="D347" i="77"/>
  <c r="D346" i="77"/>
  <c r="D345" i="77"/>
  <c r="D344" i="77"/>
  <c r="D343" i="77"/>
  <c r="D342" i="77"/>
  <c r="J339" i="77"/>
  <c r="J338" i="77"/>
  <c r="J337" i="77"/>
  <c r="J336" i="77"/>
  <c r="J335" i="77"/>
  <c r="J334" i="77"/>
  <c r="J333" i="77"/>
  <c r="J332" i="77"/>
  <c r="J331" i="77"/>
  <c r="J330" i="77"/>
  <c r="J329" i="77"/>
  <c r="J328" i="77"/>
  <c r="J327" i="77"/>
  <c r="J326" i="77"/>
  <c r="J325" i="77"/>
  <c r="J324" i="77"/>
  <c r="J323" i="77"/>
  <c r="G339" i="77"/>
  <c r="G338" i="77"/>
  <c r="G337" i="77"/>
  <c r="G336" i="77"/>
  <c r="G335" i="77"/>
  <c r="G334" i="77"/>
  <c r="G333" i="77"/>
  <c r="G332" i="77"/>
  <c r="G331" i="77"/>
  <c r="G330" i="77"/>
  <c r="G329" i="77"/>
  <c r="G328" i="77"/>
  <c r="G327" i="77"/>
  <c r="G326" i="77"/>
  <c r="G325" i="77"/>
  <c r="G324" i="77"/>
  <c r="G323" i="77"/>
  <c r="D339" i="77"/>
  <c r="D338" i="77"/>
  <c r="D337" i="77"/>
  <c r="D336" i="77"/>
  <c r="D335" i="77"/>
  <c r="D334" i="77"/>
  <c r="D333" i="77"/>
  <c r="D332" i="77"/>
  <c r="D331" i="77"/>
  <c r="D330" i="77"/>
  <c r="D329" i="77"/>
  <c r="D328" i="77"/>
  <c r="D327" i="77"/>
  <c r="D326" i="77"/>
  <c r="D325" i="77"/>
  <c r="D324" i="77"/>
  <c r="D323" i="77"/>
  <c r="J320" i="77"/>
  <c r="G320" i="77"/>
  <c r="D320" i="77"/>
  <c r="J318" i="77"/>
  <c r="J317" i="77"/>
  <c r="J316" i="77"/>
  <c r="J315" i="77"/>
  <c r="J314" i="77"/>
  <c r="G318" i="77"/>
  <c r="G317" i="77"/>
  <c r="G316" i="77"/>
  <c r="G315" i="77"/>
  <c r="G314" i="77"/>
  <c r="D318" i="77"/>
  <c r="D317" i="77"/>
  <c r="D316" i="77"/>
  <c r="D315" i="77"/>
  <c r="D314" i="77"/>
  <c r="J311" i="77"/>
  <c r="J310" i="77"/>
  <c r="J309" i="77"/>
  <c r="J308" i="77"/>
  <c r="J307" i="77"/>
  <c r="J306" i="77"/>
  <c r="J305" i="77"/>
  <c r="J304" i="77"/>
  <c r="J303" i="77"/>
  <c r="J302" i="77"/>
  <c r="J301" i="77"/>
  <c r="J300" i="77"/>
  <c r="J299" i="77"/>
  <c r="J298" i="77"/>
  <c r="J297" i="77"/>
  <c r="J296" i="77"/>
  <c r="G311" i="77"/>
  <c r="G310" i="77"/>
  <c r="G309" i="77"/>
  <c r="G308" i="77"/>
  <c r="G307" i="77"/>
  <c r="G306" i="77"/>
  <c r="G305" i="77"/>
  <c r="G304" i="77"/>
  <c r="G303" i="77"/>
  <c r="G302" i="77"/>
  <c r="G301" i="77"/>
  <c r="G300" i="77"/>
  <c r="G299" i="77"/>
  <c r="G298" i="77"/>
  <c r="G297" i="77"/>
  <c r="G296" i="77"/>
  <c r="D311" i="77"/>
  <c r="D310" i="77"/>
  <c r="D309" i="77"/>
  <c r="D308" i="77"/>
  <c r="D307" i="77"/>
  <c r="D306" i="77"/>
  <c r="D305" i="77"/>
  <c r="D304" i="77"/>
  <c r="D303" i="77"/>
  <c r="D302" i="77"/>
  <c r="D301" i="77"/>
  <c r="D300" i="77"/>
  <c r="D299" i="77"/>
  <c r="D298" i="77"/>
  <c r="D297" i="77"/>
  <c r="D296" i="77"/>
  <c r="J293" i="77"/>
  <c r="J292" i="77"/>
  <c r="J291" i="77"/>
  <c r="J290" i="77"/>
  <c r="J289" i="77"/>
  <c r="J288" i="77"/>
  <c r="J287" i="77"/>
  <c r="G293" i="77"/>
  <c r="G292" i="77"/>
  <c r="G291" i="77"/>
  <c r="G290" i="77"/>
  <c r="G289" i="77"/>
  <c r="G288" i="77"/>
  <c r="G287" i="77"/>
  <c r="D293" i="77"/>
  <c r="D292" i="77"/>
  <c r="D291" i="77"/>
  <c r="D290" i="77"/>
  <c r="D289" i="77"/>
  <c r="D288" i="77"/>
  <c r="D287" i="77"/>
  <c r="J284" i="77"/>
  <c r="J283" i="77"/>
  <c r="J282" i="77"/>
  <c r="J281" i="77"/>
  <c r="J280" i="77"/>
  <c r="J279" i="77"/>
  <c r="G284" i="77"/>
  <c r="G283" i="77"/>
  <c r="G282" i="77"/>
  <c r="G281" i="77"/>
  <c r="G280" i="77"/>
  <c r="G279" i="77"/>
  <c r="D284" i="77"/>
  <c r="D283" i="77"/>
  <c r="D282" i="77"/>
  <c r="D281" i="77"/>
  <c r="D280" i="77"/>
  <c r="D279" i="77"/>
  <c r="J276" i="77"/>
  <c r="J275" i="77"/>
  <c r="J274" i="77"/>
  <c r="J273" i="77"/>
  <c r="J272" i="77"/>
  <c r="J271" i="77"/>
  <c r="J270" i="77"/>
  <c r="J269" i="77"/>
  <c r="G276" i="77"/>
  <c r="G275" i="77"/>
  <c r="G274" i="77"/>
  <c r="G273" i="77"/>
  <c r="G272" i="77"/>
  <c r="G271" i="77"/>
  <c r="G270" i="77"/>
  <c r="G269" i="77"/>
  <c r="D276" i="77"/>
  <c r="D275" i="77"/>
  <c r="D274" i="77"/>
  <c r="D273" i="77"/>
  <c r="D272" i="77"/>
  <c r="D271" i="77"/>
  <c r="D270" i="77"/>
  <c r="D269" i="77"/>
  <c r="J266" i="77"/>
  <c r="J265" i="77"/>
  <c r="J264" i="77"/>
  <c r="J263" i="77"/>
  <c r="J262" i="77"/>
  <c r="J261" i="77"/>
  <c r="J260" i="77"/>
  <c r="G266" i="77"/>
  <c r="G265" i="77"/>
  <c r="G264" i="77"/>
  <c r="G263" i="77"/>
  <c r="G262" i="77"/>
  <c r="G261" i="77"/>
  <c r="G260" i="77"/>
  <c r="D266" i="77"/>
  <c r="D265" i="77"/>
  <c r="D264" i="77"/>
  <c r="D263" i="77"/>
  <c r="D262" i="77"/>
  <c r="D261" i="77"/>
  <c r="D260" i="77"/>
  <c r="J257" i="77"/>
  <c r="J256" i="77"/>
  <c r="J255" i="77"/>
  <c r="J254" i="77"/>
  <c r="J253" i="77"/>
  <c r="J252" i="77"/>
  <c r="J251" i="77"/>
  <c r="J250" i="77"/>
  <c r="G257" i="77"/>
  <c r="G256" i="77"/>
  <c r="G255" i="77"/>
  <c r="G254" i="77"/>
  <c r="G253" i="77"/>
  <c r="G252" i="77"/>
  <c r="G251" i="77"/>
  <c r="G250" i="77"/>
  <c r="D257" i="77"/>
  <c r="D256" i="77"/>
  <c r="D255" i="77"/>
  <c r="D254" i="77"/>
  <c r="D253" i="77"/>
  <c r="D252" i="77"/>
  <c r="D251" i="77"/>
  <c r="D250" i="77"/>
  <c r="J246" i="77"/>
  <c r="G246" i="77"/>
  <c r="D246" i="77"/>
  <c r="J244" i="77"/>
  <c r="J243" i="77"/>
  <c r="J242" i="77"/>
  <c r="J241" i="77"/>
  <c r="J240" i="77"/>
  <c r="J239" i="77"/>
  <c r="J238" i="77"/>
  <c r="J237" i="77"/>
  <c r="J236" i="77"/>
  <c r="J235" i="77"/>
  <c r="J234" i="77"/>
  <c r="J233" i="77"/>
  <c r="J232" i="77"/>
  <c r="J231" i="77"/>
  <c r="J230" i="77"/>
  <c r="J229" i="77"/>
  <c r="J228" i="77"/>
  <c r="J227" i="77"/>
  <c r="J226" i="77"/>
  <c r="J225" i="77"/>
  <c r="J224" i="77"/>
  <c r="J223" i="77"/>
  <c r="J222" i="77"/>
  <c r="J221" i="77"/>
  <c r="J220" i="77"/>
  <c r="J219" i="77"/>
  <c r="J218" i="77"/>
  <c r="J217" i="77"/>
  <c r="J216" i="77"/>
  <c r="J215" i="77"/>
  <c r="G244" i="77"/>
  <c r="G243" i="77"/>
  <c r="G242" i="77"/>
  <c r="G241" i="77"/>
  <c r="G240" i="77"/>
  <c r="G239" i="77"/>
  <c r="G238" i="77"/>
  <c r="G237" i="77"/>
  <c r="G236" i="77"/>
  <c r="G235" i="77"/>
  <c r="G234" i="77"/>
  <c r="G233" i="77"/>
  <c r="G232" i="77"/>
  <c r="G231" i="77"/>
  <c r="G230" i="77"/>
  <c r="G229" i="77"/>
  <c r="G228" i="77"/>
  <c r="G227" i="77"/>
  <c r="G226" i="77"/>
  <c r="G225" i="77"/>
  <c r="G224" i="77"/>
  <c r="G223" i="77"/>
  <c r="G222" i="77"/>
  <c r="G221" i="77"/>
  <c r="G220" i="77"/>
  <c r="G219" i="77"/>
  <c r="G218" i="77"/>
  <c r="G217" i="77"/>
  <c r="G216" i="77"/>
  <c r="G215" i="77"/>
  <c r="D244" i="77"/>
  <c r="D243" i="77"/>
  <c r="D242" i="77"/>
  <c r="D241" i="77"/>
  <c r="D240" i="77"/>
  <c r="D239" i="77"/>
  <c r="D238" i="77"/>
  <c r="D237" i="77"/>
  <c r="D236" i="77"/>
  <c r="D235" i="77"/>
  <c r="D234" i="77"/>
  <c r="D233" i="77"/>
  <c r="D232" i="77"/>
  <c r="D231" i="77"/>
  <c r="D230" i="77"/>
  <c r="D229" i="77"/>
  <c r="D228" i="77"/>
  <c r="D227" i="77"/>
  <c r="D226" i="77"/>
  <c r="D225" i="77"/>
  <c r="D224" i="77"/>
  <c r="D223" i="77"/>
  <c r="D222" i="77"/>
  <c r="D221" i="77"/>
  <c r="D220" i="77"/>
  <c r="D219" i="77"/>
  <c r="D218" i="77"/>
  <c r="D217" i="77"/>
  <c r="D216" i="77"/>
  <c r="D215" i="77"/>
  <c r="J212" i="77"/>
  <c r="J211" i="77"/>
  <c r="G212" i="77"/>
  <c r="G211" i="77"/>
  <c r="D212" i="77"/>
  <c r="D211" i="77"/>
  <c r="J208" i="77"/>
  <c r="J207" i="77"/>
  <c r="J206" i="77"/>
  <c r="J205" i="77"/>
  <c r="J204" i="77"/>
  <c r="J203" i="77"/>
  <c r="J202" i="77"/>
  <c r="J201" i="77"/>
  <c r="J200" i="77"/>
  <c r="G208" i="77"/>
  <c r="G207" i="77"/>
  <c r="G206" i="77"/>
  <c r="G205" i="77"/>
  <c r="G204" i="77"/>
  <c r="G203" i="77"/>
  <c r="G202" i="77"/>
  <c r="G201" i="77"/>
  <c r="G200" i="77"/>
  <c r="D208" i="77"/>
  <c r="D207" i="77"/>
  <c r="D206" i="77"/>
  <c r="D205" i="77"/>
  <c r="D204" i="77"/>
  <c r="D203" i="77"/>
  <c r="D202" i="77"/>
  <c r="D201" i="77"/>
  <c r="D200" i="77"/>
  <c r="J197" i="77"/>
  <c r="J196" i="77"/>
  <c r="J195" i="77"/>
  <c r="J194" i="77"/>
  <c r="J193" i="77"/>
  <c r="J192" i="77"/>
  <c r="G197" i="77"/>
  <c r="G196" i="77"/>
  <c r="G195" i="77"/>
  <c r="G194" i="77"/>
  <c r="G193" i="77"/>
  <c r="G192" i="77"/>
  <c r="D197" i="77"/>
  <c r="D196" i="77"/>
  <c r="D195" i="77"/>
  <c r="D194" i="77"/>
  <c r="D193" i="77"/>
  <c r="D192" i="77"/>
  <c r="J189" i="77"/>
  <c r="J188" i="77"/>
  <c r="J187" i="77"/>
  <c r="J186" i="77"/>
  <c r="J185" i="77"/>
  <c r="J184" i="77"/>
  <c r="J183" i="77"/>
  <c r="J182" i="77"/>
  <c r="J181" i="77"/>
  <c r="J180" i="77"/>
  <c r="J179" i="77"/>
  <c r="J178" i="77"/>
  <c r="J177" i="77"/>
  <c r="J176" i="77"/>
  <c r="J175" i="77"/>
  <c r="J174" i="77"/>
  <c r="J173" i="77"/>
  <c r="J172" i="77"/>
  <c r="J171" i="77"/>
  <c r="J170" i="77"/>
  <c r="J169" i="77"/>
  <c r="J168" i="77"/>
  <c r="J167" i="77"/>
  <c r="G189" i="77"/>
  <c r="G188" i="77"/>
  <c r="G187" i="77"/>
  <c r="G186" i="77"/>
  <c r="G185" i="77"/>
  <c r="G184" i="77"/>
  <c r="G183" i="77"/>
  <c r="G182" i="77"/>
  <c r="G181" i="77"/>
  <c r="G180" i="77"/>
  <c r="G179" i="77"/>
  <c r="G178" i="77"/>
  <c r="G177" i="77"/>
  <c r="G176" i="77"/>
  <c r="G175" i="77"/>
  <c r="G174" i="77"/>
  <c r="G173" i="77"/>
  <c r="G172" i="77"/>
  <c r="G171" i="77"/>
  <c r="G170" i="77"/>
  <c r="G169" i="77"/>
  <c r="G168" i="77"/>
  <c r="G167" i="77"/>
  <c r="D189" i="77"/>
  <c r="D188" i="77"/>
  <c r="D187" i="77"/>
  <c r="D186" i="77"/>
  <c r="D185" i="77"/>
  <c r="D184" i="77"/>
  <c r="D183" i="77"/>
  <c r="D182" i="77"/>
  <c r="D181" i="77"/>
  <c r="D180" i="77"/>
  <c r="D179" i="77"/>
  <c r="D178" i="77"/>
  <c r="D177" i="77"/>
  <c r="D176" i="77"/>
  <c r="D175" i="77"/>
  <c r="D174" i="77"/>
  <c r="D173" i="77"/>
  <c r="D172" i="77"/>
  <c r="D171" i="77"/>
  <c r="D170" i="77"/>
  <c r="D169" i="77"/>
  <c r="D168" i="77"/>
  <c r="D167" i="77"/>
  <c r="J164" i="77"/>
  <c r="J163" i="77"/>
  <c r="J162" i="77"/>
  <c r="J161" i="77"/>
  <c r="J160" i="77"/>
  <c r="J159" i="77"/>
  <c r="J158" i="77"/>
  <c r="J157" i="77"/>
  <c r="J156" i="77"/>
  <c r="J155" i="77"/>
  <c r="J154" i="77"/>
  <c r="J153" i="77"/>
  <c r="J152" i="77"/>
  <c r="J151" i="77"/>
  <c r="J150" i="77"/>
  <c r="J149" i="77"/>
  <c r="J148" i="77"/>
  <c r="G164" i="77"/>
  <c r="G163" i="77"/>
  <c r="G162" i="77"/>
  <c r="G161" i="77"/>
  <c r="G160" i="77"/>
  <c r="G159" i="77"/>
  <c r="G158" i="77"/>
  <c r="G157" i="77"/>
  <c r="G156" i="77"/>
  <c r="G155" i="77"/>
  <c r="G154" i="77"/>
  <c r="G153" i="77"/>
  <c r="G152" i="77"/>
  <c r="G151" i="77"/>
  <c r="G150" i="77"/>
  <c r="G149" i="77"/>
  <c r="G148" i="77"/>
  <c r="D164" i="77"/>
  <c r="D163" i="77"/>
  <c r="D162" i="77"/>
  <c r="D161" i="77"/>
  <c r="D160" i="77"/>
  <c r="D159" i="77"/>
  <c r="D158" i="77"/>
  <c r="D157" i="77"/>
  <c r="D156" i="77"/>
  <c r="D155" i="77"/>
  <c r="D154" i="77"/>
  <c r="D153" i="77"/>
  <c r="D152" i="77"/>
  <c r="D151" i="77"/>
  <c r="D150" i="77"/>
  <c r="D149" i="77"/>
  <c r="D148" i="77"/>
  <c r="J145" i="77"/>
  <c r="J144" i="77"/>
  <c r="J143" i="77"/>
  <c r="J142" i="77"/>
  <c r="J141" i="77"/>
  <c r="J140" i="77"/>
  <c r="J139" i="77"/>
  <c r="J138" i="77"/>
  <c r="J137" i="77"/>
  <c r="J136" i="77"/>
  <c r="J135" i="77"/>
  <c r="J134" i="77"/>
  <c r="J133" i="77"/>
  <c r="J132" i="77"/>
  <c r="J131" i="77"/>
  <c r="J130" i="77"/>
  <c r="J129" i="77"/>
  <c r="J128" i="77"/>
  <c r="J127" i="77"/>
  <c r="J126" i="77"/>
  <c r="J125" i="77"/>
  <c r="J124" i="77"/>
  <c r="J123" i="77"/>
  <c r="J122" i="77"/>
  <c r="J121" i="77"/>
  <c r="J120" i="77"/>
  <c r="J119" i="77"/>
  <c r="J118" i="77"/>
  <c r="J117" i="77"/>
  <c r="J116" i="77"/>
  <c r="J115" i="77"/>
  <c r="J114" i="77"/>
  <c r="J113" i="77"/>
  <c r="J112" i="77"/>
  <c r="J111" i="77"/>
  <c r="J110" i="77"/>
  <c r="J109" i="77"/>
  <c r="J108" i="77"/>
  <c r="J107" i="77"/>
  <c r="J106" i="77"/>
  <c r="J105" i="77"/>
  <c r="J104" i="77"/>
  <c r="J103" i="77"/>
  <c r="J102" i="77"/>
  <c r="G145" i="77"/>
  <c r="G144" i="77"/>
  <c r="G143" i="77"/>
  <c r="G142" i="77"/>
  <c r="G141" i="77"/>
  <c r="G140" i="77"/>
  <c r="G139" i="77"/>
  <c r="G138" i="77"/>
  <c r="G137" i="77"/>
  <c r="G136" i="77"/>
  <c r="G135" i="77"/>
  <c r="G134" i="77"/>
  <c r="G133" i="77"/>
  <c r="G132" i="77"/>
  <c r="G131" i="77"/>
  <c r="G130" i="77"/>
  <c r="G129" i="77"/>
  <c r="G128" i="77"/>
  <c r="G127" i="77"/>
  <c r="G126" i="77"/>
  <c r="G125" i="77"/>
  <c r="G124" i="77"/>
  <c r="G123" i="77"/>
  <c r="G122" i="77"/>
  <c r="G121" i="77"/>
  <c r="G120" i="77"/>
  <c r="G119" i="77"/>
  <c r="G118" i="77"/>
  <c r="G117" i="77"/>
  <c r="G116" i="77"/>
  <c r="G115" i="77"/>
  <c r="G114" i="77"/>
  <c r="G113" i="77"/>
  <c r="G112" i="77"/>
  <c r="G111" i="77"/>
  <c r="G110" i="77"/>
  <c r="G109" i="77"/>
  <c r="G108" i="77"/>
  <c r="G107" i="77"/>
  <c r="G106" i="77"/>
  <c r="G105" i="77"/>
  <c r="G104" i="77"/>
  <c r="G103" i="77"/>
  <c r="G102" i="77"/>
  <c r="D145" i="77"/>
  <c r="D144" i="77"/>
  <c r="D143" i="77"/>
  <c r="D142" i="77"/>
  <c r="D141" i="77"/>
  <c r="D140" i="77"/>
  <c r="D139" i="77"/>
  <c r="D138" i="77"/>
  <c r="D137" i="77"/>
  <c r="D136" i="77"/>
  <c r="D135" i="77"/>
  <c r="D134" i="77"/>
  <c r="D133" i="77"/>
  <c r="D132" i="77"/>
  <c r="D131" i="77"/>
  <c r="D130" i="77"/>
  <c r="D129" i="77"/>
  <c r="D128" i="77"/>
  <c r="D127" i="77"/>
  <c r="D126" i="77"/>
  <c r="D125" i="77"/>
  <c r="D124" i="77"/>
  <c r="D123" i="77"/>
  <c r="D122" i="77"/>
  <c r="D121" i="77"/>
  <c r="D120" i="77"/>
  <c r="D119" i="77"/>
  <c r="D118" i="77"/>
  <c r="D117" i="77"/>
  <c r="D116" i="77"/>
  <c r="D115" i="77"/>
  <c r="D114" i="77"/>
  <c r="D113" i="77"/>
  <c r="D112" i="77"/>
  <c r="D111" i="77"/>
  <c r="D110" i="77"/>
  <c r="D109" i="77"/>
  <c r="D108" i="77"/>
  <c r="D107" i="77"/>
  <c r="D106" i="77"/>
  <c r="D105" i="77"/>
  <c r="D104" i="77"/>
  <c r="D103" i="77"/>
  <c r="D102" i="77"/>
  <c r="J99" i="77"/>
  <c r="J98" i="77"/>
  <c r="J97" i="77"/>
  <c r="J96" i="77"/>
  <c r="J95" i="77"/>
  <c r="J94" i="77"/>
  <c r="J93" i="77"/>
  <c r="J92" i="77"/>
  <c r="J91" i="77"/>
  <c r="J90" i="77"/>
  <c r="J89" i="77"/>
  <c r="J88" i="77"/>
  <c r="J87" i="77"/>
  <c r="J86" i="77"/>
  <c r="J85" i="77"/>
  <c r="J84" i="77"/>
  <c r="J83" i="77"/>
  <c r="J82" i="77"/>
  <c r="G99" i="77"/>
  <c r="G98" i="77"/>
  <c r="G97" i="77"/>
  <c r="G96" i="77"/>
  <c r="G95" i="77"/>
  <c r="G94" i="77"/>
  <c r="G93" i="77"/>
  <c r="G92" i="77"/>
  <c r="G91" i="77"/>
  <c r="G90" i="77"/>
  <c r="G89" i="77"/>
  <c r="G88" i="77"/>
  <c r="G87" i="77"/>
  <c r="G86" i="77"/>
  <c r="G85" i="77"/>
  <c r="G84" i="77"/>
  <c r="G83" i="77"/>
  <c r="G82" i="77"/>
  <c r="D99" i="77"/>
  <c r="D98" i="77"/>
  <c r="D97" i="77"/>
  <c r="D96" i="77"/>
  <c r="D95" i="77"/>
  <c r="D94" i="77"/>
  <c r="D93" i="77"/>
  <c r="D92" i="77"/>
  <c r="D91" i="77"/>
  <c r="D90" i="77"/>
  <c r="D89" i="77"/>
  <c r="D88" i="77"/>
  <c r="D87" i="77"/>
  <c r="D86" i="77"/>
  <c r="D85" i="77"/>
  <c r="D84" i="77"/>
  <c r="D83" i="77"/>
  <c r="D82" i="77"/>
  <c r="J79" i="77"/>
  <c r="J78" i="77"/>
  <c r="J77" i="77"/>
  <c r="J76" i="77"/>
  <c r="J75" i="77"/>
  <c r="J74" i="77"/>
  <c r="J73" i="77"/>
  <c r="J72" i="77"/>
  <c r="J71" i="77"/>
  <c r="J70" i="77"/>
  <c r="J69" i="77"/>
  <c r="J68" i="77"/>
  <c r="J67" i="77"/>
  <c r="J66" i="77"/>
  <c r="J65" i="77"/>
  <c r="J64" i="77"/>
  <c r="J63" i="77"/>
  <c r="J62" i="77"/>
  <c r="J61" i="77"/>
  <c r="G79" i="77"/>
  <c r="G78" i="77"/>
  <c r="G77" i="77"/>
  <c r="G76" i="77"/>
  <c r="G75" i="77"/>
  <c r="G74" i="77"/>
  <c r="G73" i="77"/>
  <c r="G72" i="77"/>
  <c r="G71" i="77"/>
  <c r="G70" i="77"/>
  <c r="G69" i="77"/>
  <c r="G68" i="77"/>
  <c r="G67" i="77"/>
  <c r="G66" i="77"/>
  <c r="G65" i="77"/>
  <c r="G64" i="77"/>
  <c r="G63" i="77"/>
  <c r="G62" i="77"/>
  <c r="G61" i="77"/>
  <c r="D79" i="77"/>
  <c r="D78" i="77"/>
  <c r="D77" i="77"/>
  <c r="D76" i="77"/>
  <c r="D75" i="77"/>
  <c r="D74" i="77"/>
  <c r="D73" i="77"/>
  <c r="D72" i="77"/>
  <c r="D71" i="77"/>
  <c r="D70" i="77"/>
  <c r="D69" i="77"/>
  <c r="D68" i="77"/>
  <c r="D67" i="77"/>
  <c r="D66" i="77"/>
  <c r="D65" i="77"/>
  <c r="D64" i="77"/>
  <c r="D63" i="77"/>
  <c r="D62" i="77"/>
  <c r="D61" i="77"/>
  <c r="J57" i="77"/>
  <c r="G57" i="77"/>
  <c r="D57" i="77"/>
  <c r="J55" i="77"/>
  <c r="J54" i="77"/>
  <c r="J53" i="77"/>
  <c r="J52" i="77"/>
  <c r="J51" i="77"/>
  <c r="J50" i="77"/>
  <c r="J49" i="77"/>
  <c r="J48" i="77"/>
  <c r="J47" i="77"/>
  <c r="J46" i="77"/>
  <c r="J45" i="77"/>
  <c r="J44" i="77"/>
  <c r="J43" i="77"/>
  <c r="J42" i="77"/>
  <c r="J41" i="77"/>
  <c r="J40" i="77"/>
  <c r="J39" i="77"/>
  <c r="J38" i="77"/>
  <c r="J37" i="77"/>
  <c r="J36" i="77"/>
  <c r="J35" i="77"/>
  <c r="J34" i="77"/>
  <c r="J33" i="77"/>
  <c r="J32" i="77"/>
  <c r="J31" i="77"/>
  <c r="J30" i="77"/>
  <c r="J29" i="77"/>
  <c r="J28" i="77"/>
  <c r="G55" i="77"/>
  <c r="G54" i="77"/>
  <c r="G53" i="77"/>
  <c r="G52" i="77"/>
  <c r="G51" i="77"/>
  <c r="G50" i="77"/>
  <c r="G49" i="77"/>
  <c r="G48" i="77"/>
  <c r="G47" i="77"/>
  <c r="G46" i="77"/>
  <c r="G45" i="77"/>
  <c r="G44" i="77"/>
  <c r="G43" i="77"/>
  <c r="G42" i="77"/>
  <c r="G41" i="77"/>
  <c r="G40" i="77"/>
  <c r="G39" i="77"/>
  <c r="G38" i="77"/>
  <c r="G37" i="77"/>
  <c r="G36" i="77"/>
  <c r="G35" i="77"/>
  <c r="G34" i="77"/>
  <c r="G33" i="77"/>
  <c r="G32" i="77"/>
  <c r="G31" i="77"/>
  <c r="G30" i="77"/>
  <c r="G29" i="77"/>
  <c r="G28" i="77"/>
  <c r="D55" i="77"/>
  <c r="D54" i="77"/>
  <c r="D53" i="77"/>
  <c r="D52" i="77"/>
  <c r="D51" i="77"/>
  <c r="D50" i="77"/>
  <c r="D49" i="77"/>
  <c r="D48" i="77"/>
  <c r="D47" i="77"/>
  <c r="D46" i="77"/>
  <c r="D45" i="77"/>
  <c r="D44" i="77"/>
  <c r="D43" i="77"/>
  <c r="D42" i="77"/>
  <c r="D41" i="77"/>
  <c r="D40" i="77"/>
  <c r="D39" i="77"/>
  <c r="D38" i="77"/>
  <c r="D37" i="77"/>
  <c r="D36" i="77"/>
  <c r="D35" i="77"/>
  <c r="D34" i="77"/>
  <c r="D33" i="77"/>
  <c r="D32" i="77"/>
  <c r="D31" i="77"/>
  <c r="D30" i="77"/>
  <c r="D29" i="77"/>
  <c r="D28" i="77"/>
  <c r="J25" i="77"/>
  <c r="J24" i="77"/>
  <c r="J23" i="77"/>
  <c r="J22" i="77"/>
  <c r="J21" i="77"/>
  <c r="J20" i="77"/>
  <c r="J19" i="77"/>
  <c r="J18" i="77"/>
  <c r="J17" i="77"/>
  <c r="J16" i="77"/>
  <c r="J15" i="77"/>
  <c r="J14" i="77"/>
  <c r="J13" i="77"/>
  <c r="J12" i="77"/>
  <c r="J11" i="77"/>
  <c r="J10" i="77"/>
  <c r="J9" i="77"/>
  <c r="J8" i="77"/>
  <c r="J7" i="77"/>
  <c r="J6" i="77"/>
  <c r="G25" i="77"/>
  <c r="G24" i="77"/>
  <c r="G23" i="77"/>
  <c r="G22" i="77"/>
  <c r="G21" i="77"/>
  <c r="G20" i="77"/>
  <c r="G19" i="77"/>
  <c r="G18" i="77"/>
  <c r="G17" i="77"/>
  <c r="G16" i="77"/>
  <c r="G15" i="77"/>
  <c r="G14" i="77"/>
  <c r="G13" i="77"/>
  <c r="G12" i="77"/>
  <c r="G11" i="77"/>
  <c r="G10" i="77"/>
  <c r="G9" i="77"/>
  <c r="G8" i="77"/>
  <c r="G7" i="77"/>
  <c r="G6" i="77"/>
  <c r="D25" i="77"/>
  <c r="D24" i="77"/>
  <c r="D23" i="77"/>
  <c r="D22" i="77"/>
  <c r="D21" i="77"/>
  <c r="D20" i="77"/>
  <c r="D19" i="77"/>
  <c r="D18" i="77"/>
  <c r="D17" i="77"/>
  <c r="D16" i="77"/>
  <c r="D15" i="77"/>
  <c r="D14" i="77"/>
  <c r="D13" i="77"/>
  <c r="D12" i="77"/>
  <c r="D11" i="77"/>
  <c r="D10" i="77"/>
  <c r="D9" i="77"/>
  <c r="D8" i="77"/>
  <c r="D7" i="77"/>
  <c r="D6" i="77"/>
  <c r="C86" i="94"/>
  <c r="F86" i="94"/>
  <c r="E86" i="94"/>
  <c r="G86" i="94" s="1"/>
  <c r="C61" i="94"/>
  <c r="C83" i="94" s="1"/>
  <c r="C37" i="94" s="1"/>
  <c r="C59" i="94"/>
  <c r="C81" i="94" s="1"/>
  <c r="C35" i="94" s="1"/>
  <c r="C58" i="94"/>
  <c r="C80" i="94" s="1"/>
  <c r="C34" i="94" s="1"/>
  <c r="C57" i="94"/>
  <c r="C79" i="94" s="1"/>
  <c r="C33" i="94" s="1"/>
  <c r="F63" i="94"/>
  <c r="F85" i="94" s="1"/>
  <c r="F39" i="94" s="1"/>
  <c r="F62" i="94"/>
  <c r="F84" i="94" s="1"/>
  <c r="F38" i="94" s="1"/>
  <c r="E61" i="94"/>
  <c r="E83" i="94" s="1"/>
  <c r="F59" i="94"/>
  <c r="F81" i="94" s="1"/>
  <c r="F35" i="94" s="1"/>
  <c r="E59" i="94"/>
  <c r="E81" i="94" s="1"/>
  <c r="E58" i="94"/>
  <c r="E80" i="94" s="1"/>
  <c r="F57" i="94"/>
  <c r="F79" i="94" s="1"/>
  <c r="F33" i="94" s="1"/>
  <c r="E57" i="94"/>
  <c r="E79" i="94" s="1"/>
  <c r="G53" i="94"/>
  <c r="F52" i="94"/>
  <c r="F54" i="94" s="1"/>
  <c r="E52" i="94"/>
  <c r="G52" i="94" s="1"/>
  <c r="G54" i="94" s="1"/>
  <c r="C48" i="94"/>
  <c r="G48" i="94"/>
  <c r="F48" i="94"/>
  <c r="E48" i="94"/>
  <c r="C40" i="94"/>
  <c r="G40" i="94"/>
  <c r="F40" i="94"/>
  <c r="E40" i="94"/>
  <c r="G22" i="94"/>
  <c r="G17" i="94"/>
  <c r="G59" i="94" s="1"/>
  <c r="G15" i="94"/>
  <c r="G57" i="94" s="1"/>
  <c r="E21" i="94"/>
  <c r="E63" i="94" s="1"/>
  <c r="E85" i="94" s="1"/>
  <c r="G85" i="94" s="1"/>
  <c r="E20" i="94"/>
  <c r="E62" i="94" s="1"/>
  <c r="E84" i="94" s="1"/>
  <c r="G84" i="94" s="1"/>
  <c r="C21" i="94"/>
  <c r="C63" i="94" s="1"/>
  <c r="C85" i="94" s="1"/>
  <c r="C20" i="94"/>
  <c r="C62" i="94" s="1"/>
  <c r="C84" i="94" s="1"/>
  <c r="F19" i="94"/>
  <c r="F18" i="94"/>
  <c r="F60" i="94" s="1"/>
  <c r="F82" i="94" s="1"/>
  <c r="E18" i="94"/>
  <c r="C18" i="94"/>
  <c r="C60" i="94" s="1"/>
  <c r="C82" i="94" s="1"/>
  <c r="F16" i="94"/>
  <c r="F58" i="94" s="1"/>
  <c r="F80" i="94" s="1"/>
  <c r="F14" i="94"/>
  <c r="F56" i="94" s="1"/>
  <c r="E14" i="94"/>
  <c r="C14" i="94"/>
  <c r="C23" i="94" s="1"/>
  <c r="I12" i="94"/>
  <c r="F11" i="94"/>
  <c r="C11" i="94"/>
  <c r="G10" i="94"/>
  <c r="F9" i="94"/>
  <c r="E9" i="94"/>
  <c r="G9" i="94" s="1"/>
  <c r="G11" i="94" s="1"/>
  <c r="C9" i="94"/>
  <c r="C52" i="94" s="1"/>
  <c r="C54" i="94" s="1"/>
  <c r="K8" i="94"/>
  <c r="J8" i="94"/>
  <c r="J9" i="94" s="1"/>
  <c r="J10" i="94" s="1"/>
  <c r="F6" i="94"/>
  <c r="F49" i="94" s="1"/>
  <c r="E6" i="94"/>
  <c r="G6" i="94" s="1"/>
  <c r="C6" i="94"/>
  <c r="C87" i="79"/>
  <c r="F87" i="79"/>
  <c r="G87" i="79" s="1"/>
  <c r="E87" i="79"/>
  <c r="C64" i="79"/>
  <c r="C86" i="79" s="1"/>
  <c r="C39" i="79" s="1"/>
  <c r="C63" i="79"/>
  <c r="C85" i="79" s="1"/>
  <c r="C38" i="79" s="1"/>
  <c r="C62" i="79"/>
  <c r="C84" i="79" s="1"/>
  <c r="C37" i="79" s="1"/>
  <c r="C61" i="79"/>
  <c r="C83" i="79" s="1"/>
  <c r="C36" i="79" s="1"/>
  <c r="C60" i="79"/>
  <c r="C82" i="79" s="1"/>
  <c r="C35" i="79" s="1"/>
  <c r="C59" i="79"/>
  <c r="C81" i="79" s="1"/>
  <c r="C34" i="79" s="1"/>
  <c r="C58" i="79"/>
  <c r="C80" i="79" s="1"/>
  <c r="C33" i="79" s="1"/>
  <c r="C57" i="79"/>
  <c r="C79" i="79" s="1"/>
  <c r="F64" i="79"/>
  <c r="F86" i="79" s="1"/>
  <c r="F39" i="79" s="1"/>
  <c r="E64" i="79"/>
  <c r="E86" i="79" s="1"/>
  <c r="F63" i="79"/>
  <c r="F85" i="79" s="1"/>
  <c r="F38" i="79" s="1"/>
  <c r="E63" i="79"/>
  <c r="E85" i="79" s="1"/>
  <c r="F62" i="79"/>
  <c r="F84" i="79" s="1"/>
  <c r="F37" i="79" s="1"/>
  <c r="E62" i="79"/>
  <c r="E84" i="79" s="1"/>
  <c r="F61" i="79"/>
  <c r="F83" i="79" s="1"/>
  <c r="F36" i="79" s="1"/>
  <c r="E61" i="79"/>
  <c r="E83" i="79" s="1"/>
  <c r="F60" i="79"/>
  <c r="F82" i="79" s="1"/>
  <c r="F35" i="79" s="1"/>
  <c r="E60" i="79"/>
  <c r="E82" i="79" s="1"/>
  <c r="F59" i="79"/>
  <c r="F81" i="79" s="1"/>
  <c r="F34" i="79" s="1"/>
  <c r="E59" i="79"/>
  <c r="E81" i="79" s="1"/>
  <c r="F58" i="79"/>
  <c r="F80" i="79" s="1"/>
  <c r="F33" i="79" s="1"/>
  <c r="E58" i="79"/>
  <c r="E80" i="79" s="1"/>
  <c r="F57" i="79"/>
  <c r="F66" i="79" s="1"/>
  <c r="E57" i="79"/>
  <c r="E66" i="79" s="1"/>
  <c r="F55" i="79"/>
  <c r="E55" i="79"/>
  <c r="C55" i="79"/>
  <c r="G54" i="79"/>
  <c r="G53" i="79"/>
  <c r="G55" i="79" s="1"/>
  <c r="C50" i="79"/>
  <c r="C49" i="79"/>
  <c r="F50" i="79"/>
  <c r="E50" i="79"/>
  <c r="G49" i="79"/>
  <c r="F49" i="79"/>
  <c r="E49" i="79"/>
  <c r="C40" i="79"/>
  <c r="F40" i="79"/>
  <c r="E40" i="79"/>
  <c r="G40" i="79" s="1"/>
  <c r="F23" i="79"/>
  <c r="E23" i="79"/>
  <c r="C23" i="79"/>
  <c r="G22" i="79"/>
  <c r="G21" i="79"/>
  <c r="G64" i="79" s="1"/>
  <c r="G20" i="79"/>
  <c r="G63" i="79" s="1"/>
  <c r="G19" i="79"/>
  <c r="G62" i="79" s="1"/>
  <c r="G18" i="79"/>
  <c r="G61" i="79" s="1"/>
  <c r="G17" i="79"/>
  <c r="G60" i="79" s="1"/>
  <c r="G16" i="79"/>
  <c r="G59" i="79" s="1"/>
  <c r="G15" i="79"/>
  <c r="G58" i="79" s="1"/>
  <c r="G14" i="79"/>
  <c r="G57" i="79" s="1"/>
  <c r="G66" i="79" s="1"/>
  <c r="F11" i="79"/>
  <c r="E11" i="79"/>
  <c r="C11" i="79"/>
  <c r="I10" i="79"/>
  <c r="G10" i="79"/>
  <c r="G9" i="79"/>
  <c r="G11" i="79" s="1"/>
  <c r="K6" i="79"/>
  <c r="J6" i="79"/>
  <c r="G6" i="79"/>
  <c r="G50" i="79" s="1"/>
  <c r="B82" i="106"/>
  <c r="B81" i="106"/>
  <c r="B80" i="106"/>
  <c r="B79" i="106"/>
  <c r="B78" i="106"/>
  <c r="B77" i="106"/>
  <c r="B76" i="106"/>
  <c r="C72" i="106"/>
  <c r="B62" i="106"/>
  <c r="A62" i="106"/>
  <c r="B61" i="106"/>
  <c r="A61" i="106"/>
  <c r="B60" i="106"/>
  <c r="A60" i="106"/>
  <c r="B59" i="106"/>
  <c r="A59" i="106"/>
  <c r="B58" i="106"/>
  <c r="A58" i="106"/>
  <c r="B57" i="106"/>
  <c r="A57" i="106"/>
  <c r="D58" i="106"/>
  <c r="E58" i="106" s="1"/>
  <c r="B56" i="106"/>
  <c r="B63" i="106" s="1"/>
  <c r="A56" i="106"/>
  <c r="C39" i="106"/>
  <c r="C36" i="106"/>
  <c r="C45" i="106" s="1"/>
  <c r="C48" i="106" s="1"/>
  <c r="C28" i="106"/>
  <c r="C47" i="106" s="1"/>
  <c r="B23" i="106"/>
  <c r="D21" i="106"/>
  <c r="J19" i="106"/>
  <c r="D19" i="106"/>
  <c r="D61" i="106" s="1"/>
  <c r="C19" i="106"/>
  <c r="C61" i="106" s="1"/>
  <c r="J17" i="106"/>
  <c r="D96" i="106" s="1"/>
  <c r="D17" i="106"/>
  <c r="D60" i="106" s="1"/>
  <c r="C17" i="106"/>
  <c r="C60" i="106" s="1"/>
  <c r="J15" i="106"/>
  <c r="D15" i="106"/>
  <c r="D59" i="106" s="1"/>
  <c r="E59" i="106" s="1"/>
  <c r="J13" i="106"/>
  <c r="D95" i="106" s="1"/>
  <c r="J11" i="106"/>
  <c r="D11" i="106"/>
  <c r="J9" i="106"/>
  <c r="D94" i="106" s="1"/>
  <c r="D9" i="106"/>
  <c r="D23" i="106" s="1"/>
  <c r="C9" i="106"/>
  <c r="C23" i="106" s="1"/>
  <c r="C49" i="106" s="1"/>
  <c r="B92" i="81"/>
  <c r="J11" i="81" s="1"/>
  <c r="B90" i="81"/>
  <c r="J9" i="81" s="1"/>
  <c r="E96" i="81" s="1"/>
  <c r="B89" i="81"/>
  <c r="B88" i="81"/>
  <c r="B87" i="81"/>
  <c r="B86" i="81"/>
  <c r="B83" i="81"/>
  <c r="C74" i="81"/>
  <c r="A64" i="81"/>
  <c r="A63" i="81"/>
  <c r="A62" i="81"/>
  <c r="A61" i="81"/>
  <c r="A60" i="81"/>
  <c r="A59" i="81"/>
  <c r="A58" i="81"/>
  <c r="C60" i="81"/>
  <c r="B60" i="81"/>
  <c r="E60" i="81" s="1"/>
  <c r="C42" i="81"/>
  <c r="C41" i="81"/>
  <c r="C40" i="81"/>
  <c r="C35" i="81"/>
  <c r="C34" i="81"/>
  <c r="C33" i="81"/>
  <c r="C32" i="81"/>
  <c r="C31" i="81"/>
  <c r="C26" i="81"/>
  <c r="O21" i="81"/>
  <c r="C21" i="81"/>
  <c r="C64" i="81" s="1"/>
  <c r="B21" i="81"/>
  <c r="O19" i="81"/>
  <c r="J19" i="81"/>
  <c r="O17" i="81"/>
  <c r="B17" i="81"/>
  <c r="B78" i="81" s="1"/>
  <c r="O15" i="81"/>
  <c r="C15" i="81"/>
  <c r="C61" i="81" s="1"/>
  <c r="J13" i="81"/>
  <c r="E97" i="81" s="1"/>
  <c r="O11" i="81"/>
  <c r="C11" i="81"/>
  <c r="C59" i="81" s="1"/>
  <c r="O9" i="81"/>
  <c r="B9" i="81"/>
  <c r="B82" i="81" s="1"/>
  <c r="B82" i="105"/>
  <c r="B81" i="105"/>
  <c r="B80" i="105"/>
  <c r="B79" i="105"/>
  <c r="B78" i="105"/>
  <c r="B77" i="105"/>
  <c r="B76" i="105"/>
  <c r="C72" i="105"/>
  <c r="B62" i="105"/>
  <c r="A62" i="105"/>
  <c r="B61" i="105"/>
  <c r="A61" i="105"/>
  <c r="B60" i="105"/>
  <c r="A60" i="105"/>
  <c r="B59" i="105"/>
  <c r="A59" i="105"/>
  <c r="B58" i="105"/>
  <c r="A58" i="105"/>
  <c r="B57" i="105"/>
  <c r="A57" i="105"/>
  <c r="D58" i="105"/>
  <c r="E58" i="105" s="1"/>
  <c r="B56" i="105"/>
  <c r="B63" i="105" s="1"/>
  <c r="A56" i="105"/>
  <c r="C47" i="105"/>
  <c r="C36" i="105"/>
  <c r="C45" i="105" s="1"/>
  <c r="C48" i="105" s="1"/>
  <c r="C28" i="105"/>
  <c r="B23" i="105"/>
  <c r="D21" i="105"/>
  <c r="J19" i="105"/>
  <c r="D19" i="105"/>
  <c r="D61" i="105" s="1"/>
  <c r="C19" i="105"/>
  <c r="C61" i="105" s="1"/>
  <c r="J17" i="105"/>
  <c r="D96" i="105" s="1"/>
  <c r="D17" i="105"/>
  <c r="D60" i="105" s="1"/>
  <c r="C17" i="105"/>
  <c r="C60" i="105" s="1"/>
  <c r="E60" i="105" s="1"/>
  <c r="J15" i="105"/>
  <c r="D15" i="105"/>
  <c r="D59" i="105" s="1"/>
  <c r="E59" i="105" s="1"/>
  <c r="J13" i="105"/>
  <c r="D95" i="105" s="1"/>
  <c r="J11" i="105"/>
  <c r="D11" i="105"/>
  <c r="D57" i="105" s="1"/>
  <c r="J9" i="105"/>
  <c r="D94" i="105" s="1"/>
  <c r="D9" i="105"/>
  <c r="D56" i="105" s="1"/>
  <c r="C9" i="105"/>
  <c r="C23" i="105" s="1"/>
  <c r="C49" i="105" s="1"/>
  <c r="B92" i="34"/>
  <c r="J11" i="34" s="1"/>
  <c r="B90" i="34"/>
  <c r="B89" i="34"/>
  <c r="B88" i="34"/>
  <c r="B87" i="34"/>
  <c r="B86" i="34"/>
  <c r="B83" i="34"/>
  <c r="C74" i="34"/>
  <c r="A64" i="34"/>
  <c r="A63" i="34"/>
  <c r="A62" i="34"/>
  <c r="A61" i="34"/>
  <c r="A60" i="34"/>
  <c r="A59" i="34"/>
  <c r="A58" i="34"/>
  <c r="C60" i="34"/>
  <c r="B60" i="34"/>
  <c r="E60" i="34" s="1"/>
  <c r="C42" i="34"/>
  <c r="C41" i="34"/>
  <c r="C40" i="34"/>
  <c r="C21" i="34" s="1"/>
  <c r="C64" i="34" s="1"/>
  <c r="C35" i="34"/>
  <c r="C34" i="34"/>
  <c r="C33" i="34"/>
  <c r="C32" i="34"/>
  <c r="C31" i="34"/>
  <c r="C26" i="34"/>
  <c r="G28" i="34" s="1"/>
  <c r="O21" i="34"/>
  <c r="B21" i="34"/>
  <c r="O19" i="34"/>
  <c r="J19" i="34"/>
  <c r="O17" i="34"/>
  <c r="J17" i="34"/>
  <c r="E98" i="34" s="1"/>
  <c r="B17" i="34"/>
  <c r="B78" i="34" s="1"/>
  <c r="O15" i="34"/>
  <c r="C15" i="34"/>
  <c r="C61" i="34" s="1"/>
  <c r="J13" i="34"/>
  <c r="E97" i="34" s="1"/>
  <c r="O11" i="34"/>
  <c r="C11" i="34"/>
  <c r="C59" i="34" s="1"/>
  <c r="O9" i="34"/>
  <c r="J9" i="34"/>
  <c r="E96" i="34" s="1"/>
  <c r="B9" i="34"/>
  <c r="B82" i="34" s="1"/>
  <c r="B93" i="34" l="1"/>
  <c r="B93" i="81"/>
  <c r="J17" i="81"/>
  <c r="E98" i="81" s="1"/>
  <c r="O23" i="81"/>
  <c r="O23" i="34"/>
  <c r="E60" i="106"/>
  <c r="G49" i="94"/>
  <c r="G81" i="94"/>
  <c r="E35" i="94"/>
  <c r="G35" i="94" s="1"/>
  <c r="F78" i="94"/>
  <c r="E33" i="94"/>
  <c r="G33" i="94" s="1"/>
  <c r="G79" i="94"/>
  <c r="E37" i="94"/>
  <c r="E34" i="94"/>
  <c r="G80" i="94"/>
  <c r="G16" i="94"/>
  <c r="G58" i="94" s="1"/>
  <c r="G20" i="94"/>
  <c r="G62" i="94" s="1"/>
  <c r="E23" i="94"/>
  <c r="F32" i="94"/>
  <c r="F36" i="94"/>
  <c r="E39" i="94"/>
  <c r="G39" i="94" s="1"/>
  <c r="C36" i="94"/>
  <c r="E56" i="94"/>
  <c r="E60" i="94"/>
  <c r="E82" i="94" s="1"/>
  <c r="G82" i="94" s="1"/>
  <c r="F61" i="94"/>
  <c r="F83" i="94" s="1"/>
  <c r="F37" i="94" s="1"/>
  <c r="C56" i="94"/>
  <c r="G21" i="94"/>
  <c r="G63" i="94" s="1"/>
  <c r="F23" i="94"/>
  <c r="E38" i="94"/>
  <c r="G38" i="94" s="1"/>
  <c r="E54" i="94"/>
  <c r="E11" i="94"/>
  <c r="G14" i="94"/>
  <c r="G18" i="94"/>
  <c r="G60" i="94" s="1"/>
  <c r="F34" i="94"/>
  <c r="C38" i="94"/>
  <c r="E49" i="94"/>
  <c r="C49" i="94"/>
  <c r="G19" i="94"/>
  <c r="G61" i="94" s="1"/>
  <c r="C39" i="94"/>
  <c r="G68" i="79"/>
  <c r="G81" i="79"/>
  <c r="E34" i="79"/>
  <c r="G34" i="79" s="1"/>
  <c r="G83" i="79"/>
  <c r="E36" i="79"/>
  <c r="G36" i="79" s="1"/>
  <c r="G85" i="79"/>
  <c r="E38" i="79"/>
  <c r="G38" i="79" s="1"/>
  <c r="C32" i="79"/>
  <c r="G80" i="79"/>
  <c r="E33" i="79"/>
  <c r="G33" i="79" s="1"/>
  <c r="G82" i="79"/>
  <c r="E35" i="79"/>
  <c r="G35" i="79" s="1"/>
  <c r="G84" i="79"/>
  <c r="E37" i="79"/>
  <c r="G37" i="79" s="1"/>
  <c r="G86" i="79"/>
  <c r="E39" i="79"/>
  <c r="G39" i="79" s="1"/>
  <c r="J7" i="79"/>
  <c r="J8" i="79" s="1"/>
  <c r="C66" i="79"/>
  <c r="C68" i="79" s="1"/>
  <c r="E79" i="79"/>
  <c r="G23" i="79"/>
  <c r="E68" i="79"/>
  <c r="F79" i="79"/>
  <c r="F68" i="79"/>
  <c r="E61" i="106"/>
  <c r="D62" i="106"/>
  <c r="E62" i="106" s="1"/>
  <c r="C56" i="106"/>
  <c r="D57" i="106"/>
  <c r="E57" i="106" s="1"/>
  <c r="C50" i="106"/>
  <c r="G63" i="106" s="1"/>
  <c r="D56" i="106"/>
  <c r="B58" i="81"/>
  <c r="B62" i="81"/>
  <c r="B64" i="81"/>
  <c r="E64" i="81" s="1"/>
  <c r="B81" i="81"/>
  <c r="E61" i="105"/>
  <c r="E57" i="105"/>
  <c r="C50" i="105"/>
  <c r="G63" i="105" s="1"/>
  <c r="D63" i="105"/>
  <c r="D23" i="105"/>
  <c r="D62" i="105"/>
  <c r="E62" i="105" s="1"/>
  <c r="C56" i="105"/>
  <c r="B58" i="34"/>
  <c r="B62" i="34"/>
  <c r="B64" i="34"/>
  <c r="E64" i="34" s="1"/>
  <c r="B81" i="34"/>
  <c r="G56" i="94" l="1"/>
  <c r="G65" i="94" s="1"/>
  <c r="G23" i="94"/>
  <c r="G83" i="94"/>
  <c r="E36" i="94"/>
  <c r="G36" i="94" s="1"/>
  <c r="G34" i="94"/>
  <c r="G37" i="94"/>
  <c r="E65" i="94"/>
  <c r="E78" i="94"/>
  <c r="G67" i="94"/>
  <c r="C78" i="94"/>
  <c r="C65" i="94"/>
  <c r="C67" i="94" s="1"/>
  <c r="F65" i="94"/>
  <c r="C71" i="79"/>
  <c r="C70" i="79"/>
  <c r="C72" i="79" s="1"/>
  <c r="C88" i="79" s="1"/>
  <c r="F70" i="79"/>
  <c r="F71" i="79"/>
  <c r="F32" i="79"/>
  <c r="G79" i="79"/>
  <c r="E32" i="79"/>
  <c r="C74" i="79"/>
  <c r="C76" i="79" s="1"/>
  <c r="E71" i="79"/>
  <c r="G71" i="79" s="1"/>
  <c r="E70" i="79"/>
  <c r="D63" i="106"/>
  <c r="E56" i="106"/>
  <c r="C63" i="106"/>
  <c r="E56" i="105"/>
  <c r="C63" i="105"/>
  <c r="C70" i="94" l="1"/>
  <c r="C69" i="94"/>
  <c r="C71" i="94" s="1"/>
  <c r="C87" i="94" s="1"/>
  <c r="C41" i="94" s="1"/>
  <c r="G78" i="94"/>
  <c r="E32" i="94"/>
  <c r="E67" i="94"/>
  <c r="C32" i="94"/>
  <c r="C42" i="94" s="1"/>
  <c r="C101" i="94" s="1"/>
  <c r="F67" i="94"/>
  <c r="E72" i="79"/>
  <c r="G70" i="79"/>
  <c r="G72" i="79" s="1"/>
  <c r="G74" i="79" s="1"/>
  <c r="G76" i="79" s="1"/>
  <c r="F72" i="79"/>
  <c r="C97" i="79"/>
  <c r="C25" i="79"/>
  <c r="C27" i="79" s="1"/>
  <c r="C29" i="79" s="1"/>
  <c r="C92" i="79"/>
  <c r="G32" i="79"/>
  <c r="C41" i="79"/>
  <c r="C42" i="79" s="1"/>
  <c r="C101" i="79" s="1"/>
  <c r="C103" i="79" s="1"/>
  <c r="C89" i="79"/>
  <c r="C102" i="79" s="1"/>
  <c r="E63" i="106"/>
  <c r="F56" i="106"/>
  <c r="E63" i="105"/>
  <c r="F56" i="105"/>
  <c r="G32" i="94" l="1"/>
  <c r="E70" i="94"/>
  <c r="E69" i="94"/>
  <c r="C73" i="94"/>
  <c r="C75" i="94" s="1"/>
  <c r="C88" i="94"/>
  <c r="C102" i="94" s="1"/>
  <c r="C103" i="94" s="1"/>
  <c r="F69" i="94"/>
  <c r="F70" i="94"/>
  <c r="F88" i="79"/>
  <c r="F74" i="79"/>
  <c r="F76" i="79" s="1"/>
  <c r="G97" i="79"/>
  <c r="G25" i="79"/>
  <c r="G27" i="79" s="1"/>
  <c r="G29" i="79" s="1"/>
  <c r="C45" i="79"/>
  <c r="C96" i="79"/>
  <c r="C98" i="79" s="1"/>
  <c r="C106" i="79" s="1"/>
  <c r="C108" i="79" s="1"/>
  <c r="E88" i="79"/>
  <c r="E74" i="79"/>
  <c r="E76" i="79" s="1"/>
  <c r="H56" i="106"/>
  <c r="F59" i="106"/>
  <c r="H59" i="106" s="1"/>
  <c r="E15" i="106" s="1"/>
  <c r="F15" i="106" s="1"/>
  <c r="F60" i="106"/>
  <c r="H60" i="106" s="1"/>
  <c r="E17" i="106" s="1"/>
  <c r="F17" i="106" s="1"/>
  <c r="F58" i="106"/>
  <c r="H58" i="106" s="1"/>
  <c r="E13" i="106" s="1"/>
  <c r="F13" i="106" s="1"/>
  <c r="F57" i="106"/>
  <c r="H57" i="106" s="1"/>
  <c r="E11" i="106" s="1"/>
  <c r="F11" i="106" s="1"/>
  <c r="F62" i="106"/>
  <c r="H62" i="106" s="1"/>
  <c r="E21" i="106" s="1"/>
  <c r="F21" i="106" s="1"/>
  <c r="F61" i="106"/>
  <c r="H61" i="106" s="1"/>
  <c r="E19" i="106" s="1"/>
  <c r="F19" i="106" s="1"/>
  <c r="H56" i="105"/>
  <c r="F59" i="105"/>
  <c r="H59" i="105" s="1"/>
  <c r="E15" i="105" s="1"/>
  <c r="F15" i="105" s="1"/>
  <c r="F58" i="105"/>
  <c r="H58" i="105" s="1"/>
  <c r="E13" i="105" s="1"/>
  <c r="F13" i="105" s="1"/>
  <c r="F60" i="105"/>
  <c r="H60" i="105" s="1"/>
  <c r="E17" i="105" s="1"/>
  <c r="F17" i="105" s="1"/>
  <c r="F61" i="105"/>
  <c r="H61" i="105" s="1"/>
  <c r="E19" i="105" s="1"/>
  <c r="F19" i="105" s="1"/>
  <c r="F62" i="105"/>
  <c r="H62" i="105" s="1"/>
  <c r="E21" i="105" s="1"/>
  <c r="F21" i="105" s="1"/>
  <c r="F57" i="105"/>
  <c r="H57" i="105" s="1"/>
  <c r="E11" i="105" s="1"/>
  <c r="F11" i="105" s="1"/>
  <c r="E71" i="94" l="1"/>
  <c r="G69" i="94"/>
  <c r="G71" i="94" s="1"/>
  <c r="G73" i="94" s="1"/>
  <c r="G75" i="94" s="1"/>
  <c r="G70" i="94"/>
  <c r="F71" i="94"/>
  <c r="C25" i="94"/>
  <c r="C27" i="94" s="1"/>
  <c r="C29" i="94" s="1"/>
  <c r="C97" i="94"/>
  <c r="C91" i="94"/>
  <c r="F97" i="79"/>
  <c r="F25" i="79"/>
  <c r="F27" i="79" s="1"/>
  <c r="F29" i="79" s="1"/>
  <c r="E97" i="79"/>
  <c r="E25" i="79"/>
  <c r="E27" i="79" s="1"/>
  <c r="E29" i="79" s="1"/>
  <c r="G88" i="79"/>
  <c r="G89" i="79" s="1"/>
  <c r="E41" i="79"/>
  <c r="E89" i="79"/>
  <c r="E102" i="79" s="1"/>
  <c r="G96" i="79"/>
  <c r="G98" i="79" s="1"/>
  <c r="F41" i="79"/>
  <c r="F42" i="79" s="1"/>
  <c r="F101" i="79" s="1"/>
  <c r="F89" i="79"/>
  <c r="F102" i="79" s="1"/>
  <c r="H15" i="106"/>
  <c r="C73" i="106"/>
  <c r="C74" i="106" s="1"/>
  <c r="B73" i="106"/>
  <c r="H63" i="106"/>
  <c r="E9" i="106"/>
  <c r="F63" i="106"/>
  <c r="C73" i="105"/>
  <c r="C74" i="105" s="1"/>
  <c r="B73" i="105"/>
  <c r="H15" i="105"/>
  <c r="H63" i="105"/>
  <c r="E9" i="105"/>
  <c r="F63" i="105"/>
  <c r="C45" i="94" l="1"/>
  <c r="C96" i="94"/>
  <c r="C98" i="94" s="1"/>
  <c r="C106" i="94" s="1"/>
  <c r="G25" i="94"/>
  <c r="G27" i="94" s="1"/>
  <c r="G29" i="94" s="1"/>
  <c r="G97" i="94"/>
  <c r="F87" i="94"/>
  <c r="F73" i="94"/>
  <c r="F75" i="94" s="1"/>
  <c r="E87" i="94"/>
  <c r="E73" i="94"/>
  <c r="E75" i="94" s="1"/>
  <c r="F103" i="79"/>
  <c r="G41" i="79"/>
  <c r="G42" i="79" s="1"/>
  <c r="E42" i="79"/>
  <c r="E101" i="79" s="1"/>
  <c r="E103" i="79" s="1"/>
  <c r="G102" i="79"/>
  <c r="G92" i="79"/>
  <c r="F96" i="79"/>
  <c r="F98" i="79" s="1"/>
  <c r="F106" i="79" s="1"/>
  <c r="F45" i="79"/>
  <c r="E92" i="79"/>
  <c r="E45" i="79"/>
  <c r="E96" i="79"/>
  <c r="E98" i="79" s="1"/>
  <c r="E106" i="79" s="1"/>
  <c r="E108" i="79" s="1"/>
  <c r="F92" i="79"/>
  <c r="L15" i="106"/>
  <c r="M15" i="106" s="1"/>
  <c r="R15" i="81"/>
  <c r="E23" i="106"/>
  <c r="F9" i="106"/>
  <c r="E23" i="105"/>
  <c r="F9" i="105"/>
  <c r="L15" i="105"/>
  <c r="M15" i="105" s="1"/>
  <c r="R15" i="34"/>
  <c r="E41" i="94" l="1"/>
  <c r="G87" i="94"/>
  <c r="G88" i="94" s="1"/>
  <c r="E88" i="94"/>
  <c r="E102" i="94" s="1"/>
  <c r="G96" i="94"/>
  <c r="G98" i="94" s="1"/>
  <c r="F25" i="94"/>
  <c r="F27" i="94" s="1"/>
  <c r="F29" i="94" s="1"/>
  <c r="F97" i="94"/>
  <c r="C111" i="94"/>
  <c r="C108" i="94"/>
  <c r="F41" i="94"/>
  <c r="F42" i="94" s="1"/>
  <c r="F101" i="94" s="1"/>
  <c r="F103" i="94" s="1"/>
  <c r="F88" i="94"/>
  <c r="F102" i="94" s="1"/>
  <c r="E97" i="94"/>
  <c r="E91" i="94"/>
  <c r="E25" i="94"/>
  <c r="E27" i="94" s="1"/>
  <c r="E29" i="94" s="1"/>
  <c r="G101" i="79"/>
  <c r="G103" i="79" s="1"/>
  <c r="G106" i="79" s="1"/>
  <c r="G108" i="79" s="1"/>
  <c r="G45" i="79"/>
  <c r="F108" i="79"/>
  <c r="K7" i="79"/>
  <c r="K8" i="79" s="1"/>
  <c r="L8" i="79" s="1"/>
  <c r="M8" i="79" s="1"/>
  <c r="F23" i="106"/>
  <c r="B72" i="106" s="1"/>
  <c r="B74" i="106" s="1"/>
  <c r="D74" i="106" s="1"/>
  <c r="F23" i="105"/>
  <c r="B72" i="105" s="1"/>
  <c r="B74" i="105" s="1"/>
  <c r="D74" i="105" s="1"/>
  <c r="F96" i="94" l="1"/>
  <c r="F98" i="94" s="1"/>
  <c r="F106" i="94" s="1"/>
  <c r="F45" i="94"/>
  <c r="E96" i="94"/>
  <c r="E98" i="94" s="1"/>
  <c r="F91" i="94"/>
  <c r="G102" i="94"/>
  <c r="G91" i="94"/>
  <c r="G41" i="94"/>
  <c r="G42" i="94" s="1"/>
  <c r="E42" i="94"/>
  <c r="E101" i="94" s="1"/>
  <c r="E103" i="94" s="1"/>
  <c r="G21" i="106"/>
  <c r="H21" i="106" s="1"/>
  <c r="G9" i="106"/>
  <c r="H9" i="106" s="1"/>
  <c r="G17" i="106"/>
  <c r="H17" i="106" s="1"/>
  <c r="G13" i="106"/>
  <c r="H13" i="106" s="1"/>
  <c r="G19" i="106"/>
  <c r="H19" i="106" s="1"/>
  <c r="G11" i="106"/>
  <c r="H11" i="106" s="1"/>
  <c r="G21" i="105"/>
  <c r="H21" i="105" s="1"/>
  <c r="G9" i="105"/>
  <c r="H9" i="105" s="1"/>
  <c r="G17" i="105"/>
  <c r="H17" i="105" s="1"/>
  <c r="G13" i="105"/>
  <c r="H13" i="105" s="1"/>
  <c r="G19" i="105"/>
  <c r="H19" i="105" s="1"/>
  <c r="G11" i="105"/>
  <c r="H11" i="105" s="1"/>
  <c r="E106" i="94" l="1"/>
  <c r="K9" i="94"/>
  <c r="K10" i="94" s="1"/>
  <c r="L10" i="94" s="1"/>
  <c r="M10" i="94" s="1"/>
  <c r="F111" i="94"/>
  <c r="F108" i="94"/>
  <c r="G101" i="94"/>
  <c r="G103" i="94" s="1"/>
  <c r="G106" i="94" s="1"/>
  <c r="G45" i="94"/>
  <c r="E45" i="94"/>
  <c r="L13" i="106"/>
  <c r="M13" i="106" s="1"/>
  <c r="B95" i="106"/>
  <c r="B96" i="106"/>
  <c r="L17" i="106"/>
  <c r="M17" i="106" s="1"/>
  <c r="R17" i="81"/>
  <c r="L9" i="106"/>
  <c r="H23" i="106"/>
  <c r="I15" i="106" s="1"/>
  <c r="K15" i="106" s="1"/>
  <c r="R9" i="81"/>
  <c r="B94" i="106"/>
  <c r="I11" i="106"/>
  <c r="K11" i="106" s="1"/>
  <c r="R11" i="81"/>
  <c r="L11" i="106"/>
  <c r="M11" i="106" s="1"/>
  <c r="L19" i="106"/>
  <c r="M19" i="106" s="1"/>
  <c r="R19" i="81"/>
  <c r="I21" i="106"/>
  <c r="R21" i="81"/>
  <c r="L13" i="105"/>
  <c r="M13" i="105" s="1"/>
  <c r="B95" i="105"/>
  <c r="B96" i="105"/>
  <c r="L17" i="105"/>
  <c r="M17" i="105" s="1"/>
  <c r="R17" i="34"/>
  <c r="H23" i="105"/>
  <c r="I15" i="105" s="1"/>
  <c r="K15" i="105" s="1"/>
  <c r="B94" i="105"/>
  <c r="I9" i="105"/>
  <c r="L9" i="105"/>
  <c r="R9" i="34"/>
  <c r="L11" i="105"/>
  <c r="M11" i="105" s="1"/>
  <c r="R11" i="34"/>
  <c r="I19" i="105"/>
  <c r="K19" i="105" s="1"/>
  <c r="L19" i="105"/>
  <c r="M19" i="105" s="1"/>
  <c r="R19" i="34"/>
  <c r="R21" i="34"/>
  <c r="I21" i="105"/>
  <c r="R23" i="34" l="1"/>
  <c r="I19" i="106"/>
  <c r="K19" i="106" s="1"/>
  <c r="I9" i="106"/>
  <c r="K9" i="106" s="1"/>
  <c r="G111" i="94"/>
  <c r="G108" i="94"/>
  <c r="E111" i="94"/>
  <c r="E108" i="94"/>
  <c r="M9" i="106"/>
  <c r="B97" i="106"/>
  <c r="C96" i="106" s="1"/>
  <c r="E96" i="106" s="1"/>
  <c r="F96" i="106" s="1"/>
  <c r="C94" i="106"/>
  <c r="C95" i="106"/>
  <c r="E95" i="106" s="1"/>
  <c r="F95" i="106" s="1"/>
  <c r="I17" i="106"/>
  <c r="K17" i="106" s="1"/>
  <c r="I13" i="106"/>
  <c r="K13" i="106" s="1"/>
  <c r="M9" i="105"/>
  <c r="I13" i="105"/>
  <c r="K13" i="105" s="1"/>
  <c r="K9" i="105"/>
  <c r="I17" i="105"/>
  <c r="K17" i="105" s="1"/>
  <c r="I11" i="105"/>
  <c r="K11" i="105" s="1"/>
  <c r="B97" i="105"/>
  <c r="C96" i="105" s="1"/>
  <c r="E96" i="105" s="1"/>
  <c r="F96" i="105" s="1"/>
  <c r="C97" i="106" l="1"/>
  <c r="E94" i="106"/>
  <c r="I23" i="106"/>
  <c r="C94" i="105"/>
  <c r="C95" i="105"/>
  <c r="E95" i="105" s="1"/>
  <c r="F95" i="105" s="1"/>
  <c r="I23" i="105"/>
  <c r="F94" i="106" l="1"/>
  <c r="F97" i="106" s="1"/>
  <c r="M21" i="106" s="1"/>
  <c r="M23" i="106" s="1"/>
  <c r="E97" i="106"/>
  <c r="J21" i="106" s="1"/>
  <c r="C97" i="105"/>
  <c r="E94" i="105"/>
  <c r="L21" i="106" l="1"/>
  <c r="L23" i="106" s="1"/>
  <c r="K21" i="106"/>
  <c r="K23" i="106" s="1"/>
  <c r="F94" i="105"/>
  <c r="F97" i="105" s="1"/>
  <c r="M21" i="105" s="1"/>
  <c r="M23" i="105" s="1"/>
  <c r="E97" i="105"/>
  <c r="J21" i="105" s="1"/>
  <c r="L21" i="105" l="1"/>
  <c r="L23" i="105" s="1"/>
  <c r="K21" i="105"/>
  <c r="K23" i="105" s="1"/>
  <c r="J33" i="104" l="1"/>
  <c r="I33" i="104"/>
  <c r="G32" i="104"/>
  <c r="H33" i="104" s="1"/>
  <c r="H37" i="104"/>
  <c r="J15" i="34" s="1"/>
  <c r="G31" i="103"/>
  <c r="H32" i="103" s="1"/>
  <c r="H32" i="104" l="1"/>
  <c r="H37" i="103"/>
  <c r="J15" i="81" s="1"/>
  <c r="H31" i="103"/>
  <c r="B426" i="74"/>
  <c r="B425" i="74"/>
  <c r="B427" i="74" s="1"/>
  <c r="B15" i="81" l="1"/>
  <c r="B11" i="81"/>
  <c r="B15" i="34"/>
  <c r="B11" i="34"/>
  <c r="D88" i="87"/>
  <c r="D87" i="87"/>
  <c r="D86" i="87"/>
  <c r="D85" i="87"/>
  <c r="C84" i="87"/>
  <c r="C83" i="87"/>
  <c r="D82" i="87"/>
  <c r="D81" i="87"/>
  <c r="D80" i="87"/>
  <c r="D79" i="87"/>
  <c r="D78" i="87"/>
  <c r="C77" i="87"/>
  <c r="D76" i="87"/>
  <c r="D75" i="87"/>
  <c r="D72" i="87"/>
  <c r="D71" i="87"/>
  <c r="D70" i="87"/>
  <c r="D69" i="87"/>
  <c r="D68" i="87"/>
  <c r="D88" i="74"/>
  <c r="D87" i="74"/>
  <c r="D86" i="74"/>
  <c r="D85" i="74"/>
  <c r="D82" i="74"/>
  <c r="D81" i="74"/>
  <c r="D80" i="74"/>
  <c r="D79" i="74"/>
  <c r="D78" i="74"/>
  <c r="D76" i="74"/>
  <c r="D75" i="74"/>
  <c r="D72" i="74"/>
  <c r="D71" i="74"/>
  <c r="D70" i="74"/>
  <c r="D69" i="74"/>
  <c r="D68" i="74"/>
  <c r="C84" i="74"/>
  <c r="C83" i="74"/>
  <c r="C77" i="74"/>
  <c r="B59" i="81" l="1"/>
  <c r="E59" i="81" s="1"/>
  <c r="O26" i="81"/>
  <c r="O27" i="81" s="1"/>
  <c r="B84" i="81"/>
  <c r="B61" i="81"/>
  <c r="E61" i="81" s="1"/>
  <c r="B79" i="81"/>
  <c r="B59" i="34"/>
  <c r="E59" i="34" s="1"/>
  <c r="B84" i="34"/>
  <c r="B61" i="34"/>
  <c r="E61" i="34" s="1"/>
  <c r="B79" i="34"/>
  <c r="C89" i="74"/>
  <c r="F85" i="74"/>
  <c r="D89" i="74"/>
  <c r="C89" i="87"/>
  <c r="D89" i="87"/>
  <c r="G85" i="87"/>
  <c r="F21" i="89"/>
  <c r="J481" i="86"/>
  <c r="J483" i="86" s="1"/>
  <c r="F18" i="89"/>
  <c r="D18" i="89" s="1"/>
  <c r="F15" i="89"/>
  <c r="D15" i="89" s="1"/>
  <c r="F14" i="89"/>
  <c r="D14" i="89" s="1"/>
  <c r="C38" i="34" l="1"/>
  <c r="B19" i="34"/>
  <c r="E89" i="74"/>
  <c r="C36" i="34" s="1"/>
  <c r="C113" i="74"/>
  <c r="B19" i="81"/>
  <c r="C38" i="81"/>
  <c r="E89" i="87"/>
  <c r="C36" i="81" s="1"/>
  <c r="C113" i="87"/>
  <c r="F16" i="89"/>
  <c r="D16" i="89" s="1"/>
  <c r="F92" i="87"/>
  <c r="F91" i="87"/>
  <c r="F12" i="89"/>
  <c r="D12" i="89" s="1"/>
  <c r="F17" i="89"/>
  <c r="D17" i="89" s="1"/>
  <c r="B63" i="34" l="1"/>
  <c r="B80" i="34"/>
  <c r="B23" i="34"/>
  <c r="F48" i="34" s="1"/>
  <c r="C27" i="34"/>
  <c r="C28" i="34" s="1"/>
  <c r="C50" i="34" s="1"/>
  <c r="C19" i="34"/>
  <c r="C63" i="34" s="1"/>
  <c r="C27" i="81"/>
  <c r="C28" i="81" s="1"/>
  <c r="C50" i="81" s="1"/>
  <c r="C19" i="81"/>
  <c r="C63" i="81" s="1"/>
  <c r="B63" i="81"/>
  <c r="B65" i="81" s="1"/>
  <c r="B80" i="81"/>
  <c r="B23" i="81"/>
  <c r="F48" i="81" s="1"/>
  <c r="F93" i="87"/>
  <c r="G92" i="87" s="1"/>
  <c r="H92" i="87" s="1"/>
  <c r="C39" i="81" s="1"/>
  <c r="C9" i="81" s="1"/>
  <c r="G91" i="87" l="1"/>
  <c r="H91" i="87" s="1"/>
  <c r="C37" i="81" s="1"/>
  <c r="C20" i="89"/>
  <c r="C21" i="89" s="1"/>
  <c r="E63" i="34"/>
  <c r="B65" i="34"/>
  <c r="F45" i="34"/>
  <c r="E45" i="34" s="1"/>
  <c r="F43" i="34"/>
  <c r="F46" i="34"/>
  <c r="E46" i="34" s="1"/>
  <c r="F44" i="34"/>
  <c r="E44" i="34" s="1"/>
  <c r="F47" i="34"/>
  <c r="E47" i="34" s="1"/>
  <c r="E63" i="81"/>
  <c r="F47" i="81"/>
  <c r="E47" i="81" s="1"/>
  <c r="F45" i="81"/>
  <c r="E45" i="81" s="1"/>
  <c r="F46" i="81"/>
  <c r="E46" i="81" s="1"/>
  <c r="F43" i="81"/>
  <c r="F44" i="81"/>
  <c r="E44" i="81" s="1"/>
  <c r="C17" i="81"/>
  <c r="C23" i="81" s="1"/>
  <c r="C48" i="81"/>
  <c r="C58" i="81"/>
  <c r="H93" i="87"/>
  <c r="G93" i="87"/>
  <c r="E43" i="34" l="1"/>
  <c r="G47" i="34"/>
  <c r="E43" i="81"/>
  <c r="G47" i="81"/>
  <c r="C51" i="81"/>
  <c r="C52" i="81"/>
  <c r="G65" i="81" s="1"/>
  <c r="E58" i="81"/>
  <c r="C62" i="81"/>
  <c r="E62" i="81" s="1"/>
  <c r="E65" i="81" l="1"/>
  <c r="F62" i="81" s="1"/>
  <c r="H62" i="81" s="1"/>
  <c r="E17" i="81" s="1"/>
  <c r="F17" i="81" s="1"/>
  <c r="C65" i="81"/>
  <c r="D20" i="89"/>
  <c r="D21" i="89" s="1"/>
  <c r="F61" i="81" l="1"/>
  <c r="H61" i="81" s="1"/>
  <c r="E15" i="81" s="1"/>
  <c r="F15" i="81" s="1"/>
  <c r="F60" i="81"/>
  <c r="H60" i="81" s="1"/>
  <c r="E13" i="81" s="1"/>
  <c r="F13" i="81" s="1"/>
  <c r="F63" i="81"/>
  <c r="H63" i="81" s="1"/>
  <c r="E19" i="81" s="1"/>
  <c r="F19" i="81" s="1"/>
  <c r="F64" i="81"/>
  <c r="H64" i="81" s="1"/>
  <c r="E21" i="81" s="1"/>
  <c r="F21" i="81" s="1"/>
  <c r="F59" i="81"/>
  <c r="H59" i="81" s="1"/>
  <c r="E11" i="81" s="1"/>
  <c r="F11" i="81" s="1"/>
  <c r="F58" i="81"/>
  <c r="F65" i="81" l="1"/>
  <c r="H58" i="81"/>
  <c r="C75" i="81"/>
  <c r="C76" i="81" s="1"/>
  <c r="B75" i="81"/>
  <c r="H15" i="81"/>
  <c r="S15" i="81" l="1"/>
  <c r="L15" i="81"/>
  <c r="M15" i="81" s="1"/>
  <c r="P15" i="81"/>
  <c r="H65" i="81"/>
  <c r="E9" i="81"/>
  <c r="E23" i="81" l="1"/>
  <c r="E20" i="89" s="1"/>
  <c r="E21" i="89" s="1"/>
  <c r="F9" i="81"/>
  <c r="F23" i="81" l="1"/>
  <c r="B74" i="81" s="1"/>
  <c r="B76" i="81" s="1"/>
  <c r="E76" i="81" s="1"/>
  <c r="G20" i="89"/>
  <c r="G21" i="89" s="1"/>
  <c r="G19" i="81" l="1"/>
  <c r="H19" i="81" s="1"/>
  <c r="G13" i="81"/>
  <c r="H13" i="81" s="1"/>
  <c r="G9" i="81"/>
  <c r="H9" i="81" s="1"/>
  <c r="G21" i="81"/>
  <c r="H21" i="81" s="1"/>
  <c r="G11" i="81"/>
  <c r="H11" i="81" s="1"/>
  <c r="G17" i="81"/>
  <c r="H17" i="81" s="1"/>
  <c r="P21" i="81" l="1"/>
  <c r="S21" i="81"/>
  <c r="P9" i="81"/>
  <c r="B96" i="81"/>
  <c r="H23" i="81"/>
  <c r="I19" i="81" s="1"/>
  <c r="K19" i="81" s="1"/>
  <c r="S9" i="81"/>
  <c r="L9" i="81"/>
  <c r="B97" i="81"/>
  <c r="L13" i="81"/>
  <c r="M13" i="81" s="1"/>
  <c r="S17" i="81"/>
  <c r="B98" i="81"/>
  <c r="L17" i="81"/>
  <c r="M17" i="81" s="1"/>
  <c r="P17" i="81"/>
  <c r="L11" i="81"/>
  <c r="M11" i="81" s="1"/>
  <c r="P11" i="81"/>
  <c r="S11" i="81"/>
  <c r="P19" i="81"/>
  <c r="S19" i="81"/>
  <c r="L19" i="81"/>
  <c r="M19" i="81" s="1"/>
  <c r="I17" i="81" l="1"/>
  <c r="K17" i="81" s="1"/>
  <c r="I11" i="81"/>
  <c r="K11" i="81" s="1"/>
  <c r="I9" i="81"/>
  <c r="K9" i="81" s="1"/>
  <c r="H25" i="81"/>
  <c r="I15" i="81"/>
  <c r="K15" i="81" s="1"/>
  <c r="I20" i="89"/>
  <c r="I21" i="89" s="1"/>
  <c r="M9" i="81"/>
  <c r="B99" i="81"/>
  <c r="C97" i="81" s="1"/>
  <c r="F97" i="81" s="1"/>
  <c r="G97" i="81" s="1"/>
  <c r="P23" i="81"/>
  <c r="I13" i="81"/>
  <c r="K13" i="81" s="1"/>
  <c r="S23" i="81"/>
  <c r="I21" i="81"/>
  <c r="F92" i="74"/>
  <c r="F91" i="74"/>
  <c r="J482" i="71"/>
  <c r="J484" i="71" s="1"/>
  <c r="C98" i="81" l="1"/>
  <c r="F98" i="81" s="1"/>
  <c r="G98" i="81" s="1"/>
  <c r="I23" i="81"/>
  <c r="C96" i="81"/>
  <c r="F93" i="74"/>
  <c r="G91" i="74" s="1"/>
  <c r="H91" i="74" s="1"/>
  <c r="C37" i="34" s="1"/>
  <c r="F96" i="81" l="1"/>
  <c r="C99" i="81"/>
  <c r="C17" i="34"/>
  <c r="G92" i="74"/>
  <c r="F99" i="81" l="1"/>
  <c r="J21" i="81" s="1"/>
  <c r="G96" i="81"/>
  <c r="G99" i="81" s="1"/>
  <c r="M21" i="81" s="1"/>
  <c r="M23" i="81" s="1"/>
  <c r="C62" i="34"/>
  <c r="E62" i="34" s="1"/>
  <c r="H92" i="74"/>
  <c r="C39" i="34" s="1"/>
  <c r="G93" i="74"/>
  <c r="L21" i="81" l="1"/>
  <c r="L23" i="81" s="1"/>
  <c r="K21" i="81"/>
  <c r="K23" i="81" s="1"/>
  <c r="C9" i="34"/>
  <c r="C48" i="34"/>
  <c r="H93" i="74"/>
  <c r="L26" i="81" l="1"/>
  <c r="L20" i="89"/>
  <c r="L21" i="89" s="1"/>
  <c r="C51" i="34"/>
  <c r="C52" i="34"/>
  <c r="G65" i="34" s="1"/>
  <c r="C23" i="34"/>
  <c r="C58" i="34"/>
  <c r="C65" i="34" l="1"/>
  <c r="E58" i="34"/>
  <c r="E65" i="34" l="1"/>
  <c r="F61" i="34" l="1"/>
  <c r="H61" i="34" s="1"/>
  <c r="E15" i="34" s="1"/>
  <c r="F15" i="34" s="1"/>
  <c r="F60" i="34"/>
  <c r="H60" i="34" s="1"/>
  <c r="E13" i="34" s="1"/>
  <c r="F13" i="34" s="1"/>
  <c r="F59" i="34"/>
  <c r="H59" i="34" s="1"/>
  <c r="E11" i="34" s="1"/>
  <c r="F11" i="34" s="1"/>
  <c r="F63" i="34"/>
  <c r="H63" i="34" s="1"/>
  <c r="E19" i="34" s="1"/>
  <c r="F19" i="34" s="1"/>
  <c r="F64" i="34"/>
  <c r="H64" i="34" s="1"/>
  <c r="E21" i="34" s="1"/>
  <c r="F21" i="34" s="1"/>
  <c r="F62" i="34"/>
  <c r="H62" i="34" s="1"/>
  <c r="E17" i="34" s="1"/>
  <c r="F17" i="34" s="1"/>
  <c r="F58" i="34"/>
  <c r="F65" i="34" l="1"/>
  <c r="H58" i="34"/>
  <c r="C75" i="34"/>
  <c r="C76" i="34" s="1"/>
  <c r="H15" i="34"/>
  <c r="B75" i="34"/>
  <c r="H65" i="34" l="1"/>
  <c r="E9" i="34"/>
  <c r="L15" i="34"/>
  <c r="M15" i="34" s="1"/>
  <c r="P15" i="34"/>
  <c r="S15" i="34"/>
  <c r="E23" i="34" l="1"/>
  <c r="F9" i="34"/>
  <c r="F23" i="34" l="1"/>
  <c r="B74" i="34" s="1"/>
  <c r="B76" i="34" s="1"/>
  <c r="E76" i="34" s="1"/>
  <c r="G21" i="34" l="1"/>
  <c r="H21" i="34" s="1"/>
  <c r="G11" i="34"/>
  <c r="H11" i="34" s="1"/>
  <c r="G17" i="34"/>
  <c r="H17" i="34" s="1"/>
  <c r="G19" i="34"/>
  <c r="H19" i="34" s="1"/>
  <c r="G13" i="34"/>
  <c r="H13" i="34" s="1"/>
  <c r="G9" i="34"/>
  <c r="H9" i="34" s="1"/>
  <c r="S19" i="34" l="1"/>
  <c r="L19" i="34"/>
  <c r="M19" i="34" s="1"/>
  <c r="P19" i="34"/>
  <c r="S17" i="34"/>
  <c r="L17" i="34"/>
  <c r="M17" i="34" s="1"/>
  <c r="B98" i="34"/>
  <c r="P17" i="34"/>
  <c r="P11" i="34"/>
  <c r="S11" i="34"/>
  <c r="L11" i="34"/>
  <c r="M11" i="34" s="1"/>
  <c r="H23" i="34"/>
  <c r="I13" i="34" s="1"/>
  <c r="K13" i="34" s="1"/>
  <c r="S9" i="34"/>
  <c r="B96" i="34"/>
  <c r="L9" i="34"/>
  <c r="O26" i="34"/>
  <c r="O27" i="34" s="1"/>
  <c r="P9" i="34"/>
  <c r="B97" i="34"/>
  <c r="L13" i="34"/>
  <c r="M13" i="34" s="1"/>
  <c r="P21" i="34"/>
  <c r="S21" i="34"/>
  <c r="I21" i="34" l="1"/>
  <c r="S23" i="34"/>
  <c r="M9" i="34"/>
  <c r="H25" i="34"/>
  <c r="I15" i="34"/>
  <c r="K15" i="34" s="1"/>
  <c r="B99" i="34"/>
  <c r="C98" i="34" s="1"/>
  <c r="F98" i="34" s="1"/>
  <c r="G98" i="34" s="1"/>
  <c r="I17" i="34"/>
  <c r="K17" i="34" s="1"/>
  <c r="I19" i="34"/>
  <c r="K19" i="34" s="1"/>
  <c r="P23" i="34"/>
  <c r="I9" i="34"/>
  <c r="I11" i="34"/>
  <c r="K11" i="34" s="1"/>
  <c r="C96" i="34" l="1"/>
  <c r="C97" i="34"/>
  <c r="F97" i="34" s="1"/>
  <c r="G97" i="34" s="1"/>
  <c r="I23" i="34"/>
  <c r="K9" i="34"/>
  <c r="F96" i="34"/>
  <c r="C99" i="34" l="1"/>
  <c r="F99" i="34"/>
  <c r="J21" i="34" s="1"/>
  <c r="G96" i="34"/>
  <c r="G99" i="34" s="1"/>
  <c r="M21" i="34" s="1"/>
  <c r="M23" i="34" s="1"/>
  <c r="O30" i="34"/>
  <c r="O31" i="34" s="1"/>
  <c r="L21" i="34" l="1"/>
  <c r="L23" i="34" s="1"/>
  <c r="K21" i="34"/>
  <c r="K23" i="34" s="1"/>
</calcChain>
</file>

<file path=xl/sharedStrings.xml><?xml version="1.0" encoding="utf-8"?>
<sst xmlns="http://schemas.openxmlformats.org/spreadsheetml/2006/main" count="8383" uniqueCount="1942">
  <si>
    <t>Total</t>
  </si>
  <si>
    <t>LONG TERM DEBT</t>
  </si>
  <si>
    <t>SHORT TERM DEBT</t>
  </si>
  <si>
    <t>CUSTOMER DEPOSITS</t>
  </si>
  <si>
    <t>COMMON EQUITY</t>
  </si>
  <si>
    <t>Capital Structure Balances</t>
  </si>
  <si>
    <t>JURCAPTOT</t>
  </si>
  <si>
    <t>Capital Structure Cost Rates</t>
  </si>
  <si>
    <t>JURCAPCRT</t>
  </si>
  <si>
    <t>Capital Structure Prorata Component Balances</t>
  </si>
  <si>
    <t>JURCAPPRO</t>
  </si>
  <si>
    <t>Capital Structure Ratios</t>
  </si>
  <si>
    <t>JURCAPRAT</t>
  </si>
  <si>
    <t>Capital Structure Weighted Cost Rates</t>
  </si>
  <si>
    <t>JURCAPWTD</t>
  </si>
  <si>
    <t>Specific per Book Rate Base Adjustment Detail</t>
  </si>
  <si>
    <t>Specific Jurisdictional Rate Base Adjustment Detail</t>
  </si>
  <si>
    <t>Commission Rate Base per Book Adjustment Detail</t>
  </si>
  <si>
    <t>Commission Jurisdictional Rate Base Adjustment Detail</t>
  </si>
  <si>
    <t>PREFERRED STOCK</t>
  </si>
  <si>
    <t>DEFERRED INCOME TAXES</t>
  </si>
  <si>
    <t>TOTAL</t>
  </si>
  <si>
    <t>Company: Florida Power &amp; Light Company</t>
  </si>
  <si>
    <t>(1)</t>
  </si>
  <si>
    <t>(2)</t>
  </si>
  <si>
    <t>(3)</t>
  </si>
  <si>
    <t>(4)</t>
  </si>
  <si>
    <t>(6)</t>
  </si>
  <si>
    <t>(7)</t>
  </si>
  <si>
    <t>(8)</t>
  </si>
  <si>
    <t>(9)</t>
  </si>
  <si>
    <t>(10)</t>
  </si>
  <si>
    <t>(11)</t>
  </si>
  <si>
    <t>(12)</t>
  </si>
  <si>
    <t>COMPANY PER</t>
  </si>
  <si>
    <t>ADJUSTMENTS</t>
  </si>
  <si>
    <t>ADJUSTED</t>
  </si>
  <si>
    <t>JURIS</t>
  </si>
  <si>
    <t>WEIGHTED</t>
  </si>
  <si>
    <t>CAPITAL</t>
  </si>
  <si>
    <t>AVERAGE</t>
  </si>
  <si>
    <t>BOOKS</t>
  </si>
  <si>
    <t>PER BOOKS</t>
  </si>
  <si>
    <t>RETAIL</t>
  </si>
  <si>
    <t>RATIO</t>
  </si>
  <si>
    <t>COST RATE</t>
  </si>
  <si>
    <t>COST</t>
  </si>
  <si>
    <t>LONG_TERM_DEBT</t>
  </si>
  <si>
    <t>SHORT_TERM_DEBT</t>
  </si>
  <si>
    <t>PREFERRED_STOCK</t>
  </si>
  <si>
    <t>CUSTOMER_DEPOSITS</t>
  </si>
  <si>
    <t>COMMON_EQUITY</t>
  </si>
  <si>
    <t>DEFERRED_INCOME_TAX</t>
  </si>
  <si>
    <t>INVESTMENT_TAX_CREDITS</t>
  </si>
  <si>
    <t xml:space="preserve"> </t>
  </si>
  <si>
    <t xml:space="preserve">Total Rate Base Adjustments </t>
  </si>
  <si>
    <t>Total Non Utility &amp; Other Invest Adjustments</t>
  </si>
  <si>
    <t>Capital  Type</t>
  </si>
  <si>
    <t>Storm Securitization Bonds</t>
  </si>
  <si>
    <t>LTD</t>
  </si>
  <si>
    <t>Storm Securitization Deferred Tax</t>
  </si>
  <si>
    <t>Def Tax</t>
  </si>
  <si>
    <t>Storm Reserve Deferred Tax</t>
  </si>
  <si>
    <t>Prepayments Interest  Std &amp; CP</t>
  </si>
  <si>
    <t>Common</t>
  </si>
  <si>
    <t>Solar Investment Tax Credits</t>
  </si>
  <si>
    <t>ITC</t>
  </si>
  <si>
    <t>Prop. Under Capital Leases</t>
  </si>
  <si>
    <t>Per Book Adj</t>
  </si>
  <si>
    <t>Adjusted Rate Base</t>
  </si>
  <si>
    <r>
      <rPr>
        <b/>
        <u/>
        <sz val="14"/>
        <rFont val="Arial"/>
        <family val="2"/>
      </rPr>
      <t>²</t>
    </r>
    <r>
      <rPr>
        <b/>
        <u/>
        <sz val="8"/>
        <rFont val="Arial"/>
        <family val="2"/>
      </rPr>
      <t xml:space="preserve"> Pro Rata Capital Structure Adjustments:</t>
    </r>
  </si>
  <si>
    <t>(1) + (2) = (3)</t>
  </si>
  <si>
    <t>(4) * (5) = (6)</t>
  </si>
  <si>
    <t>Company Per Books</t>
  </si>
  <si>
    <t>Specific Capital Structure Adjustments</t>
  </si>
  <si>
    <t>Adjusted Utility Cap Structure After Specific Adjustments</t>
  </si>
  <si>
    <t>Col (3) Pro Rata Percentages</t>
  </si>
  <si>
    <t>TAX CREDITS WTD COST</t>
  </si>
  <si>
    <t>(5)</t>
  </si>
  <si>
    <t>FUTURE USE PLANT</t>
  </si>
  <si>
    <t>CONSTRUCTION WORK IN PROGRESS</t>
  </si>
  <si>
    <t>NUCLEAR FUEL</t>
  </si>
  <si>
    <t>CURRENT ASSETS</t>
  </si>
  <si>
    <t>OTHER DEFERRED DEBITS</t>
  </si>
  <si>
    <t>NON CURRENT LIABILITIES</t>
  </si>
  <si>
    <t>CURRENT LIABILITIES</t>
  </si>
  <si>
    <t>OTHER DEFERRED CREDITS</t>
  </si>
  <si>
    <t>ADJ382305: OTHER REG ASSETS - TAX GROSS-UP - CEDAR BAY BASE</t>
  </si>
  <si>
    <t>ADJ382353: CEDAR BAY - OTH REG ASSETS - TAX GROSS UP</t>
  </si>
  <si>
    <t>ADJ105301: PLT FUTURE USE - GAS RESERVES</t>
  </si>
  <si>
    <t>ADJ253903: OTHER REG LIAB - DEFERRED TAX CAPACITY - CEDAR BAY</t>
  </si>
  <si>
    <t>Amount</t>
  </si>
  <si>
    <t>Non Utility per Book Adjustment Detail</t>
  </si>
  <si>
    <t>NET UTILITY PLANT</t>
  </si>
  <si>
    <t>TOTAL DEFERRED CREDITS</t>
  </si>
  <si>
    <t>PRE TAX</t>
  </si>
  <si>
    <r>
      <t xml:space="preserve">SPECIFIC </t>
    </r>
    <r>
      <rPr>
        <b/>
        <sz val="14"/>
        <rFont val="Arial"/>
        <family val="2"/>
      </rPr>
      <t>¹</t>
    </r>
  </si>
  <si>
    <r>
      <t xml:space="preserve">PRORATA </t>
    </r>
    <r>
      <rPr>
        <b/>
        <sz val="14"/>
        <rFont val="Arial"/>
        <family val="2"/>
      </rPr>
      <t>²</t>
    </r>
  </si>
  <si>
    <r>
      <t xml:space="preserve">FACTOR </t>
    </r>
    <r>
      <rPr>
        <b/>
        <sz val="14"/>
        <rFont val="Arial"/>
        <family val="2"/>
      </rPr>
      <t>³</t>
    </r>
  </si>
  <si>
    <t>COSTS</t>
  </si>
  <si>
    <t>Total Capital Structure Adjustments:</t>
  </si>
  <si>
    <t>MFR Sch. B-3: (pg. 1, col. 16, line 27)</t>
  </si>
  <si>
    <t xml:space="preserve">(A)  Total Capital Structure Adjustments </t>
  </si>
  <si>
    <r>
      <rPr>
        <b/>
        <u/>
        <sz val="14"/>
        <rFont val="Arial"/>
        <family val="2"/>
      </rPr>
      <t>¹</t>
    </r>
    <r>
      <rPr>
        <b/>
        <u/>
        <sz val="8"/>
        <rFont val="Arial"/>
        <family val="2"/>
      </rPr>
      <t xml:space="preserve"> Specific Capital Structure Adjustments:</t>
    </r>
  </si>
  <si>
    <t>Reason for Specific Capital Structure Adjustment</t>
  </si>
  <si>
    <t xml:space="preserve">(B)  Total Specific Adjustments </t>
  </si>
  <si>
    <t>(A)  Total Capital Structure Adjustments (from page 1)</t>
  </si>
  <si>
    <t>Less:  (B)  Total Specific Adjustments (from page 1)</t>
  </si>
  <si>
    <t>Prorata Adjustments Needed</t>
  </si>
  <si>
    <t xml:space="preserve"> Pro Rata Adjustment Over All Sources of Capital</t>
  </si>
  <si>
    <t>Total Pro Rata Adj (from above)</t>
  </si>
  <si>
    <t>Pro Rata Adjustments</t>
  </si>
  <si>
    <t>(2) * (3) = (4)</t>
  </si>
  <si>
    <r>
      <rPr>
        <b/>
        <u/>
        <sz val="14"/>
        <rFont val="Arial"/>
        <family val="2"/>
      </rPr>
      <t>³</t>
    </r>
    <r>
      <rPr>
        <b/>
        <u/>
        <sz val="8"/>
        <rFont val="Arial"/>
        <family val="2"/>
      </rPr>
      <t xml:space="preserve">  Calc for Cap Struct Jurisdictional Factor (col 6):</t>
    </r>
  </si>
  <si>
    <t>(2) / (1) = (3)</t>
  </si>
  <si>
    <t>Factor</t>
  </si>
  <si>
    <t xml:space="preserve">Total </t>
  </si>
  <si>
    <t>ITC Weighted Cost Rate Calculation:</t>
  </si>
  <si>
    <t>AMOUNT</t>
  </si>
  <si>
    <t>ITC WTD COC</t>
  </si>
  <si>
    <t xml:space="preserve">     TOTAL</t>
  </si>
  <si>
    <t>Cedar Bay PPA Deferred Tax</t>
  </si>
  <si>
    <t>Non Utility Property/Investments in Associated Companies</t>
  </si>
  <si>
    <t>ITC WTD PRETAX COC</t>
  </si>
  <si>
    <t>Per Financing Order PSC-06-0464-FOF-EI, the Storm Recovery bonds that were issued to recover the Storm Securitization Other Regulatory Assets can be specifically identified thus it is treated as a specific adjustment.  The Storm Reserve Deferred Tax adj. (MFR Sch. B-2 Adj.#31 (part of the $206,443 total)) relates to the portion of storm reserve costs recovered specifically through deferred taxes.</t>
  </si>
  <si>
    <t xml:space="preserve">Per Order No. 13948, Docket No. 830465-EI, FPL removes Non Utility property from Equity.  </t>
  </si>
  <si>
    <t>Per Order No. PSC-10-0153-FOF-EI, To specifically remove the ITC associated with solar plants being recovered through our environmental clause.</t>
  </si>
  <si>
    <t>Capital leases are treated as a specific addition to LTD.  The Rate Base offset to the obligations of the capital lease are therefore specifically assigned to LTD.</t>
  </si>
  <si>
    <t>Check to ensure Rate Base still ties to Capital Structure</t>
  </si>
  <si>
    <t xml:space="preserve">Juris Adj Retail </t>
  </si>
  <si>
    <t>Less: Customer Deposits (100% Retail)</t>
  </si>
  <si>
    <t>10: Juris Adj Utility</t>
  </si>
  <si>
    <t>7: Juris Utility</t>
  </si>
  <si>
    <t>6: Adj Utility per Book</t>
  </si>
  <si>
    <t>3: Utility per Book</t>
  </si>
  <si>
    <t>1: Company per Book</t>
  </si>
  <si>
    <t>8: Juris Commission Adj</t>
  </si>
  <si>
    <t>4: Commission Adj per Book</t>
  </si>
  <si>
    <t>2: Non-Utility</t>
  </si>
  <si>
    <t>2: Year-End</t>
  </si>
  <si>
    <t>1: Annual</t>
  </si>
  <si>
    <t>0: Monthly</t>
  </si>
  <si>
    <t>RAF: 52A Hist Rate Base/Capital Structure Report</t>
  </si>
  <si>
    <t>ADJ854900: ADJ854900: OTHER REG LIAB - GAINS ON SALE OF EMISSION ALLOW</t>
  </si>
  <si>
    <t>ADJ854640: ADJ854640: OTHER REG LIAB - OVERRECOVERED ENVIRONMENTAL COSTS</t>
  </si>
  <si>
    <t>ADJ854325: ADJ854325: OTHER REG LIAB - NUCLEAR COST RECOVERY</t>
  </si>
  <si>
    <t>ADJ853249: ADJ853249: OTHER REG LIAB - SJRPP ACCELERATED RECOVERY</t>
  </si>
  <si>
    <t>ADJ382356: ADJ382356: STORM SECURITIZATION - OTH REG ASSETS - OVER/UNDER -BONDS</t>
  </si>
  <si>
    <t>ADJ382355: ADJ382355: STORM SECURITIZATION - OTH REG ASSETS - OVER/UNDER -TAX</t>
  </si>
  <si>
    <t>ADJ382352: ADJ382352: STORM SECURITIZATION - OTH REG ASSETS -DEF TAX</t>
  </si>
  <si>
    <t>ADJ382351: ADJ382351: STORM SECURITIZATION - OTH REG ASSETS - BONDS</t>
  </si>
  <si>
    <t>ADJ382315: ADJ382315: OTHER REG ASSETS- NUCLEAR COST RECOVERY</t>
  </si>
  <si>
    <t>ADJ254143: ADJ254143: OTHER REG LIABILITY - ARO CURRENT LIABILITY</t>
  </si>
  <si>
    <t>ADJ242801: ADJ242801: MISC CURR &amp; ACC LIAB - POLE ATTCH RENT</t>
  </si>
  <si>
    <t>ADJ242600: ADJ242600: MISC CURR &amp; ACC LIAB - JOBBING ACCOUNTS</t>
  </si>
  <si>
    <t>ADJ235550: ADJ235550: MARGIN CASH CALL COLLATERAL</t>
  </si>
  <si>
    <t>ADJ230143: ADJ230143: ARO NON CURRENT LIABILITY</t>
  </si>
  <si>
    <t>ADJ228450: ADJ228450: ACC MISC OPER PROV - ACCUM DEF RETIREMENT BENEFITS</t>
  </si>
  <si>
    <t>ADJ228102: ADJ228102: ACCUM PROV FOR PROP INSURANCE - STORM DEF TAX OFFSET</t>
  </si>
  <si>
    <t>ADJ228101: ADJ228101: ACCUM PROV FOR PROP INSURANCE - STORM DEF TAX</t>
  </si>
  <si>
    <t>ADJ228100: ADJ228100: ACCUM PROV FOR PROP INSURANCE - STORM</t>
  </si>
  <si>
    <t>ADJ186150: ADJ186150: MISC DEFERRED DEBITS - GPIF</t>
  </si>
  <si>
    <t>ADJ182364: ADJ182364: UNDERRECOVERED ENVIRONMENTAL - ECRC</t>
  </si>
  <si>
    <t>ADJ174100: ADJ174100: JOBBING ACCOUNTS</t>
  </si>
  <si>
    <t>ADJ172000: ADJ172000: POLE ATTACHMENTS RENT RECEIVABLE</t>
  </si>
  <si>
    <t>ADJ171000: ADJ171000: INTEREST &amp; DIVIDENDS RECEIVABLE</t>
  </si>
  <si>
    <t>ADJ165600: ADJ165600: PREPAID INTEREST - COMMERCIAL PAPER</t>
  </si>
  <si>
    <t>ADJ165500: ADJ165500: PREPAYMENTS - SWAPC ECCR</t>
  </si>
  <si>
    <t>ADJ146000: ADJ146000: ACCTS RECEIV - ASSOCIATED CO.</t>
  </si>
  <si>
    <t>ADJ136000: ADJ136000: TEMPORARY CASH INVESTMENTS</t>
  </si>
  <si>
    <t>ADJ109171: ADJ109171: ACC PROV DEPR - NUCLEAR DECOMM ARO CONTRA</t>
  </si>
  <si>
    <t>ADJ109150: ADJ109150: ACC PROV DEPR - NUCLEAR DECOM COSTS</t>
  </si>
  <si>
    <t>ADJ108900: ADJ108900: ACCUM PROV CAPITAL LEASES</t>
  </si>
  <si>
    <t>ADJ108740: ADJ108740: ACC PROV DEPR - GENERAL PLANT OTHER ECRC</t>
  </si>
  <si>
    <t>ADJ108730: ADJ108730: ACC PROV DEPR - GENERAL PLANT OTHER ECCR</t>
  </si>
  <si>
    <t>ADJ108571: ADJ108571: ACC PROV DEPR - DISTRIBUTION A/C 371 ECCR</t>
  </si>
  <si>
    <t>ADJ108562: ADJ108562: ACC PROV DEPR - DISTRIBUTION A/C 362 ECCR</t>
  </si>
  <si>
    <t>ADJ108530: ADJ108530: ACC PROV DEPR &amp; AMORT - DISTRIBUTION - ECRC</t>
  </si>
  <si>
    <t>ADJ108410: ADJ108410: ACC PROV DEPR &amp; AMORT - TRANSMISSION - ECRC</t>
  </si>
  <si>
    <t>ADJ108385: ADJ108385: ACC PROV DEPR &amp; AMORT - OTH PROD - ECRC</t>
  </si>
  <si>
    <t>ADJ108380: ADJ108380: ACC PROV DEPR &amp; AMORT - OTH PROD MARTIN PIPELINE</t>
  </si>
  <si>
    <t>ADJ108280: ADJ108280: ACC PROV DEPR &amp; AMORT - NUCLEAR - ECRC</t>
  </si>
  <si>
    <t>ADJ108178: ADJ108178: ACC PROV DEPR &amp; AMORT - DISMANTLEMENT -OTHER PROD (ECRC)</t>
  </si>
  <si>
    <t>ADJ108170: ADJ108170: ACC PROV DEPR - COAL CARS</t>
  </si>
  <si>
    <t>ADJ108145: ADJ108145: ACC PROV DEPR &amp; AMORT - STEAM - ECRC</t>
  </si>
  <si>
    <t>ADJ108140: ADJ108140: ACC PROV DEPR &amp; AMORT - STEAM MARTIN PIPELINE</t>
  </si>
  <si>
    <t>ADJ108092: ADJ108092: ACC PROV DEPR - INTAN - ECRC</t>
  </si>
  <si>
    <t>ADJ108070: ADJ108070: ACC PROV DEPR - INTAN - ECCR</t>
  </si>
  <si>
    <t>ADJ108001: ADJ108001: ACC PROV DEP - INTANGIBLE ARO</t>
  </si>
  <si>
    <t>ADJ107888: ADJ107888: CWIP - ENVIRONMENTAL PROJECTS</t>
  </si>
  <si>
    <t>ADJ107410: ADJ107410: CWIP - TRANSMISSION (NUCLEAR RECOVERY)</t>
  </si>
  <si>
    <t>ADJ107300: ADJ107300: CWIP - OTHER PRODUCTION - GT</t>
  </si>
  <si>
    <t>ADJ107250: ADJ107250: CWIP - CAPACITY PROJECTS (NUCLEAR)</t>
  </si>
  <si>
    <t>ADJ107210: ADJ107210: CWIP - NUCLEAR RECOVERY</t>
  </si>
  <si>
    <t>ADJ107200: ADJ107200: CWIP - NUCLEAR</t>
  </si>
  <si>
    <t>ADJ101900: ADJ101900: PROPERTY UNDER CAPITAL LEASES - NON NUCLEAR</t>
  </si>
  <si>
    <t>ADJ101740: ADJ101740: PLT IN SERV - GENERAL PLANT OTHER ECRC</t>
  </si>
  <si>
    <t>ADJ101730: ADJ101730: PLT IN SERV - GENERAL PLANT OTHER ECCR</t>
  </si>
  <si>
    <t>ADJ101571: ADJ101571: PLT IN SERV - DISTRIBUTION ACCT 371 ECCR</t>
  </si>
  <si>
    <t>ADJ101562: ADJ101562: PLT IN SERV - DISTRIBUTION ACCT 362 ECCR</t>
  </si>
  <si>
    <t>ADJ101530: ADJ101530: PLT IN SERV - DISTRIBUTION - ECRC</t>
  </si>
  <si>
    <t>ADJ101410: ADJ101410: PLT IN SERV - TRANSMISSION - ECRC</t>
  </si>
  <si>
    <t>ADJ101387: ADJ101387: SOLAR ECRC CONVERTIBLE ITC - PRORATA REVERSAL</t>
  </si>
  <si>
    <t>ADJ101386: ADJ101386: SOLAR ECRC CONVERTIBLE ITC - SPECIFIC</t>
  </si>
  <si>
    <t>ADJ101385: ADJ101385: PLT IN SERV - OTH PROD - ECRC</t>
  </si>
  <si>
    <t>ADJ101380: ADJ101380: PLT IN SERV - OTH PROD MARTIN PIPELINE</t>
  </si>
  <si>
    <t>ADJ101280: ADJ101280: PLT IN SERV - NUCLEAR - ECRC</t>
  </si>
  <si>
    <t>ADJ101170: ADJ101170: PLT IN SERV - COAL CARS</t>
  </si>
  <si>
    <t>ADJ101145: ADJ101145: PLT IN SERV - STEAM - ECRC</t>
  </si>
  <si>
    <t>ADJ101140: ADJ101140: PLT IN SERV - STEAM MARTIN PIPELINE</t>
  </si>
  <si>
    <t>ADJ101098: ADJ101098: PLT IN SERV - INTANGIBLE ARO</t>
  </si>
  <si>
    <t>ADJ101092: ADJ101092: PLT IN SERV - INTAN - ECRC</t>
  </si>
  <si>
    <t>ADJ101070: ADJ101070: PLT IN SERV - INTAN - ECCR</t>
  </si>
  <si>
    <t>ADJ101030: ADJ101030: PLT IN SERV - CAPITALIZED EXEC COMP</t>
  </si>
  <si>
    <t>ADJ253980: ADJ253980: OTHER REG LIAB - OVERRECOVERRED FUEL COSTS - FERC</t>
  </si>
  <si>
    <t>ADJ237470: ADJ237470: ACCR INTEREST - FERC RATE REFUND</t>
  </si>
  <si>
    <t>ADJ186980: ADJ186980: UNDERRECOVERED FUEL FERC</t>
  </si>
  <si>
    <t>BAL128320: BAL128320: OTHER SPECIAL FUNDS - NUCLEAR DECOMMISSIONING COST</t>
  </si>
  <si>
    <t>BAL128300: BAL128300: OTHER SPECIAL FUNDS - STORM &amp; PROPERTY INSURANCE</t>
  </si>
  <si>
    <t>BAL128151: BAL128151: OTHER SPECIAL FUNDS - FREC SUB ACCOUNT</t>
  </si>
  <si>
    <t>BAL128100: BAL128100: OTHER SPECIAL FUNDS - GENERAL</t>
  </si>
  <si>
    <t>BAL123000: BAL123000: INVESTMENT IN ASSOCIATED COMPANIES (EXC GROUP)</t>
  </si>
  <si>
    <t>BAL121000: BAL121000: NONUTILITY PROPERTY</t>
  </si>
  <si>
    <t>RAF: 52C Hist Rate Base/Capital Structure Report</t>
  </si>
  <si>
    <t>TOTAL PLANT IN SERVICE</t>
  </si>
  <si>
    <t>TOTAL ACCUM DEPRECIATION</t>
  </si>
  <si>
    <t>CASH</t>
  </si>
  <si>
    <t>SPECIAL DEPOSITS</t>
  </si>
  <si>
    <t>WORKING FUNDS</t>
  </si>
  <si>
    <t>TEMPORARY CASH INVESTMENTS</t>
  </si>
  <si>
    <t>ACCOUNTS RECEIVABLE</t>
  </si>
  <si>
    <t>OTHER ACCTS RECEIVABLE</t>
  </si>
  <si>
    <t>ACCUM PROV FR UNCOLLECT ACCTS</t>
  </si>
  <si>
    <t>ACCTS RECEIV ASSOC COMPANIES</t>
  </si>
  <si>
    <t>FUEL STOCK</t>
  </si>
  <si>
    <t>PLT MAT &amp; OPER SUPPLIES</t>
  </si>
  <si>
    <t>STORES EXPENSE</t>
  </si>
  <si>
    <t>PREPAYMENTS</t>
  </si>
  <si>
    <t>INTEREST &amp; DIV RECEIVABLE</t>
  </si>
  <si>
    <t>RENTS RECEIVABLE</t>
  </si>
  <si>
    <t>ACCRUED REVENUES</t>
  </si>
  <si>
    <t>MISC CUR &amp; ACCR ASSETS</t>
  </si>
  <si>
    <t>OTHER REG ASSETS</t>
  </si>
  <si>
    <t>STUDIES &amp; ANALYSIS</t>
  </si>
  <si>
    <t>CLEARING ACCOUNTS</t>
  </si>
  <si>
    <t>MISC DEFERRED DEBITS</t>
  </si>
  <si>
    <t>ACCUM PROVISION LIABILITY</t>
  </si>
  <si>
    <t>ACCUM PROV RATE REFUNDS</t>
  </si>
  <si>
    <t>ACCOUNTS PAYABLE</t>
  </si>
  <si>
    <t>ACCTS PAYABLE ASSOC COMPANIES</t>
  </si>
  <si>
    <t>TAXES ACCRUED</t>
  </si>
  <si>
    <t>INTEREST ACCRUED</t>
  </si>
  <si>
    <t>TAX COLLECTIONS PAYABLE</t>
  </si>
  <si>
    <t>MISC CURR &amp; ACC LIABILITIES</t>
  </si>
  <si>
    <t>CUSTOMER ADVANCES CONSTRUCTION</t>
  </si>
  <si>
    <t>OTHER REGULATORY LIABILITY</t>
  </si>
  <si>
    <t>DEFERRED GAINS PROPERTY</t>
  </si>
  <si>
    <t>RATE BASE</t>
  </si>
  <si>
    <t>INTANGIBLE</t>
  </si>
  <si>
    <t>STEAM PRODUCTION</t>
  </si>
  <si>
    <t>NUCLEAR PRODUCTION</t>
  </si>
  <si>
    <t>OTHER PRODUCTION</t>
  </si>
  <si>
    <t>TRANSMISSION</t>
  </si>
  <si>
    <t>DISTRIBUTION EXCL ECCR</t>
  </si>
  <si>
    <t>DISTRIBUTION ECCR</t>
  </si>
  <si>
    <t>GENERAL PLANT</t>
  </si>
  <si>
    <t>ACCUM DEPR INTANGIBLE</t>
  </si>
  <si>
    <t>ACCUM DEPR STEAM PRODUCTION</t>
  </si>
  <si>
    <t>ACCUM DEPR NUCLEAR PRODUCTION</t>
  </si>
  <si>
    <t>ACCUM DEPR OTHER PRODUCTION</t>
  </si>
  <si>
    <t>ACCUM DEPR TRANSMISSION</t>
  </si>
  <si>
    <t>ACCUM DEPR DISTRIB EXCL ECCR</t>
  </si>
  <si>
    <t>ACCUM DEPR DISTRIB ECCR</t>
  </si>
  <si>
    <t>ACCUM DEPR GENERAL PLANT</t>
  </si>
  <si>
    <t>NUCLEAR DECOMM RESERVE</t>
  </si>
  <si>
    <t>TOTAL WORKING CAPITAL ASSETS</t>
  </si>
  <si>
    <t>TOTAL WORKING CAPITAL LIABILITIES</t>
  </si>
  <si>
    <t>5: Company Adj per Book</t>
  </si>
  <si>
    <t>Diff</t>
  </si>
  <si>
    <t>Per 52A</t>
  </si>
  <si>
    <t>Dec - 2017</t>
  </si>
  <si>
    <t>INVESTMENT TAX CREDITS</t>
  </si>
  <si>
    <t>DEFERRED INCOME TAX</t>
  </si>
  <si>
    <t>Company Rate Base per Book Adjustment Detail</t>
  </si>
  <si>
    <t>ADC010010: PLANT IN SERVICE – INTANGIBLE – FUKUSHIMA</t>
  </si>
  <si>
    <t>ADC010020: PLANT IN SERVICE – NUCLEAR – FUKUSHIMA</t>
  </si>
  <si>
    <t>ADC010050: ADC010050: RATE CASE EXPENSE</t>
  </si>
  <si>
    <t>ADC020010: ACCUMULATED DEPRECIATION – INTANGIBLE – FUKUSHIMA</t>
  </si>
  <si>
    <t>ADC020020: ACCUMULATED DEPRECIATION – NUCLEAR – FUKUSHIMA</t>
  </si>
  <si>
    <t>ADC040020: ADC040020: NUCLEAR FUEL MATERIALS &amp; SUPPLIES</t>
  </si>
  <si>
    <t>ADC040030: ADC040030: NUCLEAR FUEL ASSEMBLIES IN REACTOR</t>
  </si>
  <si>
    <t>ADC050020: ADC050020: ACCUM PROV DEPR - STEAM - DEPR STUDY</t>
  </si>
  <si>
    <t>ADC050030: ADC050030: ACCUM PROV DEPR - NUCLEAR - DEPR STUDY</t>
  </si>
  <si>
    <t>ADC050040: ADC050040: ACCUM PROV DEPR - OTHER - DEPR STUDY</t>
  </si>
  <si>
    <t>ADC050050: ADC050050: ACCUM PROV DEPR - TRANS  - DEPR STUDY</t>
  </si>
  <si>
    <t>ADC050060: ADC050060: ACCUM PROV DEPR - DISTRIB  - DEPR STUDY</t>
  </si>
  <si>
    <t>ADC050070: ADC050070: ACCUM PROV DEPR - GENERAL PLT - DEPR STUDY</t>
  </si>
  <si>
    <t>ADC060010: ADC060010: ACCUM PROV DEPR - STEAM - DISMANTL STUDY</t>
  </si>
  <si>
    <t>ADC060020: ADC060020: ACCUM PROV DEPR - OTHER - DISMANTL STUDY</t>
  </si>
  <si>
    <t>ADC060030: PUTNAM - ACCUMULATED DEPRECIATION - OTHER PRODUCTION</t>
  </si>
  <si>
    <t>ADC060040: GTs – ACCUMULATED DEPRECIATION - OTHER PRODUCTION</t>
  </si>
  <si>
    <t>ADC060050: TP1 CONDENSER CONVERSION – ACCUMULATED DEPRECIATION - STEAM</t>
  </si>
  <si>
    <t>ADC060060: PUTNAM – ACCUMULATED DEPRECIATION - TRANSMISSION</t>
  </si>
  <si>
    <t>ADC100010: CLAUSE CWIP – DISTRIBUTION</t>
  </si>
  <si>
    <t>ADC100020: CLAUSE CWIP – GENERAL PLANT</t>
  </si>
  <si>
    <t>ADC100030: CLAUSE CWIP – INTANGIBLE</t>
  </si>
  <si>
    <t>ADC100040: CLAUSE CWIP – NUCLEAR</t>
  </si>
  <si>
    <t>ADC100050: CLAUSE CWIP – OTHER GENERATION</t>
  </si>
  <si>
    <t>ADC100060: CLAUSE CWIP – STEAM</t>
  </si>
  <si>
    <t>ADC100070: CLAUSE CWIP – TRANSMISSION</t>
  </si>
  <si>
    <t>ADC300010: NUCLEAR MAINTENANCE RESERVE – FERC 228.4</t>
  </si>
  <si>
    <t>ADC300020: NUCLEAR MAINTENANCE RESERVE – NEW METHOD – FERC 254</t>
  </si>
  <si>
    <t>ADC300030: NUCLEAR MAINTENANCE RESERVE – NEW METHOD – FERC 182.3</t>
  </si>
  <si>
    <t>ADC400010: ADIT – PRORATION</t>
  </si>
  <si>
    <t>ADC400020: ADIT – PRORATION, LTD</t>
  </si>
  <si>
    <t>ADC400030: ADIT – PRORATION, STD</t>
  </si>
  <si>
    <t>ADC400040: ADIT – PRORATION, CUST DEPOSITS</t>
  </si>
  <si>
    <t>ADC400050: ADIT – PRORATION, COMMON</t>
  </si>
  <si>
    <t>ADC400060: ADIT – PRORATION, ITC</t>
  </si>
  <si>
    <t>ADJ186292: ADJ186292: REG ASSET - CEDAR BAY PPA LOSS - CAPACITY</t>
  </si>
  <si>
    <t>CompanyJurisdictional Rate Base Adjustment Detail</t>
  </si>
  <si>
    <t>9: Juris Company Adj</t>
  </si>
  <si>
    <t>Deferred Tax Normalization Adjustment***</t>
  </si>
  <si>
    <t>STD</t>
  </si>
  <si>
    <t>Cust. Deposits</t>
  </si>
  <si>
    <t>ADC300040: NUCLEAR MAINTENANCE RESERVE (PSL REMOVAL) – FERC 228.4</t>
  </si>
  <si>
    <t>RAF: Detailed Juris COS ID Rate Base</t>
  </si>
  <si>
    <t>11: Separation Factor</t>
  </si>
  <si>
    <t>BAL001000: BAL001000: PLT IN SERV - INTANGIBLE</t>
  </si>
  <si>
    <t>BAL001050: BAL001050: PLT IN SERV - INTAN - FT LAUD GAS</t>
  </si>
  <si>
    <t>BAL001070: BAL001070: PLT IN SERV - INTAN - ECCR</t>
  </si>
  <si>
    <t>BAL001092: BAL001092: PLT IN SERV - INTAN - ECRC</t>
  </si>
  <si>
    <t>BAL001093: BAL001093: PLT IN SERV - NCRC AVOIDED AFUDC - INTANG - FERC RECLASS</t>
  </si>
  <si>
    <t>BAL001098: BAL001098: PLT IN SERV - INTANGIBLE ARO</t>
  </si>
  <si>
    <t/>
  </si>
  <si>
    <t>BAL001100: BAL001100: PLT IN SERV - STEAM</t>
  </si>
  <si>
    <t>BAL001140: BAL001140: PLT IN SERV - STEAM MARTIN PIPELINE</t>
  </si>
  <si>
    <t>BAL001145: BAL001145: PLT IN SERV - STEAM - ECRC</t>
  </si>
  <si>
    <t>BAL001146: PLT IN SERV - STEAM - CAPACITY</t>
  </si>
  <si>
    <t>BAL001170: BAL001170: PLT IN SERV - COAL CARS</t>
  </si>
  <si>
    <t>BAL001800: BAL001800: ACQUISITION ADJUSTMENT SCHERER 4</t>
  </si>
  <si>
    <t>BAL001200: BAL001200: PLT IN SERV - NUCLEAR TURKEY PT</t>
  </si>
  <si>
    <t>BAL001220: BAL001220: PLT IN SERV - NUCLEAR ST LUCIE 1</t>
  </si>
  <si>
    <t>BAL001250: BAL001250: PLT IN SERV - NUCLEAR ST LUCIE COM</t>
  </si>
  <si>
    <t>BAL001270: BAL001270: PLT IN SERV - NUCLEAR ST LUCIE 2</t>
  </si>
  <si>
    <t>BAL001280: BAL001280: PLT IN SERV - NUCLEAR - ECRC</t>
  </si>
  <si>
    <t>BAL001281: PLT IN SERV - NUCLEAR - CAPACITY</t>
  </si>
  <si>
    <t>BAL001291: BAL001291: PLT IN SERV - NCRC AVOIDED AFUDC - NUCLEAR - FERC RECLASS</t>
  </si>
  <si>
    <t>BAL001300: BAL001300: PLT IN SERV - OTHER PRODUCTION</t>
  </si>
  <si>
    <t>BAL001352: PLT IN SERV - GAS RESERVES</t>
  </si>
  <si>
    <t>BAL001380: BAL001380: PLT IN SERV - OTH PROD MARTIN PIPELINE</t>
  </si>
  <si>
    <t>BAL001385: BAL001385: PLT IN SERV - OTH PROD - ECRC</t>
  </si>
  <si>
    <t>BAL001388: PLT IN SERV - OTH PROD - CAPACITY</t>
  </si>
  <si>
    <t>BAL001400: BAL001400: PLT IN SERV - TRANSMISSION</t>
  </si>
  <si>
    <t>BAL001401: BAL001401: PLT IN SERV - TRANSMISSION - GSU</t>
  </si>
  <si>
    <t>BAL001402: BAL001402: PLT IN SERV - TRANSMISSION - OTHER RETAIL</t>
  </si>
  <si>
    <t>BAL001403: BAL001403: PLT IN SERV - TRANSMISSION - OTHER WHOLESALE</t>
  </si>
  <si>
    <t>BAL001410: BAL001410: PLT IN SERV - TRANSMISSION - ECRC</t>
  </si>
  <si>
    <t>BAL001440: BAL001440: PLT IN SERV - TRANS ECCR</t>
  </si>
  <si>
    <t>BAL001451: BAL001451: PLT IN SERV - AVOIDED AFUDC - TRANS - FERC RECLASS</t>
  </si>
  <si>
    <t>BAL001590: BAL001590: ELECTRIC PLANT PURCHASED OR SOLD</t>
  </si>
  <si>
    <t>BAL001510: BAL001510: PLT IN SERV - DISTRIBUTION ACCT 360</t>
  </si>
  <si>
    <t>BAL001511: BAL001511: PLT IN SERV - DISTRIBUTION ACCT 361</t>
  </si>
  <si>
    <t>BAL001512: BAL001512: PLT IN SERV - DISTRIBUTION ACCT 362</t>
  </si>
  <si>
    <t>BAL001514: BAL001514: PLT IN SERV - DISTRIBUTION ACCT 364</t>
  </si>
  <si>
    <t>BAL001515: BAL001515: PLT IN SERV - DISTRIBUTION ACCT 365</t>
  </si>
  <si>
    <t>BAL001516: BAL001516: PLT IN SERV - DISTRIBUTION ACCT 366</t>
  </si>
  <si>
    <t>BAL001517: BAL001517: PLT IN SERV - DISTRIBUTION ACCT 367</t>
  </si>
  <si>
    <t>BAL001518: BAL001518: PLT IN SERV - DISTRIBUTION ACCT 368</t>
  </si>
  <si>
    <t>BAL001519: BAL001519: PLT IN SERV - DISTRIBUTION ACCT 369</t>
  </si>
  <si>
    <t>BAL001520: BAL001520: PLT IN SERV - DISTRIBUTION ACCT 37O</t>
  </si>
  <si>
    <t>BAL001521: BAL001521: PLT IN SERV - DISTRIBUTION ACCT 371</t>
  </si>
  <si>
    <t>BAL001523: BAL001523: PLT IN SERV - DISTRIBUTION ACCT 373</t>
  </si>
  <si>
    <t>BAL001530: BAL001530: PLT IN SERV - DISTRIBUTION - ECRC</t>
  </si>
  <si>
    <t>BAL001561: BAL001561: PLT IN SERV - DISTRIBUTION ACCT 361 ECCR</t>
  </si>
  <si>
    <t>BAL001562: BAL001562: PLT IN SERV - DISTRIBUTION ACCT 362 ECCR</t>
  </si>
  <si>
    <t>BAL001564: BAL001564: PLT IN SERV - DISTRIBUTION ACCT 364 ECCR</t>
  </si>
  <si>
    <t>BAL001565: BAL001565: PLT IN SERV - DISTRIBUTION ACCT 365 ECCR</t>
  </si>
  <si>
    <t>BAL001568: BAL001568: PLT IN SERV - DISTRIBUTION ACCT 368 ECCR</t>
  </si>
  <si>
    <t>BAL001569: BAL001569: PLT IN SERV - DISTRIBUTION ACCT 369 ECCR</t>
  </si>
  <si>
    <t>BAL001570: BAL001570: PLT IN SERV - DISTRIBUTION ACCT 37O ECCR</t>
  </si>
  <si>
    <t>BAL001571: BAL001571: PLT IN SERV - DISTRIBUTION ACCT 371 ECCR</t>
  </si>
  <si>
    <t>BAL001573: BAL001573: PLT IN SERV - DISTRIBUTION ACCT 373 ECCR</t>
  </si>
  <si>
    <t>BAL001600: BAL001600: PLT IN SERV - GENERAL PLANT TRANSPORTATION EQUIP</t>
  </si>
  <si>
    <t>BAL001710: BAL001710: PLT IN SERV - GENERAL PLANT STRUCTURES</t>
  </si>
  <si>
    <t>BAL001720: BAL001720: PLT IN SERV - GENERAL PLANT OTHER (EXC ECCR )</t>
  </si>
  <si>
    <t>BAL001730: BAL001730: PLT IN SERV - GENERAL PLANT OTHER ECCR</t>
  </si>
  <si>
    <t>BAL001740: BAL001740: PLT IN SERV - GENERAL PLANT OTHER ECRC</t>
  </si>
  <si>
    <t>BAL001900: BAL001900: PROPERTY UNDER CAPITAL LEASES</t>
  </si>
  <si>
    <t>BAL005100: BAL005100: PLT FUTURE USE - STEAM</t>
  </si>
  <si>
    <t>BAL005200: BAL005200: PLT FUTURE USE - NUCLEAR</t>
  </si>
  <si>
    <t>BAL005300: BAL005300: PLT FUTURE USE - OTHER PRODUCTION</t>
  </si>
  <si>
    <t>BAL005301: BAL005301: PLT FUTURE USE - GAS RESERVES</t>
  </si>
  <si>
    <t>BAL005400: BAL005400: PLT FUTURE USE - TRANSMISSION</t>
  </si>
  <si>
    <t>BAL005500: BAL005500: PLT FUTURE USE - DISTRIBUTION</t>
  </si>
  <si>
    <t>BAL005700: BAL005700: PLT FUTURE USE - GENERAL</t>
  </si>
  <si>
    <t>BAL007000: BAL007000: CWIP - INTANGIBLE PLANT</t>
  </si>
  <si>
    <t>BAL007100: BAL007100: CWIP - STEAM (EXC COAL)</t>
  </si>
  <si>
    <t>BAL007200: BAL007200: CWIP - NUCLEAR</t>
  </si>
  <si>
    <t>BAL007300: BAL007300: CWIP - OTHER PRODUCTION - GT</t>
  </si>
  <si>
    <t>BAL007330: CWIP - GAS RESERVES</t>
  </si>
  <si>
    <t>BAL007400: BAL007400: CWIP - TRANSMISSION</t>
  </si>
  <si>
    <t>BAL007500: BAL007500: CWIP - DISTRIBUTION</t>
  </si>
  <si>
    <t>BAL007600: BAL007600: CWIP - GENERAL - TRANSPORTATION EQUIP</t>
  </si>
  <si>
    <t>BAL008000: BAL008000: ACC PROV DEPR &amp; AMORT - INTANGIBLE</t>
  </si>
  <si>
    <t>BAL008001: BAL008001: ACC PROV DEPR &amp; AMORT - INTANGIBLE ARO</t>
  </si>
  <si>
    <t>BAL008050: BAL008050: ACC AMORT - FT LAUD GAS</t>
  </si>
  <si>
    <t>BAL008070: BAL008070: ACC AMORT - INTANGIBLE -ECCR</t>
  </si>
  <si>
    <t>BAL008075: BAL008075: ACC PROV DEPR - ITC INTEREST SYNCHRONIZATION</t>
  </si>
  <si>
    <t>BAL008090: BAL008090: ACC PROV DEPR &amp; AMORT - UNASSIGNED BOTTOM LINE</t>
  </si>
  <si>
    <t>BAL008091: BAL008091: ACC PROV DEPR &amp; AMORT - SURPLUS FLOWBACK - FERC RECLASS</t>
  </si>
  <si>
    <t>BAL008092: BAL008092: ACC AMORT - INTANGIBLE -ECRC</t>
  </si>
  <si>
    <t>BAL008339: ACC PROV DEPR &amp; AMORT - ARO - GAS RESERVES</t>
  </si>
  <si>
    <t>BAL008100: BAL008100: ACC PROV DEPR &amp; AMORT - STEAM</t>
  </si>
  <si>
    <t>BAL008140: BAL008140: ACC PROV DEPR &amp; AMORT - STEAM MARTIN PIPELINE</t>
  </si>
  <si>
    <t>BAL008145: BAL008145: ACC PROV DEPR &amp; AMORT - STEAM - ECRC</t>
  </si>
  <si>
    <t>BAL008146: ACC PROV DEPR &amp; AMORT - STEAM - CAPACITY</t>
  </si>
  <si>
    <t>BAL008155: BAL008155: ACC PROV DEPR - FOSSIL DECOM</t>
  </si>
  <si>
    <t>BAL008170: BAL008170: ACC PROV DEPR &amp; AMORT - COAL CARS</t>
  </si>
  <si>
    <t>BAL008175: BAL008175: ACC PROV DEPR - SURPLUS DISMANTLEMENT DEPR</t>
  </si>
  <si>
    <t>BAL008176: BAL008176: ACC PROV DEPR - SURPLUS DISMANTLEMENT - FERC RECLASS</t>
  </si>
  <si>
    <t>BAL009180: BAL009180: ACC PROV DEPR - AMORT ELECT PLANT</t>
  </si>
  <si>
    <t>BAL008093: BAL008093: ACC PROV DEPR &amp; AMORT - NCRC AVOIDED AFUDC - INTANG - FERC RECLASS</t>
  </si>
  <si>
    <t>BAL008200: BAL008200: ACC PROV DEPR &amp; AMORT - TURKEY POINT</t>
  </si>
  <si>
    <t>BAL008220: BAL008220: ACC PROV DEPR &amp; AMORT - ST LUCIE 1</t>
  </si>
  <si>
    <t>BAL008250: BAL008250: ACC PROV DEPR &amp; AMORT - ST LUCIE COM</t>
  </si>
  <si>
    <t>BAL008270: BAL008270: ACC PROV DEPR &amp; AMORT - ST LUCIE 2</t>
  </si>
  <si>
    <t>BAL008280: BAL008280: ACC PROV DEPR &amp; AMORT - NUCLEAR - ECRC</t>
  </si>
  <si>
    <t>BAL008281: ACC PROV DEPR &amp; AMORT - NUCLEAR - CAPACITY</t>
  </si>
  <si>
    <t>BAL008289: BAL008289: ACC PROV DEPR &amp; AMORT - NUCLEAR FLOWBACK</t>
  </si>
  <si>
    <t>BAL008291: BAL008291: ACC PROV DEPR &amp; AMORT - NCRC AVOIDED AFUDC - NUCL - FERC RECLASS</t>
  </si>
  <si>
    <t>BAL008300: BAL008300: ACC PROV DEPR &amp; AMORT - OTH PROD</t>
  </si>
  <si>
    <t>BAL008350: BAL008350: ACC PROV DEPR &amp; AMORT - DISMANTLEMENT -OTH</t>
  </si>
  <si>
    <t>BAL008351: BAL008351: ACC PROV DEPR &amp; AMORT - DISMANTLEMENT -OTHER PROD (ECRC)</t>
  </si>
  <si>
    <t>BAL008370: ACC PROV DEPR &amp; AMORT - GAS RESERVES</t>
  </si>
  <si>
    <t>BAL008380: BAL008380: ACC PROV DEPR &amp; AMORT - OTH PROD MARTIN PIPELINE</t>
  </si>
  <si>
    <t>BAL008385: BAL008385: ACC PROV DEPR &amp; AMORT - OTH PROD - ECRC</t>
  </si>
  <si>
    <t>BAL008386: ACC PROV DEPR &amp; AMORT - OTH PROD - CAPACITY</t>
  </si>
  <si>
    <t>BAL008400: BAL008400: ACC PROV DEPR &amp; AMORT - TRANSMISSION</t>
  </si>
  <si>
    <t>BAL008401: BAL008401: ACC PROV DEPR &amp; AMORT - TRANSMISSION - GSU</t>
  </si>
  <si>
    <t>BAL008402: BAL008402: ACC PROV DEPR &amp; AMORT - TRANSMISSION - OTHER RETAIL</t>
  </si>
  <si>
    <t>BAL008403: BAL008403: ACC PROV DEPR &amp; AMORT - TRANSMISSION - OTHER WHOLESALE</t>
  </si>
  <si>
    <t>BAL008410: BAL008410: ACC PROV DEPR &amp; AMORT - TRANS - ECRC</t>
  </si>
  <si>
    <t>BAL008440: BAL008440: ACC PROV DEPR &amp; AMORT - TRANS ECCR</t>
  </si>
  <si>
    <t>BAL008451: BAL008451: ACC PROV DEPR &amp; AMORT - AVOIDED AFUDC - TRANS - FERC RECLASS</t>
  </si>
  <si>
    <t>BAL008510: BAL008510: ACC PROV DEPR &amp; AMORT - DISTRIB A/C 360</t>
  </si>
  <si>
    <t>BAL008511: BAL008511: ACC PROV DEPR &amp; AMORT - DISTRIB A/C 361</t>
  </si>
  <si>
    <t>BAL008512: BAL008512: ACC PROV DEPR &amp; AMORT - DISTRIB A/C 362</t>
  </si>
  <si>
    <t>BAL008514: BAL008514: ACC PROV DEPR &amp; AMORT - DISTRIBUTION A/C 364</t>
  </si>
  <si>
    <t>BAL008515: BAL008515: ACC PROV DEPR &amp; AMORT - DISTRIBUTION A/C 365</t>
  </si>
  <si>
    <t>BAL008516: BAL008516: ACC PROV DEPR &amp; AMORT - DISTRIBUTION A/C 366</t>
  </si>
  <si>
    <t>BAL008517: BAL008517: ACC PROV DEPR &amp; AMORT - DISTRIBUTION A/C 367</t>
  </si>
  <si>
    <t>BAL008518: BAL008518: ACC PROV DEPR &amp; AMORT - DISTRIBUTION A/C 368</t>
  </si>
  <si>
    <t>BAL008519: BAL008519: ACC PROV DEPR &amp; AMORT - DISTRIBUTION A/C 369</t>
  </si>
  <si>
    <t>BAL008520: BAL008520: ACC PROV DEPR &amp; AMORT - DISTRIBUTION A/C 370</t>
  </si>
  <si>
    <t>BAL008521: BAL008521: ACC PROV DEPR &amp; AMORT - DISTRIBUTION A/C 371</t>
  </si>
  <si>
    <t>BAL008523: BAL008523: ACC PROV DEPR &amp; AMORT - DISTRIBUTION A/C 373</t>
  </si>
  <si>
    <t>BAL008530: BAL008530: ACC PROV DEPR &amp; AMORT - DISTRIBUTION - ECRC</t>
  </si>
  <si>
    <t>BAL008589: BAL008589: ACC PROV DEPR &amp; AMORT - DISTRIBUTION FLOWBACK</t>
  </si>
  <si>
    <t>BAL008561: BAL008561: ACC PROV DEPR &amp; AMORT - DISTRIBUTION A/C 361 ECCR</t>
  </si>
  <si>
    <t>BAL008562: BAL008562: ACC PROV DEPR &amp; AMORT - DISTRIBUTION A/C 362 ECCR</t>
  </si>
  <si>
    <t>BAL008564: BAL008564: ACC PROV DEPR &amp; AMORT - DISTRIBUTION A/C 364 ECCR</t>
  </si>
  <si>
    <t>BAL008565: BAL008565: ACC PROV DEPR &amp; AMORT - DISTRIBUTION A/C 365 ECCR</t>
  </si>
  <si>
    <t>BAL008568: BAL008568: ACC PROV DEPR &amp; AMORT - DISTRIBUTION A/C 368 ECCR</t>
  </si>
  <si>
    <t>BAL008569: BAL008569: ACC PROV DEPR &amp; AMORT - DISTRIBUTION A/C 369 ECCR</t>
  </si>
  <si>
    <t>BAL008570: BAL008570: ACC PROV DEPR &amp; AMORT - DISTRIBUTION A/C 370 ECCR</t>
  </si>
  <si>
    <t>BAL008571: BAL008571: ACC PROV DEPR &amp; AMORT - DISTRIBUTION A/C 371 ECCR</t>
  </si>
  <si>
    <t>BAL008573: BAL008573: ACC PROV DEPR &amp; AMORT - DISTRIBUTION A/C 373 ECCR</t>
  </si>
  <si>
    <t>BAL008600: BAL008600: ACC PROV DEPR &amp; AMORT - GENERAL PLANT TRANSPORT EQUIP</t>
  </si>
  <si>
    <t>BAL008710: BAL008710: ACC PROV DEPR &amp; AMORT - GENERAL PLT STRUCTURES</t>
  </si>
  <si>
    <t>BAL008720: BAL008720: ACC PROV DEPR &amp; AMORT - GEN PLT OTH(EXC ECCR)</t>
  </si>
  <si>
    <t>BAL008730: BAL008730: ACC PROV DEPR &amp; AMORT - GENERAL PLT OTH ECCR</t>
  </si>
  <si>
    <t>BAL008740: BAL008740: ACC PROV DEPR &amp; AMORT - GENERAL PLT OTH ECRC</t>
  </si>
  <si>
    <t>BAL008900: BAL008900: ACC PROV DEPR &amp; AMORT - PROP UND CAPT LEASES</t>
  </si>
  <si>
    <t>BAL009150: BAL009150: ACC PROV DEPR - NUCLEAR DECOMMISSIONING RESERVE</t>
  </si>
  <si>
    <t>BAL009171: BAL009171: ACC PROV DEPR - DECOMMISSIONING RESERVE - ARO CONTRA</t>
  </si>
  <si>
    <t>BAL020100: BAL020100: NUCLEAR FUEL IN PROCESS</t>
  </si>
  <si>
    <t>BAL020200: BAL020200: NUCLEAR FUEL MATERIALS &amp; ASSEMBLIES</t>
  </si>
  <si>
    <t>BAL020300: BAL020300: NUCLEAR FUEL ASSEMBLIES IN REACTOR</t>
  </si>
  <si>
    <t>BAL020400: BAL020400: SPENT NUCLEAR FUEL</t>
  </si>
  <si>
    <t>BAL020500: BAL020500: ACCUM PROV FOR AMORT OF NUCLEAR FUEL ASSEMBLIES</t>
  </si>
  <si>
    <t>BAL020600: BAL020600: NUCLEAR FUEL UNDER CAPITAL LEASES</t>
  </si>
  <si>
    <t>BAL231000: BAL231000: CASH</t>
  </si>
  <si>
    <t>BAL231110: BAL231110: CASH - OTHER CAPITAL SUB ACCT</t>
  </si>
  <si>
    <t>BAL231151: BAL231151: CASH - FREC CAPITAL SUB ACCT</t>
  </si>
  <si>
    <t>BAL231900: CASH - GAS RESERVES</t>
  </si>
  <si>
    <t>INTEREST SPECIAL DEPOSITS</t>
  </si>
  <si>
    <t>BAL232000: BAL232000: INTEREST/DIVIDENDS SPECIAL DEPOSITS</t>
  </si>
  <si>
    <t>BAL234000: BAL234000: OTHER SPECIAL DEPOSITS</t>
  </si>
  <si>
    <t>BAL235000: BAL235000: WORKING FUNDS</t>
  </si>
  <si>
    <t>BAL236000: BAL236000: TEMPORARY CASH INVESTMENTS</t>
  </si>
  <si>
    <t>NOTES RECEIVABLE</t>
  </si>
  <si>
    <t>BAL241000: BAL241000: NOTES RECEIVABLE</t>
  </si>
  <si>
    <t>BAL242000: BAL242000: CUSTOMER ACCOUNTS RECEIVABLE</t>
  </si>
  <si>
    <t>BAL243100: BAL243100: OTH ACCTS REC - MISCELLANEOUS</t>
  </si>
  <si>
    <t>BAL243200: BAL243200: OTH ACCTS REC - EMPLOYEE EDUCATION ADVANCES</t>
  </si>
  <si>
    <t>BAL243210: BAL243210: OTH ACCTS REC - EMPLOYEE LOAN</t>
  </si>
  <si>
    <t>BAL243900: OTH ACCTS REC - GAS RESERVES</t>
  </si>
  <si>
    <t>BAL244000: BAL244000: ACCUM PROVISION FR UNCOLLECTIBLE ACCTS</t>
  </si>
  <si>
    <t>BAL244600: ACCUM PROV FOR UNCOLLECT ACCTS - GAS RESERVES</t>
  </si>
  <si>
    <t>NOTES RECEIV ASSOC COMPANIES</t>
  </si>
  <si>
    <t>BAL245000: BAL245000: NOTES RECEIV FROM ASSOCIATED COMPANIES</t>
  </si>
  <si>
    <t>BAL246000: BAL246000: ACCTS RECEIV FROM ASSOCIATED COMPANIES</t>
  </si>
  <si>
    <t>BAL251000: BAL251000: FUEL STOCK</t>
  </si>
  <si>
    <t>BAL254100: BAL254100: PLANT MATERIALS &amp; OPERATING SUPPLIES</t>
  </si>
  <si>
    <t>MERCHANDISE</t>
  </si>
  <si>
    <t>BAL255000: BAL255000: MERCHANDISE ENERGY STORE</t>
  </si>
  <si>
    <t>BAL255160: BAL255160: MERCHANDISE EMPLOYEE PROGRAM</t>
  </si>
  <si>
    <t>BAL263000: BAL263000: STORES EXPENSE</t>
  </si>
  <si>
    <t>BAL265100: BAL265100: PREPAYMENTS - GENERAL</t>
  </si>
  <si>
    <t>BAL265210: BAL265210: PREPAYMENTS - FRANCHISE TAXES</t>
  </si>
  <si>
    <t>BAL265500: BAL265500: PREPAYMENTS - SWAPC ECCR</t>
  </si>
  <si>
    <t>BAL265600: BAL265600: PREPAYMENTS - INTEREST PAPER &amp; DEBT</t>
  </si>
  <si>
    <t>BAL265700: PREPAYMENTS - GAS RESERVES</t>
  </si>
  <si>
    <t>BAL266700: ADV FOR GAS EXPLOR, DEV, &amp; PROD - GAS RESERVES</t>
  </si>
  <si>
    <t>BAL271000: BAL271000: INTEREST AND DIVIDENDS RECEIVABLE</t>
  </si>
  <si>
    <t>BAL272000: BAL272000: RENTS RECEIVABLE</t>
  </si>
  <si>
    <t>BAL273151: BAL273151: ACCRUED REVENUES - STORM SECURITIZATION</t>
  </si>
  <si>
    <t>BAL273200: BAL273200: ACCRUED UTILITY REVENUES - FPSC</t>
  </si>
  <si>
    <t>BAL273220: BAL273220: ACCRUED UTILITY REVENUES - FERC</t>
  </si>
  <si>
    <t>BAL273400: ACCRUED REVENUES - GAS RESERVES</t>
  </si>
  <si>
    <t>BAL258000: BAL258000: ALLOWANCE INVENTORY</t>
  </si>
  <si>
    <t>BAL274100: BAL274100: MISC CUR &amp; ACC ASSTS - JOB ACCT OTHER</t>
  </si>
  <si>
    <t>BAL274400: BAL274400: MISC CUR &amp; ACC ASSTS - WEST COUNTY WATER RECLAMATION PROJECT</t>
  </si>
  <si>
    <t>BAL275000: BAL275000: MISC CUR &amp; ACC ASSTS - DERIVATIVE ASSETS</t>
  </si>
  <si>
    <t>EXTRAORDINARY ITEMS</t>
  </si>
  <si>
    <t>BAL382100: BAL382100: EXTRAORDINARY PROPERTY LOSSES</t>
  </si>
  <si>
    <t>BAL382144: BAL382144: EXTRAORDINARY PROP LOSS - STORM DEFICIENCY</t>
  </si>
  <si>
    <t>BAL382151: BAL382151: EXTRAORDINARY PROP LOSS - STORM DEFICIENCY INT INCOME</t>
  </si>
  <si>
    <t>BAL382200: BAL382200: UNRECOVERED PLANT &amp; REGULATORY COSTS</t>
  </si>
  <si>
    <t>BAL382301: BAL382301: OTHER REG ASSETS - OTHER</t>
  </si>
  <si>
    <t>BAL382302: BAL382302: OTHER REG ASSETS - NUCL ASS URANIUM ENRICH D&amp;D</t>
  </si>
  <si>
    <t>BAL382303: BAL382303: OTHER REG ASSETS - UNDERRECOVERED FRANCHISE FEE</t>
  </si>
  <si>
    <t>BAL382304: OTHER REG ASSETS - CEDAR BAY - BASE</t>
  </si>
  <si>
    <t>BAL382305: OTHER REG ASSETS - TAX GROSS-UP - CEDAR BAY BASE</t>
  </si>
  <si>
    <t>BAL382314: BAL382314: OTHER REG ASSETS - INT EXP - FIN 48</t>
  </si>
  <si>
    <t>BAL382315: BAL382315: OTHER REG ASSETS - NUCLEAR COST RECOVERY</t>
  </si>
  <si>
    <t>BAL382321: BAL382321: OTHER REG ASSETS - DERIVATIVES</t>
  </si>
  <si>
    <t>BAL382326: BAL382326: OTHER REG ASSETS - DEPREC SURPLUS FLOWBACK - FERC RECLASS</t>
  </si>
  <si>
    <t>BAL382330: BAL382330: OTHER REG ASSETS - DISMANTLEMENT SURPLUS - FERC RECLASS</t>
  </si>
  <si>
    <t>BAL382340: BAL382340: OTHER REG ASSETS - GLADES POWER PARK</t>
  </si>
  <si>
    <t>BAL382341: BAL382341: OTHER REG ASSETS - ARO ASSETS</t>
  </si>
  <si>
    <t>BAL382351: BAL382351: OTHER REG ASSETS - STORM SECURITIZATION - BONDS</t>
  </si>
  <si>
    <t>BAL382352: BAL382352: OTHER REG ASSETS - STORM SECURITIZATION - DEF TAX</t>
  </si>
  <si>
    <t>BAL382353: OTHER REG ASSETS - CEDAR BAY - TAX GROSS UP</t>
  </si>
  <si>
    <t>BAL382355: BAL382355: OTHER REG ASSETS- STORM SECUR- OVER/UNDER -TAX</t>
  </si>
  <si>
    <t>BAL382356: BAL382356: OTHER REG ASSETS- STORM SECUR- OVER/UNDER -BONDS</t>
  </si>
  <si>
    <t>BAL382360: BAL382360: OTHER REG ASSETS - UNDERRECOVERED CONSERVATION COSTS</t>
  </si>
  <si>
    <t>BAL382361: BAL382361: OTHER REG ASSETS - UNDERRECOVERED FUEL COSTS - FPSC</t>
  </si>
  <si>
    <t>BAL382362: BAL382362: OTHER REG ASSETS - UNDERRECOVERED CAP COSTS</t>
  </si>
  <si>
    <t>BAL382364: BAL382364: OTHER REG ASSETS - UNDERRECOVERED ECRC COSTS</t>
  </si>
  <si>
    <t>BAL382370: BAL382370: OTHER REG ASSETS - UNDERRECOVERED FUEL COST - FERC</t>
  </si>
  <si>
    <t>BAL382373: BAL382373: OTHER REG ASSETS - CONVERTIBLE ITC DEPR LOSS</t>
  </si>
  <si>
    <t>BAL382381: BAL382381: OTHER REG ASSETS - SPECIAL DEFERRED FUEL</t>
  </si>
  <si>
    <t>BAL382382: BAL382382: OTHER REG ASSETS - CEDAR BAY PPA LOSS - CAPACITY</t>
  </si>
  <si>
    <t>BAL382383: BAL382383: OTHER REG ASSETS - DBT DEFERRED SECURITY</t>
  </si>
  <si>
    <t>BAL382384: BAL382384: OTHER REG ASSETS - CEDAR BAY - FUEL</t>
  </si>
  <si>
    <t>BAL382390: BAL382390: OTHER REG ASSETS - WEST COUNTY WATER RECLAMATION PROJECT</t>
  </si>
  <si>
    <t>BAL383000: BAL383000: PRELIM SURVEY &amp; INVESTIGATION CHARGES &amp; RIGHT OF WAY</t>
  </si>
  <si>
    <t>BAL384000: BAL384000: CLEARING ACCOUNTS - OTHER</t>
  </si>
  <si>
    <t>TEMPORARY FACILITIES</t>
  </si>
  <si>
    <t>BAL385000: BAL385000: TEMPORARY FACILITIES</t>
  </si>
  <si>
    <t>BAL386100: BAL386100: MISC DEFD DEB - OTHER</t>
  </si>
  <si>
    <t>BAL386102: BAL386102: MISC DEFD DEB - FIN 48 - INTEREST REC</t>
  </si>
  <si>
    <t>BAL386130: BAL386130: MISC DEFD DEB - GROSS RECEIPTS TAX</t>
  </si>
  <si>
    <t>BAL386150: BAL186150: MISC DEF DEBITS - GPIF</t>
  </si>
  <si>
    <t>BAL386180: BAL386180: MISC DEFD DEB - STORM MAINTENANCE</t>
  </si>
  <si>
    <t>BAL386181: BAL386181: MISC DEFD DEB - STORM MAINT - OFFSET</t>
  </si>
  <si>
    <t>BAL386190: BAL386190: MISC DEFD DEB - DEFERRED PENSION DEBIT</t>
  </si>
  <si>
    <t>BAL386415: BAL386415: MISC DEFD DEB - SJRPP</t>
  </si>
  <si>
    <t>DEF LOSS DISPOS UTIL PLT</t>
  </si>
  <si>
    <t>BAL387000: BAL387000: DEFERRED LOSSES FROM DISPOSITION OF UTILITY PLT</t>
  </si>
  <si>
    <t>RESEARCH DEVELOP EXPEND</t>
  </si>
  <si>
    <t>BAL388000: BAL388000: RESEARCH, DEVELOPMENT &amp; DEMONSTRATION EXPENDITURES</t>
  </si>
  <si>
    <t>BAL628100: BAL628100: ACCUM PROVISION FOR PROPERTY INSURANCE</t>
  </si>
  <si>
    <t>BAL628101: BAL628101: ACCUM PROVISION FOR PROPERTY INS - OFFSET</t>
  </si>
  <si>
    <t>BAL628105: BAL628105: ACCUM PROVISION FOR PROPERTY INS - STORM RECOVERY</t>
  </si>
  <si>
    <t>BAL628106: BAL628106: ACCUM PROVISION FOR PROPERTY INS - STORM - FERC</t>
  </si>
  <si>
    <t>BAL628200: BAL628200: ACCUM PROV INJURIES &amp; DAMAGES - WORKERS COMPENSATION</t>
  </si>
  <si>
    <t>BAL628370: BAL628370: ACCUM PROV PEN/BENFS-POST RETIREMENT BENEFITS</t>
  </si>
  <si>
    <t>BAL628410: BAL628410: ACC MISC OPER PROV - MISCELLANEOUS OPER RESERVES</t>
  </si>
  <si>
    <t>BAL628411: BAL628411: ACC MISC OPER PROV - NUCLEAR MAINTENANCE RSV</t>
  </si>
  <si>
    <t>BAL628420: BAL628420: ACC MISC OPER PROV - NUCL ASS URANIUM ENRICH D&amp;D</t>
  </si>
  <si>
    <t>BAL628430: BAL628430: ACC MISC OPER PROV - DEFERRED COMPENSATION</t>
  </si>
  <si>
    <t>BAL730000: BAL730000: OTHER NON CURRENT LIABILITY - ARO LIABILITY</t>
  </si>
  <si>
    <t>BAL730200: BAL730200: OTHER NON CURRENT LIABILITY - OTHER</t>
  </si>
  <si>
    <t>BAL730700: BAL730700: ARO LIABILITY - GAS RESERVES</t>
  </si>
  <si>
    <t>BAL629100: BAL629100: ACCUM PROV FOR RATE REFUNDS - FPSC</t>
  </si>
  <si>
    <t>BAL732100: BAL732100: ACCTS PAY - GENERAL</t>
  </si>
  <si>
    <t>BAL732138: BAL732138: ACCTS PAY - LEHMAN HEDGE</t>
  </si>
  <si>
    <t>BAL732320: BAL732320: ACCTS PAY - FUNDS FOR NUCLEAR DECOMMISSIONING</t>
  </si>
  <si>
    <t>BAL732800: ACCTS PAY - GAS RESERVES</t>
  </si>
  <si>
    <t>NOTES PAYABLE ASSOC COMP</t>
  </si>
  <si>
    <t>BAL733100: BAL733100: NOTES PAYABLE - ASSOCIATED COMPANIES</t>
  </si>
  <si>
    <t>BAL734100: BAL734100: ACCTS PAYABLE - ASSOCIATED COMPANIES</t>
  </si>
  <si>
    <t>BAL735600: BAL735600: CUSTOMER DEPOSITS - NON-ELECTRIC</t>
  </si>
  <si>
    <t>BAL735998: BAL735998: CUSTOMER DEPOSITS - MARGIN CALL COLLATERAL</t>
  </si>
  <si>
    <t>BAL735999: BAL735999: CUSTOMER DEPOSITS - MARGIN CALL COLL - FIN39 OFFSET</t>
  </si>
  <si>
    <t>BAL736100: BAL736100: TAXES ACCRUED - FEDERAL INCOME TAXES</t>
  </si>
  <si>
    <t>BAL736110: BAL736110: TAXES ACCRUED - STATE INCOME TAXES</t>
  </si>
  <si>
    <t>BAL736205: BAL736205: TAXES ACCRUED - CITY &amp; COUNTY REAL &amp; PERSONAL PROPERTY</t>
  </si>
  <si>
    <t>BAL736210: BAL736210: TAXES ACCRUED - REVENUE TAXES</t>
  </si>
  <si>
    <t>BAL736245: BAL736245: TAXES ACCRUED - OTHER</t>
  </si>
  <si>
    <t>BAL736280: BAL736280: TAXES ACCRUED - SUPERFUND ENVIRONMENTAL TAX</t>
  </si>
  <si>
    <t>BAL736900: Taxes Accr-Federal Inc Tax-Gas Reserves</t>
  </si>
  <si>
    <t>BAL736910: BAL736910: Taxes Accr-State Inc Tax-Gas Reserves</t>
  </si>
  <si>
    <t>BAL737000: BAL737000: INTEREST ACCRUED ON LONG - TERM DEBT</t>
  </si>
  <si>
    <t>BAL737151: BAL737151: INTEREST ACCRUED ON LTD - STORM SECURITIZITION</t>
  </si>
  <si>
    <t>BAL737200: BAL737200: INTEREST ACCRUED ON CUSTOMER DEPOSITS</t>
  </si>
  <si>
    <t>BAL737211: BAL737211: INTEREST ACCRUED ON OTHER</t>
  </si>
  <si>
    <t>BAL737470: BAL737470: INTEREST ACCRUED ON WHOLESALE REFUND</t>
  </si>
  <si>
    <t>BAL737471: BAL737471: INTEREST ACCRUED ON RETAIL REFUND</t>
  </si>
  <si>
    <t>DIVIDENDS DECLARED</t>
  </si>
  <si>
    <t>BAL738100: BAL738100: COMMON AND PREFERRED DIVIDENDS DECLARED</t>
  </si>
  <si>
    <t>MATURED LONG TERM DEBT</t>
  </si>
  <si>
    <t>BAL739000: BAL739000: MATURED LONG-TERM DEBT</t>
  </si>
  <si>
    <t>MATURED INTEREST</t>
  </si>
  <si>
    <t>BAL740000: BAL740000: MATURED INTEREST</t>
  </si>
  <si>
    <t>BAL741100: BAL741100: TAX COLLECTIONS PAYABLE</t>
  </si>
  <si>
    <t>BAL742100: BAL742100: MISC CURR &amp; ACC LIAB - OTHER</t>
  </si>
  <si>
    <t>BAL742101: BAL742101: MISC CURR &amp; ACC LIAB - STORM LIABILITIES</t>
  </si>
  <si>
    <t>BAL742121: BAL742121: MISC CURR &amp; ACC LIAB - MISCELLANEOUS - FERC</t>
  </si>
  <si>
    <t>BAL742151: BAL742151: MISC CURR &amp; ACC LIAB - STORM SECURITIZATION</t>
  </si>
  <si>
    <t>BAL742210: BAL742210: OTHER DEFD CREDITS - PREFERRED STOCK DIVIDENDS ACCR</t>
  </si>
  <si>
    <t>BAL742600: BAL742600: MISC CURR &amp; ACC LIAB - JOBBING ACCOUNTS ADVANCED</t>
  </si>
  <si>
    <t>BAL742720: BAL742720: MISC CURR &amp; ACC LIAB - NUCL ASS D&amp;D - CURRENT</t>
  </si>
  <si>
    <t>BAL742800: BAL742800: MISC CURR &amp; ACC LIAB - POLE ATTACHMENT RENTALS</t>
  </si>
  <si>
    <t>BAL742801: BAL742801: MISC CURR &amp; ACC LIAB - POLE ATTCH RENT - PHONE</t>
  </si>
  <si>
    <t>BAL742900: MISC CURR &amp; ACC LIAB - GAS RESERVES</t>
  </si>
  <si>
    <t>BAL742910: BAL742910: MISC CURR &amp; ACC LIAB - RETAIL REFUND</t>
  </si>
  <si>
    <t>BAL744000: BAL744000: MISC CURRENT LIAB - DERIVATIVES LIABILITY</t>
  </si>
  <si>
    <t>BAL852000: BAL852000: CUSTOMER ADVANCES FOR CONSTRUCTION</t>
  </si>
  <si>
    <t>BAL853113: BAL853113: OTHER DEFD CREDITS - INCOME TAX PAYABLE - FIN48</t>
  </si>
  <si>
    <t>BAL853182: BAL853182: OTHER DEFD CREDITS - STORM LIABILITIES</t>
  </si>
  <si>
    <t>BAL853200: BAL853200: OTHER DEFD CREDITS - OTHER</t>
  </si>
  <si>
    <t>BAL853250: BAL853250: OTHER DEFD CREDITS - DEFERRED SJRPP INTEREST</t>
  </si>
  <si>
    <t>BAL853410: BAL853410: OTHER DEFD CREDITS - GAS TURBINE VARIABLE MAINT</t>
  </si>
  <si>
    <t>BAL853725: BAL853725: OTHER DEFD CREDITS - WEST COUNTY RECLAIMED WATER</t>
  </si>
  <si>
    <t>BAL854143: BAL854143: OTHER REG LIAB - ARO LIABILITY</t>
  </si>
  <si>
    <t>BAL854302: BAL854302: OTHER REG LIAB - RETAIL REFUNDS</t>
  </si>
  <si>
    <t>BAL854303: BAL854303: OTHER REG LIAB - OTHER</t>
  </si>
  <si>
    <t>BAL854304: BAL854304: OTHER REG LIAB - TAX AUDIT REFUND INTEREST</t>
  </si>
  <si>
    <t>BAL854305: BAL854305: OTHER REG LIAB - DEFERRED PENSION CREDIT</t>
  </si>
  <si>
    <t>BAL854306: BAL854306: OTHER REG LIAB - DEFRD GAIN LAND SALES - PIS</t>
  </si>
  <si>
    <t>BAL854311: BAL854311: OTHER REG LIAB - DF GAIN AVIAT TRF-FPL GROUP</t>
  </si>
  <si>
    <t>BAL854314: BAL854314: OTHER REG LIAB - INTEREST INCOME - FIN 48</t>
  </si>
  <si>
    <t>BAL854321: BAL854321: OTHER REG LIAB - DERIVATIVES</t>
  </si>
  <si>
    <t>BAL854325: BAL854325: OTHER REG LIAB - NUCLEAR COST RECOVERY</t>
  </si>
  <si>
    <t>BAL854333: BAL854333: OTHER REG LIAB - NCRC AVOIDED AFUDC</t>
  </si>
  <si>
    <t>BAL854401: BAL854401: OTHER REG LIAB - NUCLEAR AMORT</t>
  </si>
  <si>
    <t>BAL854402: BAL854402: OTHER REG LIAB - UNALLOC PROD RESERVE</t>
  </si>
  <si>
    <t>BAL854404: BAL854404: OTHER REG LIAB - CONVERTIBLE ITC GROSS-UP</t>
  </si>
  <si>
    <t>BAL854600: BAL854600: OTHER REG LIAB - OVERRECOVERED ECCR REVENUES</t>
  </si>
  <si>
    <t>BAL854610: BAL854610: OTHER REG LIAB - OVERRECOVERED FUEL REVNUS FPSC</t>
  </si>
  <si>
    <t>BAL854620: BAL854620: OTHER REG LIAB - OVERRECOVERED CAPACITY REVENUES</t>
  </si>
  <si>
    <t>BAL854640: BAL854640: OTHER REG LIAB - OVERRECOVERED ENVIRONMENTL REVNUS</t>
  </si>
  <si>
    <t>BAL854700: BAL854700: OTHER REG LIAB - OVERRECOVERED FUEL REVNUS FERC</t>
  </si>
  <si>
    <t>BAL854900: BAL854900: OTHER REG LIAB - GAINS ON SALE EMISSION ALLOW</t>
  </si>
  <si>
    <t>BAL854903: OTHER REG LIAB - DEFERRED TAX CAPACITY - CEDAR BAY</t>
  </si>
  <si>
    <t>BAL856100: BAL856100: DEFERRED GAINS FUTURE USE</t>
  </si>
  <si>
    <t>BAL001080: PLT IN SERV - INTAN - CAPACITY</t>
  </si>
  <si>
    <t>BAL001750: PLT IN SERV - GENERAL PLANT OTHER CAPACITY</t>
  </si>
  <si>
    <t>BAL008080: ACC AMORT - INTANGIBLE - CAPACITY</t>
  </si>
  <si>
    <t>BAL008750: ACCUM PROV DEPR &amp; AMORT - GENERAL PLT OTH CAPACITY</t>
  </si>
  <si>
    <t>BAL382337: OTHER REG ASSET: ASSET OPTIMIZATION</t>
  </si>
  <si>
    <t>33</t>
  </si>
  <si>
    <t>32</t>
  </si>
  <si>
    <t>31</t>
  </si>
  <si>
    <t>30</t>
  </si>
  <si>
    <t>29</t>
  </si>
  <si>
    <t>28</t>
  </si>
  <si>
    <t>27</t>
  </si>
  <si>
    <t>26</t>
  </si>
  <si>
    <t>25</t>
  </si>
  <si>
    <t>24</t>
  </si>
  <si>
    <t>23</t>
  </si>
  <si>
    <t>22</t>
  </si>
  <si>
    <t>21</t>
  </si>
  <si>
    <t>20</t>
  </si>
  <si>
    <t>19</t>
  </si>
  <si>
    <t>18</t>
  </si>
  <si>
    <t>17</t>
  </si>
  <si>
    <t>16</t>
  </si>
  <si>
    <t>15</t>
  </si>
  <si>
    <t>14</t>
  </si>
  <si>
    <t>13</t>
  </si>
  <si>
    <t>12</t>
  </si>
  <si>
    <t>11</t>
  </si>
  <si>
    <t>10</t>
  </si>
  <si>
    <t>9</t>
  </si>
  <si>
    <t>8</t>
  </si>
  <si>
    <t>7</t>
  </si>
  <si>
    <t>6</t>
  </si>
  <si>
    <t>5</t>
  </si>
  <si>
    <t>4</t>
  </si>
  <si>
    <t>3</t>
  </si>
  <si>
    <t>2</t>
  </si>
  <si>
    <t>1</t>
  </si>
  <si>
    <t>Variance</t>
  </si>
  <si>
    <t>Line No.</t>
  </si>
  <si>
    <t>DOCKET NO.: 160021-EI</t>
  </si>
  <si>
    <t>_ Historical Test Year Ended:__/__/__</t>
  </si>
  <si>
    <t>         AND SUBSIDIARIES</t>
  </si>
  <si>
    <t>_ Prior Year Ended:__/__/__</t>
  </si>
  <si>
    <t>COMPANY: FLORIDA POWER &amp; LIGHT COMPANY</t>
  </si>
  <si>
    <t>Type of Data Shown:</t>
  </si>
  <si>
    <t>FLORIDA PUBLIC SERVICE COMMISSION</t>
  </si>
  <si>
    <t>Per A-1</t>
  </si>
  <si>
    <t>NOTE: TOTAL MAY NOT ADD DUE TO ROUNDING.</t>
  </si>
  <si>
    <t>WEIGHTED COST RATE</t>
  </si>
  <si>
    <t>JURISDICTIONAL ADJUSTED</t>
  </si>
  <si>
    <t>JURISDICTIONAL FACTOR</t>
  </si>
  <si>
    <t>SYSTEM ADJUSTED</t>
  </si>
  <si>
    <t>PRO RATA ADJUSTMENTS</t>
  </si>
  <si>
    <t>SPECIFIC ADJUSTMENTS</t>
  </si>
  <si>
    <t>COMPANY TOTAL PER BOOKS</t>
  </si>
  <si>
    <t>CLASS OF CAPITAL</t>
  </si>
  <si>
    <t>($000)</t>
  </si>
  <si>
    <t>Year, and the Historical Year.</t>
  </si>
  <si>
    <t>Cost of Capital for the Test Year, the Prior</t>
  </si>
  <si>
    <t>Provide the Company's 13-Month Average</t>
  </si>
  <si>
    <t>   EXPLANATION:</t>
  </si>
  <si>
    <t>PRORATION
ADJUSTMENTS
(1)</t>
  </si>
  <si>
    <t>Per Reconciliation</t>
  </si>
  <si>
    <t>RAF: Detailed Juris COS ID NOI</t>
  </si>
  <si>
    <t>NET OPERATING INCOME</t>
  </si>
  <si>
    <t>TOTAL OPERATING REVENUE</t>
  </si>
  <si>
    <t>REVENUE FROM SALES</t>
  </si>
  <si>
    <t>INC040000: INC040000: RETAIL SALES - BASE REVENUES</t>
  </si>
  <si>
    <t>INC040050: INC040050: RETAIL SALES - FUEL REVENUES</t>
  </si>
  <si>
    <t>INC040090: OPERATING REVENUES - GAS RESERVES</t>
  </si>
  <si>
    <t>INC040110: INC040110: RETAIL SALES - FRANCHISE REVENUES</t>
  </si>
  <si>
    <t>INC040200: INC040200: RETAIL SALES - CONSERVATION REVENUES</t>
  </si>
  <si>
    <t>INC040250: INC040250: RETAIL SALES - ENVIRONMENTAL REVENUES</t>
  </si>
  <si>
    <t>INC040300: INC040300: RETAIL SALES - STORM RECOVERY REVENUES</t>
  </si>
  <si>
    <t>INC040301: INC040301: RETAIL SALES - OIL BACKUP REVENUES</t>
  </si>
  <si>
    <t>INC040320: INC040320: RETAIL SALES - CAPACITY REVENUES</t>
  </si>
  <si>
    <t>INC040350: INC040350: GROSS RECEIPTS TAX REVENUES</t>
  </si>
  <si>
    <t>INC040400: INC040400: RECOV CILC INCENTIVES &amp; PENALTY</t>
  </si>
  <si>
    <t>INC040410: INC040410: NON RECOV CILC INCENTIVE</t>
  </si>
  <si>
    <t>INC040420: INC040420: CILC INCENTIVES OFFSET</t>
  </si>
  <si>
    <t>INC047000: INC047000: SALES FOR RESALE - BASE REVENUES</t>
  </si>
  <si>
    <t>INC047001: SALES FOR RESALE SECI</t>
  </si>
  <si>
    <t>INC047050: INC047050: SALES FOR RESALE - FUEL REVENUES</t>
  </si>
  <si>
    <t>INC047110: INC047110: INTERCHANGE SALES RECOVERABLE</t>
  </si>
  <si>
    <t>INC047115: INC047115: CAP REV CCR-FPSC 1990 RATE REDUCTION</t>
  </si>
  <si>
    <t>INC047120: INC047120: CAPACITY SALES - INTERCHG -</t>
  </si>
  <si>
    <t>INC047210: INC047210: 20% OF GAIN ON ECONOMY SALES FPSC</t>
  </si>
  <si>
    <t>INC047215: INC047215: INTERCHANGE SALES NON RECOVERABLE</t>
  </si>
  <si>
    <t>INC047230: INC047230: CAP REV NOT CCR-FPSC 1990 RATE REDUCTION</t>
  </si>
  <si>
    <t>INC049110: INC049110: PROVISION FOR RATE REFUNDS - FPSC</t>
  </si>
  <si>
    <t>INC056151: INC056151: OTH ELECTRIC REVENUES - DEF REV STORM SECURITIZATION</t>
  </si>
  <si>
    <t>INC056920: INC056920: OTH ELECTRIC REVENUES - UNBILLED REVENUES - FPSC</t>
  </si>
  <si>
    <t>INC056921: INC056921: OTH ELECTRIC REVENUES - NET METERING</t>
  </si>
  <si>
    <t>INC056930: INC056930: OTH ELECTRIC REVENUES - UNBILLED REVENUES - FERC</t>
  </si>
  <si>
    <t>OTHER OPERATING REVENUES</t>
  </si>
  <si>
    <t>INC050200: INC050200: FORFEITED DISCOUNTS - LATE PAYMENT INT ON OTHER ACCTS</t>
  </si>
  <si>
    <t>INC050400: INC050400: FIELD COLLECTION  LATE PAYMENT CHARGES</t>
  </si>
  <si>
    <t>INC051010: INC051010: MISC SERVICE REVENUES - INITIAL CONNECTION</t>
  </si>
  <si>
    <t>INC051020: INC051020: MISC SERVICE REVENUES - RECONNECT AFTER NON PAYMENT</t>
  </si>
  <si>
    <t>INC051030: INC051030: MISC SERVICE REVENUES - CONNECT / DISCONNECT</t>
  </si>
  <si>
    <t>INC051040: INC051040: MISC SERVICE REVENUES - RETURNED CUSTOMER CHECKS</t>
  </si>
  <si>
    <t>INC051050: INC051050: MISC SERVICE REVENUES - CURRENT DIVERSION PENALTY</t>
  </si>
  <si>
    <t>INC051060: INC051060: MISC SERVICE REVENUES - OTHER BILLINGS</t>
  </si>
  <si>
    <t>INC051100: INC051100: MISC SERVICE REVENUES - REIMBURSEMENTS - OTHER</t>
  </si>
  <si>
    <t>INC054000: INC054000: RENT FROM ELECTRIC PROPERTY - GENERAL</t>
  </si>
  <si>
    <t>INC054100: INC054100: RENT FROM ELECTRIC PROPERTY - FUT USE &amp; PLT IN SERV &amp; STORAGE TANKS</t>
  </si>
  <si>
    <t>INC054400: INC054400: RENT FROM ELECTRIC PROPERTY - POLE ATTACHMENTS</t>
  </si>
  <si>
    <t>INC056100: INC056100: OTH ELECTRIC REVENUES - PRODUCTION PLANT RELATED</t>
  </si>
  <si>
    <t>INC056111: INC056111: OTH ELECTRIC REVENUES - SWAPC ECCR</t>
  </si>
  <si>
    <t>INC056130: INC056130: OTH ELECTRIC REVENUES - TRANSMISSION</t>
  </si>
  <si>
    <t>INC056211: INC056211: OTH ELECTRIC REVENUES - TRANS. SERVICE DEMAND (LONG-TERM FIRM)</t>
  </si>
  <si>
    <t>INC056212: INC056212: OTH ELECTRIC REVENUES - TRANS. SERV RADIAL LINE CH</t>
  </si>
  <si>
    <t>INC056213: INC056213: OTH ELECTRIC REVENUES - TRANS. SERVICE DEMAND (SHORT-TERM FIRM &amp; NON</t>
  </si>
  <si>
    <t>INC056222: INC056222: OTH ELECTRIC REVENUES - ANCILLARY SERVICES (REACTIVE &amp; VOLTAGE CNTL S</t>
  </si>
  <si>
    <t>INC056224: INC056224: OTH ELECTRIC REVENUES - ANCILLARY SERVICES (REG, SPINNING &amp; SUPPLEMEN</t>
  </si>
  <si>
    <t>INC056249: INC056249: OTH ELECTRIC REVENUES - WHOLESALE DISTRIBUTION WHEELING</t>
  </si>
  <si>
    <t>INC056252: INC056252: OTH ELECTRIC REVENUES - SEMINOLE TRANSMISSION CREDIT</t>
  </si>
  <si>
    <t>INC056310: INC056310: OTH ELECTRIC REVENUES - ENERGY AUDIT FEE RESIDENT ECCR</t>
  </si>
  <si>
    <t>INC056400: INC056400: OTH ELECTRIC REVENUES - USE CHARGE RECOVERIES PSL 2</t>
  </si>
  <si>
    <t>INC056700: INC056700: OTH ELECTRIC REVENUES - MISC</t>
  </si>
  <si>
    <t>INC056800: INC056800: OTH ELECTRIC REVENUES - ENVIRONMENTAL - ECRC -</t>
  </si>
  <si>
    <t>INC056820: INC056820: OTH ELECTRIC REVENUES - OTHER REVENUE - FCR</t>
  </si>
  <si>
    <t>INC056942: Other Revenues-Cedar Bay-A05-Capacity</t>
  </si>
  <si>
    <t>INC056944: INC056944: OTH ELECTRIC REVENUES - DEFERRED CAPACITY REVENUES</t>
  </si>
  <si>
    <t>INC056945: INC056945: OTH ELECTRIC REVENUES - DEF REG ASSESS FEE - FUEL</t>
  </si>
  <si>
    <t>INC056946: INC056946: OTH ELECTRIC REVENUES - DEF REG ASSESS FEE - OBF</t>
  </si>
  <si>
    <t>INC056947: INC056947: OTH ELECTRIC REVENUES - DEF REG ASSESS FEE - ECCR</t>
  </si>
  <si>
    <t>INC056948: INC056948: OTH ELECTRIC REVENUES - DEF REG ASSESS FEE - CAP</t>
  </si>
  <si>
    <t>INC056949: INC056949: OTH ELECTRIC REVENUES - DEF REG ASSESS FEE - ECRC</t>
  </si>
  <si>
    <t>INC056950: INC056950: OTH ELECTRIC REVENUES - DEFERRED OBF REVENUES</t>
  </si>
  <si>
    <t>INC056970: INC056970: OTH ELECTRIC REVENUES - DEFERRED ECCR REVENUES</t>
  </si>
  <si>
    <t>INC056980: INC056980: OTH ELECTRIC REVENUES - DEFERRED FUEL FERC REVENUES</t>
  </si>
  <si>
    <t>INC056983: INC056983: OTH ELECTRIC REVENUES - DEFERRED ECRC REVENUES</t>
  </si>
  <si>
    <t>INC056984: INC056984: OTHER ELECTRIC REV - FUEL - GPIF</t>
  </si>
  <si>
    <t>INC056990: INC056990: OTH ELECTRIC REVENUES - DEFERRED FUEL FPSC REVENUES</t>
  </si>
  <si>
    <t>TOTAL O&amp;M EXPENSE</t>
  </si>
  <si>
    <t>STEAM POWER GENERATION</t>
  </si>
  <si>
    <t>INC100000: INC100000: STEAM POWER - OPERATION SUPERVISION &amp; ENGINEERING</t>
  </si>
  <si>
    <t>INC101110: INC101110: STEAM POWER - FUEL - OIL, GAS &amp; COAL</t>
  </si>
  <si>
    <t>INC101210: INC101210: STEAM POWER - FUEL - NON RECV EXP</t>
  </si>
  <si>
    <t>INC102000: INC102000: STEAM POWER - STEAM EXPENSES</t>
  </si>
  <si>
    <t>INC105000: INC105000: STEAM POWER - ELECTRIC EXPENSES</t>
  </si>
  <si>
    <t>INC106000: INC106000: STEAM POWER - MISCELLANEOUS STEAM POWER EXPENSES</t>
  </si>
  <si>
    <t>INC106100: INC106100: STEAM POWER - MISC STEAM POWER EXPENSES- ECRC -</t>
  </si>
  <si>
    <t>INC106310: INC106310: STEAM POWER - MISC - ADDITIONAL SECURITY</t>
  </si>
  <si>
    <t>INC107000: INC107000: STEAM POWER - RENTS</t>
  </si>
  <si>
    <t>INC109000: INC109000: STEAM POWER - EMISSION ALLOWANCES - ECRC -</t>
  </si>
  <si>
    <t>INC110000: INC110000: STEAM POWER - MAINTENANCE SUPERVISION &amp; ENGINEERING</t>
  </si>
  <si>
    <t>INC111000: INC111000: STEAM POWER - MAINTENANCE OF STRUCTURES</t>
  </si>
  <si>
    <t>INC111100: INC111100: STEAM POWER - MAINT OF STRUCTURES - ECRC -</t>
  </si>
  <si>
    <t>INC111880: INC111880: STEAM POWER - LOW GRAVITY FUEL OIL MOD</t>
  </si>
  <si>
    <t>INC112000: INC112000: STEAM POWER - MAINTENANCE OF BOILER PLANT</t>
  </si>
  <si>
    <t>INC112100: INC112100: STEAM POWER - MAINT OF BOILER PLANT - ECRC -</t>
  </si>
  <si>
    <t>INC113000: INC113000: STEAM POWER - MAINTENANCE OF ELECTRIC PLANT</t>
  </si>
  <si>
    <t>INC113100: INC113100: STEAM POWER - MAINTENANCE OF ELECTRIC PLANT - ECRC</t>
  </si>
  <si>
    <t>INC114000: INC114000: STEAM POWER - MAINTENANCE OF MISCELLANEOUS STEAM PLT</t>
  </si>
  <si>
    <t>INC114100: INC114100: STEAM POWER - MAINT OF MISC STEAM PLT - ECRC -</t>
  </si>
  <si>
    <t>NUCLEAR POWER GENERATION</t>
  </si>
  <si>
    <t>INC117000: INC117000: NUCLEAR POWER - OPERATION SUPERVISION &amp; ENGINEERING</t>
  </si>
  <si>
    <t>INC118110: INC118110: NUCLEAR POWER - NUCLEAR FUEL EXPENSE</t>
  </si>
  <si>
    <t>INC118151: INC118151: NUCLEAR POWER - NUCL FUEL EXP - FUEL DISPOSAL COSTS</t>
  </si>
  <si>
    <t>INC118160: INC118160: NUCLEAR POWER - MISC - ADDITIONAL SECURITY</t>
  </si>
  <si>
    <t>INC118165: INC118165: NUCLEAR POWER - NUC FUEL EXP - D&amp;D FUND - FPSC</t>
  </si>
  <si>
    <t>INC118170: INC118170: NUCLEAR FUEL EXP-RECOVERABLE-AFUDC-FPSC</t>
  </si>
  <si>
    <t>INC118175: INC118175: NUCLEAR FUEL EXP - RECOVERABLE-D&amp;D ASSESS</t>
  </si>
  <si>
    <t>INC118180: INC118180: NUCLEAR FUEL - PLANT RECOVERABLE ADJUSTMENT</t>
  </si>
  <si>
    <t>INC118210: INC118210: NUCLEAR POWER - NUCL FUEL EXP - NON RECOV FUEL EXP</t>
  </si>
  <si>
    <t>INC119000: INC119000: NUCLEAR POWER - COOLANTS AND WATER</t>
  </si>
  <si>
    <t>INC120000: INC120000: NUCLEAR POWER - STEAM EXPENSES</t>
  </si>
  <si>
    <t>INC120100: INC120100: NUCLEAR POWER - STEAM EXPENSES - ECRC -</t>
  </si>
  <si>
    <t>INC123000: INC123000: NUCLEAR POWER - ELECTRIC EXPENSES</t>
  </si>
  <si>
    <t>INC124000: INC124000: NUCLEAR POWER - MISCELLANEOUS NUCLEAR POWER EXPENSES</t>
  </si>
  <si>
    <t>INC124100: INC124100: NUCLEAR POWER - MISC NUCLEAR POWER EXP - ECRC -</t>
  </si>
  <si>
    <t>INC124500: INC124500: NUCLEAR POWER - COSTS RECOVERED IN NUC COST REC (NCRC)</t>
  </si>
  <si>
    <t>INC125000: INC125000: NUCLEAR POWER - RENTS</t>
  </si>
  <si>
    <t>INC128000: INC128000: NUCLEAR POWER - MAINTENANCE SUPERVISION &amp; ENGINEERING</t>
  </si>
  <si>
    <t>INC129000: INC129000: NUCLEAR POWER - MAINTENANCE OF STRUCTURES</t>
  </si>
  <si>
    <t>INC129100: INC129100: NUCLEAR POWER - MAINT OF STRUCTURES - ECRC -</t>
  </si>
  <si>
    <t>INC129900: INC129900: NUCLEAR POWER - MAINT OF STRUCTURES - CAPACITY</t>
  </si>
  <si>
    <t>INC130000: INC130000: NUCLEAR POWER - MAINTENANCE OF REACTOR PLANT</t>
  </si>
  <si>
    <t>INC131000: INC131000: NUCLEAR POWER - MAINTENANCE OF ELECTRIC PLANT</t>
  </si>
  <si>
    <t>INC131005: INC131005: NUCLEAR POWER - MAINT OF STRUCTURES - CAPACITY</t>
  </si>
  <si>
    <t>INC132000: INC132000: NUCLEAR POWER - MAINTENANCE OF MISC NUCLEAR PLANT</t>
  </si>
  <si>
    <t>INC132100: INC132100: NUCLEAR POWER - MAINT OF MISC NUC PLT - ECRC -</t>
  </si>
  <si>
    <t>OTHER POWER GENERATION</t>
  </si>
  <si>
    <t>INC146000: INC146000: OTHER POWER - OPERATION SUPERVISION &amp; ENGINEERING</t>
  </si>
  <si>
    <t>INC146100: INC146100: OTHER POWER - OPERATION SUPERVISION &amp; ENGINEERING - ECRC</t>
  </si>
  <si>
    <t>INC147110: INC147110: OTHER POWER - FUEL - OIL, GAS &amp; COAL</t>
  </si>
  <si>
    <t>INC147200: INC147200: OTHER POWER - FUEL -NON RECOV ANNUAL EMISSIONS FEE</t>
  </si>
  <si>
    <t>INC148000: INC148000: OTHER POWER - GENERATION EXPENSES</t>
  </si>
  <si>
    <t>INC149000: INC149000: OTHER POWER - MISC OTHER POWER GENERATION EXPENSES</t>
  </si>
  <si>
    <t>INC149100: INC149100: OTHER POWER - MISC OTHER POWER GEN EXP - ECRC -</t>
  </si>
  <si>
    <t>INC149111: INC149111: OTHER POWER - WC H20 RECLAMATION</t>
  </si>
  <si>
    <t>INC149900: INC149900: OTHER POWER - ADDITIONAL SECURITY</t>
  </si>
  <si>
    <t>INC150000: INC150000: OTHER POWER - RENTS - GAS TURBINES ENGINE SERVCING</t>
  </si>
  <si>
    <t>INC151000: INC151000: OTHER POWER - MAINTENANCE SUPERVISION &amp; ENGINEERING</t>
  </si>
  <si>
    <t>INC151100: INC151100: OTHER POWER - MAINTENANCE SUPERVISION &amp; ENGINEERING - ECRC</t>
  </si>
  <si>
    <t>INC152000: INC152000: OTHER POWER - MAINTENANCE OF STRUCTURES</t>
  </si>
  <si>
    <t>INC152100: INC152100: OTHER POWER - MAINT OF STRUCTURES - ECRC -</t>
  </si>
  <si>
    <t>INC153000: INC153000: OTHER POWER - MAINTENANCE GENERATING &amp; ELECTRIC PLANT</t>
  </si>
  <si>
    <t>INC153090: INC153090: OTHER POWER - GAS TURBINE MAINTENANCE FUEL</t>
  </si>
  <si>
    <t>INC153100: INC153100: OTHER POWER - MAINT GEN &amp; ELECT PLT - ECRC -</t>
  </si>
  <si>
    <t>INC154000: INC154000: OTHER POWER - MAINTENANCE MISC OTHER POWER GENERATION</t>
  </si>
  <si>
    <t>INC154100: INC154100: OTHER POWER - MAINT MISC OTH PWR GEN - ECRC -</t>
  </si>
  <si>
    <t>INC155110: INC155110: OTHER POWER - PURCHASED POWER - INTERCHANGE RECOV</t>
  </si>
  <si>
    <t>INC155111: INC155111: OTHER POWER - PURCHASED POWER - SWAPC ECCR</t>
  </si>
  <si>
    <t>INC155112: INC155112: OTHER POWER - PURCHASED POWER - SWAPC ECCR OFFSET</t>
  </si>
  <si>
    <t>INC155210: INC155210: OTHER POWER - PURCHASED POWER - NON RECOVERABLE</t>
  </si>
  <si>
    <t>INC155250: INC155250: OTHER POWER - SJRPP - FPSC - 88TSR</t>
  </si>
  <si>
    <t>INC155410: INC155410: OTHER POWER - UPS CAPACITY CHGS -</t>
  </si>
  <si>
    <t>INC155431: INC155431: OTHER POWER - SJRPP CAP -   - 88TSR</t>
  </si>
  <si>
    <t>INC156000: INC156000: OTHER POWER - SYSTEM CONTROL AND LOAD DISPATCHING</t>
  </si>
  <si>
    <t>INC157000: INC157000: OTHER POWER - OTHER EXPENSES</t>
  </si>
  <si>
    <t>INC157900: INC157900: OTHER POWER - OTHER EXPENSES - DEFERRED FUEL FPSC</t>
  </si>
  <si>
    <t>INC157903: OTHER EXPENSES - DEFERRED CAPACITY - CEDAR BAY</t>
  </si>
  <si>
    <t>INC157944: INC157944: OTHER POWER - OTHER EXPENSES - DEFERRED CAPACITY</t>
  </si>
  <si>
    <t>INC157949: INC157949: OTHER POWER - OTHER EXPENSES - DEFERRED - ECRC</t>
  </si>
  <si>
    <t>INC158750: GAS RESERVES - OPERATION SUPERVISION &amp; ENGINEERING</t>
  </si>
  <si>
    <t>INC158751: GAS RESERVES - PRODUCTION MAPS &amp; RECORDS</t>
  </si>
  <si>
    <t>INC158752: GAS RESERVES - GAS WELLS EXPENSES</t>
  </si>
  <si>
    <t>INC158753: GAS RESERVES - FIELD LINES EXPENSES</t>
  </si>
  <si>
    <t>INC158754: GAS RESERVES - FIELD COMPRESSOR STATION EXPENSES</t>
  </si>
  <si>
    <t>INC158755: GAS RESERVES - FIELD COMPRESSOR STATION FUEL &amp; POWER</t>
  </si>
  <si>
    <t>INC158756: GAS RESERVES - FIELD MEASURING &amp; REGULATING STATION EXP</t>
  </si>
  <si>
    <t>INC158758: GAS RESERVES - GAS WELL ROYALTIES</t>
  </si>
  <si>
    <t>INC158759: GAS RESERVES - OTHER EXPENSES</t>
  </si>
  <si>
    <t>INC158760: GAS RESERVES – RENTS</t>
  </si>
  <si>
    <t>INC158761: GAS RESERVES - MAINT SUPERVISION &amp; ENGINEERING</t>
  </si>
  <si>
    <t>INC158763: GAS RESERVES - MAINT OF PRODUCING GAS WELLS</t>
  </si>
  <si>
    <t>INC158769: GAS RESERVES - MAINT OF OTHER EQUIPMENT</t>
  </si>
  <si>
    <t>INC158795: GAS RESERVES - DELAY RENTALS</t>
  </si>
  <si>
    <t>INC158796: GAS RESERVES - NONPRODUCTIVE WELL DRILLING</t>
  </si>
  <si>
    <t>INC158798: GAS RESERVES - OTHER EXPLORATION</t>
  </si>
  <si>
    <t>INC607303: OTHER EXP - DEFERRED EXPENSE - CEDAR BAY BASE</t>
  </si>
  <si>
    <t>INC607305: AMORT OF CEDAR BAY - CAPACITY</t>
  </si>
  <si>
    <t>TRANSMISSION EXPENSES</t>
  </si>
  <si>
    <t>INC260010: INC260010: TRANS EXP - OPERATION SUPERV &amp; ENGINEERING</t>
  </si>
  <si>
    <t>INC261000: INC261000: TRANS EXP - LOAD DISPATCHING</t>
  </si>
  <si>
    <t>INC262000: INC262000: TRANS EXP - STATION EXPENSES</t>
  </si>
  <si>
    <t>INC263000: INC263000: TRANS EXP - OVERHEAD LINE EXPENSES</t>
  </si>
  <si>
    <t>INC264000: INC264000: TRANS EXP - UNDERGROUND LINE EXPENSES</t>
  </si>
  <si>
    <t>INC265000: INC265000: TRANS EXP - TRANSMISSION OF ELECTRICITY BY OTHERS</t>
  </si>
  <si>
    <t>INC265120: INC265120: TRANS EXPENSE BY OTHERS FPL SALES -</t>
  </si>
  <si>
    <t>INC265130: INC265130: TRANS EXP - INTERCHANGE RECOVERABLE</t>
  </si>
  <si>
    <t>INC265200: INC265200: TRANS EXP - TRANSMISSION OF ELECTRICITY - RTO</t>
  </si>
  <si>
    <t>INC266000: INC266000: TRANS EXP - MISC TRANSMISSION EXPENSES</t>
  </si>
  <si>
    <t>INC266050: INC266050: TRANS EXP - MISC TRANS EXP - SEMINOLE CREDIT</t>
  </si>
  <si>
    <t>INC267000: INC267000: TRANS EXP - RENTS</t>
  </si>
  <si>
    <t>INC268010: INC268010: TRANS EXP - MAINTENANCE SUPERV &amp; ENGINEERING</t>
  </si>
  <si>
    <t>INC269000: INC269000: TRANS EXP - MAINTENANCE OF STRUCTURES</t>
  </si>
  <si>
    <t>INC270000: INC270000: TRANS EXP - MAINTENANCE OF STATION EQUIPMENT</t>
  </si>
  <si>
    <t>INC270020: INC270020: TRANS EXP - MAINT OF STATION EQUIP - ECRC -</t>
  </si>
  <si>
    <t>INC271000: INC271000: TRANS EXP - MAINTENANCE OF OVERHEAD LINES</t>
  </si>
  <si>
    <t>INC272000: INC272000: TRANS EXP - MAINTENANCE OF UNDERGROUND LINES</t>
  </si>
  <si>
    <t>INC273000: INC273000: TRANS EXP - MAINTENANCE OF MISC TRANS PLANT</t>
  </si>
  <si>
    <t>DISTRIBUTION EXPENSES</t>
  </si>
  <si>
    <t>INC380000: INC380000: DIST EXP - OPERATION SUPERVISION AND ENGINEERING</t>
  </si>
  <si>
    <t>INC381000: INC381000: DIST EXP - LOAD DISPATCHING</t>
  </si>
  <si>
    <t>INC382000: INC382000: DIST EXP - SUBSTATION EXPENSES</t>
  </si>
  <si>
    <t>INC383000: INC383000: DIST EXP - OVERHEAD LINE EXPENSES</t>
  </si>
  <si>
    <t>INC384000: INC384000: DIST EXP - UNDERGROUND LINE EXPENSES</t>
  </si>
  <si>
    <t>INC385000: INC385000: DIST EXP - STREET LIGHTING AND SIGNAL SYSTEM EXPENSES</t>
  </si>
  <si>
    <t>INC386000: INC386000: DIST EXP - METER EXPENSES</t>
  </si>
  <si>
    <t>INC387000: INC387000: DIST EXP - CUSTOMER INSTALLATIONS EXPENSES</t>
  </si>
  <si>
    <t>INC387010: INC387010: DIST EXP - LMS-LOAD CONTROL RECOVERABLE -ECCR</t>
  </si>
  <si>
    <t>INC388000: INC388000: DIST EXP - MISCELLANEOUS DISTRIBUTION EXPENSES</t>
  </si>
  <si>
    <t>INC389000: INC389000: DIST EXP - RENTS</t>
  </si>
  <si>
    <t>INC390000: INC390000: DIST EXP - MAINTENANCE SUPERVISION AND ENGINEERING</t>
  </si>
  <si>
    <t>INC390010: INC390010: DIST EXP - MAINT-LMS-LOAD CONTROL RECOVERABLE -ECCR</t>
  </si>
  <si>
    <t>INC391000: INC391000: DIST EXP - MAINTENANCE OF STRUCTURES</t>
  </si>
  <si>
    <t>INC392000: INC392000: DIST EXP - MAINTENANCE OF STATION EQUIPMENT</t>
  </si>
  <si>
    <t>INC392010: INC392010: DIST EXP - MAINT OF STATION EQUIP - ECRC -</t>
  </si>
  <si>
    <t>INC393000: INC393000: DIST EXP - MAINTENANCE OF OVERHEAD LINES</t>
  </si>
  <si>
    <t>INC394000: INC394000: DIST EXP - MAINTENANCE OF UNDERGROUND LINES</t>
  </si>
  <si>
    <t>INC395000: INC395000: DIST EXP - MAINTENANCE OF LINE TRANSFORMERS</t>
  </si>
  <si>
    <t>INC396000: INC396000: DIST EXP - MAINT OF STREET LIGHTING &amp; SIGNAL SYSTEMS</t>
  </si>
  <si>
    <t>INC397000: INC397000: DIST EXP - MAINTENANCE OF METERS</t>
  </si>
  <si>
    <t>INC398000: INC398000: DIST EXP - MAINTENANCE OF MISC DISTRIBUTION PLANT</t>
  </si>
  <si>
    <t>CUSTOMER ACCOUNTS EXPENSES</t>
  </si>
  <si>
    <t>INC401000: INC401000: CUST ACCT EXP - SUPERVISION</t>
  </si>
  <si>
    <t>INC402000: INC402000: CUST ACCT EXP - METER READING EXPENSES</t>
  </si>
  <si>
    <t>INC403000: INC403000: CUST ACCT EXP - CUSTOMER RECORDS AND COLLECTION EXP</t>
  </si>
  <si>
    <t>INC404000: INC404000: CUST ACCT EXP - UNCOLLECTIBLE ACCOUNTS</t>
  </si>
  <si>
    <t>INC404151: INC404151: CUST ACCT EXP - UNCOLL ACCTS - STORM SECURITIZATION</t>
  </si>
  <si>
    <t>INC405000: INC405000: CUST ACCT EXP - MISC CUSTOMER ACCOUNTS EXPENSES</t>
  </si>
  <si>
    <t>CUSTOMER SERVICE &amp; INFO EXPENSE</t>
  </si>
  <si>
    <t>INC407000: INC407000: CUST SERV &amp; INFO - SUPERVISION</t>
  </si>
  <si>
    <t>INC407100: INC407100: CUST SERV &amp; INFO - SUPERVISION - ECCR RECOVERABLE</t>
  </si>
  <si>
    <t>INC408000: INC408000: CUST SERV &amp; INFO - CUST ASSISTANCE EXP</t>
  </si>
  <si>
    <t>INC408100: INC408100: CUST SERV &amp; INFO - CUST ASSISTANCE EXP - ECCR RECOV</t>
  </si>
  <si>
    <t>INC409000: INC409000: CUST SERV &amp; INFO - INFO &amp; INST ADV - GENERAL</t>
  </si>
  <si>
    <t>INC409100: INC409100: CUST SERV &amp; INFO - INFO &amp; INST ADV -ECCR RECOV</t>
  </si>
  <si>
    <t>INC410000: INC410000: CUST SERV &amp; INFO - MISC CUST SERV &amp; INFO EXP</t>
  </si>
  <si>
    <t>INC410100: INC410100: CUST SERV &amp; INFO - MISC CUST SERV &amp; INFO EXP - ECCR</t>
  </si>
  <si>
    <t>DEMONSTRATING &amp; SELLING EXPENSES</t>
  </si>
  <si>
    <t>INC411000: INC411000: SUPERVISION-SALES EXPENSES</t>
  </si>
  <si>
    <t>INC510000: INC510000: DEMONSTRATING AND SELLING EXPENSES</t>
  </si>
  <si>
    <t>INC516000: INC516000: MISCELLANEOUS AND SELLING EXPENSES</t>
  </si>
  <si>
    <t>ADMINISTRATIVE &amp; GENERAL EXPENSES</t>
  </si>
  <si>
    <t>INC520010: INC520010: A&amp;G EXP - ADMINISTRATIVE &amp; GENERAL SALARIES</t>
  </si>
  <si>
    <t>INC521000: INC521000: A&amp;G EXP - OFFICE SUPPLIES AND EXPENSES</t>
  </si>
  <si>
    <t>INC521151: INC521151: A&amp;G EXP - ADMINISTRATION FEES - FREC</t>
  </si>
  <si>
    <t>INC521900: A&amp;G EXP - OFFICE SUPPLIES AND EXPENSES - GAS RESERVES</t>
  </si>
  <si>
    <t>INC522000: INC522000: A&amp;G EXP - ADMINISTRATIVE EXPENSES TRANSFERRED CR.</t>
  </si>
  <si>
    <t>INC522151: INC522151: A&amp;G EXP - EXPENSES TRANSFERRED - FREC</t>
  </si>
  <si>
    <t>INC523000: INC523000: A&amp;G EXP - OUTSIDE SERVICES EMPLOYED</t>
  </si>
  <si>
    <t>INC523151: INC523151: A&amp;G EXP - SERVICING FEES  - FREC</t>
  </si>
  <si>
    <t>INC523500: INC523500: OUTSIDE SERVICES LEGAL - CAPACITY CLAUSE</t>
  </si>
  <si>
    <t>INC523900: OUTSIDE SERVICES - GAS RESERVES</t>
  </si>
  <si>
    <t>INC524000: INC524000: A&amp;G EXP - PROPERTY INSURANCE</t>
  </si>
  <si>
    <t>INC524100: INC524100: A&amp;G EXP - PROPERTY INSURANCE - NUCLEAR OUTAGE</t>
  </si>
  <si>
    <t>INC524121: INC524121: A&amp;G EXP - STORM DEFICIENCY RECOVERY</t>
  </si>
  <si>
    <t>INC524900: A&amp;G EXP - PROPERTY INSURANCE - GAS RESERVES</t>
  </si>
  <si>
    <t>INC525000: INC525000: A&amp;G EXP - INJURIES AND DAMAGES</t>
  </si>
  <si>
    <t>INC525100: INC525100: A&amp;G EXP - INJURIES &amp; DAMAGES - CPRC</t>
  </si>
  <si>
    <t>INC525101: INC525101: A&amp;G EXP - INJURIES &amp; DAMAGES - NUC</t>
  </si>
  <si>
    <t>INC525106: INC525106: A&amp;G EXP - INJURIES &amp; DAMAGES - FUEL</t>
  </si>
  <si>
    <t>INC525110: INC525110: A&amp;G EXP - INJURIES &amp; DAMAGES - ECCR</t>
  </si>
  <si>
    <t>INC525120: INC525120: A&amp;G EXP - INJURIES &amp; DAMAGES -  ECRC</t>
  </si>
  <si>
    <t>INC526100: INC526100: A&amp;G EXP - EMP PENSIONS &amp; BENEFITS</t>
  </si>
  <si>
    <t>INC526110: INC526110: A&amp;G EXP - EMP PENSIONS &amp; BENEFITS - FUEL</t>
  </si>
  <si>
    <t>INC526120: INC526120: A&amp;G EXP - EMP PENSIONS &amp; BENEFITS - ECRC</t>
  </si>
  <si>
    <t>INC526130: INC526130: A&amp;G EXP - EMP PENSIONS &amp; BENEFITS - CAPACITY</t>
  </si>
  <si>
    <t>INC526131: INC526131: A&amp;G EXP - EMP PENSIONS &amp; BENEFITS - NUC</t>
  </si>
  <si>
    <t>INC526211: INC526211: A&amp;G EXP - EMP PENSIONS &amp; BENEFITS - ECCR</t>
  </si>
  <si>
    <t>INC526650: INC526650: A&amp;G EXP - EMP PENSIONS &amp; BENEFITS - DENTAL EXPENSES</t>
  </si>
  <si>
    <t>INC528010: INC528010: A&amp;G EXP - REGULATORY COMMISSION EXPENSE - FPSC</t>
  </si>
  <si>
    <t>INC528020: INC528020: A&amp;G EXP - REGULATORY COMMISSION EXPENSE - FERC</t>
  </si>
  <si>
    <t>INC528100: INC528100: A&amp;G EXP - REGULATORY COMMISSION EXPENSE - FERC FEE</t>
  </si>
  <si>
    <t>INC529100: INC529100: A&amp;G EXP - DUPLICATE CHARGES CR - ECCR COSTS DEFERRED</t>
  </si>
  <si>
    <t>INC530000: INC530000: A&amp;G EXP - MISC GENERAL EXPENSES</t>
  </si>
  <si>
    <t>INC530151: INC530151: MISC GENERAL EXPENSES - FREC</t>
  </si>
  <si>
    <t>INC530300: INC530300: A&amp;G EXP - MISC GENERAL EXPENSES - EPRI</t>
  </si>
  <si>
    <t>INC531000: INC531000: A&amp;G EXP - RENTS</t>
  </si>
  <si>
    <t>INC531100: INC531100: A&amp;G EXP - RENTS - ECCR</t>
  </si>
  <si>
    <t>INC535000: INC535000: A&amp;G EXP - MAINTENANCE OF GENERAL PLANT</t>
  </si>
  <si>
    <t>INC535100: INC535100: A&amp;G EXP - MAINT GENERAL PLANT - ECRC</t>
  </si>
  <si>
    <t>TOTAL DEPRECIATION EXPENSE</t>
  </si>
  <si>
    <t>INTANG DEPRECIATION</t>
  </si>
  <si>
    <t>INC603000: INC603000: DEPR &amp; AMORT EXP - INTANGIBLE</t>
  </si>
  <si>
    <t>INC603001: INC603001: DEPR &amp; AMORT  EXP - INTANGIBLE ARO</t>
  </si>
  <si>
    <t>INC603005: INC603005: DEPR &amp; AMORT EXP - NCRC AVOIDED AFUDC- INTANG- FERC RECLASS</t>
  </si>
  <si>
    <t>INC603007: INC603007: DEPR &amp; AMORT EXP - INT ECCR</t>
  </si>
  <si>
    <t>INC603008: INC603008: DEPR EXP - ITC INTEREST SYNCHRONIZATION - FPSC</t>
  </si>
  <si>
    <t>INC603009: INC603009: DEPR &amp; AMORT EXP - INTANG DEPREC SURPLUS FLOWBACK</t>
  </si>
  <si>
    <t>INC603092: INC603092: DEPR &amp; AMORT EXP - INT ECRC</t>
  </si>
  <si>
    <t>INC603339: DEPR &amp; AMORT EXP - ARO - GAS RESERVES</t>
  </si>
  <si>
    <t>STEAM DEPRECIATION PRODUCTION</t>
  </si>
  <si>
    <t>INC603010: INC603010: DEPR &amp; AMORT EXP - STEAM</t>
  </si>
  <si>
    <t>INC603011: INC603011: DEPR &amp; AMORT EXP - FOSSIL DECOMM</t>
  </si>
  <si>
    <t>INC603013: INC603013: DEPR &amp; AMORT EXP - STEAM PLANT - ECRC -</t>
  </si>
  <si>
    <t>INC603014: DEPR &amp; AMORT EXP - STEAM PLANT - CAPACITY</t>
  </si>
  <si>
    <t>INC603015: INC603015: DEPR &amp; AMORT EXP - SURPLUS DISMANTLEMENT DEPR</t>
  </si>
  <si>
    <t>INC603018: INC603018: DEPR &amp; AMORT EXP - COAL CARS</t>
  </si>
  <si>
    <t>INC603980: INC603980: DEPR EXP - AMORT ELECT PLT  - ACQUI ADJ</t>
  </si>
  <si>
    <t>NUCLEAR DEPRECIATION PRODUCTION</t>
  </si>
  <si>
    <t>INC603020: INC603020: DEPR &amp; AMORT EXP - TURKEY POINT</t>
  </si>
  <si>
    <t>INC603022: INC603022: DEPR &amp; AMORT EXP - ST LUCIE 1</t>
  </si>
  <si>
    <t>INC603024: INC603024: DEPR &amp; AMORT EXP - ST LUCIE COMMON</t>
  </si>
  <si>
    <t>INC603026: INC603026: DEPR &amp; AMORT EXP - ST LUCIE 2</t>
  </si>
  <si>
    <t>INC603027: INC603027: DEPR &amp; AMORT EXP - NCRC AVOIDED AFUDC- NUCL- FERC RECLASS</t>
  </si>
  <si>
    <t>INC603028: INC603028: DEPR &amp; AMORT EXP - NUCLEAR PLANT - ECRC -</t>
  </si>
  <si>
    <t>INC603029: INC603029: DEPR &amp; AMORT EXP - NUCLEAR FLOWBACK</t>
  </si>
  <si>
    <t>INC603128: DEPR &amp; AMORT EXP - NUCLEAR PLANT - CAPACITY</t>
  </si>
  <si>
    <t>OTHER DEPRECIATION PRODUCTION</t>
  </si>
  <si>
    <t>INC603030: INC603030: DEPR &amp; AMORT EXP - OTHER PRODUCTION</t>
  </si>
  <si>
    <t>INC603036: INC603036: DEPR &amp; AMORT EXP - DISMANTLEMENT - OTHER PROD</t>
  </si>
  <si>
    <t>INC603037: INC603037: DEPR &amp; AMORT EXP - DISMANTLEMENT - OTHER PROD (ECRC)</t>
  </si>
  <si>
    <t>INC603039: INC603039: DEPR &amp; AMORT EXP - OTH PROD MARTIN PIPELINE</t>
  </si>
  <si>
    <t>INC603040: INC603040: DEPR &amp; AMORT EXP - OTH PROD - ECRC -</t>
  </si>
  <si>
    <t>INC603140: DEPR &amp; AMORT EXP - OTH PROD - CAPACITY</t>
  </si>
  <si>
    <t>INC603900: DEPR &amp; AMORT EXP - GAS RESERVES</t>
  </si>
  <si>
    <t>TRANSMISSION DEPRECIATION EXPENSE</t>
  </si>
  <si>
    <t>INC603041: INC603041: DEPR &amp; AMORT EXP - TRANSMISSION</t>
  </si>
  <si>
    <t>INC603042: INC603042: DEPR &amp; AMORT EXP - TRANS - ECRC -</t>
  </si>
  <si>
    <t>INC603043: INC603043: DEPR &amp; AMORT EXP - TRANS ECCR</t>
  </si>
  <si>
    <t>INC603046: INC603046: DEPR &amp; AMORT EXP - AVOIDED AFUDC- TRANS- FERC RECLASS</t>
  </si>
  <si>
    <t>INC603047: INC603047: DEPR &amp; AMORT EXP - TRANSMISSION - GSU</t>
  </si>
  <si>
    <t>INC603048: INC603048: DEPR &amp; AMORT EXP - TRANSMISSION - OTHER RETAIL</t>
  </si>
  <si>
    <t>INC603049: INC603049: DEPR &amp; AMORT EXP - TRANSMISSION - OTHER WHOLESALE</t>
  </si>
  <si>
    <t>DISTRIBUTION DEPRECIATION EXPENSE</t>
  </si>
  <si>
    <t>INC603051: INC603051: DEPR &amp; AMORT EXP - DISTRIBUTION A/C 361</t>
  </si>
  <si>
    <t>INC603052: INC603052: DEPR &amp; AMORT EXP - DISTRIBUTION A/C 362</t>
  </si>
  <si>
    <t>INC603054: INC603054: DEPR &amp; AMORT EXP - DISTRIBUTION A/C 364</t>
  </si>
  <si>
    <t>INC603055: INC603055: DEPR &amp; AMORT EXP - DISTRIBUTION A/C 365</t>
  </si>
  <si>
    <t>INC603056: INC603056: DEPR &amp; AMORT EXP - DISTRIBUTION A/C 366</t>
  </si>
  <si>
    <t>INC603057: INC603057: DEPR &amp; AMORT EXP - DISTRIBUTION A/C 367</t>
  </si>
  <si>
    <t>INC603058: INC603058: DEPR &amp; AMORT EXP - DISTRIBUTION A/C 368</t>
  </si>
  <si>
    <t>INC603059: INC603059: DEPR &amp; AMORT EXP - DISTRIBUTION A/C 369</t>
  </si>
  <si>
    <t>INC603060: INC603060: DEPR &amp; AMORT EXP - DISTRIBUTION A/C 370</t>
  </si>
  <si>
    <t>INC603061: INC603061: DEPR &amp; AMORT EXP - DISTRIBUTION A/C 371</t>
  </si>
  <si>
    <t>INC603063: INC603063: DEPR &amp; AMORT EXP - DISTRIBUTION A/C 373</t>
  </si>
  <si>
    <t>INC603065: INC603065: DEPR &amp; AMORT EXP - DISTRIBUTION - ECRC -</t>
  </si>
  <si>
    <t>INC603071: INC603071: DEPR &amp; AMORT EXP - DISTRIBUTION A/C 361 ECCR</t>
  </si>
  <si>
    <t>INC603072: INC603072: DEPR &amp; AMORT EXP - DISTRIBUTION A/C 362 ECCR</t>
  </si>
  <si>
    <t>INC603074: INC603074: DEPR &amp; AMORT EXP - DISTRIBUTION A/C 364 ECCR</t>
  </si>
  <si>
    <t>INC603075: INC603075: DEPR &amp; AMORT EXP - DISTRIBUTION A/C 365 ECCR</t>
  </si>
  <si>
    <t>INC603078: INC603078: DEPR &amp; AMORT EXP - DISTRIBUTION A/C 368 ECCR</t>
  </si>
  <si>
    <t>INC603079: INC603079: DEPR &amp; AMORT EXP - DISTRIBUTION A/C 369 ECCR</t>
  </si>
  <si>
    <t>INC603080: INC603080: DEPR &amp; AMORT EXP - DISTRIBUTION A/C 370 ECCR</t>
  </si>
  <si>
    <t>INC603081: INC603081: DEPR &amp; AMORT EXP - DISTRIBUTION A/C 371 ECCR</t>
  </si>
  <si>
    <t>INC603083: INC603083: DEPR &amp; AMORT EXP - DISTRIBUTION A/C 373 ECCR</t>
  </si>
  <si>
    <t>INC603089: INC603089: DEPR &amp; AMORT EXP - DISTRIBUTION FLOWBACK</t>
  </si>
  <si>
    <t>GENERAL DEPRECIATION EXPENSE</t>
  </si>
  <si>
    <t>INC603091: INC603091: DEPR &amp; AMORT EXP - GENERAL STRUCTURES</t>
  </si>
  <si>
    <t>INC603093: INC603093: DEPR &amp; AMORT EXP - GENERAL OTHER (EXC ECCR &amp; FERC)</t>
  </si>
  <si>
    <t>INC603095: INC603095: DEPR &amp; AMORT EXP - GENERAL OTHER ECCR</t>
  </si>
  <si>
    <t>INC603097: INC603097: DEPR &amp; AMORT EXP - GENERAL OTHER ECRC -</t>
  </si>
  <si>
    <t>INC603098: DEPR &amp; AMORT EXP - GENERAL OTHER CAPACITY</t>
  </si>
  <si>
    <t>INC603200: INC603200: DEPR &amp; AMORT EXP - PROP UNDER CAPT LEASES</t>
  </si>
  <si>
    <t>NUCLEAR DECOMMISSIONING EXPENSE</t>
  </si>
  <si>
    <t>INC603310: INC603310: DEPR EXP - NUCLEAR DECOMMISSIONING</t>
  </si>
  <si>
    <t>INC603371: INC603371: DECOMMISSIONING EXPENSE - ARO RECLASS</t>
  </si>
  <si>
    <t>AMORT REGULATORY ASSET &amp; LIABILITY</t>
  </si>
  <si>
    <t>INC603144: INC603144: REGULATORY DEBIT - ASSET RET OBLIGATION</t>
  </si>
  <si>
    <t>INC605000: INC605000: ACCRETION EXPENSE - ARO REG DEBIT</t>
  </si>
  <si>
    <t>INC607000: INC607000: AMORT OF PROP LOSSES, UNRECOV PLT &amp; REGUL STUDY COSTS</t>
  </si>
  <si>
    <t>INC607143: INC607143: REGULATORY CREDIT - ASSET RET OBLIGATION</t>
  </si>
  <si>
    <t>INC607144: INC607144: REGULATORY DEBIT - ASSET RET OBLIGATION</t>
  </si>
  <si>
    <t>INC607300: INC607300: AMORT OF CEDAR BAY PPA LOSS - CAPACITY</t>
  </si>
  <si>
    <t>INC607340: INC607340: AMORT OF GLADES POWER PARK</t>
  </si>
  <si>
    <t>INC607346: ANALOG METER RETIREMENTS</t>
  </si>
  <si>
    <t>INC607350: INC607350: AMORT OF CEDAR BAY PPA LOSS - FUEL</t>
  </si>
  <si>
    <t>INC607351: INC607351: AMORT OF STORM SECURITIZATION</t>
  </si>
  <si>
    <t>INC607352: INC607352: AMORT OF STORM SECURITIZATION - OVER/UNDER TAX RECOV</t>
  </si>
  <si>
    <t>INC607360: INC607360: AMORTIZATION OF NUCLEAR RESERVE</t>
  </si>
  <si>
    <t>INC607361: INC607361: AMORTIZATION OF UNALLOCATED PROD RESERVE</t>
  </si>
  <si>
    <t>INC607365: INC607365: AMORTIZATION OF DBT DEFERRED SECURITY</t>
  </si>
  <si>
    <t>INC607366: INC607366: AMORTIZATION OF STORM DEFICIENCY</t>
  </si>
  <si>
    <t>INC607370: INC607370: NUCLEAR RECOVERY AMORTIZATION</t>
  </si>
  <si>
    <t>INC607371: INC607371: AMORT NCRC BASE RATE REV REQ</t>
  </si>
  <si>
    <t>INC607373: INC607373: AMORT REG ASSET - CONVERTIBLE ITC DEPR LOSS</t>
  </si>
  <si>
    <t>INC607404: INC607404: AMORT REG LIAB - CONVERTIBLE ITC GROSS-UP</t>
  </si>
  <si>
    <t>INC607411: INC607411: AMORT OF PROP GAINS-AVIAT TRF-FPL GROUP</t>
  </si>
  <si>
    <t>INC607900: AMORTIZATION - GAS RESERVES</t>
  </si>
  <si>
    <t>INC608050: INC608050: AMORT OF REG ASSETS - AVOIDED AFUDC DEPR - FERC RECLASS</t>
  </si>
  <si>
    <t>TAXES OTHER THAN INCOME TAXES</t>
  </si>
  <si>
    <t>INC608100: INC608100: TAX OTH TH INC TAX - UTILITY OPERAT INCOME CLEARING</t>
  </si>
  <si>
    <t>INC608101: INC608101: TAX OTH TH INC TAX - PAYROLL - CAPACITY</t>
  </si>
  <si>
    <t>INC608102: INC608102: TAX OTH TH INC TAX - PAYROLL - ECCR</t>
  </si>
  <si>
    <t>INC608103: INC608103: TAX OTH TH INC TAX - PAYROLL - ECRC</t>
  </si>
  <si>
    <t>INC608104: INC608104: TAX OTH TH INC TAX - PAYROLL - NUC</t>
  </si>
  <si>
    <t>INC608105: INC608105: TAX OTH TH INC TAX - REAL &amp; PERS PROPERTY TAX</t>
  </si>
  <si>
    <t>INC608106: INC608106: TAX OTH TH INC TAX - PAYROLL - FUEL</t>
  </si>
  <si>
    <t>INC608110: INC608110: TAX OTH TH INC TAX - FRANCHISE TAX</t>
  </si>
  <si>
    <t>INC608115: INC608115: TAX OTH TH INC TAX - FEDERAL UNEMPLOYMENT TAXES</t>
  </si>
  <si>
    <t>INC608120: INC608120: TAX OTH TH INC TAX - STATE UNEMPLOYMENT TAXES</t>
  </si>
  <si>
    <t>INC608125: INC608125: TAX OTH TH INC TAX - FICA (SOCIAL SECURITY)</t>
  </si>
  <si>
    <t>INC608128: INC608128: TAX OTH TH INC TAX - GROSS RECEIPTS TAX - ECRC</t>
  </si>
  <si>
    <t>INC608129: INC608129: TAX OTH TH INC TAX - GROSS RECEIPTS TAX - CAPACITY</t>
  </si>
  <si>
    <t>INC608130: INC608130: TAX OTH TH INC TAX - GROSS RECEIPTS TAX - RETAIL BASE</t>
  </si>
  <si>
    <t>INC608131: INC608131: TAX OTH TH INC TAX - GROSS RECEIPTS TAX - FRANCHISE</t>
  </si>
  <si>
    <t>INC608132: INC608132: TAX OTH TH INC TAX - GROSS RECEIPTS TAX - ECCR</t>
  </si>
  <si>
    <t>INC608133: INC608133: TAX OTH TH INC TAX - GROSS RECEIPTS TAX - RETAIL FUEL</t>
  </si>
  <si>
    <t>INC608134: INC608134: TAX OTH TH INC TAX - GROSS RECEIPTS TAX - STORM RECOVERY</t>
  </si>
  <si>
    <t>INC608135: INC608135: TAX OTH TH INC TAX - REG ASSESS FEE - RETAIL BASE</t>
  </si>
  <si>
    <t>INC608136: INC608136: TAX OTH TH INC TAX - REG ASSESS FEE - FRANCHISE</t>
  </si>
  <si>
    <t>INC608137: INC608137: TAX OTH TH INC TAX - REG ASSESS FEE - ECCR</t>
  </si>
  <si>
    <t>INC608138: INC608138: TAX OTH TH INC TAX - REG ASSESS FEE - FUEL FPSC</t>
  </si>
  <si>
    <t>INC608139: INC608139: TAX OTH TH INC TAX - REG ASSESS FEE - STORM RECOV</t>
  </si>
  <si>
    <t>INC608140: INC608140: TAX OTH TH INC TAX - REG ASSESS FEE - CAPACITY</t>
  </si>
  <si>
    <t>INC608145: INC608145: TAX OTH TH INC TAX - INTANGIBLE TAX</t>
  </si>
  <si>
    <t>INC608146: INC608146: TAX OTH TH INC TAX - DEF GROSS RECPT TX - OTHER</t>
  </si>
  <si>
    <t>INC608147: INC608147: TAX OTH TH INC TAX - REG ASSESS FEE - ECRC</t>
  </si>
  <si>
    <t>INC608150: INC608150: TAX OTH TH INC TAX - OCCUPATIONAL LICENCES</t>
  </si>
  <si>
    <t>INC608180: INC608180: TAX OTH TH INC TAX - SUPERFUND ENVIRONMENTAL TAX</t>
  </si>
  <si>
    <t>INC608190: TAX OTH TH INC TAX - OTHER - GAS RESERVES</t>
  </si>
  <si>
    <t>INC608191: TAX OTH TH INC TAX - PROPERTY - GAS RESERVES</t>
  </si>
  <si>
    <t>TOTAL OPERATING INCOME TAX</t>
  </si>
  <si>
    <t>INCOME TAXES CURRENT</t>
  </si>
  <si>
    <t>INC609100: INC609100: INCOME TAXES - UTILITY OPER INCOME - CURRENT FEDERAL</t>
  </si>
  <si>
    <t>INC609110: INC609110: INCOME TAXES - UTILITY OPER INCOME - CURRENT STATE</t>
  </si>
  <si>
    <t>DEFERRED TAXES</t>
  </si>
  <si>
    <t>INC610000: INC610000: INCOME TAXES - DEFERRED FEDERAL</t>
  </si>
  <si>
    <t>INC611000: INC611000: INCOME TAXES - DEFERRED STATE</t>
  </si>
  <si>
    <t>INVESTMENT TAX CREDIT</t>
  </si>
  <si>
    <t>INC611450: INC611450: AMORTIZATION OF ITC</t>
  </si>
  <si>
    <t>GAIN LOSS ON SALE OF PLANT</t>
  </si>
  <si>
    <t>INC611600: INC611600: GAIN FROM DISP OF UTILITY PLANT - FUTURE USE</t>
  </si>
  <si>
    <t>INC611710: INC611710: LOSS FROM DISP OF UTILITY PLANT - FUTURE USE</t>
  </si>
  <si>
    <t>INC611800: INC611800: GAIN FROM DISP OF ALLOWANCE - ECRC -</t>
  </si>
  <si>
    <t>(1) THIS ADJUSTMENT IS REQUIRED TO PRORATE AMOUNTS INCLUDED IN FERC ACCOUNT 282 IN ORDER TO COMPLY WITH TREASURY REGULATIONS</t>
  </si>
  <si>
    <t>§1.167(1)-1(h)(6) WHEN CALCULATING RATES USING A PROJECTED TEST YEAR. DETAILS OF THE ADJUSTMENT ARE PROVIDED ON EXHIBIT KO-8 IN FPL WITNESS</t>
  </si>
  <si>
    <t>OUSDAHL'S DIRECT TESTIMONY.</t>
  </si>
  <si>
    <t>Per Order No. 13948</t>
  </si>
  <si>
    <t>Per Order No. PSC-15-0401-AS-EI, Docket No. 150075-EI</t>
  </si>
  <si>
    <t>Witness: Kim Ousdahl, Robert E. Barrett, Jr.,</t>
  </si>
  <si>
    <t>Moray P. Dewhurst</t>
  </si>
  <si>
    <t>MFR Sch. B-2: (pg. 2, col. 3 line 29) + (pg. 3, col. 3 line 27). Note, $4 was plugged to tie to rate base.</t>
  </si>
  <si>
    <t>BAL128321: BAL128321: OTHER SPECIAL FUNDS - NUCLEAR DECOMMISSIONING COST</t>
  </si>
  <si>
    <r>
      <t xml:space="preserve">Projected 2017 Test Year </t>
    </r>
    <r>
      <rPr>
        <b/>
        <sz val="8"/>
        <color rgb="FFFF0000"/>
        <rFont val="Arial"/>
        <family val="2"/>
      </rPr>
      <t>(Gas Reserves removed)</t>
    </r>
  </si>
  <si>
    <t>RAF: Detailed GL Balance Sheet</t>
  </si>
  <si>
    <t>TOTAL ASSETS</t>
  </si>
  <si>
    <t>PLANT IN SERVICE</t>
  </si>
  <si>
    <t>101000: 101000: SAP-Electric Plant in Service</t>
  </si>
  <si>
    <t>101050: 101050: SAP-Eltrc Plt in Srvc-WO Problem-Not PP Intf</t>
  </si>
  <si>
    <t>101098: 101098: SAP-Electric Plant in Service-ARO Asset</t>
  </si>
  <si>
    <t>101100: 101100: SAP-Electric Plant-Prop under Capital Leases</t>
  </si>
  <si>
    <t>102000: 102000: SAP-Electric Plant Purchased or Sold</t>
  </si>
  <si>
    <t>106050: 106050: SAP-Compl Const Not Classifed-WO Problems</t>
  </si>
  <si>
    <t>106100: 106100: SAP-Completed Constr Not Class-Utility Plant</t>
  </si>
  <si>
    <t>114000: 114000: SAP-Elect Plant Acquisition Adjustments</t>
  </si>
  <si>
    <t>105000: 105000: SAP-Electric Plant Held for Future Use</t>
  </si>
  <si>
    <t>105101: Prod Prop Held Future Use-Allow-Gas Reserves</t>
  </si>
  <si>
    <t>106500: 106500: SAP-Comp Const Not Class-Future Use Prop</t>
  </si>
  <si>
    <t>107050: 107050: SAP-Constr Work in Progress-FPLNonPwrPlntSys</t>
  </si>
  <si>
    <t>107100: 107100: SAP-Construction Work in Progress</t>
  </si>
  <si>
    <t>ACCUM PROVISION FOR DEPRECIATION</t>
  </si>
  <si>
    <t>108050: 108050: SAP-Accum Prov Deprec Elec Plt-Accr Prob</t>
  </si>
  <si>
    <t>108100: 108100: SAP-Accum Prov Deprec Elec Utility Plant</t>
  </si>
  <si>
    <t>108101: 108101: SAP-Accum Prov Deprec Elec Plt-ARO Asset</t>
  </si>
  <si>
    <t>108102: 108102: SAP-AccProv Depr ElecUtil Plt-EnvirRecov</t>
  </si>
  <si>
    <t>108111: AccProv Depr ElecUtil Plt-Capacity Clause</t>
  </si>
  <si>
    <t>108121: 108121: SAP-Acc Prov Depr Plt-LMS-Energy Conservation</t>
  </si>
  <si>
    <t>108132: 108132: SAP-Accm Prov Depr-Fossil Dismantlement</t>
  </si>
  <si>
    <t>108133: 108133: SAP-ACCUM PROV DEPREC-OIL BACKOUT</t>
  </si>
  <si>
    <t>108134: 108134: SAP-Accm Prov Depr-Dismantle-ARO Offset</t>
  </si>
  <si>
    <t>108148: 108148: SAP-KPB-Accum Dpr Util Plt-Dcom NonQ FAS115</t>
  </si>
  <si>
    <t>108150: 108150: SAP-Accm Prov Depr-Decom Reserve-Non Qua</t>
  </si>
  <si>
    <t>108155: 108155: SAP-Accm Prov Depr-Decom Rsrv-Qualified</t>
  </si>
  <si>
    <t>108160: 108160: SAP-Accm Prov Depr-Decom Rsv-NQ Earnings</t>
  </si>
  <si>
    <t>108165: 108165: SAP-Accm Prov Depr-Earnings Rsrv-Qualf</t>
  </si>
  <si>
    <t>108170: 108170: SAP-Accm Prov Depr-Decom Rsrv-Qual-FAS115</t>
  </si>
  <si>
    <t>108171: 108171: SAP-Accm Prov Depr-Decom Resv-ARO Contra</t>
  </si>
  <si>
    <t>108175: 108175: SAP-Accm Prov Depr-ITC Interest Synchron</t>
  </si>
  <si>
    <t>108178: 108178: SAP-Accm Provision Dismantlement-ECRC</t>
  </si>
  <si>
    <t>108191: 108191: SAP-Accm Prov Depreciation-Reserve Flowback</t>
  </si>
  <si>
    <t>111000: 111000: SAP-Accm Prov Amortiz-Elec Util Plant</t>
  </si>
  <si>
    <t>111002: 111002: SAP-Accm Provision Amort-Envirn Recovery</t>
  </si>
  <si>
    <t>111005: 111005: Accm Provision Amort-Capacity Clasue</t>
  </si>
  <si>
    <t>111081: 111081: SAP-Accm Provision Amort-WC H2O Reclam Fac</t>
  </si>
  <si>
    <t>111082: 111082: Accm Prov Amortiz-Carry Fee WC</t>
  </si>
  <si>
    <t>115000: 115000: SAP-Accm Prov Amort-Elec Plt Acqu Adjmt</t>
  </si>
  <si>
    <t>120100: 120100: SAP-Nucl Fuel In Process-Ref Conv Enr Fab</t>
  </si>
  <si>
    <t>120300: 120300: SAP-Nuclear Fuel Assemblies in Reactor</t>
  </si>
  <si>
    <t>120400: 120400: SAP-Spent Nuclear Fuel</t>
  </si>
  <si>
    <t>120500: 120500: SAP-Accm Prov Amortization Nucl Fuel Assemb</t>
  </si>
  <si>
    <t>TOTAL OTHER PROPERTY AND INVEST</t>
  </si>
  <si>
    <t>NON UTILITY PROPERTY</t>
  </si>
  <si>
    <t>107700: CONSTRUCTION WORK IN PROGRESS-Gas Reserves</t>
  </si>
  <si>
    <t>108700: Accm Prov Amortiz-ARO-Gas Reserves</t>
  </si>
  <si>
    <t>111201: Accm Prov Amortiz-Prod Leaseholds-Gas Reserves</t>
  </si>
  <si>
    <t>111202: Accm Prov Amortiz-Wells-Construction-Gas Reserves</t>
  </si>
  <si>
    <t>111203: Accm Prov Amortiz-Wells-Equipment-Gas Reserves</t>
  </si>
  <si>
    <t>121100: 121100: SAP-Non Utility Property</t>
  </si>
  <si>
    <t>121101: 121101: Non Utility Property - Flagami</t>
  </si>
  <si>
    <t>131900: Cash-Gas Reserves</t>
  </si>
  <si>
    <t>146701: Accounts Recvable frm Associated Co's-Gas Reserves</t>
  </si>
  <si>
    <t>190751: Accm Defer IncTaxes-State-Gas Reserves</t>
  </si>
  <si>
    <t>230300: Asset Retirement Obligation-Liability-Gas Reserves</t>
  </si>
  <si>
    <t>232802: Accounts Payable-Gas Reserves</t>
  </si>
  <si>
    <t>234701: Accounts Payable to Associated Co's-Gas Reserves</t>
  </si>
  <si>
    <t>236900: Taxes Accr-Federal Inc Tax-Gas Reserves</t>
  </si>
  <si>
    <t>242951: Misc Curr &amp; Accr Liab-Other-Gas Reserves</t>
  </si>
  <si>
    <t>282800: Accm Defer Income Taxes-Fed-Gas Reserves</t>
  </si>
  <si>
    <t>282801: Accm Defer Income Taxes-State-Gas Reserves</t>
  </si>
  <si>
    <t>325200: Natural Gas Plant-Producing Leaseholds-GasReserve</t>
  </si>
  <si>
    <t>330000: Nat Gas Plant-Prod Wells-ConstructionGasReserves</t>
  </si>
  <si>
    <t>331000: Nat Gas Plant-Prod Wells-EquipmentGasReserves</t>
  </si>
  <si>
    <t>339000: Nat Gas Plant-Asset Retirement Costs-GasReserves</t>
  </si>
  <si>
    <t>OTHER PROPERTY AND INVESTMENT</t>
  </si>
  <si>
    <t>123100: 123100: SAP-Investment in Subsidiary Companies</t>
  </si>
  <si>
    <t>OTHER SPECIAL FUNDS</t>
  </si>
  <si>
    <t>128000: 128000: SAP-Other Special Funds</t>
  </si>
  <si>
    <t>128151: 128151: SAP-"FREC-Other Special Funds, Restrict Cash"</t>
  </si>
  <si>
    <t>128300: 128300: SAP-KPB-Other Special Funds-Strm Dam Reserv</t>
  </si>
  <si>
    <t>128301: 128301: SAP-KPB-Other Special Funds-Storm FAS 115</t>
  </si>
  <si>
    <t>128311: Oth Spec Funds Decom-Loan Value</t>
  </si>
  <si>
    <t>128313: Oth Spec Funds Decom-Loan Value NonRetail</t>
  </si>
  <si>
    <t>128319: 128319: SAP-KPB-Other Special Funds-Dcom NQ FAS 115</t>
  </si>
  <si>
    <t>128320: 128320: SAP-KPB-Other Special Funds-NQ Decomm Funds</t>
  </si>
  <si>
    <t>128321: 128321: SAP-Other Special Funds-Qual Nuc Decomm</t>
  </si>
  <si>
    <t>128325: KPB-Oth Spec Fund-NQ DecomFund-NonRetail</t>
  </si>
  <si>
    <t>128326: Oth Special Fund-QualNuc Decom-NonRetail</t>
  </si>
  <si>
    <t>128327: KPB-Oth Spec Fund-Dcom NQ FAS 115-NonRet</t>
  </si>
  <si>
    <t>128328: Oth Spec Fund-Qual Nuc DecomFAS115NonRet</t>
  </si>
  <si>
    <t>128329: 128329: SAP-Other Spec Funds-Qual Nuc Decom-FAS115</t>
  </si>
  <si>
    <t>128600: 128600: SAP-Other Special Funds-SERP Fund UnQual</t>
  </si>
  <si>
    <t>131120: 131120: RESTRICTED CASH OFFSET-TRANSMSN DEPOSTS</t>
  </si>
  <si>
    <t>134000: 134000: SAP-Other Special Deposits</t>
  </si>
  <si>
    <t>135000: 135000: SAP-Working Funds</t>
  </si>
  <si>
    <t>136000: 136000: SAP-Temporary Cash Investments.</t>
  </si>
  <si>
    <t>142100: 142100: SAP-Customer Accounts Receivable</t>
  </si>
  <si>
    <t>142200: 142200: SAP-Customer Accounts Receivabl-Deposits</t>
  </si>
  <si>
    <t>142330: 142330: SAP-Customer Accts Rec-Performance Contracts</t>
  </si>
  <si>
    <t>143100: 143100: SAP-Other Accounts Receivable</t>
  </si>
  <si>
    <t>143108: 143108: SAP-Other Accounts Receivable - DOE</t>
  </si>
  <si>
    <t>143118: 143118: SAP-Other Accounts Receivable - Purchase Power</t>
  </si>
  <si>
    <t>143450: 143450: SAP-Other Accounts Receivable-Fuels</t>
  </si>
  <si>
    <t>143800: 143800: SAP-Oth Accounts Recv-Federal &amp; State Inc Tax</t>
  </si>
  <si>
    <t>144000: 144000: SAP-Accum Prov Uncollectible Accnts-cr</t>
  </si>
  <si>
    <t>144100: 144100: SAP-Accum Prov Uncollectible Accnts-Misc</t>
  </si>
  <si>
    <t>146100: 146100: SAP-Accounts Receivable frm Associated Co's</t>
  </si>
  <si>
    <t>146151: 146151: SAP-FREC-Accts Receivble from Assoc Co's-FPL</t>
  </si>
  <si>
    <t>151000: 151000: SAP-Fuel Stock</t>
  </si>
  <si>
    <t>154000: 154000: SAP-Plant Materials &amp; Operating Supplies</t>
  </si>
  <si>
    <t>154200: 154200: SAP-Plant Materials &amp; Oper Supplies-PGD</t>
  </si>
  <si>
    <t>154201: 154201: SAP-Plt Materials &amp; Oper Supplies-In Transit</t>
  </si>
  <si>
    <t>154300: 154300: SAP-Plant Materials &amp; Oper Supplies-Nuclear</t>
  </si>
  <si>
    <t>154400: 154400: SAP-Plant Materials &amp; Oper Suppl-Fleet Fuel</t>
  </si>
  <si>
    <t>163000: 163000: SAP-Stores Expense Undistributed</t>
  </si>
  <si>
    <t>165100: 165100: SAP-Prepayments</t>
  </si>
  <si>
    <t>165151: 165151: SAP-Prepayments-Nuclear Fleet LT Retention</t>
  </si>
  <si>
    <t>165210: 165210: SAP-Prepayments-Franchise Taxes</t>
  </si>
  <si>
    <t>165300: 165300: SAP-Prepayments-Insurance</t>
  </si>
  <si>
    <t>165500: 165500: Prepayments-Capicity SWA contract ECCR</t>
  </si>
  <si>
    <t>165535: 165535: SAP-Prepayments-Commit Fees Credit Lines</t>
  </si>
  <si>
    <t>171000: 171000: SAP-Interest and Dividends Receivable</t>
  </si>
  <si>
    <t>172000: 172000: SAP-Rents Receivable</t>
  </si>
  <si>
    <t>172500: 172500: SAP-Rents Receivable-CATV</t>
  </si>
  <si>
    <t>173150: 173150: SAP-Accrued Util Revenues-Other</t>
  </si>
  <si>
    <t>173210: 173210: SAP-Accrued Utility Revenue-Unbld Rev-FPSC</t>
  </si>
  <si>
    <t>173220: 173220: SAP-Accrued Utility Revenue-Unbld Rev-FERC</t>
  </si>
  <si>
    <t>174100: 174100: SAP-Misc Current &amp; Accrued Assets</t>
  </si>
  <si>
    <t>175570: 175570: SAP-Misc Curr&amp;Accr Assets-Deriv Cur-Not Hedg</t>
  </si>
  <si>
    <t>175571: 175571: SAP-Misc Curr&amp;Accr Asset-Deriv-LT-Not Hedged</t>
  </si>
  <si>
    <t>TOTAL DEFERRED DEBITS</t>
  </si>
  <si>
    <t>UNAMORTIZED DEBT EXPENSE</t>
  </si>
  <si>
    <t>181000: 181000: SAP-Unamortized Debt Expense</t>
  </si>
  <si>
    <t>181151: 181151: SAP-FREC-Unamortized Debt Expense-SEC SR BD</t>
  </si>
  <si>
    <t>FAS109 REGULATORY ASSET</t>
  </si>
  <si>
    <t>182310: 182310: SAP-Oth Reg Assets-FAS 109</t>
  </si>
  <si>
    <t>OTHER REGULATORY ASSETS</t>
  </si>
  <si>
    <t>182145: 182145: SAP-Extraord Prop Loss-Storm Deficiency</t>
  </si>
  <si>
    <t>182146: 182146: SAP-Extraord Prop Loss-Storm Deficiency Offset</t>
  </si>
  <si>
    <t>182301: 182301: SAP-Oth Reg Assets-Tax Audit Defncy Int</t>
  </si>
  <si>
    <t>182306: 182306: SAP-Oth Reg Assets-Und Recovd Franch Fee</t>
  </si>
  <si>
    <t>182317: 182317: SAP-Oth Reg Assets-A/E vs TU NextYr Recov OM</t>
  </si>
  <si>
    <t>182321: 182321: SAP-Oth Reg Assets-Derivatives-Current</t>
  </si>
  <si>
    <t>182322: 182322: SAP-Oth Reg Assets-Derivatives-Long Term</t>
  </si>
  <si>
    <t>182323: 182323: SAP-Oth Regulatory Assets-EPU Asset Retiremt</t>
  </si>
  <si>
    <t>182324: 182324: SAP-Oth Regulatory Assets-Fin48 Int St</t>
  </si>
  <si>
    <t>182326: 182326: SAP-Oth Reg Assets-Surplus Flowback</t>
  </si>
  <si>
    <t>182330: 182330: SAP- OTH REG ASSETS-DISMANTLEMENT RESERVE FLOWBACK</t>
  </si>
  <si>
    <t>182342: Other ST Reg Asset: Cedar Bay Loss on PPA Base</t>
  </si>
  <si>
    <t>182343: Other ST Reg Asset: Cedar Bay Tx GrsUp PPA Loss Ca</t>
  </si>
  <si>
    <t>182344: Other ST Reg Asset: Cedar Bay Tax GrossUp PPA Loss</t>
  </si>
  <si>
    <t>182345: Other ST Reg Asset: Cedar Bay Loss on PPA Capacity</t>
  </si>
  <si>
    <t>182346: Other LT Reg Asset: Cedar Bay Loss on PPA Base</t>
  </si>
  <si>
    <t>182347: Other LT Reg Asset: Cedar Bay Tx GrsUp PPA Loss Ca</t>
  </si>
  <si>
    <t>182348: Other LT Reg Asset: Cedar Bay Tax GrossUp PPA Loss</t>
  </si>
  <si>
    <t>182349: Other LT Reg Asset: Cedar Bay Loss on PPA Capacity</t>
  </si>
  <si>
    <t>182351: 182351: SAP-FREC-Oth Reg Assets-Storm Rcvry Prop</t>
  </si>
  <si>
    <t>182352: 182352: SAP-Oth Reg Asset-Storm Rcvry Prop-DF Tx</t>
  </si>
  <si>
    <t>182353: 182353: SAP-FREC-Oth Reg Asset-Strm Rcvry Curr Portn</t>
  </si>
  <si>
    <t>182354: 182354: SAP-FREC-Oth Reg Asset-Strm Rcv Curr Offset</t>
  </si>
  <si>
    <t>182355: 182355: SAP-Oth Reg Assets-Strm Rcv-Ov/Un Tx Chg</t>
  </si>
  <si>
    <t>182356: 182356: SAP-FREC-Oth Reg Assets-Ovr/Und Rcv Bnd Chg</t>
  </si>
  <si>
    <t>182360: 182360: SAP-Oth Reg Asset-Underrecov-Eng Conserv</t>
  </si>
  <si>
    <t>182361: 182361: SAP-Oth Reg Asset-Undrcv Fuel Cost FPSC Fuel</t>
  </si>
  <si>
    <t>182362: 182362: SAP-Oth Reg Asset-Undrrcv A05 Capacity Costs</t>
  </si>
  <si>
    <t>182364: 182364: SAP-Oth Reg Assets-UnrecovA08EnvironRecovery</t>
  </si>
  <si>
    <t>182370: 182370: SAP-Oth Reg Ast-UndrcvFuelCost-FERC-Fuel</t>
  </si>
  <si>
    <t>182373: 182373: SAP-Oth Reg Asset-ConvITC Dpr Loss-EnvRec</t>
  </si>
  <si>
    <t>182374: 182374: SAP-Oth Reg Asset-ITC Space Coast Deprc Loss</t>
  </si>
  <si>
    <t>182375: 182375: SAP-Oth Reg Asset-ITC Martin Deprc Loss</t>
  </si>
  <si>
    <t>182384: 182384: Oth Reg Assets-SJRPP Railcar Lease</t>
  </si>
  <si>
    <t>182396: 182396: SAP-Oth Reg Assets-Deferred Fuel L/T Offset</t>
  </si>
  <si>
    <t>182397: 182397: SAP-Oth Reg Assets-Deferred Fuel L/T</t>
  </si>
  <si>
    <t>183521: 183521: SAP-Prem Surv&amp;Invest Chrg-Desoto Solar PV</t>
  </si>
  <si>
    <t>183531: 183531: SAP-Pre Sur&amp;Inv Chg-Turkey Pt Canal Monitoring</t>
  </si>
  <si>
    <t>183534: 183534: SAP-Pre Sur&amp;Inv Chg-Hendry County CC Project</t>
  </si>
  <si>
    <t>183535: 183535: SAP-Pre Sur&amp;Inv Chg-Martin to PDC Pipeline</t>
  </si>
  <si>
    <t>183538: 183538: Pre Sur &amp; Inv Chg: GT Replace FTM and FTL</t>
  </si>
  <si>
    <t>183555: 183555: SAP-Pre Sur&amp;Inv Chg-Babcock Ranch Solar</t>
  </si>
  <si>
    <t>183558: 183558: SAP-Pre Sur&amp;Inv Chg-Northrop Grumman</t>
  </si>
  <si>
    <t>183559: 183559: Pre Sur &amp; Inv Chg: Manatee Solar PV</t>
  </si>
  <si>
    <t>183662: 183662: Pre Sur &amp; Inv Chg - Fukushima Response Initiative</t>
  </si>
  <si>
    <t>183665: 183665: Pre Sur &amp; Inv Chg: Okeechobee Energy Center</t>
  </si>
  <si>
    <t>183666: 183666: Pre Sur &amp; Inv Chg: Hendry County Solar</t>
  </si>
  <si>
    <t>183667: 183667: Pre Sur &amp; Inv Chg: Okeechobee County Solar</t>
  </si>
  <si>
    <t>183668: 183668: Pre Sur &amp; Inv Chg: Desoto Solar Phase 3</t>
  </si>
  <si>
    <t>183669: Pre Sur &amp; Inv Chg: Turkey Point Nucle U3 &amp; U4 SLR</t>
  </si>
  <si>
    <t>183672: Pre Sur &amp; Inv Chg: Spring Valley</t>
  </si>
  <si>
    <t>184000: 184000: SAP-Clearing Accounts</t>
  </si>
  <si>
    <t>186100: 186100: SAP-Miscellaneous Deferred Debits</t>
  </si>
  <si>
    <t>186102: 186102: SAP-Misc Deferred Debits-FIN48 L/T Int Rec</t>
  </si>
  <si>
    <t>186103: 186103: SAP-Misc Deferred Debits-LT Receivables</t>
  </si>
  <si>
    <t>186176: 186176: SAP-Misc Deferred Debits- Storm Recovery</t>
  </si>
  <si>
    <t>186181: 186181: SAP-Misc Deferred Debits-Storm Offset</t>
  </si>
  <si>
    <t>186190: 186190: SAP-Misc Deferred Debits-Defer Pension Debit</t>
  </si>
  <si>
    <t>186216: 186216: Miscellaneous Deferred Debits:GO Gain</t>
  </si>
  <si>
    <t>186415: 186415: SAP-Misc Deferred Debits-SJRPP R&amp;R Fund</t>
  </si>
  <si>
    <t>186427: 186427: SAP-Misc Deferred Debits-Scherer 4</t>
  </si>
  <si>
    <t>186500: 186500: SAP-Misc Deferred Debits-Right of Way &amp; Land</t>
  </si>
  <si>
    <t>186650: Misc Deferred Debits-Gen Perform Incentive Factor</t>
  </si>
  <si>
    <t>186929: 186929: Misc Deferred Debits-Rate Case Incl Base</t>
  </si>
  <si>
    <t>LOSS ON REACQUIRED DEBT</t>
  </si>
  <si>
    <t>189000: 189000: SAP-Unamortized Loss on Reacquired Debt</t>
  </si>
  <si>
    <t>ACCUM DEFERRED INCOME TAX - DB</t>
  </si>
  <si>
    <t>190110: 190110: SAP-Accm Deferred Income Taxes-Federal</t>
  </si>
  <si>
    <t>190111: 190111: SAP-Accm Deferred Inc Taxes-Federal Current</t>
  </si>
  <si>
    <t>190120: 190120: SAP-Accm Deferred Income Taxes-Fed-Storm Fd</t>
  </si>
  <si>
    <t>190210: 190210: SAP-Accm Deferred Income Taxes-State</t>
  </si>
  <si>
    <t>190211: 190211: SAP-Accm Deferred Income Taxes-State-Current</t>
  </si>
  <si>
    <t>190220: 190220: SAP-Accm Deferred Income Taxes-St-Storm Fd</t>
  </si>
  <si>
    <t>TOTAL LIABILITIES</t>
  </si>
  <si>
    <t>201000: 201000: SAP-Common Stock Issued</t>
  </si>
  <si>
    <t>211000: 211000: SAP-Miscellaneous Paid-in Capital</t>
  </si>
  <si>
    <t>211700: Miscellaneous Paid-in Capital-Gas Reserves</t>
  </si>
  <si>
    <t>214000: 214000: SAP-Capital Stock Expense</t>
  </si>
  <si>
    <t>216000: 216000: SAP-Unappropriated Retained Earnings</t>
  </si>
  <si>
    <t>221000: 221000: SAP-Bonds</t>
  </si>
  <si>
    <t>221152: 221152: SAP-FREC-Bonds-SEC SR Bond</t>
  </si>
  <si>
    <t>221156: 221156: SAP-FREC-Bonds-Current Portion</t>
  </si>
  <si>
    <t>221157: 221157: SAP-FREC-Bonds-Curr Port Offset</t>
  </si>
  <si>
    <t>221998: 221998: SAP-Bonds-Current Portion</t>
  </si>
  <si>
    <t>226000: 226000: SAP-Unamortized Discount LT Debt</t>
  </si>
  <si>
    <t>226151: 226151: SAP-FREC-Unamort Discount LT Debt-SEC SR Bnd</t>
  </si>
  <si>
    <t>227100: 227100: SAP-Obligations Under Capt Lease-Non Nuclear</t>
  </si>
  <si>
    <t>228100: 228100: SAP-Accm Prov Property Insur-Storm FD</t>
  </si>
  <si>
    <t>228101: 228101: SAP-Accm Prov Prop Insu-FAS 115 Storm FD</t>
  </si>
  <si>
    <t>228106: 228106: SAP-Accm Prov Prop Ins-Non Retail Port Storm Rec</t>
  </si>
  <si>
    <t>228200: 228200: SAP-Accm Provision for Injuries &amp; Damages</t>
  </si>
  <si>
    <t>228300: 228300: SAP-Accm Provision Pensions &amp; Benefits</t>
  </si>
  <si>
    <t>228370: 228370: SAP-Accm Prov Pens &amp; Benft-Post Retirmt Benf</t>
  </si>
  <si>
    <t>228380: 228380: SAP-Accm Prov Pens &amp; Benft-Post RetireFAS112</t>
  </si>
  <si>
    <t>228408: 228408: SAP-Accm Misc Oper Provisions-Nuclear Maint</t>
  </si>
  <si>
    <t>228414: 228414: SAP-Accm Misc Oper Provision-Nuc End of Life</t>
  </si>
  <si>
    <t>228416: 228416: SAP-Accm Misc Oper Prov-Nuclear Last Core</t>
  </si>
  <si>
    <t>230143: 230143: SAP-Asset Retirement Obligations-Liability</t>
  </si>
  <si>
    <t>230205: 230205: SAP-Asset Retirement Obligations-Asbestos</t>
  </si>
  <si>
    <t>NOTES PAYABLE</t>
  </si>
  <si>
    <t>231200: 231200: SAP-Notes Payable</t>
  </si>
  <si>
    <t>235100: 235100: SAP-Customer Deposits</t>
  </si>
  <si>
    <t>232100: 232100: SAP-Accounts Payable</t>
  </si>
  <si>
    <t>232105: 232105: Accounts Payable - Construction Payable</t>
  </si>
  <si>
    <t>232110: 232110: ACCOUNTS PAYABLE - ACCRUED PAYROLL</t>
  </si>
  <si>
    <t>232130: 232130: ACCTS PAY-FUEL EST &amp; UNREC FUEL RECP</t>
  </si>
  <si>
    <t>232180: 232180: SAP-Accounts Payable-Deductions</t>
  </si>
  <si>
    <t>232220: 232220: SAP-Accouts Payable-DVTR Payroll</t>
  </si>
  <si>
    <t>232670: 232670: SAP-"Accts Pay - Trade, GRIR,Disc&amp; Freight Clr"</t>
  </si>
  <si>
    <t>232684: 232684: SAP-Accounts Payable-Nuclear Fuel Invoices</t>
  </si>
  <si>
    <t>234000: 234000: SAP-Accounts Payable to Associated Co's</t>
  </si>
  <si>
    <t>235500: 235500: SAP-Customer Deposits-Margin Call Cash</t>
  </si>
  <si>
    <t>235600: 235600: SAP-Customer deposits-Non Electric</t>
  </si>
  <si>
    <t>236100: 236100: SAP-Taxes Accr-Federal Inc Tax</t>
  </si>
  <si>
    <t>236110: 236110: SAP-Taxes Accr-State Inc Tax</t>
  </si>
  <si>
    <t>236200: 236200: SAP-Taxes Accrued-Other</t>
  </si>
  <si>
    <t>236205: 236205: SAP-Taxes Accrued-Real &amp; Personal Property</t>
  </si>
  <si>
    <t>236210: 236210: SAP-Taxes Accrued-Franchise Tax</t>
  </si>
  <si>
    <t>236215: 236215: SAP-Taxes Accrued-Federal Unemployment</t>
  </si>
  <si>
    <t>236225: 236225: SAP-Taxes Accrued-FICA</t>
  </si>
  <si>
    <t>236230: 236230: SAP-Taxes Accrued-Gross Receipts Tax</t>
  </si>
  <si>
    <t>236235: 236235: SAP-Taxes Accrued-Regulatory Assess Fee</t>
  </si>
  <si>
    <t>237000: 237000: SAP-Interest Accrued-Debt &amp; Fin 48 Liability</t>
  </si>
  <si>
    <t>237200: 237200: SAP-Interest Accrued-Customer Deposits</t>
  </si>
  <si>
    <t>237470: 237470: SAP-Interest Accrued-Wholesale Refund</t>
  </si>
  <si>
    <t>237552: 237552: SAP-FREC-Interest Accrued-SEC SR Bond</t>
  </si>
  <si>
    <t>241000: 241000: SAP-Tax Collections Payable</t>
  </si>
  <si>
    <t>242110: 242110: SAP-Misc Curr &amp; Accr Liab-Cont Retention</t>
  </si>
  <si>
    <t>242120: 242120: SAP-Misc Curr &amp; Accr Liab-Other</t>
  </si>
  <si>
    <t>242125: 242125: Misc Curr &amp; Accr Liab-QF Energy and Capacity</t>
  </si>
  <si>
    <t>242130: 242130: SAP-Misc Curr &amp; Accr Liab-Interchnge Pwr</t>
  </si>
  <si>
    <t>242140: 242140: SAP-Misc Curr &amp; Accr Liab-Transmission</t>
  </si>
  <si>
    <t>242151: 242151: SAP-Misc Curr &amp; Accr Liab-SJRPP Purc Power</t>
  </si>
  <si>
    <t>242171: 242171: SAP-Misc Curr &amp; Accr Liab-Storm</t>
  </si>
  <si>
    <t>242220: 242220: SAP-Misc Curr &amp; Accr Liab-Post RetireBen &amp; SERP</t>
  </si>
  <si>
    <t>242240: 242240: SAP-Misc Curr &amp; Accr Liab-Medical/Dental</t>
  </si>
  <si>
    <t>242400: 242400: SAP-Misc Curr &amp; Accr Liab-Accrued Expenses</t>
  </si>
  <si>
    <t>242410: 242410: SAP-Misc Curr &amp; Accr Liab-FERC Fee</t>
  </si>
  <si>
    <t>242420: 242420: SAP-Misc Curr &amp; Accr Liab-Vacations</t>
  </si>
  <si>
    <t>242480: 242480: SAP-Misc Curr &amp; Accr Liab-Capital</t>
  </si>
  <si>
    <t>242491: 242491: SAP-Misc Curr &amp; Accr Liab-Incentive Awards</t>
  </si>
  <si>
    <t>242531: 242531: SAP-Misc Curr &amp; AccrLiab-DOE OUC&amp;FMPA Nuc Fl</t>
  </si>
  <si>
    <t>242600: 242600: SAP-Misc Curr &amp; Accr Liab-Job Accts-Adv Pay</t>
  </si>
  <si>
    <t>242715: 242715: SAP-Misc Curr &amp; AccrLiab-Nuclear Rad Waste</t>
  </si>
  <si>
    <t>242800: 242800: SAP-Misc Curr &amp; Accr Liab-Pole Attch Rent</t>
  </si>
  <si>
    <t>242801: 242801: SAP-Misc Curr &amp; Accr Liab-Pole Rental-Teleco</t>
  </si>
  <si>
    <t>243000: 243000: OBLIGATIONS UNDER CAPITAL LEASES-CURRENT</t>
  </si>
  <si>
    <t>244570: 244570: SAP-Derivative Instrument Liab-S/T NonHedged</t>
  </si>
  <si>
    <t>244571: 244571: SAP-Derivative Instrument Liab-L/T NonHedged</t>
  </si>
  <si>
    <t>252000: 252000: SAP-Customer Advances for Construction</t>
  </si>
  <si>
    <t>253113: 253113: SAP-Oth Def Credits-Income Tax Pay FIN48</t>
  </si>
  <si>
    <t>253115: 253115: OTH DEF CRED-FIN 48 INT PAY ST</t>
  </si>
  <si>
    <t>253182: 253182: SAP-Oth Def Credits-Storm</t>
  </si>
  <si>
    <t>253200: 253200: SAP-Oth Def Credits-Miscellaneous</t>
  </si>
  <si>
    <t>253202: 253202: SAP-Oth Def Credits-Rothenberg Park Set</t>
  </si>
  <si>
    <t>253205: 253205: SAP-Oth Def Credits-Environmental</t>
  </si>
  <si>
    <t>253216: 253216: Oth Def Credits-GO Gain</t>
  </si>
  <si>
    <t>253249: 253249: SAP-Oth Def Credits-SJRPP Accl Recov</t>
  </si>
  <si>
    <t>253250: 253250: SAP-Oth Def Credits-SJRPP Def Int Pym</t>
  </si>
  <si>
    <t>253280: 253280: SAP-Oth Def Credits-SJRPP Purchased Pwr</t>
  </si>
  <si>
    <t>253290: 253290: SAP-Oth Def Credits-Environ Exps Non Nuclear</t>
  </si>
  <si>
    <t>253293: 253293: SAP-Oth Def Credits-Environ Exps Nuclear</t>
  </si>
  <si>
    <t>253540: 253540: SAP-Oth Def Credits-BILD Prem Light LumpSum</t>
  </si>
  <si>
    <t>FAS109 REGULATORY LIABILITY</t>
  </si>
  <si>
    <t>254100: 254100: SAP-Oth Reg Liab-FAS 109</t>
  </si>
  <si>
    <t>OTHER REGULATORY LIABILITIES</t>
  </si>
  <si>
    <t>254112: 254112: Oth Reg Liab-SWAPC ECCR</t>
  </si>
  <si>
    <t>254143: 254143: SAP-Oth Reg Liab-Asset Retirement Obligation</t>
  </si>
  <si>
    <t>254304: 254304: SAP-Oth Reg Liab-Tax Audit Refund Interest</t>
  </si>
  <si>
    <t>254306: 254306: SAP-Oth Reg Liab-Deferred Gain Land Sale</t>
  </si>
  <si>
    <t>254307: 254307: SAP-Oth Reg Liab-Reg Asst Fee &amp; Franchise</t>
  </si>
  <si>
    <t>254314: 254314: SAP-Oth Reg Liab-Interest Income-FIN48</t>
  </si>
  <si>
    <t>254325: 254325: SAP-Oth Reg Liab-Nuclear Cost Recov</t>
  </si>
  <si>
    <t>254326: 254326: OTH REG LIAB-NUCLR COST RECOVERY CREDITS</t>
  </si>
  <si>
    <t>254333: 254333: Oth Reg Liab-Avoided AFUDC-FPSC</t>
  </si>
  <si>
    <t>254334: 254334: SAP-Oth Reg Liab-PIR Avoided AFUDC-FPSC</t>
  </si>
  <si>
    <t>254336: 254336: SAP-Oth Reg Liab-Acc Depr Avoided AFUDC-Reserve</t>
  </si>
  <si>
    <t>254337: 254337: SAP-Oth Reg Liab-AD Accum Depr Avoided AFUDC-FPSC</t>
  </si>
  <si>
    <t>254401: 254401: SAP-Oth Reg Liab-Accum Nuclear Amort</t>
  </si>
  <si>
    <t>254404: 254404: SAP-Oth Reg Liab-Conv ITC Gross Up</t>
  </si>
  <si>
    <t>254405: 254405: SAP-Oth Reg Liab-Space Coast</t>
  </si>
  <si>
    <t>254406: 254406: SAP-Oth Reg Liab-Martin ITC Gross Up</t>
  </si>
  <si>
    <t>254600: 254600: SAP-Oth Reg Liab-OverRecov Energy Consv</t>
  </si>
  <si>
    <t>254601: Other ST Reg Liab: Book/Tax Difference on Aquired</t>
  </si>
  <si>
    <t>254602: Other LT Reg Liab: Book/Tax Difference on Aquired</t>
  </si>
  <si>
    <t>254610: 254610: SAP-Oth Reg Liab-Over Recov FPSC Fuel Rev</t>
  </si>
  <si>
    <t>254620: 254620: SAP-Oth Reg Liab-Ovr Recov Capacity Revenue</t>
  </si>
  <si>
    <t>254640: 254640: SAP-Oth Reg Liab-Over Recov Envionm Recov</t>
  </si>
  <si>
    <t>254645: 254645: Oth Reg Liab-Fuel FERC-City of Wachula</t>
  </si>
  <si>
    <t>254646: 254646: Oth Reg Liab-Fuel-City of Blountstown</t>
  </si>
  <si>
    <t>254700: 254700: SAP-Oth Reg Liab-Over Recov FERC Fuel Rev</t>
  </si>
  <si>
    <t>254900: 254900: SAP-Oth Reg Liab-Gain Sale Emisson Allow</t>
  </si>
  <si>
    <t>255000: 255000: SAP-Accm Deferred Investment Tax Credits</t>
  </si>
  <si>
    <t>255302: 255302: SAP-Accm Defer Conv Investment Tax Credits</t>
  </si>
  <si>
    <t>255312: 255312: SAP-Accm Defer Amort Conv Investment Tax Credits</t>
  </si>
  <si>
    <t>DEFERRED GAINS ON PROPERTY</t>
  </si>
  <si>
    <t>256100: 256100: SAP-Deferred Gains Disposition Utility Plant</t>
  </si>
  <si>
    <t>256201: Deferred Gains Mitigation Banking</t>
  </si>
  <si>
    <t>GAIN ON REACQUIRED DEBT</t>
  </si>
  <si>
    <t>257000: 257000: SAP-Unamortized Gain on Reacquired Debt</t>
  </si>
  <si>
    <t>ACCUM DEFERRED INCOME TAX</t>
  </si>
  <si>
    <t>282110: 282110: SAP-Accm Defer Income Taxes-Oth Prop-Federal</t>
  </si>
  <si>
    <t>282210: 282210: SAP-Accm Defer Income Taxes-Oth Prop-State</t>
  </si>
  <si>
    <t>283110: 283110: SAP-Accm Deferred Income Taxes- Other-Fed</t>
  </si>
  <si>
    <t>283111: 283111: SAP-Accm Deferred Income Taxes- Federal-Cur</t>
  </si>
  <si>
    <t>283210: 283210: SAP-Accm Deferred Income Taxes- Other-State</t>
  </si>
  <si>
    <t>283211: 283211: SAP-Accm Deferred Income Taxes- State-Cur</t>
  </si>
  <si>
    <t>Dif. FPLM: 2016 Rate Case v3</t>
  </si>
  <si>
    <t>FPLM: 2016 Rate Case v3</t>
  </si>
  <si>
    <t>FPLM: 2016 Rate Case v3 - No Future Gas Reserves</t>
  </si>
  <si>
    <t>2016</t>
  </si>
  <si>
    <t>2017</t>
  </si>
  <si>
    <t>2018</t>
  </si>
  <si>
    <t>INC157980: INC157980: OTHER POWER - OTHER EXPENSES - DEFERRED FUEL FERC</t>
  </si>
  <si>
    <t>INC530002: A&amp;G EXP - MISC GENERAL EXPENSES - WHOLESALE</t>
  </si>
  <si>
    <t>INC603006: INC603006: DEPR &amp; AMORT EXP - SURPLUS FLOWBACK - FERC RECLASS</t>
  </si>
  <si>
    <t>INC603016: INC603016: DEPR &amp; AMORT EXP - SURPLUS DISMANTLEMENT - FERC RECLASS</t>
  </si>
  <si>
    <t>INC607408: INC607408: AMORT OF REG ASSETS - DEPREC RESERVE SURPLUS- FERC RECLASS</t>
  </si>
  <si>
    <t>INC607409: INC607409: AMORT OF REG ASSETS - SURPLUS DISMANTLEMENT -  FERC RECLASS</t>
  </si>
  <si>
    <t>Gas Reserves</t>
  </si>
  <si>
    <t>No Future GR</t>
  </si>
  <si>
    <t>Rate Case as Filed</t>
  </si>
  <si>
    <t>Code</t>
  </si>
  <si>
    <t>Description</t>
  </si>
  <si>
    <t>Year 2017</t>
  </si>
  <si>
    <t>Woodford</t>
  </si>
  <si>
    <t>Future Proj</t>
  </si>
  <si>
    <t>Federal Tax Computation</t>
  </si>
  <si>
    <t>Pre-Tax Book Income</t>
  </si>
  <si>
    <t>Permanent Differences</t>
  </si>
  <si>
    <t>DED198</t>
  </si>
  <si>
    <t>Section 199 Manufacturer's Deduction</t>
  </si>
  <si>
    <t>Manual Adj to Perms - Federal</t>
  </si>
  <si>
    <t>Temporary Differences</t>
  </si>
  <si>
    <t>GRDEP101</t>
  </si>
  <si>
    <t>Tax Depreciation</t>
  </si>
  <si>
    <t>GRDEP101Adj</t>
  </si>
  <si>
    <t>Tax Depreciation - Adjustment</t>
  </si>
  <si>
    <t>GRDEP130</t>
  </si>
  <si>
    <t>Bonus Depreciation</t>
  </si>
  <si>
    <t>GRDEP130Adj</t>
  </si>
  <si>
    <t>Bonus Depreciation - Adjustment</t>
  </si>
  <si>
    <t>GRDEP103</t>
  </si>
  <si>
    <t>Reversal of Book Depreciation</t>
  </si>
  <si>
    <t>GRDEP117</t>
  </si>
  <si>
    <t>Intangible Drilling Costs</t>
  </si>
  <si>
    <t>GRDEP201</t>
  </si>
  <si>
    <t>ARO Accretion</t>
  </si>
  <si>
    <t>GRDEP202</t>
  </si>
  <si>
    <t>ARO Asset</t>
  </si>
  <si>
    <t>Manual Adj to Temps - Federal</t>
  </si>
  <si>
    <t>Sub-Total Temporary Differences</t>
  </si>
  <si>
    <t>State Tax Deduction (see below)</t>
  </si>
  <si>
    <t>Federal Taxable Income</t>
  </si>
  <si>
    <t>Federal Tax Rate</t>
  </si>
  <si>
    <t>Federal Current Tax Expense</t>
  </si>
  <si>
    <t>Federal Deferred Expense</t>
  </si>
  <si>
    <t>State NOL</t>
  </si>
  <si>
    <t>Federal Deferred Tax Expense</t>
  </si>
  <si>
    <t>Total Federal Tax Expense</t>
  </si>
  <si>
    <t>State Tax Computation</t>
  </si>
  <si>
    <t xml:space="preserve">Pre-Tax Book Income </t>
  </si>
  <si>
    <t>GRSEC199</t>
  </si>
  <si>
    <t>Manual Adj to Perms - State</t>
  </si>
  <si>
    <t>Manual Adj to Temps - State</t>
  </si>
  <si>
    <t>State Taxable Income B4 NOL</t>
  </si>
  <si>
    <t>NOL Generated</t>
  </si>
  <si>
    <t>NOL Utilized</t>
  </si>
  <si>
    <t>State Taxable Income</t>
  </si>
  <si>
    <t>State Tax Rate</t>
  </si>
  <si>
    <t>State Current Tax Expense</t>
  </si>
  <si>
    <t>State Deferred Expense</t>
  </si>
  <si>
    <t>Total State Deferred Expense</t>
  </si>
  <si>
    <t>Total State Tax Expense</t>
  </si>
  <si>
    <t>Current Tax Expense</t>
  </si>
  <si>
    <t>Federal</t>
  </si>
  <si>
    <t>State</t>
  </si>
  <si>
    <t>Deferred Tax Expense</t>
  </si>
  <si>
    <t>Total Income Tax Expense</t>
  </si>
  <si>
    <t>Effective Tax Rate</t>
  </si>
  <si>
    <r>
      <t xml:space="preserve">Projected 2018 Test Year </t>
    </r>
    <r>
      <rPr>
        <b/>
        <sz val="8"/>
        <color rgb="FFFF0000"/>
        <rFont val="Arial"/>
        <family val="2"/>
      </rPr>
      <t>(Gas Reserves removed)</t>
    </r>
  </si>
  <si>
    <t>Dec - 2018</t>
  </si>
  <si>
    <t>_ Projected Test Year Ended:__/__/__</t>
  </si>
  <si>
    <t>X Projected Subsequent Year Ended:12/31/2018</t>
  </si>
  <si>
    <t>Non Utility Gas Reserves</t>
  </si>
  <si>
    <t>Deferred Taxes</t>
  </si>
  <si>
    <t>all other</t>
  </si>
  <si>
    <t>CE</t>
  </si>
  <si>
    <t xml:space="preserve">Non Utility Property/Investments in Associated Companies </t>
  </si>
  <si>
    <t>Summary of Total Income Tax Expense</t>
  </si>
  <si>
    <t xml:space="preserve">check to UI Report  </t>
  </si>
  <si>
    <t>Year 2018</t>
  </si>
  <si>
    <t>a-Jan 2013</t>
  </si>
  <si>
    <t>a-Feb 2013</t>
  </si>
  <si>
    <t>a-Mar 2013</t>
  </si>
  <si>
    <t>a-Apr 2013</t>
  </si>
  <si>
    <t>a-May 2013</t>
  </si>
  <si>
    <t>a-Jun 2013</t>
  </si>
  <si>
    <t>a-Jul 2013</t>
  </si>
  <si>
    <t>a-Aug 2013</t>
  </si>
  <si>
    <t>a-Sep 2013</t>
  </si>
  <si>
    <t>a-Oct 2013</t>
  </si>
  <si>
    <t>a-Nov 2013</t>
  </si>
  <si>
    <t>a-Dec 2013</t>
  </si>
  <si>
    <t>Year 2013</t>
  </si>
  <si>
    <t>a-Jan 2014</t>
  </si>
  <si>
    <t>a-Feb 2014</t>
  </si>
  <si>
    <t>a-Mar 2014</t>
  </si>
  <si>
    <t>a-Apr 2014</t>
  </si>
  <si>
    <t>a-May 2014</t>
  </si>
  <si>
    <t>a-Jun 2014</t>
  </si>
  <si>
    <t>a-Jul 2014</t>
  </si>
  <si>
    <t>a-Aug 2014</t>
  </si>
  <si>
    <t>a-Sep 2014</t>
  </si>
  <si>
    <t>a-Oct 2014</t>
  </si>
  <si>
    <t>a-Nov 2014</t>
  </si>
  <si>
    <t>a-Dec 2014</t>
  </si>
  <si>
    <t>Year 2014</t>
  </si>
  <si>
    <t>a-Jan 2015</t>
  </si>
  <si>
    <t>a-Feb 2015</t>
  </si>
  <si>
    <t>a-Mar 2015</t>
  </si>
  <si>
    <t>a-Apr 2015</t>
  </si>
  <si>
    <t>a-May 2015</t>
  </si>
  <si>
    <t>a-Jun 2015</t>
  </si>
  <si>
    <t>a-Jul 2015</t>
  </si>
  <si>
    <t>a-Aug 2015</t>
  </si>
  <si>
    <t>a-Sep 2015</t>
  </si>
  <si>
    <t>Oct 2015</t>
  </si>
  <si>
    <t>Nov 2015</t>
  </si>
  <si>
    <t>Dec 2015</t>
  </si>
  <si>
    <t>Year 2015</t>
  </si>
  <si>
    <t>Jan 2016</t>
  </si>
  <si>
    <t>Feb 2016</t>
  </si>
  <si>
    <t>Mar 2016</t>
  </si>
  <si>
    <t>Apr 2016</t>
  </si>
  <si>
    <t>May 2016</t>
  </si>
  <si>
    <t>Jun 2016</t>
  </si>
  <si>
    <t>Jul 2016</t>
  </si>
  <si>
    <t>Aug 2016</t>
  </si>
  <si>
    <t>Sep 2016</t>
  </si>
  <si>
    <t>Oct 2016</t>
  </si>
  <si>
    <t>Nov 2016</t>
  </si>
  <si>
    <t>Dec 2016</t>
  </si>
  <si>
    <t>Year 2016</t>
  </si>
  <si>
    <t>Jan 2017</t>
  </si>
  <si>
    <t>Feb 2017</t>
  </si>
  <si>
    <t>Mar 2017</t>
  </si>
  <si>
    <t>Apr 2017</t>
  </si>
  <si>
    <t>May 2017</t>
  </si>
  <si>
    <t>Jun 2017</t>
  </si>
  <si>
    <t>Jul 2017</t>
  </si>
  <si>
    <t>Aug 2017</t>
  </si>
  <si>
    <t>Sep 2017</t>
  </si>
  <si>
    <t>Oct 2017</t>
  </si>
  <si>
    <t>Nov 2017</t>
  </si>
  <si>
    <t>Dec 2017</t>
  </si>
  <si>
    <t>Jan 2018</t>
  </si>
  <si>
    <t>Feb 2018</t>
  </si>
  <si>
    <t>Mar 2018</t>
  </si>
  <si>
    <t>Apr 2018</t>
  </si>
  <si>
    <t>May 2018</t>
  </si>
  <si>
    <t>Jun 2018</t>
  </si>
  <si>
    <t>Jul 2018</t>
  </si>
  <si>
    <t>Aug 2018</t>
  </si>
  <si>
    <t>Sep 2018</t>
  </si>
  <si>
    <t>Oct 2018</t>
  </si>
  <si>
    <t>Nov 2018</t>
  </si>
  <si>
    <t>Dec 2018</t>
  </si>
  <si>
    <t>Jan 2019</t>
  </si>
  <si>
    <t>Feb 2019</t>
  </si>
  <si>
    <t>Mar 2019</t>
  </si>
  <si>
    <t>Apr 2019</t>
  </si>
  <si>
    <t>May 2019</t>
  </si>
  <si>
    <t>Jun 2019</t>
  </si>
  <si>
    <t>Jul 2019</t>
  </si>
  <si>
    <t>Aug 2019</t>
  </si>
  <si>
    <t>Sep 2019</t>
  </si>
  <si>
    <t>Oct 2019</t>
  </si>
  <si>
    <t>Nov 2019</t>
  </si>
  <si>
    <t>Dec 2019</t>
  </si>
  <si>
    <t>Year 2019</t>
  </si>
  <si>
    <t>Jan 2020</t>
  </si>
  <si>
    <t>Feb 2020</t>
  </si>
  <si>
    <t>Mar 2020</t>
  </si>
  <si>
    <t>Apr 2020</t>
  </si>
  <si>
    <t>May 2020</t>
  </si>
  <si>
    <t>Jun 2020</t>
  </si>
  <si>
    <t>Jul 2020</t>
  </si>
  <si>
    <t>Aug 2020</t>
  </si>
  <si>
    <t>Sep 2020</t>
  </si>
  <si>
    <t>Oct 2020</t>
  </si>
  <si>
    <t>Nov 2020</t>
  </si>
  <si>
    <t>Dec 2020</t>
  </si>
  <si>
    <t>Year 2020</t>
  </si>
  <si>
    <t>EMT - Gas Reserves - PetroQuest BTL </t>
  </si>
  <si>
    <t>Current Month</t>
  </si>
  <si>
    <t>Planning Entity</t>
  </si>
  <si>
    <t>Florida Power &amp; Light</t>
  </si>
  <si>
    <t>CDR - Department -&gt; TAX - State for Income Tax</t>
  </si>
  <si>
    <t>Oklahoma</t>
  </si>
  <si>
    <t>Current Entity()</t>
  </si>
  <si>
    <t>EMT - Gas Reserves - PetroQuest BTL</t>
  </si>
  <si>
    <t>Entity ID(CDR - Department,EMT - Gas Reserves - PetroQuest)</t>
  </si>
  <si>
    <t>EMT - Gas Reserves - PetroQuest</t>
  </si>
  <si>
    <t>9400000: Operating Revenues-Gas Production-Gas Reserves</t>
  </si>
  <si>
    <t>GRDEP117: Intangible Drilling Costs:</t>
  </si>
  <si>
    <t xml:space="preserve">     9330000: Nat Gas Plant-Producing Wells-Construction</t>
  </si>
  <si>
    <t xml:space="preserve">     9330000: Nat Gas Plant-Producing Wells-Construction - Change</t>
  </si>
  <si>
    <t xml:space="preserve">     Intangible Drilling Cost Adjustment</t>
  </si>
  <si>
    <t xml:space="preserve">          GRDEP117: Intangible Drilling Costs</t>
  </si>
  <si>
    <t>GRDEP201: Accretion:</t>
  </si>
  <si>
    <t xml:space="preserve">     9230300: Asset Retirement Obligations-Liability-Gas Reserves</t>
  </si>
  <si>
    <t xml:space="preserve">     9230300: Asset Retirement Obligations-Liability-Gas Reserves - change</t>
  </si>
  <si>
    <t xml:space="preserve">     ARO Accretion Adjustment</t>
  </si>
  <si>
    <t xml:space="preserve">          GRDEP201: Accretion</t>
  </si>
  <si>
    <t>GRDEP202: ARO Asset:</t>
  </si>
  <si>
    <t>9339000: Nat Gas Plant-Asset Retirement Costs-GasReserves</t>
  </si>
  <si>
    <t>9339000: Nat Gas Plant-Asset Retirement Costs-GasReserves - change</t>
  </si>
  <si>
    <t>ARO Cost Adjustment</t>
  </si>
  <si>
    <t>9108700: Accm Prov Amortiz-ARO-Gas Reserves</t>
  </si>
  <si>
    <t>9108700: Accm Prov Amortiz-ARO-Gas Reserves - change</t>
  </si>
  <si>
    <t>ARO Reserve Adjustment</t>
  </si>
  <si>
    <t xml:space="preserve">     GRDEP202: ARO Asset</t>
  </si>
  <si>
    <t>Actuals</t>
  </si>
  <si>
    <t>if</t>
  </si>
  <si>
    <t>GRDEP101: Tax Depreciation</t>
  </si>
  <si>
    <t>GRDEP101Adj: Tax Depreciation Adjustment</t>
  </si>
  <si>
    <t>GRDEP130: Bonus Depreciation</t>
  </si>
  <si>
    <t>GRDEP130Adj: Bonus Depreciation Adjustment</t>
  </si>
  <si>
    <t>GRDEP103: Reversal of Book Depreciation</t>
  </si>
  <si>
    <t>GRDEP117: Intangible Drilling Costs</t>
  </si>
  <si>
    <t>GRDEP201: ARO Accretion</t>
  </si>
  <si>
    <t>GRDEP202: ARO Asset</t>
  </si>
  <si>
    <t>GRSEC199: Section 199</t>
  </si>
  <si>
    <t>State NOL - Generated</t>
  </si>
  <si>
    <t>State NOL - Utilized</t>
  </si>
  <si>
    <t>9409180: Income taxes, Operating Inc-Federal-GasRes</t>
  </si>
  <si>
    <t>9410195: Prov Def Tax-Oper Income-Fed-GasRes</t>
  </si>
  <si>
    <t>9411195: Prov Def Tax-Cr-Oper Income-Federal-GasRes</t>
  </si>
  <si>
    <t>9409280: IncomeTaxes-OthIncome&amp;Deduct-Fed-BTL-GasRes</t>
  </si>
  <si>
    <t>9409190: Income Taxes Oper Income-State-GasRes</t>
  </si>
  <si>
    <t>9410196: Prov Def Tax-Oper Income-State-GasRes</t>
  </si>
  <si>
    <t>9411196: Prov Def Tax-Cr-Oper Income-State-GasRes</t>
  </si>
  <si>
    <t>9409290: IncomeTaxes-OthInc&amp;Deduct-State-BTL-GasRes</t>
  </si>
  <si>
    <t>end if</t>
  </si>
  <si>
    <t>State Tax Provision:</t>
  </si>
  <si>
    <t>Permanent Differences:</t>
  </si>
  <si>
    <t>GRSEC199 - Section 199</t>
  </si>
  <si>
    <t>GRPermAdj - Manual Adjustment to State Perm</t>
  </si>
  <si>
    <t xml:space="preserve">     Total Permanent Differences</t>
  </si>
  <si>
    <t>Temporary Differences:</t>
  </si>
  <si>
    <t>GRADJ: Manual Adjustment State</t>
  </si>
  <si>
    <t xml:space="preserve">     Total Temporary Differences</t>
  </si>
  <si>
    <t>Total State Taxable Income B4 NOL</t>
  </si>
  <si>
    <t>State NOL Beginning Balance</t>
  </si>
  <si>
    <t xml:space="preserve">     State NOL - Generated</t>
  </si>
  <si>
    <t xml:space="preserve">          State NOL - Utilized - All</t>
  </si>
  <si>
    <t xml:space="preserve">          State NOL - Utilized - Partial</t>
  </si>
  <si>
    <t xml:space="preserve">     State NOL - Utilized</t>
  </si>
  <si>
    <t>State NOL Ending Balance</t>
  </si>
  <si>
    <t>Total State Taxable Income after NOL</t>
  </si>
  <si>
    <t xml:space="preserve">     Current Tax Expense - State</t>
  </si>
  <si>
    <t>Deferred Tax Expense:</t>
  </si>
  <si>
    <t>GRDEP101: Tax Depreciation - SDIT</t>
  </si>
  <si>
    <t>GRDEP101Adj: Tax Depreciation Adjustment - SDIT</t>
  </si>
  <si>
    <t>GRDEP130: Bonus Depreciation - SDIT</t>
  </si>
  <si>
    <t>GRDEP130Adj: Bonus Depreciation Adjustment - SDIT</t>
  </si>
  <si>
    <t>GRDEP103: Reversal of Book Depreciation - SDIT</t>
  </si>
  <si>
    <t>GRDEP117: Intangible Drilling Costs - SDIT</t>
  </si>
  <si>
    <t>GRDEP201: ARO Accretion - SDIT</t>
  </si>
  <si>
    <t>GRDEP202: ARO Asset - SDIT</t>
  </si>
  <si>
    <t>GRADJ: Manual Adjustment - SDIT</t>
  </si>
  <si>
    <t xml:space="preserve">     Deferred Tax Expense - State - 282</t>
  </si>
  <si>
    <t>State NOL - SDIT - 190</t>
  </si>
  <si>
    <t xml:space="preserve">          Deferred Tax Expense - State</t>
  </si>
  <si>
    <t>Current Tax Expense - State</t>
  </si>
  <si>
    <t>Deferred Tax Expense - State</t>
  </si>
  <si>
    <t xml:space="preserve">     Total Income Tax Expense - State</t>
  </si>
  <si>
    <t>Ledger Data:</t>
  </si>
  <si>
    <t xml:space="preserve">     State Current Income Tax Expense</t>
  </si>
  <si>
    <t xml:space="preserve">     State Deferred Income Tax Expense</t>
  </si>
  <si>
    <t xml:space="preserve">     Total State Income Tax Expense</t>
  </si>
  <si>
    <t xml:space="preserve">     Income Tax State Payment to FPL</t>
  </si>
  <si>
    <t>Federal Tax Provision:</t>
  </si>
  <si>
    <t>GRPermAdj - Manual Adjustment to Federal Perm</t>
  </si>
  <si>
    <t>GRADJ: Manual Adjustment - Federal</t>
  </si>
  <si>
    <t>State Tax Deduction</t>
  </si>
  <si>
    <t>Total Federal Taxable Income</t>
  </si>
  <si>
    <t xml:space="preserve">          Current Tax Expense - Federal</t>
  </si>
  <si>
    <t>GRDEP101: Tax Depreciation - FDIT</t>
  </si>
  <si>
    <t>GRDEP101Adj: Tax Depreciation - FDIT</t>
  </si>
  <si>
    <t>GRDEP130: Bonus Depreciation - FDIT</t>
  </si>
  <si>
    <t>GRDEP130Adj: Bonus Depreciation Adjustment - FDIT</t>
  </si>
  <si>
    <t>GRDEP103: Reversal of Book Depreciation - FDIT</t>
  </si>
  <si>
    <t>GRDEP117: Intangible Drilling Costs - FDIT</t>
  </si>
  <si>
    <t>GRDEP201: ARO Accretion - FDIT</t>
  </si>
  <si>
    <t>GRDEP202: ARO Asset - FDIT</t>
  </si>
  <si>
    <t>GRADJ: Manual Adjustment - FDIT</t>
  </si>
  <si>
    <t>State NOL - FDIT</t>
  </si>
  <si>
    <t xml:space="preserve">               Deferred Tax Expense - Federal</t>
  </si>
  <si>
    <t>Current Tax Expense - Federal</t>
  </si>
  <si>
    <t>Deferred Tax Expense - Federal</t>
  </si>
  <si>
    <t xml:space="preserve">     Total Income Tax Expense - Federal</t>
  </si>
  <si>
    <t xml:space="preserve">          Total Income Tax Expense</t>
  </si>
  <si>
    <t>Income Tax Federal Payment to FPL</t>
  </si>
  <si>
    <t>Ledger Data</t>
  </si>
  <si>
    <t xml:space="preserve">     Federal Current Income Tax Expense</t>
  </si>
  <si>
    <t xml:space="preserve">     Federal Deferred Income Tax Expense</t>
  </si>
  <si>
    <t xml:space="preserve">     Total Federal Income Tax Expense</t>
  </si>
  <si>
    <t>Gas Reserves - Section 199 Calculation</t>
  </si>
  <si>
    <t>State Production Taxable Income</t>
  </si>
  <si>
    <t>Current Tax Expense - State for Section 199</t>
  </si>
  <si>
    <t>State Tax Deduction for 199</t>
  </si>
  <si>
    <t>Federal Production Taxable Income</t>
  </si>
  <si>
    <t>Section 199 %</t>
  </si>
  <si>
    <t>Section 199 (Deduction)/Addback</t>
  </si>
  <si>
    <t xml:space="preserve">     Annual Total - Section 199 (Deduction)/Addback</t>
  </si>
  <si>
    <t>Limitation of GR Sec 199  vs FPL Sec199</t>
  </si>
  <si>
    <t>Annual Pre-Tax Book Income</t>
  </si>
  <si>
    <t>Annual Total Temporary Differences</t>
  </si>
  <si>
    <t>Annual GR Federal Taxable Income Excl Sec 199</t>
  </si>
  <si>
    <t>FPL Section 199:</t>
  </si>
  <si>
    <t>DED198: Section 199 Deduction - State Deductible</t>
  </si>
  <si>
    <t>DED198Adj: Section 199 Deduction - State Deductible Adj</t>
  </si>
  <si>
    <t xml:space="preserve">     Total FPL Sec 199 Deduction</t>
  </si>
  <si>
    <t>FPL Cons Excl GR Sec 199 Deduction - Annual Total</t>
  </si>
  <si>
    <t xml:space="preserve">     if</t>
  </si>
  <si>
    <t xml:space="preserve">          if</t>
  </si>
  <si>
    <t xml:space="preserve">          GR Sch M - Sec 199 Addback - GR Taxable Loss - Maxed to FPL Sec 199</t>
  </si>
  <si>
    <t xml:space="preserve">     else</t>
  </si>
  <si>
    <t xml:space="preserve">          GR Sch M - Sec 199 Addback - GR Taxable Loss - Use GR Calculated Sec 199</t>
  </si>
  <si>
    <t>else</t>
  </si>
  <si>
    <t xml:space="preserve">          GR Sch M - Sec 199 Addback - GR Taxable Loss -  False Result - Always Zero</t>
  </si>
  <si>
    <t xml:space="preserve">     end if</t>
  </si>
  <si>
    <t xml:space="preserve">     GR Sch M - Sec 199 Deduction - GR Taxable Inc - Use GR Calculated Sec 199</t>
  </si>
  <si>
    <t>GR Schedule M - Sec 199 Deduction - Annual Total (to use)</t>
  </si>
  <si>
    <t>YTD Pretax Income %</t>
  </si>
  <si>
    <t>YTD Section 199 Deduction</t>
  </si>
  <si>
    <t xml:space="preserve">     Previous Month - January</t>
  </si>
  <si>
    <t xml:space="preserve">     Previous YTD Schedule M Sec 199 Deduction - Jan</t>
  </si>
  <si>
    <t xml:space="preserve">     Previous Month - all others</t>
  </si>
  <si>
    <t xml:space="preserve">     Previous YTD Schedule M Sec 199 Deduction - all Others</t>
  </si>
  <si>
    <t>Previous Month  - to use</t>
  </si>
  <si>
    <t>Previous YTD Schedule M Sec 199 Deduction - to use</t>
  </si>
  <si>
    <t xml:space="preserve">     1st Quarter</t>
  </si>
  <si>
    <t>elseif</t>
  </si>
  <si>
    <t xml:space="preserve">     2nd Quarter</t>
  </si>
  <si>
    <t xml:space="preserve">     3rd Quarter</t>
  </si>
  <si>
    <t xml:space="preserve">     4th Quarter</t>
  </si>
  <si>
    <t>Current Quarter</t>
  </si>
  <si>
    <t>Current Qtr Sec 199 Deduction</t>
  </si>
  <si>
    <t>GR Schedule M - Sec 199 Deduction</t>
  </si>
  <si>
    <t>YTD Schedule M Sec 199 Deduction</t>
  </si>
  <si>
    <t>GR Schedule M - Sec 199 Deduction - Annual Total</t>
  </si>
  <si>
    <t>Section 199 Deduction for Federal</t>
  </si>
  <si>
    <t>Sec 199 - YTD - Federal</t>
  </si>
  <si>
    <t>For State</t>
  </si>
  <si>
    <t>Section 199 Deduction for State</t>
  </si>
  <si>
    <t>Sec 199 - YTD - State</t>
  </si>
  <si>
    <t>SECTION 199 PROVISION</t>
  </si>
  <si>
    <t>Federal:</t>
  </si>
  <si>
    <t xml:space="preserve">     Sec 199 - Monthly - Federal</t>
  </si>
  <si>
    <t xml:space="preserve">     Sec 199 - YTD - Federal</t>
  </si>
  <si>
    <t>State:</t>
  </si>
  <si>
    <t xml:space="preserve">     Sec 199 - Monthly - State</t>
  </si>
  <si>
    <t xml:space="preserve">     Sec 199 - YTD - State</t>
  </si>
  <si>
    <t>EMT - Gas Reserves - PetroQuest </t>
  </si>
  <si>
    <t>CDR - Department Total </t>
  </si>
  <si>
    <t>Cascade - Corporate</t>
  </si>
  <si>
    <t>EMT - Gas Reserves - Future Projects </t>
  </si>
  <si>
    <t>EMT - Gas Reserves - Future Projects</t>
  </si>
  <si>
    <t>check</t>
  </si>
  <si>
    <t>Statutory</t>
  </si>
  <si>
    <t>Effective</t>
  </si>
  <si>
    <t>RC as filed</t>
  </si>
  <si>
    <t>RC no gas Reserves</t>
  </si>
  <si>
    <r>
      <rPr>
        <u/>
        <sz val="12"/>
        <color theme="1"/>
        <rFont val="Calibri"/>
        <family val="2"/>
      </rPr>
      <t>Explanation:</t>
    </r>
    <r>
      <rPr>
        <sz val="12"/>
        <color theme="1"/>
        <rFont val="Calibri"/>
        <family val="2"/>
      </rPr>
      <t xml:space="preserve">  Within the rate case filing, we removed Gas Reserves NOI based on the statutory rate of 38.900% (removed too much).  Within the revised Rate Case scenario, due to removing the true income tax effects (effective rate at 50.44%) associated with future gas reserves investments (Sec. 199 addback), this caused a increase in NOI due to removing less gas reserves NOI.</t>
    </r>
  </si>
  <si>
    <t>NOTES:</t>
  </si>
  <si>
    <t>credit balance</t>
  </si>
  <si>
    <t>debit balance which includes a credit balance for GR ADIT</t>
  </si>
  <si>
    <t xml:space="preserve"> * The below reflects the Total Deposits corrections when including both the new Revenue forecast and the Master Deposits correction.</t>
  </si>
  <si>
    <t>        EXPLANATION: Provide monthly balances, interest rates, and interest</t>
  </si>
  <si>
    <t>        payments on customer deposits for the test year, the</t>
  </si>
  <si>
    <t>X Projected Test Year Ended: 12/31/2017</t>
  </si>
  <si>
    <t>        prior year, and historical base year.</t>
  </si>
  <si>
    <t>_ Historical Test Year Ended: __/__/__</t>
  </si>
  <si>
    <t>                  ($000)</t>
  </si>
  <si>
    <t>_ Projected Subsequent Year Ended:__/__/__</t>
  </si>
  <si>
    <t>Witness: Marlene M. Santos, Robert E. Barrett, Jr.</t>
  </si>
  <si>
    <t>Month and Year</t>
  </si>
  <si>
    <t>Active Customer Deposits at 2.00%</t>
  </si>
  <si>
    <t>Active Customer Deposits at 3.00%</t>
  </si>
  <si>
    <t>Inactive Customer Deposits</t>
  </si>
  <si>
    <t>Total Deposits (2)+(3)+(4)</t>
  </si>
  <si>
    <t>Total Deposits 
Correction
(2)+(3)+(4)</t>
  </si>
  <si>
    <t>Interest Payment (3) x 3%/12</t>
  </si>
  <si>
    <t>Total Interest (6) + (7)</t>
  </si>
  <si>
    <t>Actual Payments and Credits on Bills</t>
  </si>
  <si>
    <t>December 2016</t>
  </si>
  <si>
    <t>January 2017</t>
  </si>
  <si>
    <t>February 2017</t>
  </si>
  <si>
    <t>March 2017</t>
  </si>
  <si>
    <t>April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</si>
  <si>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</si>
  <si>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</si>
  <si>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</si>
  <si>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</si>
  <si>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</si>
  <si>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</si>
  <si>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</si>
  <si>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DIFF</t>
  </si>
  <si>
    <t>13 Month Average</t>
  </si>
  <si>
    <t>12 Month Total</t>
  </si>
  <si>
    <t>revised rate</t>
  </si>
  <si>
    <t>Effective Interest Rate</t>
  </si>
  <si>
    <t>12 Month Interest</t>
  </si>
  <si>
    <t>Expense (8) divided</t>
  </si>
  <si>
    <t>by Total Deposits (5)</t>
  </si>
  <si>
    <t>For columns (2),(3),(4),(6) &amp; (7) FPL does not forecast at this level of detail.</t>
  </si>
  <si>
    <t xml:space="preserve"> * The below reflects the Total Deposits corrections when including both the new Revenue Forecast and the Master Deposits correction.</t>
  </si>
  <si>
    <t>2018 Subsequent Year Adjustment</t>
  </si>
  <si>
    <t>X Projected Subsequent Year Ended: 12/31/2018</t>
  </si>
  <si>
    <t>Total Deposits
Correction
(2)+(3)+(4)</t>
  </si>
  <si>
    <t>January 2018</t>
  </si>
  <si>
    <t>February 2018</t>
  </si>
  <si>
    <t>March 2018</t>
  </si>
  <si>
    <t>April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</si>
  <si>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</si>
  <si>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</si>
  <si>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</si>
  <si>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</si>
  <si>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</si>
  <si>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</si>
  <si>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</si>
  <si>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Per 3rd NOIA as filed</t>
  </si>
  <si>
    <t>EXCLUDING FUTURE GAS RESERVES INVESTMENTS</t>
  </si>
  <si>
    <t>(13)</t>
  </si>
  <si>
    <t>GR WOODFORD</t>
  </si>
  <si>
    <t>(A)  Total Capital Structure Adjustments</t>
  </si>
  <si>
    <t>Less:  (B)  Total Specific Adjustments</t>
  </si>
  <si>
    <t>Less: Total GR Woodford Adjustments</t>
  </si>
  <si>
    <t>(1) + (2) + (3) = (4)</t>
  </si>
  <si>
    <t>(5) * (6) = (7)</t>
  </si>
  <si>
    <t>GR Woodford Capital Structure Adjustments</t>
  </si>
  <si>
    <t>Customer Deposit adjustment on KO-20 revised D1-A</t>
  </si>
  <si>
    <t>SFHHA 010595</t>
  </si>
  <si>
    <t>FPL RC-16</t>
  </si>
  <si>
    <t>SFHHA 010596</t>
  </si>
  <si>
    <t>SFHHA 010597</t>
  </si>
  <si>
    <t>SFHHA 010598</t>
  </si>
  <si>
    <t>SFHHA 010599</t>
  </si>
  <si>
    <t>SFHHA 010600</t>
  </si>
  <si>
    <t>SFHHA 010601</t>
  </si>
  <si>
    <t>SFHHA 010602</t>
  </si>
  <si>
    <t>SFHHA 010603</t>
  </si>
  <si>
    <t>SFHHA 010604</t>
  </si>
  <si>
    <t>SFHHA 010605</t>
  </si>
  <si>
    <t>SFHHA 010606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</si>
</sst>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_);[Red]\(#,##0\);&quot; &quot;"/>
    <numFmt numFmtId="165" formatCode="#,##0.00000000000_);[Red]\(#,##0.00000000000\);&quot; &quot;"/>
    <numFmt numFmtId="166" formatCode="0.000%"/>
    <numFmt numFmtId="167" formatCode="0.000000"/>
    <numFmt numFmtId="168" formatCode="0.00000%"/>
    <numFmt numFmtId="169" formatCode="#,##0_);[Red]\-#,##0;&quot;0&quot;"/>
    <numFmt numFmtId="170" formatCode="#,##0.000000_);\(#,##0.000000\)"/>
    <numFmt numFmtId="171" formatCode="_(&quot;$&quot;* #,##0_);_(&quot;$&quot;* \(#,##0\);_(&quot;$&quot;* &quot;-&quot;??_);_(@_)"/>
    <numFmt numFmtId="172" formatCode="#,##0.000000"/>
    <numFmt numFmtId="173" formatCode="0.0000%"/>
    <numFmt numFmtId="174" formatCode="&quot;£&quot;#,##0_);[Red]\(&quot;£&quot;#,##0\)"/>
    <numFmt numFmtId="175" formatCode="_-&quot;£&quot;* #,##0.00_-;\-&quot;£&quot;* #,##0.00_-;_-&quot;£&quot;* &quot;-&quot;??_-;_-@_-"/>
    <numFmt numFmtId="176" formatCode="#,##0.00%_);\(#,##0.00%\)"/>
    <numFmt numFmtId="177" formatCode="_(* #,##0_);_(* \(#,##0\);_(* &quot;-&quot;??_);_(@_)"/>
    <numFmt numFmtId="178" formatCode="#,##0.000000_);[Red]\(#,##0.000000\);&quot; &quot;"/>
    <numFmt numFmtId="179" formatCode="#,##0.000000_);[Red]\(#,##0.000000\)"/>
    <numFmt numFmtId="180" formatCode="#,##0.000000%_);\(#,##0.000000%\)"/>
    <numFmt numFmtId="181" formatCode="0.000000%"/>
    <numFmt numFmtId="182" formatCode="0.0%"/>
    <numFmt numFmtId="183" formatCode="#,##0.00%_);[Red]\(#,##0.00%\);&quot; &quot;"/>
    <numFmt numFmtId="184" formatCode="#,##0_);[Red]\(#,##0\);&quot;0&quot;"/>
    <numFmt numFmtId="185" formatCode="#,##0.0_);\(#,##0.0\)"/>
    <numFmt numFmtId="186" formatCode="0.000_)"/>
    <numFmt numFmtId="187" formatCode="_-* #,##0\ _D_M_-;\-* #,##0\ _D_M_-;_-* &quot;-&quot;\ _D_M_-;_-@_-"/>
    <numFmt numFmtId="188" formatCode="_-* #,##0.00\ _D_M_-;\-* #,##0.00\ _D_M_-;_-* &quot;-&quot;??\ _D_M_-;_-@_-"/>
    <numFmt numFmtId="189" formatCode="_-* #,##0.00\ &quot;DM&quot;_-;\-* #,##0.00\ &quot;DM&quot;_-;_-* &quot;-&quot;??\ &quot;DM&quot;_-;_-@_-"/>
    <numFmt numFmtId="190" formatCode="&quot;$&quot;#,##0\ ;\(&quot;$&quot;#,##0\)"/>
    <numFmt numFmtId="191" formatCode="&quot;$&quot;#,##0.0_);\(&quot;$&quot;#,##0.0\)"/>
    <numFmt numFmtId="192" formatCode="#,##0\x_);\(#,##0\x\)"/>
    <numFmt numFmtId="193" formatCode="#,##0%_);\(#,##0%\)"/>
    <numFmt numFmtId="194" formatCode="0.00_)"/>
    <numFmt numFmtId="195" formatCode="#,##0.0\ ;\(#,##0.0\)"/>
    <numFmt numFmtId="196" formatCode="&quot;$&quot;#,##0.0;\(&quot;$&quot;#,##0.00\)"/>
    <numFmt numFmtId="197" formatCode="_(* #,##0.00_);_(* \(#,##0.00\);_(* &quot;-&quot;????_);_(@_)"/>
    <numFmt numFmtId="198" formatCode="&quot;$&quot;#,##0.000_);\(&quot;$&quot;#,##0.000\)"/>
    <numFmt numFmtId="199" formatCode="#,##0.000_);\(#,##0.000\)"/>
    <numFmt numFmtId="200" formatCode="#,##0_);\(#,##0\);&quot; &quot;"/>
    <numFmt numFmtId="201" formatCode="\$#,##0_);[Red]\(\$#,##0\);&quot; &quot;"/>
    <numFmt numFmtId="202" formatCode="&quot;$&quot;#,##0"/>
    <numFmt numFmtId="203" formatCode="\$#,##0_);\(\$#,##0\);\-;"/>
  </numFmts>
  <fonts count="164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6"/>
      <name val="Tahoma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b/>
      <u/>
      <sz val="8"/>
      <name val="Arial"/>
      <family val="2"/>
    </font>
    <font>
      <b/>
      <u/>
      <sz val="14"/>
      <name val="Arial"/>
      <family val="2"/>
    </font>
    <font>
      <b/>
      <sz val="9"/>
      <name val="Arial"/>
      <family val="2"/>
    </font>
    <font>
      <sz val="6"/>
      <name val="Tahoma"/>
      <family val="2"/>
    </font>
    <font>
      <sz val="9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b/>
      <sz val="12"/>
      <name val="Arial"/>
      <family val="2"/>
    </font>
    <font>
      <sz val="8"/>
      <name val="Helv"/>
    </font>
    <font>
      <b/>
      <sz val="8"/>
      <color indexed="8"/>
      <name val="Helv"/>
    </font>
    <font>
      <sz val="11"/>
      <color indexed="8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FF0000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b/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rgb="FFFF000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b/>
      <sz val="8"/>
      <color rgb="FFFF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sz val="12"/>
      <color theme="1"/>
      <name val="Calibri"/>
      <family val="2"/>
    </font>
    <font>
      <b/>
      <sz val="9"/>
      <color rgb="FFFF0000"/>
      <name val="Arial"/>
      <family val="2"/>
    </font>
    <font>
      <sz val="12"/>
      <color rgb="FF0070C0"/>
      <name val="Calibri"/>
      <family val="2"/>
    </font>
    <font>
      <b/>
      <sz val="9"/>
      <color theme="1"/>
      <name val="Arial"/>
      <family val="2"/>
    </font>
    <font>
      <b/>
      <sz val="9"/>
      <color rgb="FF0000FF"/>
      <name val="Arial"/>
      <family val="2"/>
    </font>
    <font>
      <u/>
      <sz val="9"/>
      <color theme="1"/>
      <name val="Arial"/>
      <family val="2"/>
    </font>
    <font>
      <i/>
      <sz val="9"/>
      <name val="Arial"/>
      <family val="2"/>
    </font>
    <font>
      <u/>
      <sz val="9"/>
      <name val="Arial"/>
      <family val="2"/>
    </font>
    <font>
      <i/>
      <sz val="9"/>
      <color theme="1"/>
      <name val="Calibri"/>
      <family val="2"/>
    </font>
    <font>
      <sz val="8"/>
      <color theme="1"/>
      <name val="Calibri"/>
      <family val="2"/>
    </font>
    <font>
      <b/>
      <i/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name val="Tms Rmn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8"/>
      <color indexed="12"/>
      <name val="Tms Rmn"/>
    </font>
    <font>
      <sz val="10"/>
      <name val="Times New Roman"/>
      <family val="1"/>
    </font>
    <font>
      <b/>
      <sz val="11"/>
      <color indexed="10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i/>
      <sz val="8"/>
      <name val="Arial"/>
      <family val="2"/>
    </font>
    <font>
      <sz val="11"/>
      <name val="Tms Rmn"/>
      <family val="1"/>
    </font>
    <font>
      <sz val="10"/>
      <name val="MS Sans Serif"/>
      <family val="2"/>
    </font>
    <font>
      <sz val="10"/>
      <color indexed="22"/>
      <name val="Arial"/>
      <family val="2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7"/>
      <name val="Arial"/>
      <family val="2"/>
    </font>
    <font>
      <sz val="11"/>
      <color indexed="17"/>
      <name val="Calibri"/>
      <family val="2"/>
    </font>
    <font>
      <b/>
      <sz val="8"/>
      <name val="Palatino"/>
    </font>
    <font>
      <b/>
      <sz val="18"/>
      <color indexed="22"/>
      <name val="Arial"/>
      <family val="2"/>
    </font>
    <font>
      <b/>
      <sz val="15"/>
      <color indexed="62"/>
      <name val="Calibri"/>
      <family val="2"/>
    </font>
    <font>
      <b/>
      <sz val="12"/>
      <color indexed="22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u/>
      <sz val="14"/>
      <name val="Arial Narrow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2"/>
      <color indexed="37"/>
      <name val="swiss"/>
    </font>
    <font>
      <b/>
      <sz val="10"/>
      <color indexed="37"/>
      <name val="Arial MT"/>
    </font>
    <font>
      <b/>
      <sz val="10"/>
      <name val="palatino"/>
    </font>
    <font>
      <sz val="11"/>
      <color indexed="10"/>
      <name val="Calibri"/>
      <family val="2"/>
    </font>
    <font>
      <sz val="11"/>
      <color indexed="53"/>
      <name val="Calibri"/>
      <family val="2"/>
    </font>
    <font>
      <sz val="10"/>
      <name val="Book Antiqua"/>
      <family val="1"/>
    </font>
    <font>
      <sz val="8"/>
      <name val="Tms Rmn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i/>
      <sz val="16"/>
      <name val="Helv"/>
    </font>
    <font>
      <sz val="9"/>
      <name val="Times New Roman"/>
      <family val="1"/>
    </font>
    <font>
      <b/>
      <sz val="8"/>
      <name val="Helv"/>
    </font>
    <font>
      <sz val="8"/>
      <name val="Book Antiqua"/>
      <family val="1"/>
    </font>
    <font>
      <sz val="12"/>
      <name val="Helv"/>
    </font>
    <font>
      <b/>
      <sz val="11"/>
      <color indexed="63"/>
      <name val="Calibri"/>
      <family val="2"/>
    </font>
    <font>
      <sz val="14"/>
      <name val="B Times Bold"/>
    </font>
    <font>
      <sz val="10"/>
      <color indexed="55"/>
      <name val="Arial"/>
      <family val="2"/>
    </font>
    <font>
      <b/>
      <sz val="10"/>
      <name val="MS Sans Serif"/>
      <family val="2"/>
    </font>
    <font>
      <b/>
      <sz val="10"/>
      <color indexed="39"/>
      <name val="Arial"/>
      <family val="2"/>
    </font>
    <font>
      <b/>
      <u val="doubleAccounting"/>
      <sz val="13"/>
      <name val="Arial"/>
      <family val="2"/>
    </font>
    <font>
      <b/>
      <u val="singleAccounting"/>
      <sz val="11"/>
      <name val="Arial"/>
      <family val="2"/>
    </font>
    <font>
      <b/>
      <u val="singleAccounting"/>
      <sz val="10"/>
      <color indexed="8"/>
      <name val="Arial"/>
      <family val="2"/>
    </font>
    <font>
      <sz val="19"/>
      <color indexed="48"/>
      <name val="Arial"/>
      <family val="2"/>
    </font>
    <font>
      <b/>
      <sz val="14"/>
      <color indexed="8"/>
      <name val="Arial"/>
      <family val="2"/>
    </font>
    <font>
      <u/>
      <sz val="12"/>
      <name val="B Times Bold"/>
    </font>
    <font>
      <u/>
      <sz val="10"/>
      <name val="B Times Bold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sz val="8"/>
      <name val="Arial Narrow"/>
      <family val="2"/>
    </font>
    <font>
      <b/>
      <u/>
      <sz val="12"/>
      <name val="Arial Narrow"/>
      <family val="2"/>
    </font>
    <font>
      <b/>
      <u/>
      <sz val="10"/>
      <name val="Arial Narrow"/>
      <family val="2"/>
    </font>
    <font>
      <b/>
      <sz val="11"/>
      <name val="Times New Roman"/>
      <family val="1"/>
    </font>
    <font>
      <b/>
      <u/>
      <sz val="9"/>
      <name val="Arial"/>
      <family val="2"/>
    </font>
    <font>
      <b/>
      <sz val="14"/>
      <name val="Palatino"/>
    </font>
    <font>
      <b/>
      <sz val="7"/>
      <name val="Arial"/>
      <family val="2"/>
    </font>
    <font>
      <b/>
      <sz val="7"/>
      <color indexed="12"/>
      <name val="Arial"/>
      <family val="2"/>
    </font>
    <font>
      <i/>
      <sz val="12"/>
      <color indexed="8"/>
      <name val="Arial MT"/>
    </font>
    <font>
      <u/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1"/>
      <color indexed="8"/>
      <name val="Calibri"/>
      <family val="2"/>
      <scheme val="minor"/>
    </font>
    <font>
      <u/>
      <sz val="8.4"/>
      <color indexed="12"/>
      <name val="Arial"/>
      <family val="2"/>
    </font>
    <font>
      <sz val="10"/>
      <name val="Courier"/>
      <family val="3"/>
    </font>
    <font>
      <sz val="8"/>
      <color theme="1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0"/>
      <name val="Courier"/>
      <family val="3"/>
    </font>
  </fonts>
  <fills count="13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0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44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4"/>
        <bgColor indexed="4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</patternFill>
    </fill>
    <fill>
      <patternFill patternType="solid">
        <fgColor indexed="49"/>
        <bgColor indexed="49"/>
      </patternFill>
    </fill>
    <fill>
      <patternFill patternType="solid">
        <fgColor indexed="10"/>
      </patternFill>
    </fill>
    <fill>
      <patternFill patternType="solid">
        <fgColor indexed="52"/>
        <bgColor indexed="52"/>
      </patternFill>
    </fill>
    <fill>
      <patternFill patternType="solid">
        <fgColor indexed="46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8"/>
      </patternFill>
    </fill>
    <fill>
      <patternFill patternType="gray0625">
        <fgColor indexed="26"/>
        <bgColor indexed="43"/>
      </patternFill>
    </fill>
    <fill>
      <patternFill patternType="solid">
        <fgColor indexed="22"/>
        <bgColor indexed="8"/>
      </patternFill>
    </fill>
    <fill>
      <patternFill patternType="mediumGray">
        <fgColor indexed="22"/>
      </patternFill>
    </fill>
    <fill>
      <patternFill patternType="solid">
        <fgColor indexed="52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</fills>
  <borders count="60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double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/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64"/>
      </top>
      <bottom/>
      <diagonal/>
    </border>
  </borders>
  <cellStyleXfs count="57103">
    <xf numFmtId="0" fontId="0" fillId="0" borderId="0"/>
    <xf numFmtId="0" fontId="6" fillId="0" borderId="0" applyAlignment="0">
      <alignment vertical="top" wrapText="1"/>
      <protection locked="0"/>
    </xf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0" fillId="0" borderId="0"/>
    <xf numFmtId="0" fontId="6" fillId="0" borderId="0" applyAlignment="0">
      <alignment vertical="top" wrapText="1"/>
      <protection locked="0"/>
    </xf>
    <xf numFmtId="0" fontId="6" fillId="0" borderId="0" applyAlignment="0">
      <alignment vertical="top" wrapText="1"/>
      <protection locked="0"/>
    </xf>
    <xf numFmtId="0" fontId="7" fillId="0" borderId="0"/>
    <xf numFmtId="0" fontId="14" fillId="0" borderId="0" applyAlignment="0">
      <alignment vertical="top" wrapText="1"/>
      <protection locked="0"/>
    </xf>
    <xf numFmtId="0" fontId="5" fillId="0" borderId="0"/>
    <xf numFmtId="0" fontId="18" fillId="0" borderId="0"/>
    <xf numFmtId="0" fontId="18" fillId="0" borderId="0"/>
    <xf numFmtId="0" fontId="7" fillId="0" borderId="0"/>
    <xf numFmtId="174" fontId="7" fillId="0" borderId="0" applyFill="0" applyBorder="0" applyAlignment="0"/>
    <xf numFmtId="0" fontId="19" fillId="0" borderId="0" applyNumberFormat="0" applyAlignment="0">
      <alignment horizontal="left"/>
    </xf>
    <xf numFmtId="0" fontId="20" fillId="0" borderId="0" applyNumberFormat="0" applyAlignment="0">
      <alignment horizontal="left"/>
    </xf>
    <xf numFmtId="38" fontId="8" fillId="6" borderId="0" applyNumberFormat="0" applyBorder="0" applyAlignment="0" applyProtection="0"/>
    <xf numFmtId="0" fontId="21" fillId="0" borderId="8" applyNumberFormat="0" applyAlignment="0" applyProtection="0">
      <alignment horizontal="left" vertical="center"/>
    </xf>
    <xf numFmtId="0" fontId="21" fillId="0" borderId="13">
      <alignment horizontal="left" vertical="center"/>
    </xf>
    <xf numFmtId="10" fontId="8" fillId="7" borderId="17" applyNumberFormat="0" applyBorder="0" applyAlignment="0" applyProtection="0"/>
    <xf numFmtId="175" fontId="7" fillId="0" borderId="0"/>
    <xf numFmtId="10" fontId="7" fillId="0" borderId="0" applyFont="0" applyFill="0" applyBorder="0" applyAlignment="0" applyProtection="0"/>
    <xf numFmtId="14" fontId="22" fillId="0" borderId="0" applyNumberFormat="0" applyFill="0" applyBorder="0" applyAlignment="0" applyProtection="0">
      <alignment horizontal="left"/>
    </xf>
    <xf numFmtId="167" fontId="7" fillId="0" borderId="0">
      <alignment horizontal="left" wrapText="1"/>
    </xf>
    <xf numFmtId="40" fontId="23" fillId="0" borderId="0" applyBorder="0">
      <alignment horizontal="right"/>
    </xf>
    <xf numFmtId="44" fontId="2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7" fillId="0" borderId="0"/>
    <xf numFmtId="0" fontId="7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39" fillId="18" borderId="0" applyNumberFormat="0" applyBorder="0" applyAlignment="0" applyProtection="0"/>
    <xf numFmtId="0" fontId="43" fillId="18" borderId="0" applyNumberFormat="0" applyBorder="0" applyAlignment="0" applyProtection="0"/>
    <xf numFmtId="0" fontId="39" fillId="22" borderId="0" applyNumberFormat="0" applyBorder="0" applyAlignment="0" applyProtection="0"/>
    <xf numFmtId="0" fontId="43" fillId="22" borderId="0" applyNumberFormat="0" applyBorder="0" applyAlignment="0" applyProtection="0"/>
    <xf numFmtId="0" fontId="39" fillId="26" borderId="0" applyNumberFormat="0" applyBorder="0" applyAlignment="0" applyProtection="0"/>
    <xf numFmtId="0" fontId="43" fillId="26" borderId="0" applyNumberFormat="0" applyBorder="0" applyAlignment="0" applyProtection="0"/>
    <xf numFmtId="0" fontId="39" fillId="30" borderId="0" applyNumberFormat="0" applyBorder="0" applyAlignment="0" applyProtection="0"/>
    <xf numFmtId="0" fontId="43" fillId="30" borderId="0" applyNumberFormat="0" applyBorder="0" applyAlignment="0" applyProtection="0"/>
    <xf numFmtId="0" fontId="39" fillId="34" borderId="0" applyNumberFormat="0" applyBorder="0" applyAlignment="0" applyProtection="0"/>
    <xf numFmtId="0" fontId="43" fillId="34" borderId="0" applyNumberFormat="0" applyBorder="0" applyAlignment="0" applyProtection="0"/>
    <xf numFmtId="0" fontId="39" fillId="38" borderId="0" applyNumberFormat="0" applyBorder="0" applyAlignment="0" applyProtection="0"/>
    <xf numFmtId="0" fontId="43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5" fillId="41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39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5" fillId="44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39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5" fillId="47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39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4" fillId="42" borderId="0" applyNumberFormat="0" applyBorder="0" applyAlignment="0" applyProtection="0"/>
    <xf numFmtId="0" fontId="44" fillId="48" borderId="0" applyNumberFormat="0" applyBorder="0" applyAlignment="0" applyProtection="0"/>
    <xf numFmtId="0" fontId="45" fillId="43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39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5" fillId="4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39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4" fillId="51" borderId="0" applyNumberFormat="0" applyBorder="0" applyAlignment="0" applyProtection="0"/>
    <xf numFmtId="0" fontId="44" fillId="52" borderId="0" applyNumberFormat="0" applyBorder="0" applyAlignment="0" applyProtection="0"/>
    <xf numFmtId="0" fontId="45" fillId="53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39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29" fillId="9" borderId="0" applyNumberFormat="0" applyBorder="0" applyAlignment="0" applyProtection="0"/>
    <xf numFmtId="0" fontId="46" fillId="9" borderId="0" applyNumberFormat="0" applyBorder="0" applyAlignment="0" applyProtection="0"/>
    <xf numFmtId="3" fontId="7" fillId="0" borderId="14" applyFont="0" applyFill="0" applyAlignment="0" applyProtection="0"/>
    <xf numFmtId="3" fontId="7" fillId="0" borderId="14" applyFont="0" applyFill="0" applyAlignment="0" applyProtection="0"/>
    <xf numFmtId="3" fontId="7" fillId="0" borderId="14" applyFont="0" applyFill="0" applyAlignment="0" applyProtection="0"/>
    <xf numFmtId="3" fontId="7" fillId="0" borderId="14" applyFont="0" applyFill="0" applyAlignment="0" applyProtection="0"/>
    <xf numFmtId="3" fontId="7" fillId="0" borderId="14" applyFont="0" applyFill="0" applyAlignment="0" applyProtection="0"/>
    <xf numFmtId="10" fontId="7" fillId="0" borderId="14" applyFont="0" applyFill="0" applyAlignment="0" applyProtection="0"/>
    <xf numFmtId="0" fontId="33" fillId="12" borderId="21" applyNumberFormat="0" applyAlignment="0" applyProtection="0"/>
    <xf numFmtId="0" fontId="47" fillId="12" borderId="21" applyNumberFormat="0" applyAlignment="0" applyProtection="0"/>
    <xf numFmtId="0" fontId="35" fillId="13" borderId="24" applyNumberFormat="0" applyAlignment="0" applyProtection="0"/>
    <xf numFmtId="0" fontId="48" fillId="13" borderId="24" applyNumberFormat="0" applyAlignment="0" applyProtection="0"/>
    <xf numFmtId="0" fontId="16" fillId="0" borderId="3" applyNumberFormat="0" applyFill="0" applyProtection="0">
      <alignment horizontal="center" wrapText="1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1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 applyNumberFormat="0" applyFont="0" applyFill="0" applyBorder="0" applyProtection="0">
      <alignment horizontal="left" indent="1"/>
    </xf>
    <xf numFmtId="0" fontId="7" fillId="0" borderId="0" applyNumberFormat="0" applyFont="0" applyFill="0" applyBorder="0" applyProtection="0">
      <alignment horizontal="left" indent="1"/>
    </xf>
    <xf numFmtId="0" fontId="7" fillId="0" borderId="0" applyNumberFormat="0" applyFont="0" applyFill="0" applyBorder="0" applyProtection="0">
      <alignment horizontal="left" indent="1"/>
    </xf>
    <xf numFmtId="0" fontId="7" fillId="0" borderId="0" applyNumberFormat="0" applyFont="0" applyFill="0" applyBorder="0" applyProtection="0">
      <alignment horizontal="left" indent="1"/>
    </xf>
    <xf numFmtId="0" fontId="7" fillId="0" borderId="0" applyNumberFormat="0" applyFont="0" applyFill="0" applyBorder="0" applyProtection="0">
      <alignment horizontal="left" indent="1"/>
    </xf>
    <xf numFmtId="3" fontId="7" fillId="0" borderId="3" applyFont="0" applyFill="0" applyAlignment="0" applyProtection="0"/>
    <xf numFmtId="3" fontId="7" fillId="0" borderId="3" applyFont="0" applyFill="0" applyAlignment="0" applyProtection="0"/>
    <xf numFmtId="3" fontId="7" fillId="0" borderId="3" applyFont="0" applyFill="0" applyAlignment="0" applyProtection="0"/>
    <xf numFmtId="3" fontId="7" fillId="0" borderId="3" applyFont="0" applyFill="0" applyAlignment="0" applyProtection="0"/>
    <xf numFmtId="3" fontId="7" fillId="0" borderId="3" applyFont="0" applyFill="0" applyAlignment="0" applyProtection="0"/>
    <xf numFmtId="3" fontId="7" fillId="0" borderId="3" applyFont="0" applyFill="0" applyAlignment="0" applyProtection="0"/>
    <xf numFmtId="10" fontId="7" fillId="0" borderId="3" applyFont="0" applyFill="0" applyAlignment="0" applyProtection="0"/>
    <xf numFmtId="0" fontId="49" fillId="54" borderId="0" applyNumberFormat="0" applyBorder="0" applyAlignment="0" applyProtection="0"/>
    <xf numFmtId="0" fontId="49" fillId="55" borderId="0" applyNumberFormat="0" applyBorder="0" applyAlignment="0" applyProtection="0"/>
    <xf numFmtId="0" fontId="49" fillId="56" borderId="0" applyNumberFormat="0" applyBorder="0" applyAlignment="0" applyProtection="0"/>
    <xf numFmtId="0" fontId="3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8" fillId="8" borderId="0" applyNumberFormat="0" applyBorder="0" applyAlignment="0" applyProtection="0"/>
    <xf numFmtId="0" fontId="51" fillId="8" borderId="0" applyNumberFormat="0" applyBorder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3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10" fontId="7" fillId="0" borderId="12" applyFon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5" fillId="0" borderId="18" applyNumberFormat="0" applyFill="0" applyAlignment="0" applyProtection="0"/>
    <xf numFmtId="0" fontId="52" fillId="0" borderId="18" applyNumberFormat="0" applyFill="0" applyAlignment="0" applyProtection="0"/>
    <xf numFmtId="0" fontId="26" fillId="0" borderId="19" applyNumberFormat="0" applyFill="0" applyAlignment="0" applyProtection="0"/>
    <xf numFmtId="0" fontId="53" fillId="0" borderId="19" applyNumberFormat="0" applyFill="0" applyAlignment="0" applyProtection="0"/>
    <xf numFmtId="0" fontId="27" fillId="0" borderId="20" applyNumberFormat="0" applyFill="0" applyAlignment="0" applyProtection="0"/>
    <xf numFmtId="0" fontId="54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1" fillId="11" borderId="21" applyNumberFormat="0" applyAlignment="0" applyProtection="0"/>
    <xf numFmtId="0" fontId="55" fillId="11" borderId="21" applyNumberFormat="0" applyAlignment="0" applyProtection="0"/>
    <xf numFmtId="0" fontId="34" fillId="0" borderId="23" applyNumberFormat="0" applyFill="0" applyAlignment="0" applyProtection="0"/>
    <xf numFmtId="0" fontId="56" fillId="0" borderId="23" applyNumberFormat="0" applyFill="0" applyAlignment="0" applyProtection="0"/>
    <xf numFmtId="0" fontId="30" fillId="10" borderId="0" applyNumberFormat="0" applyBorder="0" applyAlignment="0" applyProtection="0"/>
    <xf numFmtId="0" fontId="57" fillId="10" borderId="0" applyNumberFormat="0" applyBorder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57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15" fillId="0" borderId="0"/>
    <xf numFmtId="0" fontId="5" fillId="0" borderId="0"/>
    <xf numFmtId="0" fontId="5" fillId="0" borderId="0"/>
    <xf numFmtId="0" fontId="4" fillId="14" borderId="25" applyNumberFormat="0" applyFont="0" applyAlignment="0" applyProtection="0"/>
    <xf numFmtId="0" fontId="4" fillId="14" borderId="25" applyNumberFormat="0" applyFont="0" applyAlignment="0" applyProtection="0"/>
    <xf numFmtId="0" fontId="5" fillId="14" borderId="25" applyNumberFormat="0" applyFont="0" applyAlignment="0" applyProtection="0"/>
    <xf numFmtId="0" fontId="5" fillId="14" borderId="25" applyNumberFormat="0" applyFont="0" applyAlignment="0" applyProtection="0"/>
    <xf numFmtId="0" fontId="32" fillId="12" borderId="22" applyNumberFormat="0" applyAlignment="0" applyProtection="0"/>
    <xf numFmtId="0" fontId="58" fillId="12" borderId="22" applyNumberFormat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59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60" fillId="58" borderId="27" applyNumberFormat="0" applyProtection="0">
      <alignment vertical="center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4" fontId="59" fillId="58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0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1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62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5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3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4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6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59" fillId="67" borderId="27" applyNumberFormat="0" applyProtection="0">
      <alignment horizontal="right" vertical="center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61" fillId="68" borderId="27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59" fillId="69" borderId="28" applyNumberFormat="0" applyProtection="0">
      <alignment horizontal="left" vertical="center" indent="1"/>
    </xf>
    <xf numFmtId="4" fontId="62" fillId="70" borderId="0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69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4" fontId="59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1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72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6" borderId="27" applyNumberFormat="0" applyProtection="0">
      <alignment horizontal="left" vertical="center" indent="1"/>
    </xf>
    <xf numFmtId="0" fontId="7" fillId="0" borderId="0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8" fillId="73" borderId="29" applyNumberFormat="0">
      <protection locked="0"/>
    </xf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0" fontId="9" fillId="74" borderId="30" applyBorder="0"/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59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60" fillId="7" borderId="27" applyNumberFormat="0" applyProtection="0">
      <alignment vertical="center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7" borderId="27" applyNumberFormat="0" applyProtection="0">
      <alignment horizontal="left" vertical="center" indent="1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59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4" fontId="60" fillId="69" borderId="27" applyNumberFormat="0" applyProtection="0">
      <alignment horizontal="right" vertical="center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7" fillId="59" borderId="27" applyNumberFormat="0" applyProtection="0">
      <alignment horizontal="left" vertical="center" indent="1"/>
    </xf>
    <xf numFmtId="0" fontId="63" fillId="0" borderId="0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0" fontId="8" fillId="75" borderId="17"/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4" fontId="64" fillId="69" borderId="27" applyNumberFormat="0" applyProtection="0">
      <alignment horizontal="right" vertical="center"/>
    </xf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3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10" fontId="7" fillId="0" borderId="13" applyFont="0" applyFill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38" fillId="0" borderId="26" applyNumberFormat="0" applyFill="0" applyAlignment="0" applyProtection="0"/>
    <xf numFmtId="0" fontId="42" fillId="0" borderId="26" applyNumberForma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Protection="0">
      <alignment horizontal="center" wrapText="1"/>
    </xf>
    <xf numFmtId="0" fontId="16" fillId="0" borderId="0" applyNumberFormat="0" applyFill="0" applyBorder="0" applyProtection="0">
      <alignment horizontal="center" wrapText="1"/>
    </xf>
    <xf numFmtId="0" fontId="16" fillId="0" borderId="0" applyNumberFormat="0" applyFill="0" applyBorder="0" applyProtection="0">
      <alignment horizontal="center" wrapText="1"/>
    </xf>
    <xf numFmtId="0" fontId="16" fillId="0" borderId="0" applyNumberFormat="0" applyFill="0" applyBorder="0" applyProtection="0">
      <alignment horizontal="center" wrapText="1"/>
    </xf>
    <xf numFmtId="0" fontId="16" fillId="0" borderId="0" applyNumberFormat="0" applyFill="0" applyBorder="0" applyProtection="0">
      <alignment horizontal="center" wrapText="1"/>
    </xf>
    <xf numFmtId="0" fontId="3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3" fillId="0" borderId="0"/>
    <xf numFmtId="0" fontId="6" fillId="0" borderId="0" applyAlignment="0">
      <alignment vertical="top" wrapText="1"/>
      <protection locked="0"/>
    </xf>
    <xf numFmtId="0" fontId="3" fillId="0" borderId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0" fontId="3" fillId="14" borderId="25" applyNumberFormat="0" applyFont="0" applyAlignment="0" applyProtection="0"/>
    <xf numFmtId="0" fontId="3" fillId="14" borderId="25" applyNumberFormat="0" applyFont="0" applyAlignment="0" applyProtection="0"/>
    <xf numFmtId="0" fontId="75" fillId="0" borderId="0"/>
    <xf numFmtId="9" fontId="75" fillId="0" borderId="0" applyFont="0" applyFill="0" applyBorder="0" applyAlignment="0" applyProtection="0"/>
    <xf numFmtId="41" fontId="75" fillId="0" borderId="0" applyFont="0" applyFill="0" applyBorder="0" applyAlignment="0" applyProtection="0"/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0" fontId="7" fillId="0" borderId="0">
      <alignment horizontal="left" wrapText="1"/>
    </xf>
    <xf numFmtId="3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85" fontId="7" fillId="0" borderId="0" applyFont="0" applyFill="0" applyBorder="0" applyAlignment="0" applyProtection="0"/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0" fontId="7" fillId="0" borderId="0"/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0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3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37" fontId="7" fillId="0" borderId="0">
      <alignment horizontal="left" wrapText="1"/>
    </xf>
    <xf numFmtId="0" fontId="7" fillId="0" borderId="0">
      <alignment horizontal="left" wrapText="1"/>
    </xf>
    <xf numFmtId="37" fontId="7" fillId="0" borderId="0">
      <alignment horizontal="left" wrapText="1"/>
    </xf>
    <xf numFmtId="37" fontId="7" fillId="0" borderId="0">
      <alignment horizontal="left" wrapText="1"/>
    </xf>
    <xf numFmtId="167" fontId="7" fillId="0" borderId="0">
      <alignment horizontal="left" wrapText="1"/>
    </xf>
    <xf numFmtId="0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0" fontId="7" fillId="0" borderId="0"/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0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167" fontId="7" fillId="0" borderId="0">
      <alignment horizontal="left" wrapText="1"/>
    </xf>
    <xf numFmtId="37" fontId="87" fillId="0" borderId="0"/>
    <xf numFmtId="37" fontId="87" fillId="0" borderId="0"/>
    <xf numFmtId="37" fontId="87" fillId="0" borderId="0"/>
    <xf numFmtId="37" fontId="87" fillId="0" borderId="0"/>
    <xf numFmtId="37" fontId="87" fillId="0" borderId="0"/>
    <xf numFmtId="37" fontId="87" fillId="0" borderId="0"/>
    <xf numFmtId="37" fontId="87" fillId="0" borderId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44" fillId="85" borderId="0" applyNumberFormat="0" applyBorder="0" applyAlignment="0" applyProtection="0"/>
    <xf numFmtId="0" fontId="59" fillId="8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44" fillId="87" borderId="0" applyNumberFormat="0" applyBorder="0" applyAlignment="0" applyProtection="0"/>
    <xf numFmtId="0" fontId="59" fillId="87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44" fillId="88" borderId="0" applyNumberFormat="0" applyBorder="0" applyAlignment="0" applyProtection="0"/>
    <xf numFmtId="0" fontId="59" fillId="8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44" fillId="89" borderId="0" applyNumberFormat="0" applyBorder="0" applyAlignment="0" applyProtection="0"/>
    <xf numFmtId="0" fontId="59" fillId="73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44" fillId="90" borderId="0" applyNumberFormat="0" applyBorder="0" applyAlignment="0" applyProtection="0"/>
    <xf numFmtId="0" fontId="59" fillId="8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44" fillId="88" borderId="0" applyNumberFormat="0" applyBorder="0" applyAlignment="0" applyProtection="0"/>
    <xf numFmtId="0" fontId="59" fillId="9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44" fillId="90" borderId="0" applyNumberFormat="0" applyBorder="0" applyAlignment="0" applyProtection="0"/>
    <xf numFmtId="0" fontId="59" fillId="74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44" fillId="87" borderId="0" applyNumberFormat="0" applyBorder="0" applyAlignment="0" applyProtection="0"/>
    <xf numFmtId="0" fontId="59" fillId="87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44" fillId="92" borderId="0" applyNumberFormat="0" applyBorder="0" applyAlignment="0" applyProtection="0"/>
    <xf numFmtId="0" fontId="59" fillId="9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44" fillId="91" borderId="0" applyNumberFormat="0" applyBorder="0" applyAlignment="0" applyProtection="0"/>
    <xf numFmtId="0" fontId="59" fillId="9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44" fillId="90" borderId="0" applyNumberFormat="0" applyBorder="0" applyAlignment="0" applyProtection="0"/>
    <xf numFmtId="0" fontId="59" fillId="74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44" fillId="88" borderId="0" applyNumberFormat="0" applyBorder="0" applyAlignment="0" applyProtection="0"/>
    <xf numFmtId="0" fontId="59" fillId="89" borderId="0" applyNumberFormat="0" applyBorder="0" applyAlignment="0" applyProtection="0"/>
    <xf numFmtId="0" fontId="45" fillId="90" borderId="0" applyNumberFormat="0" applyBorder="0" applyAlignment="0" applyProtection="0"/>
    <xf numFmtId="0" fontId="88" fillId="74" borderId="0" applyNumberFormat="0" applyBorder="0" applyAlignment="0" applyProtection="0"/>
    <xf numFmtId="0" fontId="45" fillId="95" borderId="0" applyNumberFormat="0" applyBorder="0" applyAlignment="0" applyProtection="0"/>
    <xf numFmtId="0" fontId="88" fillId="87" borderId="0" applyNumberFormat="0" applyBorder="0" applyAlignment="0" applyProtection="0"/>
    <xf numFmtId="0" fontId="45" fillId="96" borderId="0" applyNumberFormat="0" applyBorder="0" applyAlignment="0" applyProtection="0"/>
    <xf numFmtId="0" fontId="88" fillId="93" borderId="0" applyNumberFormat="0" applyBorder="0" applyAlignment="0" applyProtection="0"/>
    <xf numFmtId="0" fontId="45" fillId="91" borderId="0" applyNumberFormat="0" applyBorder="0" applyAlignment="0" applyProtection="0"/>
    <xf numFmtId="0" fontId="88" fillId="94" borderId="0" applyNumberFormat="0" applyBorder="0" applyAlignment="0" applyProtection="0"/>
    <xf numFmtId="0" fontId="45" fillId="90" borderId="0" applyNumberFormat="0" applyBorder="0" applyAlignment="0" applyProtection="0"/>
    <xf numFmtId="0" fontId="88" fillId="74" borderId="0" applyNumberFormat="0" applyBorder="0" applyAlignment="0" applyProtection="0"/>
    <xf numFmtId="0" fontId="45" fillId="87" borderId="0" applyNumberFormat="0" applyBorder="0" applyAlignment="0" applyProtection="0"/>
    <xf numFmtId="0" fontId="88" fillId="89" borderId="0" applyNumberFormat="0" applyBorder="0" applyAlignment="0" applyProtection="0"/>
    <xf numFmtId="0" fontId="44" fillId="97" borderId="0" applyNumberFormat="0" applyBorder="0" applyAlignment="0" applyProtection="0"/>
    <xf numFmtId="0" fontId="44" fillId="50" borderId="0" applyNumberFormat="0" applyBorder="0" applyAlignment="0" applyProtection="0"/>
    <xf numFmtId="0" fontId="45" fillId="98" borderId="0" applyNumberFormat="0" applyBorder="0" applyAlignment="0" applyProtection="0"/>
    <xf numFmtId="0" fontId="45" fillId="99" borderId="0" applyNumberFormat="0" applyBorder="0" applyAlignment="0" applyProtection="0"/>
    <xf numFmtId="0" fontId="45" fillId="100" borderId="0" applyNumberFormat="0" applyBorder="0" applyAlignment="0" applyProtection="0"/>
    <xf numFmtId="0" fontId="44" fillId="101" borderId="0" applyNumberFormat="0" applyBorder="0" applyAlignment="0" applyProtection="0"/>
    <xf numFmtId="0" fontId="44" fillId="44" borderId="0" applyNumberFormat="0" applyBorder="0" applyAlignment="0" applyProtection="0"/>
    <xf numFmtId="0" fontId="45" fillId="48" borderId="0" applyNumberFormat="0" applyBorder="0" applyAlignment="0" applyProtection="0"/>
    <xf numFmtId="0" fontId="45" fillId="95" borderId="0" applyNumberFormat="0" applyBorder="0" applyAlignment="0" applyProtection="0"/>
    <xf numFmtId="0" fontId="45" fillId="102" borderId="0" applyNumberFormat="0" applyBorder="0" applyAlignment="0" applyProtection="0"/>
    <xf numFmtId="0" fontId="44" fillId="49" borderId="0" applyNumberFormat="0" applyBorder="0" applyAlignment="0" applyProtection="0"/>
    <xf numFmtId="0" fontId="44" fillId="43" borderId="0" applyNumberFormat="0" applyBorder="0" applyAlignment="0" applyProtection="0"/>
    <xf numFmtId="0" fontId="45" fillId="40" borderId="0" applyNumberFormat="0" applyBorder="0" applyAlignment="0" applyProtection="0"/>
    <xf numFmtId="0" fontId="45" fillId="96" borderId="0" applyNumberFormat="0" applyBorder="0" applyAlignment="0" applyProtection="0"/>
    <xf numFmtId="0" fontId="45" fillId="48" borderId="0" applyNumberFormat="0" applyBorder="0" applyAlignment="0" applyProtection="0"/>
    <xf numFmtId="0" fontId="44" fillId="43" borderId="0" applyNumberFormat="0" applyBorder="0" applyAlignment="0" applyProtection="0"/>
    <xf numFmtId="0" fontId="44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74" borderId="0" applyNumberFormat="0" applyBorder="0" applyAlignment="0" applyProtection="0"/>
    <xf numFmtId="0" fontId="45" fillId="103" borderId="0" applyNumberFormat="0" applyBorder="0" applyAlignment="0" applyProtection="0"/>
    <xf numFmtId="0" fontId="44" fillId="97" borderId="0" applyNumberFormat="0" applyBorder="0" applyAlignment="0" applyProtection="0"/>
    <xf numFmtId="0" fontId="45" fillId="50" borderId="0" applyNumberFormat="0" applyBorder="0" applyAlignment="0" applyProtection="0"/>
    <xf numFmtId="0" fontId="45" fillId="104" borderId="0" applyNumberFormat="0" applyBorder="0" applyAlignment="0" applyProtection="0"/>
    <xf numFmtId="0" fontId="45" fillId="105" borderId="0" applyNumberFormat="0" applyBorder="0" applyAlignment="0" applyProtection="0"/>
    <xf numFmtId="0" fontId="44" fillId="44" borderId="0" applyNumberFormat="0" applyBorder="0" applyAlignment="0" applyProtection="0"/>
    <xf numFmtId="0" fontId="45" fillId="52" borderId="0" applyNumberFormat="0" applyBorder="0" applyAlignment="0" applyProtection="0"/>
    <xf numFmtId="0" fontId="45" fillId="106" borderId="0" applyNumberFormat="0" applyBorder="0" applyAlignment="0" applyProtection="0"/>
    <xf numFmtId="0" fontId="45" fillId="107" borderId="0" applyNumberFormat="0" applyBorder="0" applyAlignment="0" applyProtection="0"/>
    <xf numFmtId="0" fontId="7" fillId="0" borderId="0"/>
    <xf numFmtId="0" fontId="89" fillId="108" borderId="0" applyNumberFormat="0" applyBorder="0" applyAlignment="0" applyProtection="0"/>
    <xf numFmtId="0" fontId="90" fillId="44" borderId="0" applyNumberFormat="0" applyBorder="0" applyAlignment="0" applyProtection="0"/>
    <xf numFmtId="0" fontId="7" fillId="0" borderId="0" applyFont="0" applyFill="0" applyBorder="0" applyAlignment="0" applyProtection="0">
      <alignment horizontal="right"/>
    </xf>
    <xf numFmtId="0" fontId="91" fillId="0" borderId="0" applyNumberFormat="0" applyFill="0" applyBorder="0" applyAlignment="0" applyProtection="0"/>
    <xf numFmtId="0" fontId="7" fillId="109" borderId="35"/>
    <xf numFmtId="0" fontId="7" fillId="109" borderId="35"/>
    <xf numFmtId="3" fontId="7" fillId="0" borderId="14" applyFont="0" applyFill="0" applyAlignment="0" applyProtection="0"/>
    <xf numFmtId="3" fontId="7" fillId="0" borderId="14" applyFont="0" applyFill="0" applyAlignment="0" applyProtection="0"/>
    <xf numFmtId="3" fontId="7" fillId="0" borderId="14" applyFont="0" applyFill="0" applyAlignment="0" applyProtection="0"/>
    <xf numFmtId="3" fontId="7" fillId="0" borderId="14" applyFont="0" applyFill="0" applyAlignment="0" applyProtection="0"/>
    <xf numFmtId="3" fontId="7" fillId="0" borderId="14" applyFont="0" applyFill="0" applyAlignment="0" applyProtection="0"/>
    <xf numFmtId="10" fontId="7" fillId="0" borderId="14" applyFont="0" applyFill="0" applyAlignment="0" applyProtection="0"/>
    <xf numFmtId="10" fontId="7" fillId="0" borderId="14" applyFont="0" applyFill="0" applyAlignment="0" applyProtection="0"/>
    <xf numFmtId="10" fontId="7" fillId="0" borderId="14" applyFont="0" applyFill="0" applyAlignment="0" applyProtection="0"/>
    <xf numFmtId="10" fontId="7" fillId="0" borderId="14" applyFont="0" applyFill="0" applyAlignment="0" applyProtection="0"/>
    <xf numFmtId="10" fontId="7" fillId="0" borderId="14" applyFont="0" applyFill="0" applyAlignment="0" applyProtection="0"/>
    <xf numFmtId="10" fontId="7" fillId="0" borderId="14" applyFont="0" applyFill="0" applyAlignment="0" applyProtection="0"/>
    <xf numFmtId="0" fontId="92" fillId="0" borderId="0"/>
    <xf numFmtId="0" fontId="93" fillId="73" borderId="36" applyNumberFormat="0" applyAlignment="0" applyProtection="0"/>
    <xf numFmtId="0" fontId="93" fillId="73" borderId="36" applyNumberFormat="0" applyAlignment="0" applyProtection="0"/>
    <xf numFmtId="0" fontId="94" fillId="110" borderId="36" applyNumberFormat="0" applyAlignment="0" applyProtection="0"/>
    <xf numFmtId="0" fontId="94" fillId="110" borderId="36" applyNumberFormat="0" applyAlignment="0" applyProtection="0"/>
    <xf numFmtId="0" fontId="95" fillId="111" borderId="37" applyNumberFormat="0" applyAlignment="0" applyProtection="0"/>
    <xf numFmtId="0" fontId="95" fillId="48" borderId="37" applyNumberFormat="0" applyAlignment="0" applyProtection="0"/>
    <xf numFmtId="0" fontId="8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6" fillId="0" borderId="3" applyNumberFormat="0" applyFill="0" applyProtection="0">
      <alignment horizontal="center" wrapText="1"/>
    </xf>
    <xf numFmtId="0" fontId="16" fillId="0" borderId="3" applyNumberFormat="0" applyFill="0" applyProtection="0">
      <alignment horizontal="center" wrapText="1"/>
    </xf>
    <xf numFmtId="0" fontId="16" fillId="0" borderId="3" applyNumberFormat="0" applyFill="0" applyProtection="0">
      <alignment horizontal="center" wrapText="1"/>
    </xf>
    <xf numFmtId="0" fontId="16" fillId="0" borderId="3" applyNumberFormat="0" applyFill="0" applyProtection="0">
      <alignment horizontal="center" wrapText="1"/>
    </xf>
    <xf numFmtId="0" fontId="16" fillId="0" borderId="3" applyNumberFormat="0" applyFill="0" applyProtection="0">
      <alignment horizontal="center" wrapText="1"/>
    </xf>
    <xf numFmtId="0" fontId="16" fillId="0" borderId="3" applyNumberFormat="0" applyFill="0" applyProtection="0">
      <alignment horizontal="center" wrapText="1"/>
    </xf>
    <xf numFmtId="186" fontId="97" fillId="0" borderId="0"/>
    <xf numFmtId="186" fontId="97" fillId="0" borderId="0"/>
    <xf numFmtId="186" fontId="97" fillId="0" borderId="0"/>
    <xf numFmtId="186" fontId="97" fillId="0" borderId="0"/>
    <xf numFmtId="186" fontId="97" fillId="0" borderId="0"/>
    <xf numFmtId="186" fontId="97" fillId="0" borderId="0"/>
    <xf numFmtId="186" fontId="97" fillId="0" borderId="0"/>
    <xf numFmtId="186" fontId="97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41" fontId="5" fillId="0" borderId="0" applyFont="0" applyFill="0" applyBorder="0" applyAlignment="0" applyProtection="0"/>
    <xf numFmtId="37" fontId="87" fillId="0" borderId="0"/>
    <xf numFmtId="39" fontId="87" fillId="0" borderId="0"/>
    <xf numFmtId="37" fontId="87" fillId="0" borderId="0"/>
    <xf numFmtId="37" fontId="5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9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99" fillId="0" borderId="0" applyFont="0" applyFill="0" applyBorder="0" applyAlignment="0" applyProtection="0"/>
    <xf numFmtId="0" fontId="7" fillId="7" borderId="35"/>
    <xf numFmtId="0" fontId="7" fillId="7" borderId="35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7" fontId="87" fillId="0" borderId="0" applyFont="0" applyFill="0" applyBorder="0" applyAlignment="0" applyProtection="0"/>
    <xf numFmtId="37" fontId="8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7" fillId="0" borderId="0" applyNumberFormat="0" applyFont="0" applyFill="0" applyBorder="0" applyProtection="0">
      <alignment horizontal="left" indent="1"/>
    </xf>
    <xf numFmtId="3" fontId="7" fillId="0" borderId="3" applyFont="0" applyFill="0" applyAlignment="0" applyProtection="0"/>
    <xf numFmtId="3" fontId="7" fillId="0" borderId="3" applyFont="0" applyFill="0" applyAlignment="0" applyProtection="0"/>
    <xf numFmtId="3" fontId="7" fillId="0" borderId="3" applyFont="0" applyFill="0" applyAlignment="0" applyProtection="0"/>
    <xf numFmtId="3" fontId="7" fillId="0" borderId="3" applyFont="0" applyFill="0" applyAlignment="0" applyProtection="0"/>
    <xf numFmtId="3" fontId="7" fillId="0" borderId="3" applyFont="0" applyFill="0" applyAlignment="0" applyProtection="0"/>
    <xf numFmtId="10" fontId="7" fillId="0" borderId="3" applyFont="0" applyFill="0" applyAlignment="0" applyProtection="0"/>
    <xf numFmtId="10" fontId="7" fillId="0" borderId="3" applyFont="0" applyFill="0" applyAlignment="0" applyProtection="0"/>
    <xf numFmtId="10" fontId="7" fillId="0" borderId="3" applyFont="0" applyFill="0" applyAlignment="0" applyProtection="0"/>
    <xf numFmtId="10" fontId="7" fillId="0" borderId="3" applyFont="0" applyFill="0" applyAlignment="0" applyProtection="0"/>
    <xf numFmtId="10" fontId="7" fillId="0" borderId="3" applyFont="0" applyFill="0" applyAlignment="0" applyProtection="0"/>
    <xf numFmtId="10" fontId="7" fillId="0" borderId="3" applyFont="0" applyFill="0" applyAlignment="0" applyProtection="0"/>
    <xf numFmtId="0" fontId="49" fillId="112" borderId="0" applyNumberFormat="0" applyBorder="0" applyAlignment="0" applyProtection="0"/>
    <xf numFmtId="0" fontId="49" fillId="113" borderId="0" applyNumberFormat="0" applyBorder="0" applyAlignment="0" applyProtection="0"/>
    <xf numFmtId="37" fontId="87" fillId="0" borderId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2" fontId="99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3" fillId="90" borderId="0" applyNumberFormat="0" applyBorder="0" applyAlignment="0" applyProtection="0"/>
    <xf numFmtId="0" fontId="103" fillId="114" borderId="0" applyNumberFormat="0" applyBorder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3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10" fontId="7" fillId="0" borderId="38" applyFont="0" applyFill="0" applyAlignment="0" applyProtection="0"/>
    <xf numFmtId="38" fontId="8" fillId="6" borderId="0" applyNumberFormat="0" applyBorder="0" applyAlignment="0" applyProtection="0"/>
    <xf numFmtId="0" fontId="17" fillId="0" borderId="0" applyNumberFormat="0" applyFill="0" applyBorder="0" applyAlignment="0" applyProtection="0"/>
    <xf numFmtId="0" fontId="21" fillId="0" borderId="39">
      <alignment horizontal="left" vertical="center"/>
    </xf>
    <xf numFmtId="0" fontId="104" fillId="0" borderId="0">
      <alignment horizontal="center"/>
    </xf>
    <xf numFmtId="0" fontId="105" fillId="0" borderId="0" applyNumberFormat="0" applyFill="0" applyBorder="0" applyAlignment="0" applyProtection="0"/>
    <xf numFmtId="0" fontId="106" fillId="0" borderId="40" applyNumberFormat="0" applyFill="0" applyAlignment="0" applyProtection="0"/>
    <xf numFmtId="0" fontId="107" fillId="0" borderId="0" applyNumberFormat="0" applyFill="0" applyBorder="0" applyAlignment="0" applyProtection="0"/>
    <xf numFmtId="0" fontId="108" fillId="0" borderId="41" applyNumberFormat="0" applyFill="0" applyAlignment="0" applyProtection="0"/>
    <xf numFmtId="0" fontId="109" fillId="0" borderId="42" applyNumberFormat="0" applyFill="0" applyAlignment="0" applyProtection="0"/>
    <xf numFmtId="0" fontId="109" fillId="0" borderId="43" applyNumberFormat="0" applyFill="0" applyAlignment="0" applyProtection="0"/>
    <xf numFmtId="0" fontId="109" fillId="0" borderId="0" applyNumberFormat="0" applyFill="0" applyBorder="0" applyAlignment="0" applyProtection="0"/>
    <xf numFmtId="0" fontId="110" fillId="0" borderId="0"/>
    <xf numFmtId="37" fontId="87" fillId="0" borderId="0"/>
    <xf numFmtId="0" fontId="111" fillId="0" borderId="0" applyNumberFormat="0" applyFill="0" applyBorder="0" applyAlignment="0" applyProtection="0">
      <alignment vertical="top"/>
      <protection locked="0"/>
    </xf>
    <xf numFmtId="10" fontId="8" fillId="7" borderId="44" applyNumberFormat="0" applyBorder="0" applyAlignment="0" applyProtection="0"/>
    <xf numFmtId="10" fontId="8" fillId="7" borderId="44" applyNumberFormat="0" applyBorder="0" applyAlignment="0" applyProtection="0"/>
    <xf numFmtId="0" fontId="112" fillId="92" borderId="45" applyNumberFormat="0" applyAlignment="0" applyProtection="0"/>
    <xf numFmtId="0" fontId="112" fillId="92" borderId="45" applyNumberFormat="0" applyAlignment="0" applyProtection="0"/>
    <xf numFmtId="0" fontId="113" fillId="52" borderId="45" applyNumberFormat="0" applyAlignment="0" applyProtection="0"/>
    <xf numFmtId="0" fontId="113" fillId="52" borderId="45" applyNumberFormat="0" applyAlignment="0" applyProtection="0"/>
    <xf numFmtId="0" fontId="114" fillId="115" borderId="2" applyNumberFormat="0" applyBorder="0" applyAlignment="0" applyProtection="0"/>
    <xf numFmtId="0" fontId="115" fillId="116" borderId="0" applyNumberFormat="0"/>
    <xf numFmtId="37" fontId="81" fillId="0" borderId="0"/>
    <xf numFmtId="0" fontId="116" fillId="0" borderId="0"/>
    <xf numFmtId="0" fontId="117" fillId="0" borderId="46" applyNumberFormat="0" applyFill="0" applyAlignment="0" applyProtection="0"/>
    <xf numFmtId="0" fontId="118" fillId="0" borderId="47" applyNumberFormat="0" applyFill="0" applyAlignment="0" applyProtection="0"/>
    <xf numFmtId="14" fontId="87" fillId="0" borderId="0">
      <alignment horizontal="center"/>
    </xf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37" fontId="119" fillId="0" borderId="0" applyFont="0" applyFill="0" applyBorder="0" applyAlignment="0" applyProtection="0"/>
    <xf numFmtId="191" fontId="120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11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37" fontId="87" fillId="0" borderId="44">
      <alignment horizontal="right"/>
    </xf>
    <xf numFmtId="37" fontId="87" fillId="0" borderId="44">
      <alignment horizontal="right"/>
    </xf>
    <xf numFmtId="37" fontId="87" fillId="0" borderId="0">
      <alignment horizontal="center"/>
    </xf>
    <xf numFmtId="37" fontId="87" fillId="0" borderId="0">
      <alignment horizontal="center"/>
    </xf>
    <xf numFmtId="17" fontId="87" fillId="0" borderId="0">
      <alignment horizontal="center"/>
    </xf>
    <xf numFmtId="0" fontId="121" fillId="92" borderId="0" applyNumberFormat="0" applyBorder="0" applyAlignment="0" applyProtection="0"/>
    <xf numFmtId="0" fontId="122" fillId="52" borderId="0" applyNumberFormat="0" applyBorder="0" applyAlignment="0" applyProtection="0"/>
    <xf numFmtId="194" fontId="1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5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7" fillId="0" borderId="0"/>
    <xf numFmtId="0" fontId="2" fillId="0" borderId="0"/>
    <xf numFmtId="0" fontId="5" fillId="0" borderId="0"/>
    <xf numFmtId="0" fontId="2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41" fillId="0" borderId="0"/>
    <xf numFmtId="0" fontId="24" fillId="0" borderId="0"/>
    <xf numFmtId="0" fontId="44" fillId="0" borderId="0"/>
    <xf numFmtId="0" fontId="7" fillId="0" borderId="0"/>
    <xf numFmtId="0" fontId="2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4" fillId="0" borderId="0"/>
    <xf numFmtId="0" fontId="7" fillId="0" borderId="0"/>
    <xf numFmtId="0" fontId="2" fillId="0" borderId="0"/>
    <xf numFmtId="0" fontId="2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7" fillId="0" borderId="0"/>
    <xf numFmtId="0" fontId="24" fillId="0" borderId="0"/>
    <xf numFmtId="0" fontId="7" fillId="0" borderId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" fillId="14" borderId="25" applyNumberFormat="0" applyFont="0" applyAlignment="0" applyProtection="0"/>
    <xf numFmtId="0" fontId="2" fillId="14" borderId="25" applyNumberFormat="0" applyFont="0" applyAlignment="0" applyProtection="0"/>
    <xf numFmtId="0" fontId="2" fillId="14" borderId="25" applyNumberFormat="0" applyFont="0" applyAlignment="0" applyProtection="0"/>
    <xf numFmtId="0" fontId="2" fillId="14" borderId="25" applyNumberFormat="0" applyFont="0" applyAlignment="0" applyProtection="0"/>
    <xf numFmtId="0" fontId="5" fillId="14" borderId="25" applyNumberFormat="0" applyFont="0" applyAlignment="0" applyProtection="0"/>
    <xf numFmtId="0" fontId="2" fillId="14" borderId="25" applyNumberFormat="0" applyFont="0" applyAlignment="0" applyProtection="0"/>
    <xf numFmtId="0" fontId="2" fillId="14" borderId="25" applyNumberFormat="0" applyFont="0" applyAlignment="0" applyProtection="0"/>
    <xf numFmtId="0" fontId="2" fillId="14" borderId="25" applyNumberFormat="0" applyFont="0" applyAlignment="0" applyProtection="0"/>
    <xf numFmtId="0" fontId="92" fillId="88" borderId="48" applyNumberFormat="0" applyFont="0" applyAlignment="0" applyProtection="0"/>
    <xf numFmtId="0" fontId="92" fillId="88" borderId="48" applyNumberFormat="0" applyFont="0" applyAlignment="0" applyProtection="0"/>
    <xf numFmtId="0" fontId="7" fillId="51" borderId="48" applyNumberFormat="0" applyFont="0" applyAlignment="0" applyProtection="0"/>
    <xf numFmtId="0" fontId="7" fillId="51" borderId="48" applyNumberFormat="0" applyFont="0" applyAlignment="0" applyProtection="0"/>
    <xf numFmtId="0" fontId="2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95" fontId="9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37" fontId="127" fillId="117" borderId="44" applyNumberFormat="0" applyFont="0" applyFill="0" applyAlignment="0" applyProtection="0"/>
    <xf numFmtId="37" fontId="127" fillId="117" borderId="44" applyNumberFormat="0" applyFont="0" applyFill="0" applyAlignment="0" applyProtection="0"/>
    <xf numFmtId="0" fontId="128" fillId="73" borderId="49" applyNumberFormat="0" applyAlignment="0" applyProtection="0"/>
    <xf numFmtId="0" fontId="128" fillId="73" borderId="49" applyNumberFormat="0" applyAlignment="0" applyProtection="0"/>
    <xf numFmtId="0" fontId="128" fillId="73" borderId="49" applyNumberFormat="0" applyAlignment="0" applyProtection="0"/>
    <xf numFmtId="0" fontId="128" fillId="73" borderId="49" applyNumberFormat="0" applyAlignment="0" applyProtection="0"/>
    <xf numFmtId="0" fontId="128" fillId="110" borderId="49" applyNumberFormat="0" applyAlignment="0" applyProtection="0"/>
    <xf numFmtId="0" fontId="128" fillId="110" borderId="49" applyNumberFormat="0" applyAlignment="0" applyProtection="0"/>
    <xf numFmtId="0" fontId="128" fillId="110" borderId="49" applyNumberFormat="0" applyAlignment="0" applyProtection="0"/>
    <xf numFmtId="0" fontId="128" fillId="110" borderId="49" applyNumberFormat="0" applyAlignment="0" applyProtection="0"/>
    <xf numFmtId="0" fontId="129" fillId="0" borderId="0">
      <alignment horizontal="centerContinuous"/>
    </xf>
    <xf numFmtId="0" fontId="7" fillId="0" borderId="0" applyFont="0" applyFill="0" applyBorder="0" applyAlignment="0" applyProtection="0"/>
    <xf numFmtId="37" fontId="87" fillId="0" borderId="0"/>
    <xf numFmtId="37" fontId="87" fillId="0" borderId="0" applyFont="0" applyFill="0" applyBorder="0" applyAlignment="0" applyProtection="0"/>
    <xf numFmtId="0" fontId="130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2" fontId="7" fillId="0" borderId="0"/>
    <xf numFmtId="0" fontId="119" fillId="0" borderId="0"/>
    <xf numFmtId="9" fontId="119" fillId="0" borderId="0" applyFont="0" applyFill="0" applyBorder="0" applyAlignment="0" applyProtection="0"/>
    <xf numFmtId="37" fontId="87" fillId="0" borderId="0"/>
    <xf numFmtId="37" fontId="87" fillId="0" borderId="0"/>
    <xf numFmtId="0" fontId="98" fillId="0" borderId="0" applyNumberFormat="0" applyFont="0" applyFill="0" applyBorder="0" applyAlignment="0" applyProtection="0">
      <alignment horizontal="left"/>
    </xf>
    <xf numFmtId="15" fontId="98" fillId="0" borderId="0" applyFont="0" applyFill="0" applyBorder="0" applyAlignment="0" applyProtection="0"/>
    <xf numFmtId="4" fontId="98" fillId="0" borderId="0" applyFont="0" applyFill="0" applyBorder="0" applyAlignment="0" applyProtection="0"/>
    <xf numFmtId="0" fontId="131" fillId="0" borderId="14">
      <alignment horizontal="center"/>
    </xf>
    <xf numFmtId="3" fontId="98" fillId="0" borderId="0" applyFont="0" applyFill="0" applyBorder="0" applyAlignment="0" applyProtection="0"/>
    <xf numFmtId="0" fontId="98" fillId="118" borderId="0" applyNumberFormat="0" applyFont="0" applyBorder="0" applyAlignment="0" applyProtection="0"/>
    <xf numFmtId="185" fontId="92" fillId="0" borderId="0">
      <alignment vertical="top"/>
    </xf>
    <xf numFmtId="185" fontId="92" fillId="0" borderId="0">
      <alignment vertical="top"/>
    </xf>
    <xf numFmtId="0" fontId="59" fillId="0" borderId="0" applyNumberFormat="0" applyFill="0" applyBorder="0" applyAlignment="0" applyProtection="0"/>
    <xf numFmtId="0" fontId="13" fillId="0" borderId="0" applyNumberFormat="0" applyFill="0" applyBorder="0" applyProtection="0">
      <alignment horizontal="left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61" fillId="92" borderId="50" applyNumberFormat="0" applyProtection="0">
      <alignment vertical="center"/>
    </xf>
    <xf numFmtId="4" fontId="61" fillId="92" borderId="50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39" fontId="61" fillId="0" borderId="50" applyProtection="0">
      <alignment vertical="center"/>
    </xf>
    <xf numFmtId="39" fontId="61" fillId="0" borderId="5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59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132" fillId="92" borderId="50" applyNumberFormat="0" applyProtection="0">
      <alignment vertical="center"/>
    </xf>
    <xf numFmtId="4" fontId="132" fillId="92" borderId="50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132" fillId="58" borderId="50" applyNumberFormat="0" applyProtection="0">
      <alignment vertical="center"/>
    </xf>
    <xf numFmtId="4" fontId="132" fillId="58" borderId="50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60" fillId="58" borderId="49" applyNumberFormat="0" applyProtection="0">
      <alignment vertical="center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61" fillId="92" borderId="50" applyNumberFormat="0" applyProtection="0">
      <alignment horizontal="left" vertical="center" indent="1"/>
    </xf>
    <xf numFmtId="4" fontId="61" fillId="92" borderId="50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61" fillId="0" borderId="50" applyNumberFormat="0" applyProtection="0">
      <alignment horizontal="left" vertical="center" indent="1"/>
    </xf>
    <xf numFmtId="4" fontId="61" fillId="0" borderId="50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0" fontId="61" fillId="92" borderId="50" applyNumberFormat="0" applyProtection="0">
      <alignment horizontal="left" vertical="top" indent="1"/>
    </xf>
    <xf numFmtId="0" fontId="61" fillId="92" borderId="50" applyNumberFormat="0" applyProtection="0">
      <alignment horizontal="left" vertical="top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0" fontId="61" fillId="0" borderId="50" applyNumberFormat="0" applyProtection="0">
      <alignment horizontal="left" vertical="top" indent="1"/>
    </xf>
    <xf numFmtId="0" fontId="61" fillId="0" borderId="50" applyNumberFormat="0" applyProtection="0">
      <alignment horizontal="left" vertical="top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4" fontId="59" fillId="58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4" fontId="61" fillId="86" borderId="0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4" fontId="62" fillId="0" borderId="0" applyNumberFormat="0" applyProtection="0">
      <alignment horizontal="left" vertical="top" wrapTex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91" borderId="50" applyNumberFormat="0" applyProtection="0">
      <alignment horizontal="right" vertical="center"/>
    </xf>
    <xf numFmtId="4" fontId="59" fillId="91" borderId="50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91" borderId="50" applyNumberFormat="0" applyProtection="0">
      <alignment horizontal="right" vertical="center"/>
    </xf>
    <xf numFmtId="4" fontId="59" fillId="91" borderId="50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0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87" borderId="50" applyNumberFormat="0" applyProtection="0">
      <alignment horizontal="right" vertical="center"/>
    </xf>
    <xf numFmtId="4" fontId="59" fillId="87" borderId="50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87" borderId="50" applyNumberFormat="0" applyProtection="0">
      <alignment horizontal="right" vertical="center"/>
    </xf>
    <xf numFmtId="4" fontId="59" fillId="87" borderId="50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1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106" borderId="50" applyNumberFormat="0" applyProtection="0">
      <alignment horizontal="right" vertical="center"/>
    </xf>
    <xf numFmtId="4" fontId="59" fillId="106" borderId="50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106" borderId="50" applyNumberFormat="0" applyProtection="0">
      <alignment horizontal="right" vertical="center"/>
    </xf>
    <xf numFmtId="4" fontId="59" fillId="106" borderId="50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62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96" borderId="50" applyNumberFormat="0" applyProtection="0">
      <alignment horizontal="right" vertical="center"/>
    </xf>
    <xf numFmtId="4" fontId="59" fillId="96" borderId="50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96" borderId="50" applyNumberFormat="0" applyProtection="0">
      <alignment horizontal="right" vertical="center"/>
    </xf>
    <xf numFmtId="4" fontId="59" fillId="96" borderId="50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5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119" borderId="50" applyNumberFormat="0" applyProtection="0">
      <alignment horizontal="right" vertical="center"/>
    </xf>
    <xf numFmtId="4" fontId="59" fillId="119" borderId="50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119" borderId="50" applyNumberFormat="0" applyProtection="0">
      <alignment horizontal="right" vertical="center"/>
    </xf>
    <xf numFmtId="4" fontId="59" fillId="119" borderId="50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3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95" borderId="50" applyNumberFormat="0" applyProtection="0">
      <alignment horizontal="right" vertical="center"/>
    </xf>
    <xf numFmtId="4" fontId="59" fillId="95" borderId="50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95" borderId="50" applyNumberFormat="0" applyProtection="0">
      <alignment horizontal="right" vertical="center"/>
    </xf>
    <xf numFmtId="4" fontId="59" fillId="95" borderId="50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4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93" borderId="50" applyNumberFormat="0" applyProtection="0">
      <alignment horizontal="right" vertical="center"/>
    </xf>
    <xf numFmtId="4" fontId="59" fillId="93" borderId="50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93" borderId="50" applyNumberFormat="0" applyProtection="0">
      <alignment horizontal="right" vertical="center"/>
    </xf>
    <xf numFmtId="4" fontId="59" fillId="93" borderId="50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5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120" borderId="50" applyNumberFormat="0" applyProtection="0">
      <alignment horizontal="right" vertical="center"/>
    </xf>
    <xf numFmtId="4" fontId="59" fillId="120" borderId="50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120" borderId="50" applyNumberFormat="0" applyProtection="0">
      <alignment horizontal="right" vertical="center"/>
    </xf>
    <xf numFmtId="4" fontId="59" fillId="120" borderId="50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6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121" borderId="50" applyNumberFormat="0" applyProtection="0">
      <alignment horizontal="right" vertical="center"/>
    </xf>
    <xf numFmtId="4" fontId="59" fillId="121" borderId="50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121" borderId="50" applyNumberFormat="0" applyProtection="0">
      <alignment horizontal="right" vertical="center"/>
    </xf>
    <xf numFmtId="4" fontId="59" fillId="121" borderId="50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59" fillId="67" borderId="49" applyNumberFormat="0" applyProtection="0">
      <alignment horizontal="right" vertical="center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122" borderId="51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0" borderId="0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61" fillId="68" borderId="49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123" borderId="0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0" borderId="0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59" fillId="69" borderId="52" applyNumberFormat="0" applyProtection="0">
      <alignment horizontal="left" vertical="center" indent="1"/>
    </xf>
    <xf numFmtId="4" fontId="62" fillId="74" borderId="0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4" fontId="59" fillId="86" borderId="50" applyNumberFormat="0" applyProtection="0">
      <alignment horizontal="right" vertical="center"/>
    </xf>
    <xf numFmtId="4" fontId="59" fillId="86" borderId="50" applyNumberFormat="0" applyProtection="0">
      <alignment horizontal="right" vertical="center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4" fontId="59" fillId="86" borderId="50" applyNumberFormat="0" applyProtection="0">
      <alignment horizontal="right" vertical="center"/>
    </xf>
    <xf numFmtId="4" fontId="59" fillId="86" borderId="50" applyNumberFormat="0" applyProtection="0">
      <alignment horizontal="right" vertical="center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123" borderId="0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0" borderId="0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69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86" borderId="0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62" fillId="0" borderId="0" applyNumberFormat="0" applyProtection="0">
      <alignment horizontal="left" vertical="center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4" fontId="59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4" borderId="50" applyNumberFormat="0" applyProtection="0">
      <alignment horizontal="left" vertical="center" indent="1"/>
    </xf>
    <xf numFmtId="0" fontId="7" fillId="74" borderId="50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133" fillId="0" borderId="0" applyNumberFormat="0" applyProtection="0">
      <alignment horizontal="left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4" borderId="50" applyNumberFormat="0" applyProtection="0">
      <alignment horizontal="left" vertical="top" indent="1"/>
    </xf>
    <xf numFmtId="0" fontId="7" fillId="74" borderId="50" applyNumberFormat="0" applyProtection="0">
      <alignment horizontal="left" vertical="top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0" borderId="50" applyNumberFormat="0" applyProtection="0">
      <alignment horizontal="left" vertical="top" indent="1"/>
    </xf>
    <xf numFmtId="0" fontId="7" fillId="70" borderId="50" applyNumberFormat="0" applyProtection="0">
      <alignment horizontal="left" vertical="top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1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86" borderId="50" applyNumberFormat="0" applyProtection="0">
      <alignment horizontal="left" vertical="center" indent="1"/>
    </xf>
    <xf numFmtId="0" fontId="7" fillId="86" borderId="50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134" fillId="0" borderId="0" applyNumberFormat="0" applyProtection="0">
      <alignment horizontal="left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86" borderId="50" applyNumberFormat="0" applyProtection="0">
      <alignment horizontal="left" vertical="top" indent="1"/>
    </xf>
    <xf numFmtId="0" fontId="7" fillId="86" borderId="50" applyNumberFormat="0" applyProtection="0">
      <alignment horizontal="left" vertical="top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124" borderId="50" applyNumberFormat="0" applyProtection="0">
      <alignment horizontal="left" vertical="top" indent="1"/>
    </xf>
    <xf numFmtId="0" fontId="7" fillId="124" borderId="50" applyNumberFormat="0" applyProtection="0">
      <alignment horizontal="left" vertical="top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72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85" borderId="50" applyNumberFormat="0" applyProtection="0">
      <alignment horizontal="left" vertical="center" indent="1"/>
    </xf>
    <xf numFmtId="0" fontId="7" fillId="85" borderId="50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16" fillId="0" borderId="0" applyNumberFormat="0" applyProtection="0">
      <alignment horizontal="left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85" borderId="50" applyNumberFormat="0" applyProtection="0">
      <alignment horizontal="left" vertical="top" indent="1"/>
    </xf>
    <xf numFmtId="0" fontId="7" fillId="85" borderId="50" applyNumberFormat="0" applyProtection="0">
      <alignment horizontal="left" vertical="top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125" borderId="50" applyNumberFormat="0" applyProtection="0">
      <alignment horizontal="left" vertical="top" indent="1"/>
    </xf>
    <xf numFmtId="0" fontId="7" fillId="125" borderId="50" applyNumberFormat="0" applyProtection="0">
      <alignment horizontal="left" vertical="top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6" borderId="49" applyNumberFormat="0" applyProtection="0">
      <alignment horizontal="left" vertical="center" indent="1"/>
    </xf>
    <xf numFmtId="0" fontId="7" fillId="123" borderId="50" applyNumberFormat="0" applyProtection="0">
      <alignment horizontal="left" vertical="center" indent="1"/>
    </xf>
    <xf numFmtId="0" fontId="7" fillId="123" borderId="50" applyNumberFormat="0" applyProtection="0">
      <alignment horizontal="left" vertical="center" indent="1"/>
    </xf>
    <xf numFmtId="0" fontId="7" fillId="0" borderId="0" applyNumberFormat="0" applyProtection="0">
      <alignment horizontal="left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123" borderId="50" applyNumberFormat="0" applyProtection="0">
      <alignment horizontal="left" vertical="top" indent="1"/>
    </xf>
    <xf numFmtId="0" fontId="7" fillId="123" borderId="50" applyNumberFormat="0" applyProtection="0">
      <alignment horizontal="left" vertical="top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109" borderId="50" applyNumberFormat="0" applyProtection="0">
      <alignment horizontal="left" vertical="top" indent="1"/>
    </xf>
    <xf numFmtId="0" fontId="7" fillId="109" borderId="50" applyNumberFormat="0" applyProtection="0">
      <alignment horizontal="left" vertical="top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73" borderId="44" applyNumberFormat="0">
      <protection locked="0"/>
    </xf>
    <xf numFmtId="0" fontId="7" fillId="73" borderId="44" applyNumberFormat="0">
      <protection locked="0"/>
    </xf>
    <xf numFmtId="0" fontId="124" fillId="0" borderId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0" fontId="9" fillId="74" borderId="53" applyBorder="0"/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88" borderId="50" applyNumberFormat="0" applyProtection="0">
      <alignment vertical="center"/>
    </xf>
    <xf numFmtId="4" fontId="59" fillId="88" borderId="50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50" applyNumberFormat="0" applyProtection="0">
      <alignment vertical="center"/>
    </xf>
    <xf numFmtId="4" fontId="59" fillId="7" borderId="50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59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88" borderId="50" applyNumberFormat="0" applyProtection="0">
      <alignment vertical="center"/>
    </xf>
    <xf numFmtId="4" fontId="60" fillId="88" borderId="50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50" applyNumberFormat="0" applyProtection="0">
      <alignment vertical="center"/>
    </xf>
    <xf numFmtId="4" fontId="60" fillId="7" borderId="50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60" fillId="7" borderId="49" applyNumberFormat="0" applyProtection="0">
      <alignment vertical="center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88" borderId="50" applyNumberFormat="0" applyProtection="0">
      <alignment horizontal="left" vertical="center" indent="1"/>
    </xf>
    <xf numFmtId="4" fontId="59" fillId="88" borderId="50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50" applyNumberFormat="0" applyProtection="0">
      <alignment horizontal="left" vertical="center" indent="1"/>
    </xf>
    <xf numFmtId="4" fontId="59" fillId="7" borderId="50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0" fontId="59" fillId="88" borderId="50" applyNumberFormat="0" applyProtection="0">
      <alignment horizontal="left" vertical="top" indent="1"/>
    </xf>
    <xf numFmtId="0" fontId="59" fillId="88" borderId="50" applyNumberFormat="0" applyProtection="0">
      <alignment horizontal="left" vertical="top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0" fontId="59" fillId="7" borderId="50" applyNumberFormat="0" applyProtection="0">
      <alignment horizontal="left" vertical="top" indent="1"/>
    </xf>
    <xf numFmtId="0" fontId="59" fillId="7" borderId="50" applyNumberFormat="0" applyProtection="0">
      <alignment horizontal="left" vertical="top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7" borderId="49" applyNumberFormat="0" applyProtection="0">
      <alignment horizontal="left" vertical="center" indent="1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123" borderId="50" applyNumberFormat="0" applyProtection="0">
      <alignment horizontal="right" vertical="center"/>
    </xf>
    <xf numFmtId="4" fontId="59" fillId="123" borderId="50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39" fontId="59" fillId="0" borderId="0" applyNumberFormat="0" applyProtection="0">
      <alignment horizontal="right" vertical="justify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59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123" borderId="50" applyNumberFormat="0" applyProtection="0">
      <alignment horizontal="right" vertical="center"/>
    </xf>
    <xf numFmtId="4" fontId="60" fillId="123" borderId="50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123" borderId="50" applyNumberFormat="0" applyProtection="0">
      <alignment horizontal="right" vertical="center"/>
    </xf>
    <xf numFmtId="4" fontId="60" fillId="123" borderId="50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4" fontId="60" fillId="69" borderId="49" applyNumberFormat="0" applyProtection="0">
      <alignment horizontal="right" vertical="center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4" fontId="59" fillId="86" borderId="50" applyNumberFormat="0" applyProtection="0">
      <alignment horizontal="left" vertical="center" indent="1"/>
    </xf>
    <xf numFmtId="4" fontId="59" fillId="86" borderId="50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4" fontId="59" fillId="0" borderId="0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59" fillId="86" borderId="50" applyNumberFormat="0" applyProtection="0">
      <alignment horizontal="left" vertical="top" indent="1"/>
    </xf>
    <xf numFmtId="0" fontId="59" fillId="86" borderId="50" applyNumberFormat="0" applyProtection="0">
      <alignment horizontal="left" vertical="top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135" fillId="0" borderId="0" applyNumberFormat="0" applyProtection="0">
      <alignment horizontal="center" wrapTex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0" fontId="7" fillId="59" borderId="49" applyNumberFormat="0" applyProtection="0">
      <alignment horizontal="left" vertical="center" indent="1"/>
    </xf>
    <xf numFmtId="4" fontId="136" fillId="126" borderId="0" applyNumberFormat="0" applyProtection="0">
      <alignment horizontal="left" vertical="center" indent="1"/>
    </xf>
    <xf numFmtId="4" fontId="137" fillId="0" borderId="0" applyNumberFormat="0" applyProtection="0">
      <alignment horizontal="left"/>
    </xf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0" fontId="8" fillId="75" borderId="44"/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123" borderId="50" applyNumberFormat="0" applyProtection="0">
      <alignment horizontal="right" vertical="center"/>
    </xf>
    <xf numFmtId="4" fontId="64" fillId="123" borderId="50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1" fillId="0" borderId="0" applyNumberFormat="0" applyProtection="0">
      <alignment horizontal="right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4" fontId="64" fillId="69" borderId="49" applyNumberFormat="0" applyProtection="0">
      <alignment horizontal="right" vertical="center"/>
    </xf>
    <xf numFmtId="0" fontId="138" fillId="0" borderId="0"/>
    <xf numFmtId="0" fontId="139" fillId="0" borderId="0"/>
    <xf numFmtId="0" fontId="140" fillId="127" borderId="0"/>
    <xf numFmtId="0" fontId="141" fillId="127" borderId="0"/>
    <xf numFmtId="0" fontId="142" fillId="127" borderId="54"/>
    <xf numFmtId="0" fontId="142" fillId="127" borderId="0"/>
    <xf numFmtId="0" fontId="140" fillId="128" borderId="54">
      <protection locked="0"/>
    </xf>
    <xf numFmtId="0" fontId="140" fillId="127" borderId="0"/>
    <xf numFmtId="0" fontId="143" fillId="129" borderId="0"/>
    <xf numFmtId="0" fontId="143" fillId="67" borderId="0"/>
    <xf numFmtId="0" fontId="143" fillId="5" borderId="0"/>
    <xf numFmtId="0" fontId="144" fillId="130" borderId="0" applyNumberFormat="0" applyFont="0" applyBorder="0" applyAlignment="0" applyProtection="0">
      <alignment horizontal="center"/>
    </xf>
    <xf numFmtId="0" fontId="145" fillId="0" borderId="0"/>
    <xf numFmtId="167" fontId="7" fillId="0" borderId="0">
      <alignment horizontal="left" wrapText="1"/>
    </xf>
    <xf numFmtId="0" fontId="146" fillId="0" borderId="0"/>
    <xf numFmtId="0" fontId="18" fillId="0" borderId="0" applyNumberFormat="0" applyFill="0" applyBorder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3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10" fontId="7" fillId="0" borderId="39" applyFont="0" applyFill="0" applyAlignment="0" applyProtection="0"/>
    <xf numFmtId="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40" fontId="147" fillId="0" borderId="0"/>
    <xf numFmtId="0" fontId="2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96" fontId="120" fillId="0" borderId="0">
      <alignment horizontal="center"/>
    </xf>
    <xf numFmtId="0" fontId="149" fillId="0" borderId="0">
      <alignment horizontal="center"/>
    </xf>
    <xf numFmtId="0" fontId="15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9" fillId="0" borderId="55" applyNumberFormat="0" applyFont="0" applyFill="0" applyAlignment="0" applyProtection="0"/>
    <xf numFmtId="0" fontId="49" fillId="0" borderId="56" applyNumberFormat="0" applyFill="0" applyAlignment="0" applyProtection="0"/>
    <xf numFmtId="0" fontId="49" fillId="0" borderId="56" applyNumberForma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3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10" fontId="7" fillId="0" borderId="4" applyFont="0" applyFill="0" applyAlignment="0" applyProtection="0"/>
    <xf numFmtId="0" fontId="16" fillId="0" borderId="0" applyNumberFormat="0" applyFill="0" applyBorder="0" applyAlignment="0" applyProtection="0"/>
    <xf numFmtId="0" fontId="151" fillId="0" borderId="0">
      <alignment horizontal="left"/>
      <protection locked="0"/>
    </xf>
    <xf numFmtId="0" fontId="16" fillId="0" borderId="0" applyNumberFormat="0" applyFill="0" applyBorder="0" applyProtection="0">
      <alignment horizontal="center" wrapText="1"/>
    </xf>
    <xf numFmtId="0" fontId="152" fillId="0" borderId="0" applyNumberFormat="0" applyFont="0" applyFill="0"/>
    <xf numFmtId="14" fontId="144" fillId="0" borderId="0" applyNumberFormat="0" applyFont="0" applyBorder="0" applyAlignment="0" applyProtection="0">
      <alignment horizontal="center"/>
    </xf>
    <xf numFmtId="0" fontId="117" fillId="0" borderId="0" applyNumberFormat="0" applyFill="0" applyBorder="0" applyAlignment="0" applyProtection="0"/>
    <xf numFmtId="37" fontId="87" fillId="0" borderId="0">
      <alignment horizontal="center"/>
    </xf>
    <xf numFmtId="0" fontId="18" fillId="0" borderId="0"/>
    <xf numFmtId="0" fontId="7" fillId="0" borderId="0">
      <alignment horizontal="left" wrapText="1"/>
    </xf>
    <xf numFmtId="0" fontId="7" fillId="0" borderId="0" applyFont="0" applyFill="0" applyBorder="0" applyAlignment="0" applyProtection="0"/>
    <xf numFmtId="0" fontId="156" fillId="0" borderId="0" applyNumberFormat="0" applyFill="0" applyBorder="0" applyAlignment="0" applyProtection="0">
      <alignment vertical="top"/>
      <protection locked="0"/>
    </xf>
    <xf numFmtId="0" fontId="7" fillId="0" borderId="0" applyFont="0" applyFill="0" applyBorder="0" applyAlignment="0" applyProtection="0"/>
    <xf numFmtId="167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4" fontId="1" fillId="0" borderId="0" applyFont="0" applyFill="0" applyBorder="0" applyAlignment="0" applyProtection="0"/>
    <xf numFmtId="197" fontId="157" fillId="0" borderId="0"/>
    <xf numFmtId="197" fontId="157" fillId="0" borderId="0"/>
    <xf numFmtId="197" fontId="157" fillId="0" borderId="0"/>
    <xf numFmtId="197" fontId="157" fillId="0" borderId="0"/>
    <xf numFmtId="197" fontId="157" fillId="0" borderId="0"/>
    <xf numFmtId="197" fontId="157" fillId="0" borderId="0"/>
    <xf numFmtId="197" fontId="157" fillId="0" borderId="0"/>
    <xf numFmtId="197" fontId="157" fillId="0" borderId="0"/>
    <xf numFmtId="197" fontId="157" fillId="0" borderId="0"/>
    <xf numFmtId="197" fontId="157" fillId="0" borderId="0"/>
    <xf numFmtId="197" fontId="157" fillId="0" borderId="0"/>
    <xf numFmtId="197" fontId="157" fillId="0" borderId="0"/>
    <xf numFmtId="0" fontId="7" fillId="0" borderId="0"/>
    <xf numFmtId="0" fontId="15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7" fontId="157" fillId="0" borderId="0"/>
    <xf numFmtId="197" fontId="157" fillId="0" borderId="0"/>
    <xf numFmtId="197" fontId="157" fillId="0" borderId="0"/>
    <xf numFmtId="197" fontId="157" fillId="0" borderId="0"/>
    <xf numFmtId="197" fontId="157" fillId="0" borderId="0"/>
    <xf numFmtId="197" fontId="157" fillId="0" borderId="0"/>
    <xf numFmtId="197" fontId="157" fillId="0" borderId="0"/>
    <xf numFmtId="197" fontId="157" fillId="0" borderId="0"/>
    <xf numFmtId="197" fontId="157" fillId="0" borderId="0"/>
    <xf numFmtId="40" fontId="159" fillId="128" borderId="0">
      <alignment horizontal="right"/>
    </xf>
    <xf numFmtId="0" fontId="160" fillId="128" borderId="0">
      <alignment horizontal="right"/>
    </xf>
    <xf numFmtId="0" fontId="161" fillId="128" borderId="57"/>
    <xf numFmtId="0" fontId="161" fillId="0" borderId="0" applyBorder="0">
      <alignment horizontal="centerContinuous"/>
    </xf>
    <xf numFmtId="0" fontId="162" fillId="0" borderId="0" applyBorder="0">
      <alignment horizontal="centerContinuous"/>
    </xf>
    <xf numFmtId="44" fontId="24" fillId="0" borderId="0" applyFont="0" applyFill="0" applyBorder="0" applyAlignment="0" applyProtection="0"/>
  </cellStyleXfs>
  <cellXfs count="410">
    <xf numFmtId="0" fontId="0" fillId="0" borderId="0" xfId="0"/>
    <xf numFmtId="167" fontId="8" fillId="0" borderId="0" xfId="3" applyNumberFormat="1" applyFont="1"/>
    <xf numFmtId="166" fontId="8" fillId="0" borderId="0" xfId="3" applyNumberFormat="1" applyFont="1"/>
    <xf numFmtId="37" fontId="8" fillId="0" borderId="0" xfId="4" applyNumberFormat="1" applyFont="1" applyAlignment="1">
      <alignment horizontal="right"/>
    </xf>
    <xf numFmtId="10" fontId="8" fillId="0" borderId="0" xfId="3" applyNumberFormat="1" applyFont="1" applyBorder="1"/>
    <xf numFmtId="10" fontId="8" fillId="0" borderId="4" xfId="3" applyNumberFormat="1" applyFont="1" applyBorder="1" applyAlignment="1">
      <alignment horizontal="right"/>
    </xf>
    <xf numFmtId="0" fontId="9" fillId="0" borderId="0" xfId="9" quotePrefix="1" applyFont="1" applyAlignment="1">
      <alignment horizontal="left"/>
    </xf>
    <xf numFmtId="0" fontId="8" fillId="0" borderId="0" xfId="9" applyFont="1"/>
    <xf numFmtId="37" fontId="8" fillId="0" borderId="0" xfId="9" applyNumberFormat="1" applyFont="1"/>
    <xf numFmtId="10" fontId="8" fillId="0" borderId="0" xfId="9" applyNumberFormat="1" applyFont="1"/>
    <xf numFmtId="166" fontId="8" fillId="0" borderId="0" xfId="9" applyNumberFormat="1" applyFont="1"/>
    <xf numFmtId="0" fontId="7" fillId="0" borderId="0" xfId="9"/>
    <xf numFmtId="0" fontId="8" fillId="0" borderId="0" xfId="9" quotePrefix="1" applyFont="1" applyAlignment="1">
      <alignment horizontal="center"/>
    </xf>
    <xf numFmtId="37" fontId="8" fillId="0" borderId="0" xfId="9" quotePrefix="1" applyNumberFormat="1" applyFont="1" applyAlignment="1">
      <alignment horizontal="center"/>
    </xf>
    <xf numFmtId="10" fontId="8" fillId="0" borderId="0" xfId="9" quotePrefix="1" applyNumberFormat="1" applyFont="1" applyAlignment="1">
      <alignment horizontal="center"/>
    </xf>
    <xf numFmtId="166" fontId="8" fillId="0" borderId="0" xfId="9" quotePrefix="1" applyNumberFormat="1" applyFont="1" applyAlignment="1">
      <alignment horizontal="center"/>
    </xf>
    <xf numFmtId="0" fontId="8" fillId="0" borderId="0" xfId="9" applyFont="1" applyAlignment="1">
      <alignment horizontal="center"/>
    </xf>
    <xf numFmtId="0" fontId="8" fillId="0" borderId="0" xfId="9" applyFont="1" applyAlignment="1">
      <alignment horizontal="centerContinuous"/>
    </xf>
    <xf numFmtId="10" fontId="8" fillId="0" borderId="0" xfId="9" applyNumberFormat="1" applyFont="1" applyAlignment="1">
      <alignment horizontal="center"/>
    </xf>
    <xf numFmtId="166" fontId="8" fillId="0" borderId="0" xfId="9" applyNumberFormat="1" applyFont="1" applyAlignment="1">
      <alignment horizontal="center"/>
    </xf>
    <xf numFmtId="0" fontId="8" fillId="0" borderId="3" xfId="9" applyFont="1" applyBorder="1"/>
    <xf numFmtId="3" fontId="8" fillId="0" borderId="3" xfId="9" applyNumberFormat="1" applyFont="1" applyBorder="1" applyAlignment="1">
      <alignment horizontal="center"/>
    </xf>
    <xf numFmtId="0" fontId="9" fillId="4" borderId="5" xfId="9" applyFont="1" applyFill="1" applyBorder="1" applyAlignment="1">
      <alignment horizontal="center"/>
    </xf>
    <xf numFmtId="0" fontId="9" fillId="0" borderId="5" xfId="9" applyFont="1" applyFill="1" applyBorder="1" applyAlignment="1">
      <alignment horizontal="center"/>
    </xf>
    <xf numFmtId="0" fontId="8" fillId="0" borderId="3" xfId="9" applyFont="1" applyBorder="1" applyAlignment="1">
      <alignment horizontal="center"/>
    </xf>
    <xf numFmtId="10" fontId="8" fillId="0" borderId="3" xfId="9" applyNumberFormat="1" applyFont="1" applyBorder="1" applyAlignment="1">
      <alignment horizontal="center"/>
    </xf>
    <xf numFmtId="166" fontId="8" fillId="0" borderId="3" xfId="9" applyNumberFormat="1" applyFont="1" applyBorder="1" applyAlignment="1">
      <alignment horizontal="center"/>
    </xf>
    <xf numFmtId="3" fontId="8" fillId="0" borderId="0" xfId="9" applyNumberFormat="1" applyFont="1"/>
    <xf numFmtId="5" fontId="8" fillId="0" borderId="0" xfId="9" applyNumberFormat="1" applyFont="1" applyFill="1"/>
    <xf numFmtId="5" fontId="8" fillId="0" borderId="0" xfId="9" applyNumberFormat="1" applyFont="1"/>
    <xf numFmtId="166" fontId="8" fillId="0" borderId="0" xfId="9" applyNumberFormat="1" applyFont="1" applyFill="1"/>
    <xf numFmtId="3" fontId="8" fillId="0" borderId="0" xfId="4" applyNumberFormat="1" applyFont="1" applyFill="1" applyAlignment="1">
      <alignment horizontal="right"/>
    </xf>
    <xf numFmtId="17" fontId="8" fillId="0" borderId="0" xfId="9" applyNumberFormat="1" applyFont="1"/>
    <xf numFmtId="167" fontId="8" fillId="0" borderId="0" xfId="9" applyNumberFormat="1" applyFont="1"/>
    <xf numFmtId="0" fontId="8" fillId="0" borderId="0" xfId="9" quotePrefix="1" applyFont="1" applyAlignment="1">
      <alignment horizontal="left"/>
    </xf>
    <xf numFmtId="5" fontId="8" fillId="0" borderId="0" xfId="4" applyNumberFormat="1" applyFont="1" applyFill="1" applyAlignment="1">
      <alignment horizontal="right"/>
    </xf>
    <xf numFmtId="37" fontId="8" fillId="0" borderId="0" xfId="9" applyNumberFormat="1" applyFont="1" applyAlignment="1">
      <alignment horizontal="center"/>
    </xf>
    <xf numFmtId="17" fontId="8" fillId="0" borderId="0" xfId="9" applyNumberFormat="1" applyFont="1" applyAlignment="1">
      <alignment horizontal="center"/>
    </xf>
    <xf numFmtId="37" fontId="8" fillId="0" borderId="0" xfId="9" applyNumberFormat="1" applyFont="1" applyFill="1"/>
    <xf numFmtId="0" fontId="8" fillId="0" borderId="0" xfId="9" applyFont="1" applyFill="1"/>
    <xf numFmtId="0" fontId="9" fillId="0" borderId="0" xfId="9" applyFont="1"/>
    <xf numFmtId="5" fontId="9" fillId="0" borderId="4" xfId="9" applyNumberFormat="1" applyFont="1" applyBorder="1"/>
    <xf numFmtId="166" fontId="9" fillId="0" borderId="4" xfId="3" applyNumberFormat="1" applyFont="1" applyBorder="1"/>
    <xf numFmtId="168" fontId="9" fillId="0" borderId="4" xfId="3" applyNumberFormat="1" applyFont="1" applyBorder="1"/>
    <xf numFmtId="0" fontId="11" fillId="0" borderId="0" xfId="9" applyFont="1"/>
    <xf numFmtId="166" fontId="8" fillId="0" borderId="0" xfId="9" applyNumberFormat="1" applyFont="1" applyBorder="1"/>
    <xf numFmtId="10" fontId="8" fillId="0" borderId="0" xfId="9" applyNumberFormat="1" applyFont="1" applyBorder="1"/>
    <xf numFmtId="0" fontId="8" fillId="0" borderId="0" xfId="9" applyFont="1" applyBorder="1"/>
    <xf numFmtId="37" fontId="9" fillId="0" borderId="6" xfId="9" applyNumberFormat="1" applyFont="1" applyBorder="1"/>
    <xf numFmtId="37" fontId="9" fillId="0" borderId="0" xfId="9" applyNumberFormat="1" applyFont="1" applyBorder="1"/>
    <xf numFmtId="0" fontId="11" fillId="4" borderId="0" xfId="9" applyFont="1" applyFill="1"/>
    <xf numFmtId="0" fontId="11" fillId="0" borderId="0" xfId="9" applyFont="1" applyAlignment="1">
      <alignment horizontal="center"/>
    </xf>
    <xf numFmtId="0" fontId="9" fillId="0" borderId="0" xfId="9" applyFont="1" applyAlignment="1">
      <alignment horizontal="center"/>
    </xf>
    <xf numFmtId="0" fontId="7" fillId="0" borderId="0" xfId="9"/>
    <xf numFmtId="37" fontId="8" fillId="0" borderId="0" xfId="9" applyNumberFormat="1" applyFont="1" applyBorder="1"/>
    <xf numFmtId="37" fontId="9" fillId="0" borderId="12" xfId="9" applyNumberFormat="1" applyFont="1" applyBorder="1"/>
    <xf numFmtId="0" fontId="8" fillId="0" borderId="0" xfId="9" quotePrefix="1" applyFont="1" applyBorder="1" applyAlignment="1">
      <alignment horizontal="center"/>
    </xf>
    <xf numFmtId="0" fontId="8" fillId="0" borderId="0" xfId="9" applyFont="1" applyAlignment="1">
      <alignment horizontal="center" wrapText="1"/>
    </xf>
    <xf numFmtId="0" fontId="8" fillId="0" borderId="3" xfId="9" applyFont="1" applyBorder="1" applyAlignment="1">
      <alignment horizontal="center" wrapText="1"/>
    </xf>
    <xf numFmtId="3" fontId="8" fillId="0" borderId="0" xfId="9" applyNumberFormat="1" applyFont="1" applyBorder="1" applyAlignment="1">
      <alignment horizontal="left"/>
    </xf>
    <xf numFmtId="3" fontId="8" fillId="0" borderId="0" xfId="9" applyNumberFormat="1" applyFont="1" applyBorder="1" applyAlignment="1">
      <alignment horizontal="right"/>
    </xf>
    <xf numFmtId="9" fontId="8" fillId="3" borderId="0" xfId="3" applyFont="1" applyFill="1" applyBorder="1"/>
    <xf numFmtId="3" fontId="8" fillId="0" borderId="4" xfId="9" applyNumberFormat="1" applyFont="1" applyBorder="1" applyAlignment="1">
      <alignment horizontal="right"/>
    </xf>
    <xf numFmtId="5" fontId="8" fillId="0" borderId="4" xfId="9" applyNumberFormat="1" applyFont="1" applyBorder="1"/>
    <xf numFmtId="37" fontId="8" fillId="0" borderId="4" xfId="9" applyNumberFormat="1" applyFont="1" applyBorder="1" applyAlignment="1">
      <alignment horizontal="right"/>
    </xf>
    <xf numFmtId="37" fontId="8" fillId="0" borderId="0" xfId="5" applyNumberFormat="1" applyFont="1"/>
    <xf numFmtId="37" fontId="8" fillId="0" borderId="3" xfId="9" applyNumberFormat="1" applyFont="1" applyBorder="1" applyAlignment="1">
      <alignment horizontal="center" wrapText="1"/>
    </xf>
    <xf numFmtId="37" fontId="8" fillId="0" borderId="3" xfId="9" applyNumberFormat="1" applyFont="1" applyBorder="1" applyAlignment="1">
      <alignment horizontal="center"/>
    </xf>
    <xf numFmtId="37" fontId="9" fillId="0" borderId="3" xfId="9" applyNumberFormat="1" applyFont="1" applyBorder="1" applyAlignment="1">
      <alignment horizontal="center"/>
    </xf>
    <xf numFmtId="0" fontId="8" fillId="3" borderId="0" xfId="9" applyFont="1" applyFill="1"/>
    <xf numFmtId="170" fontId="9" fillId="0" borderId="6" xfId="9" applyNumberFormat="1" applyFont="1" applyBorder="1"/>
    <xf numFmtId="0" fontId="8" fillId="0" borderId="14" xfId="9" applyFont="1" applyBorder="1" applyAlignment="1">
      <alignment horizontal="center"/>
    </xf>
    <xf numFmtId="3" fontId="8" fillId="0" borderId="0" xfId="9" applyNumberFormat="1" applyFont="1" applyAlignment="1">
      <alignment horizontal="right"/>
    </xf>
    <xf numFmtId="166" fontId="8" fillId="0" borderId="0" xfId="9" applyNumberFormat="1" applyFont="1" applyAlignment="1">
      <alignment horizontal="right"/>
    </xf>
    <xf numFmtId="3" fontId="8" fillId="0" borderId="15" xfId="9" applyNumberFormat="1" applyFont="1" applyBorder="1" applyAlignment="1">
      <alignment horizontal="right"/>
    </xf>
    <xf numFmtId="166" fontId="8" fillId="0" borderId="15" xfId="9" applyNumberFormat="1" applyFont="1" applyBorder="1" applyAlignment="1">
      <alignment horizontal="right"/>
    </xf>
    <xf numFmtId="3" fontId="8" fillId="0" borderId="16" xfId="9" applyNumberFormat="1" applyFont="1" applyBorder="1" applyAlignment="1">
      <alignment horizontal="right"/>
    </xf>
    <xf numFmtId="166" fontId="8" fillId="0" borderId="16" xfId="9" applyNumberFormat="1" applyFont="1" applyBorder="1" applyAlignment="1">
      <alignment horizontal="right"/>
    </xf>
    <xf numFmtId="173" fontId="9" fillId="0" borderId="16" xfId="9" applyNumberFormat="1" applyFont="1" applyBorder="1" applyAlignment="1">
      <alignment horizontal="right"/>
    </xf>
    <xf numFmtId="166" fontId="40" fillId="0" borderId="0" xfId="9" applyNumberFormat="1" applyFont="1" applyBorder="1"/>
    <xf numFmtId="0" fontId="40" fillId="0" borderId="0" xfId="9" applyFont="1"/>
    <xf numFmtId="166" fontId="9" fillId="0" borderId="0" xfId="9" applyNumberFormat="1" applyFont="1" applyBorder="1"/>
    <xf numFmtId="17" fontId="9" fillId="0" borderId="0" xfId="9" applyNumberFormat="1" applyFont="1" applyAlignment="1">
      <alignment horizontal="left"/>
    </xf>
    <xf numFmtId="0" fontId="11" fillId="0" borderId="0" xfId="9" applyFont="1" applyFill="1" applyBorder="1"/>
    <xf numFmtId="0" fontId="7" fillId="0" borderId="0" xfId="9" applyBorder="1"/>
    <xf numFmtId="37" fontId="8" fillId="0" borderId="0" xfId="5" applyNumberFormat="1" applyFont="1" applyBorder="1"/>
    <xf numFmtId="0" fontId="9" fillId="0" borderId="0" xfId="9" applyFont="1" applyBorder="1"/>
    <xf numFmtId="0" fontId="7" fillId="0" borderId="0" xfId="9" applyFill="1" applyBorder="1"/>
    <xf numFmtId="0" fontId="8" fillId="0" borderId="0" xfId="9" applyFont="1" applyFill="1" applyBorder="1"/>
    <xf numFmtId="171" fontId="9" fillId="0" borderId="0" xfId="27" applyNumberFormat="1" applyFont="1" applyFill="1" applyBorder="1"/>
    <xf numFmtId="10" fontId="8" fillId="0" borderId="0" xfId="9" applyNumberFormat="1" applyFont="1" applyFill="1" applyBorder="1"/>
    <xf numFmtId="44" fontId="8" fillId="0" borderId="0" xfId="27" applyFont="1" applyFill="1" applyBorder="1"/>
    <xf numFmtId="172" fontId="8" fillId="0" borderId="0" xfId="9" applyNumberFormat="1" applyFont="1"/>
    <xf numFmtId="0" fontId="9" fillId="76" borderId="5" xfId="9" applyFont="1" applyFill="1" applyBorder="1" applyAlignment="1">
      <alignment horizontal="center"/>
    </xf>
    <xf numFmtId="0" fontId="11" fillId="76" borderId="0" xfId="9" applyFont="1" applyFill="1"/>
    <xf numFmtId="43" fontId="8" fillId="0" borderId="0" xfId="9861" applyFont="1" applyFill="1"/>
    <xf numFmtId="0" fontId="0" fillId="0" borderId="0" xfId="0"/>
    <xf numFmtId="0" fontId="0" fillId="0" borderId="0" xfId="0"/>
    <xf numFmtId="0" fontId="8" fillId="0" borderId="0" xfId="9" applyFont="1" applyAlignment="1">
      <alignment vertical="center" wrapText="1"/>
    </xf>
    <xf numFmtId="0" fontId="7" fillId="0" borderId="0" xfId="9"/>
    <xf numFmtId="0" fontId="7" fillId="0" borderId="0" xfId="9" applyAlignment="1">
      <alignment vertical="center" wrapText="1"/>
    </xf>
    <xf numFmtId="0" fontId="0" fillId="0" borderId="10" xfId="0" applyBorder="1"/>
    <xf numFmtId="0" fontId="68" fillId="0" borderId="0" xfId="0" applyFont="1" applyAlignment="1">
      <alignment horizontal="left"/>
    </xf>
    <xf numFmtId="0" fontId="68" fillId="0" borderId="0" xfId="0" applyFont="1" applyAlignment="1">
      <alignment horizontal="left" indent="1"/>
    </xf>
    <xf numFmtId="0" fontId="68" fillId="0" borderId="0" xfId="0" applyFont="1" applyAlignment="1">
      <alignment horizontal="left" indent="2"/>
    </xf>
    <xf numFmtId="0" fontId="67" fillId="0" borderId="0" xfId="0" applyFont="1" applyAlignment="1">
      <alignment horizontal="left" indent="3"/>
    </xf>
    <xf numFmtId="0" fontId="0" fillId="0" borderId="0" xfId="0"/>
    <xf numFmtId="37" fontId="8" fillId="0" borderId="0" xfId="9" applyNumberFormat="1" applyFont="1" applyFill="1" applyAlignment="1">
      <alignment horizontal="center"/>
    </xf>
    <xf numFmtId="171" fontId="8" fillId="0" borderId="0" xfId="4" applyNumberFormat="1" applyFont="1" applyFill="1"/>
    <xf numFmtId="179" fontId="0" fillId="0" borderId="0" xfId="0" applyNumberFormat="1"/>
    <xf numFmtId="0" fontId="69" fillId="0" borderId="0" xfId="0" applyFont="1"/>
    <xf numFmtId="177" fontId="8" fillId="0" borderId="0" xfId="9861" applyNumberFormat="1" applyFont="1" applyFill="1"/>
    <xf numFmtId="168" fontId="8" fillId="0" borderId="2" xfId="9863" applyNumberFormat="1" applyFont="1" applyFill="1" applyBorder="1" applyAlignment="1">
      <alignment horizontal="right"/>
    </xf>
    <xf numFmtId="0" fontId="0" fillId="0" borderId="0" xfId="0"/>
    <xf numFmtId="0" fontId="7" fillId="0" borderId="0" xfId="0" applyFont="1" applyAlignment="1">
      <alignment horizontal="center"/>
    </xf>
    <xf numFmtId="0" fontId="7" fillId="0" borderId="0" xfId="0" applyFont="1"/>
    <xf numFmtId="0" fontId="0" fillId="0" borderId="0" xfId="0" applyBorder="1"/>
    <xf numFmtId="0" fontId="7" fillId="0" borderId="0" xfId="0" applyFont="1" applyAlignment="1">
      <alignment horizontal="left"/>
    </xf>
    <xf numFmtId="166" fontId="40" fillId="0" borderId="0" xfId="9" applyNumberFormat="1" applyFont="1" applyFill="1" applyAlignment="1">
      <alignment horizontal="right"/>
    </xf>
    <xf numFmtId="0" fontId="7" fillId="0" borderId="0" xfId="0" applyFont="1" applyFill="1" applyAlignment="1">
      <alignment horizontal="center"/>
    </xf>
    <xf numFmtId="0" fontId="7" fillId="0" borderId="0" xfId="0" quotePrefix="1" applyFont="1" applyFill="1" applyAlignment="1">
      <alignment horizontal="center"/>
    </xf>
    <xf numFmtId="0" fontId="36" fillId="0" borderId="0" xfId="0" applyFont="1"/>
    <xf numFmtId="177" fontId="0" fillId="0" borderId="0" xfId="9861" applyNumberFormat="1" applyFont="1"/>
    <xf numFmtId="0" fontId="7" fillId="0" borderId="1" xfId="0" applyFont="1" applyBorder="1" applyAlignment="1">
      <alignment horizontal="center" vertical="center" wrapText="1"/>
    </xf>
    <xf numFmtId="164" fontId="7" fillId="0" borderId="0" xfId="0" applyNumberFormat="1" applyFont="1" applyAlignment="1">
      <alignment horizontal="right"/>
    </xf>
    <xf numFmtId="0" fontId="7" fillId="0" borderId="1" xfId="0" applyFont="1" applyBorder="1" applyAlignment="1">
      <alignment horizontal="center" vertical="center" wrapText="1"/>
    </xf>
    <xf numFmtId="0" fontId="0" fillId="0" borderId="0" xfId="0"/>
    <xf numFmtId="37" fontId="7" fillId="0" borderId="6" xfId="0" applyNumberFormat="1" applyFont="1" applyBorder="1" applyAlignment="1">
      <alignment horizontal="right"/>
    </xf>
    <xf numFmtId="0" fontId="70" fillId="0" borderId="1" xfId="0" applyFont="1" applyBorder="1" applyAlignment="1">
      <alignment horizontal="center" vertical="center" wrapText="1"/>
    </xf>
    <xf numFmtId="164" fontId="70" fillId="0" borderId="0" xfId="0" applyNumberFormat="1" applyFont="1" applyAlignment="1">
      <alignment horizontal="right"/>
    </xf>
    <xf numFmtId="0" fontId="70" fillId="0" borderId="0" xfId="0" applyFont="1" applyAlignment="1">
      <alignment horizontal="left"/>
    </xf>
    <xf numFmtId="0" fontId="7" fillId="0" borderId="14" xfId="0" applyFont="1" applyBorder="1" applyAlignment="1">
      <alignment horizontal="center" vertical="center" wrapText="1"/>
    </xf>
    <xf numFmtId="0" fontId="0" fillId="0" borderId="0" xfId="0" applyFill="1" applyBorder="1"/>
    <xf numFmtId="0" fontId="7" fillId="0" borderId="14" xfId="0" applyFont="1" applyFill="1" applyBorder="1" applyAlignment="1">
      <alignment horizontal="center" vertical="center" wrapText="1"/>
    </xf>
    <xf numFmtId="0" fontId="7" fillId="0" borderId="14" xfId="2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36" fillId="0" borderId="0" xfId="0" applyFont="1" applyAlignment="1">
      <alignment horizontal="right"/>
    </xf>
    <xf numFmtId="177" fontId="0" fillId="0" borderId="0" xfId="0" applyNumberFormat="1"/>
    <xf numFmtId="5" fontId="7" fillId="0" borderId="0" xfId="9" applyNumberFormat="1"/>
    <xf numFmtId="0" fontId="59" fillId="0" borderId="10" xfId="0" applyFont="1" applyBorder="1"/>
    <xf numFmtId="0" fontId="7" fillId="0" borderId="1" xfId="0" applyFont="1" applyBorder="1" applyAlignment="1">
      <alignment horizontal="center" vertical="center" wrapText="1"/>
    </xf>
    <xf numFmtId="181" fontId="8" fillId="0" borderId="0" xfId="9" applyNumberFormat="1" applyFont="1" applyFill="1"/>
    <xf numFmtId="0" fontId="7" fillId="0" borderId="1" xfId="0" applyFont="1" applyBorder="1" applyAlignment="1">
      <alignment horizontal="center" vertical="center" wrapText="1"/>
    </xf>
    <xf numFmtId="0" fontId="0" fillId="0" borderId="10" xfId="0" applyBorder="1"/>
    <xf numFmtId="0" fontId="0" fillId="0" borderId="0" xfId="0"/>
    <xf numFmtId="37" fontId="7" fillId="0" borderId="0" xfId="0" applyNumberFormat="1" applyFont="1" applyAlignment="1">
      <alignment horizontal="right"/>
    </xf>
    <xf numFmtId="169" fontId="72" fillId="0" borderId="0" xfId="0" applyNumberFormat="1" applyFont="1" applyAlignment="1">
      <alignment horizontal="right"/>
    </xf>
    <xf numFmtId="165" fontId="72" fillId="0" borderId="0" xfId="0" applyNumberFormat="1" applyFont="1" applyAlignment="1">
      <alignment horizontal="right"/>
    </xf>
    <xf numFmtId="176" fontId="72" fillId="0" borderId="0" xfId="0" applyNumberFormat="1" applyFont="1" applyAlignment="1">
      <alignment horizontal="right"/>
    </xf>
    <xf numFmtId="164" fontId="72" fillId="0" borderId="0" xfId="0" applyNumberFormat="1" applyFont="1" applyAlignment="1">
      <alignment horizontal="right"/>
    </xf>
    <xf numFmtId="164" fontId="73" fillId="0" borderId="2" xfId="0" applyNumberFormat="1" applyFont="1" applyBorder="1" applyAlignment="1">
      <alignment horizontal="right"/>
    </xf>
    <xf numFmtId="0" fontId="74" fillId="0" borderId="0" xfId="0" applyFont="1" applyAlignment="1">
      <alignment horizontal="left"/>
    </xf>
    <xf numFmtId="0" fontId="74" fillId="0" borderId="0" xfId="0" applyFont="1" applyAlignment="1">
      <alignment horizontal="left" indent="1"/>
    </xf>
    <xf numFmtId="0" fontId="72" fillId="0" borderId="0" xfId="0" applyFont="1" applyAlignment="1">
      <alignment horizontal="left" indent="2"/>
    </xf>
    <xf numFmtId="0" fontId="73" fillId="0" borderId="0" xfId="0" applyFont="1" applyAlignment="1">
      <alignment horizontal="left" indent="1"/>
    </xf>
    <xf numFmtId="178" fontId="72" fillId="0" borderId="0" xfId="0" applyNumberFormat="1" applyFont="1" applyAlignment="1">
      <alignment horizontal="right"/>
    </xf>
    <xf numFmtId="164" fontId="72" fillId="0" borderId="2" xfId="0" applyNumberFormat="1" applyFont="1" applyBorder="1" applyAlignment="1">
      <alignment horizontal="right"/>
    </xf>
    <xf numFmtId="0" fontId="72" fillId="0" borderId="0" xfId="0" applyNumberFormat="1" applyFont="1" applyAlignment="1">
      <alignment horizontal="right"/>
    </xf>
    <xf numFmtId="164" fontId="72" fillId="0" borderId="32" xfId="0" applyNumberFormat="1" applyFont="1" applyBorder="1" applyAlignment="1">
      <alignment horizontal="right"/>
    </xf>
    <xf numFmtId="0" fontId="72" fillId="0" borderId="0" xfId="0" applyFont="1" applyAlignment="1">
      <alignment horizontal="left"/>
    </xf>
    <xf numFmtId="0" fontId="72" fillId="0" borderId="0" xfId="0" applyFont="1" applyAlignment="1">
      <alignment horizontal="left" indent="1"/>
    </xf>
    <xf numFmtId="0" fontId="72" fillId="0" borderId="0" xfId="0" applyFont="1" applyAlignment="1">
      <alignment horizontal="left" indent="3"/>
    </xf>
    <xf numFmtId="0" fontId="72" fillId="0" borderId="0" xfId="0" applyFont="1" applyAlignment="1">
      <alignment horizontal="left" indent="4"/>
    </xf>
    <xf numFmtId="0" fontId="72" fillId="0" borderId="0" xfId="0" applyFont="1" applyAlignment="1">
      <alignment horizontal="left" indent="5"/>
    </xf>
    <xf numFmtId="0" fontId="72" fillId="0" borderId="1" xfId="0" applyFont="1" applyBorder="1" applyAlignment="1">
      <alignment horizontal="center" vertical="center" wrapText="1"/>
    </xf>
    <xf numFmtId="0" fontId="8" fillId="0" borderId="0" xfId="9" applyFont="1" applyAlignment="1">
      <alignment vertical="center" wrapText="1"/>
    </xf>
    <xf numFmtId="0" fontId="7" fillId="0" borderId="0" xfId="9" applyAlignment="1">
      <alignment vertical="center" wrapText="1"/>
    </xf>
    <xf numFmtId="0" fontId="7" fillId="0" borderId="0" xfId="9"/>
    <xf numFmtId="0" fontId="7" fillId="0" borderId="1" xfId="0" applyFont="1" applyBorder="1" applyAlignment="1">
      <alignment horizontal="center" vertical="center" wrapText="1"/>
    </xf>
    <xf numFmtId="0" fontId="8" fillId="0" borderId="0" xfId="9" applyFont="1" applyAlignment="1">
      <alignment vertical="center" wrapText="1"/>
    </xf>
    <xf numFmtId="0" fontId="7" fillId="0" borderId="0" xfId="9" applyAlignment="1">
      <alignment vertical="center" wrapText="1"/>
    </xf>
    <xf numFmtId="0" fontId="7" fillId="0" borderId="0" xfId="9"/>
    <xf numFmtId="0" fontId="7" fillId="0" borderId="0" xfId="0" applyFont="1" applyAlignment="1">
      <alignment horizontal="left" indent="1"/>
    </xf>
    <xf numFmtId="0" fontId="7" fillId="0" borderId="0" xfId="0" applyFont="1" applyAlignment="1">
      <alignment horizontal="left" indent="2"/>
    </xf>
    <xf numFmtId="0" fontId="7" fillId="0" borderId="0" xfId="0" applyFont="1" applyAlignment="1">
      <alignment horizontal="left" indent="3"/>
    </xf>
    <xf numFmtId="164" fontId="7" fillId="0" borderId="2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left" indent="4"/>
    </xf>
    <xf numFmtId="0" fontId="75" fillId="0" borderId="0" xfId="9903"/>
    <xf numFmtId="0" fontId="76" fillId="0" borderId="0" xfId="1153" applyFont="1"/>
    <xf numFmtId="0" fontId="77" fillId="0" borderId="0" xfId="9903" applyFont="1" applyAlignment="1">
      <alignment horizontal="center"/>
    </xf>
    <xf numFmtId="0" fontId="77" fillId="0" borderId="0" xfId="9903" applyFont="1"/>
    <xf numFmtId="0" fontId="77" fillId="0" borderId="0" xfId="9903" applyFont="1" applyAlignment="1">
      <alignment horizontal="center"/>
    </xf>
    <xf numFmtId="0" fontId="78" fillId="0" borderId="13" xfId="1153" applyFont="1" applyBorder="1" applyAlignment="1">
      <alignment horizontal="center"/>
    </xf>
    <xf numFmtId="49" fontId="78" fillId="0" borderId="13" xfId="1153" applyNumberFormat="1" applyFont="1" applyBorder="1" applyAlignment="1">
      <alignment horizontal="center"/>
    </xf>
    <xf numFmtId="0" fontId="79" fillId="0" borderId="0" xfId="1153" applyFont="1"/>
    <xf numFmtId="49" fontId="78" fillId="0" borderId="0" xfId="1153" applyNumberFormat="1" applyFont="1" applyBorder="1" applyAlignment="1">
      <alignment horizontal="center"/>
    </xf>
    <xf numFmtId="0" fontId="78" fillId="0" borderId="0" xfId="1153" applyFont="1" applyBorder="1" applyAlignment="1">
      <alignment horizontal="center"/>
    </xf>
    <xf numFmtId="0" fontId="41" fillId="0" borderId="0" xfId="1153" applyFont="1" applyAlignment="1">
      <alignment horizontal="left"/>
    </xf>
    <xf numFmtId="0" fontId="41" fillId="0" borderId="0" xfId="1153" applyFont="1"/>
    <xf numFmtId="37" fontId="41" fillId="0" borderId="0" xfId="1153" applyNumberFormat="1" applyFont="1"/>
    <xf numFmtId="37" fontId="75" fillId="0" borderId="0" xfId="9903" applyNumberFormat="1"/>
    <xf numFmtId="0" fontId="80" fillId="0" borderId="0" xfId="1153" applyFont="1"/>
    <xf numFmtId="0" fontId="15" fillId="0" borderId="0" xfId="1153" applyFont="1"/>
    <xf numFmtId="37" fontId="41" fillId="2" borderId="0" xfId="1153" applyNumberFormat="1" applyFont="1" applyFill="1"/>
    <xf numFmtId="0" fontId="75" fillId="2" borderId="0" xfId="9903" applyFill="1"/>
    <xf numFmtId="37" fontId="41" fillId="0" borderId="6" xfId="1153" applyNumberFormat="1" applyFont="1" applyBorder="1"/>
    <xf numFmtId="0" fontId="15" fillId="0" borderId="0" xfId="1153" applyFont="1" applyFill="1"/>
    <xf numFmtId="0" fontId="81" fillId="0" borderId="0" xfId="1153" applyFont="1" applyAlignment="1">
      <alignment horizontal="center"/>
    </xf>
    <xf numFmtId="37" fontId="79" fillId="0" borderId="0" xfId="1153" applyNumberFormat="1" applyFont="1"/>
    <xf numFmtId="182" fontId="41" fillId="0" borderId="0" xfId="1192" applyNumberFormat="1" applyFont="1"/>
    <xf numFmtId="0" fontId="78" fillId="78" borderId="0" xfId="1153" applyFont="1" applyFill="1" applyAlignment="1">
      <alignment horizontal="left" indent="1"/>
    </xf>
    <xf numFmtId="37" fontId="41" fillId="78" borderId="4" xfId="1153" applyNumberFormat="1" applyFont="1" applyFill="1" applyBorder="1"/>
    <xf numFmtId="0" fontId="41" fillId="0" borderId="0" xfId="1153" applyFont="1" applyAlignment="1">
      <alignment horizontal="left" indent="1"/>
    </xf>
    <xf numFmtId="37" fontId="41" fillId="0" borderId="0" xfId="1153" applyNumberFormat="1" applyFont="1" applyBorder="1"/>
    <xf numFmtId="0" fontId="41" fillId="0" borderId="3" xfId="1153" applyFont="1" applyBorder="1"/>
    <xf numFmtId="0" fontId="41" fillId="0" borderId="0" xfId="1153" applyFont="1" applyFill="1"/>
    <xf numFmtId="0" fontId="78" fillId="0" borderId="0" xfId="1153" applyFont="1" applyFill="1" applyAlignment="1">
      <alignment horizontal="left" indent="1"/>
    </xf>
    <xf numFmtId="37" fontId="41" fillId="0" borderId="0" xfId="1153" applyNumberFormat="1" applyFont="1" applyFill="1" applyBorder="1"/>
    <xf numFmtId="0" fontId="78" fillId="79" borderId="0" xfId="1153" applyFont="1" applyFill="1" applyAlignment="1">
      <alignment horizontal="center"/>
    </xf>
    <xf numFmtId="37" fontId="78" fillId="79" borderId="4" xfId="1153" applyNumberFormat="1" applyFont="1" applyFill="1" applyBorder="1"/>
    <xf numFmtId="37" fontId="78" fillId="0" borderId="13" xfId="1153" applyNumberFormat="1" applyFont="1" applyBorder="1" applyAlignment="1">
      <alignment horizontal="center"/>
    </xf>
    <xf numFmtId="0" fontId="15" fillId="0" borderId="0" xfId="1153" applyFont="1" applyAlignment="1">
      <alignment horizontal="left" indent="1"/>
    </xf>
    <xf numFmtId="0" fontId="15" fillId="0" borderId="0" xfId="1153" applyFont="1" applyFill="1" applyAlignment="1">
      <alignment horizontal="left" indent="2"/>
    </xf>
    <xf numFmtId="0" fontId="15" fillId="0" borderId="0" xfId="1153" applyFont="1" applyFill="1" applyAlignment="1">
      <alignment horizontal="center"/>
    </xf>
    <xf numFmtId="166" fontId="41" fillId="0" borderId="34" xfId="9904" applyNumberFormat="1" applyFont="1" applyBorder="1"/>
    <xf numFmtId="169" fontId="7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right"/>
    </xf>
    <xf numFmtId="176" fontId="7" fillId="0" borderId="0" xfId="0" applyNumberFormat="1" applyFont="1" applyAlignment="1">
      <alignment horizontal="right"/>
    </xf>
    <xf numFmtId="0" fontId="16" fillId="0" borderId="0" xfId="0" applyFont="1" applyAlignment="1">
      <alignment horizontal="left" indent="1"/>
    </xf>
    <xf numFmtId="164" fontId="16" fillId="0" borderId="2" xfId="0" applyNumberFormat="1" applyFont="1" applyBorder="1" applyAlignment="1">
      <alignment horizontal="right"/>
    </xf>
    <xf numFmtId="178" fontId="7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7" fillId="0" borderId="0" xfId="0" applyFont="1" applyAlignment="1">
      <alignment horizontal="left" indent="5"/>
    </xf>
    <xf numFmtId="172" fontId="7" fillId="0" borderId="0" xfId="0" applyNumberFormat="1" applyFont="1" applyAlignment="1">
      <alignment horizontal="right"/>
    </xf>
    <xf numFmtId="37" fontId="7" fillId="0" borderId="2" xfId="0" applyNumberFormat="1" applyFont="1" applyBorder="1" applyAlignment="1">
      <alignment horizontal="right"/>
    </xf>
    <xf numFmtId="176" fontId="7" fillId="0" borderId="2" xfId="0" applyNumberFormat="1" applyFont="1" applyBorder="1" applyAlignment="1">
      <alignment horizontal="right"/>
    </xf>
    <xf numFmtId="176" fontId="7" fillId="0" borderId="0" xfId="0" applyNumberFormat="1" applyFont="1" applyBorder="1" applyAlignment="1">
      <alignment horizontal="right"/>
    </xf>
    <xf numFmtId="180" fontId="7" fillId="0" borderId="6" xfId="0" applyNumberFormat="1" applyFont="1" applyBorder="1" applyAlignment="1">
      <alignment horizontal="right"/>
    </xf>
    <xf numFmtId="37" fontId="8" fillId="77" borderId="0" xfId="9" applyNumberFormat="1" applyFont="1" applyFill="1"/>
    <xf numFmtId="164" fontId="0" fillId="0" borderId="0" xfId="0" applyNumberFormat="1"/>
    <xf numFmtId="37" fontId="0" fillId="0" borderId="0" xfId="0" applyNumberFormat="1"/>
    <xf numFmtId="5" fontId="0" fillId="0" borderId="0" xfId="0" applyNumberFormat="1"/>
    <xf numFmtId="10" fontId="0" fillId="0" borderId="0" xfId="9863" applyNumberFormat="1" applyFont="1"/>
    <xf numFmtId="0" fontId="82" fillId="0" borderId="0" xfId="1153" applyFont="1" applyFill="1"/>
    <xf numFmtId="0" fontId="83" fillId="0" borderId="0" xfId="9903" applyFont="1" applyAlignment="1">
      <alignment horizontal="right"/>
    </xf>
    <xf numFmtId="184" fontId="84" fillId="0" borderId="0" xfId="9903" applyNumberFormat="1" applyFont="1" applyAlignment="1">
      <alignment horizontal="right"/>
    </xf>
    <xf numFmtId="41" fontId="41" fillId="0" borderId="0" xfId="9905" applyFont="1" applyBorder="1"/>
    <xf numFmtId="49" fontId="84" fillId="0" borderId="0" xfId="9903" applyNumberFormat="1" applyFont="1" applyAlignment="1">
      <alignment horizontal="left" wrapText="1"/>
    </xf>
    <xf numFmtId="49" fontId="84" fillId="0" borderId="0" xfId="9903" applyNumberFormat="1" applyFont="1" applyAlignment="1">
      <alignment horizontal="right" wrapText="1"/>
    </xf>
    <xf numFmtId="184" fontId="85" fillId="80" borderId="13" xfId="9903" applyNumberFormat="1" applyFont="1" applyFill="1" applyBorder="1" applyAlignment="1">
      <alignment horizontal="left"/>
    </xf>
    <xf numFmtId="184" fontId="85" fillId="80" borderId="13" xfId="9903" applyNumberFormat="1" applyFont="1" applyFill="1" applyBorder="1" applyAlignment="1">
      <alignment horizontal="right"/>
    </xf>
    <xf numFmtId="184" fontId="84" fillId="0" borderId="0" xfId="9903" applyNumberFormat="1" applyFont="1" applyAlignment="1">
      <alignment horizontal="left"/>
    </xf>
    <xf numFmtId="0" fontId="84" fillId="0" borderId="0" xfId="9903" applyNumberFormat="1" applyFont="1" applyAlignment="1">
      <alignment horizontal="left"/>
    </xf>
    <xf numFmtId="0" fontId="84" fillId="0" borderId="0" xfId="9903" applyNumberFormat="1" applyFont="1" applyAlignment="1">
      <alignment horizontal="right"/>
    </xf>
    <xf numFmtId="184" fontId="86" fillId="0" borderId="0" xfId="9903" applyNumberFormat="1" applyFont="1" applyAlignment="1">
      <alignment horizontal="left"/>
    </xf>
    <xf numFmtId="184" fontId="86" fillId="81" borderId="13" xfId="9903" applyNumberFormat="1" applyFont="1" applyFill="1" applyBorder="1" applyAlignment="1">
      <alignment horizontal="left"/>
    </xf>
    <xf numFmtId="184" fontId="86" fillId="81" borderId="13" xfId="9903" applyNumberFormat="1" applyFont="1" applyFill="1" applyBorder="1" applyAlignment="1">
      <alignment horizontal="right"/>
    </xf>
    <xf numFmtId="184" fontId="84" fillId="0" borderId="6" xfId="9903" applyNumberFormat="1" applyFont="1" applyBorder="1" applyAlignment="1">
      <alignment horizontal="right"/>
    </xf>
    <xf numFmtId="183" fontId="84" fillId="0" borderId="0" xfId="9903" applyNumberFormat="1" applyFont="1" applyAlignment="1">
      <alignment horizontal="left"/>
    </xf>
    <xf numFmtId="183" fontId="84" fillId="0" borderId="0" xfId="9903" applyNumberFormat="1" applyFont="1" applyAlignment="1">
      <alignment horizontal="right"/>
    </xf>
    <xf numFmtId="184" fontId="85" fillId="0" borderId="0" xfId="9903" applyNumberFormat="1" applyFont="1" applyAlignment="1">
      <alignment horizontal="left"/>
    </xf>
    <xf numFmtId="184" fontId="86" fillId="0" borderId="6" xfId="9903" applyNumberFormat="1" applyFont="1" applyBorder="1" applyAlignment="1">
      <alignment horizontal="right"/>
    </xf>
    <xf numFmtId="184" fontId="86" fillId="0" borderId="4" xfId="9903" applyNumberFormat="1" applyFont="1" applyBorder="1" applyAlignment="1">
      <alignment horizontal="right"/>
    </xf>
    <xf numFmtId="184" fontId="84" fillId="82" borderId="0" xfId="9903" applyNumberFormat="1" applyFont="1" applyFill="1" applyAlignment="1">
      <alignment horizontal="left"/>
    </xf>
    <xf numFmtId="184" fontId="84" fillId="82" borderId="0" xfId="9903" applyNumberFormat="1" applyFont="1" applyFill="1" applyAlignment="1">
      <alignment horizontal="right"/>
    </xf>
    <xf numFmtId="184" fontId="86" fillId="0" borderId="34" xfId="9903" applyNumberFormat="1" applyFont="1" applyBorder="1" applyAlignment="1">
      <alignment horizontal="right"/>
    </xf>
    <xf numFmtId="184" fontId="86" fillId="83" borderId="13" xfId="9903" applyNumberFormat="1" applyFont="1" applyFill="1" applyBorder="1" applyAlignment="1">
      <alignment horizontal="left"/>
    </xf>
    <xf numFmtId="184" fontId="84" fillId="83" borderId="13" xfId="9903" applyNumberFormat="1" applyFont="1" applyFill="1" applyBorder="1" applyAlignment="1">
      <alignment horizontal="right"/>
    </xf>
    <xf numFmtId="184" fontId="84" fillId="83" borderId="0" xfId="9903" applyNumberFormat="1" applyFont="1" applyFill="1" applyAlignment="1">
      <alignment horizontal="left"/>
    </xf>
    <xf numFmtId="184" fontId="84" fillId="83" borderId="0" xfId="9903" applyNumberFormat="1" applyFont="1" applyFill="1" applyAlignment="1">
      <alignment horizontal="right"/>
    </xf>
    <xf numFmtId="184" fontId="86" fillId="83" borderId="0" xfId="9903" applyNumberFormat="1" applyFont="1" applyFill="1" applyAlignment="1">
      <alignment horizontal="left"/>
    </xf>
    <xf numFmtId="184" fontId="86" fillId="84" borderId="0" xfId="9903" applyNumberFormat="1" applyFont="1" applyFill="1" applyAlignment="1">
      <alignment horizontal="left"/>
    </xf>
    <xf numFmtId="184" fontId="86" fillId="0" borderId="13" xfId="9903" applyNumberFormat="1" applyFont="1" applyBorder="1" applyAlignment="1">
      <alignment horizontal="left"/>
    </xf>
    <xf numFmtId="184" fontId="84" fillId="0" borderId="13" xfId="9903" applyNumberFormat="1" applyFont="1" applyBorder="1" applyAlignment="1">
      <alignment horizontal="right"/>
    </xf>
    <xf numFmtId="37" fontId="84" fillId="0" borderId="0" xfId="9903" applyNumberFormat="1" applyFont="1" applyAlignment="1">
      <alignment horizontal="right"/>
    </xf>
    <xf numFmtId="7" fontId="7" fillId="0" borderId="0" xfId="9" applyNumberFormat="1"/>
    <xf numFmtId="182" fontId="7" fillId="0" borderId="0" xfId="9863" applyNumberFormat="1" applyFont="1"/>
    <xf numFmtId="44" fontId="7" fillId="0" borderId="0" xfId="27" applyFont="1"/>
    <xf numFmtId="0" fontId="153" fillId="0" borderId="0" xfId="9903" applyFont="1"/>
    <xf numFmtId="0" fontId="154" fillId="0" borderId="0" xfId="9903" applyFont="1"/>
    <xf numFmtId="0" fontId="8" fillId="77" borderId="0" xfId="9" applyFont="1" applyFill="1"/>
    <xf numFmtId="0" fontId="9" fillId="77" borderId="0" xfId="9" applyFont="1" applyFill="1" applyAlignment="1">
      <alignment horizontal="center"/>
    </xf>
    <xf numFmtId="10" fontId="8" fillId="0" borderId="0" xfId="9863" applyNumberFormat="1" applyFont="1" applyBorder="1"/>
    <xf numFmtId="0" fontId="8" fillId="0" borderId="0" xfId="9" applyFont="1" applyAlignment="1">
      <alignment vertical="center" wrapText="1"/>
    </xf>
    <xf numFmtId="0" fontId="7" fillId="0" borderId="0" xfId="9" applyAlignment="1">
      <alignment vertical="center" wrapText="1"/>
    </xf>
    <xf numFmtId="10" fontId="7" fillId="0" borderId="0" xfId="9863" applyNumberFormat="1" applyFont="1" applyAlignment="1">
      <alignment vertical="center" wrapText="1"/>
    </xf>
    <xf numFmtId="5" fontId="7" fillId="0" borderId="0" xfId="9" applyNumberFormat="1" applyAlignment="1">
      <alignment vertical="center" wrapText="1"/>
    </xf>
    <xf numFmtId="166" fontId="7" fillId="0" borderId="0" xfId="9" applyNumberFormat="1"/>
    <xf numFmtId="0" fontId="0" fillId="0" borderId="0" xfId="0" applyFill="1"/>
    <xf numFmtId="37" fontId="9" fillId="0" borderId="6" xfId="9" applyNumberFormat="1" applyFont="1" applyFill="1" applyBorder="1"/>
    <xf numFmtId="5" fontId="9" fillId="0" borderId="4" xfId="9" applyNumberFormat="1" applyFont="1" applyFill="1" applyBorder="1"/>
    <xf numFmtId="164" fontId="0" fillId="0" borderId="0" xfId="0" applyNumberFormat="1" applyFill="1"/>
    <xf numFmtId="199" fontId="8" fillId="77" borderId="0" xfId="9" applyNumberFormat="1" applyFont="1" applyFill="1"/>
    <xf numFmtId="0" fontId="8" fillId="0" borderId="0" xfId="9" applyFont="1" applyAlignment="1">
      <alignment vertical="center" wrapText="1"/>
    </xf>
    <xf numFmtId="0" fontId="7" fillId="0" borderId="0" xfId="9" applyAlignment="1">
      <alignment vertical="center" wrapText="1"/>
    </xf>
    <xf numFmtId="0" fontId="7" fillId="0" borderId="0" xfId="9"/>
    <xf numFmtId="197" fontId="66" fillId="0" borderId="0" xfId="57071" applyFont="1"/>
    <xf numFmtId="197" fontId="157" fillId="0" borderId="0" xfId="57071"/>
    <xf numFmtId="197" fontId="157" fillId="0" borderId="10" xfId="57071" applyBorder="1"/>
    <xf numFmtId="197" fontId="7" fillId="0" borderId="0" xfId="57071" applyFont="1"/>
    <xf numFmtId="197" fontId="7" fillId="0" borderId="0" xfId="57071" applyFont="1" applyAlignment="1">
      <alignment horizontal="center"/>
    </xf>
    <xf numFmtId="197" fontId="7" fillId="0" borderId="1" xfId="57071" applyFont="1" applyBorder="1" applyAlignment="1">
      <alignment horizontal="center" vertical="center" wrapText="1"/>
    </xf>
    <xf numFmtId="197" fontId="7" fillId="0" borderId="0" xfId="57071" applyFont="1" applyAlignment="1">
      <alignment horizontal="left"/>
    </xf>
    <xf numFmtId="200" fontId="7" fillId="0" borderId="0" xfId="57071" applyNumberFormat="1" applyFont="1" applyAlignment="1">
      <alignment horizontal="right"/>
    </xf>
    <xf numFmtId="201" fontId="7" fillId="0" borderId="0" xfId="57071" applyNumberFormat="1" applyFont="1" applyAlignment="1">
      <alignment horizontal="right"/>
    </xf>
    <xf numFmtId="0" fontId="7" fillId="0" borderId="0" xfId="57071" applyNumberFormat="1" applyFont="1" applyAlignment="1">
      <alignment horizontal="right"/>
    </xf>
    <xf numFmtId="203" fontId="7" fillId="0" borderId="0" xfId="57071" applyNumberFormat="1" applyFont="1" applyAlignment="1">
      <alignment horizontal="right"/>
    </xf>
    <xf numFmtId="197" fontId="157" fillId="0" borderId="0" xfId="57071" applyFill="1"/>
    <xf numFmtId="164" fontId="7" fillId="0" borderId="0" xfId="57071" applyNumberFormat="1" applyFont="1" applyAlignment="1">
      <alignment horizontal="right"/>
    </xf>
    <xf numFmtId="201" fontId="7" fillId="0" borderId="58" xfId="57071" applyNumberFormat="1" applyFont="1" applyBorder="1" applyAlignment="1">
      <alignment horizontal="right"/>
    </xf>
    <xf numFmtId="164" fontId="7" fillId="0" borderId="0" xfId="57071" applyNumberFormat="1" applyFont="1" applyBorder="1" applyAlignment="1">
      <alignment horizontal="right"/>
    </xf>
    <xf numFmtId="201" fontId="7" fillId="0" borderId="0" xfId="57071" applyNumberFormat="1" applyFont="1" applyBorder="1" applyAlignment="1">
      <alignment horizontal="right"/>
    </xf>
    <xf numFmtId="203" fontId="7" fillId="0" borderId="0" xfId="57071" applyNumberFormat="1" applyFont="1" applyBorder="1" applyAlignment="1">
      <alignment horizontal="right"/>
    </xf>
    <xf numFmtId="197" fontId="157" fillId="0" borderId="0" xfId="57071" applyBorder="1"/>
    <xf numFmtId="183" fontId="7" fillId="0" borderId="0" xfId="57071" applyNumberFormat="1" applyFont="1" applyAlignment="1">
      <alignment horizontal="right"/>
    </xf>
    <xf numFmtId="183" fontId="7" fillId="0" borderId="0" xfId="57071" applyNumberFormat="1" applyFont="1" applyBorder="1" applyAlignment="1">
      <alignment horizontal="right"/>
    </xf>
    <xf numFmtId="166" fontId="8" fillId="131" borderId="0" xfId="9" applyNumberFormat="1" applyFont="1" applyFill="1"/>
    <xf numFmtId="37" fontId="8" fillId="131" borderId="0" xfId="9" applyNumberFormat="1" applyFont="1" applyFill="1"/>
    <xf numFmtId="37" fontId="8" fillId="131" borderId="0" xfId="4" applyNumberFormat="1" applyFont="1" applyFill="1" applyAlignment="1">
      <alignment horizontal="right"/>
    </xf>
    <xf numFmtId="17" fontId="9" fillId="0" borderId="0" xfId="9" quotePrefix="1" applyNumberFormat="1" applyFont="1" applyAlignment="1">
      <alignment horizontal="left"/>
    </xf>
    <xf numFmtId="0" fontId="71" fillId="0" borderId="0" xfId="9" applyFont="1"/>
    <xf numFmtId="167" fontId="8" fillId="0" borderId="0" xfId="3" applyNumberFormat="1" applyFont="1" applyFill="1"/>
    <xf numFmtId="17" fontId="8" fillId="0" borderId="0" xfId="9" applyNumberFormat="1" applyFont="1" applyFill="1"/>
    <xf numFmtId="167" fontId="8" fillId="0" borderId="0" xfId="9" applyNumberFormat="1" applyFont="1" applyFill="1"/>
    <xf numFmtId="37" fontId="8" fillId="0" borderId="0" xfId="4" applyNumberFormat="1" applyFont="1" applyFill="1" applyAlignment="1">
      <alignment horizontal="right"/>
    </xf>
    <xf numFmtId="17" fontId="8" fillId="0" borderId="0" xfId="9" applyNumberFormat="1" applyFont="1" applyFill="1" applyAlignment="1">
      <alignment horizontal="center"/>
    </xf>
    <xf numFmtId="10" fontId="8" fillId="0" borderId="0" xfId="9" applyNumberFormat="1" applyFont="1" applyFill="1"/>
    <xf numFmtId="5" fontId="9" fillId="0" borderId="0" xfId="9" applyNumberFormat="1" applyFont="1" applyFill="1" applyBorder="1"/>
    <xf numFmtId="37" fontId="9" fillId="0" borderId="59" xfId="9" applyNumberFormat="1" applyFont="1" applyFill="1" applyBorder="1"/>
    <xf numFmtId="0" fontId="7" fillId="0" borderId="0" xfId="9" applyAlignment="1"/>
    <xf numFmtId="37" fontId="9" fillId="0" borderId="38" xfId="9" applyNumberFormat="1" applyFont="1" applyBorder="1"/>
    <xf numFmtId="177" fontId="8" fillId="0" borderId="0" xfId="9861" applyNumberFormat="1" applyFont="1" applyBorder="1" applyAlignment="1">
      <alignment horizontal="right"/>
    </xf>
    <xf numFmtId="177" fontId="8" fillId="0" borderId="4" xfId="9861" applyNumberFormat="1" applyFont="1" applyBorder="1" applyAlignment="1">
      <alignment horizontal="right"/>
    </xf>
    <xf numFmtId="37" fontId="9" fillId="0" borderId="59" xfId="9" applyNumberFormat="1" applyFont="1" applyBorder="1"/>
    <xf numFmtId="170" fontId="9" fillId="0" borderId="59" xfId="9" applyNumberFormat="1" applyFont="1" applyBorder="1"/>
    <xf numFmtId="172" fontId="8" fillId="0" borderId="0" xfId="9" applyNumberFormat="1" applyFont="1" applyFill="1" applyAlignment="1">
      <alignment horizontal="right"/>
    </xf>
    <xf numFmtId="5" fontId="7" fillId="0" borderId="0" xfId="9" applyNumberFormat="1" applyFill="1"/>
    <xf numFmtId="0" fontId="7" fillId="0" borderId="0" xfId="9" applyFill="1"/>
    <xf numFmtId="0" fontId="11" fillId="0" borderId="0" xfId="9" applyFont="1" applyFill="1"/>
    <xf numFmtId="0" fontId="11" fillId="0" borderId="0" xfId="9" applyFont="1" applyFill="1" applyAlignment="1">
      <alignment horizontal="center"/>
    </xf>
    <xf numFmtId="0" fontId="9" fillId="0" borderId="0" xfId="9" applyFont="1" applyFill="1" applyAlignment="1">
      <alignment horizontal="center"/>
    </xf>
    <xf numFmtId="0" fontId="9" fillId="0" borderId="0" xfId="9" applyFont="1" applyFill="1"/>
    <xf numFmtId="0" fontId="8" fillId="0" borderId="0" xfId="9" quotePrefix="1" applyFont="1" applyFill="1" applyAlignment="1">
      <alignment horizontal="center"/>
    </xf>
    <xf numFmtId="0" fontId="8" fillId="0" borderId="0" xfId="9" quotePrefix="1" applyFont="1" applyFill="1" applyBorder="1" applyAlignment="1">
      <alignment horizontal="center"/>
    </xf>
    <xf numFmtId="0" fontId="8" fillId="0" borderId="0" xfId="9" applyFont="1" applyFill="1" applyAlignment="1">
      <alignment horizontal="center" wrapText="1"/>
    </xf>
    <xf numFmtId="0" fontId="8" fillId="0" borderId="3" xfId="9" applyFont="1" applyFill="1" applyBorder="1" applyAlignment="1">
      <alignment horizontal="center" wrapText="1"/>
    </xf>
    <xf numFmtId="3" fontId="8" fillId="0" borderId="0" xfId="9" applyNumberFormat="1" applyFont="1" applyFill="1" applyBorder="1" applyAlignment="1">
      <alignment horizontal="left"/>
    </xf>
    <xf numFmtId="3" fontId="8" fillId="0" borderId="0" xfId="9" applyNumberFormat="1" applyFont="1" applyFill="1" applyBorder="1" applyAlignment="1">
      <alignment horizontal="right"/>
    </xf>
    <xf numFmtId="10" fontId="8" fillId="0" borderId="0" xfId="3" applyNumberFormat="1" applyFont="1" applyFill="1" applyBorder="1"/>
    <xf numFmtId="9" fontId="8" fillId="0" borderId="0" xfId="3" applyFont="1" applyFill="1" applyBorder="1"/>
    <xf numFmtId="3" fontId="8" fillId="0" borderId="4" xfId="9" applyNumberFormat="1" applyFont="1" applyFill="1" applyBorder="1" applyAlignment="1">
      <alignment horizontal="right"/>
    </xf>
    <xf numFmtId="5" fontId="8" fillId="0" borderId="4" xfId="9" applyNumberFormat="1" applyFont="1" applyFill="1" applyBorder="1"/>
    <xf numFmtId="37" fontId="8" fillId="0" borderId="4" xfId="9" applyNumberFormat="1" applyFont="1" applyFill="1" applyBorder="1" applyAlignment="1">
      <alignment horizontal="right"/>
    </xf>
    <xf numFmtId="10" fontId="8" fillId="0" borderId="4" xfId="3" applyNumberFormat="1" applyFont="1" applyFill="1" applyBorder="1" applyAlignment="1">
      <alignment horizontal="right"/>
    </xf>
    <xf numFmtId="37" fontId="8" fillId="0" borderId="0" xfId="9" applyNumberFormat="1" applyFont="1" applyFill="1" applyBorder="1"/>
    <xf numFmtId="37" fontId="8" fillId="0" borderId="0" xfId="5" applyNumberFormat="1" applyFont="1" applyFill="1" applyBorder="1"/>
    <xf numFmtId="37" fontId="9" fillId="0" borderId="0" xfId="9" applyNumberFormat="1" applyFont="1" applyFill="1" applyBorder="1"/>
    <xf numFmtId="0" fontId="9" fillId="0" borderId="0" xfId="9" applyFont="1" applyFill="1" applyBorder="1"/>
    <xf numFmtId="37" fontId="8" fillId="0" borderId="0" xfId="9" quotePrefix="1" applyNumberFormat="1" applyFont="1" applyFill="1" applyAlignment="1">
      <alignment horizontal="center"/>
    </xf>
    <xf numFmtId="0" fontId="8" fillId="0" borderId="3" xfId="9" applyFont="1" applyFill="1" applyBorder="1" applyAlignment="1">
      <alignment horizontal="center"/>
    </xf>
    <xf numFmtId="37" fontId="8" fillId="0" borderId="3" xfId="9" applyNumberFormat="1" applyFont="1" applyFill="1" applyBorder="1" applyAlignment="1">
      <alignment horizontal="center" wrapText="1"/>
    </xf>
    <xf numFmtId="37" fontId="8" fillId="0" borderId="3" xfId="9" applyNumberFormat="1" applyFont="1" applyFill="1" applyBorder="1" applyAlignment="1">
      <alignment horizontal="center"/>
    </xf>
    <xf numFmtId="37" fontId="9" fillId="0" borderId="3" xfId="9" applyNumberFormat="1" applyFont="1" applyFill="1" applyBorder="1" applyAlignment="1">
      <alignment horizontal="center"/>
    </xf>
    <xf numFmtId="170" fontId="9" fillId="0" borderId="6" xfId="9" applyNumberFormat="1" applyFont="1" applyFill="1" applyBorder="1"/>
    <xf numFmtId="37" fontId="8" fillId="0" borderId="0" xfId="5" applyNumberFormat="1" applyFont="1" applyFill="1"/>
    <xf numFmtId="172" fontId="8" fillId="0" borderId="0" xfId="9" applyNumberFormat="1" applyFont="1" applyFill="1"/>
    <xf numFmtId="0" fontId="8" fillId="0" borderId="14" xfId="9" applyFont="1" applyFill="1" applyBorder="1" applyAlignment="1">
      <alignment horizontal="center"/>
    </xf>
    <xf numFmtId="3" fontId="8" fillId="0" borderId="0" xfId="9" applyNumberFormat="1" applyFont="1" applyFill="1" applyAlignment="1">
      <alignment horizontal="right"/>
    </xf>
    <xf numFmtId="166" fontId="8" fillId="0" borderId="0" xfId="9" applyNumberFormat="1" applyFont="1" applyFill="1" applyAlignment="1">
      <alignment horizontal="right"/>
    </xf>
    <xf numFmtId="3" fontId="8" fillId="0" borderId="15" xfId="9" applyNumberFormat="1" applyFont="1" applyFill="1" applyBorder="1" applyAlignment="1">
      <alignment horizontal="right"/>
    </xf>
    <xf numFmtId="166" fontId="8" fillId="0" borderId="15" xfId="9" applyNumberFormat="1" applyFont="1" applyFill="1" applyBorder="1" applyAlignment="1">
      <alignment horizontal="right"/>
    </xf>
    <xf numFmtId="3" fontId="8" fillId="0" borderId="16" xfId="9" applyNumberFormat="1" applyFont="1" applyFill="1" applyBorder="1" applyAlignment="1">
      <alignment horizontal="right"/>
    </xf>
    <xf numFmtId="166" fontId="8" fillId="0" borderId="16" xfId="9" applyNumberFormat="1" applyFont="1" applyFill="1" applyBorder="1" applyAlignment="1">
      <alignment horizontal="right"/>
    </xf>
    <xf numFmtId="173" fontId="9" fillId="0" borderId="16" xfId="9" applyNumberFormat="1" applyFont="1" applyFill="1" applyBorder="1" applyAlignment="1">
      <alignment horizontal="right"/>
    </xf>
    <xf numFmtId="166" fontId="40" fillId="0" borderId="3" xfId="9" applyNumberFormat="1" applyFont="1" applyBorder="1" applyAlignment="1">
      <alignment horizontal="center" wrapText="1"/>
    </xf>
    <xf numFmtId="198" fontId="8" fillId="0" borderId="0" xfId="9" applyNumberFormat="1" applyFont="1" applyFill="1"/>
    <xf numFmtId="198" fontId="9" fillId="0" borderId="4" xfId="9" applyNumberFormat="1" applyFont="1" applyFill="1" applyBorder="1"/>
    <xf numFmtId="0" fontId="72" fillId="0" borderId="0" xfId="0" applyFont="1" applyFill="1" applyAlignment="1">
      <alignment horizontal="left" indent="2"/>
    </xf>
    <xf numFmtId="164" fontId="72" fillId="0" borderId="0" xfId="0" applyNumberFormat="1" applyFont="1" applyFill="1" applyAlignment="1">
      <alignment horizontal="right"/>
    </xf>
    <xf numFmtId="202" fontId="7" fillId="0" borderId="0" xfId="57071" applyNumberFormat="1" applyFont="1" applyFill="1" applyAlignment="1">
      <alignment horizontal="right"/>
    </xf>
    <xf numFmtId="200" fontId="7" fillId="0" borderId="0" xfId="57071" applyNumberFormat="1" applyFont="1" applyFill="1" applyAlignment="1">
      <alignment horizontal="right"/>
    </xf>
    <xf numFmtId="171" fontId="7" fillId="0" borderId="34" xfId="57102" applyNumberFormat="1" applyFont="1" applyFill="1" applyBorder="1" applyAlignment="1">
      <alignment horizontal="right"/>
    </xf>
    <xf numFmtId="197" fontId="155" fillId="0" borderId="0" xfId="57071" applyFont="1" applyFill="1" applyAlignment="1">
      <alignment horizontal="center" vertical="center"/>
    </xf>
    <xf numFmtId="202" fontId="7" fillId="0" borderId="0" xfId="57054" applyNumberFormat="1" applyFont="1" applyFill="1" applyAlignment="1">
      <alignment horizontal="center" vertical="center"/>
    </xf>
    <xf numFmtId="10" fontId="0" fillId="0" borderId="0" xfId="9870" applyNumberFormat="1" applyFont="1" applyFill="1" applyAlignment="1">
      <alignment horizontal="center" vertical="center"/>
    </xf>
    <xf numFmtId="164" fontId="7" fillId="0" borderId="0" xfId="57071" applyNumberFormat="1" applyFont="1" applyFill="1" applyAlignment="1">
      <alignment horizontal="right"/>
    </xf>
    <xf numFmtId="171" fontId="7" fillId="0" borderId="34" xfId="57071" applyNumberFormat="1" applyFont="1" applyFill="1" applyBorder="1" applyAlignment="1">
      <alignment horizontal="right"/>
    </xf>
    <xf numFmtId="202" fontId="7" fillId="0" borderId="0" xfId="57071" applyNumberFormat="1" applyFont="1" applyFill="1" applyAlignment="1">
      <alignment horizontal="center" vertical="center"/>
    </xf>
    <xf numFmtId="0" fontId="7" fillId="0" borderId="0" xfId="9"/>
    <xf numFmtId="197" fontId="163" fillId="0" borderId="0" xfId="57071" applyFont="1"/>
    <xf numFmtId="0" fontId="155" fillId="0" borderId="0" xfId="0" applyFont="1"/>
    <xf numFmtId="197" fontId="163" fillId="0" borderId="0" xfId="57071" applyFont="1" applyAlignment="1">
      <alignment horizontal="left" vertical="top"/>
    </xf>
    <xf numFmtId="0" fontId="8" fillId="0" borderId="0" xfId="9" applyFont="1" applyFill="1" applyBorder="1" applyAlignment="1">
      <alignment horizontal="center" vertical="center" wrapText="1"/>
    </xf>
    <xf numFmtId="0" fontId="8" fillId="0" borderId="14" xfId="9" applyFont="1" applyFill="1" applyBorder="1" applyAlignment="1">
      <alignment horizontal="center" vertical="center" wrapText="1"/>
    </xf>
    <xf numFmtId="0" fontId="13" fillId="0" borderId="7" xfId="9" applyFont="1" applyFill="1" applyBorder="1" applyAlignment="1">
      <alignment horizontal="center" wrapText="1"/>
    </xf>
    <xf numFmtId="0" fontId="13" fillId="0" borderId="8" xfId="9" applyFont="1" applyFill="1" applyBorder="1" applyAlignment="1">
      <alignment horizontal="center" wrapText="1"/>
    </xf>
    <xf numFmtId="0" fontId="13" fillId="0" borderId="9" xfId="9" applyFont="1" applyFill="1" applyBorder="1" applyAlignment="1">
      <alignment horizontal="center" wrapText="1"/>
    </xf>
    <xf numFmtId="0" fontId="9" fillId="3" borderId="7" xfId="9" applyFont="1" applyFill="1" applyBorder="1" applyAlignment="1">
      <alignment horizontal="center"/>
    </xf>
    <xf numFmtId="0" fontId="9" fillId="3" borderId="8" xfId="9" applyFont="1" applyFill="1" applyBorder="1" applyAlignment="1">
      <alignment horizontal="center"/>
    </xf>
    <xf numFmtId="0" fontId="9" fillId="3" borderId="9" xfId="9" applyFont="1" applyFill="1" applyBorder="1" applyAlignment="1">
      <alignment horizontal="center"/>
    </xf>
    <xf numFmtId="0" fontId="8" fillId="0" borderId="0" xfId="9" applyFont="1" applyAlignment="1">
      <alignment vertical="center" wrapText="1"/>
    </xf>
    <xf numFmtId="0" fontId="13" fillId="3" borderId="7" xfId="9" applyFont="1" applyFill="1" applyBorder="1" applyAlignment="1">
      <alignment horizontal="center" wrapText="1"/>
    </xf>
    <xf numFmtId="0" fontId="13" fillId="3" borderId="8" xfId="9" applyFont="1" applyFill="1" applyBorder="1" applyAlignment="1">
      <alignment horizontal="center" wrapText="1"/>
    </xf>
    <xf numFmtId="0" fontId="13" fillId="3" borderId="8" xfId="9" applyFont="1" applyFill="1" applyBorder="1" applyAlignment="1">
      <alignment wrapText="1"/>
    </xf>
    <xf numFmtId="0" fontId="7" fillId="0" borderId="9" xfId="9" applyBorder="1" applyAlignment="1">
      <alignment wrapText="1"/>
    </xf>
    <xf numFmtId="0" fontId="8" fillId="0" borderId="0" xfId="9" applyFont="1" applyBorder="1" applyAlignment="1">
      <alignment horizontal="center" vertical="center" wrapText="1"/>
    </xf>
    <xf numFmtId="0" fontId="8" fillId="0" borderId="14" xfId="9" applyFont="1" applyBorder="1" applyAlignment="1">
      <alignment horizontal="center" vertical="center" wrapText="1"/>
    </xf>
    <xf numFmtId="0" fontId="7" fillId="0" borderId="0" xfId="9"/>
    <xf numFmtId="0" fontId="7" fillId="0" borderId="0" xfId="9" applyAlignment="1">
      <alignment vertical="center" wrapText="1"/>
    </xf>
    <xf numFmtId="0" fontId="67" fillId="0" borderId="1" xfId="0" applyFont="1" applyBorder="1" applyAlignment="1">
      <alignment horizontal="center" vertical="center" wrapText="1"/>
    </xf>
    <xf numFmtId="0" fontId="0" fillId="0" borderId="11" xfId="0" applyNumberFormat="1" applyFont="1" applyFill="1" applyBorder="1"/>
    <xf numFmtId="0" fontId="7" fillId="0" borderId="1" xfId="0" applyFont="1" applyBorder="1" applyAlignment="1">
      <alignment horizontal="center" vertical="center" wrapText="1"/>
    </xf>
    <xf numFmtId="0" fontId="0" fillId="0" borderId="31" xfId="0" applyNumberFormat="1" applyFont="1" applyFill="1" applyBorder="1"/>
    <xf numFmtId="0" fontId="77" fillId="0" borderId="0" xfId="9903" applyFont="1" applyAlignment="1">
      <alignment horizontal="center"/>
    </xf>
    <xf numFmtId="0" fontId="75" fillId="0" borderId="0" xfId="9903" applyAlignment="1">
      <alignment horizontal="left" vertical="top" wrapText="1"/>
    </xf>
    <xf numFmtId="0" fontId="7" fillId="0" borderId="1" xfId="9862" applyFont="1" applyBorder="1" applyAlignment="1">
      <alignment horizontal="center" vertical="center" wrapText="1"/>
    </xf>
    <xf numFmtId="0" fontId="67" fillId="0" borderId="1" xfId="9862" applyFont="1" applyBorder="1" applyAlignment="1">
      <alignment horizontal="center" vertical="center" wrapText="1"/>
    </xf>
    <xf numFmtId="0" fontId="24" fillId="0" borderId="11" xfId="9862" applyNumberFormat="1" applyFont="1" applyFill="1" applyBorder="1"/>
    <xf numFmtId="0" fontId="70" fillId="0" borderId="1" xfId="0" applyFont="1" applyBorder="1" applyAlignment="1">
      <alignment horizontal="center" vertical="center" wrapText="1"/>
    </xf>
  </cellXfs>
  <cellStyles count="57103">
    <cellStyle name=" 1" xfId="57037"/>
    <cellStyle name="?? [0]_VERA" xfId="57038"/>
    <cellStyle name="?????_VERA" xfId="57039"/>
    <cellStyle name="??_VERA" xfId="57040"/>
    <cellStyle name="__Setup_" xfId="9906"/>
    <cellStyle name="_~9658152" xfId="9907"/>
    <cellStyle name="_030101 FPLE MOST LIKELY, &amp; LOW &amp; HIGH AVERAGE CONSULTANT OIL PRICE FORECASTS" xfId="9908"/>
    <cellStyle name="_030401 FPLE MOST LIKELY AVERAGE CONSULTANT NATURAL GAS PRICE FORECAST" xfId="9909"/>
    <cellStyle name="_165000 General Prepayment-v1" xfId="9910"/>
    <cellStyle name="_165000- Prepayments -Dec 05" xfId="9911"/>
    <cellStyle name="_165000- Prepayments -Dec 05 v3 updated" xfId="9912"/>
    <cellStyle name="_165000- Prepayments -Dec 05 v3 updated_2007 NED Fixed Asset Recon - REVISED" xfId="9913"/>
    <cellStyle name="_165000- Prepayments -Dec 05 v3 updated_2008 FPL New England Division Tax Workpapers" xfId="9914"/>
    <cellStyle name="_165000- Prepayments -Dec 05_2007 NED Fixed Asset Recon - REVISED" xfId="9915"/>
    <cellStyle name="_165000- Prepayments -Dec 05_2008 FPL New England Division Tax Workpapers" xfId="9916"/>
    <cellStyle name="_2002 Doswell cash model" xfId="9917"/>
    <cellStyle name="_5009" xfId="9918"/>
    <cellStyle name="_5010" xfId="9919"/>
    <cellStyle name="_6006" xfId="9920"/>
    <cellStyle name="_6008" xfId="9921"/>
    <cellStyle name="_6009" xfId="9922"/>
    <cellStyle name="_6010" xfId="9923"/>
    <cellStyle name="_6011" xfId="9924"/>
    <cellStyle name="_6013" xfId="9925"/>
    <cellStyle name="_6014" xfId="9926"/>
    <cellStyle name="_6015" xfId="9927"/>
    <cellStyle name="_6016" xfId="9928"/>
    <cellStyle name="_6017" xfId="9929"/>
    <cellStyle name="_6018" xfId="9930"/>
    <cellStyle name="_6020" xfId="9931"/>
    <cellStyle name="_6021" xfId="9932"/>
    <cellStyle name="_6023" xfId="9933"/>
    <cellStyle name="_6025" xfId="9934"/>
    <cellStyle name="_6028" xfId="9935"/>
    <cellStyle name="_6029" xfId="9936"/>
    <cellStyle name="_6030" xfId="9937"/>
    <cellStyle name="_6031" xfId="9938"/>
    <cellStyle name="_6034" xfId="9939"/>
    <cellStyle name="_6037" xfId="9940"/>
    <cellStyle name="_6038" xfId="9941"/>
    <cellStyle name="_6040" xfId="9942"/>
    <cellStyle name="_6041" xfId="9943"/>
    <cellStyle name="_6042" xfId="9944"/>
    <cellStyle name="_6043" xfId="9945"/>
    <cellStyle name="_6044" xfId="9946"/>
    <cellStyle name="_6045" xfId="9947"/>
    <cellStyle name="_6047" xfId="9948"/>
    <cellStyle name="_6052" xfId="9949"/>
    <cellStyle name="_6053" xfId="9950"/>
    <cellStyle name="_6054" xfId="9951"/>
    <cellStyle name="_6056" xfId="9952"/>
    <cellStyle name="_6057" xfId="9953"/>
    <cellStyle name="_6058" xfId="9954"/>
    <cellStyle name="_6060" xfId="9955"/>
    <cellStyle name="_7001" xfId="9956"/>
    <cellStyle name="_7002" xfId="9957"/>
    <cellStyle name="_7003" xfId="9958"/>
    <cellStyle name="_7004" xfId="9959"/>
    <cellStyle name="_7005" xfId="9960"/>
    <cellStyle name="_7006" xfId="9961"/>
    <cellStyle name="_7007" xfId="9962"/>
    <cellStyle name="_7008" xfId="9963"/>
    <cellStyle name="_7009" xfId="9964"/>
    <cellStyle name="_7010" xfId="9965"/>
    <cellStyle name="_7011" xfId="9966"/>
    <cellStyle name="_7013" xfId="9967"/>
    <cellStyle name="_7014" xfId="9968"/>
    <cellStyle name="_750 Infro to Nate" xfId="9969"/>
    <cellStyle name="_Anhydrous NH3 Costs JVP 9-23-05" xfId="57041"/>
    <cellStyle name="_Annual Alpha Vectors1" xfId="9970"/>
    <cellStyle name="_Annual Alpha Vectors2" xfId="9971"/>
    <cellStyle name="_Annual Alpha Vectors3" xfId="9972"/>
    <cellStyle name="_Annual Vectors1" xfId="9973"/>
    <cellStyle name="_Annual Vectors2" xfId="9974"/>
    <cellStyle name="_Annual Vectors3" xfId="9975"/>
    <cellStyle name="_Annual Vectors4" xfId="9976"/>
    <cellStyle name="_Aqueous NH3 Costs 5-14-07" xfId="57042"/>
    <cellStyle name="_BackOffice" xfId="9977"/>
    <cellStyle name="_Book1" xfId="9978"/>
    <cellStyle name="_Book2" xfId="9979"/>
    <cellStyle name="_Book3" xfId="9980"/>
    <cellStyle name="_CASH - Detail" xfId="9981"/>
    <cellStyle name="_CEG-Upstate" xfId="9982"/>
    <cellStyle name="_Changes since previous run" xfId="9983"/>
    <cellStyle name="_Changes to Annual Vectors" xfId="9984"/>
    <cellStyle name="_Comma" xfId="9985"/>
    <cellStyle name="_Conditions2" xfId="9986"/>
    <cellStyle name="_County_Zone" xfId="9987"/>
    <cellStyle name="_CT Production Budget" xfId="9988"/>
    <cellStyle name="_Debt Service Coverage Ratio Forecast" xfId="9989"/>
    <cellStyle name="_Demand Hourly" xfId="9990"/>
    <cellStyle name="_Demand Scenario" xfId="9991"/>
    <cellStyle name="_Demand Scenario_Plus" xfId="9992"/>
    <cellStyle name="_DOSWELL - 2001 Budget Inputs" xfId="9993"/>
    <cellStyle name="_DOSWELL - 2001 Budget Inputs - Ongoing Forecast" xfId="9994"/>
    <cellStyle name="_DOSWELL - 2002 Budget Inputs" xfId="9995"/>
    <cellStyle name="_DOSWELL - 2002 Budget Inputs-Ongoing Reforecast-High April-May Dispatch Case" xfId="9996"/>
    <cellStyle name="_DOSWELL - 2003 Budget Inputs" xfId="9997"/>
    <cellStyle name="_DOSWELL - 2003 Budget Inputs-Final" xfId="9998"/>
    <cellStyle name="_Doswell 2003 Budget Detail - Sean" xfId="9999"/>
    <cellStyle name="_Doswell Budget Depreciation" xfId="10000"/>
    <cellStyle name="_DSCR" xfId="10001"/>
    <cellStyle name="_DSCR (2)" xfId="10002"/>
    <cellStyle name="_DSCR CALC - MARCH 02 DISTRIBUTION" xfId="10003"/>
    <cellStyle name="_DSCR CALC - MARCH 02 DISTRIBUTION - Forward" xfId="10004"/>
    <cellStyle name="_EAST New Tables gas040103" xfId="10005"/>
    <cellStyle name="_EAST New Tables NGas MASIR 328 Edits" xfId="10006"/>
    <cellStyle name="_Entrants" xfId="10007"/>
    <cellStyle name="_ERCOT Risk" xfId="10008"/>
    <cellStyle name="_FPL Group Financials" xfId="10009"/>
    <cellStyle name="_FPL Group TI &amp; PTC v12.04 r1 " xfId="10010"/>
    <cellStyle name="_Fuel Prices" xfId="10011"/>
    <cellStyle name="_Fuel Scenario" xfId="10012"/>
    <cellStyle name="_Fuel Scenario2" xfId="10013"/>
    <cellStyle name="_Fuel Scenario3" xfId="10014"/>
    <cellStyle name="_Fuel Scenario4" xfId="10015"/>
    <cellStyle name="_Fuel Type" xfId="10016"/>
    <cellStyle name="_Gas1" xfId="10017"/>
    <cellStyle name="_Gas2" xfId="10018"/>
    <cellStyle name="_Gas3" xfId="10019"/>
    <cellStyle name="_GasSP Conversion Table" xfId="10020"/>
    <cellStyle name="_Gene Gas 010603" xfId="10021"/>
    <cellStyle name="_Gene Gas 091302" xfId="10022"/>
    <cellStyle name="_Greenlight_R4.6i V8" xfId="10023"/>
    <cellStyle name="_Greenville 501G Maj Maint(24K Parts)_5-16-07" xfId="57043"/>
    <cellStyle name="_Greenville GE 7FA MM Model 1-11-06" xfId="57044"/>
    <cellStyle name="_GTDW_DataTemplate" xfId="10024"/>
    <cellStyle name="_Hydro" xfId="10025"/>
    <cellStyle name="_Hydro Scenario" xfId="10026"/>
    <cellStyle name="_Iceland_3.0f_BID275" xfId="10027"/>
    <cellStyle name="_input" xfId="10028"/>
    <cellStyle name="_July 2009 Forecast Testing of Tax Rates" xfId="10029"/>
    <cellStyle name="_Key_R7.1" xfId="10030"/>
    <cellStyle name="_Key_R7.2" xfId="10031"/>
    <cellStyle name="_Link" xfId="10032"/>
    <cellStyle name="_Link_4Z_6_12_02" xfId="10033"/>
    <cellStyle name="_Link_4Z_6_12_02 Sens" xfId="10034"/>
    <cellStyle name="_Link_4Z_Winter" xfId="10035"/>
    <cellStyle name="_Link_5Z_W_AV" xfId="10036"/>
    <cellStyle name="_Link_Plus" xfId="10037"/>
    <cellStyle name="_Link_Plus_B" xfId="10038"/>
    <cellStyle name="_Link1" xfId="10039"/>
    <cellStyle name="_Link2" xfId="10040"/>
    <cellStyle name="_Load Growth" xfId="10041"/>
    <cellStyle name="_Load Growth2" xfId="10042"/>
    <cellStyle name="_M" xfId="10043"/>
    <cellStyle name="_Major Maintenance Schedule - 09 2000" xfId="10044"/>
    <cellStyle name="_Marcus Hook - Taxable Income Difference - rev 06.03.04" xfId="10045"/>
    <cellStyle name="_MH 50 Data" xfId="10046"/>
    <cellStyle name="_MH 50 Data 040507" xfId="10047"/>
    <cellStyle name="_MH 750 - Taxable Income Summary - rev 12.08.04" xfId="10048"/>
    <cellStyle name="_MH 750 040709 Report 1" xfId="10049"/>
    <cellStyle name="_MH 750 Data" xfId="10050"/>
    <cellStyle name="_MH 750 Data 04049" xfId="10051"/>
    <cellStyle name="_MH 750 Data 040507" xfId="10052"/>
    <cellStyle name="_MH Summary - 12.04 Board Meeting - rev 12.16.04" xfId="10053"/>
    <cellStyle name="_MH750 - Major Maintenance - rev 10.06.04" xfId="10054"/>
    <cellStyle name="_MH750 Proforma - Rev 07.06.04" xfId="10055"/>
    <cellStyle name="_MH750 Proforma - Rev 07.19.04 2" xfId="10056"/>
    <cellStyle name="_MM (CASH)" xfId="10057"/>
    <cellStyle name="_MM Cost Estimate Marcus Hook" xfId="10058"/>
    <cellStyle name="_Modification to Stack" xfId="10059"/>
    <cellStyle name="_Monthly Shape Factors1" xfId="10060"/>
    <cellStyle name="_Monthly Shape Factors2" xfId="10061"/>
    <cellStyle name="_Monthly Shape Factors3" xfId="10062"/>
    <cellStyle name="_Monthly Shape Factors4" xfId="10063"/>
    <cellStyle name="_Monthly Shape Factors5" xfId="10064"/>
    <cellStyle name="_New Resources" xfId="10065"/>
    <cellStyle name="_Nuclear Availability" xfId="10066"/>
    <cellStyle name="_O&amp;M  Cost Estimate Marcus Hook  - Updated Avis Run &amp; 290 starts 081902" xfId="10067"/>
    <cellStyle name="_O&amp;M  Cost Estimate Marcus Hook  - Updated for High Cycles rev071703" xfId="10068"/>
    <cellStyle name="_O&amp;M Detail -cc " xfId="10069"/>
    <cellStyle name="_O&amp;M Detail -ct" xfId="10070"/>
    <cellStyle name="_Plant C Summary of Nuclear Inputs" xfId="10071"/>
    <cellStyle name="_Plant OC Summary of Nuclear Inputs" xfId="10072"/>
    <cellStyle name="_Plant T Summary of Nuclear Inputs" xfId="10073"/>
    <cellStyle name="_Price Curves" xfId="10074"/>
    <cellStyle name="_Pro Forma - Bastrop -  rev 04.14.04 2" xfId="10075"/>
    <cellStyle name="_Pro Forma - Linden (Closing) - rev 03.25.03" xfId="10076"/>
    <cellStyle name="_Pro Forma - Middletown - rev 04.09.03" xfId="10077"/>
    <cellStyle name="_Res_ERCOT_Spring_02_8Z" xfId="10078"/>
    <cellStyle name="_Resources Gas SP Conversion" xfId="10079"/>
    <cellStyle name="_Resources1" xfId="10080"/>
    <cellStyle name="_Resources10" xfId="10081"/>
    <cellStyle name="_Resources2" xfId="10082"/>
    <cellStyle name="_Resources3" xfId="10083"/>
    <cellStyle name="_Resources4" xfId="10084"/>
    <cellStyle name="_Resources5" xfId="10085"/>
    <cellStyle name="_Resources6" xfId="10086"/>
    <cellStyle name="_Resources7" xfId="10087"/>
    <cellStyle name="_Resources8" xfId="10088"/>
    <cellStyle name="_Resources9" xfId="10089"/>
    <cellStyle name="_Risk Input" xfId="10090"/>
    <cellStyle name="_Risk Input 040103" xfId="10091"/>
    <cellStyle name="_Risk Input 042403" xfId="10092"/>
    <cellStyle name="_Risk Input 110402" xfId="10093"/>
    <cellStyle name="_ROE Tab" xfId="10094"/>
    <cellStyle name="_Scenario_East 0912" xfId="10095"/>
    <cellStyle name="_Scenario_ERCOT" xfId="10096"/>
    <cellStyle name="_Scenario_ERCOT_New" xfId="10097"/>
    <cellStyle name="_Scenario_ERCOT_Spring_02" xfId="10098"/>
    <cellStyle name="_Scenario_WECC_Summer02" xfId="10099"/>
    <cellStyle name="_Sheet1" xfId="10100"/>
    <cellStyle name="_Sheet2" xfId="10101"/>
    <cellStyle name="_Sheet3" xfId="10102"/>
    <cellStyle name="_Sheet35 (2)" xfId="10103"/>
    <cellStyle name="_Sheet4" xfId="10104"/>
    <cellStyle name="_Sheet5" xfId="10105"/>
    <cellStyle name="_Sheet6" xfId="10106"/>
    <cellStyle name="_Summary - MH Sale Analysis - rev 07.22.04" xfId="10107"/>
    <cellStyle name="_Summary - MH Sale Analysis - rev 09.15.04" xfId="10108"/>
    <cellStyle name="_Viking_R1.5b" xfId="10109"/>
    <cellStyle name="_Weekly Vectors" xfId="10110"/>
    <cellStyle name="_Weekly Vectors2" xfId="10111"/>
    <cellStyle name="_WestCountyProductionTeam - Priore Staffing &amp; Budget Projection 2006-2013" xfId="57045"/>
    <cellStyle name="~Capacity (0)" xfId="10112"/>
    <cellStyle name="~Capacity (1)" xfId="10113"/>
    <cellStyle name="~Escalation" xfId="10114"/>
    <cellStyle name="~Gas (0)" xfId="10115"/>
    <cellStyle name="~Gas Price" xfId="10116"/>
    <cellStyle name="~Power (0)" xfId="10117"/>
    <cellStyle name="~Power Price" xfId="10118"/>
    <cellStyle name="=C:\WINNT35\SYSTEM32\COMMAND.COM" xfId="14"/>
    <cellStyle name="=C:\WINNT35\SYSTEM32\COMMAND.COM 2" xfId="31"/>
    <cellStyle name="=C:\WINNT35\SYSTEM32\COMMAND.COM_2011-FPL TI v8.01.11  W 2010 &amp; 2011 100% BONUS" xfId="32"/>
    <cellStyle name="20% - Accent1 2" xfId="33"/>
    <cellStyle name="20% - Accent1 2 2" xfId="9874"/>
    <cellStyle name="20% - Accent1 2 2 2" xfId="10119"/>
    <cellStyle name="20% - Accent1 2 3" xfId="10120"/>
    <cellStyle name="20% - Accent1 3" xfId="34"/>
    <cellStyle name="20% - Accent1 3 2" xfId="9875"/>
    <cellStyle name="20% - Accent1 3 2 2" xfId="10121"/>
    <cellStyle name="20% - Accent1 3 3" xfId="10122"/>
    <cellStyle name="20% - Accent1 4" xfId="35"/>
    <cellStyle name="20% - Accent1 4 2" xfId="10123"/>
    <cellStyle name="20% - Accent1 5" xfId="36"/>
    <cellStyle name="20% - Accent1 6" xfId="10124"/>
    <cellStyle name="20% - Accent1 7" xfId="10125"/>
    <cellStyle name="20% - Accent1 8" xfId="10126"/>
    <cellStyle name="20% - Accent2 2" xfId="37"/>
    <cellStyle name="20% - Accent2 2 2" xfId="9876"/>
    <cellStyle name="20% - Accent2 2 2 2" xfId="10127"/>
    <cellStyle name="20% - Accent2 2 3" xfId="10128"/>
    <cellStyle name="20% - Accent2 3" xfId="38"/>
    <cellStyle name="20% - Accent2 3 2" xfId="9877"/>
    <cellStyle name="20% - Accent2 3 2 2" xfId="10129"/>
    <cellStyle name="20% - Accent2 3 3" xfId="10130"/>
    <cellStyle name="20% - Accent2 4" xfId="39"/>
    <cellStyle name="20% - Accent2 4 2" xfId="10131"/>
    <cellStyle name="20% - Accent2 5" xfId="40"/>
    <cellStyle name="20% - Accent2 6" xfId="10132"/>
    <cellStyle name="20% - Accent2 7" xfId="10133"/>
    <cellStyle name="20% - Accent2 8" xfId="10134"/>
    <cellStyle name="20% - Accent3 2" xfId="41"/>
    <cellStyle name="20% - Accent3 2 2" xfId="9878"/>
    <cellStyle name="20% - Accent3 2 2 2" xfId="10135"/>
    <cellStyle name="20% - Accent3 2 3" xfId="10136"/>
    <cellStyle name="20% - Accent3 3" xfId="42"/>
    <cellStyle name="20% - Accent3 3 2" xfId="9879"/>
    <cellStyle name="20% - Accent3 3 2 2" xfId="10137"/>
    <cellStyle name="20% - Accent3 3 3" xfId="10138"/>
    <cellStyle name="20% - Accent3 4" xfId="43"/>
    <cellStyle name="20% - Accent3 4 2" xfId="10139"/>
    <cellStyle name="20% - Accent3 5" xfId="44"/>
    <cellStyle name="20% - Accent3 6" xfId="10140"/>
    <cellStyle name="20% - Accent3 7" xfId="10141"/>
    <cellStyle name="20% - Accent3 8" xfId="10142"/>
    <cellStyle name="20% - Accent4 2" xfId="45"/>
    <cellStyle name="20% - Accent4 2 2" xfId="9880"/>
    <cellStyle name="20% - Accent4 2 2 2" xfId="10143"/>
    <cellStyle name="20% - Accent4 2 3" xfId="10144"/>
    <cellStyle name="20% - Accent4 3" xfId="46"/>
    <cellStyle name="20% - Accent4 3 2" xfId="9881"/>
    <cellStyle name="20% - Accent4 3 2 2" xfId="10145"/>
    <cellStyle name="20% - Accent4 3 3" xfId="10146"/>
    <cellStyle name="20% - Accent4 4" xfId="47"/>
    <cellStyle name="20% - Accent4 4 2" xfId="10147"/>
    <cellStyle name="20% - Accent4 5" xfId="48"/>
    <cellStyle name="20% - Accent4 6" xfId="10148"/>
    <cellStyle name="20% - Accent4 7" xfId="10149"/>
    <cellStyle name="20% - Accent4 8" xfId="10150"/>
    <cellStyle name="20% - Accent5 2" xfId="49"/>
    <cellStyle name="20% - Accent5 2 2" xfId="9882"/>
    <cellStyle name="20% - Accent5 2 2 2" xfId="10151"/>
    <cellStyle name="20% - Accent5 2 3" xfId="10152"/>
    <cellStyle name="20% - Accent5 3" xfId="50"/>
    <cellStyle name="20% - Accent5 3 2" xfId="9883"/>
    <cellStyle name="20% - Accent5 3 2 2" xfId="10153"/>
    <cellStyle name="20% - Accent5 3 3" xfId="10154"/>
    <cellStyle name="20% - Accent5 4" xfId="51"/>
    <cellStyle name="20% - Accent5 4 2" xfId="10155"/>
    <cellStyle name="20% - Accent5 5" xfId="52"/>
    <cellStyle name="20% - Accent5 6" xfId="10156"/>
    <cellStyle name="20% - Accent5 7" xfId="10157"/>
    <cellStyle name="20% - Accent5 8" xfId="10158"/>
    <cellStyle name="20% - Accent6 2" xfId="53"/>
    <cellStyle name="20% - Accent6 2 2" xfId="9884"/>
    <cellStyle name="20% - Accent6 2 2 2" xfId="10159"/>
    <cellStyle name="20% - Accent6 2 3" xfId="10160"/>
    <cellStyle name="20% - Accent6 3" xfId="54"/>
    <cellStyle name="20% - Accent6 3 2" xfId="9885"/>
    <cellStyle name="20% - Accent6 3 2 2" xfId="10161"/>
    <cellStyle name="20% - Accent6 3 3" xfId="10162"/>
    <cellStyle name="20% - Accent6 4" xfId="55"/>
    <cellStyle name="20% - Accent6 4 2" xfId="10163"/>
    <cellStyle name="20% - Accent6 5" xfId="56"/>
    <cellStyle name="20% - Accent6 6" xfId="10164"/>
    <cellStyle name="20% - Accent6 7" xfId="10165"/>
    <cellStyle name="20% - Accent6 8" xfId="10166"/>
    <cellStyle name="40% - Accent1 2" xfId="57"/>
    <cellStyle name="40% - Accent1 2 2" xfId="9886"/>
    <cellStyle name="40% - Accent1 2 2 2" xfId="10167"/>
    <cellStyle name="40% - Accent1 2 3" xfId="10168"/>
    <cellStyle name="40% - Accent1 3" xfId="58"/>
    <cellStyle name="40% - Accent1 3 2" xfId="9887"/>
    <cellStyle name="40% - Accent1 3 2 2" xfId="10169"/>
    <cellStyle name="40% - Accent1 3 3" xfId="10170"/>
    <cellStyle name="40% - Accent1 4" xfId="59"/>
    <cellStyle name="40% - Accent1 4 2" xfId="10171"/>
    <cellStyle name="40% - Accent1 5" xfId="60"/>
    <cellStyle name="40% - Accent1 6" xfId="10172"/>
    <cellStyle name="40% - Accent1 7" xfId="10173"/>
    <cellStyle name="40% - Accent1 8" xfId="10174"/>
    <cellStyle name="40% - Accent2 2" xfId="61"/>
    <cellStyle name="40% - Accent2 2 2" xfId="9888"/>
    <cellStyle name="40% - Accent2 2 2 2" xfId="10175"/>
    <cellStyle name="40% - Accent2 2 3" xfId="10176"/>
    <cellStyle name="40% - Accent2 3" xfId="62"/>
    <cellStyle name="40% - Accent2 3 2" xfId="9889"/>
    <cellStyle name="40% - Accent2 3 2 2" xfId="10177"/>
    <cellStyle name="40% - Accent2 3 3" xfId="10178"/>
    <cellStyle name="40% - Accent2 4" xfId="63"/>
    <cellStyle name="40% - Accent2 4 2" xfId="10179"/>
    <cellStyle name="40% - Accent2 5" xfId="64"/>
    <cellStyle name="40% - Accent2 6" xfId="10180"/>
    <cellStyle name="40% - Accent2 7" xfId="10181"/>
    <cellStyle name="40% - Accent2 8" xfId="10182"/>
    <cellStyle name="40% - Accent3 2" xfId="65"/>
    <cellStyle name="40% - Accent3 2 2" xfId="9890"/>
    <cellStyle name="40% - Accent3 2 2 2" xfId="10183"/>
    <cellStyle name="40% - Accent3 2 3" xfId="10184"/>
    <cellStyle name="40% - Accent3 3" xfId="66"/>
    <cellStyle name="40% - Accent3 3 2" xfId="9891"/>
    <cellStyle name="40% - Accent3 3 2 2" xfId="10185"/>
    <cellStyle name="40% - Accent3 3 3" xfId="10186"/>
    <cellStyle name="40% - Accent3 4" xfId="67"/>
    <cellStyle name="40% - Accent3 4 2" xfId="10187"/>
    <cellStyle name="40% - Accent3 5" xfId="68"/>
    <cellStyle name="40% - Accent3 6" xfId="10188"/>
    <cellStyle name="40% - Accent3 7" xfId="10189"/>
    <cellStyle name="40% - Accent3 8" xfId="10190"/>
    <cellStyle name="40% - Accent4 2" xfId="69"/>
    <cellStyle name="40% - Accent4 2 2" xfId="9892"/>
    <cellStyle name="40% - Accent4 2 2 2" xfId="10191"/>
    <cellStyle name="40% - Accent4 2 3" xfId="10192"/>
    <cellStyle name="40% - Accent4 3" xfId="70"/>
    <cellStyle name="40% - Accent4 3 2" xfId="9893"/>
    <cellStyle name="40% - Accent4 3 2 2" xfId="10193"/>
    <cellStyle name="40% - Accent4 3 3" xfId="10194"/>
    <cellStyle name="40% - Accent4 4" xfId="71"/>
    <cellStyle name="40% - Accent4 4 2" xfId="10195"/>
    <cellStyle name="40% - Accent4 5" xfId="72"/>
    <cellStyle name="40% - Accent4 6" xfId="10196"/>
    <cellStyle name="40% - Accent4 7" xfId="10197"/>
    <cellStyle name="40% - Accent4 8" xfId="10198"/>
    <cellStyle name="40% - Accent5 2" xfId="73"/>
    <cellStyle name="40% - Accent5 2 2" xfId="9894"/>
    <cellStyle name="40% - Accent5 2 2 2" xfId="10199"/>
    <cellStyle name="40% - Accent5 2 3" xfId="10200"/>
    <cellStyle name="40% - Accent5 3" xfId="74"/>
    <cellStyle name="40% - Accent5 3 2" xfId="9895"/>
    <cellStyle name="40% - Accent5 3 2 2" xfId="10201"/>
    <cellStyle name="40% - Accent5 3 3" xfId="10202"/>
    <cellStyle name="40% - Accent5 4" xfId="75"/>
    <cellStyle name="40% - Accent5 4 2" xfId="10203"/>
    <cellStyle name="40% - Accent5 5" xfId="76"/>
    <cellStyle name="40% - Accent5 6" xfId="10204"/>
    <cellStyle name="40% - Accent5 7" xfId="10205"/>
    <cellStyle name="40% - Accent5 8" xfId="10206"/>
    <cellStyle name="40% - Accent6 2" xfId="77"/>
    <cellStyle name="40% - Accent6 2 2" xfId="9896"/>
    <cellStyle name="40% - Accent6 2 2 2" xfId="10207"/>
    <cellStyle name="40% - Accent6 2 3" xfId="10208"/>
    <cellStyle name="40% - Accent6 3" xfId="78"/>
    <cellStyle name="40% - Accent6 3 2" xfId="9897"/>
    <cellStyle name="40% - Accent6 3 2 2" xfId="10209"/>
    <cellStyle name="40% - Accent6 3 3" xfId="10210"/>
    <cellStyle name="40% - Accent6 4" xfId="79"/>
    <cellStyle name="40% - Accent6 4 2" xfId="10211"/>
    <cellStyle name="40% - Accent6 5" xfId="80"/>
    <cellStyle name="40% - Accent6 6" xfId="10212"/>
    <cellStyle name="40% - Accent6 7" xfId="10213"/>
    <cellStyle name="40% - Accent6 8" xfId="10214"/>
    <cellStyle name="60% - Accent1 2" xfId="81"/>
    <cellStyle name="60% - Accent1 3" xfId="82"/>
    <cellStyle name="60% - Accent1 4" xfId="10215"/>
    <cellStyle name="60% - Accent1 5" xfId="10216"/>
    <cellStyle name="60% - Accent2 2" xfId="83"/>
    <cellStyle name="60% - Accent2 3" xfId="84"/>
    <cellStyle name="60% - Accent2 4" xfId="10217"/>
    <cellStyle name="60% - Accent2 5" xfId="10218"/>
    <cellStyle name="60% - Accent3 2" xfId="85"/>
    <cellStyle name="60% - Accent3 3" xfId="86"/>
    <cellStyle name="60% - Accent3 4" xfId="10219"/>
    <cellStyle name="60% - Accent3 5" xfId="10220"/>
    <cellStyle name="60% - Accent4 2" xfId="87"/>
    <cellStyle name="60% - Accent4 3" xfId="88"/>
    <cellStyle name="60% - Accent4 4" xfId="10221"/>
    <cellStyle name="60% - Accent4 5" xfId="10222"/>
    <cellStyle name="60% - Accent5 2" xfId="89"/>
    <cellStyle name="60% - Accent5 3" xfId="90"/>
    <cellStyle name="60% - Accent5 4" xfId="10223"/>
    <cellStyle name="60% - Accent5 5" xfId="10224"/>
    <cellStyle name="60% - Accent6 2" xfId="91"/>
    <cellStyle name="60% - Accent6 3" xfId="92"/>
    <cellStyle name="60% - Accent6 4" xfId="10225"/>
    <cellStyle name="60% - Accent6 5" xfId="10226"/>
    <cellStyle name="Accent1 - 20%" xfId="93"/>
    <cellStyle name="Accent1 - 20% 2" xfId="10227"/>
    <cellStyle name="Accent1 - 40%" xfId="94"/>
    <cellStyle name="Accent1 - 40% 2" xfId="10228"/>
    <cellStyle name="Accent1 - 60%" xfId="95"/>
    <cellStyle name="Accent1 - 60% 2" xfId="10229"/>
    <cellStyle name="Accent1 10" xfId="96"/>
    <cellStyle name="Accent1 11" xfId="97"/>
    <cellStyle name="Accent1 12" xfId="98"/>
    <cellStyle name="Accent1 13" xfId="99"/>
    <cellStyle name="Accent1 14" xfId="10230"/>
    <cellStyle name="Accent1 15" xfId="10231"/>
    <cellStyle name="Accent1 2" xfId="100"/>
    <cellStyle name="Accent1 3" xfId="101"/>
    <cellStyle name="Accent1 4" xfId="102"/>
    <cellStyle name="Accent1 5" xfId="103"/>
    <cellStyle name="Accent1 6" xfId="104"/>
    <cellStyle name="Accent1 7" xfId="105"/>
    <cellStyle name="Accent1 8" xfId="106"/>
    <cellStyle name="Accent1 9" xfId="107"/>
    <cellStyle name="Accent2 - 20%" xfId="108"/>
    <cellStyle name="Accent2 - 20% 2" xfId="10232"/>
    <cellStyle name="Accent2 - 40%" xfId="109"/>
    <cellStyle name="Accent2 - 40% 2" xfId="10233"/>
    <cellStyle name="Accent2 - 60%" xfId="110"/>
    <cellStyle name="Accent2 - 60% 2" xfId="10234"/>
    <cellStyle name="Accent2 10" xfId="111"/>
    <cellStyle name="Accent2 11" xfId="112"/>
    <cellStyle name="Accent2 12" xfId="113"/>
    <cellStyle name="Accent2 13" xfId="114"/>
    <cellStyle name="Accent2 14" xfId="10235"/>
    <cellStyle name="Accent2 15" xfId="10236"/>
    <cellStyle name="Accent2 2" xfId="115"/>
    <cellStyle name="Accent2 3" xfId="116"/>
    <cellStyle name="Accent2 4" xfId="117"/>
    <cellStyle name="Accent2 5" xfId="118"/>
    <cellStyle name="Accent2 6" xfId="119"/>
    <cellStyle name="Accent2 7" xfId="120"/>
    <cellStyle name="Accent2 8" xfId="121"/>
    <cellStyle name="Accent2 9" xfId="122"/>
    <cellStyle name="Accent3 - 20%" xfId="123"/>
    <cellStyle name="Accent3 - 20% 2" xfId="10237"/>
    <cellStyle name="Accent3 - 40%" xfId="124"/>
    <cellStyle name="Accent3 - 40% 2" xfId="10238"/>
    <cellStyle name="Accent3 - 60%" xfId="125"/>
    <cellStyle name="Accent3 - 60% 2" xfId="10239"/>
    <cellStyle name="Accent3 10" xfId="126"/>
    <cellStyle name="Accent3 11" xfId="127"/>
    <cellStyle name="Accent3 12" xfId="128"/>
    <cellStyle name="Accent3 13" xfId="129"/>
    <cellStyle name="Accent3 14" xfId="10240"/>
    <cellStyle name="Accent3 15" xfId="10241"/>
    <cellStyle name="Accent3 2" xfId="130"/>
    <cellStyle name="Accent3 3" xfId="131"/>
    <cellStyle name="Accent3 4" xfId="132"/>
    <cellStyle name="Accent3 5" xfId="133"/>
    <cellStyle name="Accent3 6" xfId="134"/>
    <cellStyle name="Accent3 7" xfId="135"/>
    <cellStyle name="Accent3 8" xfId="136"/>
    <cellStyle name="Accent3 9" xfId="137"/>
    <cellStyle name="Accent4 - 20%" xfId="138"/>
    <cellStyle name="Accent4 - 20% 2" xfId="10242"/>
    <cellStyle name="Accent4 - 40%" xfId="139"/>
    <cellStyle name="Accent4 - 40% 2" xfId="10243"/>
    <cellStyle name="Accent4 - 60%" xfId="140"/>
    <cellStyle name="Accent4 - 60% 2" xfId="10244"/>
    <cellStyle name="Accent4 10" xfId="141"/>
    <cellStyle name="Accent4 11" xfId="142"/>
    <cellStyle name="Accent4 12" xfId="143"/>
    <cellStyle name="Accent4 13" xfId="144"/>
    <cellStyle name="Accent4 14" xfId="10245"/>
    <cellStyle name="Accent4 15" xfId="10246"/>
    <cellStyle name="Accent4 2" xfId="145"/>
    <cellStyle name="Accent4 3" xfId="146"/>
    <cellStyle name="Accent4 4" xfId="147"/>
    <cellStyle name="Accent4 5" xfId="148"/>
    <cellStyle name="Accent4 6" xfId="149"/>
    <cellStyle name="Accent4 7" xfId="150"/>
    <cellStyle name="Accent4 8" xfId="151"/>
    <cellStyle name="Accent4 9" xfId="152"/>
    <cellStyle name="Accent5 - 20%" xfId="153"/>
    <cellStyle name="Accent5 - 20% 2" xfId="10247"/>
    <cellStyle name="Accent5 - 40%" xfId="154"/>
    <cellStyle name="Accent5 - 60%" xfId="155"/>
    <cellStyle name="Accent5 - 60% 2" xfId="10248"/>
    <cellStyle name="Accent5 10" xfId="156"/>
    <cellStyle name="Accent5 11" xfId="157"/>
    <cellStyle name="Accent5 12" xfId="158"/>
    <cellStyle name="Accent5 13" xfId="159"/>
    <cellStyle name="Accent5 14" xfId="10249"/>
    <cellStyle name="Accent5 15" xfId="10250"/>
    <cellStyle name="Accent5 2" xfId="160"/>
    <cellStyle name="Accent5 3" xfId="161"/>
    <cellStyle name="Accent5 4" xfId="162"/>
    <cellStyle name="Accent5 5" xfId="163"/>
    <cellStyle name="Accent5 6" xfId="164"/>
    <cellStyle name="Accent5 7" xfId="165"/>
    <cellStyle name="Accent5 8" xfId="166"/>
    <cellStyle name="Accent5 9" xfId="167"/>
    <cellStyle name="Accent6 - 20%" xfId="168"/>
    <cellStyle name="Accent6 - 40%" xfId="169"/>
    <cellStyle name="Accent6 - 40% 2" xfId="10251"/>
    <cellStyle name="Accent6 - 60%" xfId="170"/>
    <cellStyle name="Accent6 - 60% 2" xfId="10252"/>
    <cellStyle name="Accent6 10" xfId="171"/>
    <cellStyle name="Accent6 11" xfId="172"/>
    <cellStyle name="Accent6 12" xfId="173"/>
    <cellStyle name="Accent6 13" xfId="174"/>
    <cellStyle name="Accent6 14" xfId="10253"/>
    <cellStyle name="Accent6 15" xfId="10254"/>
    <cellStyle name="Accent6 2" xfId="175"/>
    <cellStyle name="Accent6 3" xfId="176"/>
    <cellStyle name="Accent6 4" xfId="177"/>
    <cellStyle name="Accent6 5" xfId="178"/>
    <cellStyle name="Accent6 6" xfId="179"/>
    <cellStyle name="Accent6 7" xfId="180"/>
    <cellStyle name="Accent6 8" xfId="181"/>
    <cellStyle name="Accent6 9" xfId="182"/>
    <cellStyle name="adjusted" xfId="10255"/>
    <cellStyle name="Bad 2" xfId="183"/>
    <cellStyle name="Bad 3" xfId="184"/>
    <cellStyle name="Bad 4" xfId="10256"/>
    <cellStyle name="Bad 5" xfId="10257"/>
    <cellStyle name="blank" xfId="10258"/>
    <cellStyle name="Blue" xfId="10259"/>
    <cellStyle name="BlueCell" xfId="10260"/>
    <cellStyle name="BlueCell 2" xfId="10261"/>
    <cellStyle name="BoldUnderlineNumber" xfId="185"/>
    <cellStyle name="BoldUnderlineNumber 2" xfId="186"/>
    <cellStyle name="BoldUnderlineNumber 2 2" xfId="10262"/>
    <cellStyle name="BoldUnderlineNumber 3" xfId="187"/>
    <cellStyle name="BoldUnderlineNumber 3 2" xfId="10263"/>
    <cellStyle name="BoldUnderlineNumber 4" xfId="188"/>
    <cellStyle name="BoldUnderlineNumber 4 2" xfId="10264"/>
    <cellStyle name="BoldUnderlineNumber 5" xfId="189"/>
    <cellStyle name="BoldUnderlineNumber 5 2" xfId="10265"/>
    <cellStyle name="BoldUnderlineNumber 6" xfId="10266"/>
    <cellStyle name="BoldUnderlineRate" xfId="190"/>
    <cellStyle name="BoldUnderlineRate 2" xfId="10267"/>
    <cellStyle name="BoldUnderlineRate 2 2" xfId="10268"/>
    <cellStyle name="BoldUnderlineRate 3" xfId="10269"/>
    <cellStyle name="BoldUnderlineRate 4" xfId="10270"/>
    <cellStyle name="BoldUnderlineRate 5" xfId="10271"/>
    <cellStyle name="BoldUnderlineRate 6" xfId="10272"/>
    <cellStyle name="Budget" xfId="10273"/>
    <cellStyle name="Calc Currency (0)" xfId="15"/>
    <cellStyle name="Calculation 2" xfId="191"/>
    <cellStyle name="Calculation 3" xfId="192"/>
    <cellStyle name="Calculation 4" xfId="10274"/>
    <cellStyle name="Calculation 4 2" xfId="10275"/>
    <cellStyle name="Calculation 5" xfId="10276"/>
    <cellStyle name="Calculation 5 2" xfId="10277"/>
    <cellStyle name="Check Cell 2" xfId="193"/>
    <cellStyle name="Check Cell 3" xfId="194"/>
    <cellStyle name="Check Cell 4" xfId="10278"/>
    <cellStyle name="Check Cell 5" xfId="10279"/>
    <cellStyle name="Co. Names" xfId="10280"/>
    <cellStyle name="Co. Names - Bold" xfId="10281"/>
    <cellStyle name="Co. Names_Tax Rates" xfId="10282"/>
    <cellStyle name="ColumnHeader" xfId="195"/>
    <cellStyle name="ColumnHeader 2" xfId="10283"/>
    <cellStyle name="ColumnHeader 2 2" xfId="10284"/>
    <cellStyle name="ColumnHeader 3" xfId="10285"/>
    <cellStyle name="ColumnHeader 4" xfId="10286"/>
    <cellStyle name="ColumnHeader 5" xfId="10287"/>
    <cellStyle name="ColumnHeader 6" xfId="10288"/>
    <cellStyle name="Comma" xfId="9861" builtinId="3"/>
    <cellStyle name="Comma  - Style1" xfId="10289"/>
    <cellStyle name="Comma  - Style2" xfId="10290"/>
    <cellStyle name="Comma  - Style3" xfId="10291"/>
    <cellStyle name="Comma  - Style4" xfId="10292"/>
    <cellStyle name="Comma  - Style5" xfId="10293"/>
    <cellStyle name="Comma  - Style6" xfId="10294"/>
    <cellStyle name="Comma  - Style7" xfId="10295"/>
    <cellStyle name="Comma  - Style8" xfId="10296"/>
    <cellStyle name="Comma [0] 2" xfId="196"/>
    <cellStyle name="Comma [0] 2 2" xfId="9898"/>
    <cellStyle name="Comma [0] 2 3" xfId="10297"/>
    <cellStyle name="Comma [0] 3" xfId="197"/>
    <cellStyle name="Comma [0] 3 2" xfId="9899"/>
    <cellStyle name="Comma [0] 3 3" xfId="10298"/>
    <cellStyle name="Comma [0] 4" xfId="198"/>
    <cellStyle name="Comma [0] 4 2" xfId="10299"/>
    <cellStyle name="Comma [0] 5" xfId="199"/>
    <cellStyle name="Comma [0] 6" xfId="9905"/>
    <cellStyle name="Comma [0] 7" xfId="10300"/>
    <cellStyle name="Comma [0] 8" xfId="10301"/>
    <cellStyle name="Comma [1]" xfId="10302"/>
    <cellStyle name="Comma [2]" xfId="10303"/>
    <cellStyle name="Comma [3]" xfId="10304"/>
    <cellStyle name="Comma 0 [0]" xfId="10305"/>
    <cellStyle name="Comma 10" xfId="200"/>
    <cellStyle name="Comma 11" xfId="201"/>
    <cellStyle name="Comma 12" xfId="202"/>
    <cellStyle name="Comma 13" xfId="203"/>
    <cellStyle name="Comma 14" xfId="204"/>
    <cellStyle name="Comma 15" xfId="205"/>
    <cellStyle name="Comma 16" xfId="206"/>
    <cellStyle name="Comma 17" xfId="207"/>
    <cellStyle name="Comma 18" xfId="10306"/>
    <cellStyle name="Comma 19" xfId="10307"/>
    <cellStyle name="Comma 2" xfId="5"/>
    <cellStyle name="Comma 2 10" xfId="57046"/>
    <cellStyle name="Comma 2 11" xfId="57047"/>
    <cellStyle name="Comma 2 12" xfId="57048"/>
    <cellStyle name="Comma 2 13" xfId="57049"/>
    <cellStyle name="Comma 2 2" xfId="9869"/>
    <cellStyle name="Comma 2 3" xfId="57050"/>
    <cellStyle name="Comma 2 4" xfId="57051"/>
    <cellStyle name="Comma 2 5" xfId="57052"/>
    <cellStyle name="Comma 2 6" xfId="57053"/>
    <cellStyle name="Comma 2 7" xfId="57054"/>
    <cellStyle name="Comma 2 8" xfId="57055"/>
    <cellStyle name="Comma 2 9" xfId="57056"/>
    <cellStyle name="Comma 20" xfId="10308"/>
    <cellStyle name="Comma 21" xfId="10309"/>
    <cellStyle name="Comma 22" xfId="10310"/>
    <cellStyle name="Comma 23" xfId="10311"/>
    <cellStyle name="Comma 24" xfId="10312"/>
    <cellStyle name="Comma 25" xfId="10313"/>
    <cellStyle name="Comma 26" xfId="10314"/>
    <cellStyle name="Comma 27" xfId="10315"/>
    <cellStyle name="Comma 28" xfId="10316"/>
    <cellStyle name="Comma 29" xfId="10317"/>
    <cellStyle name="Comma 3" xfId="208"/>
    <cellStyle name="Comma 3 10" xfId="57057"/>
    <cellStyle name="Comma 3 11" xfId="57058"/>
    <cellStyle name="Comma 3 12" xfId="57059"/>
    <cellStyle name="Comma 3 2" xfId="10318"/>
    <cellStyle name="Comma 3 3" xfId="57060"/>
    <cellStyle name="Comma 3 4" xfId="57061"/>
    <cellStyle name="Comma 3 5" xfId="57062"/>
    <cellStyle name="Comma 3 6" xfId="57063"/>
    <cellStyle name="Comma 3 7" xfId="57064"/>
    <cellStyle name="Comma 3 8" xfId="57065"/>
    <cellStyle name="Comma 3 9" xfId="57066"/>
    <cellStyle name="Comma 30" xfId="10319"/>
    <cellStyle name="Comma 31" xfId="10320"/>
    <cellStyle name="Comma 32" xfId="10321"/>
    <cellStyle name="Comma 33" xfId="10322"/>
    <cellStyle name="Comma 34" xfId="10323"/>
    <cellStyle name="Comma 35" xfId="10324"/>
    <cellStyle name="Comma 36" xfId="10325"/>
    <cellStyle name="Comma 36 2" xfId="10326"/>
    <cellStyle name="Comma 37" xfId="10327"/>
    <cellStyle name="Comma 38" xfId="10328"/>
    <cellStyle name="Comma 39" xfId="10329"/>
    <cellStyle name="Comma 4" xfId="209"/>
    <cellStyle name="Comma 40" xfId="10330"/>
    <cellStyle name="Comma 5" xfId="210"/>
    <cellStyle name="Comma 5 2" xfId="10331"/>
    <cellStyle name="Comma 6" xfId="211"/>
    <cellStyle name="Comma 7" xfId="212"/>
    <cellStyle name="Comma 8" xfId="213"/>
    <cellStyle name="Comma 9" xfId="214"/>
    <cellStyle name="Comma0" xfId="10332"/>
    <cellStyle name="Copied" xfId="16"/>
    <cellStyle name="CreamCell" xfId="10333"/>
    <cellStyle name="CreamCell 2" xfId="10334"/>
    <cellStyle name="Currency" xfId="27" builtinId="4"/>
    <cellStyle name="Currency [0] 2" xfId="215"/>
    <cellStyle name="Currency [0] 2 2" xfId="10335"/>
    <cellStyle name="Currency [0] 3" xfId="216"/>
    <cellStyle name="Currency [0] 3 2" xfId="10336"/>
    <cellStyle name="Currency [0] 4" xfId="10337"/>
    <cellStyle name="Currency [0] 5" xfId="10338"/>
    <cellStyle name="Currency [0] 6" xfId="10339"/>
    <cellStyle name="Currency [2]" xfId="10340"/>
    <cellStyle name="Currency [3]" xfId="10341"/>
    <cellStyle name="Currency 10" xfId="217"/>
    <cellStyle name="Currency 11" xfId="218"/>
    <cellStyle name="Currency 12" xfId="219"/>
    <cellStyle name="Currency 13" xfId="220"/>
    <cellStyle name="Currency 14" xfId="221"/>
    <cellStyle name="Currency 15" xfId="222"/>
    <cellStyle name="Currency 16" xfId="223"/>
    <cellStyle name="Currency 17" xfId="10342"/>
    <cellStyle name="Currency 18" xfId="10343"/>
    <cellStyle name="Currency 19" xfId="10344"/>
    <cellStyle name="Currency 2" xfId="4"/>
    <cellStyle name="Currency 2 2" xfId="57067"/>
    <cellStyle name="Currency 20" xfId="10345"/>
    <cellStyle name="Currency 21" xfId="10346"/>
    <cellStyle name="Currency 22" xfId="10347"/>
    <cellStyle name="Currency 23" xfId="10348"/>
    <cellStyle name="Currency 24" xfId="10349"/>
    <cellStyle name="Currency 25" xfId="10350"/>
    <cellStyle name="Currency 26" xfId="10351"/>
    <cellStyle name="Currency 27" xfId="10352"/>
    <cellStyle name="Currency 28" xfId="10353"/>
    <cellStyle name="Currency 29" xfId="10354"/>
    <cellStyle name="Currency 3" xfId="224"/>
    <cellStyle name="Currency 30" xfId="10355"/>
    <cellStyle name="Currency 4" xfId="225"/>
    <cellStyle name="Currency 5" xfId="226"/>
    <cellStyle name="Currency 6" xfId="227"/>
    <cellStyle name="Currency 7" xfId="228"/>
    <cellStyle name="Currency 7 4" xfId="57102"/>
    <cellStyle name="Currency 8" xfId="229"/>
    <cellStyle name="Currency 9" xfId="230"/>
    <cellStyle name="Currency0" xfId="10356"/>
    <cellStyle name="Date" xfId="10357"/>
    <cellStyle name="DetailIndented" xfId="231"/>
    <cellStyle name="DetailIndented 2" xfId="232"/>
    <cellStyle name="DetailIndented 2 2" xfId="10358"/>
    <cellStyle name="DetailIndented 3" xfId="233"/>
    <cellStyle name="DetailIndented 4" xfId="234"/>
    <cellStyle name="DetailIndented 5" xfId="235"/>
    <cellStyle name="DetailTotalNumber" xfId="236"/>
    <cellStyle name="DetailTotalNumber 2" xfId="237"/>
    <cellStyle name="DetailTotalNumber 2 2" xfId="10359"/>
    <cellStyle name="DetailTotalNumber 3" xfId="238"/>
    <cellStyle name="DetailTotalNumber 3 2" xfId="10360"/>
    <cellStyle name="DetailTotalNumber 4" xfId="239"/>
    <cellStyle name="DetailTotalNumber 4 2" xfId="10361"/>
    <cellStyle name="DetailTotalNumber 5" xfId="240"/>
    <cellStyle name="DetailTotalNumber 5 2" xfId="10362"/>
    <cellStyle name="DetailTotalNumber 6" xfId="241"/>
    <cellStyle name="DetailTotalNumber 6 2" xfId="10363"/>
    <cellStyle name="DetailTotalRate" xfId="242"/>
    <cellStyle name="DetailTotalRate 2" xfId="10364"/>
    <cellStyle name="DetailTotalRate 2 2" xfId="10365"/>
    <cellStyle name="DetailTotalRate 3" xfId="10366"/>
    <cellStyle name="DetailTotalRate 4" xfId="10367"/>
    <cellStyle name="DetailTotalRate 5" xfId="10368"/>
    <cellStyle name="DetailTotalRate 6" xfId="10369"/>
    <cellStyle name="Emphasis 1" xfId="243"/>
    <cellStyle name="Emphasis 1 2" xfId="10370"/>
    <cellStyle name="Emphasis 2" xfId="244"/>
    <cellStyle name="Emphasis 2 2" xfId="10371"/>
    <cellStyle name="Emphasis 3" xfId="245"/>
    <cellStyle name="Entered" xfId="17"/>
    <cellStyle name="Escalation" xfId="10372"/>
    <cellStyle name="Explanatory Text 2" xfId="246"/>
    <cellStyle name="Explanatory Text 3" xfId="247"/>
    <cellStyle name="Explanatory Text 4" xfId="10373"/>
    <cellStyle name="Explanatory Text 5" xfId="10374"/>
    <cellStyle name="Fixed" xfId="10375"/>
    <cellStyle name="Footnotes" xfId="10376"/>
    <cellStyle name="Good 2" xfId="248"/>
    <cellStyle name="Good 3" xfId="249"/>
    <cellStyle name="Good 4" xfId="10377"/>
    <cellStyle name="Good 5" xfId="10378"/>
    <cellStyle name="GrandTotalNumber" xfId="250"/>
    <cellStyle name="GrandTotalNumber 10" xfId="251"/>
    <cellStyle name="GrandTotalNumber 10 10" xfId="10379"/>
    <cellStyle name="GrandTotalNumber 10 10 2" xfId="10380"/>
    <cellStyle name="GrandTotalNumber 10 11" xfId="10381"/>
    <cellStyle name="GrandTotalNumber 10 2" xfId="252"/>
    <cellStyle name="GrandTotalNumber 10 2 2" xfId="253"/>
    <cellStyle name="GrandTotalNumber 10 2 2 2" xfId="10382"/>
    <cellStyle name="GrandTotalNumber 10 2 2 2 2" xfId="10383"/>
    <cellStyle name="GrandTotalNumber 10 2 2 3" xfId="10384"/>
    <cellStyle name="GrandTotalNumber 10 2 2 3 2" xfId="10385"/>
    <cellStyle name="GrandTotalNumber 10 2 2 4" xfId="10386"/>
    <cellStyle name="GrandTotalNumber 10 2 2 4 2" xfId="10387"/>
    <cellStyle name="GrandTotalNumber 10 2 2 5" xfId="10388"/>
    <cellStyle name="GrandTotalNumber 10 2 3" xfId="10389"/>
    <cellStyle name="GrandTotalNumber 10 2 3 2" xfId="10390"/>
    <cellStyle name="GrandTotalNumber 10 2 4" xfId="10391"/>
    <cellStyle name="GrandTotalNumber 10 2 4 2" xfId="10392"/>
    <cellStyle name="GrandTotalNumber 10 2 5" xfId="10393"/>
    <cellStyle name="GrandTotalNumber 10 2 5 2" xfId="10394"/>
    <cellStyle name="GrandTotalNumber 10 2 6" xfId="10395"/>
    <cellStyle name="GrandTotalNumber 10 3" xfId="254"/>
    <cellStyle name="GrandTotalNumber 10 3 2" xfId="255"/>
    <cellStyle name="GrandTotalNumber 10 3 2 2" xfId="10396"/>
    <cellStyle name="GrandTotalNumber 10 3 2 2 2" xfId="10397"/>
    <cellStyle name="GrandTotalNumber 10 3 2 3" xfId="10398"/>
    <cellStyle name="GrandTotalNumber 10 3 2 3 2" xfId="10399"/>
    <cellStyle name="GrandTotalNumber 10 3 2 4" xfId="10400"/>
    <cellStyle name="GrandTotalNumber 10 3 2 4 2" xfId="10401"/>
    <cellStyle name="GrandTotalNumber 10 3 2 5" xfId="10402"/>
    <cellStyle name="GrandTotalNumber 10 3 3" xfId="10403"/>
    <cellStyle name="GrandTotalNumber 10 3 3 2" xfId="10404"/>
    <cellStyle name="GrandTotalNumber 10 3 4" xfId="10405"/>
    <cellStyle name="GrandTotalNumber 10 3 4 2" xfId="10406"/>
    <cellStyle name="GrandTotalNumber 10 3 5" xfId="10407"/>
    <cellStyle name="GrandTotalNumber 10 3 5 2" xfId="10408"/>
    <cellStyle name="GrandTotalNumber 10 3 6" xfId="10409"/>
    <cellStyle name="GrandTotalNumber 10 4" xfId="256"/>
    <cellStyle name="GrandTotalNumber 10 4 2" xfId="257"/>
    <cellStyle name="GrandTotalNumber 10 4 2 2" xfId="10410"/>
    <cellStyle name="GrandTotalNumber 10 4 2 2 2" xfId="10411"/>
    <cellStyle name="GrandTotalNumber 10 4 2 3" xfId="10412"/>
    <cellStyle name="GrandTotalNumber 10 4 2 3 2" xfId="10413"/>
    <cellStyle name="GrandTotalNumber 10 4 2 4" xfId="10414"/>
    <cellStyle name="GrandTotalNumber 10 4 2 4 2" xfId="10415"/>
    <cellStyle name="GrandTotalNumber 10 4 2 5" xfId="10416"/>
    <cellStyle name="GrandTotalNumber 10 4 3" xfId="10417"/>
    <cellStyle name="GrandTotalNumber 10 4 3 2" xfId="10418"/>
    <cellStyle name="GrandTotalNumber 10 4 4" xfId="10419"/>
    <cellStyle name="GrandTotalNumber 10 4 4 2" xfId="10420"/>
    <cellStyle name="GrandTotalNumber 10 4 5" xfId="10421"/>
    <cellStyle name="GrandTotalNumber 10 4 5 2" xfId="10422"/>
    <cellStyle name="GrandTotalNumber 10 4 6" xfId="10423"/>
    <cellStyle name="GrandTotalNumber 10 5" xfId="258"/>
    <cellStyle name="GrandTotalNumber 10 5 2" xfId="259"/>
    <cellStyle name="GrandTotalNumber 10 5 2 2" xfId="10424"/>
    <cellStyle name="GrandTotalNumber 10 5 2 2 2" xfId="10425"/>
    <cellStyle name="GrandTotalNumber 10 5 2 3" xfId="10426"/>
    <cellStyle name="GrandTotalNumber 10 5 2 3 2" xfId="10427"/>
    <cellStyle name="GrandTotalNumber 10 5 2 4" xfId="10428"/>
    <cellStyle name="GrandTotalNumber 10 5 2 4 2" xfId="10429"/>
    <cellStyle name="GrandTotalNumber 10 5 2 5" xfId="10430"/>
    <cellStyle name="GrandTotalNumber 10 5 3" xfId="10431"/>
    <cellStyle name="GrandTotalNumber 10 5 3 2" xfId="10432"/>
    <cellStyle name="GrandTotalNumber 10 5 4" xfId="10433"/>
    <cellStyle name="GrandTotalNumber 10 5 4 2" xfId="10434"/>
    <cellStyle name="GrandTotalNumber 10 5 5" xfId="10435"/>
    <cellStyle name="GrandTotalNumber 10 5 5 2" xfId="10436"/>
    <cellStyle name="GrandTotalNumber 10 5 6" xfId="10437"/>
    <cellStyle name="GrandTotalNumber 10 6" xfId="260"/>
    <cellStyle name="GrandTotalNumber 10 6 2" xfId="261"/>
    <cellStyle name="GrandTotalNumber 10 6 2 2" xfId="10438"/>
    <cellStyle name="GrandTotalNumber 10 6 2 2 2" xfId="10439"/>
    <cellStyle name="GrandTotalNumber 10 6 2 3" xfId="10440"/>
    <cellStyle name="GrandTotalNumber 10 6 2 3 2" xfId="10441"/>
    <cellStyle name="GrandTotalNumber 10 6 2 4" xfId="10442"/>
    <cellStyle name="GrandTotalNumber 10 6 2 4 2" xfId="10443"/>
    <cellStyle name="GrandTotalNumber 10 6 2 5" xfId="10444"/>
    <cellStyle name="GrandTotalNumber 10 6 3" xfId="10445"/>
    <cellStyle name="GrandTotalNumber 10 6 3 2" xfId="10446"/>
    <cellStyle name="GrandTotalNumber 10 6 4" xfId="10447"/>
    <cellStyle name="GrandTotalNumber 10 6 4 2" xfId="10448"/>
    <cellStyle name="GrandTotalNumber 10 6 5" xfId="10449"/>
    <cellStyle name="GrandTotalNumber 10 6 5 2" xfId="10450"/>
    <cellStyle name="GrandTotalNumber 10 6 6" xfId="10451"/>
    <cellStyle name="GrandTotalNumber 10 7" xfId="262"/>
    <cellStyle name="GrandTotalNumber 10 7 2" xfId="10452"/>
    <cellStyle name="GrandTotalNumber 10 7 2 2" xfId="10453"/>
    <cellStyle name="GrandTotalNumber 10 7 3" xfId="10454"/>
    <cellStyle name="GrandTotalNumber 10 7 3 2" xfId="10455"/>
    <cellStyle name="GrandTotalNumber 10 7 4" xfId="10456"/>
    <cellStyle name="GrandTotalNumber 10 7 4 2" xfId="10457"/>
    <cellStyle name="GrandTotalNumber 10 7 5" xfId="10458"/>
    <cellStyle name="GrandTotalNumber 10 8" xfId="10459"/>
    <cellStyle name="GrandTotalNumber 10 8 2" xfId="10460"/>
    <cellStyle name="GrandTotalNumber 10 9" xfId="10461"/>
    <cellStyle name="GrandTotalNumber 10 9 2" xfId="10462"/>
    <cellStyle name="GrandTotalNumber 11" xfId="263"/>
    <cellStyle name="GrandTotalNumber 11 2" xfId="264"/>
    <cellStyle name="GrandTotalNumber 11 2 2" xfId="10463"/>
    <cellStyle name="GrandTotalNumber 11 2 2 2" xfId="10464"/>
    <cellStyle name="GrandTotalNumber 11 2 3" xfId="10465"/>
    <cellStyle name="GrandTotalNumber 11 2 3 2" xfId="10466"/>
    <cellStyle name="GrandTotalNumber 11 2 4" xfId="10467"/>
    <cellStyle name="GrandTotalNumber 11 2 4 2" xfId="10468"/>
    <cellStyle name="GrandTotalNumber 11 2 5" xfId="10469"/>
    <cellStyle name="GrandTotalNumber 11 3" xfId="10470"/>
    <cellStyle name="GrandTotalNumber 11 3 2" xfId="10471"/>
    <cellStyle name="GrandTotalNumber 11 4" xfId="10472"/>
    <cellStyle name="GrandTotalNumber 11 4 2" xfId="10473"/>
    <cellStyle name="GrandTotalNumber 11 5" xfId="10474"/>
    <cellStyle name="GrandTotalNumber 11 5 2" xfId="10475"/>
    <cellStyle name="GrandTotalNumber 11 6" xfId="10476"/>
    <cellStyle name="GrandTotalNumber 12" xfId="265"/>
    <cellStyle name="GrandTotalNumber 12 2" xfId="266"/>
    <cellStyle name="GrandTotalNumber 12 2 2" xfId="10477"/>
    <cellStyle name="GrandTotalNumber 12 2 2 2" xfId="10478"/>
    <cellStyle name="GrandTotalNumber 12 2 3" xfId="10479"/>
    <cellStyle name="GrandTotalNumber 12 2 3 2" xfId="10480"/>
    <cellStyle name="GrandTotalNumber 12 2 4" xfId="10481"/>
    <cellStyle name="GrandTotalNumber 12 2 4 2" xfId="10482"/>
    <cellStyle name="GrandTotalNumber 12 2 5" xfId="10483"/>
    <cellStyle name="GrandTotalNumber 12 3" xfId="10484"/>
    <cellStyle name="GrandTotalNumber 12 3 2" xfId="10485"/>
    <cellStyle name="GrandTotalNumber 12 4" xfId="10486"/>
    <cellStyle name="GrandTotalNumber 12 4 2" xfId="10487"/>
    <cellStyle name="GrandTotalNumber 12 5" xfId="10488"/>
    <cellStyle name="GrandTotalNumber 12 5 2" xfId="10489"/>
    <cellStyle name="GrandTotalNumber 12 6" xfId="10490"/>
    <cellStyle name="GrandTotalNumber 13" xfId="267"/>
    <cellStyle name="GrandTotalNumber 13 2" xfId="268"/>
    <cellStyle name="GrandTotalNumber 13 2 2" xfId="10491"/>
    <cellStyle name="GrandTotalNumber 13 2 2 2" xfId="10492"/>
    <cellStyle name="GrandTotalNumber 13 2 3" xfId="10493"/>
    <cellStyle name="GrandTotalNumber 13 2 3 2" xfId="10494"/>
    <cellStyle name="GrandTotalNumber 13 2 4" xfId="10495"/>
    <cellStyle name="GrandTotalNumber 13 2 4 2" xfId="10496"/>
    <cellStyle name="GrandTotalNumber 13 2 5" xfId="10497"/>
    <cellStyle name="GrandTotalNumber 13 3" xfId="10498"/>
    <cellStyle name="GrandTotalNumber 13 3 2" xfId="10499"/>
    <cellStyle name="GrandTotalNumber 13 3 2 2" xfId="10500"/>
    <cellStyle name="GrandTotalNumber 13 3 3" xfId="10501"/>
    <cellStyle name="GrandTotalNumber 13 4" xfId="10502"/>
    <cellStyle name="GrandTotalNumber 13 4 2" xfId="10503"/>
    <cellStyle name="GrandTotalNumber 13 5" xfId="10504"/>
    <cellStyle name="GrandTotalNumber 13 5 2" xfId="10505"/>
    <cellStyle name="GrandTotalNumber 13 6" xfId="10506"/>
    <cellStyle name="GrandTotalNumber 14" xfId="269"/>
    <cellStyle name="GrandTotalNumber 14 2" xfId="270"/>
    <cellStyle name="GrandTotalNumber 14 2 2" xfId="10507"/>
    <cellStyle name="GrandTotalNumber 14 2 2 2" xfId="10508"/>
    <cellStyle name="GrandTotalNumber 14 2 3" xfId="10509"/>
    <cellStyle name="GrandTotalNumber 14 2 3 2" xfId="10510"/>
    <cellStyle name="GrandTotalNumber 14 2 4" xfId="10511"/>
    <cellStyle name="GrandTotalNumber 14 2 4 2" xfId="10512"/>
    <cellStyle name="GrandTotalNumber 14 2 5" xfId="10513"/>
    <cellStyle name="GrandTotalNumber 14 3" xfId="10514"/>
    <cellStyle name="GrandTotalNumber 14 3 2" xfId="10515"/>
    <cellStyle name="GrandTotalNumber 14 3 2 2" xfId="10516"/>
    <cellStyle name="GrandTotalNumber 14 3 3" xfId="10517"/>
    <cellStyle name="GrandTotalNumber 14 4" xfId="10518"/>
    <cellStyle name="GrandTotalNumber 14 4 2" xfId="10519"/>
    <cellStyle name="GrandTotalNumber 14 5" xfId="10520"/>
    <cellStyle name="GrandTotalNumber 14 5 2" xfId="10521"/>
    <cellStyle name="GrandTotalNumber 14 6" xfId="10522"/>
    <cellStyle name="GrandTotalNumber 15" xfId="271"/>
    <cellStyle name="GrandTotalNumber 15 2" xfId="272"/>
    <cellStyle name="GrandTotalNumber 15 2 2" xfId="10523"/>
    <cellStyle name="GrandTotalNumber 15 2 2 2" xfId="10524"/>
    <cellStyle name="GrandTotalNumber 15 2 3" xfId="10525"/>
    <cellStyle name="GrandTotalNumber 15 2 3 2" xfId="10526"/>
    <cellStyle name="GrandTotalNumber 15 2 4" xfId="10527"/>
    <cellStyle name="GrandTotalNumber 15 2 4 2" xfId="10528"/>
    <cellStyle name="GrandTotalNumber 15 2 5" xfId="10529"/>
    <cellStyle name="GrandTotalNumber 15 3" xfId="10530"/>
    <cellStyle name="GrandTotalNumber 15 3 2" xfId="10531"/>
    <cellStyle name="GrandTotalNumber 15 3 2 2" xfId="10532"/>
    <cellStyle name="GrandTotalNumber 15 3 3" xfId="10533"/>
    <cellStyle name="GrandTotalNumber 15 4" xfId="10534"/>
    <cellStyle name="GrandTotalNumber 15 4 2" xfId="10535"/>
    <cellStyle name="GrandTotalNumber 15 5" xfId="10536"/>
    <cellStyle name="GrandTotalNumber 15 5 2" xfId="10537"/>
    <cellStyle name="GrandTotalNumber 15 6" xfId="10538"/>
    <cellStyle name="GrandTotalNumber 16" xfId="273"/>
    <cellStyle name="GrandTotalNumber 16 2" xfId="10539"/>
    <cellStyle name="GrandTotalNumber 16 2 2" xfId="10540"/>
    <cellStyle name="GrandTotalNumber 16 3" xfId="10541"/>
    <cellStyle name="GrandTotalNumber 16 3 2" xfId="10542"/>
    <cellStyle name="GrandTotalNumber 16 4" xfId="10543"/>
    <cellStyle name="GrandTotalNumber 16 4 2" xfId="10544"/>
    <cellStyle name="GrandTotalNumber 16 5" xfId="10545"/>
    <cellStyle name="GrandTotalNumber 17" xfId="274"/>
    <cellStyle name="GrandTotalNumber 17 2" xfId="10546"/>
    <cellStyle name="GrandTotalNumber 17 2 2" xfId="10547"/>
    <cellStyle name="GrandTotalNumber 17 3" xfId="10548"/>
    <cellStyle name="GrandTotalNumber 17 3 2" xfId="10549"/>
    <cellStyle name="GrandTotalNumber 17 4" xfId="10550"/>
    <cellStyle name="GrandTotalNumber 17 4 2" xfId="10551"/>
    <cellStyle name="GrandTotalNumber 17 5" xfId="10552"/>
    <cellStyle name="GrandTotalNumber 18" xfId="275"/>
    <cellStyle name="GrandTotalNumber 18 2" xfId="10553"/>
    <cellStyle name="GrandTotalNumber 18 2 2" xfId="10554"/>
    <cellStyle name="GrandTotalNumber 18 3" xfId="10555"/>
    <cellStyle name="GrandTotalNumber 18 3 2" xfId="10556"/>
    <cellStyle name="GrandTotalNumber 18 4" xfId="10557"/>
    <cellStyle name="GrandTotalNumber 18 4 2" xfId="10558"/>
    <cellStyle name="GrandTotalNumber 18 5" xfId="10559"/>
    <cellStyle name="GrandTotalNumber 19" xfId="10560"/>
    <cellStyle name="GrandTotalNumber 19 2" xfId="10561"/>
    <cellStyle name="GrandTotalNumber 19 2 2" xfId="10562"/>
    <cellStyle name="GrandTotalNumber 19 3" xfId="10563"/>
    <cellStyle name="GrandTotalNumber 2" xfId="276"/>
    <cellStyle name="GrandTotalNumber 2 10" xfId="277"/>
    <cellStyle name="GrandTotalNumber 2 10 2" xfId="10564"/>
    <cellStyle name="GrandTotalNumber 2 10 2 2" xfId="10565"/>
    <cellStyle name="GrandTotalNumber 2 10 3" xfId="10566"/>
    <cellStyle name="GrandTotalNumber 2 10 3 2" xfId="10567"/>
    <cellStyle name="GrandTotalNumber 2 10 4" xfId="10568"/>
    <cellStyle name="GrandTotalNumber 2 10 4 2" xfId="10569"/>
    <cellStyle name="GrandTotalNumber 2 10 5" xfId="10570"/>
    <cellStyle name="GrandTotalNumber 2 11" xfId="278"/>
    <cellStyle name="GrandTotalNumber 2 11 2" xfId="10571"/>
    <cellStyle name="GrandTotalNumber 2 11 2 2" xfId="10572"/>
    <cellStyle name="GrandTotalNumber 2 11 3" xfId="10573"/>
    <cellStyle name="GrandTotalNumber 2 11 3 2" xfId="10574"/>
    <cellStyle name="GrandTotalNumber 2 11 4" xfId="10575"/>
    <cellStyle name="GrandTotalNumber 2 11 4 2" xfId="10576"/>
    <cellStyle name="GrandTotalNumber 2 11 5" xfId="10577"/>
    <cellStyle name="GrandTotalNumber 2 12" xfId="279"/>
    <cellStyle name="GrandTotalNumber 2 12 2" xfId="10578"/>
    <cellStyle name="GrandTotalNumber 2 12 2 2" xfId="10579"/>
    <cellStyle name="GrandTotalNumber 2 12 3" xfId="10580"/>
    <cellStyle name="GrandTotalNumber 2 12 3 2" xfId="10581"/>
    <cellStyle name="GrandTotalNumber 2 12 4" xfId="10582"/>
    <cellStyle name="GrandTotalNumber 2 12 4 2" xfId="10583"/>
    <cellStyle name="GrandTotalNumber 2 12 5" xfId="10584"/>
    <cellStyle name="GrandTotalNumber 2 13" xfId="280"/>
    <cellStyle name="GrandTotalNumber 2 13 2" xfId="10585"/>
    <cellStyle name="GrandTotalNumber 2 13 2 2" xfId="10586"/>
    <cellStyle name="GrandTotalNumber 2 13 3" xfId="10587"/>
    <cellStyle name="GrandTotalNumber 2 13 3 2" xfId="10588"/>
    <cellStyle name="GrandTotalNumber 2 13 4" xfId="10589"/>
    <cellStyle name="GrandTotalNumber 2 13 4 2" xfId="10590"/>
    <cellStyle name="GrandTotalNumber 2 13 5" xfId="10591"/>
    <cellStyle name="GrandTotalNumber 2 14" xfId="281"/>
    <cellStyle name="GrandTotalNumber 2 14 2" xfId="10592"/>
    <cellStyle name="GrandTotalNumber 2 14 2 2" xfId="10593"/>
    <cellStyle name="GrandTotalNumber 2 14 3" xfId="10594"/>
    <cellStyle name="GrandTotalNumber 2 14 3 2" xfId="10595"/>
    <cellStyle name="GrandTotalNumber 2 14 4" xfId="10596"/>
    <cellStyle name="GrandTotalNumber 2 14 4 2" xfId="10597"/>
    <cellStyle name="GrandTotalNumber 2 14 5" xfId="10598"/>
    <cellStyle name="GrandTotalNumber 2 15" xfId="10599"/>
    <cellStyle name="GrandTotalNumber 2 15 2" xfId="10600"/>
    <cellStyle name="GrandTotalNumber 2 15 2 2" xfId="10601"/>
    <cellStyle name="GrandTotalNumber 2 15 3" xfId="10602"/>
    <cellStyle name="GrandTotalNumber 2 16" xfId="10603"/>
    <cellStyle name="GrandTotalNumber 2 16 2" xfId="10604"/>
    <cellStyle name="GrandTotalNumber 2 16 2 2" xfId="10605"/>
    <cellStyle name="GrandTotalNumber 2 16 3" xfId="10606"/>
    <cellStyle name="GrandTotalNumber 2 17" xfId="10607"/>
    <cellStyle name="GrandTotalNumber 2 17 2" xfId="10608"/>
    <cellStyle name="GrandTotalNumber 2 17 2 2" xfId="10609"/>
    <cellStyle name="GrandTotalNumber 2 17 3" xfId="10610"/>
    <cellStyle name="GrandTotalNumber 2 18" xfId="10611"/>
    <cellStyle name="GrandTotalNumber 2 18 2" xfId="10612"/>
    <cellStyle name="GrandTotalNumber 2 18 2 2" xfId="10613"/>
    <cellStyle name="GrandTotalNumber 2 18 3" xfId="10614"/>
    <cellStyle name="GrandTotalNumber 2 19" xfId="10615"/>
    <cellStyle name="GrandTotalNumber 2 19 2" xfId="10616"/>
    <cellStyle name="GrandTotalNumber 2 2" xfId="282"/>
    <cellStyle name="GrandTotalNumber 2 2 10" xfId="283"/>
    <cellStyle name="GrandTotalNumber 2 2 10 2" xfId="10617"/>
    <cellStyle name="GrandTotalNumber 2 2 10 2 2" xfId="10618"/>
    <cellStyle name="GrandTotalNumber 2 2 10 3" xfId="10619"/>
    <cellStyle name="GrandTotalNumber 2 2 10 3 2" xfId="10620"/>
    <cellStyle name="GrandTotalNumber 2 2 10 4" xfId="10621"/>
    <cellStyle name="GrandTotalNumber 2 2 10 4 2" xfId="10622"/>
    <cellStyle name="GrandTotalNumber 2 2 10 5" xfId="10623"/>
    <cellStyle name="GrandTotalNumber 2 2 11" xfId="10624"/>
    <cellStyle name="GrandTotalNumber 2 2 11 2" xfId="10625"/>
    <cellStyle name="GrandTotalNumber 2 2 12" xfId="10626"/>
    <cellStyle name="GrandTotalNumber 2 2 12 2" xfId="10627"/>
    <cellStyle name="GrandTotalNumber 2 2 13" xfId="10628"/>
    <cellStyle name="GrandTotalNumber 2 2 13 2" xfId="10629"/>
    <cellStyle name="GrandTotalNumber 2 2 14" xfId="10630"/>
    <cellStyle name="GrandTotalNumber 2 2 2" xfId="284"/>
    <cellStyle name="GrandTotalNumber 2 2 2 10" xfId="10631"/>
    <cellStyle name="GrandTotalNumber 2 2 2 10 2" xfId="10632"/>
    <cellStyle name="GrandTotalNumber 2 2 2 11" xfId="10633"/>
    <cellStyle name="GrandTotalNumber 2 2 2 2" xfId="285"/>
    <cellStyle name="GrandTotalNumber 2 2 2 2 2" xfId="286"/>
    <cellStyle name="GrandTotalNumber 2 2 2 2 2 2" xfId="10634"/>
    <cellStyle name="GrandTotalNumber 2 2 2 2 2 2 2" xfId="10635"/>
    <cellStyle name="GrandTotalNumber 2 2 2 2 2 3" xfId="10636"/>
    <cellStyle name="GrandTotalNumber 2 2 2 2 2 3 2" xfId="10637"/>
    <cellStyle name="GrandTotalNumber 2 2 2 2 2 4" xfId="10638"/>
    <cellStyle name="GrandTotalNumber 2 2 2 2 2 4 2" xfId="10639"/>
    <cellStyle name="GrandTotalNumber 2 2 2 2 2 5" xfId="10640"/>
    <cellStyle name="GrandTotalNumber 2 2 2 2 3" xfId="10641"/>
    <cellStyle name="GrandTotalNumber 2 2 2 2 3 2" xfId="10642"/>
    <cellStyle name="GrandTotalNumber 2 2 2 2 4" xfId="10643"/>
    <cellStyle name="GrandTotalNumber 2 2 2 2 4 2" xfId="10644"/>
    <cellStyle name="GrandTotalNumber 2 2 2 2 5" xfId="10645"/>
    <cellStyle name="GrandTotalNumber 2 2 2 2 5 2" xfId="10646"/>
    <cellStyle name="GrandTotalNumber 2 2 2 2 6" xfId="10647"/>
    <cellStyle name="GrandTotalNumber 2 2 2 3" xfId="287"/>
    <cellStyle name="GrandTotalNumber 2 2 2 3 2" xfId="288"/>
    <cellStyle name="GrandTotalNumber 2 2 2 3 2 2" xfId="10648"/>
    <cellStyle name="GrandTotalNumber 2 2 2 3 2 2 2" xfId="10649"/>
    <cellStyle name="GrandTotalNumber 2 2 2 3 2 3" xfId="10650"/>
    <cellStyle name="GrandTotalNumber 2 2 2 3 2 3 2" xfId="10651"/>
    <cellStyle name="GrandTotalNumber 2 2 2 3 2 4" xfId="10652"/>
    <cellStyle name="GrandTotalNumber 2 2 2 3 2 4 2" xfId="10653"/>
    <cellStyle name="GrandTotalNumber 2 2 2 3 2 5" xfId="10654"/>
    <cellStyle name="GrandTotalNumber 2 2 2 3 3" xfId="10655"/>
    <cellStyle name="GrandTotalNumber 2 2 2 3 3 2" xfId="10656"/>
    <cellStyle name="GrandTotalNumber 2 2 2 3 4" xfId="10657"/>
    <cellStyle name="GrandTotalNumber 2 2 2 3 4 2" xfId="10658"/>
    <cellStyle name="GrandTotalNumber 2 2 2 3 5" xfId="10659"/>
    <cellStyle name="GrandTotalNumber 2 2 2 3 5 2" xfId="10660"/>
    <cellStyle name="GrandTotalNumber 2 2 2 3 6" xfId="10661"/>
    <cellStyle name="GrandTotalNumber 2 2 2 4" xfId="289"/>
    <cellStyle name="GrandTotalNumber 2 2 2 4 2" xfId="290"/>
    <cellStyle name="GrandTotalNumber 2 2 2 4 2 2" xfId="10662"/>
    <cellStyle name="GrandTotalNumber 2 2 2 4 2 2 2" xfId="10663"/>
    <cellStyle name="GrandTotalNumber 2 2 2 4 2 3" xfId="10664"/>
    <cellStyle name="GrandTotalNumber 2 2 2 4 2 3 2" xfId="10665"/>
    <cellStyle name="GrandTotalNumber 2 2 2 4 2 4" xfId="10666"/>
    <cellStyle name="GrandTotalNumber 2 2 2 4 2 4 2" xfId="10667"/>
    <cellStyle name="GrandTotalNumber 2 2 2 4 2 5" xfId="10668"/>
    <cellStyle name="GrandTotalNumber 2 2 2 4 3" xfId="10669"/>
    <cellStyle name="GrandTotalNumber 2 2 2 4 3 2" xfId="10670"/>
    <cellStyle name="GrandTotalNumber 2 2 2 4 4" xfId="10671"/>
    <cellStyle name="GrandTotalNumber 2 2 2 4 4 2" xfId="10672"/>
    <cellStyle name="GrandTotalNumber 2 2 2 4 5" xfId="10673"/>
    <cellStyle name="GrandTotalNumber 2 2 2 4 5 2" xfId="10674"/>
    <cellStyle name="GrandTotalNumber 2 2 2 4 6" xfId="10675"/>
    <cellStyle name="GrandTotalNumber 2 2 2 5" xfId="291"/>
    <cellStyle name="GrandTotalNumber 2 2 2 5 2" xfId="292"/>
    <cellStyle name="GrandTotalNumber 2 2 2 5 2 2" xfId="10676"/>
    <cellStyle name="GrandTotalNumber 2 2 2 5 2 2 2" xfId="10677"/>
    <cellStyle name="GrandTotalNumber 2 2 2 5 2 3" xfId="10678"/>
    <cellStyle name="GrandTotalNumber 2 2 2 5 2 3 2" xfId="10679"/>
    <cellStyle name="GrandTotalNumber 2 2 2 5 2 4" xfId="10680"/>
    <cellStyle name="GrandTotalNumber 2 2 2 5 2 4 2" xfId="10681"/>
    <cellStyle name="GrandTotalNumber 2 2 2 5 2 5" xfId="10682"/>
    <cellStyle name="GrandTotalNumber 2 2 2 5 3" xfId="10683"/>
    <cellStyle name="GrandTotalNumber 2 2 2 5 3 2" xfId="10684"/>
    <cellStyle name="GrandTotalNumber 2 2 2 5 4" xfId="10685"/>
    <cellStyle name="GrandTotalNumber 2 2 2 5 4 2" xfId="10686"/>
    <cellStyle name="GrandTotalNumber 2 2 2 5 5" xfId="10687"/>
    <cellStyle name="GrandTotalNumber 2 2 2 5 5 2" xfId="10688"/>
    <cellStyle name="GrandTotalNumber 2 2 2 5 6" xfId="10689"/>
    <cellStyle name="GrandTotalNumber 2 2 2 6" xfId="293"/>
    <cellStyle name="GrandTotalNumber 2 2 2 6 2" xfId="294"/>
    <cellStyle name="GrandTotalNumber 2 2 2 6 2 2" xfId="10690"/>
    <cellStyle name="GrandTotalNumber 2 2 2 6 2 2 2" xfId="10691"/>
    <cellStyle name="GrandTotalNumber 2 2 2 6 2 3" xfId="10692"/>
    <cellStyle name="GrandTotalNumber 2 2 2 6 2 3 2" xfId="10693"/>
    <cellStyle name="GrandTotalNumber 2 2 2 6 2 4" xfId="10694"/>
    <cellStyle name="GrandTotalNumber 2 2 2 6 2 4 2" xfId="10695"/>
    <cellStyle name="GrandTotalNumber 2 2 2 6 2 5" xfId="10696"/>
    <cellStyle name="GrandTotalNumber 2 2 2 6 3" xfId="10697"/>
    <cellStyle name="GrandTotalNumber 2 2 2 6 3 2" xfId="10698"/>
    <cellStyle name="GrandTotalNumber 2 2 2 6 4" xfId="10699"/>
    <cellStyle name="GrandTotalNumber 2 2 2 6 4 2" xfId="10700"/>
    <cellStyle name="GrandTotalNumber 2 2 2 6 5" xfId="10701"/>
    <cellStyle name="GrandTotalNumber 2 2 2 6 5 2" xfId="10702"/>
    <cellStyle name="GrandTotalNumber 2 2 2 6 6" xfId="10703"/>
    <cellStyle name="GrandTotalNumber 2 2 2 7" xfId="295"/>
    <cellStyle name="GrandTotalNumber 2 2 2 7 2" xfId="10704"/>
    <cellStyle name="GrandTotalNumber 2 2 2 7 2 2" xfId="10705"/>
    <cellStyle name="GrandTotalNumber 2 2 2 7 3" xfId="10706"/>
    <cellStyle name="GrandTotalNumber 2 2 2 7 3 2" xfId="10707"/>
    <cellStyle name="GrandTotalNumber 2 2 2 7 4" xfId="10708"/>
    <cellStyle name="GrandTotalNumber 2 2 2 7 4 2" xfId="10709"/>
    <cellStyle name="GrandTotalNumber 2 2 2 7 5" xfId="10710"/>
    <cellStyle name="GrandTotalNumber 2 2 2 8" xfId="10711"/>
    <cellStyle name="GrandTotalNumber 2 2 2 8 2" xfId="10712"/>
    <cellStyle name="GrandTotalNumber 2 2 2 9" xfId="10713"/>
    <cellStyle name="GrandTotalNumber 2 2 2 9 2" xfId="10714"/>
    <cellStyle name="GrandTotalNumber 2 2 3" xfId="296"/>
    <cellStyle name="GrandTotalNumber 2 2 3 10" xfId="10715"/>
    <cellStyle name="GrandTotalNumber 2 2 3 10 2" xfId="10716"/>
    <cellStyle name="GrandTotalNumber 2 2 3 11" xfId="10717"/>
    <cellStyle name="GrandTotalNumber 2 2 3 2" xfId="297"/>
    <cellStyle name="GrandTotalNumber 2 2 3 2 2" xfId="298"/>
    <cellStyle name="GrandTotalNumber 2 2 3 2 2 2" xfId="10718"/>
    <cellStyle name="GrandTotalNumber 2 2 3 2 2 2 2" xfId="10719"/>
    <cellStyle name="GrandTotalNumber 2 2 3 2 2 3" xfId="10720"/>
    <cellStyle name="GrandTotalNumber 2 2 3 2 2 3 2" xfId="10721"/>
    <cellStyle name="GrandTotalNumber 2 2 3 2 2 4" xfId="10722"/>
    <cellStyle name="GrandTotalNumber 2 2 3 2 2 4 2" xfId="10723"/>
    <cellStyle name="GrandTotalNumber 2 2 3 2 2 5" xfId="10724"/>
    <cellStyle name="GrandTotalNumber 2 2 3 2 3" xfId="10725"/>
    <cellStyle name="GrandTotalNumber 2 2 3 2 3 2" xfId="10726"/>
    <cellStyle name="GrandTotalNumber 2 2 3 2 4" xfId="10727"/>
    <cellStyle name="GrandTotalNumber 2 2 3 2 4 2" xfId="10728"/>
    <cellStyle name="GrandTotalNumber 2 2 3 2 5" xfId="10729"/>
    <cellStyle name="GrandTotalNumber 2 2 3 2 5 2" xfId="10730"/>
    <cellStyle name="GrandTotalNumber 2 2 3 2 6" xfId="10731"/>
    <cellStyle name="GrandTotalNumber 2 2 3 3" xfId="299"/>
    <cellStyle name="GrandTotalNumber 2 2 3 3 2" xfId="300"/>
    <cellStyle name="GrandTotalNumber 2 2 3 3 2 2" xfId="10732"/>
    <cellStyle name="GrandTotalNumber 2 2 3 3 2 2 2" xfId="10733"/>
    <cellStyle name="GrandTotalNumber 2 2 3 3 2 3" xfId="10734"/>
    <cellStyle name="GrandTotalNumber 2 2 3 3 2 3 2" xfId="10735"/>
    <cellStyle name="GrandTotalNumber 2 2 3 3 2 4" xfId="10736"/>
    <cellStyle name="GrandTotalNumber 2 2 3 3 2 4 2" xfId="10737"/>
    <cellStyle name="GrandTotalNumber 2 2 3 3 2 5" xfId="10738"/>
    <cellStyle name="GrandTotalNumber 2 2 3 3 3" xfId="10739"/>
    <cellStyle name="GrandTotalNumber 2 2 3 3 3 2" xfId="10740"/>
    <cellStyle name="GrandTotalNumber 2 2 3 3 4" xfId="10741"/>
    <cellStyle name="GrandTotalNumber 2 2 3 3 4 2" xfId="10742"/>
    <cellStyle name="GrandTotalNumber 2 2 3 3 5" xfId="10743"/>
    <cellStyle name="GrandTotalNumber 2 2 3 3 5 2" xfId="10744"/>
    <cellStyle name="GrandTotalNumber 2 2 3 3 6" xfId="10745"/>
    <cellStyle name="GrandTotalNumber 2 2 3 4" xfId="301"/>
    <cellStyle name="GrandTotalNumber 2 2 3 4 2" xfId="302"/>
    <cellStyle name="GrandTotalNumber 2 2 3 4 2 2" xfId="10746"/>
    <cellStyle name="GrandTotalNumber 2 2 3 4 2 2 2" xfId="10747"/>
    <cellStyle name="GrandTotalNumber 2 2 3 4 2 3" xfId="10748"/>
    <cellStyle name="GrandTotalNumber 2 2 3 4 2 3 2" xfId="10749"/>
    <cellStyle name="GrandTotalNumber 2 2 3 4 2 4" xfId="10750"/>
    <cellStyle name="GrandTotalNumber 2 2 3 4 2 4 2" xfId="10751"/>
    <cellStyle name="GrandTotalNumber 2 2 3 4 2 5" xfId="10752"/>
    <cellStyle name="GrandTotalNumber 2 2 3 4 3" xfId="10753"/>
    <cellStyle name="GrandTotalNumber 2 2 3 4 3 2" xfId="10754"/>
    <cellStyle name="GrandTotalNumber 2 2 3 4 4" xfId="10755"/>
    <cellStyle name="GrandTotalNumber 2 2 3 4 4 2" xfId="10756"/>
    <cellStyle name="GrandTotalNumber 2 2 3 4 5" xfId="10757"/>
    <cellStyle name="GrandTotalNumber 2 2 3 4 5 2" xfId="10758"/>
    <cellStyle name="GrandTotalNumber 2 2 3 4 6" xfId="10759"/>
    <cellStyle name="GrandTotalNumber 2 2 3 5" xfId="303"/>
    <cellStyle name="GrandTotalNumber 2 2 3 5 2" xfId="304"/>
    <cellStyle name="GrandTotalNumber 2 2 3 5 2 2" xfId="10760"/>
    <cellStyle name="GrandTotalNumber 2 2 3 5 2 2 2" xfId="10761"/>
    <cellStyle name="GrandTotalNumber 2 2 3 5 2 3" xfId="10762"/>
    <cellStyle name="GrandTotalNumber 2 2 3 5 2 3 2" xfId="10763"/>
    <cellStyle name="GrandTotalNumber 2 2 3 5 2 4" xfId="10764"/>
    <cellStyle name="GrandTotalNumber 2 2 3 5 2 4 2" xfId="10765"/>
    <cellStyle name="GrandTotalNumber 2 2 3 5 2 5" xfId="10766"/>
    <cellStyle name="GrandTotalNumber 2 2 3 5 3" xfId="10767"/>
    <cellStyle name="GrandTotalNumber 2 2 3 5 3 2" xfId="10768"/>
    <cellStyle name="GrandTotalNumber 2 2 3 5 4" xfId="10769"/>
    <cellStyle name="GrandTotalNumber 2 2 3 5 4 2" xfId="10770"/>
    <cellStyle name="GrandTotalNumber 2 2 3 5 5" xfId="10771"/>
    <cellStyle name="GrandTotalNumber 2 2 3 5 5 2" xfId="10772"/>
    <cellStyle name="GrandTotalNumber 2 2 3 5 6" xfId="10773"/>
    <cellStyle name="GrandTotalNumber 2 2 3 6" xfId="305"/>
    <cellStyle name="GrandTotalNumber 2 2 3 6 2" xfId="306"/>
    <cellStyle name="GrandTotalNumber 2 2 3 6 2 2" xfId="10774"/>
    <cellStyle name="GrandTotalNumber 2 2 3 6 2 2 2" xfId="10775"/>
    <cellStyle name="GrandTotalNumber 2 2 3 6 2 3" xfId="10776"/>
    <cellStyle name="GrandTotalNumber 2 2 3 6 2 3 2" xfId="10777"/>
    <cellStyle name="GrandTotalNumber 2 2 3 6 2 4" xfId="10778"/>
    <cellStyle name="GrandTotalNumber 2 2 3 6 2 4 2" xfId="10779"/>
    <cellStyle name="GrandTotalNumber 2 2 3 6 2 5" xfId="10780"/>
    <cellStyle name="GrandTotalNumber 2 2 3 6 3" xfId="10781"/>
    <cellStyle name="GrandTotalNumber 2 2 3 6 3 2" xfId="10782"/>
    <cellStyle name="GrandTotalNumber 2 2 3 6 4" xfId="10783"/>
    <cellStyle name="GrandTotalNumber 2 2 3 6 4 2" xfId="10784"/>
    <cellStyle name="GrandTotalNumber 2 2 3 6 5" xfId="10785"/>
    <cellStyle name="GrandTotalNumber 2 2 3 6 5 2" xfId="10786"/>
    <cellStyle name="GrandTotalNumber 2 2 3 6 6" xfId="10787"/>
    <cellStyle name="GrandTotalNumber 2 2 3 7" xfId="307"/>
    <cellStyle name="GrandTotalNumber 2 2 3 7 2" xfId="10788"/>
    <cellStyle name="GrandTotalNumber 2 2 3 7 2 2" xfId="10789"/>
    <cellStyle name="GrandTotalNumber 2 2 3 7 3" xfId="10790"/>
    <cellStyle name="GrandTotalNumber 2 2 3 7 3 2" xfId="10791"/>
    <cellStyle name="GrandTotalNumber 2 2 3 7 4" xfId="10792"/>
    <cellStyle name="GrandTotalNumber 2 2 3 7 4 2" xfId="10793"/>
    <cellStyle name="GrandTotalNumber 2 2 3 7 5" xfId="10794"/>
    <cellStyle name="GrandTotalNumber 2 2 3 8" xfId="10795"/>
    <cellStyle name="GrandTotalNumber 2 2 3 8 2" xfId="10796"/>
    <cellStyle name="GrandTotalNumber 2 2 3 9" xfId="10797"/>
    <cellStyle name="GrandTotalNumber 2 2 3 9 2" xfId="10798"/>
    <cellStyle name="GrandTotalNumber 2 2 4" xfId="308"/>
    <cellStyle name="GrandTotalNumber 2 2 4 10" xfId="10799"/>
    <cellStyle name="GrandTotalNumber 2 2 4 10 2" xfId="10800"/>
    <cellStyle name="GrandTotalNumber 2 2 4 11" xfId="10801"/>
    <cellStyle name="GrandTotalNumber 2 2 4 2" xfId="309"/>
    <cellStyle name="GrandTotalNumber 2 2 4 2 2" xfId="310"/>
    <cellStyle name="GrandTotalNumber 2 2 4 2 2 2" xfId="10802"/>
    <cellStyle name="GrandTotalNumber 2 2 4 2 2 2 2" xfId="10803"/>
    <cellStyle name="GrandTotalNumber 2 2 4 2 2 3" xfId="10804"/>
    <cellStyle name="GrandTotalNumber 2 2 4 2 2 3 2" xfId="10805"/>
    <cellStyle name="GrandTotalNumber 2 2 4 2 2 4" xfId="10806"/>
    <cellStyle name="GrandTotalNumber 2 2 4 2 2 4 2" xfId="10807"/>
    <cellStyle name="GrandTotalNumber 2 2 4 2 2 5" xfId="10808"/>
    <cellStyle name="GrandTotalNumber 2 2 4 2 3" xfId="10809"/>
    <cellStyle name="GrandTotalNumber 2 2 4 2 3 2" xfId="10810"/>
    <cellStyle name="GrandTotalNumber 2 2 4 2 4" xfId="10811"/>
    <cellStyle name="GrandTotalNumber 2 2 4 2 4 2" xfId="10812"/>
    <cellStyle name="GrandTotalNumber 2 2 4 2 5" xfId="10813"/>
    <cellStyle name="GrandTotalNumber 2 2 4 2 5 2" xfId="10814"/>
    <cellStyle name="GrandTotalNumber 2 2 4 2 6" xfId="10815"/>
    <cellStyle name="GrandTotalNumber 2 2 4 3" xfId="311"/>
    <cellStyle name="GrandTotalNumber 2 2 4 3 2" xfId="312"/>
    <cellStyle name="GrandTotalNumber 2 2 4 3 2 2" xfId="10816"/>
    <cellStyle name="GrandTotalNumber 2 2 4 3 2 2 2" xfId="10817"/>
    <cellStyle name="GrandTotalNumber 2 2 4 3 2 3" xfId="10818"/>
    <cellStyle name="GrandTotalNumber 2 2 4 3 2 3 2" xfId="10819"/>
    <cellStyle name="GrandTotalNumber 2 2 4 3 2 4" xfId="10820"/>
    <cellStyle name="GrandTotalNumber 2 2 4 3 2 4 2" xfId="10821"/>
    <cellStyle name="GrandTotalNumber 2 2 4 3 2 5" xfId="10822"/>
    <cellStyle name="GrandTotalNumber 2 2 4 3 3" xfId="10823"/>
    <cellStyle name="GrandTotalNumber 2 2 4 3 3 2" xfId="10824"/>
    <cellStyle name="GrandTotalNumber 2 2 4 3 4" xfId="10825"/>
    <cellStyle name="GrandTotalNumber 2 2 4 3 4 2" xfId="10826"/>
    <cellStyle name="GrandTotalNumber 2 2 4 3 5" xfId="10827"/>
    <cellStyle name="GrandTotalNumber 2 2 4 3 5 2" xfId="10828"/>
    <cellStyle name="GrandTotalNumber 2 2 4 3 6" xfId="10829"/>
    <cellStyle name="GrandTotalNumber 2 2 4 4" xfId="313"/>
    <cellStyle name="GrandTotalNumber 2 2 4 4 2" xfId="314"/>
    <cellStyle name="GrandTotalNumber 2 2 4 4 2 2" xfId="10830"/>
    <cellStyle name="GrandTotalNumber 2 2 4 4 2 2 2" xfId="10831"/>
    <cellStyle name="GrandTotalNumber 2 2 4 4 2 3" xfId="10832"/>
    <cellStyle name="GrandTotalNumber 2 2 4 4 2 3 2" xfId="10833"/>
    <cellStyle name="GrandTotalNumber 2 2 4 4 2 4" xfId="10834"/>
    <cellStyle name="GrandTotalNumber 2 2 4 4 2 4 2" xfId="10835"/>
    <cellStyle name="GrandTotalNumber 2 2 4 4 2 5" xfId="10836"/>
    <cellStyle name="GrandTotalNumber 2 2 4 4 3" xfId="10837"/>
    <cellStyle name="GrandTotalNumber 2 2 4 4 3 2" xfId="10838"/>
    <cellStyle name="GrandTotalNumber 2 2 4 4 4" xfId="10839"/>
    <cellStyle name="GrandTotalNumber 2 2 4 4 4 2" xfId="10840"/>
    <cellStyle name="GrandTotalNumber 2 2 4 4 5" xfId="10841"/>
    <cellStyle name="GrandTotalNumber 2 2 4 4 5 2" xfId="10842"/>
    <cellStyle name="GrandTotalNumber 2 2 4 4 6" xfId="10843"/>
    <cellStyle name="GrandTotalNumber 2 2 4 5" xfId="315"/>
    <cellStyle name="GrandTotalNumber 2 2 4 5 2" xfId="316"/>
    <cellStyle name="GrandTotalNumber 2 2 4 5 2 2" xfId="10844"/>
    <cellStyle name="GrandTotalNumber 2 2 4 5 2 2 2" xfId="10845"/>
    <cellStyle name="GrandTotalNumber 2 2 4 5 2 3" xfId="10846"/>
    <cellStyle name="GrandTotalNumber 2 2 4 5 2 3 2" xfId="10847"/>
    <cellStyle name="GrandTotalNumber 2 2 4 5 2 4" xfId="10848"/>
    <cellStyle name="GrandTotalNumber 2 2 4 5 2 4 2" xfId="10849"/>
    <cellStyle name="GrandTotalNumber 2 2 4 5 2 5" xfId="10850"/>
    <cellStyle name="GrandTotalNumber 2 2 4 5 3" xfId="10851"/>
    <cellStyle name="GrandTotalNumber 2 2 4 5 3 2" xfId="10852"/>
    <cellStyle name="GrandTotalNumber 2 2 4 5 4" xfId="10853"/>
    <cellStyle name="GrandTotalNumber 2 2 4 5 4 2" xfId="10854"/>
    <cellStyle name="GrandTotalNumber 2 2 4 5 5" xfId="10855"/>
    <cellStyle name="GrandTotalNumber 2 2 4 5 5 2" xfId="10856"/>
    <cellStyle name="GrandTotalNumber 2 2 4 5 6" xfId="10857"/>
    <cellStyle name="GrandTotalNumber 2 2 4 6" xfId="317"/>
    <cellStyle name="GrandTotalNumber 2 2 4 6 2" xfId="318"/>
    <cellStyle name="GrandTotalNumber 2 2 4 6 2 2" xfId="10858"/>
    <cellStyle name="GrandTotalNumber 2 2 4 6 2 2 2" xfId="10859"/>
    <cellStyle name="GrandTotalNumber 2 2 4 6 2 3" xfId="10860"/>
    <cellStyle name="GrandTotalNumber 2 2 4 6 2 3 2" xfId="10861"/>
    <cellStyle name="GrandTotalNumber 2 2 4 6 2 4" xfId="10862"/>
    <cellStyle name="GrandTotalNumber 2 2 4 6 2 4 2" xfId="10863"/>
    <cellStyle name="GrandTotalNumber 2 2 4 6 2 5" xfId="10864"/>
    <cellStyle name="GrandTotalNumber 2 2 4 6 3" xfId="10865"/>
    <cellStyle name="GrandTotalNumber 2 2 4 6 3 2" xfId="10866"/>
    <cellStyle name="GrandTotalNumber 2 2 4 6 4" xfId="10867"/>
    <cellStyle name="GrandTotalNumber 2 2 4 6 4 2" xfId="10868"/>
    <cellStyle name="GrandTotalNumber 2 2 4 6 5" xfId="10869"/>
    <cellStyle name="GrandTotalNumber 2 2 4 6 5 2" xfId="10870"/>
    <cellStyle name="GrandTotalNumber 2 2 4 6 6" xfId="10871"/>
    <cellStyle name="GrandTotalNumber 2 2 4 7" xfId="319"/>
    <cellStyle name="GrandTotalNumber 2 2 4 7 2" xfId="10872"/>
    <cellStyle name="GrandTotalNumber 2 2 4 7 2 2" xfId="10873"/>
    <cellStyle name="GrandTotalNumber 2 2 4 7 3" xfId="10874"/>
    <cellStyle name="GrandTotalNumber 2 2 4 7 3 2" xfId="10875"/>
    <cellStyle name="GrandTotalNumber 2 2 4 7 4" xfId="10876"/>
    <cellStyle name="GrandTotalNumber 2 2 4 7 4 2" xfId="10877"/>
    <cellStyle name="GrandTotalNumber 2 2 4 7 5" xfId="10878"/>
    <cellStyle name="GrandTotalNumber 2 2 4 8" xfId="10879"/>
    <cellStyle name="GrandTotalNumber 2 2 4 8 2" xfId="10880"/>
    <cellStyle name="GrandTotalNumber 2 2 4 9" xfId="10881"/>
    <cellStyle name="GrandTotalNumber 2 2 4 9 2" xfId="10882"/>
    <cellStyle name="GrandTotalNumber 2 2 5" xfId="320"/>
    <cellStyle name="GrandTotalNumber 2 2 5 2" xfId="321"/>
    <cellStyle name="GrandTotalNumber 2 2 5 2 2" xfId="10883"/>
    <cellStyle name="GrandTotalNumber 2 2 5 2 2 2" xfId="10884"/>
    <cellStyle name="GrandTotalNumber 2 2 5 2 3" xfId="10885"/>
    <cellStyle name="GrandTotalNumber 2 2 5 2 3 2" xfId="10886"/>
    <cellStyle name="GrandTotalNumber 2 2 5 2 4" xfId="10887"/>
    <cellStyle name="GrandTotalNumber 2 2 5 2 4 2" xfId="10888"/>
    <cellStyle name="GrandTotalNumber 2 2 5 2 5" xfId="10889"/>
    <cellStyle name="GrandTotalNumber 2 2 5 3" xfId="10890"/>
    <cellStyle name="GrandTotalNumber 2 2 5 3 2" xfId="10891"/>
    <cellStyle name="GrandTotalNumber 2 2 5 4" xfId="10892"/>
    <cellStyle name="GrandTotalNumber 2 2 5 4 2" xfId="10893"/>
    <cellStyle name="GrandTotalNumber 2 2 5 5" xfId="10894"/>
    <cellStyle name="GrandTotalNumber 2 2 5 5 2" xfId="10895"/>
    <cellStyle name="GrandTotalNumber 2 2 5 6" xfId="10896"/>
    <cellStyle name="GrandTotalNumber 2 2 6" xfId="322"/>
    <cellStyle name="GrandTotalNumber 2 2 6 2" xfId="323"/>
    <cellStyle name="GrandTotalNumber 2 2 6 2 2" xfId="10897"/>
    <cellStyle name="GrandTotalNumber 2 2 6 2 2 2" xfId="10898"/>
    <cellStyle name="GrandTotalNumber 2 2 6 2 3" xfId="10899"/>
    <cellStyle name="GrandTotalNumber 2 2 6 2 3 2" xfId="10900"/>
    <cellStyle name="GrandTotalNumber 2 2 6 2 4" xfId="10901"/>
    <cellStyle name="GrandTotalNumber 2 2 6 2 4 2" xfId="10902"/>
    <cellStyle name="GrandTotalNumber 2 2 6 2 5" xfId="10903"/>
    <cellStyle name="GrandTotalNumber 2 2 6 3" xfId="10904"/>
    <cellStyle name="GrandTotalNumber 2 2 6 3 2" xfId="10905"/>
    <cellStyle name="GrandTotalNumber 2 2 6 4" xfId="10906"/>
    <cellStyle name="GrandTotalNumber 2 2 6 4 2" xfId="10907"/>
    <cellStyle name="GrandTotalNumber 2 2 6 5" xfId="10908"/>
    <cellStyle name="GrandTotalNumber 2 2 6 5 2" xfId="10909"/>
    <cellStyle name="GrandTotalNumber 2 2 6 6" xfId="10910"/>
    <cellStyle name="GrandTotalNumber 2 2 7" xfId="324"/>
    <cellStyle name="GrandTotalNumber 2 2 7 2" xfId="325"/>
    <cellStyle name="GrandTotalNumber 2 2 7 2 2" xfId="10911"/>
    <cellStyle name="GrandTotalNumber 2 2 7 2 2 2" xfId="10912"/>
    <cellStyle name="GrandTotalNumber 2 2 7 2 3" xfId="10913"/>
    <cellStyle name="GrandTotalNumber 2 2 7 2 3 2" xfId="10914"/>
    <cellStyle name="GrandTotalNumber 2 2 7 2 4" xfId="10915"/>
    <cellStyle name="GrandTotalNumber 2 2 7 2 4 2" xfId="10916"/>
    <cellStyle name="GrandTotalNumber 2 2 7 2 5" xfId="10917"/>
    <cellStyle name="GrandTotalNumber 2 2 7 3" xfId="10918"/>
    <cellStyle name="GrandTotalNumber 2 2 7 3 2" xfId="10919"/>
    <cellStyle name="GrandTotalNumber 2 2 7 4" xfId="10920"/>
    <cellStyle name="GrandTotalNumber 2 2 7 4 2" xfId="10921"/>
    <cellStyle name="GrandTotalNumber 2 2 7 5" xfId="10922"/>
    <cellStyle name="GrandTotalNumber 2 2 7 5 2" xfId="10923"/>
    <cellStyle name="GrandTotalNumber 2 2 7 6" xfId="10924"/>
    <cellStyle name="GrandTotalNumber 2 2 8" xfId="326"/>
    <cellStyle name="GrandTotalNumber 2 2 8 2" xfId="327"/>
    <cellStyle name="GrandTotalNumber 2 2 8 2 2" xfId="10925"/>
    <cellStyle name="GrandTotalNumber 2 2 8 2 2 2" xfId="10926"/>
    <cellStyle name="GrandTotalNumber 2 2 8 2 3" xfId="10927"/>
    <cellStyle name="GrandTotalNumber 2 2 8 2 3 2" xfId="10928"/>
    <cellStyle name="GrandTotalNumber 2 2 8 2 4" xfId="10929"/>
    <cellStyle name="GrandTotalNumber 2 2 8 2 4 2" xfId="10930"/>
    <cellStyle name="GrandTotalNumber 2 2 8 2 5" xfId="10931"/>
    <cellStyle name="GrandTotalNumber 2 2 8 3" xfId="10932"/>
    <cellStyle name="GrandTotalNumber 2 2 8 3 2" xfId="10933"/>
    <cellStyle name="GrandTotalNumber 2 2 8 4" xfId="10934"/>
    <cellStyle name="GrandTotalNumber 2 2 8 4 2" xfId="10935"/>
    <cellStyle name="GrandTotalNumber 2 2 8 5" xfId="10936"/>
    <cellStyle name="GrandTotalNumber 2 2 8 5 2" xfId="10937"/>
    <cellStyle name="GrandTotalNumber 2 2 8 6" xfId="10938"/>
    <cellStyle name="GrandTotalNumber 2 2 9" xfId="328"/>
    <cellStyle name="GrandTotalNumber 2 2 9 2" xfId="329"/>
    <cellStyle name="GrandTotalNumber 2 2 9 2 2" xfId="10939"/>
    <cellStyle name="GrandTotalNumber 2 2 9 2 2 2" xfId="10940"/>
    <cellStyle name="GrandTotalNumber 2 2 9 2 3" xfId="10941"/>
    <cellStyle name="GrandTotalNumber 2 2 9 2 3 2" xfId="10942"/>
    <cellStyle name="GrandTotalNumber 2 2 9 2 4" xfId="10943"/>
    <cellStyle name="GrandTotalNumber 2 2 9 2 4 2" xfId="10944"/>
    <cellStyle name="GrandTotalNumber 2 2 9 2 5" xfId="10945"/>
    <cellStyle name="GrandTotalNumber 2 2 9 3" xfId="10946"/>
    <cellStyle name="GrandTotalNumber 2 2 9 3 2" xfId="10947"/>
    <cellStyle name="GrandTotalNumber 2 2 9 4" xfId="10948"/>
    <cellStyle name="GrandTotalNumber 2 2 9 4 2" xfId="10949"/>
    <cellStyle name="GrandTotalNumber 2 2 9 5" xfId="10950"/>
    <cellStyle name="GrandTotalNumber 2 2 9 5 2" xfId="10951"/>
    <cellStyle name="GrandTotalNumber 2 2 9 6" xfId="10952"/>
    <cellStyle name="GrandTotalNumber 2 20" xfId="10953"/>
    <cellStyle name="GrandTotalNumber 2 20 2" xfId="10954"/>
    <cellStyle name="GrandTotalNumber 2 21" xfId="10955"/>
    <cellStyle name="GrandTotalNumber 2 21 2" xfId="10956"/>
    <cellStyle name="GrandTotalNumber 2 22" xfId="10957"/>
    <cellStyle name="GrandTotalNumber 2 3" xfId="330"/>
    <cellStyle name="GrandTotalNumber 2 3 10" xfId="10958"/>
    <cellStyle name="GrandTotalNumber 2 3 10 2" xfId="10959"/>
    <cellStyle name="GrandTotalNumber 2 3 11" xfId="10960"/>
    <cellStyle name="GrandTotalNumber 2 3 2" xfId="331"/>
    <cellStyle name="GrandTotalNumber 2 3 2 2" xfId="332"/>
    <cellStyle name="GrandTotalNumber 2 3 2 2 2" xfId="10961"/>
    <cellStyle name="GrandTotalNumber 2 3 2 2 2 2" xfId="10962"/>
    <cellStyle name="GrandTotalNumber 2 3 2 2 3" xfId="10963"/>
    <cellStyle name="GrandTotalNumber 2 3 2 2 3 2" xfId="10964"/>
    <cellStyle name="GrandTotalNumber 2 3 2 2 4" xfId="10965"/>
    <cellStyle name="GrandTotalNumber 2 3 2 2 4 2" xfId="10966"/>
    <cellStyle name="GrandTotalNumber 2 3 2 2 5" xfId="10967"/>
    <cellStyle name="GrandTotalNumber 2 3 2 3" xfId="10968"/>
    <cellStyle name="GrandTotalNumber 2 3 2 3 2" xfId="10969"/>
    <cellStyle name="GrandTotalNumber 2 3 2 4" xfId="10970"/>
    <cellStyle name="GrandTotalNumber 2 3 2 4 2" xfId="10971"/>
    <cellStyle name="GrandTotalNumber 2 3 2 5" xfId="10972"/>
    <cellStyle name="GrandTotalNumber 2 3 2 5 2" xfId="10973"/>
    <cellStyle name="GrandTotalNumber 2 3 2 6" xfId="10974"/>
    <cellStyle name="GrandTotalNumber 2 3 3" xfId="333"/>
    <cellStyle name="GrandTotalNumber 2 3 3 2" xfId="334"/>
    <cellStyle name="GrandTotalNumber 2 3 3 2 2" xfId="10975"/>
    <cellStyle name="GrandTotalNumber 2 3 3 2 2 2" xfId="10976"/>
    <cellStyle name="GrandTotalNumber 2 3 3 2 3" xfId="10977"/>
    <cellStyle name="GrandTotalNumber 2 3 3 2 3 2" xfId="10978"/>
    <cellStyle name="GrandTotalNumber 2 3 3 2 4" xfId="10979"/>
    <cellStyle name="GrandTotalNumber 2 3 3 2 4 2" xfId="10980"/>
    <cellStyle name="GrandTotalNumber 2 3 3 2 5" xfId="10981"/>
    <cellStyle name="GrandTotalNumber 2 3 3 3" xfId="10982"/>
    <cellStyle name="GrandTotalNumber 2 3 3 3 2" xfId="10983"/>
    <cellStyle name="GrandTotalNumber 2 3 3 4" xfId="10984"/>
    <cellStyle name="GrandTotalNumber 2 3 3 4 2" xfId="10985"/>
    <cellStyle name="GrandTotalNumber 2 3 3 5" xfId="10986"/>
    <cellStyle name="GrandTotalNumber 2 3 3 5 2" xfId="10987"/>
    <cellStyle name="GrandTotalNumber 2 3 3 6" xfId="10988"/>
    <cellStyle name="GrandTotalNumber 2 3 4" xfId="335"/>
    <cellStyle name="GrandTotalNumber 2 3 4 2" xfId="336"/>
    <cellStyle name="GrandTotalNumber 2 3 4 2 2" xfId="10989"/>
    <cellStyle name="GrandTotalNumber 2 3 4 2 2 2" xfId="10990"/>
    <cellStyle name="GrandTotalNumber 2 3 4 2 3" xfId="10991"/>
    <cellStyle name="GrandTotalNumber 2 3 4 2 3 2" xfId="10992"/>
    <cellStyle name="GrandTotalNumber 2 3 4 2 4" xfId="10993"/>
    <cellStyle name="GrandTotalNumber 2 3 4 2 4 2" xfId="10994"/>
    <cellStyle name="GrandTotalNumber 2 3 4 2 5" xfId="10995"/>
    <cellStyle name="GrandTotalNumber 2 3 4 3" xfId="10996"/>
    <cellStyle name="GrandTotalNumber 2 3 4 3 2" xfId="10997"/>
    <cellStyle name="GrandTotalNumber 2 3 4 4" xfId="10998"/>
    <cellStyle name="GrandTotalNumber 2 3 4 4 2" xfId="10999"/>
    <cellStyle name="GrandTotalNumber 2 3 4 5" xfId="11000"/>
    <cellStyle name="GrandTotalNumber 2 3 4 5 2" xfId="11001"/>
    <cellStyle name="GrandTotalNumber 2 3 4 6" xfId="11002"/>
    <cellStyle name="GrandTotalNumber 2 3 5" xfId="337"/>
    <cellStyle name="GrandTotalNumber 2 3 5 2" xfId="338"/>
    <cellStyle name="GrandTotalNumber 2 3 5 2 2" xfId="11003"/>
    <cellStyle name="GrandTotalNumber 2 3 5 2 2 2" xfId="11004"/>
    <cellStyle name="GrandTotalNumber 2 3 5 2 3" xfId="11005"/>
    <cellStyle name="GrandTotalNumber 2 3 5 2 3 2" xfId="11006"/>
    <cellStyle name="GrandTotalNumber 2 3 5 2 4" xfId="11007"/>
    <cellStyle name="GrandTotalNumber 2 3 5 2 4 2" xfId="11008"/>
    <cellStyle name="GrandTotalNumber 2 3 5 2 5" xfId="11009"/>
    <cellStyle name="GrandTotalNumber 2 3 5 3" xfId="11010"/>
    <cellStyle name="GrandTotalNumber 2 3 5 3 2" xfId="11011"/>
    <cellStyle name="GrandTotalNumber 2 3 5 4" xfId="11012"/>
    <cellStyle name="GrandTotalNumber 2 3 5 4 2" xfId="11013"/>
    <cellStyle name="GrandTotalNumber 2 3 5 5" xfId="11014"/>
    <cellStyle name="GrandTotalNumber 2 3 5 5 2" xfId="11015"/>
    <cellStyle name="GrandTotalNumber 2 3 5 6" xfId="11016"/>
    <cellStyle name="GrandTotalNumber 2 3 6" xfId="339"/>
    <cellStyle name="GrandTotalNumber 2 3 6 2" xfId="340"/>
    <cellStyle name="GrandTotalNumber 2 3 6 2 2" xfId="11017"/>
    <cellStyle name="GrandTotalNumber 2 3 6 2 2 2" xfId="11018"/>
    <cellStyle name="GrandTotalNumber 2 3 6 2 3" xfId="11019"/>
    <cellStyle name="GrandTotalNumber 2 3 6 2 3 2" xfId="11020"/>
    <cellStyle name="GrandTotalNumber 2 3 6 2 4" xfId="11021"/>
    <cellStyle name="GrandTotalNumber 2 3 6 2 4 2" xfId="11022"/>
    <cellStyle name="GrandTotalNumber 2 3 6 2 5" xfId="11023"/>
    <cellStyle name="GrandTotalNumber 2 3 6 3" xfId="11024"/>
    <cellStyle name="GrandTotalNumber 2 3 6 3 2" xfId="11025"/>
    <cellStyle name="GrandTotalNumber 2 3 6 4" xfId="11026"/>
    <cellStyle name="GrandTotalNumber 2 3 6 4 2" xfId="11027"/>
    <cellStyle name="GrandTotalNumber 2 3 6 5" xfId="11028"/>
    <cellStyle name="GrandTotalNumber 2 3 6 5 2" xfId="11029"/>
    <cellStyle name="GrandTotalNumber 2 3 6 6" xfId="11030"/>
    <cellStyle name="GrandTotalNumber 2 3 7" xfId="341"/>
    <cellStyle name="GrandTotalNumber 2 3 7 2" xfId="11031"/>
    <cellStyle name="GrandTotalNumber 2 3 7 2 2" xfId="11032"/>
    <cellStyle name="GrandTotalNumber 2 3 7 3" xfId="11033"/>
    <cellStyle name="GrandTotalNumber 2 3 7 3 2" xfId="11034"/>
    <cellStyle name="GrandTotalNumber 2 3 7 4" xfId="11035"/>
    <cellStyle name="GrandTotalNumber 2 3 7 4 2" xfId="11036"/>
    <cellStyle name="GrandTotalNumber 2 3 7 5" xfId="11037"/>
    <cellStyle name="GrandTotalNumber 2 3 8" xfId="11038"/>
    <cellStyle name="GrandTotalNumber 2 3 8 2" xfId="11039"/>
    <cellStyle name="GrandTotalNumber 2 3 9" xfId="11040"/>
    <cellStyle name="GrandTotalNumber 2 3 9 2" xfId="11041"/>
    <cellStyle name="GrandTotalNumber 2 4" xfId="342"/>
    <cellStyle name="GrandTotalNumber 2 4 10" xfId="11042"/>
    <cellStyle name="GrandTotalNumber 2 4 10 2" xfId="11043"/>
    <cellStyle name="GrandTotalNumber 2 4 11" xfId="11044"/>
    <cellStyle name="GrandTotalNumber 2 4 2" xfId="343"/>
    <cellStyle name="GrandTotalNumber 2 4 2 2" xfId="344"/>
    <cellStyle name="GrandTotalNumber 2 4 2 2 2" xfId="11045"/>
    <cellStyle name="GrandTotalNumber 2 4 2 2 2 2" xfId="11046"/>
    <cellStyle name="GrandTotalNumber 2 4 2 2 3" xfId="11047"/>
    <cellStyle name="GrandTotalNumber 2 4 2 2 3 2" xfId="11048"/>
    <cellStyle name="GrandTotalNumber 2 4 2 2 4" xfId="11049"/>
    <cellStyle name="GrandTotalNumber 2 4 2 2 4 2" xfId="11050"/>
    <cellStyle name="GrandTotalNumber 2 4 2 2 5" xfId="11051"/>
    <cellStyle name="GrandTotalNumber 2 4 2 3" xfId="11052"/>
    <cellStyle name="GrandTotalNumber 2 4 2 3 2" xfId="11053"/>
    <cellStyle name="GrandTotalNumber 2 4 2 4" xfId="11054"/>
    <cellStyle name="GrandTotalNumber 2 4 2 4 2" xfId="11055"/>
    <cellStyle name="GrandTotalNumber 2 4 2 5" xfId="11056"/>
    <cellStyle name="GrandTotalNumber 2 4 2 5 2" xfId="11057"/>
    <cellStyle name="GrandTotalNumber 2 4 2 6" xfId="11058"/>
    <cellStyle name="GrandTotalNumber 2 4 3" xfId="345"/>
    <cellStyle name="GrandTotalNumber 2 4 3 2" xfId="346"/>
    <cellStyle name="GrandTotalNumber 2 4 3 2 2" xfId="11059"/>
    <cellStyle name="GrandTotalNumber 2 4 3 2 2 2" xfId="11060"/>
    <cellStyle name="GrandTotalNumber 2 4 3 2 3" xfId="11061"/>
    <cellStyle name="GrandTotalNumber 2 4 3 2 3 2" xfId="11062"/>
    <cellStyle name="GrandTotalNumber 2 4 3 2 4" xfId="11063"/>
    <cellStyle name="GrandTotalNumber 2 4 3 2 4 2" xfId="11064"/>
    <cellStyle name="GrandTotalNumber 2 4 3 2 5" xfId="11065"/>
    <cellStyle name="GrandTotalNumber 2 4 3 3" xfId="11066"/>
    <cellStyle name="GrandTotalNumber 2 4 3 3 2" xfId="11067"/>
    <cellStyle name="GrandTotalNumber 2 4 3 4" xfId="11068"/>
    <cellStyle name="GrandTotalNumber 2 4 3 4 2" xfId="11069"/>
    <cellStyle name="GrandTotalNumber 2 4 3 5" xfId="11070"/>
    <cellStyle name="GrandTotalNumber 2 4 3 5 2" xfId="11071"/>
    <cellStyle name="GrandTotalNumber 2 4 3 6" xfId="11072"/>
    <cellStyle name="GrandTotalNumber 2 4 4" xfId="347"/>
    <cellStyle name="GrandTotalNumber 2 4 4 2" xfId="348"/>
    <cellStyle name="GrandTotalNumber 2 4 4 2 2" xfId="11073"/>
    <cellStyle name="GrandTotalNumber 2 4 4 2 2 2" xfId="11074"/>
    <cellStyle name="GrandTotalNumber 2 4 4 2 3" xfId="11075"/>
    <cellStyle name="GrandTotalNumber 2 4 4 2 3 2" xfId="11076"/>
    <cellStyle name="GrandTotalNumber 2 4 4 2 4" xfId="11077"/>
    <cellStyle name="GrandTotalNumber 2 4 4 2 4 2" xfId="11078"/>
    <cellStyle name="GrandTotalNumber 2 4 4 2 5" xfId="11079"/>
    <cellStyle name="GrandTotalNumber 2 4 4 3" xfId="11080"/>
    <cellStyle name="GrandTotalNumber 2 4 4 3 2" xfId="11081"/>
    <cellStyle name="GrandTotalNumber 2 4 4 4" xfId="11082"/>
    <cellStyle name="GrandTotalNumber 2 4 4 4 2" xfId="11083"/>
    <cellStyle name="GrandTotalNumber 2 4 4 5" xfId="11084"/>
    <cellStyle name="GrandTotalNumber 2 4 4 5 2" xfId="11085"/>
    <cellStyle name="GrandTotalNumber 2 4 4 6" xfId="11086"/>
    <cellStyle name="GrandTotalNumber 2 4 5" xfId="349"/>
    <cellStyle name="GrandTotalNumber 2 4 5 2" xfId="350"/>
    <cellStyle name="GrandTotalNumber 2 4 5 2 2" xfId="11087"/>
    <cellStyle name="GrandTotalNumber 2 4 5 2 2 2" xfId="11088"/>
    <cellStyle name="GrandTotalNumber 2 4 5 2 3" xfId="11089"/>
    <cellStyle name="GrandTotalNumber 2 4 5 2 3 2" xfId="11090"/>
    <cellStyle name="GrandTotalNumber 2 4 5 2 4" xfId="11091"/>
    <cellStyle name="GrandTotalNumber 2 4 5 2 4 2" xfId="11092"/>
    <cellStyle name="GrandTotalNumber 2 4 5 2 5" xfId="11093"/>
    <cellStyle name="GrandTotalNumber 2 4 5 3" xfId="11094"/>
    <cellStyle name="GrandTotalNumber 2 4 5 3 2" xfId="11095"/>
    <cellStyle name="GrandTotalNumber 2 4 5 4" xfId="11096"/>
    <cellStyle name="GrandTotalNumber 2 4 5 4 2" xfId="11097"/>
    <cellStyle name="GrandTotalNumber 2 4 5 5" xfId="11098"/>
    <cellStyle name="GrandTotalNumber 2 4 5 5 2" xfId="11099"/>
    <cellStyle name="GrandTotalNumber 2 4 5 6" xfId="11100"/>
    <cellStyle name="GrandTotalNumber 2 4 6" xfId="351"/>
    <cellStyle name="GrandTotalNumber 2 4 6 2" xfId="352"/>
    <cellStyle name="GrandTotalNumber 2 4 6 2 2" xfId="11101"/>
    <cellStyle name="GrandTotalNumber 2 4 6 2 2 2" xfId="11102"/>
    <cellStyle name="GrandTotalNumber 2 4 6 2 3" xfId="11103"/>
    <cellStyle name="GrandTotalNumber 2 4 6 2 3 2" xfId="11104"/>
    <cellStyle name="GrandTotalNumber 2 4 6 2 4" xfId="11105"/>
    <cellStyle name="GrandTotalNumber 2 4 6 2 4 2" xfId="11106"/>
    <cellStyle name="GrandTotalNumber 2 4 6 2 5" xfId="11107"/>
    <cellStyle name="GrandTotalNumber 2 4 6 3" xfId="11108"/>
    <cellStyle name="GrandTotalNumber 2 4 6 3 2" xfId="11109"/>
    <cellStyle name="GrandTotalNumber 2 4 6 4" xfId="11110"/>
    <cellStyle name="GrandTotalNumber 2 4 6 4 2" xfId="11111"/>
    <cellStyle name="GrandTotalNumber 2 4 6 5" xfId="11112"/>
    <cellStyle name="GrandTotalNumber 2 4 6 5 2" xfId="11113"/>
    <cellStyle name="GrandTotalNumber 2 4 6 6" xfId="11114"/>
    <cellStyle name="GrandTotalNumber 2 4 7" xfId="353"/>
    <cellStyle name="GrandTotalNumber 2 4 7 2" xfId="11115"/>
    <cellStyle name="GrandTotalNumber 2 4 7 2 2" xfId="11116"/>
    <cellStyle name="GrandTotalNumber 2 4 7 3" xfId="11117"/>
    <cellStyle name="GrandTotalNumber 2 4 7 3 2" xfId="11118"/>
    <cellStyle name="GrandTotalNumber 2 4 7 4" xfId="11119"/>
    <cellStyle name="GrandTotalNumber 2 4 7 4 2" xfId="11120"/>
    <cellStyle name="GrandTotalNumber 2 4 7 5" xfId="11121"/>
    <cellStyle name="GrandTotalNumber 2 4 8" xfId="11122"/>
    <cellStyle name="GrandTotalNumber 2 4 8 2" xfId="11123"/>
    <cellStyle name="GrandTotalNumber 2 4 9" xfId="11124"/>
    <cellStyle name="GrandTotalNumber 2 4 9 2" xfId="11125"/>
    <cellStyle name="GrandTotalNumber 2 5" xfId="354"/>
    <cellStyle name="GrandTotalNumber 2 5 10" xfId="11126"/>
    <cellStyle name="GrandTotalNumber 2 5 10 2" xfId="11127"/>
    <cellStyle name="GrandTotalNumber 2 5 11" xfId="11128"/>
    <cellStyle name="GrandTotalNumber 2 5 2" xfId="355"/>
    <cellStyle name="GrandTotalNumber 2 5 2 2" xfId="356"/>
    <cellStyle name="GrandTotalNumber 2 5 2 2 2" xfId="11129"/>
    <cellStyle name="GrandTotalNumber 2 5 2 2 2 2" xfId="11130"/>
    <cellStyle name="GrandTotalNumber 2 5 2 2 3" xfId="11131"/>
    <cellStyle name="GrandTotalNumber 2 5 2 2 3 2" xfId="11132"/>
    <cellStyle name="GrandTotalNumber 2 5 2 2 4" xfId="11133"/>
    <cellStyle name="GrandTotalNumber 2 5 2 2 4 2" xfId="11134"/>
    <cellStyle name="GrandTotalNumber 2 5 2 2 5" xfId="11135"/>
    <cellStyle name="GrandTotalNumber 2 5 2 3" xfId="11136"/>
    <cellStyle name="GrandTotalNumber 2 5 2 3 2" xfId="11137"/>
    <cellStyle name="GrandTotalNumber 2 5 2 4" xfId="11138"/>
    <cellStyle name="GrandTotalNumber 2 5 2 4 2" xfId="11139"/>
    <cellStyle name="GrandTotalNumber 2 5 2 5" xfId="11140"/>
    <cellStyle name="GrandTotalNumber 2 5 2 5 2" xfId="11141"/>
    <cellStyle name="GrandTotalNumber 2 5 2 6" xfId="11142"/>
    <cellStyle name="GrandTotalNumber 2 5 3" xfId="357"/>
    <cellStyle name="GrandTotalNumber 2 5 3 2" xfId="358"/>
    <cellStyle name="GrandTotalNumber 2 5 3 2 2" xfId="11143"/>
    <cellStyle name="GrandTotalNumber 2 5 3 2 2 2" xfId="11144"/>
    <cellStyle name="GrandTotalNumber 2 5 3 2 3" xfId="11145"/>
    <cellStyle name="GrandTotalNumber 2 5 3 2 3 2" xfId="11146"/>
    <cellStyle name="GrandTotalNumber 2 5 3 2 4" xfId="11147"/>
    <cellStyle name="GrandTotalNumber 2 5 3 2 4 2" xfId="11148"/>
    <cellStyle name="GrandTotalNumber 2 5 3 2 5" xfId="11149"/>
    <cellStyle name="GrandTotalNumber 2 5 3 3" xfId="11150"/>
    <cellStyle name="GrandTotalNumber 2 5 3 3 2" xfId="11151"/>
    <cellStyle name="GrandTotalNumber 2 5 3 4" xfId="11152"/>
    <cellStyle name="GrandTotalNumber 2 5 3 4 2" xfId="11153"/>
    <cellStyle name="GrandTotalNumber 2 5 3 5" xfId="11154"/>
    <cellStyle name="GrandTotalNumber 2 5 3 5 2" xfId="11155"/>
    <cellStyle name="GrandTotalNumber 2 5 3 6" xfId="11156"/>
    <cellStyle name="GrandTotalNumber 2 5 4" xfId="359"/>
    <cellStyle name="GrandTotalNumber 2 5 4 2" xfId="360"/>
    <cellStyle name="GrandTotalNumber 2 5 4 2 2" xfId="11157"/>
    <cellStyle name="GrandTotalNumber 2 5 4 2 2 2" xfId="11158"/>
    <cellStyle name="GrandTotalNumber 2 5 4 2 3" xfId="11159"/>
    <cellStyle name="GrandTotalNumber 2 5 4 2 3 2" xfId="11160"/>
    <cellStyle name="GrandTotalNumber 2 5 4 2 4" xfId="11161"/>
    <cellStyle name="GrandTotalNumber 2 5 4 2 4 2" xfId="11162"/>
    <cellStyle name="GrandTotalNumber 2 5 4 2 5" xfId="11163"/>
    <cellStyle name="GrandTotalNumber 2 5 4 3" xfId="11164"/>
    <cellStyle name="GrandTotalNumber 2 5 4 3 2" xfId="11165"/>
    <cellStyle name="GrandTotalNumber 2 5 4 4" xfId="11166"/>
    <cellStyle name="GrandTotalNumber 2 5 4 4 2" xfId="11167"/>
    <cellStyle name="GrandTotalNumber 2 5 4 5" xfId="11168"/>
    <cellStyle name="GrandTotalNumber 2 5 4 5 2" xfId="11169"/>
    <cellStyle name="GrandTotalNumber 2 5 4 6" xfId="11170"/>
    <cellStyle name="GrandTotalNumber 2 5 5" xfId="361"/>
    <cellStyle name="GrandTotalNumber 2 5 5 2" xfId="362"/>
    <cellStyle name="GrandTotalNumber 2 5 5 2 2" xfId="11171"/>
    <cellStyle name="GrandTotalNumber 2 5 5 2 2 2" xfId="11172"/>
    <cellStyle name="GrandTotalNumber 2 5 5 2 3" xfId="11173"/>
    <cellStyle name="GrandTotalNumber 2 5 5 2 3 2" xfId="11174"/>
    <cellStyle name="GrandTotalNumber 2 5 5 2 4" xfId="11175"/>
    <cellStyle name="GrandTotalNumber 2 5 5 2 4 2" xfId="11176"/>
    <cellStyle name="GrandTotalNumber 2 5 5 2 5" xfId="11177"/>
    <cellStyle name="GrandTotalNumber 2 5 5 3" xfId="11178"/>
    <cellStyle name="GrandTotalNumber 2 5 5 3 2" xfId="11179"/>
    <cellStyle name="GrandTotalNumber 2 5 5 4" xfId="11180"/>
    <cellStyle name="GrandTotalNumber 2 5 5 4 2" xfId="11181"/>
    <cellStyle name="GrandTotalNumber 2 5 5 5" xfId="11182"/>
    <cellStyle name="GrandTotalNumber 2 5 5 5 2" xfId="11183"/>
    <cellStyle name="GrandTotalNumber 2 5 5 6" xfId="11184"/>
    <cellStyle name="GrandTotalNumber 2 5 6" xfId="363"/>
    <cellStyle name="GrandTotalNumber 2 5 6 2" xfId="364"/>
    <cellStyle name="GrandTotalNumber 2 5 6 2 2" xfId="11185"/>
    <cellStyle name="GrandTotalNumber 2 5 6 2 2 2" xfId="11186"/>
    <cellStyle name="GrandTotalNumber 2 5 6 2 3" xfId="11187"/>
    <cellStyle name="GrandTotalNumber 2 5 6 2 3 2" xfId="11188"/>
    <cellStyle name="GrandTotalNumber 2 5 6 2 4" xfId="11189"/>
    <cellStyle name="GrandTotalNumber 2 5 6 2 4 2" xfId="11190"/>
    <cellStyle name="GrandTotalNumber 2 5 6 2 5" xfId="11191"/>
    <cellStyle name="GrandTotalNumber 2 5 6 3" xfId="11192"/>
    <cellStyle name="GrandTotalNumber 2 5 6 3 2" xfId="11193"/>
    <cellStyle name="GrandTotalNumber 2 5 6 4" xfId="11194"/>
    <cellStyle name="GrandTotalNumber 2 5 6 4 2" xfId="11195"/>
    <cellStyle name="GrandTotalNumber 2 5 6 5" xfId="11196"/>
    <cellStyle name="GrandTotalNumber 2 5 6 5 2" xfId="11197"/>
    <cellStyle name="GrandTotalNumber 2 5 6 6" xfId="11198"/>
    <cellStyle name="GrandTotalNumber 2 5 7" xfId="365"/>
    <cellStyle name="GrandTotalNumber 2 5 7 2" xfId="11199"/>
    <cellStyle name="GrandTotalNumber 2 5 7 2 2" xfId="11200"/>
    <cellStyle name="GrandTotalNumber 2 5 7 3" xfId="11201"/>
    <cellStyle name="GrandTotalNumber 2 5 7 3 2" xfId="11202"/>
    <cellStyle name="GrandTotalNumber 2 5 7 4" xfId="11203"/>
    <cellStyle name="GrandTotalNumber 2 5 7 4 2" xfId="11204"/>
    <cellStyle name="GrandTotalNumber 2 5 7 5" xfId="11205"/>
    <cellStyle name="GrandTotalNumber 2 5 8" xfId="11206"/>
    <cellStyle name="GrandTotalNumber 2 5 8 2" xfId="11207"/>
    <cellStyle name="GrandTotalNumber 2 5 9" xfId="11208"/>
    <cellStyle name="GrandTotalNumber 2 5 9 2" xfId="11209"/>
    <cellStyle name="GrandTotalNumber 2 6" xfId="366"/>
    <cellStyle name="GrandTotalNumber 2 6 2" xfId="367"/>
    <cellStyle name="GrandTotalNumber 2 6 2 2" xfId="11210"/>
    <cellStyle name="GrandTotalNumber 2 6 2 2 2" xfId="11211"/>
    <cellStyle name="GrandTotalNumber 2 6 2 3" xfId="11212"/>
    <cellStyle name="GrandTotalNumber 2 6 2 3 2" xfId="11213"/>
    <cellStyle name="GrandTotalNumber 2 6 2 4" xfId="11214"/>
    <cellStyle name="GrandTotalNumber 2 6 2 4 2" xfId="11215"/>
    <cellStyle name="GrandTotalNumber 2 6 2 5" xfId="11216"/>
    <cellStyle name="GrandTotalNumber 2 6 3" xfId="11217"/>
    <cellStyle name="GrandTotalNumber 2 6 3 2" xfId="11218"/>
    <cellStyle name="GrandTotalNumber 2 6 4" xfId="11219"/>
    <cellStyle name="GrandTotalNumber 2 6 4 2" xfId="11220"/>
    <cellStyle name="GrandTotalNumber 2 6 5" xfId="11221"/>
    <cellStyle name="GrandTotalNumber 2 6 5 2" xfId="11222"/>
    <cellStyle name="GrandTotalNumber 2 6 6" xfId="11223"/>
    <cellStyle name="GrandTotalNumber 2 7" xfId="368"/>
    <cellStyle name="GrandTotalNumber 2 7 2" xfId="369"/>
    <cellStyle name="GrandTotalNumber 2 7 2 2" xfId="11224"/>
    <cellStyle name="GrandTotalNumber 2 7 2 2 2" xfId="11225"/>
    <cellStyle name="GrandTotalNumber 2 7 2 3" xfId="11226"/>
    <cellStyle name="GrandTotalNumber 2 7 2 3 2" xfId="11227"/>
    <cellStyle name="GrandTotalNumber 2 7 2 4" xfId="11228"/>
    <cellStyle name="GrandTotalNumber 2 7 2 4 2" xfId="11229"/>
    <cellStyle name="GrandTotalNumber 2 7 2 5" xfId="11230"/>
    <cellStyle name="GrandTotalNumber 2 7 3" xfId="11231"/>
    <cellStyle name="GrandTotalNumber 2 7 3 2" xfId="11232"/>
    <cellStyle name="GrandTotalNumber 2 7 4" xfId="11233"/>
    <cellStyle name="GrandTotalNumber 2 7 4 2" xfId="11234"/>
    <cellStyle name="GrandTotalNumber 2 7 5" xfId="11235"/>
    <cellStyle name="GrandTotalNumber 2 7 5 2" xfId="11236"/>
    <cellStyle name="GrandTotalNumber 2 7 6" xfId="11237"/>
    <cellStyle name="GrandTotalNumber 2 8" xfId="370"/>
    <cellStyle name="GrandTotalNumber 2 8 2" xfId="371"/>
    <cellStyle name="GrandTotalNumber 2 8 2 2" xfId="11238"/>
    <cellStyle name="GrandTotalNumber 2 8 2 2 2" xfId="11239"/>
    <cellStyle name="GrandTotalNumber 2 8 2 3" xfId="11240"/>
    <cellStyle name="GrandTotalNumber 2 8 2 3 2" xfId="11241"/>
    <cellStyle name="GrandTotalNumber 2 8 2 4" xfId="11242"/>
    <cellStyle name="GrandTotalNumber 2 8 2 4 2" xfId="11243"/>
    <cellStyle name="GrandTotalNumber 2 8 2 5" xfId="11244"/>
    <cellStyle name="GrandTotalNumber 2 8 3" xfId="11245"/>
    <cellStyle name="GrandTotalNumber 2 8 3 2" xfId="11246"/>
    <cellStyle name="GrandTotalNumber 2 8 4" xfId="11247"/>
    <cellStyle name="GrandTotalNumber 2 8 4 2" xfId="11248"/>
    <cellStyle name="GrandTotalNumber 2 8 5" xfId="11249"/>
    <cellStyle name="GrandTotalNumber 2 8 5 2" xfId="11250"/>
    <cellStyle name="GrandTotalNumber 2 8 6" xfId="11251"/>
    <cellStyle name="GrandTotalNumber 2 9" xfId="372"/>
    <cellStyle name="GrandTotalNumber 2 9 2" xfId="373"/>
    <cellStyle name="GrandTotalNumber 2 9 2 2" xfId="11252"/>
    <cellStyle name="GrandTotalNumber 2 9 2 2 2" xfId="11253"/>
    <cellStyle name="GrandTotalNumber 2 9 2 3" xfId="11254"/>
    <cellStyle name="GrandTotalNumber 2 9 2 3 2" xfId="11255"/>
    <cellStyle name="GrandTotalNumber 2 9 2 4" xfId="11256"/>
    <cellStyle name="GrandTotalNumber 2 9 2 4 2" xfId="11257"/>
    <cellStyle name="GrandTotalNumber 2 9 2 5" xfId="11258"/>
    <cellStyle name="GrandTotalNumber 2 9 3" xfId="11259"/>
    <cellStyle name="GrandTotalNumber 2 9 3 2" xfId="11260"/>
    <cellStyle name="GrandTotalNumber 2 9 4" xfId="11261"/>
    <cellStyle name="GrandTotalNumber 2 9 4 2" xfId="11262"/>
    <cellStyle name="GrandTotalNumber 2 9 5" xfId="11263"/>
    <cellStyle name="GrandTotalNumber 2 9 5 2" xfId="11264"/>
    <cellStyle name="GrandTotalNumber 2 9 6" xfId="11265"/>
    <cellStyle name="GrandTotalNumber 20" xfId="11266"/>
    <cellStyle name="GrandTotalNumber 20 2" xfId="11267"/>
    <cellStyle name="GrandTotalNumber 20 2 2" xfId="11268"/>
    <cellStyle name="GrandTotalNumber 20 3" xfId="11269"/>
    <cellStyle name="GrandTotalNumber 21" xfId="11270"/>
    <cellStyle name="GrandTotalNumber 21 2" xfId="11271"/>
    <cellStyle name="GrandTotalNumber 21 2 2" xfId="11272"/>
    <cellStyle name="GrandTotalNumber 21 3" xfId="11273"/>
    <cellStyle name="GrandTotalNumber 22" xfId="11274"/>
    <cellStyle name="GrandTotalNumber 22 2" xfId="11275"/>
    <cellStyle name="GrandTotalNumber 22 2 2" xfId="11276"/>
    <cellStyle name="GrandTotalNumber 22 3" xfId="11277"/>
    <cellStyle name="GrandTotalNumber 23" xfId="11278"/>
    <cellStyle name="GrandTotalNumber 23 2" xfId="11279"/>
    <cellStyle name="GrandTotalNumber 24" xfId="11280"/>
    <cellStyle name="GrandTotalNumber 24 2" xfId="11281"/>
    <cellStyle name="GrandTotalNumber 25" xfId="11282"/>
    <cellStyle name="GrandTotalNumber 25 2" xfId="11283"/>
    <cellStyle name="GrandTotalNumber 26" xfId="11284"/>
    <cellStyle name="GrandTotalNumber 3" xfId="374"/>
    <cellStyle name="GrandTotalNumber 3 10" xfId="375"/>
    <cellStyle name="GrandTotalNumber 3 10 2" xfId="11285"/>
    <cellStyle name="GrandTotalNumber 3 10 2 2" xfId="11286"/>
    <cellStyle name="GrandTotalNumber 3 10 3" xfId="11287"/>
    <cellStyle name="GrandTotalNumber 3 10 3 2" xfId="11288"/>
    <cellStyle name="GrandTotalNumber 3 10 4" xfId="11289"/>
    <cellStyle name="GrandTotalNumber 3 10 4 2" xfId="11290"/>
    <cellStyle name="GrandTotalNumber 3 10 5" xfId="11291"/>
    <cellStyle name="GrandTotalNumber 3 11" xfId="376"/>
    <cellStyle name="GrandTotalNumber 3 11 2" xfId="11292"/>
    <cellStyle name="GrandTotalNumber 3 11 2 2" xfId="11293"/>
    <cellStyle name="GrandTotalNumber 3 11 3" xfId="11294"/>
    <cellStyle name="GrandTotalNumber 3 11 3 2" xfId="11295"/>
    <cellStyle name="GrandTotalNumber 3 11 4" xfId="11296"/>
    <cellStyle name="GrandTotalNumber 3 11 4 2" xfId="11297"/>
    <cellStyle name="GrandTotalNumber 3 11 5" xfId="11298"/>
    <cellStyle name="GrandTotalNumber 3 12" xfId="377"/>
    <cellStyle name="GrandTotalNumber 3 12 2" xfId="11299"/>
    <cellStyle name="GrandTotalNumber 3 12 2 2" xfId="11300"/>
    <cellStyle name="GrandTotalNumber 3 12 3" xfId="11301"/>
    <cellStyle name="GrandTotalNumber 3 12 3 2" xfId="11302"/>
    <cellStyle name="GrandTotalNumber 3 12 4" xfId="11303"/>
    <cellStyle name="GrandTotalNumber 3 12 4 2" xfId="11304"/>
    <cellStyle name="GrandTotalNumber 3 12 5" xfId="11305"/>
    <cellStyle name="GrandTotalNumber 3 13" xfId="378"/>
    <cellStyle name="GrandTotalNumber 3 13 2" xfId="11306"/>
    <cellStyle name="GrandTotalNumber 3 13 2 2" xfId="11307"/>
    <cellStyle name="GrandTotalNumber 3 13 3" xfId="11308"/>
    <cellStyle name="GrandTotalNumber 3 13 3 2" xfId="11309"/>
    <cellStyle name="GrandTotalNumber 3 13 4" xfId="11310"/>
    <cellStyle name="GrandTotalNumber 3 13 4 2" xfId="11311"/>
    <cellStyle name="GrandTotalNumber 3 13 5" xfId="11312"/>
    <cellStyle name="GrandTotalNumber 3 14" xfId="379"/>
    <cellStyle name="GrandTotalNumber 3 14 2" xfId="11313"/>
    <cellStyle name="GrandTotalNumber 3 14 2 2" xfId="11314"/>
    <cellStyle name="GrandTotalNumber 3 14 3" xfId="11315"/>
    <cellStyle name="GrandTotalNumber 3 14 3 2" xfId="11316"/>
    <cellStyle name="GrandTotalNumber 3 14 4" xfId="11317"/>
    <cellStyle name="GrandTotalNumber 3 14 4 2" xfId="11318"/>
    <cellStyle name="GrandTotalNumber 3 14 5" xfId="11319"/>
    <cellStyle name="GrandTotalNumber 3 15" xfId="11320"/>
    <cellStyle name="GrandTotalNumber 3 15 2" xfId="11321"/>
    <cellStyle name="GrandTotalNumber 3 15 2 2" xfId="11322"/>
    <cellStyle name="GrandTotalNumber 3 15 3" xfId="11323"/>
    <cellStyle name="GrandTotalNumber 3 16" xfId="11324"/>
    <cellStyle name="GrandTotalNumber 3 16 2" xfId="11325"/>
    <cellStyle name="GrandTotalNumber 3 16 2 2" xfId="11326"/>
    <cellStyle name="GrandTotalNumber 3 16 3" xfId="11327"/>
    <cellStyle name="GrandTotalNumber 3 17" xfId="11328"/>
    <cellStyle name="GrandTotalNumber 3 17 2" xfId="11329"/>
    <cellStyle name="GrandTotalNumber 3 17 2 2" xfId="11330"/>
    <cellStyle name="GrandTotalNumber 3 17 3" xfId="11331"/>
    <cellStyle name="GrandTotalNumber 3 18" xfId="11332"/>
    <cellStyle name="GrandTotalNumber 3 18 2" xfId="11333"/>
    <cellStyle name="GrandTotalNumber 3 18 2 2" xfId="11334"/>
    <cellStyle name="GrandTotalNumber 3 18 3" xfId="11335"/>
    <cellStyle name="GrandTotalNumber 3 19" xfId="11336"/>
    <cellStyle name="GrandTotalNumber 3 19 2" xfId="11337"/>
    <cellStyle name="GrandTotalNumber 3 2" xfId="380"/>
    <cellStyle name="GrandTotalNumber 3 2 10" xfId="381"/>
    <cellStyle name="GrandTotalNumber 3 2 10 2" xfId="11338"/>
    <cellStyle name="GrandTotalNumber 3 2 10 2 2" xfId="11339"/>
    <cellStyle name="GrandTotalNumber 3 2 10 3" xfId="11340"/>
    <cellStyle name="GrandTotalNumber 3 2 10 3 2" xfId="11341"/>
    <cellStyle name="GrandTotalNumber 3 2 10 4" xfId="11342"/>
    <cellStyle name="GrandTotalNumber 3 2 10 4 2" xfId="11343"/>
    <cellStyle name="GrandTotalNumber 3 2 10 5" xfId="11344"/>
    <cellStyle name="GrandTotalNumber 3 2 11" xfId="11345"/>
    <cellStyle name="GrandTotalNumber 3 2 11 2" xfId="11346"/>
    <cellStyle name="GrandTotalNumber 3 2 12" xfId="11347"/>
    <cellStyle name="GrandTotalNumber 3 2 12 2" xfId="11348"/>
    <cellStyle name="GrandTotalNumber 3 2 13" xfId="11349"/>
    <cellStyle name="GrandTotalNumber 3 2 13 2" xfId="11350"/>
    <cellStyle name="GrandTotalNumber 3 2 14" xfId="11351"/>
    <cellStyle name="GrandTotalNumber 3 2 2" xfId="382"/>
    <cellStyle name="GrandTotalNumber 3 2 2 10" xfId="11352"/>
    <cellStyle name="GrandTotalNumber 3 2 2 10 2" xfId="11353"/>
    <cellStyle name="GrandTotalNumber 3 2 2 11" xfId="11354"/>
    <cellStyle name="GrandTotalNumber 3 2 2 2" xfId="383"/>
    <cellStyle name="GrandTotalNumber 3 2 2 2 2" xfId="384"/>
    <cellStyle name="GrandTotalNumber 3 2 2 2 2 2" xfId="11355"/>
    <cellStyle name="GrandTotalNumber 3 2 2 2 2 2 2" xfId="11356"/>
    <cellStyle name="GrandTotalNumber 3 2 2 2 2 3" xfId="11357"/>
    <cellStyle name="GrandTotalNumber 3 2 2 2 2 3 2" xfId="11358"/>
    <cellStyle name="GrandTotalNumber 3 2 2 2 2 4" xfId="11359"/>
    <cellStyle name="GrandTotalNumber 3 2 2 2 2 4 2" xfId="11360"/>
    <cellStyle name="GrandTotalNumber 3 2 2 2 2 5" xfId="11361"/>
    <cellStyle name="GrandTotalNumber 3 2 2 2 3" xfId="11362"/>
    <cellStyle name="GrandTotalNumber 3 2 2 2 3 2" xfId="11363"/>
    <cellStyle name="GrandTotalNumber 3 2 2 2 4" xfId="11364"/>
    <cellStyle name="GrandTotalNumber 3 2 2 2 4 2" xfId="11365"/>
    <cellStyle name="GrandTotalNumber 3 2 2 2 5" xfId="11366"/>
    <cellStyle name="GrandTotalNumber 3 2 2 2 5 2" xfId="11367"/>
    <cellStyle name="GrandTotalNumber 3 2 2 2 6" xfId="11368"/>
    <cellStyle name="GrandTotalNumber 3 2 2 3" xfId="385"/>
    <cellStyle name="GrandTotalNumber 3 2 2 3 2" xfId="386"/>
    <cellStyle name="GrandTotalNumber 3 2 2 3 2 2" xfId="11369"/>
    <cellStyle name="GrandTotalNumber 3 2 2 3 2 2 2" xfId="11370"/>
    <cellStyle name="GrandTotalNumber 3 2 2 3 2 3" xfId="11371"/>
    <cellStyle name="GrandTotalNumber 3 2 2 3 2 3 2" xfId="11372"/>
    <cellStyle name="GrandTotalNumber 3 2 2 3 2 4" xfId="11373"/>
    <cellStyle name="GrandTotalNumber 3 2 2 3 2 4 2" xfId="11374"/>
    <cellStyle name="GrandTotalNumber 3 2 2 3 2 5" xfId="11375"/>
    <cellStyle name="GrandTotalNumber 3 2 2 3 3" xfId="11376"/>
    <cellStyle name="GrandTotalNumber 3 2 2 3 3 2" xfId="11377"/>
    <cellStyle name="GrandTotalNumber 3 2 2 3 4" xfId="11378"/>
    <cellStyle name="GrandTotalNumber 3 2 2 3 4 2" xfId="11379"/>
    <cellStyle name="GrandTotalNumber 3 2 2 3 5" xfId="11380"/>
    <cellStyle name="GrandTotalNumber 3 2 2 3 5 2" xfId="11381"/>
    <cellStyle name="GrandTotalNumber 3 2 2 3 6" xfId="11382"/>
    <cellStyle name="GrandTotalNumber 3 2 2 4" xfId="387"/>
    <cellStyle name="GrandTotalNumber 3 2 2 4 2" xfId="388"/>
    <cellStyle name="GrandTotalNumber 3 2 2 4 2 2" xfId="11383"/>
    <cellStyle name="GrandTotalNumber 3 2 2 4 2 2 2" xfId="11384"/>
    <cellStyle name="GrandTotalNumber 3 2 2 4 2 3" xfId="11385"/>
    <cellStyle name="GrandTotalNumber 3 2 2 4 2 3 2" xfId="11386"/>
    <cellStyle name="GrandTotalNumber 3 2 2 4 2 4" xfId="11387"/>
    <cellStyle name="GrandTotalNumber 3 2 2 4 2 4 2" xfId="11388"/>
    <cellStyle name="GrandTotalNumber 3 2 2 4 2 5" xfId="11389"/>
    <cellStyle name="GrandTotalNumber 3 2 2 4 3" xfId="11390"/>
    <cellStyle name="GrandTotalNumber 3 2 2 4 3 2" xfId="11391"/>
    <cellStyle name="GrandTotalNumber 3 2 2 4 4" xfId="11392"/>
    <cellStyle name="GrandTotalNumber 3 2 2 4 4 2" xfId="11393"/>
    <cellStyle name="GrandTotalNumber 3 2 2 4 5" xfId="11394"/>
    <cellStyle name="GrandTotalNumber 3 2 2 4 5 2" xfId="11395"/>
    <cellStyle name="GrandTotalNumber 3 2 2 4 6" xfId="11396"/>
    <cellStyle name="GrandTotalNumber 3 2 2 5" xfId="389"/>
    <cellStyle name="GrandTotalNumber 3 2 2 5 2" xfId="390"/>
    <cellStyle name="GrandTotalNumber 3 2 2 5 2 2" xfId="11397"/>
    <cellStyle name="GrandTotalNumber 3 2 2 5 2 2 2" xfId="11398"/>
    <cellStyle name="GrandTotalNumber 3 2 2 5 2 3" xfId="11399"/>
    <cellStyle name="GrandTotalNumber 3 2 2 5 2 3 2" xfId="11400"/>
    <cellStyle name="GrandTotalNumber 3 2 2 5 2 4" xfId="11401"/>
    <cellStyle name="GrandTotalNumber 3 2 2 5 2 4 2" xfId="11402"/>
    <cellStyle name="GrandTotalNumber 3 2 2 5 2 5" xfId="11403"/>
    <cellStyle name="GrandTotalNumber 3 2 2 5 3" xfId="11404"/>
    <cellStyle name="GrandTotalNumber 3 2 2 5 3 2" xfId="11405"/>
    <cellStyle name="GrandTotalNumber 3 2 2 5 4" xfId="11406"/>
    <cellStyle name="GrandTotalNumber 3 2 2 5 4 2" xfId="11407"/>
    <cellStyle name="GrandTotalNumber 3 2 2 5 5" xfId="11408"/>
    <cellStyle name="GrandTotalNumber 3 2 2 5 5 2" xfId="11409"/>
    <cellStyle name="GrandTotalNumber 3 2 2 5 6" xfId="11410"/>
    <cellStyle name="GrandTotalNumber 3 2 2 6" xfId="391"/>
    <cellStyle name="GrandTotalNumber 3 2 2 6 2" xfId="392"/>
    <cellStyle name="GrandTotalNumber 3 2 2 6 2 2" xfId="11411"/>
    <cellStyle name="GrandTotalNumber 3 2 2 6 2 2 2" xfId="11412"/>
    <cellStyle name="GrandTotalNumber 3 2 2 6 2 3" xfId="11413"/>
    <cellStyle name="GrandTotalNumber 3 2 2 6 2 3 2" xfId="11414"/>
    <cellStyle name="GrandTotalNumber 3 2 2 6 2 4" xfId="11415"/>
    <cellStyle name="GrandTotalNumber 3 2 2 6 2 4 2" xfId="11416"/>
    <cellStyle name="GrandTotalNumber 3 2 2 6 2 5" xfId="11417"/>
    <cellStyle name="GrandTotalNumber 3 2 2 6 3" xfId="11418"/>
    <cellStyle name="GrandTotalNumber 3 2 2 6 3 2" xfId="11419"/>
    <cellStyle name="GrandTotalNumber 3 2 2 6 4" xfId="11420"/>
    <cellStyle name="GrandTotalNumber 3 2 2 6 4 2" xfId="11421"/>
    <cellStyle name="GrandTotalNumber 3 2 2 6 5" xfId="11422"/>
    <cellStyle name="GrandTotalNumber 3 2 2 6 5 2" xfId="11423"/>
    <cellStyle name="GrandTotalNumber 3 2 2 6 6" xfId="11424"/>
    <cellStyle name="GrandTotalNumber 3 2 2 7" xfId="393"/>
    <cellStyle name="GrandTotalNumber 3 2 2 7 2" xfId="11425"/>
    <cellStyle name="GrandTotalNumber 3 2 2 7 2 2" xfId="11426"/>
    <cellStyle name="GrandTotalNumber 3 2 2 7 3" xfId="11427"/>
    <cellStyle name="GrandTotalNumber 3 2 2 7 3 2" xfId="11428"/>
    <cellStyle name="GrandTotalNumber 3 2 2 7 4" xfId="11429"/>
    <cellStyle name="GrandTotalNumber 3 2 2 7 4 2" xfId="11430"/>
    <cellStyle name="GrandTotalNumber 3 2 2 7 5" xfId="11431"/>
    <cellStyle name="GrandTotalNumber 3 2 2 8" xfId="11432"/>
    <cellStyle name="GrandTotalNumber 3 2 2 8 2" xfId="11433"/>
    <cellStyle name="GrandTotalNumber 3 2 2 9" xfId="11434"/>
    <cellStyle name="GrandTotalNumber 3 2 2 9 2" xfId="11435"/>
    <cellStyle name="GrandTotalNumber 3 2 3" xfId="394"/>
    <cellStyle name="GrandTotalNumber 3 2 3 10" xfId="11436"/>
    <cellStyle name="GrandTotalNumber 3 2 3 10 2" xfId="11437"/>
    <cellStyle name="GrandTotalNumber 3 2 3 11" xfId="11438"/>
    <cellStyle name="GrandTotalNumber 3 2 3 2" xfId="395"/>
    <cellStyle name="GrandTotalNumber 3 2 3 2 2" xfId="396"/>
    <cellStyle name="GrandTotalNumber 3 2 3 2 2 2" xfId="11439"/>
    <cellStyle name="GrandTotalNumber 3 2 3 2 2 2 2" xfId="11440"/>
    <cellStyle name="GrandTotalNumber 3 2 3 2 2 3" xfId="11441"/>
    <cellStyle name="GrandTotalNumber 3 2 3 2 2 3 2" xfId="11442"/>
    <cellStyle name="GrandTotalNumber 3 2 3 2 2 4" xfId="11443"/>
    <cellStyle name="GrandTotalNumber 3 2 3 2 2 4 2" xfId="11444"/>
    <cellStyle name="GrandTotalNumber 3 2 3 2 2 5" xfId="11445"/>
    <cellStyle name="GrandTotalNumber 3 2 3 2 3" xfId="11446"/>
    <cellStyle name="GrandTotalNumber 3 2 3 2 3 2" xfId="11447"/>
    <cellStyle name="GrandTotalNumber 3 2 3 2 4" xfId="11448"/>
    <cellStyle name="GrandTotalNumber 3 2 3 2 4 2" xfId="11449"/>
    <cellStyle name="GrandTotalNumber 3 2 3 2 5" xfId="11450"/>
    <cellStyle name="GrandTotalNumber 3 2 3 2 5 2" xfId="11451"/>
    <cellStyle name="GrandTotalNumber 3 2 3 2 6" xfId="11452"/>
    <cellStyle name="GrandTotalNumber 3 2 3 3" xfId="397"/>
    <cellStyle name="GrandTotalNumber 3 2 3 3 2" xfId="398"/>
    <cellStyle name="GrandTotalNumber 3 2 3 3 2 2" xfId="11453"/>
    <cellStyle name="GrandTotalNumber 3 2 3 3 2 2 2" xfId="11454"/>
    <cellStyle name="GrandTotalNumber 3 2 3 3 2 3" xfId="11455"/>
    <cellStyle name="GrandTotalNumber 3 2 3 3 2 3 2" xfId="11456"/>
    <cellStyle name="GrandTotalNumber 3 2 3 3 2 4" xfId="11457"/>
    <cellStyle name="GrandTotalNumber 3 2 3 3 2 4 2" xfId="11458"/>
    <cellStyle name="GrandTotalNumber 3 2 3 3 2 5" xfId="11459"/>
    <cellStyle name="GrandTotalNumber 3 2 3 3 3" xfId="11460"/>
    <cellStyle name="GrandTotalNumber 3 2 3 3 3 2" xfId="11461"/>
    <cellStyle name="GrandTotalNumber 3 2 3 3 4" xfId="11462"/>
    <cellStyle name="GrandTotalNumber 3 2 3 3 4 2" xfId="11463"/>
    <cellStyle name="GrandTotalNumber 3 2 3 3 5" xfId="11464"/>
    <cellStyle name="GrandTotalNumber 3 2 3 3 5 2" xfId="11465"/>
    <cellStyle name="GrandTotalNumber 3 2 3 3 6" xfId="11466"/>
    <cellStyle name="GrandTotalNumber 3 2 3 4" xfId="399"/>
    <cellStyle name="GrandTotalNumber 3 2 3 4 2" xfId="400"/>
    <cellStyle name="GrandTotalNumber 3 2 3 4 2 2" xfId="11467"/>
    <cellStyle name="GrandTotalNumber 3 2 3 4 2 2 2" xfId="11468"/>
    <cellStyle name="GrandTotalNumber 3 2 3 4 2 3" xfId="11469"/>
    <cellStyle name="GrandTotalNumber 3 2 3 4 2 3 2" xfId="11470"/>
    <cellStyle name="GrandTotalNumber 3 2 3 4 2 4" xfId="11471"/>
    <cellStyle name="GrandTotalNumber 3 2 3 4 2 4 2" xfId="11472"/>
    <cellStyle name="GrandTotalNumber 3 2 3 4 2 5" xfId="11473"/>
    <cellStyle name="GrandTotalNumber 3 2 3 4 3" xfId="11474"/>
    <cellStyle name="GrandTotalNumber 3 2 3 4 3 2" xfId="11475"/>
    <cellStyle name="GrandTotalNumber 3 2 3 4 4" xfId="11476"/>
    <cellStyle name="GrandTotalNumber 3 2 3 4 4 2" xfId="11477"/>
    <cellStyle name="GrandTotalNumber 3 2 3 4 5" xfId="11478"/>
    <cellStyle name="GrandTotalNumber 3 2 3 4 5 2" xfId="11479"/>
    <cellStyle name="GrandTotalNumber 3 2 3 4 6" xfId="11480"/>
    <cellStyle name="GrandTotalNumber 3 2 3 5" xfId="401"/>
    <cellStyle name="GrandTotalNumber 3 2 3 5 2" xfId="402"/>
    <cellStyle name="GrandTotalNumber 3 2 3 5 2 2" xfId="11481"/>
    <cellStyle name="GrandTotalNumber 3 2 3 5 2 2 2" xfId="11482"/>
    <cellStyle name="GrandTotalNumber 3 2 3 5 2 3" xfId="11483"/>
    <cellStyle name="GrandTotalNumber 3 2 3 5 2 3 2" xfId="11484"/>
    <cellStyle name="GrandTotalNumber 3 2 3 5 2 4" xfId="11485"/>
    <cellStyle name="GrandTotalNumber 3 2 3 5 2 4 2" xfId="11486"/>
    <cellStyle name="GrandTotalNumber 3 2 3 5 2 5" xfId="11487"/>
    <cellStyle name="GrandTotalNumber 3 2 3 5 3" xfId="11488"/>
    <cellStyle name="GrandTotalNumber 3 2 3 5 3 2" xfId="11489"/>
    <cellStyle name="GrandTotalNumber 3 2 3 5 4" xfId="11490"/>
    <cellStyle name="GrandTotalNumber 3 2 3 5 4 2" xfId="11491"/>
    <cellStyle name="GrandTotalNumber 3 2 3 5 5" xfId="11492"/>
    <cellStyle name="GrandTotalNumber 3 2 3 5 5 2" xfId="11493"/>
    <cellStyle name="GrandTotalNumber 3 2 3 5 6" xfId="11494"/>
    <cellStyle name="GrandTotalNumber 3 2 3 6" xfId="403"/>
    <cellStyle name="GrandTotalNumber 3 2 3 6 2" xfId="404"/>
    <cellStyle name="GrandTotalNumber 3 2 3 6 2 2" xfId="11495"/>
    <cellStyle name="GrandTotalNumber 3 2 3 6 2 2 2" xfId="11496"/>
    <cellStyle name="GrandTotalNumber 3 2 3 6 2 3" xfId="11497"/>
    <cellStyle name="GrandTotalNumber 3 2 3 6 2 3 2" xfId="11498"/>
    <cellStyle name="GrandTotalNumber 3 2 3 6 2 4" xfId="11499"/>
    <cellStyle name="GrandTotalNumber 3 2 3 6 2 4 2" xfId="11500"/>
    <cellStyle name="GrandTotalNumber 3 2 3 6 2 5" xfId="11501"/>
    <cellStyle name="GrandTotalNumber 3 2 3 6 3" xfId="11502"/>
    <cellStyle name="GrandTotalNumber 3 2 3 6 3 2" xfId="11503"/>
    <cellStyle name="GrandTotalNumber 3 2 3 6 4" xfId="11504"/>
    <cellStyle name="GrandTotalNumber 3 2 3 6 4 2" xfId="11505"/>
    <cellStyle name="GrandTotalNumber 3 2 3 6 5" xfId="11506"/>
    <cellStyle name="GrandTotalNumber 3 2 3 6 5 2" xfId="11507"/>
    <cellStyle name="GrandTotalNumber 3 2 3 6 6" xfId="11508"/>
    <cellStyle name="GrandTotalNumber 3 2 3 7" xfId="405"/>
    <cellStyle name="GrandTotalNumber 3 2 3 7 2" xfId="11509"/>
    <cellStyle name="GrandTotalNumber 3 2 3 7 2 2" xfId="11510"/>
    <cellStyle name="GrandTotalNumber 3 2 3 7 3" xfId="11511"/>
    <cellStyle name="GrandTotalNumber 3 2 3 7 3 2" xfId="11512"/>
    <cellStyle name="GrandTotalNumber 3 2 3 7 4" xfId="11513"/>
    <cellStyle name="GrandTotalNumber 3 2 3 7 4 2" xfId="11514"/>
    <cellStyle name="GrandTotalNumber 3 2 3 7 5" xfId="11515"/>
    <cellStyle name="GrandTotalNumber 3 2 3 8" xfId="11516"/>
    <cellStyle name="GrandTotalNumber 3 2 3 8 2" xfId="11517"/>
    <cellStyle name="GrandTotalNumber 3 2 3 9" xfId="11518"/>
    <cellStyle name="GrandTotalNumber 3 2 3 9 2" xfId="11519"/>
    <cellStyle name="GrandTotalNumber 3 2 4" xfId="406"/>
    <cellStyle name="GrandTotalNumber 3 2 4 10" xfId="11520"/>
    <cellStyle name="GrandTotalNumber 3 2 4 10 2" xfId="11521"/>
    <cellStyle name="GrandTotalNumber 3 2 4 11" xfId="11522"/>
    <cellStyle name="GrandTotalNumber 3 2 4 2" xfId="407"/>
    <cellStyle name="GrandTotalNumber 3 2 4 2 2" xfId="408"/>
    <cellStyle name="GrandTotalNumber 3 2 4 2 2 2" xfId="11523"/>
    <cellStyle name="GrandTotalNumber 3 2 4 2 2 2 2" xfId="11524"/>
    <cellStyle name="GrandTotalNumber 3 2 4 2 2 3" xfId="11525"/>
    <cellStyle name="GrandTotalNumber 3 2 4 2 2 3 2" xfId="11526"/>
    <cellStyle name="GrandTotalNumber 3 2 4 2 2 4" xfId="11527"/>
    <cellStyle name="GrandTotalNumber 3 2 4 2 2 4 2" xfId="11528"/>
    <cellStyle name="GrandTotalNumber 3 2 4 2 2 5" xfId="11529"/>
    <cellStyle name="GrandTotalNumber 3 2 4 2 3" xfId="11530"/>
    <cellStyle name="GrandTotalNumber 3 2 4 2 3 2" xfId="11531"/>
    <cellStyle name="GrandTotalNumber 3 2 4 2 4" xfId="11532"/>
    <cellStyle name="GrandTotalNumber 3 2 4 2 4 2" xfId="11533"/>
    <cellStyle name="GrandTotalNumber 3 2 4 2 5" xfId="11534"/>
    <cellStyle name="GrandTotalNumber 3 2 4 2 5 2" xfId="11535"/>
    <cellStyle name="GrandTotalNumber 3 2 4 2 6" xfId="11536"/>
    <cellStyle name="GrandTotalNumber 3 2 4 3" xfId="409"/>
    <cellStyle name="GrandTotalNumber 3 2 4 3 2" xfId="410"/>
    <cellStyle name="GrandTotalNumber 3 2 4 3 2 2" xfId="11537"/>
    <cellStyle name="GrandTotalNumber 3 2 4 3 2 2 2" xfId="11538"/>
    <cellStyle name="GrandTotalNumber 3 2 4 3 2 3" xfId="11539"/>
    <cellStyle name="GrandTotalNumber 3 2 4 3 2 3 2" xfId="11540"/>
    <cellStyle name="GrandTotalNumber 3 2 4 3 2 4" xfId="11541"/>
    <cellStyle name="GrandTotalNumber 3 2 4 3 2 4 2" xfId="11542"/>
    <cellStyle name="GrandTotalNumber 3 2 4 3 2 5" xfId="11543"/>
    <cellStyle name="GrandTotalNumber 3 2 4 3 3" xfId="11544"/>
    <cellStyle name="GrandTotalNumber 3 2 4 3 3 2" xfId="11545"/>
    <cellStyle name="GrandTotalNumber 3 2 4 3 4" xfId="11546"/>
    <cellStyle name="GrandTotalNumber 3 2 4 3 4 2" xfId="11547"/>
    <cellStyle name="GrandTotalNumber 3 2 4 3 5" xfId="11548"/>
    <cellStyle name="GrandTotalNumber 3 2 4 3 5 2" xfId="11549"/>
    <cellStyle name="GrandTotalNumber 3 2 4 3 6" xfId="11550"/>
    <cellStyle name="GrandTotalNumber 3 2 4 4" xfId="411"/>
    <cellStyle name="GrandTotalNumber 3 2 4 4 2" xfId="412"/>
    <cellStyle name="GrandTotalNumber 3 2 4 4 2 2" xfId="11551"/>
    <cellStyle name="GrandTotalNumber 3 2 4 4 2 2 2" xfId="11552"/>
    <cellStyle name="GrandTotalNumber 3 2 4 4 2 3" xfId="11553"/>
    <cellStyle name="GrandTotalNumber 3 2 4 4 2 3 2" xfId="11554"/>
    <cellStyle name="GrandTotalNumber 3 2 4 4 2 4" xfId="11555"/>
    <cellStyle name="GrandTotalNumber 3 2 4 4 2 4 2" xfId="11556"/>
    <cellStyle name="GrandTotalNumber 3 2 4 4 2 5" xfId="11557"/>
    <cellStyle name="GrandTotalNumber 3 2 4 4 3" xfId="11558"/>
    <cellStyle name="GrandTotalNumber 3 2 4 4 3 2" xfId="11559"/>
    <cellStyle name="GrandTotalNumber 3 2 4 4 4" xfId="11560"/>
    <cellStyle name="GrandTotalNumber 3 2 4 4 4 2" xfId="11561"/>
    <cellStyle name="GrandTotalNumber 3 2 4 4 5" xfId="11562"/>
    <cellStyle name="GrandTotalNumber 3 2 4 4 5 2" xfId="11563"/>
    <cellStyle name="GrandTotalNumber 3 2 4 4 6" xfId="11564"/>
    <cellStyle name="GrandTotalNumber 3 2 4 5" xfId="413"/>
    <cellStyle name="GrandTotalNumber 3 2 4 5 2" xfId="414"/>
    <cellStyle name="GrandTotalNumber 3 2 4 5 2 2" xfId="11565"/>
    <cellStyle name="GrandTotalNumber 3 2 4 5 2 2 2" xfId="11566"/>
    <cellStyle name="GrandTotalNumber 3 2 4 5 2 3" xfId="11567"/>
    <cellStyle name="GrandTotalNumber 3 2 4 5 2 3 2" xfId="11568"/>
    <cellStyle name="GrandTotalNumber 3 2 4 5 2 4" xfId="11569"/>
    <cellStyle name="GrandTotalNumber 3 2 4 5 2 4 2" xfId="11570"/>
    <cellStyle name="GrandTotalNumber 3 2 4 5 2 5" xfId="11571"/>
    <cellStyle name="GrandTotalNumber 3 2 4 5 3" xfId="11572"/>
    <cellStyle name="GrandTotalNumber 3 2 4 5 3 2" xfId="11573"/>
    <cellStyle name="GrandTotalNumber 3 2 4 5 4" xfId="11574"/>
    <cellStyle name="GrandTotalNumber 3 2 4 5 4 2" xfId="11575"/>
    <cellStyle name="GrandTotalNumber 3 2 4 5 5" xfId="11576"/>
    <cellStyle name="GrandTotalNumber 3 2 4 5 5 2" xfId="11577"/>
    <cellStyle name="GrandTotalNumber 3 2 4 5 6" xfId="11578"/>
    <cellStyle name="GrandTotalNumber 3 2 4 6" xfId="415"/>
    <cellStyle name="GrandTotalNumber 3 2 4 6 2" xfId="416"/>
    <cellStyle name="GrandTotalNumber 3 2 4 6 2 2" xfId="11579"/>
    <cellStyle name="GrandTotalNumber 3 2 4 6 2 2 2" xfId="11580"/>
    <cellStyle name="GrandTotalNumber 3 2 4 6 2 3" xfId="11581"/>
    <cellStyle name="GrandTotalNumber 3 2 4 6 2 3 2" xfId="11582"/>
    <cellStyle name="GrandTotalNumber 3 2 4 6 2 4" xfId="11583"/>
    <cellStyle name="GrandTotalNumber 3 2 4 6 2 4 2" xfId="11584"/>
    <cellStyle name="GrandTotalNumber 3 2 4 6 2 5" xfId="11585"/>
    <cellStyle name="GrandTotalNumber 3 2 4 6 3" xfId="11586"/>
    <cellStyle name="GrandTotalNumber 3 2 4 6 3 2" xfId="11587"/>
    <cellStyle name="GrandTotalNumber 3 2 4 6 4" xfId="11588"/>
    <cellStyle name="GrandTotalNumber 3 2 4 6 4 2" xfId="11589"/>
    <cellStyle name="GrandTotalNumber 3 2 4 6 5" xfId="11590"/>
    <cellStyle name="GrandTotalNumber 3 2 4 6 5 2" xfId="11591"/>
    <cellStyle name="GrandTotalNumber 3 2 4 6 6" xfId="11592"/>
    <cellStyle name="GrandTotalNumber 3 2 4 7" xfId="417"/>
    <cellStyle name="GrandTotalNumber 3 2 4 7 2" xfId="11593"/>
    <cellStyle name="GrandTotalNumber 3 2 4 7 2 2" xfId="11594"/>
    <cellStyle name="GrandTotalNumber 3 2 4 7 3" xfId="11595"/>
    <cellStyle name="GrandTotalNumber 3 2 4 7 3 2" xfId="11596"/>
    <cellStyle name="GrandTotalNumber 3 2 4 7 4" xfId="11597"/>
    <cellStyle name="GrandTotalNumber 3 2 4 7 4 2" xfId="11598"/>
    <cellStyle name="GrandTotalNumber 3 2 4 7 5" xfId="11599"/>
    <cellStyle name="GrandTotalNumber 3 2 4 8" xfId="11600"/>
    <cellStyle name="GrandTotalNumber 3 2 4 8 2" xfId="11601"/>
    <cellStyle name="GrandTotalNumber 3 2 4 9" xfId="11602"/>
    <cellStyle name="GrandTotalNumber 3 2 4 9 2" xfId="11603"/>
    <cellStyle name="GrandTotalNumber 3 2 5" xfId="418"/>
    <cellStyle name="GrandTotalNumber 3 2 5 2" xfId="419"/>
    <cellStyle name="GrandTotalNumber 3 2 5 2 2" xfId="11604"/>
    <cellStyle name="GrandTotalNumber 3 2 5 2 2 2" xfId="11605"/>
    <cellStyle name="GrandTotalNumber 3 2 5 2 3" xfId="11606"/>
    <cellStyle name="GrandTotalNumber 3 2 5 2 3 2" xfId="11607"/>
    <cellStyle name="GrandTotalNumber 3 2 5 2 4" xfId="11608"/>
    <cellStyle name="GrandTotalNumber 3 2 5 2 4 2" xfId="11609"/>
    <cellStyle name="GrandTotalNumber 3 2 5 2 5" xfId="11610"/>
    <cellStyle name="GrandTotalNumber 3 2 5 3" xfId="11611"/>
    <cellStyle name="GrandTotalNumber 3 2 5 3 2" xfId="11612"/>
    <cellStyle name="GrandTotalNumber 3 2 5 4" xfId="11613"/>
    <cellStyle name="GrandTotalNumber 3 2 5 4 2" xfId="11614"/>
    <cellStyle name="GrandTotalNumber 3 2 5 5" xfId="11615"/>
    <cellStyle name="GrandTotalNumber 3 2 5 5 2" xfId="11616"/>
    <cellStyle name="GrandTotalNumber 3 2 5 6" xfId="11617"/>
    <cellStyle name="GrandTotalNumber 3 2 6" xfId="420"/>
    <cellStyle name="GrandTotalNumber 3 2 6 2" xfId="421"/>
    <cellStyle name="GrandTotalNumber 3 2 6 2 2" xfId="11618"/>
    <cellStyle name="GrandTotalNumber 3 2 6 2 2 2" xfId="11619"/>
    <cellStyle name="GrandTotalNumber 3 2 6 2 3" xfId="11620"/>
    <cellStyle name="GrandTotalNumber 3 2 6 2 3 2" xfId="11621"/>
    <cellStyle name="GrandTotalNumber 3 2 6 2 4" xfId="11622"/>
    <cellStyle name="GrandTotalNumber 3 2 6 2 4 2" xfId="11623"/>
    <cellStyle name="GrandTotalNumber 3 2 6 2 5" xfId="11624"/>
    <cellStyle name="GrandTotalNumber 3 2 6 3" xfId="11625"/>
    <cellStyle name="GrandTotalNumber 3 2 6 3 2" xfId="11626"/>
    <cellStyle name="GrandTotalNumber 3 2 6 4" xfId="11627"/>
    <cellStyle name="GrandTotalNumber 3 2 6 4 2" xfId="11628"/>
    <cellStyle name="GrandTotalNumber 3 2 6 5" xfId="11629"/>
    <cellStyle name="GrandTotalNumber 3 2 6 5 2" xfId="11630"/>
    <cellStyle name="GrandTotalNumber 3 2 6 6" xfId="11631"/>
    <cellStyle name="GrandTotalNumber 3 2 7" xfId="422"/>
    <cellStyle name="GrandTotalNumber 3 2 7 2" xfId="423"/>
    <cellStyle name="GrandTotalNumber 3 2 7 2 2" xfId="11632"/>
    <cellStyle name="GrandTotalNumber 3 2 7 2 2 2" xfId="11633"/>
    <cellStyle name="GrandTotalNumber 3 2 7 2 3" xfId="11634"/>
    <cellStyle name="GrandTotalNumber 3 2 7 2 3 2" xfId="11635"/>
    <cellStyle name="GrandTotalNumber 3 2 7 2 4" xfId="11636"/>
    <cellStyle name="GrandTotalNumber 3 2 7 2 4 2" xfId="11637"/>
    <cellStyle name="GrandTotalNumber 3 2 7 2 5" xfId="11638"/>
    <cellStyle name="GrandTotalNumber 3 2 7 3" xfId="11639"/>
    <cellStyle name="GrandTotalNumber 3 2 7 3 2" xfId="11640"/>
    <cellStyle name="GrandTotalNumber 3 2 7 4" xfId="11641"/>
    <cellStyle name="GrandTotalNumber 3 2 7 4 2" xfId="11642"/>
    <cellStyle name="GrandTotalNumber 3 2 7 5" xfId="11643"/>
    <cellStyle name="GrandTotalNumber 3 2 7 5 2" xfId="11644"/>
    <cellStyle name="GrandTotalNumber 3 2 7 6" xfId="11645"/>
    <cellStyle name="GrandTotalNumber 3 2 8" xfId="424"/>
    <cellStyle name="GrandTotalNumber 3 2 8 2" xfId="425"/>
    <cellStyle name="GrandTotalNumber 3 2 8 2 2" xfId="11646"/>
    <cellStyle name="GrandTotalNumber 3 2 8 2 2 2" xfId="11647"/>
    <cellStyle name="GrandTotalNumber 3 2 8 2 3" xfId="11648"/>
    <cellStyle name="GrandTotalNumber 3 2 8 2 3 2" xfId="11649"/>
    <cellStyle name="GrandTotalNumber 3 2 8 2 4" xfId="11650"/>
    <cellStyle name="GrandTotalNumber 3 2 8 2 4 2" xfId="11651"/>
    <cellStyle name="GrandTotalNumber 3 2 8 2 5" xfId="11652"/>
    <cellStyle name="GrandTotalNumber 3 2 8 3" xfId="11653"/>
    <cellStyle name="GrandTotalNumber 3 2 8 3 2" xfId="11654"/>
    <cellStyle name="GrandTotalNumber 3 2 8 4" xfId="11655"/>
    <cellStyle name="GrandTotalNumber 3 2 8 4 2" xfId="11656"/>
    <cellStyle name="GrandTotalNumber 3 2 8 5" xfId="11657"/>
    <cellStyle name="GrandTotalNumber 3 2 8 5 2" xfId="11658"/>
    <cellStyle name="GrandTotalNumber 3 2 8 6" xfId="11659"/>
    <cellStyle name="GrandTotalNumber 3 2 9" xfId="426"/>
    <cellStyle name="GrandTotalNumber 3 2 9 2" xfId="427"/>
    <cellStyle name="GrandTotalNumber 3 2 9 2 2" xfId="11660"/>
    <cellStyle name="GrandTotalNumber 3 2 9 2 2 2" xfId="11661"/>
    <cellStyle name="GrandTotalNumber 3 2 9 2 3" xfId="11662"/>
    <cellStyle name="GrandTotalNumber 3 2 9 2 3 2" xfId="11663"/>
    <cellStyle name="GrandTotalNumber 3 2 9 2 4" xfId="11664"/>
    <cellStyle name="GrandTotalNumber 3 2 9 2 4 2" xfId="11665"/>
    <cellStyle name="GrandTotalNumber 3 2 9 2 5" xfId="11666"/>
    <cellStyle name="GrandTotalNumber 3 2 9 3" xfId="11667"/>
    <cellStyle name="GrandTotalNumber 3 2 9 3 2" xfId="11668"/>
    <cellStyle name="GrandTotalNumber 3 2 9 4" xfId="11669"/>
    <cellStyle name="GrandTotalNumber 3 2 9 4 2" xfId="11670"/>
    <cellStyle name="GrandTotalNumber 3 2 9 5" xfId="11671"/>
    <cellStyle name="GrandTotalNumber 3 2 9 5 2" xfId="11672"/>
    <cellStyle name="GrandTotalNumber 3 2 9 6" xfId="11673"/>
    <cellStyle name="GrandTotalNumber 3 20" xfId="11674"/>
    <cellStyle name="GrandTotalNumber 3 20 2" xfId="11675"/>
    <cellStyle name="GrandTotalNumber 3 21" xfId="11676"/>
    <cellStyle name="GrandTotalNumber 3 3" xfId="428"/>
    <cellStyle name="GrandTotalNumber 3 3 10" xfId="11677"/>
    <cellStyle name="GrandTotalNumber 3 3 10 2" xfId="11678"/>
    <cellStyle name="GrandTotalNumber 3 3 11" xfId="11679"/>
    <cellStyle name="GrandTotalNumber 3 3 2" xfId="429"/>
    <cellStyle name="GrandTotalNumber 3 3 2 2" xfId="430"/>
    <cellStyle name="GrandTotalNumber 3 3 2 2 2" xfId="11680"/>
    <cellStyle name="GrandTotalNumber 3 3 2 2 2 2" xfId="11681"/>
    <cellStyle name="GrandTotalNumber 3 3 2 2 3" xfId="11682"/>
    <cellStyle name="GrandTotalNumber 3 3 2 2 3 2" xfId="11683"/>
    <cellStyle name="GrandTotalNumber 3 3 2 2 4" xfId="11684"/>
    <cellStyle name="GrandTotalNumber 3 3 2 2 4 2" xfId="11685"/>
    <cellStyle name="GrandTotalNumber 3 3 2 2 5" xfId="11686"/>
    <cellStyle name="GrandTotalNumber 3 3 2 3" xfId="11687"/>
    <cellStyle name="GrandTotalNumber 3 3 2 3 2" xfId="11688"/>
    <cellStyle name="GrandTotalNumber 3 3 2 4" xfId="11689"/>
    <cellStyle name="GrandTotalNumber 3 3 2 4 2" xfId="11690"/>
    <cellStyle name="GrandTotalNumber 3 3 2 5" xfId="11691"/>
    <cellStyle name="GrandTotalNumber 3 3 2 5 2" xfId="11692"/>
    <cellStyle name="GrandTotalNumber 3 3 2 6" xfId="11693"/>
    <cellStyle name="GrandTotalNumber 3 3 3" xfId="431"/>
    <cellStyle name="GrandTotalNumber 3 3 3 2" xfId="432"/>
    <cellStyle name="GrandTotalNumber 3 3 3 2 2" xfId="11694"/>
    <cellStyle name="GrandTotalNumber 3 3 3 2 2 2" xfId="11695"/>
    <cellStyle name="GrandTotalNumber 3 3 3 2 3" xfId="11696"/>
    <cellStyle name="GrandTotalNumber 3 3 3 2 3 2" xfId="11697"/>
    <cellStyle name="GrandTotalNumber 3 3 3 2 4" xfId="11698"/>
    <cellStyle name="GrandTotalNumber 3 3 3 2 4 2" xfId="11699"/>
    <cellStyle name="GrandTotalNumber 3 3 3 2 5" xfId="11700"/>
    <cellStyle name="GrandTotalNumber 3 3 3 3" xfId="11701"/>
    <cellStyle name="GrandTotalNumber 3 3 3 3 2" xfId="11702"/>
    <cellStyle name="GrandTotalNumber 3 3 3 4" xfId="11703"/>
    <cellStyle name="GrandTotalNumber 3 3 3 4 2" xfId="11704"/>
    <cellStyle name="GrandTotalNumber 3 3 3 5" xfId="11705"/>
    <cellStyle name="GrandTotalNumber 3 3 3 5 2" xfId="11706"/>
    <cellStyle name="GrandTotalNumber 3 3 3 6" xfId="11707"/>
    <cellStyle name="GrandTotalNumber 3 3 4" xfId="433"/>
    <cellStyle name="GrandTotalNumber 3 3 4 2" xfId="434"/>
    <cellStyle name="GrandTotalNumber 3 3 4 2 2" xfId="11708"/>
    <cellStyle name="GrandTotalNumber 3 3 4 2 2 2" xfId="11709"/>
    <cellStyle name="GrandTotalNumber 3 3 4 2 3" xfId="11710"/>
    <cellStyle name="GrandTotalNumber 3 3 4 2 3 2" xfId="11711"/>
    <cellStyle name="GrandTotalNumber 3 3 4 2 4" xfId="11712"/>
    <cellStyle name="GrandTotalNumber 3 3 4 2 4 2" xfId="11713"/>
    <cellStyle name="GrandTotalNumber 3 3 4 2 5" xfId="11714"/>
    <cellStyle name="GrandTotalNumber 3 3 4 3" xfId="11715"/>
    <cellStyle name="GrandTotalNumber 3 3 4 3 2" xfId="11716"/>
    <cellStyle name="GrandTotalNumber 3 3 4 4" xfId="11717"/>
    <cellStyle name="GrandTotalNumber 3 3 4 4 2" xfId="11718"/>
    <cellStyle name="GrandTotalNumber 3 3 4 5" xfId="11719"/>
    <cellStyle name="GrandTotalNumber 3 3 4 5 2" xfId="11720"/>
    <cellStyle name="GrandTotalNumber 3 3 4 6" xfId="11721"/>
    <cellStyle name="GrandTotalNumber 3 3 5" xfId="435"/>
    <cellStyle name="GrandTotalNumber 3 3 5 2" xfId="436"/>
    <cellStyle name="GrandTotalNumber 3 3 5 2 2" xfId="11722"/>
    <cellStyle name="GrandTotalNumber 3 3 5 2 2 2" xfId="11723"/>
    <cellStyle name="GrandTotalNumber 3 3 5 2 3" xfId="11724"/>
    <cellStyle name="GrandTotalNumber 3 3 5 2 3 2" xfId="11725"/>
    <cellStyle name="GrandTotalNumber 3 3 5 2 4" xfId="11726"/>
    <cellStyle name="GrandTotalNumber 3 3 5 2 4 2" xfId="11727"/>
    <cellStyle name="GrandTotalNumber 3 3 5 2 5" xfId="11728"/>
    <cellStyle name="GrandTotalNumber 3 3 5 3" xfId="11729"/>
    <cellStyle name="GrandTotalNumber 3 3 5 3 2" xfId="11730"/>
    <cellStyle name="GrandTotalNumber 3 3 5 4" xfId="11731"/>
    <cellStyle name="GrandTotalNumber 3 3 5 4 2" xfId="11732"/>
    <cellStyle name="GrandTotalNumber 3 3 5 5" xfId="11733"/>
    <cellStyle name="GrandTotalNumber 3 3 5 5 2" xfId="11734"/>
    <cellStyle name="GrandTotalNumber 3 3 5 6" xfId="11735"/>
    <cellStyle name="GrandTotalNumber 3 3 6" xfId="437"/>
    <cellStyle name="GrandTotalNumber 3 3 6 2" xfId="438"/>
    <cellStyle name="GrandTotalNumber 3 3 6 2 2" xfId="11736"/>
    <cellStyle name="GrandTotalNumber 3 3 6 2 2 2" xfId="11737"/>
    <cellStyle name="GrandTotalNumber 3 3 6 2 3" xfId="11738"/>
    <cellStyle name="GrandTotalNumber 3 3 6 2 3 2" xfId="11739"/>
    <cellStyle name="GrandTotalNumber 3 3 6 2 4" xfId="11740"/>
    <cellStyle name="GrandTotalNumber 3 3 6 2 4 2" xfId="11741"/>
    <cellStyle name="GrandTotalNumber 3 3 6 2 5" xfId="11742"/>
    <cellStyle name="GrandTotalNumber 3 3 6 3" xfId="11743"/>
    <cellStyle name="GrandTotalNumber 3 3 6 3 2" xfId="11744"/>
    <cellStyle name="GrandTotalNumber 3 3 6 4" xfId="11745"/>
    <cellStyle name="GrandTotalNumber 3 3 6 4 2" xfId="11746"/>
    <cellStyle name="GrandTotalNumber 3 3 6 5" xfId="11747"/>
    <cellStyle name="GrandTotalNumber 3 3 6 5 2" xfId="11748"/>
    <cellStyle name="GrandTotalNumber 3 3 6 6" xfId="11749"/>
    <cellStyle name="GrandTotalNumber 3 3 7" xfId="439"/>
    <cellStyle name="GrandTotalNumber 3 3 7 2" xfId="11750"/>
    <cellStyle name="GrandTotalNumber 3 3 7 2 2" xfId="11751"/>
    <cellStyle name="GrandTotalNumber 3 3 7 3" xfId="11752"/>
    <cellStyle name="GrandTotalNumber 3 3 7 3 2" xfId="11753"/>
    <cellStyle name="GrandTotalNumber 3 3 7 4" xfId="11754"/>
    <cellStyle name="GrandTotalNumber 3 3 7 4 2" xfId="11755"/>
    <cellStyle name="GrandTotalNumber 3 3 7 5" xfId="11756"/>
    <cellStyle name="GrandTotalNumber 3 3 8" xfId="11757"/>
    <cellStyle name="GrandTotalNumber 3 3 8 2" xfId="11758"/>
    <cellStyle name="GrandTotalNumber 3 3 9" xfId="11759"/>
    <cellStyle name="GrandTotalNumber 3 3 9 2" xfId="11760"/>
    <cellStyle name="GrandTotalNumber 3 4" xfId="440"/>
    <cellStyle name="GrandTotalNumber 3 4 10" xfId="11761"/>
    <cellStyle name="GrandTotalNumber 3 4 10 2" xfId="11762"/>
    <cellStyle name="GrandTotalNumber 3 4 11" xfId="11763"/>
    <cellStyle name="GrandTotalNumber 3 4 2" xfId="441"/>
    <cellStyle name="GrandTotalNumber 3 4 2 2" xfId="442"/>
    <cellStyle name="GrandTotalNumber 3 4 2 2 2" xfId="11764"/>
    <cellStyle name="GrandTotalNumber 3 4 2 2 2 2" xfId="11765"/>
    <cellStyle name="GrandTotalNumber 3 4 2 2 3" xfId="11766"/>
    <cellStyle name="GrandTotalNumber 3 4 2 2 3 2" xfId="11767"/>
    <cellStyle name="GrandTotalNumber 3 4 2 2 4" xfId="11768"/>
    <cellStyle name="GrandTotalNumber 3 4 2 2 4 2" xfId="11769"/>
    <cellStyle name="GrandTotalNumber 3 4 2 2 5" xfId="11770"/>
    <cellStyle name="GrandTotalNumber 3 4 2 3" xfId="11771"/>
    <cellStyle name="GrandTotalNumber 3 4 2 3 2" xfId="11772"/>
    <cellStyle name="GrandTotalNumber 3 4 2 4" xfId="11773"/>
    <cellStyle name="GrandTotalNumber 3 4 2 4 2" xfId="11774"/>
    <cellStyle name="GrandTotalNumber 3 4 2 5" xfId="11775"/>
    <cellStyle name="GrandTotalNumber 3 4 2 5 2" xfId="11776"/>
    <cellStyle name="GrandTotalNumber 3 4 2 6" xfId="11777"/>
    <cellStyle name="GrandTotalNumber 3 4 3" xfId="443"/>
    <cellStyle name="GrandTotalNumber 3 4 3 2" xfId="444"/>
    <cellStyle name="GrandTotalNumber 3 4 3 2 2" xfId="11778"/>
    <cellStyle name="GrandTotalNumber 3 4 3 2 2 2" xfId="11779"/>
    <cellStyle name="GrandTotalNumber 3 4 3 2 3" xfId="11780"/>
    <cellStyle name="GrandTotalNumber 3 4 3 2 3 2" xfId="11781"/>
    <cellStyle name="GrandTotalNumber 3 4 3 2 4" xfId="11782"/>
    <cellStyle name="GrandTotalNumber 3 4 3 2 4 2" xfId="11783"/>
    <cellStyle name="GrandTotalNumber 3 4 3 2 5" xfId="11784"/>
    <cellStyle name="GrandTotalNumber 3 4 3 3" xfId="11785"/>
    <cellStyle name="GrandTotalNumber 3 4 3 3 2" xfId="11786"/>
    <cellStyle name="GrandTotalNumber 3 4 3 4" xfId="11787"/>
    <cellStyle name="GrandTotalNumber 3 4 3 4 2" xfId="11788"/>
    <cellStyle name="GrandTotalNumber 3 4 3 5" xfId="11789"/>
    <cellStyle name="GrandTotalNumber 3 4 3 5 2" xfId="11790"/>
    <cellStyle name="GrandTotalNumber 3 4 3 6" xfId="11791"/>
    <cellStyle name="GrandTotalNumber 3 4 4" xfId="445"/>
    <cellStyle name="GrandTotalNumber 3 4 4 2" xfId="446"/>
    <cellStyle name="GrandTotalNumber 3 4 4 2 2" xfId="11792"/>
    <cellStyle name="GrandTotalNumber 3 4 4 2 2 2" xfId="11793"/>
    <cellStyle name="GrandTotalNumber 3 4 4 2 3" xfId="11794"/>
    <cellStyle name="GrandTotalNumber 3 4 4 2 3 2" xfId="11795"/>
    <cellStyle name="GrandTotalNumber 3 4 4 2 4" xfId="11796"/>
    <cellStyle name="GrandTotalNumber 3 4 4 2 4 2" xfId="11797"/>
    <cellStyle name="GrandTotalNumber 3 4 4 2 5" xfId="11798"/>
    <cellStyle name="GrandTotalNumber 3 4 4 3" xfId="11799"/>
    <cellStyle name="GrandTotalNumber 3 4 4 3 2" xfId="11800"/>
    <cellStyle name="GrandTotalNumber 3 4 4 4" xfId="11801"/>
    <cellStyle name="GrandTotalNumber 3 4 4 4 2" xfId="11802"/>
    <cellStyle name="GrandTotalNumber 3 4 4 5" xfId="11803"/>
    <cellStyle name="GrandTotalNumber 3 4 4 5 2" xfId="11804"/>
    <cellStyle name="GrandTotalNumber 3 4 4 6" xfId="11805"/>
    <cellStyle name="GrandTotalNumber 3 4 5" xfId="447"/>
    <cellStyle name="GrandTotalNumber 3 4 5 2" xfId="448"/>
    <cellStyle name="GrandTotalNumber 3 4 5 2 2" xfId="11806"/>
    <cellStyle name="GrandTotalNumber 3 4 5 2 2 2" xfId="11807"/>
    <cellStyle name="GrandTotalNumber 3 4 5 2 3" xfId="11808"/>
    <cellStyle name="GrandTotalNumber 3 4 5 2 3 2" xfId="11809"/>
    <cellStyle name="GrandTotalNumber 3 4 5 2 4" xfId="11810"/>
    <cellStyle name="GrandTotalNumber 3 4 5 2 4 2" xfId="11811"/>
    <cellStyle name="GrandTotalNumber 3 4 5 2 5" xfId="11812"/>
    <cellStyle name="GrandTotalNumber 3 4 5 3" xfId="11813"/>
    <cellStyle name="GrandTotalNumber 3 4 5 3 2" xfId="11814"/>
    <cellStyle name="GrandTotalNumber 3 4 5 4" xfId="11815"/>
    <cellStyle name="GrandTotalNumber 3 4 5 4 2" xfId="11816"/>
    <cellStyle name="GrandTotalNumber 3 4 5 5" xfId="11817"/>
    <cellStyle name="GrandTotalNumber 3 4 5 5 2" xfId="11818"/>
    <cellStyle name="GrandTotalNumber 3 4 5 6" xfId="11819"/>
    <cellStyle name="GrandTotalNumber 3 4 6" xfId="449"/>
    <cellStyle name="GrandTotalNumber 3 4 6 2" xfId="450"/>
    <cellStyle name="GrandTotalNumber 3 4 6 2 2" xfId="11820"/>
    <cellStyle name="GrandTotalNumber 3 4 6 2 2 2" xfId="11821"/>
    <cellStyle name="GrandTotalNumber 3 4 6 2 3" xfId="11822"/>
    <cellStyle name="GrandTotalNumber 3 4 6 2 3 2" xfId="11823"/>
    <cellStyle name="GrandTotalNumber 3 4 6 2 4" xfId="11824"/>
    <cellStyle name="GrandTotalNumber 3 4 6 2 4 2" xfId="11825"/>
    <cellStyle name="GrandTotalNumber 3 4 6 2 5" xfId="11826"/>
    <cellStyle name="GrandTotalNumber 3 4 6 3" xfId="11827"/>
    <cellStyle name="GrandTotalNumber 3 4 6 3 2" xfId="11828"/>
    <cellStyle name="GrandTotalNumber 3 4 6 4" xfId="11829"/>
    <cellStyle name="GrandTotalNumber 3 4 6 4 2" xfId="11830"/>
    <cellStyle name="GrandTotalNumber 3 4 6 5" xfId="11831"/>
    <cellStyle name="GrandTotalNumber 3 4 6 5 2" xfId="11832"/>
    <cellStyle name="GrandTotalNumber 3 4 6 6" xfId="11833"/>
    <cellStyle name="GrandTotalNumber 3 4 7" xfId="451"/>
    <cellStyle name="GrandTotalNumber 3 4 7 2" xfId="11834"/>
    <cellStyle name="GrandTotalNumber 3 4 7 2 2" xfId="11835"/>
    <cellStyle name="GrandTotalNumber 3 4 7 3" xfId="11836"/>
    <cellStyle name="GrandTotalNumber 3 4 7 3 2" xfId="11837"/>
    <cellStyle name="GrandTotalNumber 3 4 7 4" xfId="11838"/>
    <cellStyle name="GrandTotalNumber 3 4 7 4 2" xfId="11839"/>
    <cellStyle name="GrandTotalNumber 3 4 7 5" xfId="11840"/>
    <cellStyle name="GrandTotalNumber 3 4 8" xfId="11841"/>
    <cellStyle name="GrandTotalNumber 3 4 8 2" xfId="11842"/>
    <cellStyle name="GrandTotalNumber 3 4 9" xfId="11843"/>
    <cellStyle name="GrandTotalNumber 3 4 9 2" xfId="11844"/>
    <cellStyle name="GrandTotalNumber 3 5" xfId="452"/>
    <cellStyle name="GrandTotalNumber 3 5 10" xfId="11845"/>
    <cellStyle name="GrandTotalNumber 3 5 10 2" xfId="11846"/>
    <cellStyle name="GrandTotalNumber 3 5 11" xfId="11847"/>
    <cellStyle name="GrandTotalNumber 3 5 2" xfId="453"/>
    <cellStyle name="GrandTotalNumber 3 5 2 2" xfId="454"/>
    <cellStyle name="GrandTotalNumber 3 5 2 2 2" xfId="11848"/>
    <cellStyle name="GrandTotalNumber 3 5 2 2 2 2" xfId="11849"/>
    <cellStyle name="GrandTotalNumber 3 5 2 2 3" xfId="11850"/>
    <cellStyle name="GrandTotalNumber 3 5 2 2 3 2" xfId="11851"/>
    <cellStyle name="GrandTotalNumber 3 5 2 2 4" xfId="11852"/>
    <cellStyle name="GrandTotalNumber 3 5 2 2 4 2" xfId="11853"/>
    <cellStyle name="GrandTotalNumber 3 5 2 2 5" xfId="11854"/>
    <cellStyle name="GrandTotalNumber 3 5 2 3" xfId="11855"/>
    <cellStyle name="GrandTotalNumber 3 5 2 3 2" xfId="11856"/>
    <cellStyle name="GrandTotalNumber 3 5 2 4" xfId="11857"/>
    <cellStyle name="GrandTotalNumber 3 5 2 4 2" xfId="11858"/>
    <cellStyle name="GrandTotalNumber 3 5 2 5" xfId="11859"/>
    <cellStyle name="GrandTotalNumber 3 5 2 5 2" xfId="11860"/>
    <cellStyle name="GrandTotalNumber 3 5 2 6" xfId="11861"/>
    <cellStyle name="GrandTotalNumber 3 5 3" xfId="455"/>
    <cellStyle name="GrandTotalNumber 3 5 3 2" xfId="456"/>
    <cellStyle name="GrandTotalNumber 3 5 3 2 2" xfId="11862"/>
    <cellStyle name="GrandTotalNumber 3 5 3 2 2 2" xfId="11863"/>
    <cellStyle name="GrandTotalNumber 3 5 3 2 3" xfId="11864"/>
    <cellStyle name="GrandTotalNumber 3 5 3 2 3 2" xfId="11865"/>
    <cellStyle name="GrandTotalNumber 3 5 3 2 4" xfId="11866"/>
    <cellStyle name="GrandTotalNumber 3 5 3 2 4 2" xfId="11867"/>
    <cellStyle name="GrandTotalNumber 3 5 3 2 5" xfId="11868"/>
    <cellStyle name="GrandTotalNumber 3 5 3 3" xfId="11869"/>
    <cellStyle name="GrandTotalNumber 3 5 3 3 2" xfId="11870"/>
    <cellStyle name="GrandTotalNumber 3 5 3 4" xfId="11871"/>
    <cellStyle name="GrandTotalNumber 3 5 3 4 2" xfId="11872"/>
    <cellStyle name="GrandTotalNumber 3 5 3 5" xfId="11873"/>
    <cellStyle name="GrandTotalNumber 3 5 3 5 2" xfId="11874"/>
    <cellStyle name="GrandTotalNumber 3 5 3 6" xfId="11875"/>
    <cellStyle name="GrandTotalNumber 3 5 4" xfId="457"/>
    <cellStyle name="GrandTotalNumber 3 5 4 2" xfId="458"/>
    <cellStyle name="GrandTotalNumber 3 5 4 2 2" xfId="11876"/>
    <cellStyle name="GrandTotalNumber 3 5 4 2 2 2" xfId="11877"/>
    <cellStyle name="GrandTotalNumber 3 5 4 2 3" xfId="11878"/>
    <cellStyle name="GrandTotalNumber 3 5 4 2 3 2" xfId="11879"/>
    <cellStyle name="GrandTotalNumber 3 5 4 2 4" xfId="11880"/>
    <cellStyle name="GrandTotalNumber 3 5 4 2 4 2" xfId="11881"/>
    <cellStyle name="GrandTotalNumber 3 5 4 2 5" xfId="11882"/>
    <cellStyle name="GrandTotalNumber 3 5 4 3" xfId="11883"/>
    <cellStyle name="GrandTotalNumber 3 5 4 3 2" xfId="11884"/>
    <cellStyle name="GrandTotalNumber 3 5 4 4" xfId="11885"/>
    <cellStyle name="GrandTotalNumber 3 5 4 4 2" xfId="11886"/>
    <cellStyle name="GrandTotalNumber 3 5 4 5" xfId="11887"/>
    <cellStyle name="GrandTotalNumber 3 5 4 5 2" xfId="11888"/>
    <cellStyle name="GrandTotalNumber 3 5 4 6" xfId="11889"/>
    <cellStyle name="GrandTotalNumber 3 5 5" xfId="459"/>
    <cellStyle name="GrandTotalNumber 3 5 5 2" xfId="460"/>
    <cellStyle name="GrandTotalNumber 3 5 5 2 2" xfId="11890"/>
    <cellStyle name="GrandTotalNumber 3 5 5 2 2 2" xfId="11891"/>
    <cellStyle name="GrandTotalNumber 3 5 5 2 3" xfId="11892"/>
    <cellStyle name="GrandTotalNumber 3 5 5 2 3 2" xfId="11893"/>
    <cellStyle name="GrandTotalNumber 3 5 5 2 4" xfId="11894"/>
    <cellStyle name="GrandTotalNumber 3 5 5 2 4 2" xfId="11895"/>
    <cellStyle name="GrandTotalNumber 3 5 5 2 5" xfId="11896"/>
    <cellStyle name="GrandTotalNumber 3 5 5 3" xfId="11897"/>
    <cellStyle name="GrandTotalNumber 3 5 5 3 2" xfId="11898"/>
    <cellStyle name="GrandTotalNumber 3 5 5 4" xfId="11899"/>
    <cellStyle name="GrandTotalNumber 3 5 5 4 2" xfId="11900"/>
    <cellStyle name="GrandTotalNumber 3 5 5 5" xfId="11901"/>
    <cellStyle name="GrandTotalNumber 3 5 5 5 2" xfId="11902"/>
    <cellStyle name="GrandTotalNumber 3 5 5 6" xfId="11903"/>
    <cellStyle name="GrandTotalNumber 3 5 6" xfId="461"/>
    <cellStyle name="GrandTotalNumber 3 5 6 2" xfId="462"/>
    <cellStyle name="GrandTotalNumber 3 5 6 2 2" xfId="11904"/>
    <cellStyle name="GrandTotalNumber 3 5 6 2 2 2" xfId="11905"/>
    <cellStyle name="GrandTotalNumber 3 5 6 2 3" xfId="11906"/>
    <cellStyle name="GrandTotalNumber 3 5 6 2 3 2" xfId="11907"/>
    <cellStyle name="GrandTotalNumber 3 5 6 2 4" xfId="11908"/>
    <cellStyle name="GrandTotalNumber 3 5 6 2 4 2" xfId="11909"/>
    <cellStyle name="GrandTotalNumber 3 5 6 2 5" xfId="11910"/>
    <cellStyle name="GrandTotalNumber 3 5 6 3" xfId="11911"/>
    <cellStyle name="GrandTotalNumber 3 5 6 3 2" xfId="11912"/>
    <cellStyle name="GrandTotalNumber 3 5 6 4" xfId="11913"/>
    <cellStyle name="GrandTotalNumber 3 5 6 4 2" xfId="11914"/>
    <cellStyle name="GrandTotalNumber 3 5 6 5" xfId="11915"/>
    <cellStyle name="GrandTotalNumber 3 5 6 5 2" xfId="11916"/>
    <cellStyle name="GrandTotalNumber 3 5 6 6" xfId="11917"/>
    <cellStyle name="GrandTotalNumber 3 5 7" xfId="463"/>
    <cellStyle name="GrandTotalNumber 3 5 7 2" xfId="11918"/>
    <cellStyle name="GrandTotalNumber 3 5 7 2 2" xfId="11919"/>
    <cellStyle name="GrandTotalNumber 3 5 7 3" xfId="11920"/>
    <cellStyle name="GrandTotalNumber 3 5 7 3 2" xfId="11921"/>
    <cellStyle name="GrandTotalNumber 3 5 7 4" xfId="11922"/>
    <cellStyle name="GrandTotalNumber 3 5 7 4 2" xfId="11923"/>
    <cellStyle name="GrandTotalNumber 3 5 7 5" xfId="11924"/>
    <cellStyle name="GrandTotalNumber 3 5 8" xfId="11925"/>
    <cellStyle name="GrandTotalNumber 3 5 8 2" xfId="11926"/>
    <cellStyle name="GrandTotalNumber 3 5 9" xfId="11927"/>
    <cellStyle name="GrandTotalNumber 3 5 9 2" xfId="11928"/>
    <cellStyle name="GrandTotalNumber 3 6" xfId="464"/>
    <cellStyle name="GrandTotalNumber 3 6 2" xfId="465"/>
    <cellStyle name="GrandTotalNumber 3 6 2 2" xfId="11929"/>
    <cellStyle name="GrandTotalNumber 3 6 2 2 2" xfId="11930"/>
    <cellStyle name="GrandTotalNumber 3 6 2 3" xfId="11931"/>
    <cellStyle name="GrandTotalNumber 3 6 2 3 2" xfId="11932"/>
    <cellStyle name="GrandTotalNumber 3 6 2 4" xfId="11933"/>
    <cellStyle name="GrandTotalNumber 3 6 2 4 2" xfId="11934"/>
    <cellStyle name="GrandTotalNumber 3 6 2 5" xfId="11935"/>
    <cellStyle name="GrandTotalNumber 3 6 3" xfId="11936"/>
    <cellStyle name="GrandTotalNumber 3 6 3 2" xfId="11937"/>
    <cellStyle name="GrandTotalNumber 3 6 4" xfId="11938"/>
    <cellStyle name="GrandTotalNumber 3 6 4 2" xfId="11939"/>
    <cellStyle name="GrandTotalNumber 3 6 5" xfId="11940"/>
    <cellStyle name="GrandTotalNumber 3 6 5 2" xfId="11941"/>
    <cellStyle name="GrandTotalNumber 3 6 6" xfId="11942"/>
    <cellStyle name="GrandTotalNumber 3 7" xfId="466"/>
    <cellStyle name="GrandTotalNumber 3 7 2" xfId="467"/>
    <cellStyle name="GrandTotalNumber 3 7 2 2" xfId="11943"/>
    <cellStyle name="GrandTotalNumber 3 7 2 2 2" xfId="11944"/>
    <cellStyle name="GrandTotalNumber 3 7 2 3" xfId="11945"/>
    <cellStyle name="GrandTotalNumber 3 7 2 3 2" xfId="11946"/>
    <cellStyle name="GrandTotalNumber 3 7 2 4" xfId="11947"/>
    <cellStyle name="GrandTotalNumber 3 7 2 4 2" xfId="11948"/>
    <cellStyle name="GrandTotalNumber 3 7 2 5" xfId="11949"/>
    <cellStyle name="GrandTotalNumber 3 7 3" xfId="11950"/>
    <cellStyle name="GrandTotalNumber 3 7 3 2" xfId="11951"/>
    <cellStyle name="GrandTotalNumber 3 7 4" xfId="11952"/>
    <cellStyle name="GrandTotalNumber 3 7 4 2" xfId="11953"/>
    <cellStyle name="GrandTotalNumber 3 7 5" xfId="11954"/>
    <cellStyle name="GrandTotalNumber 3 7 5 2" xfId="11955"/>
    <cellStyle name="GrandTotalNumber 3 7 6" xfId="11956"/>
    <cellStyle name="GrandTotalNumber 3 8" xfId="468"/>
    <cellStyle name="GrandTotalNumber 3 8 2" xfId="469"/>
    <cellStyle name="GrandTotalNumber 3 8 2 2" xfId="11957"/>
    <cellStyle name="GrandTotalNumber 3 8 2 2 2" xfId="11958"/>
    <cellStyle name="GrandTotalNumber 3 8 2 3" xfId="11959"/>
    <cellStyle name="GrandTotalNumber 3 8 2 3 2" xfId="11960"/>
    <cellStyle name="GrandTotalNumber 3 8 2 4" xfId="11961"/>
    <cellStyle name="GrandTotalNumber 3 8 2 4 2" xfId="11962"/>
    <cellStyle name="GrandTotalNumber 3 8 2 5" xfId="11963"/>
    <cellStyle name="GrandTotalNumber 3 8 3" xfId="11964"/>
    <cellStyle name="GrandTotalNumber 3 8 3 2" xfId="11965"/>
    <cellStyle name="GrandTotalNumber 3 8 4" xfId="11966"/>
    <cellStyle name="GrandTotalNumber 3 8 4 2" xfId="11967"/>
    <cellStyle name="GrandTotalNumber 3 8 5" xfId="11968"/>
    <cellStyle name="GrandTotalNumber 3 8 5 2" xfId="11969"/>
    <cellStyle name="GrandTotalNumber 3 8 6" xfId="11970"/>
    <cellStyle name="GrandTotalNumber 3 9" xfId="470"/>
    <cellStyle name="GrandTotalNumber 3 9 2" xfId="471"/>
    <cellStyle name="GrandTotalNumber 3 9 2 2" xfId="11971"/>
    <cellStyle name="GrandTotalNumber 3 9 2 2 2" xfId="11972"/>
    <cellStyle name="GrandTotalNumber 3 9 2 3" xfId="11973"/>
    <cellStyle name="GrandTotalNumber 3 9 2 3 2" xfId="11974"/>
    <cellStyle name="GrandTotalNumber 3 9 2 4" xfId="11975"/>
    <cellStyle name="GrandTotalNumber 3 9 2 4 2" xfId="11976"/>
    <cellStyle name="GrandTotalNumber 3 9 2 5" xfId="11977"/>
    <cellStyle name="GrandTotalNumber 3 9 3" xfId="11978"/>
    <cellStyle name="GrandTotalNumber 3 9 3 2" xfId="11979"/>
    <cellStyle name="GrandTotalNumber 3 9 4" xfId="11980"/>
    <cellStyle name="GrandTotalNumber 3 9 4 2" xfId="11981"/>
    <cellStyle name="GrandTotalNumber 3 9 5" xfId="11982"/>
    <cellStyle name="GrandTotalNumber 3 9 5 2" xfId="11983"/>
    <cellStyle name="GrandTotalNumber 3 9 6" xfId="11984"/>
    <cellStyle name="GrandTotalNumber 4" xfId="472"/>
    <cellStyle name="GrandTotalNumber 4 10" xfId="473"/>
    <cellStyle name="GrandTotalNumber 4 10 2" xfId="11985"/>
    <cellStyle name="GrandTotalNumber 4 10 2 2" xfId="11986"/>
    <cellStyle name="GrandTotalNumber 4 10 3" xfId="11987"/>
    <cellStyle name="GrandTotalNumber 4 10 3 2" xfId="11988"/>
    <cellStyle name="GrandTotalNumber 4 10 4" xfId="11989"/>
    <cellStyle name="GrandTotalNumber 4 10 4 2" xfId="11990"/>
    <cellStyle name="GrandTotalNumber 4 10 5" xfId="11991"/>
    <cellStyle name="GrandTotalNumber 4 11" xfId="474"/>
    <cellStyle name="GrandTotalNumber 4 11 2" xfId="11992"/>
    <cellStyle name="GrandTotalNumber 4 11 2 2" xfId="11993"/>
    <cellStyle name="GrandTotalNumber 4 11 3" xfId="11994"/>
    <cellStyle name="GrandTotalNumber 4 11 3 2" xfId="11995"/>
    <cellStyle name="GrandTotalNumber 4 11 4" xfId="11996"/>
    <cellStyle name="GrandTotalNumber 4 11 4 2" xfId="11997"/>
    <cellStyle name="GrandTotalNumber 4 11 5" xfId="11998"/>
    <cellStyle name="GrandTotalNumber 4 12" xfId="475"/>
    <cellStyle name="GrandTotalNumber 4 12 2" xfId="11999"/>
    <cellStyle name="GrandTotalNumber 4 12 2 2" xfId="12000"/>
    <cellStyle name="GrandTotalNumber 4 12 3" xfId="12001"/>
    <cellStyle name="GrandTotalNumber 4 12 3 2" xfId="12002"/>
    <cellStyle name="GrandTotalNumber 4 12 4" xfId="12003"/>
    <cellStyle name="GrandTotalNumber 4 12 4 2" xfId="12004"/>
    <cellStyle name="GrandTotalNumber 4 12 5" xfId="12005"/>
    <cellStyle name="GrandTotalNumber 4 13" xfId="476"/>
    <cellStyle name="GrandTotalNumber 4 13 2" xfId="12006"/>
    <cellStyle name="GrandTotalNumber 4 13 2 2" xfId="12007"/>
    <cellStyle name="GrandTotalNumber 4 13 3" xfId="12008"/>
    <cellStyle name="GrandTotalNumber 4 13 3 2" xfId="12009"/>
    <cellStyle name="GrandTotalNumber 4 13 4" xfId="12010"/>
    <cellStyle name="GrandTotalNumber 4 13 4 2" xfId="12011"/>
    <cellStyle name="GrandTotalNumber 4 13 5" xfId="12012"/>
    <cellStyle name="GrandTotalNumber 4 14" xfId="477"/>
    <cellStyle name="GrandTotalNumber 4 14 2" xfId="12013"/>
    <cellStyle name="GrandTotalNumber 4 14 2 2" xfId="12014"/>
    <cellStyle name="GrandTotalNumber 4 14 3" xfId="12015"/>
    <cellStyle name="GrandTotalNumber 4 14 3 2" xfId="12016"/>
    <cellStyle name="GrandTotalNumber 4 14 4" xfId="12017"/>
    <cellStyle name="GrandTotalNumber 4 14 4 2" xfId="12018"/>
    <cellStyle name="GrandTotalNumber 4 14 5" xfId="12019"/>
    <cellStyle name="GrandTotalNumber 4 15" xfId="12020"/>
    <cellStyle name="GrandTotalNumber 4 15 2" xfId="12021"/>
    <cellStyle name="GrandTotalNumber 4 15 2 2" xfId="12022"/>
    <cellStyle name="GrandTotalNumber 4 15 3" xfId="12023"/>
    <cellStyle name="GrandTotalNumber 4 16" xfId="12024"/>
    <cellStyle name="GrandTotalNumber 4 16 2" xfId="12025"/>
    <cellStyle name="GrandTotalNumber 4 16 2 2" xfId="12026"/>
    <cellStyle name="GrandTotalNumber 4 16 3" xfId="12027"/>
    <cellStyle name="GrandTotalNumber 4 17" xfId="12028"/>
    <cellStyle name="GrandTotalNumber 4 17 2" xfId="12029"/>
    <cellStyle name="GrandTotalNumber 4 17 2 2" xfId="12030"/>
    <cellStyle name="GrandTotalNumber 4 17 3" xfId="12031"/>
    <cellStyle name="GrandTotalNumber 4 18" xfId="12032"/>
    <cellStyle name="GrandTotalNumber 4 18 2" xfId="12033"/>
    <cellStyle name="GrandTotalNumber 4 18 2 2" xfId="12034"/>
    <cellStyle name="GrandTotalNumber 4 18 3" xfId="12035"/>
    <cellStyle name="GrandTotalNumber 4 19" xfId="12036"/>
    <cellStyle name="GrandTotalNumber 4 19 2" xfId="12037"/>
    <cellStyle name="GrandTotalNumber 4 2" xfId="478"/>
    <cellStyle name="GrandTotalNumber 4 2 10" xfId="479"/>
    <cellStyle name="GrandTotalNumber 4 2 10 2" xfId="12038"/>
    <cellStyle name="GrandTotalNumber 4 2 10 2 2" xfId="12039"/>
    <cellStyle name="GrandTotalNumber 4 2 10 3" xfId="12040"/>
    <cellStyle name="GrandTotalNumber 4 2 10 3 2" xfId="12041"/>
    <cellStyle name="GrandTotalNumber 4 2 10 4" xfId="12042"/>
    <cellStyle name="GrandTotalNumber 4 2 10 4 2" xfId="12043"/>
    <cellStyle name="GrandTotalNumber 4 2 10 5" xfId="12044"/>
    <cellStyle name="GrandTotalNumber 4 2 11" xfId="12045"/>
    <cellStyle name="GrandTotalNumber 4 2 11 2" xfId="12046"/>
    <cellStyle name="GrandTotalNumber 4 2 12" xfId="12047"/>
    <cellStyle name="GrandTotalNumber 4 2 12 2" xfId="12048"/>
    <cellStyle name="GrandTotalNumber 4 2 13" xfId="12049"/>
    <cellStyle name="GrandTotalNumber 4 2 13 2" xfId="12050"/>
    <cellStyle name="GrandTotalNumber 4 2 14" xfId="12051"/>
    <cellStyle name="GrandTotalNumber 4 2 2" xfId="480"/>
    <cellStyle name="GrandTotalNumber 4 2 2 10" xfId="12052"/>
    <cellStyle name="GrandTotalNumber 4 2 2 10 2" xfId="12053"/>
    <cellStyle name="GrandTotalNumber 4 2 2 11" xfId="12054"/>
    <cellStyle name="GrandTotalNumber 4 2 2 2" xfId="481"/>
    <cellStyle name="GrandTotalNumber 4 2 2 2 2" xfId="482"/>
    <cellStyle name="GrandTotalNumber 4 2 2 2 2 2" xfId="12055"/>
    <cellStyle name="GrandTotalNumber 4 2 2 2 2 2 2" xfId="12056"/>
    <cellStyle name="GrandTotalNumber 4 2 2 2 2 3" xfId="12057"/>
    <cellStyle name="GrandTotalNumber 4 2 2 2 2 3 2" xfId="12058"/>
    <cellStyle name="GrandTotalNumber 4 2 2 2 2 4" xfId="12059"/>
    <cellStyle name="GrandTotalNumber 4 2 2 2 2 4 2" xfId="12060"/>
    <cellStyle name="GrandTotalNumber 4 2 2 2 2 5" xfId="12061"/>
    <cellStyle name="GrandTotalNumber 4 2 2 2 3" xfId="12062"/>
    <cellStyle name="GrandTotalNumber 4 2 2 2 3 2" xfId="12063"/>
    <cellStyle name="GrandTotalNumber 4 2 2 2 4" xfId="12064"/>
    <cellStyle name="GrandTotalNumber 4 2 2 2 4 2" xfId="12065"/>
    <cellStyle name="GrandTotalNumber 4 2 2 2 5" xfId="12066"/>
    <cellStyle name="GrandTotalNumber 4 2 2 2 5 2" xfId="12067"/>
    <cellStyle name="GrandTotalNumber 4 2 2 2 6" xfId="12068"/>
    <cellStyle name="GrandTotalNumber 4 2 2 3" xfId="483"/>
    <cellStyle name="GrandTotalNumber 4 2 2 3 2" xfId="484"/>
    <cellStyle name="GrandTotalNumber 4 2 2 3 2 2" xfId="12069"/>
    <cellStyle name="GrandTotalNumber 4 2 2 3 2 2 2" xfId="12070"/>
    <cellStyle name="GrandTotalNumber 4 2 2 3 2 3" xfId="12071"/>
    <cellStyle name="GrandTotalNumber 4 2 2 3 2 3 2" xfId="12072"/>
    <cellStyle name="GrandTotalNumber 4 2 2 3 2 4" xfId="12073"/>
    <cellStyle name="GrandTotalNumber 4 2 2 3 2 4 2" xfId="12074"/>
    <cellStyle name="GrandTotalNumber 4 2 2 3 2 5" xfId="12075"/>
    <cellStyle name="GrandTotalNumber 4 2 2 3 3" xfId="12076"/>
    <cellStyle name="GrandTotalNumber 4 2 2 3 3 2" xfId="12077"/>
    <cellStyle name="GrandTotalNumber 4 2 2 3 4" xfId="12078"/>
    <cellStyle name="GrandTotalNumber 4 2 2 3 4 2" xfId="12079"/>
    <cellStyle name="GrandTotalNumber 4 2 2 3 5" xfId="12080"/>
    <cellStyle name="GrandTotalNumber 4 2 2 3 5 2" xfId="12081"/>
    <cellStyle name="GrandTotalNumber 4 2 2 3 6" xfId="12082"/>
    <cellStyle name="GrandTotalNumber 4 2 2 4" xfId="485"/>
    <cellStyle name="GrandTotalNumber 4 2 2 4 2" xfId="486"/>
    <cellStyle name="GrandTotalNumber 4 2 2 4 2 2" xfId="12083"/>
    <cellStyle name="GrandTotalNumber 4 2 2 4 2 2 2" xfId="12084"/>
    <cellStyle name="GrandTotalNumber 4 2 2 4 2 3" xfId="12085"/>
    <cellStyle name="GrandTotalNumber 4 2 2 4 2 3 2" xfId="12086"/>
    <cellStyle name="GrandTotalNumber 4 2 2 4 2 4" xfId="12087"/>
    <cellStyle name="GrandTotalNumber 4 2 2 4 2 4 2" xfId="12088"/>
    <cellStyle name="GrandTotalNumber 4 2 2 4 2 5" xfId="12089"/>
    <cellStyle name="GrandTotalNumber 4 2 2 4 3" xfId="12090"/>
    <cellStyle name="GrandTotalNumber 4 2 2 4 3 2" xfId="12091"/>
    <cellStyle name="GrandTotalNumber 4 2 2 4 4" xfId="12092"/>
    <cellStyle name="GrandTotalNumber 4 2 2 4 4 2" xfId="12093"/>
    <cellStyle name="GrandTotalNumber 4 2 2 4 5" xfId="12094"/>
    <cellStyle name="GrandTotalNumber 4 2 2 4 5 2" xfId="12095"/>
    <cellStyle name="GrandTotalNumber 4 2 2 4 6" xfId="12096"/>
    <cellStyle name="GrandTotalNumber 4 2 2 5" xfId="487"/>
    <cellStyle name="GrandTotalNumber 4 2 2 5 2" xfId="488"/>
    <cellStyle name="GrandTotalNumber 4 2 2 5 2 2" xfId="12097"/>
    <cellStyle name="GrandTotalNumber 4 2 2 5 2 2 2" xfId="12098"/>
    <cellStyle name="GrandTotalNumber 4 2 2 5 2 3" xfId="12099"/>
    <cellStyle name="GrandTotalNumber 4 2 2 5 2 3 2" xfId="12100"/>
    <cellStyle name="GrandTotalNumber 4 2 2 5 2 4" xfId="12101"/>
    <cellStyle name="GrandTotalNumber 4 2 2 5 2 4 2" xfId="12102"/>
    <cellStyle name="GrandTotalNumber 4 2 2 5 2 5" xfId="12103"/>
    <cellStyle name="GrandTotalNumber 4 2 2 5 3" xfId="12104"/>
    <cellStyle name="GrandTotalNumber 4 2 2 5 3 2" xfId="12105"/>
    <cellStyle name="GrandTotalNumber 4 2 2 5 4" xfId="12106"/>
    <cellStyle name="GrandTotalNumber 4 2 2 5 4 2" xfId="12107"/>
    <cellStyle name="GrandTotalNumber 4 2 2 5 5" xfId="12108"/>
    <cellStyle name="GrandTotalNumber 4 2 2 5 5 2" xfId="12109"/>
    <cellStyle name="GrandTotalNumber 4 2 2 5 6" xfId="12110"/>
    <cellStyle name="GrandTotalNumber 4 2 2 6" xfId="489"/>
    <cellStyle name="GrandTotalNumber 4 2 2 6 2" xfId="490"/>
    <cellStyle name="GrandTotalNumber 4 2 2 6 2 2" xfId="12111"/>
    <cellStyle name="GrandTotalNumber 4 2 2 6 2 2 2" xfId="12112"/>
    <cellStyle name="GrandTotalNumber 4 2 2 6 2 3" xfId="12113"/>
    <cellStyle name="GrandTotalNumber 4 2 2 6 2 3 2" xfId="12114"/>
    <cellStyle name="GrandTotalNumber 4 2 2 6 2 4" xfId="12115"/>
    <cellStyle name="GrandTotalNumber 4 2 2 6 2 4 2" xfId="12116"/>
    <cellStyle name="GrandTotalNumber 4 2 2 6 2 5" xfId="12117"/>
    <cellStyle name="GrandTotalNumber 4 2 2 6 3" xfId="12118"/>
    <cellStyle name="GrandTotalNumber 4 2 2 6 3 2" xfId="12119"/>
    <cellStyle name="GrandTotalNumber 4 2 2 6 4" xfId="12120"/>
    <cellStyle name="GrandTotalNumber 4 2 2 6 4 2" xfId="12121"/>
    <cellStyle name="GrandTotalNumber 4 2 2 6 5" xfId="12122"/>
    <cellStyle name="GrandTotalNumber 4 2 2 6 5 2" xfId="12123"/>
    <cellStyle name="GrandTotalNumber 4 2 2 6 6" xfId="12124"/>
    <cellStyle name="GrandTotalNumber 4 2 2 7" xfId="491"/>
    <cellStyle name="GrandTotalNumber 4 2 2 7 2" xfId="12125"/>
    <cellStyle name="GrandTotalNumber 4 2 2 7 2 2" xfId="12126"/>
    <cellStyle name="GrandTotalNumber 4 2 2 7 3" xfId="12127"/>
    <cellStyle name="GrandTotalNumber 4 2 2 7 3 2" xfId="12128"/>
    <cellStyle name="GrandTotalNumber 4 2 2 7 4" xfId="12129"/>
    <cellStyle name="GrandTotalNumber 4 2 2 7 4 2" xfId="12130"/>
    <cellStyle name="GrandTotalNumber 4 2 2 7 5" xfId="12131"/>
    <cellStyle name="GrandTotalNumber 4 2 2 8" xfId="12132"/>
    <cellStyle name="GrandTotalNumber 4 2 2 8 2" xfId="12133"/>
    <cellStyle name="GrandTotalNumber 4 2 2 9" xfId="12134"/>
    <cellStyle name="GrandTotalNumber 4 2 2 9 2" xfId="12135"/>
    <cellStyle name="GrandTotalNumber 4 2 3" xfId="492"/>
    <cellStyle name="GrandTotalNumber 4 2 3 10" xfId="12136"/>
    <cellStyle name="GrandTotalNumber 4 2 3 10 2" xfId="12137"/>
    <cellStyle name="GrandTotalNumber 4 2 3 11" xfId="12138"/>
    <cellStyle name="GrandTotalNumber 4 2 3 2" xfId="493"/>
    <cellStyle name="GrandTotalNumber 4 2 3 2 2" xfId="494"/>
    <cellStyle name="GrandTotalNumber 4 2 3 2 2 2" xfId="12139"/>
    <cellStyle name="GrandTotalNumber 4 2 3 2 2 2 2" xfId="12140"/>
    <cellStyle name="GrandTotalNumber 4 2 3 2 2 3" xfId="12141"/>
    <cellStyle name="GrandTotalNumber 4 2 3 2 2 3 2" xfId="12142"/>
    <cellStyle name="GrandTotalNumber 4 2 3 2 2 4" xfId="12143"/>
    <cellStyle name="GrandTotalNumber 4 2 3 2 2 4 2" xfId="12144"/>
    <cellStyle name="GrandTotalNumber 4 2 3 2 2 5" xfId="12145"/>
    <cellStyle name="GrandTotalNumber 4 2 3 2 3" xfId="12146"/>
    <cellStyle name="GrandTotalNumber 4 2 3 2 3 2" xfId="12147"/>
    <cellStyle name="GrandTotalNumber 4 2 3 2 4" xfId="12148"/>
    <cellStyle name="GrandTotalNumber 4 2 3 2 4 2" xfId="12149"/>
    <cellStyle name="GrandTotalNumber 4 2 3 2 5" xfId="12150"/>
    <cellStyle name="GrandTotalNumber 4 2 3 2 5 2" xfId="12151"/>
    <cellStyle name="GrandTotalNumber 4 2 3 2 6" xfId="12152"/>
    <cellStyle name="GrandTotalNumber 4 2 3 3" xfId="495"/>
    <cellStyle name="GrandTotalNumber 4 2 3 3 2" xfId="496"/>
    <cellStyle name="GrandTotalNumber 4 2 3 3 2 2" xfId="12153"/>
    <cellStyle name="GrandTotalNumber 4 2 3 3 2 2 2" xfId="12154"/>
    <cellStyle name="GrandTotalNumber 4 2 3 3 2 3" xfId="12155"/>
    <cellStyle name="GrandTotalNumber 4 2 3 3 2 3 2" xfId="12156"/>
    <cellStyle name="GrandTotalNumber 4 2 3 3 2 4" xfId="12157"/>
    <cellStyle name="GrandTotalNumber 4 2 3 3 2 4 2" xfId="12158"/>
    <cellStyle name="GrandTotalNumber 4 2 3 3 2 5" xfId="12159"/>
    <cellStyle name="GrandTotalNumber 4 2 3 3 3" xfId="12160"/>
    <cellStyle name="GrandTotalNumber 4 2 3 3 3 2" xfId="12161"/>
    <cellStyle name="GrandTotalNumber 4 2 3 3 4" xfId="12162"/>
    <cellStyle name="GrandTotalNumber 4 2 3 3 4 2" xfId="12163"/>
    <cellStyle name="GrandTotalNumber 4 2 3 3 5" xfId="12164"/>
    <cellStyle name="GrandTotalNumber 4 2 3 3 5 2" xfId="12165"/>
    <cellStyle name="GrandTotalNumber 4 2 3 3 6" xfId="12166"/>
    <cellStyle name="GrandTotalNumber 4 2 3 4" xfId="497"/>
    <cellStyle name="GrandTotalNumber 4 2 3 4 2" xfId="498"/>
    <cellStyle name="GrandTotalNumber 4 2 3 4 2 2" xfId="12167"/>
    <cellStyle name="GrandTotalNumber 4 2 3 4 2 2 2" xfId="12168"/>
    <cellStyle name="GrandTotalNumber 4 2 3 4 2 3" xfId="12169"/>
    <cellStyle name="GrandTotalNumber 4 2 3 4 2 3 2" xfId="12170"/>
    <cellStyle name="GrandTotalNumber 4 2 3 4 2 4" xfId="12171"/>
    <cellStyle name="GrandTotalNumber 4 2 3 4 2 4 2" xfId="12172"/>
    <cellStyle name="GrandTotalNumber 4 2 3 4 2 5" xfId="12173"/>
    <cellStyle name="GrandTotalNumber 4 2 3 4 3" xfId="12174"/>
    <cellStyle name="GrandTotalNumber 4 2 3 4 3 2" xfId="12175"/>
    <cellStyle name="GrandTotalNumber 4 2 3 4 4" xfId="12176"/>
    <cellStyle name="GrandTotalNumber 4 2 3 4 4 2" xfId="12177"/>
    <cellStyle name="GrandTotalNumber 4 2 3 4 5" xfId="12178"/>
    <cellStyle name="GrandTotalNumber 4 2 3 4 5 2" xfId="12179"/>
    <cellStyle name="GrandTotalNumber 4 2 3 4 6" xfId="12180"/>
    <cellStyle name="GrandTotalNumber 4 2 3 5" xfId="499"/>
    <cellStyle name="GrandTotalNumber 4 2 3 5 2" xfId="500"/>
    <cellStyle name="GrandTotalNumber 4 2 3 5 2 2" xfId="12181"/>
    <cellStyle name="GrandTotalNumber 4 2 3 5 2 2 2" xfId="12182"/>
    <cellStyle name="GrandTotalNumber 4 2 3 5 2 3" xfId="12183"/>
    <cellStyle name="GrandTotalNumber 4 2 3 5 2 3 2" xfId="12184"/>
    <cellStyle name="GrandTotalNumber 4 2 3 5 2 4" xfId="12185"/>
    <cellStyle name="GrandTotalNumber 4 2 3 5 2 4 2" xfId="12186"/>
    <cellStyle name="GrandTotalNumber 4 2 3 5 2 5" xfId="12187"/>
    <cellStyle name="GrandTotalNumber 4 2 3 5 3" xfId="12188"/>
    <cellStyle name="GrandTotalNumber 4 2 3 5 3 2" xfId="12189"/>
    <cellStyle name="GrandTotalNumber 4 2 3 5 4" xfId="12190"/>
    <cellStyle name="GrandTotalNumber 4 2 3 5 4 2" xfId="12191"/>
    <cellStyle name="GrandTotalNumber 4 2 3 5 5" xfId="12192"/>
    <cellStyle name="GrandTotalNumber 4 2 3 5 5 2" xfId="12193"/>
    <cellStyle name="GrandTotalNumber 4 2 3 5 6" xfId="12194"/>
    <cellStyle name="GrandTotalNumber 4 2 3 6" xfId="501"/>
    <cellStyle name="GrandTotalNumber 4 2 3 6 2" xfId="502"/>
    <cellStyle name="GrandTotalNumber 4 2 3 6 2 2" xfId="12195"/>
    <cellStyle name="GrandTotalNumber 4 2 3 6 2 2 2" xfId="12196"/>
    <cellStyle name="GrandTotalNumber 4 2 3 6 2 3" xfId="12197"/>
    <cellStyle name="GrandTotalNumber 4 2 3 6 2 3 2" xfId="12198"/>
    <cellStyle name="GrandTotalNumber 4 2 3 6 2 4" xfId="12199"/>
    <cellStyle name="GrandTotalNumber 4 2 3 6 2 4 2" xfId="12200"/>
    <cellStyle name="GrandTotalNumber 4 2 3 6 2 5" xfId="12201"/>
    <cellStyle name="GrandTotalNumber 4 2 3 6 3" xfId="12202"/>
    <cellStyle name="GrandTotalNumber 4 2 3 6 3 2" xfId="12203"/>
    <cellStyle name="GrandTotalNumber 4 2 3 6 4" xfId="12204"/>
    <cellStyle name="GrandTotalNumber 4 2 3 6 4 2" xfId="12205"/>
    <cellStyle name="GrandTotalNumber 4 2 3 6 5" xfId="12206"/>
    <cellStyle name="GrandTotalNumber 4 2 3 6 5 2" xfId="12207"/>
    <cellStyle name="GrandTotalNumber 4 2 3 6 6" xfId="12208"/>
    <cellStyle name="GrandTotalNumber 4 2 3 7" xfId="503"/>
    <cellStyle name="GrandTotalNumber 4 2 3 7 2" xfId="12209"/>
    <cellStyle name="GrandTotalNumber 4 2 3 7 2 2" xfId="12210"/>
    <cellStyle name="GrandTotalNumber 4 2 3 7 3" xfId="12211"/>
    <cellStyle name="GrandTotalNumber 4 2 3 7 3 2" xfId="12212"/>
    <cellStyle name="GrandTotalNumber 4 2 3 7 4" xfId="12213"/>
    <cellStyle name="GrandTotalNumber 4 2 3 7 4 2" xfId="12214"/>
    <cellStyle name="GrandTotalNumber 4 2 3 7 5" xfId="12215"/>
    <cellStyle name="GrandTotalNumber 4 2 3 8" xfId="12216"/>
    <cellStyle name="GrandTotalNumber 4 2 3 8 2" xfId="12217"/>
    <cellStyle name="GrandTotalNumber 4 2 3 9" xfId="12218"/>
    <cellStyle name="GrandTotalNumber 4 2 3 9 2" xfId="12219"/>
    <cellStyle name="GrandTotalNumber 4 2 4" xfId="504"/>
    <cellStyle name="GrandTotalNumber 4 2 4 10" xfId="12220"/>
    <cellStyle name="GrandTotalNumber 4 2 4 10 2" xfId="12221"/>
    <cellStyle name="GrandTotalNumber 4 2 4 11" xfId="12222"/>
    <cellStyle name="GrandTotalNumber 4 2 4 2" xfId="505"/>
    <cellStyle name="GrandTotalNumber 4 2 4 2 2" xfId="506"/>
    <cellStyle name="GrandTotalNumber 4 2 4 2 2 2" xfId="12223"/>
    <cellStyle name="GrandTotalNumber 4 2 4 2 2 2 2" xfId="12224"/>
    <cellStyle name="GrandTotalNumber 4 2 4 2 2 3" xfId="12225"/>
    <cellStyle name="GrandTotalNumber 4 2 4 2 2 3 2" xfId="12226"/>
    <cellStyle name="GrandTotalNumber 4 2 4 2 2 4" xfId="12227"/>
    <cellStyle name="GrandTotalNumber 4 2 4 2 2 4 2" xfId="12228"/>
    <cellStyle name="GrandTotalNumber 4 2 4 2 2 5" xfId="12229"/>
    <cellStyle name="GrandTotalNumber 4 2 4 2 3" xfId="12230"/>
    <cellStyle name="GrandTotalNumber 4 2 4 2 3 2" xfId="12231"/>
    <cellStyle name="GrandTotalNumber 4 2 4 2 4" xfId="12232"/>
    <cellStyle name="GrandTotalNumber 4 2 4 2 4 2" xfId="12233"/>
    <cellStyle name="GrandTotalNumber 4 2 4 2 5" xfId="12234"/>
    <cellStyle name="GrandTotalNumber 4 2 4 2 5 2" xfId="12235"/>
    <cellStyle name="GrandTotalNumber 4 2 4 2 6" xfId="12236"/>
    <cellStyle name="GrandTotalNumber 4 2 4 3" xfId="507"/>
    <cellStyle name="GrandTotalNumber 4 2 4 3 2" xfId="508"/>
    <cellStyle name="GrandTotalNumber 4 2 4 3 2 2" xfId="12237"/>
    <cellStyle name="GrandTotalNumber 4 2 4 3 2 2 2" xfId="12238"/>
    <cellStyle name="GrandTotalNumber 4 2 4 3 2 3" xfId="12239"/>
    <cellStyle name="GrandTotalNumber 4 2 4 3 2 3 2" xfId="12240"/>
    <cellStyle name="GrandTotalNumber 4 2 4 3 2 4" xfId="12241"/>
    <cellStyle name="GrandTotalNumber 4 2 4 3 2 4 2" xfId="12242"/>
    <cellStyle name="GrandTotalNumber 4 2 4 3 2 5" xfId="12243"/>
    <cellStyle name="GrandTotalNumber 4 2 4 3 3" xfId="12244"/>
    <cellStyle name="GrandTotalNumber 4 2 4 3 3 2" xfId="12245"/>
    <cellStyle name="GrandTotalNumber 4 2 4 3 4" xfId="12246"/>
    <cellStyle name="GrandTotalNumber 4 2 4 3 4 2" xfId="12247"/>
    <cellStyle name="GrandTotalNumber 4 2 4 3 5" xfId="12248"/>
    <cellStyle name="GrandTotalNumber 4 2 4 3 5 2" xfId="12249"/>
    <cellStyle name="GrandTotalNumber 4 2 4 3 6" xfId="12250"/>
    <cellStyle name="GrandTotalNumber 4 2 4 4" xfId="509"/>
    <cellStyle name="GrandTotalNumber 4 2 4 4 2" xfId="510"/>
    <cellStyle name="GrandTotalNumber 4 2 4 4 2 2" xfId="12251"/>
    <cellStyle name="GrandTotalNumber 4 2 4 4 2 2 2" xfId="12252"/>
    <cellStyle name="GrandTotalNumber 4 2 4 4 2 3" xfId="12253"/>
    <cellStyle name="GrandTotalNumber 4 2 4 4 2 3 2" xfId="12254"/>
    <cellStyle name="GrandTotalNumber 4 2 4 4 2 4" xfId="12255"/>
    <cellStyle name="GrandTotalNumber 4 2 4 4 2 4 2" xfId="12256"/>
    <cellStyle name="GrandTotalNumber 4 2 4 4 2 5" xfId="12257"/>
    <cellStyle name="GrandTotalNumber 4 2 4 4 3" xfId="12258"/>
    <cellStyle name="GrandTotalNumber 4 2 4 4 3 2" xfId="12259"/>
    <cellStyle name="GrandTotalNumber 4 2 4 4 4" xfId="12260"/>
    <cellStyle name="GrandTotalNumber 4 2 4 4 4 2" xfId="12261"/>
    <cellStyle name="GrandTotalNumber 4 2 4 4 5" xfId="12262"/>
    <cellStyle name="GrandTotalNumber 4 2 4 4 5 2" xfId="12263"/>
    <cellStyle name="GrandTotalNumber 4 2 4 4 6" xfId="12264"/>
    <cellStyle name="GrandTotalNumber 4 2 4 5" xfId="511"/>
    <cellStyle name="GrandTotalNumber 4 2 4 5 2" xfId="512"/>
    <cellStyle name="GrandTotalNumber 4 2 4 5 2 2" xfId="12265"/>
    <cellStyle name="GrandTotalNumber 4 2 4 5 2 2 2" xfId="12266"/>
    <cellStyle name="GrandTotalNumber 4 2 4 5 2 3" xfId="12267"/>
    <cellStyle name="GrandTotalNumber 4 2 4 5 2 3 2" xfId="12268"/>
    <cellStyle name="GrandTotalNumber 4 2 4 5 2 4" xfId="12269"/>
    <cellStyle name="GrandTotalNumber 4 2 4 5 2 4 2" xfId="12270"/>
    <cellStyle name="GrandTotalNumber 4 2 4 5 2 5" xfId="12271"/>
    <cellStyle name="GrandTotalNumber 4 2 4 5 3" xfId="12272"/>
    <cellStyle name="GrandTotalNumber 4 2 4 5 3 2" xfId="12273"/>
    <cellStyle name="GrandTotalNumber 4 2 4 5 4" xfId="12274"/>
    <cellStyle name="GrandTotalNumber 4 2 4 5 4 2" xfId="12275"/>
    <cellStyle name="GrandTotalNumber 4 2 4 5 5" xfId="12276"/>
    <cellStyle name="GrandTotalNumber 4 2 4 5 5 2" xfId="12277"/>
    <cellStyle name="GrandTotalNumber 4 2 4 5 6" xfId="12278"/>
    <cellStyle name="GrandTotalNumber 4 2 4 6" xfId="513"/>
    <cellStyle name="GrandTotalNumber 4 2 4 6 2" xfId="514"/>
    <cellStyle name="GrandTotalNumber 4 2 4 6 2 2" xfId="12279"/>
    <cellStyle name="GrandTotalNumber 4 2 4 6 2 2 2" xfId="12280"/>
    <cellStyle name="GrandTotalNumber 4 2 4 6 2 3" xfId="12281"/>
    <cellStyle name="GrandTotalNumber 4 2 4 6 2 3 2" xfId="12282"/>
    <cellStyle name="GrandTotalNumber 4 2 4 6 2 4" xfId="12283"/>
    <cellStyle name="GrandTotalNumber 4 2 4 6 2 4 2" xfId="12284"/>
    <cellStyle name="GrandTotalNumber 4 2 4 6 2 5" xfId="12285"/>
    <cellStyle name="GrandTotalNumber 4 2 4 6 3" xfId="12286"/>
    <cellStyle name="GrandTotalNumber 4 2 4 6 3 2" xfId="12287"/>
    <cellStyle name="GrandTotalNumber 4 2 4 6 4" xfId="12288"/>
    <cellStyle name="GrandTotalNumber 4 2 4 6 4 2" xfId="12289"/>
    <cellStyle name="GrandTotalNumber 4 2 4 6 5" xfId="12290"/>
    <cellStyle name="GrandTotalNumber 4 2 4 6 5 2" xfId="12291"/>
    <cellStyle name="GrandTotalNumber 4 2 4 6 6" xfId="12292"/>
    <cellStyle name="GrandTotalNumber 4 2 4 7" xfId="515"/>
    <cellStyle name="GrandTotalNumber 4 2 4 7 2" xfId="12293"/>
    <cellStyle name="GrandTotalNumber 4 2 4 7 2 2" xfId="12294"/>
    <cellStyle name="GrandTotalNumber 4 2 4 7 3" xfId="12295"/>
    <cellStyle name="GrandTotalNumber 4 2 4 7 3 2" xfId="12296"/>
    <cellStyle name="GrandTotalNumber 4 2 4 7 4" xfId="12297"/>
    <cellStyle name="GrandTotalNumber 4 2 4 7 4 2" xfId="12298"/>
    <cellStyle name="GrandTotalNumber 4 2 4 7 5" xfId="12299"/>
    <cellStyle name="GrandTotalNumber 4 2 4 8" xfId="12300"/>
    <cellStyle name="GrandTotalNumber 4 2 4 8 2" xfId="12301"/>
    <cellStyle name="GrandTotalNumber 4 2 4 9" xfId="12302"/>
    <cellStyle name="GrandTotalNumber 4 2 4 9 2" xfId="12303"/>
    <cellStyle name="GrandTotalNumber 4 2 5" xfId="516"/>
    <cellStyle name="GrandTotalNumber 4 2 5 2" xfId="517"/>
    <cellStyle name="GrandTotalNumber 4 2 5 2 2" xfId="12304"/>
    <cellStyle name="GrandTotalNumber 4 2 5 2 2 2" xfId="12305"/>
    <cellStyle name="GrandTotalNumber 4 2 5 2 3" xfId="12306"/>
    <cellStyle name="GrandTotalNumber 4 2 5 2 3 2" xfId="12307"/>
    <cellStyle name="GrandTotalNumber 4 2 5 2 4" xfId="12308"/>
    <cellStyle name="GrandTotalNumber 4 2 5 2 4 2" xfId="12309"/>
    <cellStyle name="GrandTotalNumber 4 2 5 2 5" xfId="12310"/>
    <cellStyle name="GrandTotalNumber 4 2 5 3" xfId="12311"/>
    <cellStyle name="GrandTotalNumber 4 2 5 3 2" xfId="12312"/>
    <cellStyle name="GrandTotalNumber 4 2 5 4" xfId="12313"/>
    <cellStyle name="GrandTotalNumber 4 2 5 4 2" xfId="12314"/>
    <cellStyle name="GrandTotalNumber 4 2 5 5" xfId="12315"/>
    <cellStyle name="GrandTotalNumber 4 2 5 5 2" xfId="12316"/>
    <cellStyle name="GrandTotalNumber 4 2 5 6" xfId="12317"/>
    <cellStyle name="GrandTotalNumber 4 2 6" xfId="518"/>
    <cellStyle name="GrandTotalNumber 4 2 6 2" xfId="519"/>
    <cellStyle name="GrandTotalNumber 4 2 6 2 2" xfId="12318"/>
    <cellStyle name="GrandTotalNumber 4 2 6 2 2 2" xfId="12319"/>
    <cellStyle name="GrandTotalNumber 4 2 6 2 3" xfId="12320"/>
    <cellStyle name="GrandTotalNumber 4 2 6 2 3 2" xfId="12321"/>
    <cellStyle name="GrandTotalNumber 4 2 6 2 4" xfId="12322"/>
    <cellStyle name="GrandTotalNumber 4 2 6 2 4 2" xfId="12323"/>
    <cellStyle name="GrandTotalNumber 4 2 6 2 5" xfId="12324"/>
    <cellStyle name="GrandTotalNumber 4 2 6 3" xfId="12325"/>
    <cellStyle name="GrandTotalNumber 4 2 6 3 2" xfId="12326"/>
    <cellStyle name="GrandTotalNumber 4 2 6 4" xfId="12327"/>
    <cellStyle name="GrandTotalNumber 4 2 6 4 2" xfId="12328"/>
    <cellStyle name="GrandTotalNumber 4 2 6 5" xfId="12329"/>
    <cellStyle name="GrandTotalNumber 4 2 6 5 2" xfId="12330"/>
    <cellStyle name="GrandTotalNumber 4 2 6 6" xfId="12331"/>
    <cellStyle name="GrandTotalNumber 4 2 7" xfId="520"/>
    <cellStyle name="GrandTotalNumber 4 2 7 2" xfId="521"/>
    <cellStyle name="GrandTotalNumber 4 2 7 2 2" xfId="12332"/>
    <cellStyle name="GrandTotalNumber 4 2 7 2 2 2" xfId="12333"/>
    <cellStyle name="GrandTotalNumber 4 2 7 2 3" xfId="12334"/>
    <cellStyle name="GrandTotalNumber 4 2 7 2 3 2" xfId="12335"/>
    <cellStyle name="GrandTotalNumber 4 2 7 2 4" xfId="12336"/>
    <cellStyle name="GrandTotalNumber 4 2 7 2 4 2" xfId="12337"/>
    <cellStyle name="GrandTotalNumber 4 2 7 2 5" xfId="12338"/>
    <cellStyle name="GrandTotalNumber 4 2 7 3" xfId="12339"/>
    <cellStyle name="GrandTotalNumber 4 2 7 3 2" xfId="12340"/>
    <cellStyle name="GrandTotalNumber 4 2 7 4" xfId="12341"/>
    <cellStyle name="GrandTotalNumber 4 2 7 4 2" xfId="12342"/>
    <cellStyle name="GrandTotalNumber 4 2 7 5" xfId="12343"/>
    <cellStyle name="GrandTotalNumber 4 2 7 5 2" xfId="12344"/>
    <cellStyle name="GrandTotalNumber 4 2 7 6" xfId="12345"/>
    <cellStyle name="GrandTotalNumber 4 2 8" xfId="522"/>
    <cellStyle name="GrandTotalNumber 4 2 8 2" xfId="523"/>
    <cellStyle name="GrandTotalNumber 4 2 8 2 2" xfId="12346"/>
    <cellStyle name="GrandTotalNumber 4 2 8 2 2 2" xfId="12347"/>
    <cellStyle name="GrandTotalNumber 4 2 8 2 3" xfId="12348"/>
    <cellStyle name="GrandTotalNumber 4 2 8 2 3 2" xfId="12349"/>
    <cellStyle name="GrandTotalNumber 4 2 8 2 4" xfId="12350"/>
    <cellStyle name="GrandTotalNumber 4 2 8 2 4 2" xfId="12351"/>
    <cellStyle name="GrandTotalNumber 4 2 8 2 5" xfId="12352"/>
    <cellStyle name="GrandTotalNumber 4 2 8 3" xfId="12353"/>
    <cellStyle name="GrandTotalNumber 4 2 8 3 2" xfId="12354"/>
    <cellStyle name="GrandTotalNumber 4 2 8 4" xfId="12355"/>
    <cellStyle name="GrandTotalNumber 4 2 8 4 2" xfId="12356"/>
    <cellStyle name="GrandTotalNumber 4 2 8 5" xfId="12357"/>
    <cellStyle name="GrandTotalNumber 4 2 8 5 2" xfId="12358"/>
    <cellStyle name="GrandTotalNumber 4 2 8 6" xfId="12359"/>
    <cellStyle name="GrandTotalNumber 4 2 9" xfId="524"/>
    <cellStyle name="GrandTotalNumber 4 2 9 2" xfId="525"/>
    <cellStyle name="GrandTotalNumber 4 2 9 2 2" xfId="12360"/>
    <cellStyle name="GrandTotalNumber 4 2 9 2 2 2" xfId="12361"/>
    <cellStyle name="GrandTotalNumber 4 2 9 2 3" xfId="12362"/>
    <cellStyle name="GrandTotalNumber 4 2 9 2 3 2" xfId="12363"/>
    <cellStyle name="GrandTotalNumber 4 2 9 2 4" xfId="12364"/>
    <cellStyle name="GrandTotalNumber 4 2 9 2 4 2" xfId="12365"/>
    <cellStyle name="GrandTotalNumber 4 2 9 2 5" xfId="12366"/>
    <cellStyle name="GrandTotalNumber 4 2 9 3" xfId="12367"/>
    <cellStyle name="GrandTotalNumber 4 2 9 3 2" xfId="12368"/>
    <cellStyle name="GrandTotalNumber 4 2 9 4" xfId="12369"/>
    <cellStyle name="GrandTotalNumber 4 2 9 4 2" xfId="12370"/>
    <cellStyle name="GrandTotalNumber 4 2 9 5" xfId="12371"/>
    <cellStyle name="GrandTotalNumber 4 2 9 5 2" xfId="12372"/>
    <cellStyle name="GrandTotalNumber 4 2 9 6" xfId="12373"/>
    <cellStyle name="GrandTotalNumber 4 20" xfId="12374"/>
    <cellStyle name="GrandTotalNumber 4 20 2" xfId="12375"/>
    <cellStyle name="GrandTotalNumber 4 21" xfId="12376"/>
    <cellStyle name="GrandTotalNumber 4 3" xfId="526"/>
    <cellStyle name="GrandTotalNumber 4 3 10" xfId="12377"/>
    <cellStyle name="GrandTotalNumber 4 3 10 2" xfId="12378"/>
    <cellStyle name="GrandTotalNumber 4 3 11" xfId="12379"/>
    <cellStyle name="GrandTotalNumber 4 3 2" xfId="527"/>
    <cellStyle name="GrandTotalNumber 4 3 2 2" xfId="528"/>
    <cellStyle name="GrandTotalNumber 4 3 2 2 2" xfId="12380"/>
    <cellStyle name="GrandTotalNumber 4 3 2 2 2 2" xfId="12381"/>
    <cellStyle name="GrandTotalNumber 4 3 2 2 3" xfId="12382"/>
    <cellStyle name="GrandTotalNumber 4 3 2 2 3 2" xfId="12383"/>
    <cellStyle name="GrandTotalNumber 4 3 2 2 4" xfId="12384"/>
    <cellStyle name="GrandTotalNumber 4 3 2 2 4 2" xfId="12385"/>
    <cellStyle name="GrandTotalNumber 4 3 2 2 5" xfId="12386"/>
    <cellStyle name="GrandTotalNumber 4 3 2 3" xfId="12387"/>
    <cellStyle name="GrandTotalNumber 4 3 2 3 2" xfId="12388"/>
    <cellStyle name="GrandTotalNumber 4 3 2 4" xfId="12389"/>
    <cellStyle name="GrandTotalNumber 4 3 2 4 2" xfId="12390"/>
    <cellStyle name="GrandTotalNumber 4 3 2 5" xfId="12391"/>
    <cellStyle name="GrandTotalNumber 4 3 2 5 2" xfId="12392"/>
    <cellStyle name="GrandTotalNumber 4 3 2 6" xfId="12393"/>
    <cellStyle name="GrandTotalNumber 4 3 3" xfId="529"/>
    <cellStyle name="GrandTotalNumber 4 3 3 2" xfId="530"/>
    <cellStyle name="GrandTotalNumber 4 3 3 2 2" xfId="12394"/>
    <cellStyle name="GrandTotalNumber 4 3 3 2 2 2" xfId="12395"/>
    <cellStyle name="GrandTotalNumber 4 3 3 2 3" xfId="12396"/>
    <cellStyle name="GrandTotalNumber 4 3 3 2 3 2" xfId="12397"/>
    <cellStyle name="GrandTotalNumber 4 3 3 2 4" xfId="12398"/>
    <cellStyle name="GrandTotalNumber 4 3 3 2 4 2" xfId="12399"/>
    <cellStyle name="GrandTotalNumber 4 3 3 2 5" xfId="12400"/>
    <cellStyle name="GrandTotalNumber 4 3 3 3" xfId="12401"/>
    <cellStyle name="GrandTotalNumber 4 3 3 3 2" xfId="12402"/>
    <cellStyle name="GrandTotalNumber 4 3 3 4" xfId="12403"/>
    <cellStyle name="GrandTotalNumber 4 3 3 4 2" xfId="12404"/>
    <cellStyle name="GrandTotalNumber 4 3 3 5" xfId="12405"/>
    <cellStyle name="GrandTotalNumber 4 3 3 5 2" xfId="12406"/>
    <cellStyle name="GrandTotalNumber 4 3 3 6" xfId="12407"/>
    <cellStyle name="GrandTotalNumber 4 3 4" xfId="531"/>
    <cellStyle name="GrandTotalNumber 4 3 4 2" xfId="532"/>
    <cellStyle name="GrandTotalNumber 4 3 4 2 2" xfId="12408"/>
    <cellStyle name="GrandTotalNumber 4 3 4 2 2 2" xfId="12409"/>
    <cellStyle name="GrandTotalNumber 4 3 4 2 3" xfId="12410"/>
    <cellStyle name="GrandTotalNumber 4 3 4 2 3 2" xfId="12411"/>
    <cellStyle name="GrandTotalNumber 4 3 4 2 4" xfId="12412"/>
    <cellStyle name="GrandTotalNumber 4 3 4 2 4 2" xfId="12413"/>
    <cellStyle name="GrandTotalNumber 4 3 4 2 5" xfId="12414"/>
    <cellStyle name="GrandTotalNumber 4 3 4 3" xfId="12415"/>
    <cellStyle name="GrandTotalNumber 4 3 4 3 2" xfId="12416"/>
    <cellStyle name="GrandTotalNumber 4 3 4 4" xfId="12417"/>
    <cellStyle name="GrandTotalNumber 4 3 4 4 2" xfId="12418"/>
    <cellStyle name="GrandTotalNumber 4 3 4 5" xfId="12419"/>
    <cellStyle name="GrandTotalNumber 4 3 4 5 2" xfId="12420"/>
    <cellStyle name="GrandTotalNumber 4 3 4 6" xfId="12421"/>
    <cellStyle name="GrandTotalNumber 4 3 5" xfId="533"/>
    <cellStyle name="GrandTotalNumber 4 3 5 2" xfId="534"/>
    <cellStyle name="GrandTotalNumber 4 3 5 2 2" xfId="12422"/>
    <cellStyle name="GrandTotalNumber 4 3 5 2 2 2" xfId="12423"/>
    <cellStyle name="GrandTotalNumber 4 3 5 2 3" xfId="12424"/>
    <cellStyle name="GrandTotalNumber 4 3 5 2 3 2" xfId="12425"/>
    <cellStyle name="GrandTotalNumber 4 3 5 2 4" xfId="12426"/>
    <cellStyle name="GrandTotalNumber 4 3 5 2 4 2" xfId="12427"/>
    <cellStyle name="GrandTotalNumber 4 3 5 2 5" xfId="12428"/>
    <cellStyle name="GrandTotalNumber 4 3 5 3" xfId="12429"/>
    <cellStyle name="GrandTotalNumber 4 3 5 3 2" xfId="12430"/>
    <cellStyle name="GrandTotalNumber 4 3 5 4" xfId="12431"/>
    <cellStyle name="GrandTotalNumber 4 3 5 4 2" xfId="12432"/>
    <cellStyle name="GrandTotalNumber 4 3 5 5" xfId="12433"/>
    <cellStyle name="GrandTotalNumber 4 3 5 5 2" xfId="12434"/>
    <cellStyle name="GrandTotalNumber 4 3 5 6" xfId="12435"/>
    <cellStyle name="GrandTotalNumber 4 3 6" xfId="535"/>
    <cellStyle name="GrandTotalNumber 4 3 6 2" xfId="536"/>
    <cellStyle name="GrandTotalNumber 4 3 6 2 2" xfId="12436"/>
    <cellStyle name="GrandTotalNumber 4 3 6 2 2 2" xfId="12437"/>
    <cellStyle name="GrandTotalNumber 4 3 6 2 3" xfId="12438"/>
    <cellStyle name="GrandTotalNumber 4 3 6 2 3 2" xfId="12439"/>
    <cellStyle name="GrandTotalNumber 4 3 6 2 4" xfId="12440"/>
    <cellStyle name="GrandTotalNumber 4 3 6 2 4 2" xfId="12441"/>
    <cellStyle name="GrandTotalNumber 4 3 6 2 5" xfId="12442"/>
    <cellStyle name="GrandTotalNumber 4 3 6 3" xfId="12443"/>
    <cellStyle name="GrandTotalNumber 4 3 6 3 2" xfId="12444"/>
    <cellStyle name="GrandTotalNumber 4 3 6 4" xfId="12445"/>
    <cellStyle name="GrandTotalNumber 4 3 6 4 2" xfId="12446"/>
    <cellStyle name="GrandTotalNumber 4 3 6 5" xfId="12447"/>
    <cellStyle name="GrandTotalNumber 4 3 6 5 2" xfId="12448"/>
    <cellStyle name="GrandTotalNumber 4 3 6 6" xfId="12449"/>
    <cellStyle name="GrandTotalNumber 4 3 7" xfId="537"/>
    <cellStyle name="GrandTotalNumber 4 3 7 2" xfId="12450"/>
    <cellStyle name="GrandTotalNumber 4 3 7 2 2" xfId="12451"/>
    <cellStyle name="GrandTotalNumber 4 3 7 3" xfId="12452"/>
    <cellStyle name="GrandTotalNumber 4 3 7 3 2" xfId="12453"/>
    <cellStyle name="GrandTotalNumber 4 3 7 4" xfId="12454"/>
    <cellStyle name="GrandTotalNumber 4 3 7 4 2" xfId="12455"/>
    <cellStyle name="GrandTotalNumber 4 3 7 5" xfId="12456"/>
    <cellStyle name="GrandTotalNumber 4 3 8" xfId="12457"/>
    <cellStyle name="GrandTotalNumber 4 3 8 2" xfId="12458"/>
    <cellStyle name="GrandTotalNumber 4 3 9" xfId="12459"/>
    <cellStyle name="GrandTotalNumber 4 3 9 2" xfId="12460"/>
    <cellStyle name="GrandTotalNumber 4 4" xfId="538"/>
    <cellStyle name="GrandTotalNumber 4 4 10" xfId="12461"/>
    <cellStyle name="GrandTotalNumber 4 4 10 2" xfId="12462"/>
    <cellStyle name="GrandTotalNumber 4 4 11" xfId="12463"/>
    <cellStyle name="GrandTotalNumber 4 4 2" xfId="539"/>
    <cellStyle name="GrandTotalNumber 4 4 2 2" xfId="540"/>
    <cellStyle name="GrandTotalNumber 4 4 2 2 2" xfId="12464"/>
    <cellStyle name="GrandTotalNumber 4 4 2 2 2 2" xfId="12465"/>
    <cellStyle name="GrandTotalNumber 4 4 2 2 3" xfId="12466"/>
    <cellStyle name="GrandTotalNumber 4 4 2 2 3 2" xfId="12467"/>
    <cellStyle name="GrandTotalNumber 4 4 2 2 4" xfId="12468"/>
    <cellStyle name="GrandTotalNumber 4 4 2 2 4 2" xfId="12469"/>
    <cellStyle name="GrandTotalNumber 4 4 2 2 5" xfId="12470"/>
    <cellStyle name="GrandTotalNumber 4 4 2 3" xfId="12471"/>
    <cellStyle name="GrandTotalNumber 4 4 2 3 2" xfId="12472"/>
    <cellStyle name="GrandTotalNumber 4 4 2 4" xfId="12473"/>
    <cellStyle name="GrandTotalNumber 4 4 2 4 2" xfId="12474"/>
    <cellStyle name="GrandTotalNumber 4 4 2 5" xfId="12475"/>
    <cellStyle name="GrandTotalNumber 4 4 2 5 2" xfId="12476"/>
    <cellStyle name="GrandTotalNumber 4 4 2 6" xfId="12477"/>
    <cellStyle name="GrandTotalNumber 4 4 3" xfId="541"/>
    <cellStyle name="GrandTotalNumber 4 4 3 2" xfId="542"/>
    <cellStyle name="GrandTotalNumber 4 4 3 2 2" xfId="12478"/>
    <cellStyle name="GrandTotalNumber 4 4 3 2 2 2" xfId="12479"/>
    <cellStyle name="GrandTotalNumber 4 4 3 2 3" xfId="12480"/>
    <cellStyle name="GrandTotalNumber 4 4 3 2 3 2" xfId="12481"/>
    <cellStyle name="GrandTotalNumber 4 4 3 2 4" xfId="12482"/>
    <cellStyle name="GrandTotalNumber 4 4 3 2 4 2" xfId="12483"/>
    <cellStyle name="GrandTotalNumber 4 4 3 2 5" xfId="12484"/>
    <cellStyle name="GrandTotalNumber 4 4 3 3" xfId="12485"/>
    <cellStyle name="GrandTotalNumber 4 4 3 3 2" xfId="12486"/>
    <cellStyle name="GrandTotalNumber 4 4 3 4" xfId="12487"/>
    <cellStyle name="GrandTotalNumber 4 4 3 4 2" xfId="12488"/>
    <cellStyle name="GrandTotalNumber 4 4 3 5" xfId="12489"/>
    <cellStyle name="GrandTotalNumber 4 4 3 5 2" xfId="12490"/>
    <cellStyle name="GrandTotalNumber 4 4 3 6" xfId="12491"/>
    <cellStyle name="GrandTotalNumber 4 4 4" xfId="543"/>
    <cellStyle name="GrandTotalNumber 4 4 4 2" xfId="544"/>
    <cellStyle name="GrandTotalNumber 4 4 4 2 2" xfId="12492"/>
    <cellStyle name="GrandTotalNumber 4 4 4 2 2 2" xfId="12493"/>
    <cellStyle name="GrandTotalNumber 4 4 4 2 3" xfId="12494"/>
    <cellStyle name="GrandTotalNumber 4 4 4 2 3 2" xfId="12495"/>
    <cellStyle name="GrandTotalNumber 4 4 4 2 4" xfId="12496"/>
    <cellStyle name="GrandTotalNumber 4 4 4 2 4 2" xfId="12497"/>
    <cellStyle name="GrandTotalNumber 4 4 4 2 5" xfId="12498"/>
    <cellStyle name="GrandTotalNumber 4 4 4 3" xfId="12499"/>
    <cellStyle name="GrandTotalNumber 4 4 4 3 2" xfId="12500"/>
    <cellStyle name="GrandTotalNumber 4 4 4 4" xfId="12501"/>
    <cellStyle name="GrandTotalNumber 4 4 4 4 2" xfId="12502"/>
    <cellStyle name="GrandTotalNumber 4 4 4 5" xfId="12503"/>
    <cellStyle name="GrandTotalNumber 4 4 4 5 2" xfId="12504"/>
    <cellStyle name="GrandTotalNumber 4 4 4 6" xfId="12505"/>
    <cellStyle name="GrandTotalNumber 4 4 5" xfId="545"/>
    <cellStyle name="GrandTotalNumber 4 4 5 2" xfId="546"/>
    <cellStyle name="GrandTotalNumber 4 4 5 2 2" xfId="12506"/>
    <cellStyle name="GrandTotalNumber 4 4 5 2 2 2" xfId="12507"/>
    <cellStyle name="GrandTotalNumber 4 4 5 2 3" xfId="12508"/>
    <cellStyle name="GrandTotalNumber 4 4 5 2 3 2" xfId="12509"/>
    <cellStyle name="GrandTotalNumber 4 4 5 2 4" xfId="12510"/>
    <cellStyle name="GrandTotalNumber 4 4 5 2 4 2" xfId="12511"/>
    <cellStyle name="GrandTotalNumber 4 4 5 2 5" xfId="12512"/>
    <cellStyle name="GrandTotalNumber 4 4 5 3" xfId="12513"/>
    <cellStyle name="GrandTotalNumber 4 4 5 3 2" xfId="12514"/>
    <cellStyle name="GrandTotalNumber 4 4 5 4" xfId="12515"/>
    <cellStyle name="GrandTotalNumber 4 4 5 4 2" xfId="12516"/>
    <cellStyle name="GrandTotalNumber 4 4 5 5" xfId="12517"/>
    <cellStyle name="GrandTotalNumber 4 4 5 5 2" xfId="12518"/>
    <cellStyle name="GrandTotalNumber 4 4 5 6" xfId="12519"/>
    <cellStyle name="GrandTotalNumber 4 4 6" xfId="547"/>
    <cellStyle name="GrandTotalNumber 4 4 6 2" xfId="548"/>
    <cellStyle name="GrandTotalNumber 4 4 6 2 2" xfId="12520"/>
    <cellStyle name="GrandTotalNumber 4 4 6 2 2 2" xfId="12521"/>
    <cellStyle name="GrandTotalNumber 4 4 6 2 3" xfId="12522"/>
    <cellStyle name="GrandTotalNumber 4 4 6 2 3 2" xfId="12523"/>
    <cellStyle name="GrandTotalNumber 4 4 6 2 4" xfId="12524"/>
    <cellStyle name="GrandTotalNumber 4 4 6 2 4 2" xfId="12525"/>
    <cellStyle name="GrandTotalNumber 4 4 6 2 5" xfId="12526"/>
    <cellStyle name="GrandTotalNumber 4 4 6 3" xfId="12527"/>
    <cellStyle name="GrandTotalNumber 4 4 6 3 2" xfId="12528"/>
    <cellStyle name="GrandTotalNumber 4 4 6 4" xfId="12529"/>
    <cellStyle name="GrandTotalNumber 4 4 6 4 2" xfId="12530"/>
    <cellStyle name="GrandTotalNumber 4 4 6 5" xfId="12531"/>
    <cellStyle name="GrandTotalNumber 4 4 6 5 2" xfId="12532"/>
    <cellStyle name="GrandTotalNumber 4 4 6 6" xfId="12533"/>
    <cellStyle name="GrandTotalNumber 4 4 7" xfId="549"/>
    <cellStyle name="GrandTotalNumber 4 4 7 2" xfId="12534"/>
    <cellStyle name="GrandTotalNumber 4 4 7 2 2" xfId="12535"/>
    <cellStyle name="GrandTotalNumber 4 4 7 3" xfId="12536"/>
    <cellStyle name="GrandTotalNumber 4 4 7 3 2" xfId="12537"/>
    <cellStyle name="GrandTotalNumber 4 4 7 4" xfId="12538"/>
    <cellStyle name="GrandTotalNumber 4 4 7 4 2" xfId="12539"/>
    <cellStyle name="GrandTotalNumber 4 4 7 5" xfId="12540"/>
    <cellStyle name="GrandTotalNumber 4 4 8" xfId="12541"/>
    <cellStyle name="GrandTotalNumber 4 4 8 2" xfId="12542"/>
    <cellStyle name="GrandTotalNumber 4 4 9" xfId="12543"/>
    <cellStyle name="GrandTotalNumber 4 4 9 2" xfId="12544"/>
    <cellStyle name="GrandTotalNumber 4 5" xfId="550"/>
    <cellStyle name="GrandTotalNumber 4 5 10" xfId="12545"/>
    <cellStyle name="GrandTotalNumber 4 5 10 2" xfId="12546"/>
    <cellStyle name="GrandTotalNumber 4 5 11" xfId="12547"/>
    <cellStyle name="GrandTotalNumber 4 5 2" xfId="551"/>
    <cellStyle name="GrandTotalNumber 4 5 2 2" xfId="552"/>
    <cellStyle name="GrandTotalNumber 4 5 2 2 2" xfId="12548"/>
    <cellStyle name="GrandTotalNumber 4 5 2 2 2 2" xfId="12549"/>
    <cellStyle name="GrandTotalNumber 4 5 2 2 3" xfId="12550"/>
    <cellStyle name="GrandTotalNumber 4 5 2 2 3 2" xfId="12551"/>
    <cellStyle name="GrandTotalNumber 4 5 2 2 4" xfId="12552"/>
    <cellStyle name="GrandTotalNumber 4 5 2 2 4 2" xfId="12553"/>
    <cellStyle name="GrandTotalNumber 4 5 2 2 5" xfId="12554"/>
    <cellStyle name="GrandTotalNumber 4 5 2 3" xfId="12555"/>
    <cellStyle name="GrandTotalNumber 4 5 2 3 2" xfId="12556"/>
    <cellStyle name="GrandTotalNumber 4 5 2 4" xfId="12557"/>
    <cellStyle name="GrandTotalNumber 4 5 2 4 2" xfId="12558"/>
    <cellStyle name="GrandTotalNumber 4 5 2 5" xfId="12559"/>
    <cellStyle name="GrandTotalNumber 4 5 2 5 2" xfId="12560"/>
    <cellStyle name="GrandTotalNumber 4 5 2 6" xfId="12561"/>
    <cellStyle name="GrandTotalNumber 4 5 3" xfId="553"/>
    <cellStyle name="GrandTotalNumber 4 5 3 2" xfId="554"/>
    <cellStyle name="GrandTotalNumber 4 5 3 2 2" xfId="12562"/>
    <cellStyle name="GrandTotalNumber 4 5 3 2 2 2" xfId="12563"/>
    <cellStyle name="GrandTotalNumber 4 5 3 2 3" xfId="12564"/>
    <cellStyle name="GrandTotalNumber 4 5 3 2 3 2" xfId="12565"/>
    <cellStyle name="GrandTotalNumber 4 5 3 2 4" xfId="12566"/>
    <cellStyle name="GrandTotalNumber 4 5 3 2 4 2" xfId="12567"/>
    <cellStyle name="GrandTotalNumber 4 5 3 2 5" xfId="12568"/>
    <cellStyle name="GrandTotalNumber 4 5 3 3" xfId="12569"/>
    <cellStyle name="GrandTotalNumber 4 5 3 3 2" xfId="12570"/>
    <cellStyle name="GrandTotalNumber 4 5 3 4" xfId="12571"/>
    <cellStyle name="GrandTotalNumber 4 5 3 4 2" xfId="12572"/>
    <cellStyle name="GrandTotalNumber 4 5 3 5" xfId="12573"/>
    <cellStyle name="GrandTotalNumber 4 5 3 5 2" xfId="12574"/>
    <cellStyle name="GrandTotalNumber 4 5 3 6" xfId="12575"/>
    <cellStyle name="GrandTotalNumber 4 5 4" xfId="555"/>
    <cellStyle name="GrandTotalNumber 4 5 4 2" xfId="556"/>
    <cellStyle name="GrandTotalNumber 4 5 4 2 2" xfId="12576"/>
    <cellStyle name="GrandTotalNumber 4 5 4 2 2 2" xfId="12577"/>
    <cellStyle name="GrandTotalNumber 4 5 4 2 3" xfId="12578"/>
    <cellStyle name="GrandTotalNumber 4 5 4 2 3 2" xfId="12579"/>
    <cellStyle name="GrandTotalNumber 4 5 4 2 4" xfId="12580"/>
    <cellStyle name="GrandTotalNumber 4 5 4 2 4 2" xfId="12581"/>
    <cellStyle name="GrandTotalNumber 4 5 4 2 5" xfId="12582"/>
    <cellStyle name="GrandTotalNumber 4 5 4 3" xfId="12583"/>
    <cellStyle name="GrandTotalNumber 4 5 4 3 2" xfId="12584"/>
    <cellStyle name="GrandTotalNumber 4 5 4 4" xfId="12585"/>
    <cellStyle name="GrandTotalNumber 4 5 4 4 2" xfId="12586"/>
    <cellStyle name="GrandTotalNumber 4 5 4 5" xfId="12587"/>
    <cellStyle name="GrandTotalNumber 4 5 4 5 2" xfId="12588"/>
    <cellStyle name="GrandTotalNumber 4 5 4 6" xfId="12589"/>
    <cellStyle name="GrandTotalNumber 4 5 5" xfId="557"/>
    <cellStyle name="GrandTotalNumber 4 5 5 2" xfId="558"/>
    <cellStyle name="GrandTotalNumber 4 5 5 2 2" xfId="12590"/>
    <cellStyle name="GrandTotalNumber 4 5 5 2 2 2" xfId="12591"/>
    <cellStyle name="GrandTotalNumber 4 5 5 2 3" xfId="12592"/>
    <cellStyle name="GrandTotalNumber 4 5 5 2 3 2" xfId="12593"/>
    <cellStyle name="GrandTotalNumber 4 5 5 2 4" xfId="12594"/>
    <cellStyle name="GrandTotalNumber 4 5 5 2 4 2" xfId="12595"/>
    <cellStyle name="GrandTotalNumber 4 5 5 2 5" xfId="12596"/>
    <cellStyle name="GrandTotalNumber 4 5 5 3" xfId="12597"/>
    <cellStyle name="GrandTotalNumber 4 5 5 3 2" xfId="12598"/>
    <cellStyle name="GrandTotalNumber 4 5 5 4" xfId="12599"/>
    <cellStyle name="GrandTotalNumber 4 5 5 4 2" xfId="12600"/>
    <cellStyle name="GrandTotalNumber 4 5 5 5" xfId="12601"/>
    <cellStyle name="GrandTotalNumber 4 5 5 5 2" xfId="12602"/>
    <cellStyle name="GrandTotalNumber 4 5 5 6" xfId="12603"/>
    <cellStyle name="GrandTotalNumber 4 5 6" xfId="559"/>
    <cellStyle name="GrandTotalNumber 4 5 6 2" xfId="560"/>
    <cellStyle name="GrandTotalNumber 4 5 6 2 2" xfId="12604"/>
    <cellStyle name="GrandTotalNumber 4 5 6 2 2 2" xfId="12605"/>
    <cellStyle name="GrandTotalNumber 4 5 6 2 3" xfId="12606"/>
    <cellStyle name="GrandTotalNumber 4 5 6 2 3 2" xfId="12607"/>
    <cellStyle name="GrandTotalNumber 4 5 6 2 4" xfId="12608"/>
    <cellStyle name="GrandTotalNumber 4 5 6 2 4 2" xfId="12609"/>
    <cellStyle name="GrandTotalNumber 4 5 6 2 5" xfId="12610"/>
    <cellStyle name="GrandTotalNumber 4 5 6 3" xfId="12611"/>
    <cellStyle name="GrandTotalNumber 4 5 6 3 2" xfId="12612"/>
    <cellStyle name="GrandTotalNumber 4 5 6 4" xfId="12613"/>
    <cellStyle name="GrandTotalNumber 4 5 6 4 2" xfId="12614"/>
    <cellStyle name="GrandTotalNumber 4 5 6 5" xfId="12615"/>
    <cellStyle name="GrandTotalNumber 4 5 6 5 2" xfId="12616"/>
    <cellStyle name="GrandTotalNumber 4 5 6 6" xfId="12617"/>
    <cellStyle name="GrandTotalNumber 4 5 7" xfId="561"/>
    <cellStyle name="GrandTotalNumber 4 5 7 2" xfId="12618"/>
    <cellStyle name="GrandTotalNumber 4 5 7 2 2" xfId="12619"/>
    <cellStyle name="GrandTotalNumber 4 5 7 3" xfId="12620"/>
    <cellStyle name="GrandTotalNumber 4 5 7 3 2" xfId="12621"/>
    <cellStyle name="GrandTotalNumber 4 5 7 4" xfId="12622"/>
    <cellStyle name="GrandTotalNumber 4 5 7 4 2" xfId="12623"/>
    <cellStyle name="GrandTotalNumber 4 5 7 5" xfId="12624"/>
    <cellStyle name="GrandTotalNumber 4 5 8" xfId="12625"/>
    <cellStyle name="GrandTotalNumber 4 5 8 2" xfId="12626"/>
    <cellStyle name="GrandTotalNumber 4 5 9" xfId="12627"/>
    <cellStyle name="GrandTotalNumber 4 5 9 2" xfId="12628"/>
    <cellStyle name="GrandTotalNumber 4 6" xfId="562"/>
    <cellStyle name="GrandTotalNumber 4 6 2" xfId="563"/>
    <cellStyle name="GrandTotalNumber 4 6 2 2" xfId="12629"/>
    <cellStyle name="GrandTotalNumber 4 6 2 2 2" xfId="12630"/>
    <cellStyle name="GrandTotalNumber 4 6 2 3" xfId="12631"/>
    <cellStyle name="GrandTotalNumber 4 6 2 3 2" xfId="12632"/>
    <cellStyle name="GrandTotalNumber 4 6 2 4" xfId="12633"/>
    <cellStyle name="GrandTotalNumber 4 6 2 4 2" xfId="12634"/>
    <cellStyle name="GrandTotalNumber 4 6 2 5" xfId="12635"/>
    <cellStyle name="GrandTotalNumber 4 6 3" xfId="12636"/>
    <cellStyle name="GrandTotalNumber 4 6 3 2" xfId="12637"/>
    <cellStyle name="GrandTotalNumber 4 6 4" xfId="12638"/>
    <cellStyle name="GrandTotalNumber 4 6 4 2" xfId="12639"/>
    <cellStyle name="GrandTotalNumber 4 6 5" xfId="12640"/>
    <cellStyle name="GrandTotalNumber 4 6 5 2" xfId="12641"/>
    <cellStyle name="GrandTotalNumber 4 6 6" xfId="12642"/>
    <cellStyle name="GrandTotalNumber 4 7" xfId="564"/>
    <cellStyle name="GrandTotalNumber 4 7 2" xfId="565"/>
    <cellStyle name="GrandTotalNumber 4 7 2 2" xfId="12643"/>
    <cellStyle name="GrandTotalNumber 4 7 2 2 2" xfId="12644"/>
    <cellStyle name="GrandTotalNumber 4 7 2 3" xfId="12645"/>
    <cellStyle name="GrandTotalNumber 4 7 2 3 2" xfId="12646"/>
    <cellStyle name="GrandTotalNumber 4 7 2 4" xfId="12647"/>
    <cellStyle name="GrandTotalNumber 4 7 2 4 2" xfId="12648"/>
    <cellStyle name="GrandTotalNumber 4 7 2 5" xfId="12649"/>
    <cellStyle name="GrandTotalNumber 4 7 3" xfId="12650"/>
    <cellStyle name="GrandTotalNumber 4 7 3 2" xfId="12651"/>
    <cellStyle name="GrandTotalNumber 4 7 4" xfId="12652"/>
    <cellStyle name="GrandTotalNumber 4 7 4 2" xfId="12653"/>
    <cellStyle name="GrandTotalNumber 4 7 5" xfId="12654"/>
    <cellStyle name="GrandTotalNumber 4 7 5 2" xfId="12655"/>
    <cellStyle name="GrandTotalNumber 4 7 6" xfId="12656"/>
    <cellStyle name="GrandTotalNumber 4 8" xfId="566"/>
    <cellStyle name="GrandTotalNumber 4 8 2" xfId="567"/>
    <cellStyle name="GrandTotalNumber 4 8 2 2" xfId="12657"/>
    <cellStyle name="GrandTotalNumber 4 8 2 2 2" xfId="12658"/>
    <cellStyle name="GrandTotalNumber 4 8 2 3" xfId="12659"/>
    <cellStyle name="GrandTotalNumber 4 8 2 3 2" xfId="12660"/>
    <cellStyle name="GrandTotalNumber 4 8 2 4" xfId="12661"/>
    <cellStyle name="GrandTotalNumber 4 8 2 4 2" xfId="12662"/>
    <cellStyle name="GrandTotalNumber 4 8 2 5" xfId="12663"/>
    <cellStyle name="GrandTotalNumber 4 8 3" xfId="12664"/>
    <cellStyle name="GrandTotalNumber 4 8 3 2" xfId="12665"/>
    <cellStyle name="GrandTotalNumber 4 8 4" xfId="12666"/>
    <cellStyle name="GrandTotalNumber 4 8 4 2" xfId="12667"/>
    <cellStyle name="GrandTotalNumber 4 8 5" xfId="12668"/>
    <cellStyle name="GrandTotalNumber 4 8 5 2" xfId="12669"/>
    <cellStyle name="GrandTotalNumber 4 8 6" xfId="12670"/>
    <cellStyle name="GrandTotalNumber 4 9" xfId="568"/>
    <cellStyle name="GrandTotalNumber 4 9 2" xfId="569"/>
    <cellStyle name="GrandTotalNumber 4 9 2 2" xfId="12671"/>
    <cellStyle name="GrandTotalNumber 4 9 2 2 2" xfId="12672"/>
    <cellStyle name="GrandTotalNumber 4 9 2 3" xfId="12673"/>
    <cellStyle name="GrandTotalNumber 4 9 2 3 2" xfId="12674"/>
    <cellStyle name="GrandTotalNumber 4 9 2 4" xfId="12675"/>
    <cellStyle name="GrandTotalNumber 4 9 2 4 2" xfId="12676"/>
    <cellStyle name="GrandTotalNumber 4 9 2 5" xfId="12677"/>
    <cellStyle name="GrandTotalNumber 4 9 3" xfId="12678"/>
    <cellStyle name="GrandTotalNumber 4 9 3 2" xfId="12679"/>
    <cellStyle name="GrandTotalNumber 4 9 4" xfId="12680"/>
    <cellStyle name="GrandTotalNumber 4 9 4 2" xfId="12681"/>
    <cellStyle name="GrandTotalNumber 4 9 5" xfId="12682"/>
    <cellStyle name="GrandTotalNumber 4 9 5 2" xfId="12683"/>
    <cellStyle name="GrandTotalNumber 4 9 6" xfId="12684"/>
    <cellStyle name="GrandTotalNumber 5" xfId="570"/>
    <cellStyle name="GrandTotalNumber 5 10" xfId="571"/>
    <cellStyle name="GrandTotalNumber 5 10 2" xfId="572"/>
    <cellStyle name="GrandTotalNumber 5 10 2 2" xfId="12685"/>
    <cellStyle name="GrandTotalNumber 5 10 2 2 2" xfId="12686"/>
    <cellStyle name="GrandTotalNumber 5 10 2 3" xfId="12687"/>
    <cellStyle name="GrandTotalNumber 5 10 2 3 2" xfId="12688"/>
    <cellStyle name="GrandTotalNumber 5 10 2 4" xfId="12689"/>
    <cellStyle name="GrandTotalNumber 5 10 2 4 2" xfId="12690"/>
    <cellStyle name="GrandTotalNumber 5 10 2 5" xfId="12691"/>
    <cellStyle name="GrandTotalNumber 5 10 3" xfId="12692"/>
    <cellStyle name="GrandTotalNumber 5 10 3 2" xfId="12693"/>
    <cellStyle name="GrandTotalNumber 5 10 4" xfId="12694"/>
    <cellStyle name="GrandTotalNumber 5 10 4 2" xfId="12695"/>
    <cellStyle name="GrandTotalNumber 5 10 5" xfId="12696"/>
    <cellStyle name="GrandTotalNumber 5 10 5 2" xfId="12697"/>
    <cellStyle name="GrandTotalNumber 5 10 6" xfId="12698"/>
    <cellStyle name="GrandTotalNumber 5 11" xfId="573"/>
    <cellStyle name="GrandTotalNumber 5 11 2" xfId="12699"/>
    <cellStyle name="GrandTotalNumber 5 11 2 2" xfId="12700"/>
    <cellStyle name="GrandTotalNumber 5 11 3" xfId="12701"/>
    <cellStyle name="GrandTotalNumber 5 11 3 2" xfId="12702"/>
    <cellStyle name="GrandTotalNumber 5 11 4" xfId="12703"/>
    <cellStyle name="GrandTotalNumber 5 11 4 2" xfId="12704"/>
    <cellStyle name="GrandTotalNumber 5 11 5" xfId="12705"/>
    <cellStyle name="GrandTotalNumber 5 12" xfId="574"/>
    <cellStyle name="GrandTotalNumber 5 12 2" xfId="12706"/>
    <cellStyle name="GrandTotalNumber 5 12 2 2" xfId="12707"/>
    <cellStyle name="GrandTotalNumber 5 12 3" xfId="12708"/>
    <cellStyle name="GrandTotalNumber 5 12 3 2" xfId="12709"/>
    <cellStyle name="GrandTotalNumber 5 12 4" xfId="12710"/>
    <cellStyle name="GrandTotalNumber 5 12 4 2" xfId="12711"/>
    <cellStyle name="GrandTotalNumber 5 12 5" xfId="12712"/>
    <cellStyle name="GrandTotalNumber 5 13" xfId="575"/>
    <cellStyle name="GrandTotalNumber 5 13 2" xfId="12713"/>
    <cellStyle name="GrandTotalNumber 5 13 2 2" xfId="12714"/>
    <cellStyle name="GrandTotalNumber 5 13 3" xfId="12715"/>
    <cellStyle name="GrandTotalNumber 5 13 3 2" xfId="12716"/>
    <cellStyle name="GrandTotalNumber 5 13 4" xfId="12717"/>
    <cellStyle name="GrandTotalNumber 5 13 4 2" xfId="12718"/>
    <cellStyle name="GrandTotalNumber 5 13 5" xfId="12719"/>
    <cellStyle name="GrandTotalNumber 5 14" xfId="576"/>
    <cellStyle name="GrandTotalNumber 5 14 2" xfId="12720"/>
    <cellStyle name="GrandTotalNumber 5 14 2 2" xfId="12721"/>
    <cellStyle name="GrandTotalNumber 5 14 3" xfId="12722"/>
    <cellStyle name="GrandTotalNumber 5 14 3 2" xfId="12723"/>
    <cellStyle name="GrandTotalNumber 5 14 4" xfId="12724"/>
    <cellStyle name="GrandTotalNumber 5 14 4 2" xfId="12725"/>
    <cellStyle name="GrandTotalNumber 5 14 5" xfId="12726"/>
    <cellStyle name="GrandTotalNumber 5 15" xfId="577"/>
    <cellStyle name="GrandTotalNumber 5 15 2" xfId="12727"/>
    <cellStyle name="GrandTotalNumber 5 15 2 2" xfId="12728"/>
    <cellStyle name="GrandTotalNumber 5 15 3" xfId="12729"/>
    <cellStyle name="GrandTotalNumber 5 15 3 2" xfId="12730"/>
    <cellStyle name="GrandTotalNumber 5 15 4" xfId="12731"/>
    <cellStyle name="GrandTotalNumber 5 15 4 2" xfId="12732"/>
    <cellStyle name="GrandTotalNumber 5 15 5" xfId="12733"/>
    <cellStyle name="GrandTotalNumber 5 16" xfId="12734"/>
    <cellStyle name="GrandTotalNumber 5 16 2" xfId="12735"/>
    <cellStyle name="GrandTotalNumber 5 16 2 2" xfId="12736"/>
    <cellStyle name="GrandTotalNumber 5 16 3" xfId="12737"/>
    <cellStyle name="GrandTotalNumber 5 17" xfId="12738"/>
    <cellStyle name="GrandTotalNumber 5 17 2" xfId="12739"/>
    <cellStyle name="GrandTotalNumber 5 17 2 2" xfId="12740"/>
    <cellStyle name="GrandTotalNumber 5 17 3" xfId="12741"/>
    <cellStyle name="GrandTotalNumber 5 18" xfId="12742"/>
    <cellStyle name="GrandTotalNumber 5 18 2" xfId="12743"/>
    <cellStyle name="GrandTotalNumber 5 18 2 2" xfId="12744"/>
    <cellStyle name="GrandTotalNumber 5 18 3" xfId="12745"/>
    <cellStyle name="GrandTotalNumber 5 19" xfId="12746"/>
    <cellStyle name="GrandTotalNumber 5 19 2" xfId="12747"/>
    <cellStyle name="GrandTotalNumber 5 19 2 2" xfId="12748"/>
    <cellStyle name="GrandTotalNumber 5 19 3" xfId="12749"/>
    <cellStyle name="GrandTotalNumber 5 2" xfId="578"/>
    <cellStyle name="GrandTotalNumber 5 2 10" xfId="579"/>
    <cellStyle name="GrandTotalNumber 5 2 10 2" xfId="12750"/>
    <cellStyle name="GrandTotalNumber 5 2 10 2 2" xfId="12751"/>
    <cellStyle name="GrandTotalNumber 5 2 10 3" xfId="12752"/>
    <cellStyle name="GrandTotalNumber 5 2 10 3 2" xfId="12753"/>
    <cellStyle name="GrandTotalNumber 5 2 10 4" xfId="12754"/>
    <cellStyle name="GrandTotalNumber 5 2 10 4 2" xfId="12755"/>
    <cellStyle name="GrandTotalNumber 5 2 10 5" xfId="12756"/>
    <cellStyle name="GrandTotalNumber 5 2 11" xfId="580"/>
    <cellStyle name="GrandTotalNumber 5 2 11 2" xfId="12757"/>
    <cellStyle name="GrandTotalNumber 5 2 11 2 2" xfId="12758"/>
    <cellStyle name="GrandTotalNumber 5 2 11 3" xfId="12759"/>
    <cellStyle name="GrandTotalNumber 5 2 11 3 2" xfId="12760"/>
    <cellStyle name="GrandTotalNumber 5 2 11 4" xfId="12761"/>
    <cellStyle name="GrandTotalNumber 5 2 11 4 2" xfId="12762"/>
    <cellStyle name="GrandTotalNumber 5 2 11 5" xfId="12763"/>
    <cellStyle name="GrandTotalNumber 5 2 12" xfId="581"/>
    <cellStyle name="GrandTotalNumber 5 2 12 2" xfId="12764"/>
    <cellStyle name="GrandTotalNumber 5 2 12 2 2" xfId="12765"/>
    <cellStyle name="GrandTotalNumber 5 2 12 3" xfId="12766"/>
    <cellStyle name="GrandTotalNumber 5 2 12 3 2" xfId="12767"/>
    <cellStyle name="GrandTotalNumber 5 2 12 4" xfId="12768"/>
    <cellStyle name="GrandTotalNumber 5 2 12 4 2" xfId="12769"/>
    <cellStyle name="GrandTotalNumber 5 2 12 5" xfId="12770"/>
    <cellStyle name="GrandTotalNumber 5 2 13" xfId="582"/>
    <cellStyle name="GrandTotalNumber 5 2 13 2" xfId="12771"/>
    <cellStyle name="GrandTotalNumber 5 2 13 2 2" xfId="12772"/>
    <cellStyle name="GrandTotalNumber 5 2 13 3" xfId="12773"/>
    <cellStyle name="GrandTotalNumber 5 2 13 3 2" xfId="12774"/>
    <cellStyle name="GrandTotalNumber 5 2 13 4" xfId="12775"/>
    <cellStyle name="GrandTotalNumber 5 2 13 4 2" xfId="12776"/>
    <cellStyle name="GrandTotalNumber 5 2 13 5" xfId="12777"/>
    <cellStyle name="GrandTotalNumber 5 2 14" xfId="583"/>
    <cellStyle name="GrandTotalNumber 5 2 14 2" xfId="12778"/>
    <cellStyle name="GrandTotalNumber 5 2 14 2 2" xfId="12779"/>
    <cellStyle name="GrandTotalNumber 5 2 14 3" xfId="12780"/>
    <cellStyle name="GrandTotalNumber 5 2 14 3 2" xfId="12781"/>
    <cellStyle name="GrandTotalNumber 5 2 14 4" xfId="12782"/>
    <cellStyle name="GrandTotalNumber 5 2 14 4 2" xfId="12783"/>
    <cellStyle name="GrandTotalNumber 5 2 14 5" xfId="12784"/>
    <cellStyle name="GrandTotalNumber 5 2 15" xfId="12785"/>
    <cellStyle name="GrandTotalNumber 5 2 15 2" xfId="12786"/>
    <cellStyle name="GrandTotalNumber 5 2 15 2 2" xfId="12787"/>
    <cellStyle name="GrandTotalNumber 5 2 15 3" xfId="12788"/>
    <cellStyle name="GrandTotalNumber 5 2 16" xfId="12789"/>
    <cellStyle name="GrandTotalNumber 5 2 16 2" xfId="12790"/>
    <cellStyle name="GrandTotalNumber 5 2 16 2 2" xfId="12791"/>
    <cellStyle name="GrandTotalNumber 5 2 16 3" xfId="12792"/>
    <cellStyle name="GrandTotalNumber 5 2 17" xfId="12793"/>
    <cellStyle name="GrandTotalNumber 5 2 17 2" xfId="12794"/>
    <cellStyle name="GrandTotalNumber 5 2 17 2 2" xfId="12795"/>
    <cellStyle name="GrandTotalNumber 5 2 17 3" xfId="12796"/>
    <cellStyle name="GrandTotalNumber 5 2 18" xfId="12797"/>
    <cellStyle name="GrandTotalNumber 5 2 18 2" xfId="12798"/>
    <cellStyle name="GrandTotalNumber 5 2 18 2 2" xfId="12799"/>
    <cellStyle name="GrandTotalNumber 5 2 18 3" xfId="12800"/>
    <cellStyle name="GrandTotalNumber 5 2 19" xfId="12801"/>
    <cellStyle name="GrandTotalNumber 5 2 19 2" xfId="12802"/>
    <cellStyle name="GrandTotalNumber 5 2 2" xfId="584"/>
    <cellStyle name="GrandTotalNumber 5 2 2 10" xfId="585"/>
    <cellStyle name="GrandTotalNumber 5 2 2 10 2" xfId="12803"/>
    <cellStyle name="GrandTotalNumber 5 2 2 10 2 2" xfId="12804"/>
    <cellStyle name="GrandTotalNumber 5 2 2 10 3" xfId="12805"/>
    <cellStyle name="GrandTotalNumber 5 2 2 10 3 2" xfId="12806"/>
    <cellStyle name="GrandTotalNumber 5 2 2 10 4" xfId="12807"/>
    <cellStyle name="GrandTotalNumber 5 2 2 10 4 2" xfId="12808"/>
    <cellStyle name="GrandTotalNumber 5 2 2 10 5" xfId="12809"/>
    <cellStyle name="GrandTotalNumber 5 2 2 11" xfId="12810"/>
    <cellStyle name="GrandTotalNumber 5 2 2 11 2" xfId="12811"/>
    <cellStyle name="GrandTotalNumber 5 2 2 12" xfId="12812"/>
    <cellStyle name="GrandTotalNumber 5 2 2 12 2" xfId="12813"/>
    <cellStyle name="GrandTotalNumber 5 2 2 13" xfId="12814"/>
    <cellStyle name="GrandTotalNumber 5 2 2 13 2" xfId="12815"/>
    <cellStyle name="GrandTotalNumber 5 2 2 14" xfId="12816"/>
    <cellStyle name="GrandTotalNumber 5 2 2 2" xfId="586"/>
    <cellStyle name="GrandTotalNumber 5 2 2 2 10" xfId="12817"/>
    <cellStyle name="GrandTotalNumber 5 2 2 2 10 2" xfId="12818"/>
    <cellStyle name="GrandTotalNumber 5 2 2 2 11" xfId="12819"/>
    <cellStyle name="GrandTotalNumber 5 2 2 2 2" xfId="587"/>
    <cellStyle name="GrandTotalNumber 5 2 2 2 2 2" xfId="588"/>
    <cellStyle name="GrandTotalNumber 5 2 2 2 2 2 2" xfId="12820"/>
    <cellStyle name="GrandTotalNumber 5 2 2 2 2 2 2 2" xfId="12821"/>
    <cellStyle name="GrandTotalNumber 5 2 2 2 2 2 3" xfId="12822"/>
    <cellStyle name="GrandTotalNumber 5 2 2 2 2 2 3 2" xfId="12823"/>
    <cellStyle name="GrandTotalNumber 5 2 2 2 2 2 4" xfId="12824"/>
    <cellStyle name="GrandTotalNumber 5 2 2 2 2 2 4 2" xfId="12825"/>
    <cellStyle name="GrandTotalNumber 5 2 2 2 2 2 5" xfId="12826"/>
    <cellStyle name="GrandTotalNumber 5 2 2 2 2 3" xfId="12827"/>
    <cellStyle name="GrandTotalNumber 5 2 2 2 2 3 2" xfId="12828"/>
    <cellStyle name="GrandTotalNumber 5 2 2 2 2 4" xfId="12829"/>
    <cellStyle name="GrandTotalNumber 5 2 2 2 2 4 2" xfId="12830"/>
    <cellStyle name="GrandTotalNumber 5 2 2 2 2 5" xfId="12831"/>
    <cellStyle name="GrandTotalNumber 5 2 2 2 2 5 2" xfId="12832"/>
    <cellStyle name="GrandTotalNumber 5 2 2 2 2 6" xfId="12833"/>
    <cellStyle name="GrandTotalNumber 5 2 2 2 3" xfId="589"/>
    <cellStyle name="GrandTotalNumber 5 2 2 2 3 2" xfId="590"/>
    <cellStyle name="GrandTotalNumber 5 2 2 2 3 2 2" xfId="12834"/>
    <cellStyle name="GrandTotalNumber 5 2 2 2 3 2 2 2" xfId="12835"/>
    <cellStyle name="GrandTotalNumber 5 2 2 2 3 2 3" xfId="12836"/>
    <cellStyle name="GrandTotalNumber 5 2 2 2 3 2 3 2" xfId="12837"/>
    <cellStyle name="GrandTotalNumber 5 2 2 2 3 2 4" xfId="12838"/>
    <cellStyle name="GrandTotalNumber 5 2 2 2 3 2 4 2" xfId="12839"/>
    <cellStyle name="GrandTotalNumber 5 2 2 2 3 2 5" xfId="12840"/>
    <cellStyle name="GrandTotalNumber 5 2 2 2 3 3" xfId="12841"/>
    <cellStyle name="GrandTotalNumber 5 2 2 2 3 3 2" xfId="12842"/>
    <cellStyle name="GrandTotalNumber 5 2 2 2 3 4" xfId="12843"/>
    <cellStyle name="GrandTotalNumber 5 2 2 2 3 4 2" xfId="12844"/>
    <cellStyle name="GrandTotalNumber 5 2 2 2 3 5" xfId="12845"/>
    <cellStyle name="GrandTotalNumber 5 2 2 2 3 5 2" xfId="12846"/>
    <cellStyle name="GrandTotalNumber 5 2 2 2 3 6" xfId="12847"/>
    <cellStyle name="GrandTotalNumber 5 2 2 2 4" xfId="591"/>
    <cellStyle name="GrandTotalNumber 5 2 2 2 4 2" xfId="592"/>
    <cellStyle name="GrandTotalNumber 5 2 2 2 4 2 2" xfId="12848"/>
    <cellStyle name="GrandTotalNumber 5 2 2 2 4 2 2 2" xfId="12849"/>
    <cellStyle name="GrandTotalNumber 5 2 2 2 4 2 3" xfId="12850"/>
    <cellStyle name="GrandTotalNumber 5 2 2 2 4 2 3 2" xfId="12851"/>
    <cellStyle name="GrandTotalNumber 5 2 2 2 4 2 4" xfId="12852"/>
    <cellStyle name="GrandTotalNumber 5 2 2 2 4 2 4 2" xfId="12853"/>
    <cellStyle name="GrandTotalNumber 5 2 2 2 4 2 5" xfId="12854"/>
    <cellStyle name="GrandTotalNumber 5 2 2 2 4 3" xfId="12855"/>
    <cellStyle name="GrandTotalNumber 5 2 2 2 4 3 2" xfId="12856"/>
    <cellStyle name="GrandTotalNumber 5 2 2 2 4 4" xfId="12857"/>
    <cellStyle name="GrandTotalNumber 5 2 2 2 4 4 2" xfId="12858"/>
    <cellStyle name="GrandTotalNumber 5 2 2 2 4 5" xfId="12859"/>
    <cellStyle name="GrandTotalNumber 5 2 2 2 4 5 2" xfId="12860"/>
    <cellStyle name="GrandTotalNumber 5 2 2 2 4 6" xfId="12861"/>
    <cellStyle name="GrandTotalNumber 5 2 2 2 5" xfId="593"/>
    <cellStyle name="GrandTotalNumber 5 2 2 2 5 2" xfId="594"/>
    <cellStyle name="GrandTotalNumber 5 2 2 2 5 2 2" xfId="12862"/>
    <cellStyle name="GrandTotalNumber 5 2 2 2 5 2 2 2" xfId="12863"/>
    <cellStyle name="GrandTotalNumber 5 2 2 2 5 2 3" xfId="12864"/>
    <cellStyle name="GrandTotalNumber 5 2 2 2 5 2 3 2" xfId="12865"/>
    <cellStyle name="GrandTotalNumber 5 2 2 2 5 2 4" xfId="12866"/>
    <cellStyle name="GrandTotalNumber 5 2 2 2 5 2 4 2" xfId="12867"/>
    <cellStyle name="GrandTotalNumber 5 2 2 2 5 2 5" xfId="12868"/>
    <cellStyle name="GrandTotalNumber 5 2 2 2 5 3" xfId="12869"/>
    <cellStyle name="GrandTotalNumber 5 2 2 2 5 3 2" xfId="12870"/>
    <cellStyle name="GrandTotalNumber 5 2 2 2 5 4" xfId="12871"/>
    <cellStyle name="GrandTotalNumber 5 2 2 2 5 4 2" xfId="12872"/>
    <cellStyle name="GrandTotalNumber 5 2 2 2 5 5" xfId="12873"/>
    <cellStyle name="GrandTotalNumber 5 2 2 2 5 5 2" xfId="12874"/>
    <cellStyle name="GrandTotalNumber 5 2 2 2 5 6" xfId="12875"/>
    <cellStyle name="GrandTotalNumber 5 2 2 2 6" xfId="595"/>
    <cellStyle name="GrandTotalNumber 5 2 2 2 6 2" xfId="596"/>
    <cellStyle name="GrandTotalNumber 5 2 2 2 6 2 2" xfId="12876"/>
    <cellStyle name="GrandTotalNumber 5 2 2 2 6 2 2 2" xfId="12877"/>
    <cellStyle name="GrandTotalNumber 5 2 2 2 6 2 3" xfId="12878"/>
    <cellStyle name="GrandTotalNumber 5 2 2 2 6 2 3 2" xfId="12879"/>
    <cellStyle name="GrandTotalNumber 5 2 2 2 6 2 4" xfId="12880"/>
    <cellStyle name="GrandTotalNumber 5 2 2 2 6 2 4 2" xfId="12881"/>
    <cellStyle name="GrandTotalNumber 5 2 2 2 6 2 5" xfId="12882"/>
    <cellStyle name="GrandTotalNumber 5 2 2 2 6 3" xfId="12883"/>
    <cellStyle name="GrandTotalNumber 5 2 2 2 6 3 2" xfId="12884"/>
    <cellStyle name="GrandTotalNumber 5 2 2 2 6 4" xfId="12885"/>
    <cellStyle name="GrandTotalNumber 5 2 2 2 6 4 2" xfId="12886"/>
    <cellStyle name="GrandTotalNumber 5 2 2 2 6 5" xfId="12887"/>
    <cellStyle name="GrandTotalNumber 5 2 2 2 6 5 2" xfId="12888"/>
    <cellStyle name="GrandTotalNumber 5 2 2 2 6 6" xfId="12889"/>
    <cellStyle name="GrandTotalNumber 5 2 2 2 7" xfId="597"/>
    <cellStyle name="GrandTotalNumber 5 2 2 2 7 2" xfId="12890"/>
    <cellStyle name="GrandTotalNumber 5 2 2 2 7 2 2" xfId="12891"/>
    <cellStyle name="GrandTotalNumber 5 2 2 2 7 3" xfId="12892"/>
    <cellStyle name="GrandTotalNumber 5 2 2 2 7 3 2" xfId="12893"/>
    <cellStyle name="GrandTotalNumber 5 2 2 2 7 4" xfId="12894"/>
    <cellStyle name="GrandTotalNumber 5 2 2 2 7 4 2" xfId="12895"/>
    <cellStyle name="GrandTotalNumber 5 2 2 2 7 5" xfId="12896"/>
    <cellStyle name="GrandTotalNumber 5 2 2 2 8" xfId="12897"/>
    <cellStyle name="GrandTotalNumber 5 2 2 2 8 2" xfId="12898"/>
    <cellStyle name="GrandTotalNumber 5 2 2 2 9" xfId="12899"/>
    <cellStyle name="GrandTotalNumber 5 2 2 2 9 2" xfId="12900"/>
    <cellStyle name="GrandTotalNumber 5 2 2 3" xfId="598"/>
    <cellStyle name="GrandTotalNumber 5 2 2 3 10" xfId="12901"/>
    <cellStyle name="GrandTotalNumber 5 2 2 3 10 2" xfId="12902"/>
    <cellStyle name="GrandTotalNumber 5 2 2 3 11" xfId="12903"/>
    <cellStyle name="GrandTotalNumber 5 2 2 3 2" xfId="599"/>
    <cellStyle name="GrandTotalNumber 5 2 2 3 2 2" xfId="600"/>
    <cellStyle name="GrandTotalNumber 5 2 2 3 2 2 2" xfId="12904"/>
    <cellStyle name="GrandTotalNumber 5 2 2 3 2 2 2 2" xfId="12905"/>
    <cellStyle name="GrandTotalNumber 5 2 2 3 2 2 3" xfId="12906"/>
    <cellStyle name="GrandTotalNumber 5 2 2 3 2 2 3 2" xfId="12907"/>
    <cellStyle name="GrandTotalNumber 5 2 2 3 2 2 4" xfId="12908"/>
    <cellStyle name="GrandTotalNumber 5 2 2 3 2 2 4 2" xfId="12909"/>
    <cellStyle name="GrandTotalNumber 5 2 2 3 2 2 5" xfId="12910"/>
    <cellStyle name="GrandTotalNumber 5 2 2 3 2 3" xfId="12911"/>
    <cellStyle name="GrandTotalNumber 5 2 2 3 2 3 2" xfId="12912"/>
    <cellStyle name="GrandTotalNumber 5 2 2 3 2 4" xfId="12913"/>
    <cellStyle name="GrandTotalNumber 5 2 2 3 2 4 2" xfId="12914"/>
    <cellStyle name="GrandTotalNumber 5 2 2 3 2 5" xfId="12915"/>
    <cellStyle name="GrandTotalNumber 5 2 2 3 2 5 2" xfId="12916"/>
    <cellStyle name="GrandTotalNumber 5 2 2 3 2 6" xfId="12917"/>
    <cellStyle name="GrandTotalNumber 5 2 2 3 3" xfId="601"/>
    <cellStyle name="GrandTotalNumber 5 2 2 3 3 2" xfId="602"/>
    <cellStyle name="GrandTotalNumber 5 2 2 3 3 2 2" xfId="12918"/>
    <cellStyle name="GrandTotalNumber 5 2 2 3 3 2 2 2" xfId="12919"/>
    <cellStyle name="GrandTotalNumber 5 2 2 3 3 2 3" xfId="12920"/>
    <cellStyle name="GrandTotalNumber 5 2 2 3 3 2 3 2" xfId="12921"/>
    <cellStyle name="GrandTotalNumber 5 2 2 3 3 2 4" xfId="12922"/>
    <cellStyle name="GrandTotalNumber 5 2 2 3 3 2 4 2" xfId="12923"/>
    <cellStyle name="GrandTotalNumber 5 2 2 3 3 2 5" xfId="12924"/>
    <cellStyle name="GrandTotalNumber 5 2 2 3 3 3" xfId="12925"/>
    <cellStyle name="GrandTotalNumber 5 2 2 3 3 3 2" xfId="12926"/>
    <cellStyle name="GrandTotalNumber 5 2 2 3 3 4" xfId="12927"/>
    <cellStyle name="GrandTotalNumber 5 2 2 3 3 4 2" xfId="12928"/>
    <cellStyle name="GrandTotalNumber 5 2 2 3 3 5" xfId="12929"/>
    <cellStyle name="GrandTotalNumber 5 2 2 3 3 5 2" xfId="12930"/>
    <cellStyle name="GrandTotalNumber 5 2 2 3 3 6" xfId="12931"/>
    <cellStyle name="GrandTotalNumber 5 2 2 3 4" xfId="603"/>
    <cellStyle name="GrandTotalNumber 5 2 2 3 4 2" xfId="604"/>
    <cellStyle name="GrandTotalNumber 5 2 2 3 4 2 2" xfId="12932"/>
    <cellStyle name="GrandTotalNumber 5 2 2 3 4 2 2 2" xfId="12933"/>
    <cellStyle name="GrandTotalNumber 5 2 2 3 4 2 3" xfId="12934"/>
    <cellStyle name="GrandTotalNumber 5 2 2 3 4 2 3 2" xfId="12935"/>
    <cellStyle name="GrandTotalNumber 5 2 2 3 4 2 4" xfId="12936"/>
    <cellStyle name="GrandTotalNumber 5 2 2 3 4 2 4 2" xfId="12937"/>
    <cellStyle name="GrandTotalNumber 5 2 2 3 4 2 5" xfId="12938"/>
    <cellStyle name="GrandTotalNumber 5 2 2 3 4 3" xfId="12939"/>
    <cellStyle name="GrandTotalNumber 5 2 2 3 4 3 2" xfId="12940"/>
    <cellStyle name="GrandTotalNumber 5 2 2 3 4 4" xfId="12941"/>
    <cellStyle name="GrandTotalNumber 5 2 2 3 4 4 2" xfId="12942"/>
    <cellStyle name="GrandTotalNumber 5 2 2 3 4 5" xfId="12943"/>
    <cellStyle name="GrandTotalNumber 5 2 2 3 4 5 2" xfId="12944"/>
    <cellStyle name="GrandTotalNumber 5 2 2 3 4 6" xfId="12945"/>
    <cellStyle name="GrandTotalNumber 5 2 2 3 5" xfId="605"/>
    <cellStyle name="GrandTotalNumber 5 2 2 3 5 2" xfId="606"/>
    <cellStyle name="GrandTotalNumber 5 2 2 3 5 2 2" xfId="12946"/>
    <cellStyle name="GrandTotalNumber 5 2 2 3 5 2 2 2" xfId="12947"/>
    <cellStyle name="GrandTotalNumber 5 2 2 3 5 2 3" xfId="12948"/>
    <cellStyle name="GrandTotalNumber 5 2 2 3 5 2 3 2" xfId="12949"/>
    <cellStyle name="GrandTotalNumber 5 2 2 3 5 2 4" xfId="12950"/>
    <cellStyle name="GrandTotalNumber 5 2 2 3 5 2 4 2" xfId="12951"/>
    <cellStyle name="GrandTotalNumber 5 2 2 3 5 2 5" xfId="12952"/>
    <cellStyle name="GrandTotalNumber 5 2 2 3 5 3" xfId="12953"/>
    <cellStyle name="GrandTotalNumber 5 2 2 3 5 3 2" xfId="12954"/>
    <cellStyle name="GrandTotalNumber 5 2 2 3 5 4" xfId="12955"/>
    <cellStyle name="GrandTotalNumber 5 2 2 3 5 4 2" xfId="12956"/>
    <cellStyle name="GrandTotalNumber 5 2 2 3 5 5" xfId="12957"/>
    <cellStyle name="GrandTotalNumber 5 2 2 3 5 5 2" xfId="12958"/>
    <cellStyle name="GrandTotalNumber 5 2 2 3 5 6" xfId="12959"/>
    <cellStyle name="GrandTotalNumber 5 2 2 3 6" xfId="607"/>
    <cellStyle name="GrandTotalNumber 5 2 2 3 6 2" xfId="608"/>
    <cellStyle name="GrandTotalNumber 5 2 2 3 6 2 2" xfId="12960"/>
    <cellStyle name="GrandTotalNumber 5 2 2 3 6 2 2 2" xfId="12961"/>
    <cellStyle name="GrandTotalNumber 5 2 2 3 6 2 3" xfId="12962"/>
    <cellStyle name="GrandTotalNumber 5 2 2 3 6 2 3 2" xfId="12963"/>
    <cellStyle name="GrandTotalNumber 5 2 2 3 6 2 4" xfId="12964"/>
    <cellStyle name="GrandTotalNumber 5 2 2 3 6 2 4 2" xfId="12965"/>
    <cellStyle name="GrandTotalNumber 5 2 2 3 6 2 5" xfId="12966"/>
    <cellStyle name="GrandTotalNumber 5 2 2 3 6 3" xfId="12967"/>
    <cellStyle name="GrandTotalNumber 5 2 2 3 6 3 2" xfId="12968"/>
    <cellStyle name="GrandTotalNumber 5 2 2 3 6 4" xfId="12969"/>
    <cellStyle name="GrandTotalNumber 5 2 2 3 6 4 2" xfId="12970"/>
    <cellStyle name="GrandTotalNumber 5 2 2 3 6 5" xfId="12971"/>
    <cellStyle name="GrandTotalNumber 5 2 2 3 6 5 2" xfId="12972"/>
    <cellStyle name="GrandTotalNumber 5 2 2 3 6 6" xfId="12973"/>
    <cellStyle name="GrandTotalNumber 5 2 2 3 7" xfId="609"/>
    <cellStyle name="GrandTotalNumber 5 2 2 3 7 2" xfId="12974"/>
    <cellStyle name="GrandTotalNumber 5 2 2 3 7 2 2" xfId="12975"/>
    <cellStyle name="GrandTotalNumber 5 2 2 3 7 3" xfId="12976"/>
    <cellStyle name="GrandTotalNumber 5 2 2 3 7 3 2" xfId="12977"/>
    <cellStyle name="GrandTotalNumber 5 2 2 3 7 4" xfId="12978"/>
    <cellStyle name="GrandTotalNumber 5 2 2 3 7 4 2" xfId="12979"/>
    <cellStyle name="GrandTotalNumber 5 2 2 3 7 5" xfId="12980"/>
    <cellStyle name="GrandTotalNumber 5 2 2 3 8" xfId="12981"/>
    <cellStyle name="GrandTotalNumber 5 2 2 3 8 2" xfId="12982"/>
    <cellStyle name="GrandTotalNumber 5 2 2 3 9" xfId="12983"/>
    <cellStyle name="GrandTotalNumber 5 2 2 3 9 2" xfId="12984"/>
    <cellStyle name="GrandTotalNumber 5 2 2 4" xfId="610"/>
    <cellStyle name="GrandTotalNumber 5 2 2 4 10" xfId="12985"/>
    <cellStyle name="GrandTotalNumber 5 2 2 4 10 2" xfId="12986"/>
    <cellStyle name="GrandTotalNumber 5 2 2 4 11" xfId="12987"/>
    <cellStyle name="GrandTotalNumber 5 2 2 4 2" xfId="611"/>
    <cellStyle name="GrandTotalNumber 5 2 2 4 2 2" xfId="612"/>
    <cellStyle name="GrandTotalNumber 5 2 2 4 2 2 2" xfId="12988"/>
    <cellStyle name="GrandTotalNumber 5 2 2 4 2 2 2 2" xfId="12989"/>
    <cellStyle name="GrandTotalNumber 5 2 2 4 2 2 3" xfId="12990"/>
    <cellStyle name="GrandTotalNumber 5 2 2 4 2 2 3 2" xfId="12991"/>
    <cellStyle name="GrandTotalNumber 5 2 2 4 2 2 4" xfId="12992"/>
    <cellStyle name="GrandTotalNumber 5 2 2 4 2 2 4 2" xfId="12993"/>
    <cellStyle name="GrandTotalNumber 5 2 2 4 2 2 5" xfId="12994"/>
    <cellStyle name="GrandTotalNumber 5 2 2 4 2 3" xfId="12995"/>
    <cellStyle name="GrandTotalNumber 5 2 2 4 2 3 2" xfId="12996"/>
    <cellStyle name="GrandTotalNumber 5 2 2 4 2 4" xfId="12997"/>
    <cellStyle name="GrandTotalNumber 5 2 2 4 2 4 2" xfId="12998"/>
    <cellStyle name="GrandTotalNumber 5 2 2 4 2 5" xfId="12999"/>
    <cellStyle name="GrandTotalNumber 5 2 2 4 2 5 2" xfId="13000"/>
    <cellStyle name="GrandTotalNumber 5 2 2 4 2 6" xfId="13001"/>
    <cellStyle name="GrandTotalNumber 5 2 2 4 3" xfId="613"/>
    <cellStyle name="GrandTotalNumber 5 2 2 4 3 2" xfId="614"/>
    <cellStyle name="GrandTotalNumber 5 2 2 4 3 2 2" xfId="13002"/>
    <cellStyle name="GrandTotalNumber 5 2 2 4 3 2 2 2" xfId="13003"/>
    <cellStyle name="GrandTotalNumber 5 2 2 4 3 2 3" xfId="13004"/>
    <cellStyle name="GrandTotalNumber 5 2 2 4 3 2 3 2" xfId="13005"/>
    <cellStyle name="GrandTotalNumber 5 2 2 4 3 2 4" xfId="13006"/>
    <cellStyle name="GrandTotalNumber 5 2 2 4 3 2 4 2" xfId="13007"/>
    <cellStyle name="GrandTotalNumber 5 2 2 4 3 2 5" xfId="13008"/>
    <cellStyle name="GrandTotalNumber 5 2 2 4 3 3" xfId="13009"/>
    <cellStyle name="GrandTotalNumber 5 2 2 4 3 3 2" xfId="13010"/>
    <cellStyle name="GrandTotalNumber 5 2 2 4 3 4" xfId="13011"/>
    <cellStyle name="GrandTotalNumber 5 2 2 4 3 4 2" xfId="13012"/>
    <cellStyle name="GrandTotalNumber 5 2 2 4 3 5" xfId="13013"/>
    <cellStyle name="GrandTotalNumber 5 2 2 4 3 5 2" xfId="13014"/>
    <cellStyle name="GrandTotalNumber 5 2 2 4 3 6" xfId="13015"/>
    <cellStyle name="GrandTotalNumber 5 2 2 4 4" xfId="615"/>
    <cellStyle name="GrandTotalNumber 5 2 2 4 4 2" xfId="616"/>
    <cellStyle name="GrandTotalNumber 5 2 2 4 4 2 2" xfId="13016"/>
    <cellStyle name="GrandTotalNumber 5 2 2 4 4 2 2 2" xfId="13017"/>
    <cellStyle name="GrandTotalNumber 5 2 2 4 4 2 3" xfId="13018"/>
    <cellStyle name="GrandTotalNumber 5 2 2 4 4 2 3 2" xfId="13019"/>
    <cellStyle name="GrandTotalNumber 5 2 2 4 4 2 4" xfId="13020"/>
    <cellStyle name="GrandTotalNumber 5 2 2 4 4 2 4 2" xfId="13021"/>
    <cellStyle name="GrandTotalNumber 5 2 2 4 4 2 5" xfId="13022"/>
    <cellStyle name="GrandTotalNumber 5 2 2 4 4 3" xfId="13023"/>
    <cellStyle name="GrandTotalNumber 5 2 2 4 4 3 2" xfId="13024"/>
    <cellStyle name="GrandTotalNumber 5 2 2 4 4 4" xfId="13025"/>
    <cellStyle name="GrandTotalNumber 5 2 2 4 4 4 2" xfId="13026"/>
    <cellStyle name="GrandTotalNumber 5 2 2 4 4 5" xfId="13027"/>
    <cellStyle name="GrandTotalNumber 5 2 2 4 4 5 2" xfId="13028"/>
    <cellStyle name="GrandTotalNumber 5 2 2 4 4 6" xfId="13029"/>
    <cellStyle name="GrandTotalNumber 5 2 2 4 5" xfId="617"/>
    <cellStyle name="GrandTotalNumber 5 2 2 4 5 2" xfId="618"/>
    <cellStyle name="GrandTotalNumber 5 2 2 4 5 2 2" xfId="13030"/>
    <cellStyle name="GrandTotalNumber 5 2 2 4 5 2 2 2" xfId="13031"/>
    <cellStyle name="GrandTotalNumber 5 2 2 4 5 2 3" xfId="13032"/>
    <cellStyle name="GrandTotalNumber 5 2 2 4 5 2 3 2" xfId="13033"/>
    <cellStyle name="GrandTotalNumber 5 2 2 4 5 2 4" xfId="13034"/>
    <cellStyle name="GrandTotalNumber 5 2 2 4 5 2 4 2" xfId="13035"/>
    <cellStyle name="GrandTotalNumber 5 2 2 4 5 2 5" xfId="13036"/>
    <cellStyle name="GrandTotalNumber 5 2 2 4 5 3" xfId="13037"/>
    <cellStyle name="GrandTotalNumber 5 2 2 4 5 3 2" xfId="13038"/>
    <cellStyle name="GrandTotalNumber 5 2 2 4 5 4" xfId="13039"/>
    <cellStyle name="GrandTotalNumber 5 2 2 4 5 4 2" xfId="13040"/>
    <cellStyle name="GrandTotalNumber 5 2 2 4 5 5" xfId="13041"/>
    <cellStyle name="GrandTotalNumber 5 2 2 4 5 5 2" xfId="13042"/>
    <cellStyle name="GrandTotalNumber 5 2 2 4 5 6" xfId="13043"/>
    <cellStyle name="GrandTotalNumber 5 2 2 4 6" xfId="619"/>
    <cellStyle name="GrandTotalNumber 5 2 2 4 6 2" xfId="620"/>
    <cellStyle name="GrandTotalNumber 5 2 2 4 6 2 2" xfId="13044"/>
    <cellStyle name="GrandTotalNumber 5 2 2 4 6 2 2 2" xfId="13045"/>
    <cellStyle name="GrandTotalNumber 5 2 2 4 6 2 3" xfId="13046"/>
    <cellStyle name="GrandTotalNumber 5 2 2 4 6 2 3 2" xfId="13047"/>
    <cellStyle name="GrandTotalNumber 5 2 2 4 6 2 4" xfId="13048"/>
    <cellStyle name="GrandTotalNumber 5 2 2 4 6 2 4 2" xfId="13049"/>
    <cellStyle name="GrandTotalNumber 5 2 2 4 6 2 5" xfId="13050"/>
    <cellStyle name="GrandTotalNumber 5 2 2 4 6 3" xfId="13051"/>
    <cellStyle name="GrandTotalNumber 5 2 2 4 6 3 2" xfId="13052"/>
    <cellStyle name="GrandTotalNumber 5 2 2 4 6 4" xfId="13053"/>
    <cellStyle name="GrandTotalNumber 5 2 2 4 6 4 2" xfId="13054"/>
    <cellStyle name="GrandTotalNumber 5 2 2 4 6 5" xfId="13055"/>
    <cellStyle name="GrandTotalNumber 5 2 2 4 6 5 2" xfId="13056"/>
    <cellStyle name="GrandTotalNumber 5 2 2 4 6 6" xfId="13057"/>
    <cellStyle name="GrandTotalNumber 5 2 2 4 7" xfId="621"/>
    <cellStyle name="GrandTotalNumber 5 2 2 4 7 2" xfId="13058"/>
    <cellStyle name="GrandTotalNumber 5 2 2 4 7 2 2" xfId="13059"/>
    <cellStyle name="GrandTotalNumber 5 2 2 4 7 3" xfId="13060"/>
    <cellStyle name="GrandTotalNumber 5 2 2 4 7 3 2" xfId="13061"/>
    <cellStyle name="GrandTotalNumber 5 2 2 4 7 4" xfId="13062"/>
    <cellStyle name="GrandTotalNumber 5 2 2 4 7 4 2" xfId="13063"/>
    <cellStyle name="GrandTotalNumber 5 2 2 4 7 5" xfId="13064"/>
    <cellStyle name="GrandTotalNumber 5 2 2 4 8" xfId="13065"/>
    <cellStyle name="GrandTotalNumber 5 2 2 4 8 2" xfId="13066"/>
    <cellStyle name="GrandTotalNumber 5 2 2 4 9" xfId="13067"/>
    <cellStyle name="GrandTotalNumber 5 2 2 4 9 2" xfId="13068"/>
    <cellStyle name="GrandTotalNumber 5 2 2 5" xfId="622"/>
    <cellStyle name="GrandTotalNumber 5 2 2 5 2" xfId="623"/>
    <cellStyle name="GrandTotalNumber 5 2 2 5 2 2" xfId="13069"/>
    <cellStyle name="GrandTotalNumber 5 2 2 5 2 2 2" xfId="13070"/>
    <cellStyle name="GrandTotalNumber 5 2 2 5 2 3" xfId="13071"/>
    <cellStyle name="GrandTotalNumber 5 2 2 5 2 3 2" xfId="13072"/>
    <cellStyle name="GrandTotalNumber 5 2 2 5 2 4" xfId="13073"/>
    <cellStyle name="GrandTotalNumber 5 2 2 5 2 4 2" xfId="13074"/>
    <cellStyle name="GrandTotalNumber 5 2 2 5 2 5" xfId="13075"/>
    <cellStyle name="GrandTotalNumber 5 2 2 5 3" xfId="13076"/>
    <cellStyle name="GrandTotalNumber 5 2 2 5 3 2" xfId="13077"/>
    <cellStyle name="GrandTotalNumber 5 2 2 5 4" xfId="13078"/>
    <cellStyle name="GrandTotalNumber 5 2 2 5 4 2" xfId="13079"/>
    <cellStyle name="GrandTotalNumber 5 2 2 5 5" xfId="13080"/>
    <cellStyle name="GrandTotalNumber 5 2 2 5 5 2" xfId="13081"/>
    <cellStyle name="GrandTotalNumber 5 2 2 5 6" xfId="13082"/>
    <cellStyle name="GrandTotalNumber 5 2 2 6" xfId="624"/>
    <cellStyle name="GrandTotalNumber 5 2 2 6 2" xfId="625"/>
    <cellStyle name="GrandTotalNumber 5 2 2 6 2 2" xfId="13083"/>
    <cellStyle name="GrandTotalNumber 5 2 2 6 2 2 2" xfId="13084"/>
    <cellStyle name="GrandTotalNumber 5 2 2 6 2 3" xfId="13085"/>
    <cellStyle name="GrandTotalNumber 5 2 2 6 2 3 2" xfId="13086"/>
    <cellStyle name="GrandTotalNumber 5 2 2 6 2 4" xfId="13087"/>
    <cellStyle name="GrandTotalNumber 5 2 2 6 2 4 2" xfId="13088"/>
    <cellStyle name="GrandTotalNumber 5 2 2 6 2 5" xfId="13089"/>
    <cellStyle name="GrandTotalNumber 5 2 2 6 3" xfId="13090"/>
    <cellStyle name="GrandTotalNumber 5 2 2 6 3 2" xfId="13091"/>
    <cellStyle name="GrandTotalNumber 5 2 2 6 4" xfId="13092"/>
    <cellStyle name="GrandTotalNumber 5 2 2 6 4 2" xfId="13093"/>
    <cellStyle name="GrandTotalNumber 5 2 2 6 5" xfId="13094"/>
    <cellStyle name="GrandTotalNumber 5 2 2 6 5 2" xfId="13095"/>
    <cellStyle name="GrandTotalNumber 5 2 2 6 6" xfId="13096"/>
    <cellStyle name="GrandTotalNumber 5 2 2 7" xfId="626"/>
    <cellStyle name="GrandTotalNumber 5 2 2 7 2" xfId="627"/>
    <cellStyle name="GrandTotalNumber 5 2 2 7 2 2" xfId="13097"/>
    <cellStyle name="GrandTotalNumber 5 2 2 7 2 2 2" xfId="13098"/>
    <cellStyle name="GrandTotalNumber 5 2 2 7 2 3" xfId="13099"/>
    <cellStyle name="GrandTotalNumber 5 2 2 7 2 3 2" xfId="13100"/>
    <cellStyle name="GrandTotalNumber 5 2 2 7 2 4" xfId="13101"/>
    <cellStyle name="GrandTotalNumber 5 2 2 7 2 4 2" xfId="13102"/>
    <cellStyle name="GrandTotalNumber 5 2 2 7 2 5" xfId="13103"/>
    <cellStyle name="GrandTotalNumber 5 2 2 7 3" xfId="13104"/>
    <cellStyle name="GrandTotalNumber 5 2 2 7 3 2" xfId="13105"/>
    <cellStyle name="GrandTotalNumber 5 2 2 7 4" xfId="13106"/>
    <cellStyle name="GrandTotalNumber 5 2 2 7 4 2" xfId="13107"/>
    <cellStyle name="GrandTotalNumber 5 2 2 7 5" xfId="13108"/>
    <cellStyle name="GrandTotalNumber 5 2 2 7 5 2" xfId="13109"/>
    <cellStyle name="GrandTotalNumber 5 2 2 7 6" xfId="13110"/>
    <cellStyle name="GrandTotalNumber 5 2 2 8" xfId="628"/>
    <cellStyle name="GrandTotalNumber 5 2 2 8 2" xfId="629"/>
    <cellStyle name="GrandTotalNumber 5 2 2 8 2 2" xfId="13111"/>
    <cellStyle name="GrandTotalNumber 5 2 2 8 2 2 2" xfId="13112"/>
    <cellStyle name="GrandTotalNumber 5 2 2 8 2 3" xfId="13113"/>
    <cellStyle name="GrandTotalNumber 5 2 2 8 2 3 2" xfId="13114"/>
    <cellStyle name="GrandTotalNumber 5 2 2 8 2 4" xfId="13115"/>
    <cellStyle name="GrandTotalNumber 5 2 2 8 2 4 2" xfId="13116"/>
    <cellStyle name="GrandTotalNumber 5 2 2 8 2 5" xfId="13117"/>
    <cellStyle name="GrandTotalNumber 5 2 2 8 3" xfId="13118"/>
    <cellStyle name="GrandTotalNumber 5 2 2 8 3 2" xfId="13119"/>
    <cellStyle name="GrandTotalNumber 5 2 2 8 4" xfId="13120"/>
    <cellStyle name="GrandTotalNumber 5 2 2 8 4 2" xfId="13121"/>
    <cellStyle name="GrandTotalNumber 5 2 2 8 5" xfId="13122"/>
    <cellStyle name="GrandTotalNumber 5 2 2 8 5 2" xfId="13123"/>
    <cellStyle name="GrandTotalNumber 5 2 2 8 6" xfId="13124"/>
    <cellStyle name="GrandTotalNumber 5 2 2 9" xfId="630"/>
    <cellStyle name="GrandTotalNumber 5 2 2 9 2" xfId="631"/>
    <cellStyle name="GrandTotalNumber 5 2 2 9 2 2" xfId="13125"/>
    <cellStyle name="GrandTotalNumber 5 2 2 9 2 2 2" xfId="13126"/>
    <cellStyle name="GrandTotalNumber 5 2 2 9 2 3" xfId="13127"/>
    <cellStyle name="GrandTotalNumber 5 2 2 9 2 3 2" xfId="13128"/>
    <cellStyle name="GrandTotalNumber 5 2 2 9 2 4" xfId="13129"/>
    <cellStyle name="GrandTotalNumber 5 2 2 9 2 4 2" xfId="13130"/>
    <cellStyle name="GrandTotalNumber 5 2 2 9 2 5" xfId="13131"/>
    <cellStyle name="GrandTotalNumber 5 2 2 9 3" xfId="13132"/>
    <cellStyle name="GrandTotalNumber 5 2 2 9 3 2" xfId="13133"/>
    <cellStyle name="GrandTotalNumber 5 2 2 9 4" xfId="13134"/>
    <cellStyle name="GrandTotalNumber 5 2 2 9 4 2" xfId="13135"/>
    <cellStyle name="GrandTotalNumber 5 2 2 9 5" xfId="13136"/>
    <cellStyle name="GrandTotalNumber 5 2 2 9 5 2" xfId="13137"/>
    <cellStyle name="GrandTotalNumber 5 2 2 9 6" xfId="13138"/>
    <cellStyle name="GrandTotalNumber 5 2 20" xfId="13139"/>
    <cellStyle name="GrandTotalNumber 5 2 3" xfId="632"/>
    <cellStyle name="GrandTotalNumber 5 2 3 10" xfId="13140"/>
    <cellStyle name="GrandTotalNumber 5 2 3 10 2" xfId="13141"/>
    <cellStyle name="GrandTotalNumber 5 2 3 11" xfId="13142"/>
    <cellStyle name="GrandTotalNumber 5 2 3 2" xfId="633"/>
    <cellStyle name="GrandTotalNumber 5 2 3 2 2" xfId="634"/>
    <cellStyle name="GrandTotalNumber 5 2 3 2 2 2" xfId="13143"/>
    <cellStyle name="GrandTotalNumber 5 2 3 2 2 2 2" xfId="13144"/>
    <cellStyle name="GrandTotalNumber 5 2 3 2 2 3" xfId="13145"/>
    <cellStyle name="GrandTotalNumber 5 2 3 2 2 3 2" xfId="13146"/>
    <cellStyle name="GrandTotalNumber 5 2 3 2 2 4" xfId="13147"/>
    <cellStyle name="GrandTotalNumber 5 2 3 2 2 4 2" xfId="13148"/>
    <cellStyle name="GrandTotalNumber 5 2 3 2 2 5" xfId="13149"/>
    <cellStyle name="GrandTotalNumber 5 2 3 2 3" xfId="13150"/>
    <cellStyle name="GrandTotalNumber 5 2 3 2 3 2" xfId="13151"/>
    <cellStyle name="GrandTotalNumber 5 2 3 2 4" xfId="13152"/>
    <cellStyle name="GrandTotalNumber 5 2 3 2 4 2" xfId="13153"/>
    <cellStyle name="GrandTotalNumber 5 2 3 2 5" xfId="13154"/>
    <cellStyle name="GrandTotalNumber 5 2 3 2 5 2" xfId="13155"/>
    <cellStyle name="GrandTotalNumber 5 2 3 2 6" xfId="13156"/>
    <cellStyle name="GrandTotalNumber 5 2 3 3" xfId="635"/>
    <cellStyle name="GrandTotalNumber 5 2 3 3 2" xfId="636"/>
    <cellStyle name="GrandTotalNumber 5 2 3 3 2 2" xfId="13157"/>
    <cellStyle name="GrandTotalNumber 5 2 3 3 2 2 2" xfId="13158"/>
    <cellStyle name="GrandTotalNumber 5 2 3 3 2 3" xfId="13159"/>
    <cellStyle name="GrandTotalNumber 5 2 3 3 2 3 2" xfId="13160"/>
    <cellStyle name="GrandTotalNumber 5 2 3 3 2 4" xfId="13161"/>
    <cellStyle name="GrandTotalNumber 5 2 3 3 2 4 2" xfId="13162"/>
    <cellStyle name="GrandTotalNumber 5 2 3 3 2 5" xfId="13163"/>
    <cellStyle name="GrandTotalNumber 5 2 3 3 3" xfId="13164"/>
    <cellStyle name="GrandTotalNumber 5 2 3 3 3 2" xfId="13165"/>
    <cellStyle name="GrandTotalNumber 5 2 3 3 4" xfId="13166"/>
    <cellStyle name="GrandTotalNumber 5 2 3 3 4 2" xfId="13167"/>
    <cellStyle name="GrandTotalNumber 5 2 3 3 5" xfId="13168"/>
    <cellStyle name="GrandTotalNumber 5 2 3 3 5 2" xfId="13169"/>
    <cellStyle name="GrandTotalNumber 5 2 3 3 6" xfId="13170"/>
    <cellStyle name="GrandTotalNumber 5 2 3 4" xfId="637"/>
    <cellStyle name="GrandTotalNumber 5 2 3 4 2" xfId="638"/>
    <cellStyle name="GrandTotalNumber 5 2 3 4 2 2" xfId="13171"/>
    <cellStyle name="GrandTotalNumber 5 2 3 4 2 2 2" xfId="13172"/>
    <cellStyle name="GrandTotalNumber 5 2 3 4 2 3" xfId="13173"/>
    <cellStyle name="GrandTotalNumber 5 2 3 4 2 3 2" xfId="13174"/>
    <cellStyle name="GrandTotalNumber 5 2 3 4 2 4" xfId="13175"/>
    <cellStyle name="GrandTotalNumber 5 2 3 4 2 4 2" xfId="13176"/>
    <cellStyle name="GrandTotalNumber 5 2 3 4 2 5" xfId="13177"/>
    <cellStyle name="GrandTotalNumber 5 2 3 4 3" xfId="13178"/>
    <cellStyle name="GrandTotalNumber 5 2 3 4 3 2" xfId="13179"/>
    <cellStyle name="GrandTotalNumber 5 2 3 4 4" xfId="13180"/>
    <cellStyle name="GrandTotalNumber 5 2 3 4 4 2" xfId="13181"/>
    <cellStyle name="GrandTotalNumber 5 2 3 4 5" xfId="13182"/>
    <cellStyle name="GrandTotalNumber 5 2 3 4 5 2" xfId="13183"/>
    <cellStyle name="GrandTotalNumber 5 2 3 4 6" xfId="13184"/>
    <cellStyle name="GrandTotalNumber 5 2 3 5" xfId="639"/>
    <cellStyle name="GrandTotalNumber 5 2 3 5 2" xfId="640"/>
    <cellStyle name="GrandTotalNumber 5 2 3 5 2 2" xfId="13185"/>
    <cellStyle name="GrandTotalNumber 5 2 3 5 2 2 2" xfId="13186"/>
    <cellStyle name="GrandTotalNumber 5 2 3 5 2 3" xfId="13187"/>
    <cellStyle name="GrandTotalNumber 5 2 3 5 2 3 2" xfId="13188"/>
    <cellStyle name="GrandTotalNumber 5 2 3 5 2 4" xfId="13189"/>
    <cellStyle name="GrandTotalNumber 5 2 3 5 2 4 2" xfId="13190"/>
    <cellStyle name="GrandTotalNumber 5 2 3 5 2 5" xfId="13191"/>
    <cellStyle name="GrandTotalNumber 5 2 3 5 3" xfId="13192"/>
    <cellStyle name="GrandTotalNumber 5 2 3 5 3 2" xfId="13193"/>
    <cellStyle name="GrandTotalNumber 5 2 3 5 4" xfId="13194"/>
    <cellStyle name="GrandTotalNumber 5 2 3 5 4 2" xfId="13195"/>
    <cellStyle name="GrandTotalNumber 5 2 3 5 5" xfId="13196"/>
    <cellStyle name="GrandTotalNumber 5 2 3 5 5 2" xfId="13197"/>
    <cellStyle name="GrandTotalNumber 5 2 3 5 6" xfId="13198"/>
    <cellStyle name="GrandTotalNumber 5 2 3 6" xfId="641"/>
    <cellStyle name="GrandTotalNumber 5 2 3 6 2" xfId="642"/>
    <cellStyle name="GrandTotalNumber 5 2 3 6 2 2" xfId="13199"/>
    <cellStyle name="GrandTotalNumber 5 2 3 6 2 2 2" xfId="13200"/>
    <cellStyle name="GrandTotalNumber 5 2 3 6 2 3" xfId="13201"/>
    <cellStyle name="GrandTotalNumber 5 2 3 6 2 3 2" xfId="13202"/>
    <cellStyle name="GrandTotalNumber 5 2 3 6 2 4" xfId="13203"/>
    <cellStyle name="GrandTotalNumber 5 2 3 6 2 4 2" xfId="13204"/>
    <cellStyle name="GrandTotalNumber 5 2 3 6 2 5" xfId="13205"/>
    <cellStyle name="GrandTotalNumber 5 2 3 6 3" xfId="13206"/>
    <cellStyle name="GrandTotalNumber 5 2 3 6 3 2" xfId="13207"/>
    <cellStyle name="GrandTotalNumber 5 2 3 6 4" xfId="13208"/>
    <cellStyle name="GrandTotalNumber 5 2 3 6 4 2" xfId="13209"/>
    <cellStyle name="GrandTotalNumber 5 2 3 6 5" xfId="13210"/>
    <cellStyle name="GrandTotalNumber 5 2 3 6 5 2" xfId="13211"/>
    <cellStyle name="GrandTotalNumber 5 2 3 6 6" xfId="13212"/>
    <cellStyle name="GrandTotalNumber 5 2 3 7" xfId="643"/>
    <cellStyle name="GrandTotalNumber 5 2 3 7 2" xfId="13213"/>
    <cellStyle name="GrandTotalNumber 5 2 3 7 2 2" xfId="13214"/>
    <cellStyle name="GrandTotalNumber 5 2 3 7 3" xfId="13215"/>
    <cellStyle name="GrandTotalNumber 5 2 3 7 3 2" xfId="13216"/>
    <cellStyle name="GrandTotalNumber 5 2 3 7 4" xfId="13217"/>
    <cellStyle name="GrandTotalNumber 5 2 3 7 4 2" xfId="13218"/>
    <cellStyle name="GrandTotalNumber 5 2 3 7 5" xfId="13219"/>
    <cellStyle name="GrandTotalNumber 5 2 3 8" xfId="13220"/>
    <cellStyle name="GrandTotalNumber 5 2 3 8 2" xfId="13221"/>
    <cellStyle name="GrandTotalNumber 5 2 3 9" xfId="13222"/>
    <cellStyle name="GrandTotalNumber 5 2 3 9 2" xfId="13223"/>
    <cellStyle name="GrandTotalNumber 5 2 4" xfId="644"/>
    <cellStyle name="GrandTotalNumber 5 2 4 10" xfId="13224"/>
    <cellStyle name="GrandTotalNumber 5 2 4 10 2" xfId="13225"/>
    <cellStyle name="GrandTotalNumber 5 2 4 11" xfId="13226"/>
    <cellStyle name="GrandTotalNumber 5 2 4 2" xfId="645"/>
    <cellStyle name="GrandTotalNumber 5 2 4 2 2" xfId="646"/>
    <cellStyle name="GrandTotalNumber 5 2 4 2 2 2" xfId="13227"/>
    <cellStyle name="GrandTotalNumber 5 2 4 2 2 2 2" xfId="13228"/>
    <cellStyle name="GrandTotalNumber 5 2 4 2 2 3" xfId="13229"/>
    <cellStyle name="GrandTotalNumber 5 2 4 2 2 3 2" xfId="13230"/>
    <cellStyle name="GrandTotalNumber 5 2 4 2 2 4" xfId="13231"/>
    <cellStyle name="GrandTotalNumber 5 2 4 2 2 4 2" xfId="13232"/>
    <cellStyle name="GrandTotalNumber 5 2 4 2 2 5" xfId="13233"/>
    <cellStyle name="GrandTotalNumber 5 2 4 2 3" xfId="13234"/>
    <cellStyle name="GrandTotalNumber 5 2 4 2 3 2" xfId="13235"/>
    <cellStyle name="GrandTotalNumber 5 2 4 2 4" xfId="13236"/>
    <cellStyle name="GrandTotalNumber 5 2 4 2 4 2" xfId="13237"/>
    <cellStyle name="GrandTotalNumber 5 2 4 2 5" xfId="13238"/>
    <cellStyle name="GrandTotalNumber 5 2 4 2 5 2" xfId="13239"/>
    <cellStyle name="GrandTotalNumber 5 2 4 2 6" xfId="13240"/>
    <cellStyle name="GrandTotalNumber 5 2 4 3" xfId="647"/>
    <cellStyle name="GrandTotalNumber 5 2 4 3 2" xfId="648"/>
    <cellStyle name="GrandTotalNumber 5 2 4 3 2 2" xfId="13241"/>
    <cellStyle name="GrandTotalNumber 5 2 4 3 2 2 2" xfId="13242"/>
    <cellStyle name="GrandTotalNumber 5 2 4 3 2 3" xfId="13243"/>
    <cellStyle name="GrandTotalNumber 5 2 4 3 2 3 2" xfId="13244"/>
    <cellStyle name="GrandTotalNumber 5 2 4 3 2 4" xfId="13245"/>
    <cellStyle name="GrandTotalNumber 5 2 4 3 2 4 2" xfId="13246"/>
    <cellStyle name="GrandTotalNumber 5 2 4 3 2 5" xfId="13247"/>
    <cellStyle name="GrandTotalNumber 5 2 4 3 3" xfId="13248"/>
    <cellStyle name="GrandTotalNumber 5 2 4 3 3 2" xfId="13249"/>
    <cellStyle name="GrandTotalNumber 5 2 4 3 4" xfId="13250"/>
    <cellStyle name="GrandTotalNumber 5 2 4 3 4 2" xfId="13251"/>
    <cellStyle name="GrandTotalNumber 5 2 4 3 5" xfId="13252"/>
    <cellStyle name="GrandTotalNumber 5 2 4 3 5 2" xfId="13253"/>
    <cellStyle name="GrandTotalNumber 5 2 4 3 6" xfId="13254"/>
    <cellStyle name="GrandTotalNumber 5 2 4 4" xfId="649"/>
    <cellStyle name="GrandTotalNumber 5 2 4 4 2" xfId="650"/>
    <cellStyle name="GrandTotalNumber 5 2 4 4 2 2" xfId="13255"/>
    <cellStyle name="GrandTotalNumber 5 2 4 4 2 2 2" xfId="13256"/>
    <cellStyle name="GrandTotalNumber 5 2 4 4 2 3" xfId="13257"/>
    <cellStyle name="GrandTotalNumber 5 2 4 4 2 3 2" xfId="13258"/>
    <cellStyle name="GrandTotalNumber 5 2 4 4 2 4" xfId="13259"/>
    <cellStyle name="GrandTotalNumber 5 2 4 4 2 4 2" xfId="13260"/>
    <cellStyle name="GrandTotalNumber 5 2 4 4 2 5" xfId="13261"/>
    <cellStyle name="GrandTotalNumber 5 2 4 4 3" xfId="13262"/>
    <cellStyle name="GrandTotalNumber 5 2 4 4 3 2" xfId="13263"/>
    <cellStyle name="GrandTotalNumber 5 2 4 4 4" xfId="13264"/>
    <cellStyle name="GrandTotalNumber 5 2 4 4 4 2" xfId="13265"/>
    <cellStyle name="GrandTotalNumber 5 2 4 4 5" xfId="13266"/>
    <cellStyle name="GrandTotalNumber 5 2 4 4 5 2" xfId="13267"/>
    <cellStyle name="GrandTotalNumber 5 2 4 4 6" xfId="13268"/>
    <cellStyle name="GrandTotalNumber 5 2 4 5" xfId="651"/>
    <cellStyle name="GrandTotalNumber 5 2 4 5 2" xfId="652"/>
    <cellStyle name="GrandTotalNumber 5 2 4 5 2 2" xfId="13269"/>
    <cellStyle name="GrandTotalNumber 5 2 4 5 2 2 2" xfId="13270"/>
    <cellStyle name="GrandTotalNumber 5 2 4 5 2 3" xfId="13271"/>
    <cellStyle name="GrandTotalNumber 5 2 4 5 2 3 2" xfId="13272"/>
    <cellStyle name="GrandTotalNumber 5 2 4 5 2 4" xfId="13273"/>
    <cellStyle name="GrandTotalNumber 5 2 4 5 2 4 2" xfId="13274"/>
    <cellStyle name="GrandTotalNumber 5 2 4 5 2 5" xfId="13275"/>
    <cellStyle name="GrandTotalNumber 5 2 4 5 3" xfId="13276"/>
    <cellStyle name="GrandTotalNumber 5 2 4 5 3 2" xfId="13277"/>
    <cellStyle name="GrandTotalNumber 5 2 4 5 4" xfId="13278"/>
    <cellStyle name="GrandTotalNumber 5 2 4 5 4 2" xfId="13279"/>
    <cellStyle name="GrandTotalNumber 5 2 4 5 5" xfId="13280"/>
    <cellStyle name="GrandTotalNumber 5 2 4 5 5 2" xfId="13281"/>
    <cellStyle name="GrandTotalNumber 5 2 4 5 6" xfId="13282"/>
    <cellStyle name="GrandTotalNumber 5 2 4 6" xfId="653"/>
    <cellStyle name="GrandTotalNumber 5 2 4 6 2" xfId="654"/>
    <cellStyle name="GrandTotalNumber 5 2 4 6 2 2" xfId="13283"/>
    <cellStyle name="GrandTotalNumber 5 2 4 6 2 2 2" xfId="13284"/>
    <cellStyle name="GrandTotalNumber 5 2 4 6 2 3" xfId="13285"/>
    <cellStyle name="GrandTotalNumber 5 2 4 6 2 3 2" xfId="13286"/>
    <cellStyle name="GrandTotalNumber 5 2 4 6 2 4" xfId="13287"/>
    <cellStyle name="GrandTotalNumber 5 2 4 6 2 4 2" xfId="13288"/>
    <cellStyle name="GrandTotalNumber 5 2 4 6 2 5" xfId="13289"/>
    <cellStyle name="GrandTotalNumber 5 2 4 6 3" xfId="13290"/>
    <cellStyle name="GrandTotalNumber 5 2 4 6 3 2" xfId="13291"/>
    <cellStyle name="GrandTotalNumber 5 2 4 6 4" xfId="13292"/>
    <cellStyle name="GrandTotalNumber 5 2 4 6 4 2" xfId="13293"/>
    <cellStyle name="GrandTotalNumber 5 2 4 6 5" xfId="13294"/>
    <cellStyle name="GrandTotalNumber 5 2 4 6 5 2" xfId="13295"/>
    <cellStyle name="GrandTotalNumber 5 2 4 6 6" xfId="13296"/>
    <cellStyle name="GrandTotalNumber 5 2 4 7" xfId="655"/>
    <cellStyle name="GrandTotalNumber 5 2 4 7 2" xfId="13297"/>
    <cellStyle name="GrandTotalNumber 5 2 4 7 2 2" xfId="13298"/>
    <cellStyle name="GrandTotalNumber 5 2 4 7 3" xfId="13299"/>
    <cellStyle name="GrandTotalNumber 5 2 4 7 3 2" xfId="13300"/>
    <cellStyle name="GrandTotalNumber 5 2 4 7 4" xfId="13301"/>
    <cellStyle name="GrandTotalNumber 5 2 4 7 4 2" xfId="13302"/>
    <cellStyle name="GrandTotalNumber 5 2 4 7 5" xfId="13303"/>
    <cellStyle name="GrandTotalNumber 5 2 4 8" xfId="13304"/>
    <cellStyle name="GrandTotalNumber 5 2 4 8 2" xfId="13305"/>
    <cellStyle name="GrandTotalNumber 5 2 4 9" xfId="13306"/>
    <cellStyle name="GrandTotalNumber 5 2 4 9 2" xfId="13307"/>
    <cellStyle name="GrandTotalNumber 5 2 5" xfId="656"/>
    <cellStyle name="GrandTotalNumber 5 2 5 10" xfId="13308"/>
    <cellStyle name="GrandTotalNumber 5 2 5 10 2" xfId="13309"/>
    <cellStyle name="GrandTotalNumber 5 2 5 11" xfId="13310"/>
    <cellStyle name="GrandTotalNumber 5 2 5 2" xfId="657"/>
    <cellStyle name="GrandTotalNumber 5 2 5 2 2" xfId="658"/>
    <cellStyle name="GrandTotalNumber 5 2 5 2 2 2" xfId="13311"/>
    <cellStyle name="GrandTotalNumber 5 2 5 2 2 2 2" xfId="13312"/>
    <cellStyle name="GrandTotalNumber 5 2 5 2 2 3" xfId="13313"/>
    <cellStyle name="GrandTotalNumber 5 2 5 2 2 3 2" xfId="13314"/>
    <cellStyle name="GrandTotalNumber 5 2 5 2 2 4" xfId="13315"/>
    <cellStyle name="GrandTotalNumber 5 2 5 2 2 4 2" xfId="13316"/>
    <cellStyle name="GrandTotalNumber 5 2 5 2 2 5" xfId="13317"/>
    <cellStyle name="GrandTotalNumber 5 2 5 2 3" xfId="13318"/>
    <cellStyle name="GrandTotalNumber 5 2 5 2 3 2" xfId="13319"/>
    <cellStyle name="GrandTotalNumber 5 2 5 2 4" xfId="13320"/>
    <cellStyle name="GrandTotalNumber 5 2 5 2 4 2" xfId="13321"/>
    <cellStyle name="GrandTotalNumber 5 2 5 2 5" xfId="13322"/>
    <cellStyle name="GrandTotalNumber 5 2 5 2 5 2" xfId="13323"/>
    <cellStyle name="GrandTotalNumber 5 2 5 2 6" xfId="13324"/>
    <cellStyle name="GrandTotalNumber 5 2 5 3" xfId="659"/>
    <cellStyle name="GrandTotalNumber 5 2 5 3 2" xfId="660"/>
    <cellStyle name="GrandTotalNumber 5 2 5 3 2 2" xfId="13325"/>
    <cellStyle name="GrandTotalNumber 5 2 5 3 2 2 2" xfId="13326"/>
    <cellStyle name="GrandTotalNumber 5 2 5 3 2 3" xfId="13327"/>
    <cellStyle name="GrandTotalNumber 5 2 5 3 2 3 2" xfId="13328"/>
    <cellStyle name="GrandTotalNumber 5 2 5 3 2 4" xfId="13329"/>
    <cellStyle name="GrandTotalNumber 5 2 5 3 2 4 2" xfId="13330"/>
    <cellStyle name="GrandTotalNumber 5 2 5 3 2 5" xfId="13331"/>
    <cellStyle name="GrandTotalNumber 5 2 5 3 3" xfId="13332"/>
    <cellStyle name="GrandTotalNumber 5 2 5 3 3 2" xfId="13333"/>
    <cellStyle name="GrandTotalNumber 5 2 5 3 4" xfId="13334"/>
    <cellStyle name="GrandTotalNumber 5 2 5 3 4 2" xfId="13335"/>
    <cellStyle name="GrandTotalNumber 5 2 5 3 5" xfId="13336"/>
    <cellStyle name="GrandTotalNumber 5 2 5 3 5 2" xfId="13337"/>
    <cellStyle name="GrandTotalNumber 5 2 5 3 6" xfId="13338"/>
    <cellStyle name="GrandTotalNumber 5 2 5 4" xfId="661"/>
    <cellStyle name="GrandTotalNumber 5 2 5 4 2" xfId="662"/>
    <cellStyle name="GrandTotalNumber 5 2 5 4 2 2" xfId="13339"/>
    <cellStyle name="GrandTotalNumber 5 2 5 4 2 2 2" xfId="13340"/>
    <cellStyle name="GrandTotalNumber 5 2 5 4 2 3" xfId="13341"/>
    <cellStyle name="GrandTotalNumber 5 2 5 4 2 3 2" xfId="13342"/>
    <cellStyle name="GrandTotalNumber 5 2 5 4 2 4" xfId="13343"/>
    <cellStyle name="GrandTotalNumber 5 2 5 4 2 4 2" xfId="13344"/>
    <cellStyle name="GrandTotalNumber 5 2 5 4 2 5" xfId="13345"/>
    <cellStyle name="GrandTotalNumber 5 2 5 4 3" xfId="13346"/>
    <cellStyle name="GrandTotalNumber 5 2 5 4 3 2" xfId="13347"/>
    <cellStyle name="GrandTotalNumber 5 2 5 4 4" xfId="13348"/>
    <cellStyle name="GrandTotalNumber 5 2 5 4 4 2" xfId="13349"/>
    <cellStyle name="GrandTotalNumber 5 2 5 4 5" xfId="13350"/>
    <cellStyle name="GrandTotalNumber 5 2 5 4 5 2" xfId="13351"/>
    <cellStyle name="GrandTotalNumber 5 2 5 4 6" xfId="13352"/>
    <cellStyle name="GrandTotalNumber 5 2 5 5" xfId="663"/>
    <cellStyle name="GrandTotalNumber 5 2 5 5 2" xfId="664"/>
    <cellStyle name="GrandTotalNumber 5 2 5 5 2 2" xfId="13353"/>
    <cellStyle name="GrandTotalNumber 5 2 5 5 2 2 2" xfId="13354"/>
    <cellStyle name="GrandTotalNumber 5 2 5 5 2 3" xfId="13355"/>
    <cellStyle name="GrandTotalNumber 5 2 5 5 2 3 2" xfId="13356"/>
    <cellStyle name="GrandTotalNumber 5 2 5 5 2 4" xfId="13357"/>
    <cellStyle name="GrandTotalNumber 5 2 5 5 2 4 2" xfId="13358"/>
    <cellStyle name="GrandTotalNumber 5 2 5 5 2 5" xfId="13359"/>
    <cellStyle name="GrandTotalNumber 5 2 5 5 3" xfId="13360"/>
    <cellStyle name="GrandTotalNumber 5 2 5 5 3 2" xfId="13361"/>
    <cellStyle name="GrandTotalNumber 5 2 5 5 4" xfId="13362"/>
    <cellStyle name="GrandTotalNumber 5 2 5 5 4 2" xfId="13363"/>
    <cellStyle name="GrandTotalNumber 5 2 5 5 5" xfId="13364"/>
    <cellStyle name="GrandTotalNumber 5 2 5 5 5 2" xfId="13365"/>
    <cellStyle name="GrandTotalNumber 5 2 5 5 6" xfId="13366"/>
    <cellStyle name="GrandTotalNumber 5 2 5 6" xfId="665"/>
    <cellStyle name="GrandTotalNumber 5 2 5 6 2" xfId="666"/>
    <cellStyle name="GrandTotalNumber 5 2 5 6 2 2" xfId="13367"/>
    <cellStyle name="GrandTotalNumber 5 2 5 6 2 2 2" xfId="13368"/>
    <cellStyle name="GrandTotalNumber 5 2 5 6 2 3" xfId="13369"/>
    <cellStyle name="GrandTotalNumber 5 2 5 6 2 3 2" xfId="13370"/>
    <cellStyle name="GrandTotalNumber 5 2 5 6 2 4" xfId="13371"/>
    <cellStyle name="GrandTotalNumber 5 2 5 6 2 4 2" xfId="13372"/>
    <cellStyle name="GrandTotalNumber 5 2 5 6 2 5" xfId="13373"/>
    <cellStyle name="GrandTotalNumber 5 2 5 6 3" xfId="13374"/>
    <cellStyle name="GrandTotalNumber 5 2 5 6 3 2" xfId="13375"/>
    <cellStyle name="GrandTotalNumber 5 2 5 6 4" xfId="13376"/>
    <cellStyle name="GrandTotalNumber 5 2 5 6 4 2" xfId="13377"/>
    <cellStyle name="GrandTotalNumber 5 2 5 6 5" xfId="13378"/>
    <cellStyle name="GrandTotalNumber 5 2 5 6 5 2" xfId="13379"/>
    <cellStyle name="GrandTotalNumber 5 2 5 6 6" xfId="13380"/>
    <cellStyle name="GrandTotalNumber 5 2 5 7" xfId="667"/>
    <cellStyle name="GrandTotalNumber 5 2 5 7 2" xfId="13381"/>
    <cellStyle name="GrandTotalNumber 5 2 5 7 2 2" xfId="13382"/>
    <cellStyle name="GrandTotalNumber 5 2 5 7 3" xfId="13383"/>
    <cellStyle name="GrandTotalNumber 5 2 5 7 3 2" xfId="13384"/>
    <cellStyle name="GrandTotalNumber 5 2 5 7 4" xfId="13385"/>
    <cellStyle name="GrandTotalNumber 5 2 5 7 4 2" xfId="13386"/>
    <cellStyle name="GrandTotalNumber 5 2 5 7 5" xfId="13387"/>
    <cellStyle name="GrandTotalNumber 5 2 5 8" xfId="13388"/>
    <cellStyle name="GrandTotalNumber 5 2 5 8 2" xfId="13389"/>
    <cellStyle name="GrandTotalNumber 5 2 5 9" xfId="13390"/>
    <cellStyle name="GrandTotalNumber 5 2 5 9 2" xfId="13391"/>
    <cellStyle name="GrandTotalNumber 5 2 6" xfId="668"/>
    <cellStyle name="GrandTotalNumber 5 2 6 2" xfId="669"/>
    <cellStyle name="GrandTotalNumber 5 2 6 2 2" xfId="13392"/>
    <cellStyle name="GrandTotalNumber 5 2 6 2 2 2" xfId="13393"/>
    <cellStyle name="GrandTotalNumber 5 2 6 2 3" xfId="13394"/>
    <cellStyle name="GrandTotalNumber 5 2 6 2 3 2" xfId="13395"/>
    <cellStyle name="GrandTotalNumber 5 2 6 2 4" xfId="13396"/>
    <cellStyle name="GrandTotalNumber 5 2 6 2 4 2" xfId="13397"/>
    <cellStyle name="GrandTotalNumber 5 2 6 2 5" xfId="13398"/>
    <cellStyle name="GrandTotalNumber 5 2 6 3" xfId="13399"/>
    <cellStyle name="GrandTotalNumber 5 2 6 3 2" xfId="13400"/>
    <cellStyle name="GrandTotalNumber 5 2 6 4" xfId="13401"/>
    <cellStyle name="GrandTotalNumber 5 2 6 4 2" xfId="13402"/>
    <cellStyle name="GrandTotalNumber 5 2 6 5" xfId="13403"/>
    <cellStyle name="GrandTotalNumber 5 2 6 5 2" xfId="13404"/>
    <cellStyle name="GrandTotalNumber 5 2 6 6" xfId="13405"/>
    <cellStyle name="GrandTotalNumber 5 2 7" xfId="670"/>
    <cellStyle name="GrandTotalNumber 5 2 7 2" xfId="671"/>
    <cellStyle name="GrandTotalNumber 5 2 7 2 2" xfId="13406"/>
    <cellStyle name="GrandTotalNumber 5 2 7 2 2 2" xfId="13407"/>
    <cellStyle name="GrandTotalNumber 5 2 7 2 3" xfId="13408"/>
    <cellStyle name="GrandTotalNumber 5 2 7 2 3 2" xfId="13409"/>
    <cellStyle name="GrandTotalNumber 5 2 7 2 4" xfId="13410"/>
    <cellStyle name="GrandTotalNumber 5 2 7 2 4 2" xfId="13411"/>
    <cellStyle name="GrandTotalNumber 5 2 7 2 5" xfId="13412"/>
    <cellStyle name="GrandTotalNumber 5 2 7 3" xfId="13413"/>
    <cellStyle name="GrandTotalNumber 5 2 7 3 2" xfId="13414"/>
    <cellStyle name="GrandTotalNumber 5 2 7 4" xfId="13415"/>
    <cellStyle name="GrandTotalNumber 5 2 7 4 2" xfId="13416"/>
    <cellStyle name="GrandTotalNumber 5 2 7 5" xfId="13417"/>
    <cellStyle name="GrandTotalNumber 5 2 7 5 2" xfId="13418"/>
    <cellStyle name="GrandTotalNumber 5 2 7 6" xfId="13419"/>
    <cellStyle name="GrandTotalNumber 5 2 8" xfId="672"/>
    <cellStyle name="GrandTotalNumber 5 2 8 2" xfId="673"/>
    <cellStyle name="GrandTotalNumber 5 2 8 2 2" xfId="13420"/>
    <cellStyle name="GrandTotalNumber 5 2 8 2 2 2" xfId="13421"/>
    <cellStyle name="GrandTotalNumber 5 2 8 2 3" xfId="13422"/>
    <cellStyle name="GrandTotalNumber 5 2 8 2 3 2" xfId="13423"/>
    <cellStyle name="GrandTotalNumber 5 2 8 2 4" xfId="13424"/>
    <cellStyle name="GrandTotalNumber 5 2 8 2 4 2" xfId="13425"/>
    <cellStyle name="GrandTotalNumber 5 2 8 2 5" xfId="13426"/>
    <cellStyle name="GrandTotalNumber 5 2 8 3" xfId="13427"/>
    <cellStyle name="GrandTotalNumber 5 2 8 3 2" xfId="13428"/>
    <cellStyle name="GrandTotalNumber 5 2 8 4" xfId="13429"/>
    <cellStyle name="GrandTotalNumber 5 2 8 4 2" xfId="13430"/>
    <cellStyle name="GrandTotalNumber 5 2 8 5" xfId="13431"/>
    <cellStyle name="GrandTotalNumber 5 2 8 5 2" xfId="13432"/>
    <cellStyle name="GrandTotalNumber 5 2 8 6" xfId="13433"/>
    <cellStyle name="GrandTotalNumber 5 2 9" xfId="674"/>
    <cellStyle name="GrandTotalNumber 5 2 9 2" xfId="675"/>
    <cellStyle name="GrandTotalNumber 5 2 9 2 2" xfId="13434"/>
    <cellStyle name="GrandTotalNumber 5 2 9 2 2 2" xfId="13435"/>
    <cellStyle name="GrandTotalNumber 5 2 9 2 3" xfId="13436"/>
    <cellStyle name="GrandTotalNumber 5 2 9 2 3 2" xfId="13437"/>
    <cellStyle name="GrandTotalNumber 5 2 9 2 4" xfId="13438"/>
    <cellStyle name="GrandTotalNumber 5 2 9 2 4 2" xfId="13439"/>
    <cellStyle name="GrandTotalNumber 5 2 9 2 5" xfId="13440"/>
    <cellStyle name="GrandTotalNumber 5 2 9 3" xfId="13441"/>
    <cellStyle name="GrandTotalNumber 5 2 9 3 2" xfId="13442"/>
    <cellStyle name="GrandTotalNumber 5 2 9 4" xfId="13443"/>
    <cellStyle name="GrandTotalNumber 5 2 9 4 2" xfId="13444"/>
    <cellStyle name="GrandTotalNumber 5 2 9 5" xfId="13445"/>
    <cellStyle name="GrandTotalNumber 5 2 9 5 2" xfId="13446"/>
    <cellStyle name="GrandTotalNumber 5 2 9 6" xfId="13447"/>
    <cellStyle name="GrandTotalNumber 5 20" xfId="13448"/>
    <cellStyle name="GrandTotalNumber 5 20 2" xfId="13449"/>
    <cellStyle name="GrandTotalNumber 5 21" xfId="13450"/>
    <cellStyle name="GrandTotalNumber 5 21 2" xfId="13451"/>
    <cellStyle name="GrandTotalNumber 5 22" xfId="13452"/>
    <cellStyle name="GrandTotalNumber 5 3" xfId="676"/>
    <cellStyle name="GrandTotalNumber 5 3 10" xfId="677"/>
    <cellStyle name="GrandTotalNumber 5 3 10 2" xfId="13453"/>
    <cellStyle name="GrandTotalNumber 5 3 10 2 2" xfId="13454"/>
    <cellStyle name="GrandTotalNumber 5 3 10 3" xfId="13455"/>
    <cellStyle name="GrandTotalNumber 5 3 10 3 2" xfId="13456"/>
    <cellStyle name="GrandTotalNumber 5 3 10 4" xfId="13457"/>
    <cellStyle name="GrandTotalNumber 5 3 10 4 2" xfId="13458"/>
    <cellStyle name="GrandTotalNumber 5 3 10 5" xfId="13459"/>
    <cellStyle name="GrandTotalNumber 5 3 11" xfId="13460"/>
    <cellStyle name="GrandTotalNumber 5 3 11 2" xfId="13461"/>
    <cellStyle name="GrandTotalNumber 5 3 12" xfId="13462"/>
    <cellStyle name="GrandTotalNumber 5 3 12 2" xfId="13463"/>
    <cellStyle name="GrandTotalNumber 5 3 13" xfId="13464"/>
    <cellStyle name="GrandTotalNumber 5 3 13 2" xfId="13465"/>
    <cellStyle name="GrandTotalNumber 5 3 14" xfId="13466"/>
    <cellStyle name="GrandTotalNumber 5 3 2" xfId="678"/>
    <cellStyle name="GrandTotalNumber 5 3 2 10" xfId="13467"/>
    <cellStyle name="GrandTotalNumber 5 3 2 10 2" xfId="13468"/>
    <cellStyle name="GrandTotalNumber 5 3 2 11" xfId="13469"/>
    <cellStyle name="GrandTotalNumber 5 3 2 2" xfId="679"/>
    <cellStyle name="GrandTotalNumber 5 3 2 2 2" xfId="680"/>
    <cellStyle name="GrandTotalNumber 5 3 2 2 2 2" xfId="13470"/>
    <cellStyle name="GrandTotalNumber 5 3 2 2 2 2 2" xfId="13471"/>
    <cellStyle name="GrandTotalNumber 5 3 2 2 2 3" xfId="13472"/>
    <cellStyle name="GrandTotalNumber 5 3 2 2 2 3 2" xfId="13473"/>
    <cellStyle name="GrandTotalNumber 5 3 2 2 2 4" xfId="13474"/>
    <cellStyle name="GrandTotalNumber 5 3 2 2 2 4 2" xfId="13475"/>
    <cellStyle name="GrandTotalNumber 5 3 2 2 2 5" xfId="13476"/>
    <cellStyle name="GrandTotalNumber 5 3 2 2 3" xfId="13477"/>
    <cellStyle name="GrandTotalNumber 5 3 2 2 3 2" xfId="13478"/>
    <cellStyle name="GrandTotalNumber 5 3 2 2 4" xfId="13479"/>
    <cellStyle name="GrandTotalNumber 5 3 2 2 4 2" xfId="13480"/>
    <cellStyle name="GrandTotalNumber 5 3 2 2 5" xfId="13481"/>
    <cellStyle name="GrandTotalNumber 5 3 2 2 5 2" xfId="13482"/>
    <cellStyle name="GrandTotalNumber 5 3 2 2 6" xfId="13483"/>
    <cellStyle name="GrandTotalNumber 5 3 2 3" xfId="681"/>
    <cellStyle name="GrandTotalNumber 5 3 2 3 2" xfId="682"/>
    <cellStyle name="GrandTotalNumber 5 3 2 3 2 2" xfId="13484"/>
    <cellStyle name="GrandTotalNumber 5 3 2 3 2 2 2" xfId="13485"/>
    <cellStyle name="GrandTotalNumber 5 3 2 3 2 3" xfId="13486"/>
    <cellStyle name="GrandTotalNumber 5 3 2 3 2 3 2" xfId="13487"/>
    <cellStyle name="GrandTotalNumber 5 3 2 3 2 4" xfId="13488"/>
    <cellStyle name="GrandTotalNumber 5 3 2 3 2 4 2" xfId="13489"/>
    <cellStyle name="GrandTotalNumber 5 3 2 3 2 5" xfId="13490"/>
    <cellStyle name="GrandTotalNumber 5 3 2 3 3" xfId="13491"/>
    <cellStyle name="GrandTotalNumber 5 3 2 3 3 2" xfId="13492"/>
    <cellStyle name="GrandTotalNumber 5 3 2 3 4" xfId="13493"/>
    <cellStyle name="GrandTotalNumber 5 3 2 3 4 2" xfId="13494"/>
    <cellStyle name="GrandTotalNumber 5 3 2 3 5" xfId="13495"/>
    <cellStyle name="GrandTotalNumber 5 3 2 3 5 2" xfId="13496"/>
    <cellStyle name="GrandTotalNumber 5 3 2 3 6" xfId="13497"/>
    <cellStyle name="GrandTotalNumber 5 3 2 4" xfId="683"/>
    <cellStyle name="GrandTotalNumber 5 3 2 4 2" xfId="684"/>
    <cellStyle name="GrandTotalNumber 5 3 2 4 2 2" xfId="13498"/>
    <cellStyle name="GrandTotalNumber 5 3 2 4 2 2 2" xfId="13499"/>
    <cellStyle name="GrandTotalNumber 5 3 2 4 2 3" xfId="13500"/>
    <cellStyle name="GrandTotalNumber 5 3 2 4 2 3 2" xfId="13501"/>
    <cellStyle name="GrandTotalNumber 5 3 2 4 2 4" xfId="13502"/>
    <cellStyle name="GrandTotalNumber 5 3 2 4 2 4 2" xfId="13503"/>
    <cellStyle name="GrandTotalNumber 5 3 2 4 2 5" xfId="13504"/>
    <cellStyle name="GrandTotalNumber 5 3 2 4 3" xfId="13505"/>
    <cellStyle name="GrandTotalNumber 5 3 2 4 3 2" xfId="13506"/>
    <cellStyle name="GrandTotalNumber 5 3 2 4 4" xfId="13507"/>
    <cellStyle name="GrandTotalNumber 5 3 2 4 4 2" xfId="13508"/>
    <cellStyle name="GrandTotalNumber 5 3 2 4 5" xfId="13509"/>
    <cellStyle name="GrandTotalNumber 5 3 2 4 5 2" xfId="13510"/>
    <cellStyle name="GrandTotalNumber 5 3 2 4 6" xfId="13511"/>
    <cellStyle name="GrandTotalNumber 5 3 2 5" xfId="685"/>
    <cellStyle name="GrandTotalNumber 5 3 2 5 2" xfId="686"/>
    <cellStyle name="GrandTotalNumber 5 3 2 5 2 2" xfId="13512"/>
    <cellStyle name="GrandTotalNumber 5 3 2 5 2 2 2" xfId="13513"/>
    <cellStyle name="GrandTotalNumber 5 3 2 5 2 3" xfId="13514"/>
    <cellStyle name="GrandTotalNumber 5 3 2 5 2 3 2" xfId="13515"/>
    <cellStyle name="GrandTotalNumber 5 3 2 5 2 4" xfId="13516"/>
    <cellStyle name="GrandTotalNumber 5 3 2 5 2 4 2" xfId="13517"/>
    <cellStyle name="GrandTotalNumber 5 3 2 5 2 5" xfId="13518"/>
    <cellStyle name="GrandTotalNumber 5 3 2 5 3" xfId="13519"/>
    <cellStyle name="GrandTotalNumber 5 3 2 5 3 2" xfId="13520"/>
    <cellStyle name="GrandTotalNumber 5 3 2 5 4" xfId="13521"/>
    <cellStyle name="GrandTotalNumber 5 3 2 5 4 2" xfId="13522"/>
    <cellStyle name="GrandTotalNumber 5 3 2 5 5" xfId="13523"/>
    <cellStyle name="GrandTotalNumber 5 3 2 5 5 2" xfId="13524"/>
    <cellStyle name="GrandTotalNumber 5 3 2 5 6" xfId="13525"/>
    <cellStyle name="GrandTotalNumber 5 3 2 6" xfId="687"/>
    <cellStyle name="GrandTotalNumber 5 3 2 6 2" xfId="688"/>
    <cellStyle name="GrandTotalNumber 5 3 2 6 2 2" xfId="13526"/>
    <cellStyle name="GrandTotalNumber 5 3 2 6 2 2 2" xfId="13527"/>
    <cellStyle name="GrandTotalNumber 5 3 2 6 2 3" xfId="13528"/>
    <cellStyle name="GrandTotalNumber 5 3 2 6 2 3 2" xfId="13529"/>
    <cellStyle name="GrandTotalNumber 5 3 2 6 2 4" xfId="13530"/>
    <cellStyle name="GrandTotalNumber 5 3 2 6 2 4 2" xfId="13531"/>
    <cellStyle name="GrandTotalNumber 5 3 2 6 2 5" xfId="13532"/>
    <cellStyle name="GrandTotalNumber 5 3 2 6 3" xfId="13533"/>
    <cellStyle name="GrandTotalNumber 5 3 2 6 3 2" xfId="13534"/>
    <cellStyle name="GrandTotalNumber 5 3 2 6 4" xfId="13535"/>
    <cellStyle name="GrandTotalNumber 5 3 2 6 4 2" xfId="13536"/>
    <cellStyle name="GrandTotalNumber 5 3 2 6 5" xfId="13537"/>
    <cellStyle name="GrandTotalNumber 5 3 2 6 5 2" xfId="13538"/>
    <cellStyle name="GrandTotalNumber 5 3 2 6 6" xfId="13539"/>
    <cellStyle name="GrandTotalNumber 5 3 2 7" xfId="689"/>
    <cellStyle name="GrandTotalNumber 5 3 2 7 2" xfId="13540"/>
    <cellStyle name="GrandTotalNumber 5 3 2 7 2 2" xfId="13541"/>
    <cellStyle name="GrandTotalNumber 5 3 2 7 3" xfId="13542"/>
    <cellStyle name="GrandTotalNumber 5 3 2 7 3 2" xfId="13543"/>
    <cellStyle name="GrandTotalNumber 5 3 2 7 4" xfId="13544"/>
    <cellStyle name="GrandTotalNumber 5 3 2 7 4 2" xfId="13545"/>
    <cellStyle name="GrandTotalNumber 5 3 2 7 5" xfId="13546"/>
    <cellStyle name="GrandTotalNumber 5 3 2 8" xfId="13547"/>
    <cellStyle name="GrandTotalNumber 5 3 2 8 2" xfId="13548"/>
    <cellStyle name="GrandTotalNumber 5 3 2 9" xfId="13549"/>
    <cellStyle name="GrandTotalNumber 5 3 2 9 2" xfId="13550"/>
    <cellStyle name="GrandTotalNumber 5 3 3" xfId="690"/>
    <cellStyle name="GrandTotalNumber 5 3 3 10" xfId="13551"/>
    <cellStyle name="GrandTotalNumber 5 3 3 10 2" xfId="13552"/>
    <cellStyle name="GrandTotalNumber 5 3 3 11" xfId="13553"/>
    <cellStyle name="GrandTotalNumber 5 3 3 2" xfId="691"/>
    <cellStyle name="GrandTotalNumber 5 3 3 2 2" xfId="692"/>
    <cellStyle name="GrandTotalNumber 5 3 3 2 2 2" xfId="13554"/>
    <cellStyle name="GrandTotalNumber 5 3 3 2 2 2 2" xfId="13555"/>
    <cellStyle name="GrandTotalNumber 5 3 3 2 2 3" xfId="13556"/>
    <cellStyle name="GrandTotalNumber 5 3 3 2 2 3 2" xfId="13557"/>
    <cellStyle name="GrandTotalNumber 5 3 3 2 2 4" xfId="13558"/>
    <cellStyle name="GrandTotalNumber 5 3 3 2 2 4 2" xfId="13559"/>
    <cellStyle name="GrandTotalNumber 5 3 3 2 2 5" xfId="13560"/>
    <cellStyle name="GrandTotalNumber 5 3 3 2 3" xfId="13561"/>
    <cellStyle name="GrandTotalNumber 5 3 3 2 3 2" xfId="13562"/>
    <cellStyle name="GrandTotalNumber 5 3 3 2 4" xfId="13563"/>
    <cellStyle name="GrandTotalNumber 5 3 3 2 4 2" xfId="13564"/>
    <cellStyle name="GrandTotalNumber 5 3 3 2 5" xfId="13565"/>
    <cellStyle name="GrandTotalNumber 5 3 3 2 5 2" xfId="13566"/>
    <cellStyle name="GrandTotalNumber 5 3 3 2 6" xfId="13567"/>
    <cellStyle name="GrandTotalNumber 5 3 3 3" xfId="693"/>
    <cellStyle name="GrandTotalNumber 5 3 3 3 2" xfId="694"/>
    <cellStyle name="GrandTotalNumber 5 3 3 3 2 2" xfId="13568"/>
    <cellStyle name="GrandTotalNumber 5 3 3 3 2 2 2" xfId="13569"/>
    <cellStyle name="GrandTotalNumber 5 3 3 3 2 3" xfId="13570"/>
    <cellStyle name="GrandTotalNumber 5 3 3 3 2 3 2" xfId="13571"/>
    <cellStyle name="GrandTotalNumber 5 3 3 3 2 4" xfId="13572"/>
    <cellStyle name="GrandTotalNumber 5 3 3 3 2 4 2" xfId="13573"/>
    <cellStyle name="GrandTotalNumber 5 3 3 3 2 5" xfId="13574"/>
    <cellStyle name="GrandTotalNumber 5 3 3 3 3" xfId="13575"/>
    <cellStyle name="GrandTotalNumber 5 3 3 3 3 2" xfId="13576"/>
    <cellStyle name="GrandTotalNumber 5 3 3 3 4" xfId="13577"/>
    <cellStyle name="GrandTotalNumber 5 3 3 3 4 2" xfId="13578"/>
    <cellStyle name="GrandTotalNumber 5 3 3 3 5" xfId="13579"/>
    <cellStyle name="GrandTotalNumber 5 3 3 3 5 2" xfId="13580"/>
    <cellStyle name="GrandTotalNumber 5 3 3 3 6" xfId="13581"/>
    <cellStyle name="GrandTotalNumber 5 3 3 4" xfId="695"/>
    <cellStyle name="GrandTotalNumber 5 3 3 4 2" xfId="696"/>
    <cellStyle name="GrandTotalNumber 5 3 3 4 2 2" xfId="13582"/>
    <cellStyle name="GrandTotalNumber 5 3 3 4 2 2 2" xfId="13583"/>
    <cellStyle name="GrandTotalNumber 5 3 3 4 2 3" xfId="13584"/>
    <cellStyle name="GrandTotalNumber 5 3 3 4 2 3 2" xfId="13585"/>
    <cellStyle name="GrandTotalNumber 5 3 3 4 2 4" xfId="13586"/>
    <cellStyle name="GrandTotalNumber 5 3 3 4 2 4 2" xfId="13587"/>
    <cellStyle name="GrandTotalNumber 5 3 3 4 2 5" xfId="13588"/>
    <cellStyle name="GrandTotalNumber 5 3 3 4 3" xfId="13589"/>
    <cellStyle name="GrandTotalNumber 5 3 3 4 3 2" xfId="13590"/>
    <cellStyle name="GrandTotalNumber 5 3 3 4 4" xfId="13591"/>
    <cellStyle name="GrandTotalNumber 5 3 3 4 4 2" xfId="13592"/>
    <cellStyle name="GrandTotalNumber 5 3 3 4 5" xfId="13593"/>
    <cellStyle name="GrandTotalNumber 5 3 3 4 5 2" xfId="13594"/>
    <cellStyle name="GrandTotalNumber 5 3 3 4 6" xfId="13595"/>
    <cellStyle name="GrandTotalNumber 5 3 3 5" xfId="697"/>
    <cellStyle name="GrandTotalNumber 5 3 3 5 2" xfId="698"/>
    <cellStyle name="GrandTotalNumber 5 3 3 5 2 2" xfId="13596"/>
    <cellStyle name="GrandTotalNumber 5 3 3 5 2 2 2" xfId="13597"/>
    <cellStyle name="GrandTotalNumber 5 3 3 5 2 3" xfId="13598"/>
    <cellStyle name="GrandTotalNumber 5 3 3 5 2 3 2" xfId="13599"/>
    <cellStyle name="GrandTotalNumber 5 3 3 5 2 4" xfId="13600"/>
    <cellStyle name="GrandTotalNumber 5 3 3 5 2 4 2" xfId="13601"/>
    <cellStyle name="GrandTotalNumber 5 3 3 5 2 5" xfId="13602"/>
    <cellStyle name="GrandTotalNumber 5 3 3 5 3" xfId="13603"/>
    <cellStyle name="GrandTotalNumber 5 3 3 5 3 2" xfId="13604"/>
    <cellStyle name="GrandTotalNumber 5 3 3 5 4" xfId="13605"/>
    <cellStyle name="GrandTotalNumber 5 3 3 5 4 2" xfId="13606"/>
    <cellStyle name="GrandTotalNumber 5 3 3 5 5" xfId="13607"/>
    <cellStyle name="GrandTotalNumber 5 3 3 5 5 2" xfId="13608"/>
    <cellStyle name="GrandTotalNumber 5 3 3 5 6" xfId="13609"/>
    <cellStyle name="GrandTotalNumber 5 3 3 6" xfId="699"/>
    <cellStyle name="GrandTotalNumber 5 3 3 6 2" xfId="700"/>
    <cellStyle name="GrandTotalNumber 5 3 3 6 2 2" xfId="13610"/>
    <cellStyle name="GrandTotalNumber 5 3 3 6 2 2 2" xfId="13611"/>
    <cellStyle name="GrandTotalNumber 5 3 3 6 2 3" xfId="13612"/>
    <cellStyle name="GrandTotalNumber 5 3 3 6 2 3 2" xfId="13613"/>
    <cellStyle name="GrandTotalNumber 5 3 3 6 2 4" xfId="13614"/>
    <cellStyle name="GrandTotalNumber 5 3 3 6 2 4 2" xfId="13615"/>
    <cellStyle name="GrandTotalNumber 5 3 3 6 2 5" xfId="13616"/>
    <cellStyle name="GrandTotalNumber 5 3 3 6 3" xfId="13617"/>
    <cellStyle name="GrandTotalNumber 5 3 3 6 3 2" xfId="13618"/>
    <cellStyle name="GrandTotalNumber 5 3 3 6 4" xfId="13619"/>
    <cellStyle name="GrandTotalNumber 5 3 3 6 4 2" xfId="13620"/>
    <cellStyle name="GrandTotalNumber 5 3 3 6 5" xfId="13621"/>
    <cellStyle name="GrandTotalNumber 5 3 3 6 5 2" xfId="13622"/>
    <cellStyle name="GrandTotalNumber 5 3 3 6 6" xfId="13623"/>
    <cellStyle name="GrandTotalNumber 5 3 3 7" xfId="701"/>
    <cellStyle name="GrandTotalNumber 5 3 3 7 2" xfId="13624"/>
    <cellStyle name="GrandTotalNumber 5 3 3 7 2 2" xfId="13625"/>
    <cellStyle name="GrandTotalNumber 5 3 3 7 3" xfId="13626"/>
    <cellStyle name="GrandTotalNumber 5 3 3 7 3 2" xfId="13627"/>
    <cellStyle name="GrandTotalNumber 5 3 3 7 4" xfId="13628"/>
    <cellStyle name="GrandTotalNumber 5 3 3 7 4 2" xfId="13629"/>
    <cellStyle name="GrandTotalNumber 5 3 3 7 5" xfId="13630"/>
    <cellStyle name="GrandTotalNumber 5 3 3 8" xfId="13631"/>
    <cellStyle name="GrandTotalNumber 5 3 3 8 2" xfId="13632"/>
    <cellStyle name="GrandTotalNumber 5 3 3 9" xfId="13633"/>
    <cellStyle name="GrandTotalNumber 5 3 3 9 2" xfId="13634"/>
    <cellStyle name="GrandTotalNumber 5 3 4" xfId="702"/>
    <cellStyle name="GrandTotalNumber 5 3 4 10" xfId="13635"/>
    <cellStyle name="GrandTotalNumber 5 3 4 10 2" xfId="13636"/>
    <cellStyle name="GrandTotalNumber 5 3 4 11" xfId="13637"/>
    <cellStyle name="GrandTotalNumber 5 3 4 2" xfId="703"/>
    <cellStyle name="GrandTotalNumber 5 3 4 2 2" xfId="704"/>
    <cellStyle name="GrandTotalNumber 5 3 4 2 2 2" xfId="13638"/>
    <cellStyle name="GrandTotalNumber 5 3 4 2 2 2 2" xfId="13639"/>
    <cellStyle name="GrandTotalNumber 5 3 4 2 2 3" xfId="13640"/>
    <cellStyle name="GrandTotalNumber 5 3 4 2 2 3 2" xfId="13641"/>
    <cellStyle name="GrandTotalNumber 5 3 4 2 2 4" xfId="13642"/>
    <cellStyle name="GrandTotalNumber 5 3 4 2 2 4 2" xfId="13643"/>
    <cellStyle name="GrandTotalNumber 5 3 4 2 2 5" xfId="13644"/>
    <cellStyle name="GrandTotalNumber 5 3 4 2 3" xfId="13645"/>
    <cellStyle name="GrandTotalNumber 5 3 4 2 3 2" xfId="13646"/>
    <cellStyle name="GrandTotalNumber 5 3 4 2 4" xfId="13647"/>
    <cellStyle name="GrandTotalNumber 5 3 4 2 4 2" xfId="13648"/>
    <cellStyle name="GrandTotalNumber 5 3 4 2 5" xfId="13649"/>
    <cellStyle name="GrandTotalNumber 5 3 4 2 5 2" xfId="13650"/>
    <cellStyle name="GrandTotalNumber 5 3 4 2 6" xfId="13651"/>
    <cellStyle name="GrandTotalNumber 5 3 4 3" xfId="705"/>
    <cellStyle name="GrandTotalNumber 5 3 4 3 2" xfId="706"/>
    <cellStyle name="GrandTotalNumber 5 3 4 3 2 2" xfId="13652"/>
    <cellStyle name="GrandTotalNumber 5 3 4 3 2 2 2" xfId="13653"/>
    <cellStyle name="GrandTotalNumber 5 3 4 3 2 3" xfId="13654"/>
    <cellStyle name="GrandTotalNumber 5 3 4 3 2 3 2" xfId="13655"/>
    <cellStyle name="GrandTotalNumber 5 3 4 3 2 4" xfId="13656"/>
    <cellStyle name="GrandTotalNumber 5 3 4 3 2 4 2" xfId="13657"/>
    <cellStyle name="GrandTotalNumber 5 3 4 3 2 5" xfId="13658"/>
    <cellStyle name="GrandTotalNumber 5 3 4 3 3" xfId="13659"/>
    <cellStyle name="GrandTotalNumber 5 3 4 3 3 2" xfId="13660"/>
    <cellStyle name="GrandTotalNumber 5 3 4 3 4" xfId="13661"/>
    <cellStyle name="GrandTotalNumber 5 3 4 3 4 2" xfId="13662"/>
    <cellStyle name="GrandTotalNumber 5 3 4 3 5" xfId="13663"/>
    <cellStyle name="GrandTotalNumber 5 3 4 3 5 2" xfId="13664"/>
    <cellStyle name="GrandTotalNumber 5 3 4 3 6" xfId="13665"/>
    <cellStyle name="GrandTotalNumber 5 3 4 4" xfId="707"/>
    <cellStyle name="GrandTotalNumber 5 3 4 4 2" xfId="708"/>
    <cellStyle name="GrandTotalNumber 5 3 4 4 2 2" xfId="13666"/>
    <cellStyle name="GrandTotalNumber 5 3 4 4 2 2 2" xfId="13667"/>
    <cellStyle name="GrandTotalNumber 5 3 4 4 2 3" xfId="13668"/>
    <cellStyle name="GrandTotalNumber 5 3 4 4 2 3 2" xfId="13669"/>
    <cellStyle name="GrandTotalNumber 5 3 4 4 2 4" xfId="13670"/>
    <cellStyle name="GrandTotalNumber 5 3 4 4 2 4 2" xfId="13671"/>
    <cellStyle name="GrandTotalNumber 5 3 4 4 2 5" xfId="13672"/>
    <cellStyle name="GrandTotalNumber 5 3 4 4 3" xfId="13673"/>
    <cellStyle name="GrandTotalNumber 5 3 4 4 3 2" xfId="13674"/>
    <cellStyle name="GrandTotalNumber 5 3 4 4 4" xfId="13675"/>
    <cellStyle name="GrandTotalNumber 5 3 4 4 4 2" xfId="13676"/>
    <cellStyle name="GrandTotalNumber 5 3 4 4 5" xfId="13677"/>
    <cellStyle name="GrandTotalNumber 5 3 4 4 5 2" xfId="13678"/>
    <cellStyle name="GrandTotalNumber 5 3 4 4 6" xfId="13679"/>
    <cellStyle name="GrandTotalNumber 5 3 4 5" xfId="709"/>
    <cellStyle name="GrandTotalNumber 5 3 4 5 2" xfId="710"/>
    <cellStyle name="GrandTotalNumber 5 3 4 5 2 2" xfId="13680"/>
    <cellStyle name="GrandTotalNumber 5 3 4 5 2 2 2" xfId="13681"/>
    <cellStyle name="GrandTotalNumber 5 3 4 5 2 3" xfId="13682"/>
    <cellStyle name="GrandTotalNumber 5 3 4 5 2 3 2" xfId="13683"/>
    <cellStyle name="GrandTotalNumber 5 3 4 5 2 4" xfId="13684"/>
    <cellStyle name="GrandTotalNumber 5 3 4 5 2 4 2" xfId="13685"/>
    <cellStyle name="GrandTotalNumber 5 3 4 5 2 5" xfId="13686"/>
    <cellStyle name="GrandTotalNumber 5 3 4 5 3" xfId="13687"/>
    <cellStyle name="GrandTotalNumber 5 3 4 5 3 2" xfId="13688"/>
    <cellStyle name="GrandTotalNumber 5 3 4 5 4" xfId="13689"/>
    <cellStyle name="GrandTotalNumber 5 3 4 5 4 2" xfId="13690"/>
    <cellStyle name="GrandTotalNumber 5 3 4 5 5" xfId="13691"/>
    <cellStyle name="GrandTotalNumber 5 3 4 5 5 2" xfId="13692"/>
    <cellStyle name="GrandTotalNumber 5 3 4 5 6" xfId="13693"/>
    <cellStyle name="GrandTotalNumber 5 3 4 6" xfId="711"/>
    <cellStyle name="GrandTotalNumber 5 3 4 6 2" xfId="712"/>
    <cellStyle name="GrandTotalNumber 5 3 4 6 2 2" xfId="13694"/>
    <cellStyle name="GrandTotalNumber 5 3 4 6 2 2 2" xfId="13695"/>
    <cellStyle name="GrandTotalNumber 5 3 4 6 2 3" xfId="13696"/>
    <cellStyle name="GrandTotalNumber 5 3 4 6 2 3 2" xfId="13697"/>
    <cellStyle name="GrandTotalNumber 5 3 4 6 2 4" xfId="13698"/>
    <cellStyle name="GrandTotalNumber 5 3 4 6 2 4 2" xfId="13699"/>
    <cellStyle name="GrandTotalNumber 5 3 4 6 2 5" xfId="13700"/>
    <cellStyle name="GrandTotalNumber 5 3 4 6 3" xfId="13701"/>
    <cellStyle name="GrandTotalNumber 5 3 4 6 3 2" xfId="13702"/>
    <cellStyle name="GrandTotalNumber 5 3 4 6 4" xfId="13703"/>
    <cellStyle name="GrandTotalNumber 5 3 4 6 4 2" xfId="13704"/>
    <cellStyle name="GrandTotalNumber 5 3 4 6 5" xfId="13705"/>
    <cellStyle name="GrandTotalNumber 5 3 4 6 5 2" xfId="13706"/>
    <cellStyle name="GrandTotalNumber 5 3 4 6 6" xfId="13707"/>
    <cellStyle name="GrandTotalNumber 5 3 4 7" xfId="713"/>
    <cellStyle name="GrandTotalNumber 5 3 4 7 2" xfId="13708"/>
    <cellStyle name="GrandTotalNumber 5 3 4 7 2 2" xfId="13709"/>
    <cellStyle name="GrandTotalNumber 5 3 4 7 3" xfId="13710"/>
    <cellStyle name="GrandTotalNumber 5 3 4 7 3 2" xfId="13711"/>
    <cellStyle name="GrandTotalNumber 5 3 4 7 4" xfId="13712"/>
    <cellStyle name="GrandTotalNumber 5 3 4 7 4 2" xfId="13713"/>
    <cellStyle name="GrandTotalNumber 5 3 4 7 5" xfId="13714"/>
    <cellStyle name="GrandTotalNumber 5 3 4 8" xfId="13715"/>
    <cellStyle name="GrandTotalNumber 5 3 4 8 2" xfId="13716"/>
    <cellStyle name="GrandTotalNumber 5 3 4 9" xfId="13717"/>
    <cellStyle name="GrandTotalNumber 5 3 4 9 2" xfId="13718"/>
    <cellStyle name="GrandTotalNumber 5 3 5" xfId="714"/>
    <cellStyle name="GrandTotalNumber 5 3 5 2" xfId="715"/>
    <cellStyle name="GrandTotalNumber 5 3 5 2 2" xfId="13719"/>
    <cellStyle name="GrandTotalNumber 5 3 5 2 2 2" xfId="13720"/>
    <cellStyle name="GrandTotalNumber 5 3 5 2 3" xfId="13721"/>
    <cellStyle name="GrandTotalNumber 5 3 5 2 3 2" xfId="13722"/>
    <cellStyle name="GrandTotalNumber 5 3 5 2 4" xfId="13723"/>
    <cellStyle name="GrandTotalNumber 5 3 5 2 4 2" xfId="13724"/>
    <cellStyle name="GrandTotalNumber 5 3 5 2 5" xfId="13725"/>
    <cellStyle name="GrandTotalNumber 5 3 5 3" xfId="13726"/>
    <cellStyle name="GrandTotalNumber 5 3 5 3 2" xfId="13727"/>
    <cellStyle name="GrandTotalNumber 5 3 5 4" xfId="13728"/>
    <cellStyle name="GrandTotalNumber 5 3 5 4 2" xfId="13729"/>
    <cellStyle name="GrandTotalNumber 5 3 5 5" xfId="13730"/>
    <cellStyle name="GrandTotalNumber 5 3 5 5 2" xfId="13731"/>
    <cellStyle name="GrandTotalNumber 5 3 5 6" xfId="13732"/>
    <cellStyle name="GrandTotalNumber 5 3 6" xfId="716"/>
    <cellStyle name="GrandTotalNumber 5 3 6 2" xfId="717"/>
    <cellStyle name="GrandTotalNumber 5 3 6 2 2" xfId="13733"/>
    <cellStyle name="GrandTotalNumber 5 3 6 2 2 2" xfId="13734"/>
    <cellStyle name="GrandTotalNumber 5 3 6 2 3" xfId="13735"/>
    <cellStyle name="GrandTotalNumber 5 3 6 2 3 2" xfId="13736"/>
    <cellStyle name="GrandTotalNumber 5 3 6 2 4" xfId="13737"/>
    <cellStyle name="GrandTotalNumber 5 3 6 2 4 2" xfId="13738"/>
    <cellStyle name="GrandTotalNumber 5 3 6 2 5" xfId="13739"/>
    <cellStyle name="GrandTotalNumber 5 3 6 3" xfId="13740"/>
    <cellStyle name="GrandTotalNumber 5 3 6 3 2" xfId="13741"/>
    <cellStyle name="GrandTotalNumber 5 3 6 4" xfId="13742"/>
    <cellStyle name="GrandTotalNumber 5 3 6 4 2" xfId="13743"/>
    <cellStyle name="GrandTotalNumber 5 3 6 5" xfId="13744"/>
    <cellStyle name="GrandTotalNumber 5 3 6 5 2" xfId="13745"/>
    <cellStyle name="GrandTotalNumber 5 3 6 6" xfId="13746"/>
    <cellStyle name="GrandTotalNumber 5 3 7" xfId="718"/>
    <cellStyle name="GrandTotalNumber 5 3 7 2" xfId="719"/>
    <cellStyle name="GrandTotalNumber 5 3 7 2 2" xfId="13747"/>
    <cellStyle name="GrandTotalNumber 5 3 7 2 2 2" xfId="13748"/>
    <cellStyle name="GrandTotalNumber 5 3 7 2 3" xfId="13749"/>
    <cellStyle name="GrandTotalNumber 5 3 7 2 3 2" xfId="13750"/>
    <cellStyle name="GrandTotalNumber 5 3 7 2 4" xfId="13751"/>
    <cellStyle name="GrandTotalNumber 5 3 7 2 4 2" xfId="13752"/>
    <cellStyle name="GrandTotalNumber 5 3 7 2 5" xfId="13753"/>
    <cellStyle name="GrandTotalNumber 5 3 7 3" xfId="13754"/>
    <cellStyle name="GrandTotalNumber 5 3 7 3 2" xfId="13755"/>
    <cellStyle name="GrandTotalNumber 5 3 7 4" xfId="13756"/>
    <cellStyle name="GrandTotalNumber 5 3 7 4 2" xfId="13757"/>
    <cellStyle name="GrandTotalNumber 5 3 7 5" xfId="13758"/>
    <cellStyle name="GrandTotalNumber 5 3 7 5 2" xfId="13759"/>
    <cellStyle name="GrandTotalNumber 5 3 7 6" xfId="13760"/>
    <cellStyle name="GrandTotalNumber 5 3 8" xfId="720"/>
    <cellStyle name="GrandTotalNumber 5 3 8 2" xfId="721"/>
    <cellStyle name="GrandTotalNumber 5 3 8 2 2" xfId="13761"/>
    <cellStyle name="GrandTotalNumber 5 3 8 2 2 2" xfId="13762"/>
    <cellStyle name="GrandTotalNumber 5 3 8 2 3" xfId="13763"/>
    <cellStyle name="GrandTotalNumber 5 3 8 2 3 2" xfId="13764"/>
    <cellStyle name="GrandTotalNumber 5 3 8 2 4" xfId="13765"/>
    <cellStyle name="GrandTotalNumber 5 3 8 2 4 2" xfId="13766"/>
    <cellStyle name="GrandTotalNumber 5 3 8 2 5" xfId="13767"/>
    <cellStyle name="GrandTotalNumber 5 3 8 3" xfId="13768"/>
    <cellStyle name="GrandTotalNumber 5 3 8 3 2" xfId="13769"/>
    <cellStyle name="GrandTotalNumber 5 3 8 4" xfId="13770"/>
    <cellStyle name="GrandTotalNumber 5 3 8 4 2" xfId="13771"/>
    <cellStyle name="GrandTotalNumber 5 3 8 5" xfId="13772"/>
    <cellStyle name="GrandTotalNumber 5 3 8 5 2" xfId="13773"/>
    <cellStyle name="GrandTotalNumber 5 3 8 6" xfId="13774"/>
    <cellStyle name="GrandTotalNumber 5 3 9" xfId="722"/>
    <cellStyle name="GrandTotalNumber 5 3 9 2" xfId="723"/>
    <cellStyle name="GrandTotalNumber 5 3 9 2 2" xfId="13775"/>
    <cellStyle name="GrandTotalNumber 5 3 9 2 2 2" xfId="13776"/>
    <cellStyle name="GrandTotalNumber 5 3 9 2 3" xfId="13777"/>
    <cellStyle name="GrandTotalNumber 5 3 9 2 3 2" xfId="13778"/>
    <cellStyle name="GrandTotalNumber 5 3 9 2 4" xfId="13779"/>
    <cellStyle name="GrandTotalNumber 5 3 9 2 4 2" xfId="13780"/>
    <cellStyle name="GrandTotalNumber 5 3 9 2 5" xfId="13781"/>
    <cellStyle name="GrandTotalNumber 5 3 9 3" xfId="13782"/>
    <cellStyle name="GrandTotalNumber 5 3 9 3 2" xfId="13783"/>
    <cellStyle name="GrandTotalNumber 5 3 9 4" xfId="13784"/>
    <cellStyle name="GrandTotalNumber 5 3 9 4 2" xfId="13785"/>
    <cellStyle name="GrandTotalNumber 5 3 9 5" xfId="13786"/>
    <cellStyle name="GrandTotalNumber 5 3 9 5 2" xfId="13787"/>
    <cellStyle name="GrandTotalNumber 5 3 9 6" xfId="13788"/>
    <cellStyle name="GrandTotalNumber 5 4" xfId="724"/>
    <cellStyle name="GrandTotalNumber 5 4 10" xfId="13789"/>
    <cellStyle name="GrandTotalNumber 5 4 10 2" xfId="13790"/>
    <cellStyle name="GrandTotalNumber 5 4 11" xfId="13791"/>
    <cellStyle name="GrandTotalNumber 5 4 2" xfId="725"/>
    <cellStyle name="GrandTotalNumber 5 4 2 2" xfId="726"/>
    <cellStyle name="GrandTotalNumber 5 4 2 2 2" xfId="13792"/>
    <cellStyle name="GrandTotalNumber 5 4 2 2 2 2" xfId="13793"/>
    <cellStyle name="GrandTotalNumber 5 4 2 2 3" xfId="13794"/>
    <cellStyle name="GrandTotalNumber 5 4 2 2 3 2" xfId="13795"/>
    <cellStyle name="GrandTotalNumber 5 4 2 2 4" xfId="13796"/>
    <cellStyle name="GrandTotalNumber 5 4 2 2 4 2" xfId="13797"/>
    <cellStyle name="GrandTotalNumber 5 4 2 2 5" xfId="13798"/>
    <cellStyle name="GrandTotalNumber 5 4 2 3" xfId="13799"/>
    <cellStyle name="GrandTotalNumber 5 4 2 3 2" xfId="13800"/>
    <cellStyle name="GrandTotalNumber 5 4 2 4" xfId="13801"/>
    <cellStyle name="GrandTotalNumber 5 4 2 4 2" xfId="13802"/>
    <cellStyle name="GrandTotalNumber 5 4 2 5" xfId="13803"/>
    <cellStyle name="GrandTotalNumber 5 4 2 5 2" xfId="13804"/>
    <cellStyle name="GrandTotalNumber 5 4 2 6" xfId="13805"/>
    <cellStyle name="GrandTotalNumber 5 4 3" xfId="727"/>
    <cellStyle name="GrandTotalNumber 5 4 3 2" xfId="728"/>
    <cellStyle name="GrandTotalNumber 5 4 3 2 2" xfId="13806"/>
    <cellStyle name="GrandTotalNumber 5 4 3 2 2 2" xfId="13807"/>
    <cellStyle name="GrandTotalNumber 5 4 3 2 3" xfId="13808"/>
    <cellStyle name="GrandTotalNumber 5 4 3 2 3 2" xfId="13809"/>
    <cellStyle name="GrandTotalNumber 5 4 3 2 4" xfId="13810"/>
    <cellStyle name="GrandTotalNumber 5 4 3 2 4 2" xfId="13811"/>
    <cellStyle name="GrandTotalNumber 5 4 3 2 5" xfId="13812"/>
    <cellStyle name="GrandTotalNumber 5 4 3 3" xfId="13813"/>
    <cellStyle name="GrandTotalNumber 5 4 3 3 2" xfId="13814"/>
    <cellStyle name="GrandTotalNumber 5 4 3 4" xfId="13815"/>
    <cellStyle name="GrandTotalNumber 5 4 3 4 2" xfId="13816"/>
    <cellStyle name="GrandTotalNumber 5 4 3 5" xfId="13817"/>
    <cellStyle name="GrandTotalNumber 5 4 3 5 2" xfId="13818"/>
    <cellStyle name="GrandTotalNumber 5 4 3 6" xfId="13819"/>
    <cellStyle name="GrandTotalNumber 5 4 4" xfId="729"/>
    <cellStyle name="GrandTotalNumber 5 4 4 2" xfId="730"/>
    <cellStyle name="GrandTotalNumber 5 4 4 2 2" xfId="13820"/>
    <cellStyle name="GrandTotalNumber 5 4 4 2 2 2" xfId="13821"/>
    <cellStyle name="GrandTotalNumber 5 4 4 2 3" xfId="13822"/>
    <cellStyle name="GrandTotalNumber 5 4 4 2 3 2" xfId="13823"/>
    <cellStyle name="GrandTotalNumber 5 4 4 2 4" xfId="13824"/>
    <cellStyle name="GrandTotalNumber 5 4 4 2 4 2" xfId="13825"/>
    <cellStyle name="GrandTotalNumber 5 4 4 2 5" xfId="13826"/>
    <cellStyle name="GrandTotalNumber 5 4 4 3" xfId="13827"/>
    <cellStyle name="GrandTotalNumber 5 4 4 3 2" xfId="13828"/>
    <cellStyle name="GrandTotalNumber 5 4 4 4" xfId="13829"/>
    <cellStyle name="GrandTotalNumber 5 4 4 4 2" xfId="13830"/>
    <cellStyle name="GrandTotalNumber 5 4 4 5" xfId="13831"/>
    <cellStyle name="GrandTotalNumber 5 4 4 5 2" xfId="13832"/>
    <cellStyle name="GrandTotalNumber 5 4 4 6" xfId="13833"/>
    <cellStyle name="GrandTotalNumber 5 4 5" xfId="731"/>
    <cellStyle name="GrandTotalNumber 5 4 5 2" xfId="732"/>
    <cellStyle name="GrandTotalNumber 5 4 5 2 2" xfId="13834"/>
    <cellStyle name="GrandTotalNumber 5 4 5 2 2 2" xfId="13835"/>
    <cellStyle name="GrandTotalNumber 5 4 5 2 3" xfId="13836"/>
    <cellStyle name="GrandTotalNumber 5 4 5 2 3 2" xfId="13837"/>
    <cellStyle name="GrandTotalNumber 5 4 5 2 4" xfId="13838"/>
    <cellStyle name="GrandTotalNumber 5 4 5 2 4 2" xfId="13839"/>
    <cellStyle name="GrandTotalNumber 5 4 5 2 5" xfId="13840"/>
    <cellStyle name="GrandTotalNumber 5 4 5 3" xfId="13841"/>
    <cellStyle name="GrandTotalNumber 5 4 5 3 2" xfId="13842"/>
    <cellStyle name="GrandTotalNumber 5 4 5 4" xfId="13843"/>
    <cellStyle name="GrandTotalNumber 5 4 5 4 2" xfId="13844"/>
    <cellStyle name="GrandTotalNumber 5 4 5 5" xfId="13845"/>
    <cellStyle name="GrandTotalNumber 5 4 5 5 2" xfId="13846"/>
    <cellStyle name="GrandTotalNumber 5 4 5 6" xfId="13847"/>
    <cellStyle name="GrandTotalNumber 5 4 6" xfId="733"/>
    <cellStyle name="GrandTotalNumber 5 4 6 2" xfId="734"/>
    <cellStyle name="GrandTotalNumber 5 4 6 2 2" xfId="13848"/>
    <cellStyle name="GrandTotalNumber 5 4 6 2 2 2" xfId="13849"/>
    <cellStyle name="GrandTotalNumber 5 4 6 2 3" xfId="13850"/>
    <cellStyle name="GrandTotalNumber 5 4 6 2 3 2" xfId="13851"/>
    <cellStyle name="GrandTotalNumber 5 4 6 2 4" xfId="13852"/>
    <cellStyle name="GrandTotalNumber 5 4 6 2 4 2" xfId="13853"/>
    <cellStyle name="GrandTotalNumber 5 4 6 2 5" xfId="13854"/>
    <cellStyle name="GrandTotalNumber 5 4 6 3" xfId="13855"/>
    <cellStyle name="GrandTotalNumber 5 4 6 3 2" xfId="13856"/>
    <cellStyle name="GrandTotalNumber 5 4 6 4" xfId="13857"/>
    <cellStyle name="GrandTotalNumber 5 4 6 4 2" xfId="13858"/>
    <cellStyle name="GrandTotalNumber 5 4 6 5" xfId="13859"/>
    <cellStyle name="GrandTotalNumber 5 4 6 5 2" xfId="13860"/>
    <cellStyle name="GrandTotalNumber 5 4 6 6" xfId="13861"/>
    <cellStyle name="GrandTotalNumber 5 4 7" xfId="735"/>
    <cellStyle name="GrandTotalNumber 5 4 7 2" xfId="13862"/>
    <cellStyle name="GrandTotalNumber 5 4 7 2 2" xfId="13863"/>
    <cellStyle name="GrandTotalNumber 5 4 7 3" xfId="13864"/>
    <cellStyle name="GrandTotalNumber 5 4 7 3 2" xfId="13865"/>
    <cellStyle name="GrandTotalNumber 5 4 7 4" xfId="13866"/>
    <cellStyle name="GrandTotalNumber 5 4 7 4 2" xfId="13867"/>
    <cellStyle name="GrandTotalNumber 5 4 7 5" xfId="13868"/>
    <cellStyle name="GrandTotalNumber 5 4 8" xfId="13869"/>
    <cellStyle name="GrandTotalNumber 5 4 8 2" xfId="13870"/>
    <cellStyle name="GrandTotalNumber 5 4 9" xfId="13871"/>
    <cellStyle name="GrandTotalNumber 5 4 9 2" xfId="13872"/>
    <cellStyle name="GrandTotalNumber 5 5" xfId="736"/>
    <cellStyle name="GrandTotalNumber 5 5 10" xfId="13873"/>
    <cellStyle name="GrandTotalNumber 5 5 10 2" xfId="13874"/>
    <cellStyle name="GrandTotalNumber 5 5 11" xfId="13875"/>
    <cellStyle name="GrandTotalNumber 5 5 2" xfId="737"/>
    <cellStyle name="GrandTotalNumber 5 5 2 2" xfId="738"/>
    <cellStyle name="GrandTotalNumber 5 5 2 2 2" xfId="13876"/>
    <cellStyle name="GrandTotalNumber 5 5 2 2 2 2" xfId="13877"/>
    <cellStyle name="GrandTotalNumber 5 5 2 2 3" xfId="13878"/>
    <cellStyle name="GrandTotalNumber 5 5 2 2 3 2" xfId="13879"/>
    <cellStyle name="GrandTotalNumber 5 5 2 2 4" xfId="13880"/>
    <cellStyle name="GrandTotalNumber 5 5 2 2 4 2" xfId="13881"/>
    <cellStyle name="GrandTotalNumber 5 5 2 2 5" xfId="13882"/>
    <cellStyle name="GrandTotalNumber 5 5 2 3" xfId="13883"/>
    <cellStyle name="GrandTotalNumber 5 5 2 3 2" xfId="13884"/>
    <cellStyle name="GrandTotalNumber 5 5 2 4" xfId="13885"/>
    <cellStyle name="GrandTotalNumber 5 5 2 4 2" xfId="13886"/>
    <cellStyle name="GrandTotalNumber 5 5 2 5" xfId="13887"/>
    <cellStyle name="GrandTotalNumber 5 5 2 5 2" xfId="13888"/>
    <cellStyle name="GrandTotalNumber 5 5 2 6" xfId="13889"/>
    <cellStyle name="GrandTotalNumber 5 5 3" xfId="739"/>
    <cellStyle name="GrandTotalNumber 5 5 3 2" xfId="740"/>
    <cellStyle name="GrandTotalNumber 5 5 3 2 2" xfId="13890"/>
    <cellStyle name="GrandTotalNumber 5 5 3 2 2 2" xfId="13891"/>
    <cellStyle name="GrandTotalNumber 5 5 3 2 3" xfId="13892"/>
    <cellStyle name="GrandTotalNumber 5 5 3 2 3 2" xfId="13893"/>
    <cellStyle name="GrandTotalNumber 5 5 3 2 4" xfId="13894"/>
    <cellStyle name="GrandTotalNumber 5 5 3 2 4 2" xfId="13895"/>
    <cellStyle name="GrandTotalNumber 5 5 3 2 5" xfId="13896"/>
    <cellStyle name="GrandTotalNumber 5 5 3 3" xfId="13897"/>
    <cellStyle name="GrandTotalNumber 5 5 3 3 2" xfId="13898"/>
    <cellStyle name="GrandTotalNumber 5 5 3 4" xfId="13899"/>
    <cellStyle name="GrandTotalNumber 5 5 3 4 2" xfId="13900"/>
    <cellStyle name="GrandTotalNumber 5 5 3 5" xfId="13901"/>
    <cellStyle name="GrandTotalNumber 5 5 3 5 2" xfId="13902"/>
    <cellStyle name="GrandTotalNumber 5 5 3 6" xfId="13903"/>
    <cellStyle name="GrandTotalNumber 5 5 4" xfId="741"/>
    <cellStyle name="GrandTotalNumber 5 5 4 2" xfId="742"/>
    <cellStyle name="GrandTotalNumber 5 5 4 2 2" xfId="13904"/>
    <cellStyle name="GrandTotalNumber 5 5 4 2 2 2" xfId="13905"/>
    <cellStyle name="GrandTotalNumber 5 5 4 2 3" xfId="13906"/>
    <cellStyle name="GrandTotalNumber 5 5 4 2 3 2" xfId="13907"/>
    <cellStyle name="GrandTotalNumber 5 5 4 2 4" xfId="13908"/>
    <cellStyle name="GrandTotalNumber 5 5 4 2 4 2" xfId="13909"/>
    <cellStyle name="GrandTotalNumber 5 5 4 2 5" xfId="13910"/>
    <cellStyle name="GrandTotalNumber 5 5 4 3" xfId="13911"/>
    <cellStyle name="GrandTotalNumber 5 5 4 3 2" xfId="13912"/>
    <cellStyle name="GrandTotalNumber 5 5 4 4" xfId="13913"/>
    <cellStyle name="GrandTotalNumber 5 5 4 4 2" xfId="13914"/>
    <cellStyle name="GrandTotalNumber 5 5 4 5" xfId="13915"/>
    <cellStyle name="GrandTotalNumber 5 5 4 5 2" xfId="13916"/>
    <cellStyle name="GrandTotalNumber 5 5 4 6" xfId="13917"/>
    <cellStyle name="GrandTotalNumber 5 5 5" xfId="743"/>
    <cellStyle name="GrandTotalNumber 5 5 5 2" xfId="744"/>
    <cellStyle name="GrandTotalNumber 5 5 5 2 2" xfId="13918"/>
    <cellStyle name="GrandTotalNumber 5 5 5 2 2 2" xfId="13919"/>
    <cellStyle name="GrandTotalNumber 5 5 5 2 3" xfId="13920"/>
    <cellStyle name="GrandTotalNumber 5 5 5 2 3 2" xfId="13921"/>
    <cellStyle name="GrandTotalNumber 5 5 5 2 4" xfId="13922"/>
    <cellStyle name="GrandTotalNumber 5 5 5 2 4 2" xfId="13923"/>
    <cellStyle name="GrandTotalNumber 5 5 5 2 5" xfId="13924"/>
    <cellStyle name="GrandTotalNumber 5 5 5 3" xfId="13925"/>
    <cellStyle name="GrandTotalNumber 5 5 5 3 2" xfId="13926"/>
    <cellStyle name="GrandTotalNumber 5 5 5 4" xfId="13927"/>
    <cellStyle name="GrandTotalNumber 5 5 5 4 2" xfId="13928"/>
    <cellStyle name="GrandTotalNumber 5 5 5 5" xfId="13929"/>
    <cellStyle name="GrandTotalNumber 5 5 5 5 2" xfId="13930"/>
    <cellStyle name="GrandTotalNumber 5 5 5 6" xfId="13931"/>
    <cellStyle name="GrandTotalNumber 5 5 6" xfId="745"/>
    <cellStyle name="GrandTotalNumber 5 5 6 2" xfId="746"/>
    <cellStyle name="GrandTotalNumber 5 5 6 2 2" xfId="13932"/>
    <cellStyle name="GrandTotalNumber 5 5 6 2 2 2" xfId="13933"/>
    <cellStyle name="GrandTotalNumber 5 5 6 2 3" xfId="13934"/>
    <cellStyle name="GrandTotalNumber 5 5 6 2 3 2" xfId="13935"/>
    <cellStyle name="GrandTotalNumber 5 5 6 2 4" xfId="13936"/>
    <cellStyle name="GrandTotalNumber 5 5 6 2 4 2" xfId="13937"/>
    <cellStyle name="GrandTotalNumber 5 5 6 2 5" xfId="13938"/>
    <cellStyle name="GrandTotalNumber 5 5 6 3" xfId="13939"/>
    <cellStyle name="GrandTotalNumber 5 5 6 3 2" xfId="13940"/>
    <cellStyle name="GrandTotalNumber 5 5 6 4" xfId="13941"/>
    <cellStyle name="GrandTotalNumber 5 5 6 4 2" xfId="13942"/>
    <cellStyle name="GrandTotalNumber 5 5 6 5" xfId="13943"/>
    <cellStyle name="GrandTotalNumber 5 5 6 5 2" xfId="13944"/>
    <cellStyle name="GrandTotalNumber 5 5 6 6" xfId="13945"/>
    <cellStyle name="GrandTotalNumber 5 5 7" xfId="747"/>
    <cellStyle name="GrandTotalNumber 5 5 7 2" xfId="13946"/>
    <cellStyle name="GrandTotalNumber 5 5 7 2 2" xfId="13947"/>
    <cellStyle name="GrandTotalNumber 5 5 7 3" xfId="13948"/>
    <cellStyle name="GrandTotalNumber 5 5 7 3 2" xfId="13949"/>
    <cellStyle name="GrandTotalNumber 5 5 7 4" xfId="13950"/>
    <cellStyle name="GrandTotalNumber 5 5 7 4 2" xfId="13951"/>
    <cellStyle name="GrandTotalNumber 5 5 7 5" xfId="13952"/>
    <cellStyle name="GrandTotalNumber 5 5 8" xfId="13953"/>
    <cellStyle name="GrandTotalNumber 5 5 8 2" xfId="13954"/>
    <cellStyle name="GrandTotalNumber 5 5 9" xfId="13955"/>
    <cellStyle name="GrandTotalNumber 5 5 9 2" xfId="13956"/>
    <cellStyle name="GrandTotalNumber 5 6" xfId="748"/>
    <cellStyle name="GrandTotalNumber 5 6 10" xfId="13957"/>
    <cellStyle name="GrandTotalNumber 5 6 10 2" xfId="13958"/>
    <cellStyle name="GrandTotalNumber 5 6 11" xfId="13959"/>
    <cellStyle name="GrandTotalNumber 5 6 2" xfId="749"/>
    <cellStyle name="GrandTotalNumber 5 6 2 2" xfId="750"/>
    <cellStyle name="GrandTotalNumber 5 6 2 2 2" xfId="13960"/>
    <cellStyle name="GrandTotalNumber 5 6 2 2 2 2" xfId="13961"/>
    <cellStyle name="GrandTotalNumber 5 6 2 2 3" xfId="13962"/>
    <cellStyle name="GrandTotalNumber 5 6 2 2 3 2" xfId="13963"/>
    <cellStyle name="GrandTotalNumber 5 6 2 2 4" xfId="13964"/>
    <cellStyle name="GrandTotalNumber 5 6 2 2 4 2" xfId="13965"/>
    <cellStyle name="GrandTotalNumber 5 6 2 2 5" xfId="13966"/>
    <cellStyle name="GrandTotalNumber 5 6 2 3" xfId="13967"/>
    <cellStyle name="GrandTotalNumber 5 6 2 3 2" xfId="13968"/>
    <cellStyle name="GrandTotalNumber 5 6 2 4" xfId="13969"/>
    <cellStyle name="GrandTotalNumber 5 6 2 4 2" xfId="13970"/>
    <cellStyle name="GrandTotalNumber 5 6 2 5" xfId="13971"/>
    <cellStyle name="GrandTotalNumber 5 6 2 5 2" xfId="13972"/>
    <cellStyle name="GrandTotalNumber 5 6 2 6" xfId="13973"/>
    <cellStyle name="GrandTotalNumber 5 6 3" xfId="751"/>
    <cellStyle name="GrandTotalNumber 5 6 3 2" xfId="752"/>
    <cellStyle name="GrandTotalNumber 5 6 3 2 2" xfId="13974"/>
    <cellStyle name="GrandTotalNumber 5 6 3 2 2 2" xfId="13975"/>
    <cellStyle name="GrandTotalNumber 5 6 3 2 3" xfId="13976"/>
    <cellStyle name="GrandTotalNumber 5 6 3 2 3 2" xfId="13977"/>
    <cellStyle name="GrandTotalNumber 5 6 3 2 4" xfId="13978"/>
    <cellStyle name="GrandTotalNumber 5 6 3 2 4 2" xfId="13979"/>
    <cellStyle name="GrandTotalNumber 5 6 3 2 5" xfId="13980"/>
    <cellStyle name="GrandTotalNumber 5 6 3 3" xfId="13981"/>
    <cellStyle name="GrandTotalNumber 5 6 3 3 2" xfId="13982"/>
    <cellStyle name="GrandTotalNumber 5 6 3 4" xfId="13983"/>
    <cellStyle name="GrandTotalNumber 5 6 3 4 2" xfId="13984"/>
    <cellStyle name="GrandTotalNumber 5 6 3 5" xfId="13985"/>
    <cellStyle name="GrandTotalNumber 5 6 3 5 2" xfId="13986"/>
    <cellStyle name="GrandTotalNumber 5 6 3 6" xfId="13987"/>
    <cellStyle name="GrandTotalNumber 5 6 4" xfId="753"/>
    <cellStyle name="GrandTotalNumber 5 6 4 2" xfId="754"/>
    <cellStyle name="GrandTotalNumber 5 6 4 2 2" xfId="13988"/>
    <cellStyle name="GrandTotalNumber 5 6 4 2 2 2" xfId="13989"/>
    <cellStyle name="GrandTotalNumber 5 6 4 2 3" xfId="13990"/>
    <cellStyle name="GrandTotalNumber 5 6 4 2 3 2" xfId="13991"/>
    <cellStyle name="GrandTotalNumber 5 6 4 2 4" xfId="13992"/>
    <cellStyle name="GrandTotalNumber 5 6 4 2 4 2" xfId="13993"/>
    <cellStyle name="GrandTotalNumber 5 6 4 2 5" xfId="13994"/>
    <cellStyle name="GrandTotalNumber 5 6 4 3" xfId="13995"/>
    <cellStyle name="GrandTotalNumber 5 6 4 3 2" xfId="13996"/>
    <cellStyle name="GrandTotalNumber 5 6 4 4" xfId="13997"/>
    <cellStyle name="GrandTotalNumber 5 6 4 4 2" xfId="13998"/>
    <cellStyle name="GrandTotalNumber 5 6 4 5" xfId="13999"/>
    <cellStyle name="GrandTotalNumber 5 6 4 5 2" xfId="14000"/>
    <cellStyle name="GrandTotalNumber 5 6 4 6" xfId="14001"/>
    <cellStyle name="GrandTotalNumber 5 6 5" xfId="755"/>
    <cellStyle name="GrandTotalNumber 5 6 5 2" xfId="756"/>
    <cellStyle name="GrandTotalNumber 5 6 5 2 2" xfId="14002"/>
    <cellStyle name="GrandTotalNumber 5 6 5 2 2 2" xfId="14003"/>
    <cellStyle name="GrandTotalNumber 5 6 5 2 3" xfId="14004"/>
    <cellStyle name="GrandTotalNumber 5 6 5 2 3 2" xfId="14005"/>
    <cellStyle name="GrandTotalNumber 5 6 5 2 4" xfId="14006"/>
    <cellStyle name="GrandTotalNumber 5 6 5 2 4 2" xfId="14007"/>
    <cellStyle name="GrandTotalNumber 5 6 5 2 5" xfId="14008"/>
    <cellStyle name="GrandTotalNumber 5 6 5 3" xfId="14009"/>
    <cellStyle name="GrandTotalNumber 5 6 5 3 2" xfId="14010"/>
    <cellStyle name="GrandTotalNumber 5 6 5 4" xfId="14011"/>
    <cellStyle name="GrandTotalNumber 5 6 5 4 2" xfId="14012"/>
    <cellStyle name="GrandTotalNumber 5 6 5 5" xfId="14013"/>
    <cellStyle name="GrandTotalNumber 5 6 5 5 2" xfId="14014"/>
    <cellStyle name="GrandTotalNumber 5 6 5 6" xfId="14015"/>
    <cellStyle name="GrandTotalNumber 5 6 6" xfId="757"/>
    <cellStyle name="GrandTotalNumber 5 6 6 2" xfId="758"/>
    <cellStyle name="GrandTotalNumber 5 6 6 2 2" xfId="14016"/>
    <cellStyle name="GrandTotalNumber 5 6 6 2 2 2" xfId="14017"/>
    <cellStyle name="GrandTotalNumber 5 6 6 2 3" xfId="14018"/>
    <cellStyle name="GrandTotalNumber 5 6 6 2 3 2" xfId="14019"/>
    <cellStyle name="GrandTotalNumber 5 6 6 2 4" xfId="14020"/>
    <cellStyle name="GrandTotalNumber 5 6 6 2 4 2" xfId="14021"/>
    <cellStyle name="GrandTotalNumber 5 6 6 2 5" xfId="14022"/>
    <cellStyle name="GrandTotalNumber 5 6 6 3" xfId="14023"/>
    <cellStyle name="GrandTotalNumber 5 6 6 3 2" xfId="14024"/>
    <cellStyle name="GrandTotalNumber 5 6 6 4" xfId="14025"/>
    <cellStyle name="GrandTotalNumber 5 6 6 4 2" xfId="14026"/>
    <cellStyle name="GrandTotalNumber 5 6 6 5" xfId="14027"/>
    <cellStyle name="GrandTotalNumber 5 6 6 5 2" xfId="14028"/>
    <cellStyle name="GrandTotalNumber 5 6 6 6" xfId="14029"/>
    <cellStyle name="GrandTotalNumber 5 6 7" xfId="759"/>
    <cellStyle name="GrandTotalNumber 5 6 7 2" xfId="14030"/>
    <cellStyle name="GrandTotalNumber 5 6 7 2 2" xfId="14031"/>
    <cellStyle name="GrandTotalNumber 5 6 7 3" xfId="14032"/>
    <cellStyle name="GrandTotalNumber 5 6 7 3 2" xfId="14033"/>
    <cellStyle name="GrandTotalNumber 5 6 7 4" xfId="14034"/>
    <cellStyle name="GrandTotalNumber 5 6 7 4 2" xfId="14035"/>
    <cellStyle name="GrandTotalNumber 5 6 7 5" xfId="14036"/>
    <cellStyle name="GrandTotalNumber 5 6 8" xfId="14037"/>
    <cellStyle name="GrandTotalNumber 5 6 8 2" xfId="14038"/>
    <cellStyle name="GrandTotalNumber 5 6 9" xfId="14039"/>
    <cellStyle name="GrandTotalNumber 5 6 9 2" xfId="14040"/>
    <cellStyle name="GrandTotalNumber 5 7" xfId="760"/>
    <cellStyle name="GrandTotalNumber 5 7 2" xfId="761"/>
    <cellStyle name="GrandTotalNumber 5 7 2 2" xfId="14041"/>
    <cellStyle name="GrandTotalNumber 5 7 2 2 2" xfId="14042"/>
    <cellStyle name="GrandTotalNumber 5 7 2 3" xfId="14043"/>
    <cellStyle name="GrandTotalNumber 5 7 2 3 2" xfId="14044"/>
    <cellStyle name="GrandTotalNumber 5 7 2 4" xfId="14045"/>
    <cellStyle name="GrandTotalNumber 5 7 2 4 2" xfId="14046"/>
    <cellStyle name="GrandTotalNumber 5 7 2 5" xfId="14047"/>
    <cellStyle name="GrandTotalNumber 5 7 3" xfId="14048"/>
    <cellStyle name="GrandTotalNumber 5 7 3 2" xfId="14049"/>
    <cellStyle name="GrandTotalNumber 5 7 4" xfId="14050"/>
    <cellStyle name="GrandTotalNumber 5 7 4 2" xfId="14051"/>
    <cellStyle name="GrandTotalNumber 5 7 5" xfId="14052"/>
    <cellStyle name="GrandTotalNumber 5 7 5 2" xfId="14053"/>
    <cellStyle name="GrandTotalNumber 5 7 6" xfId="14054"/>
    <cellStyle name="GrandTotalNumber 5 8" xfId="762"/>
    <cellStyle name="GrandTotalNumber 5 8 2" xfId="763"/>
    <cellStyle name="GrandTotalNumber 5 8 2 2" xfId="14055"/>
    <cellStyle name="GrandTotalNumber 5 8 2 2 2" xfId="14056"/>
    <cellStyle name="GrandTotalNumber 5 8 2 3" xfId="14057"/>
    <cellStyle name="GrandTotalNumber 5 8 2 3 2" xfId="14058"/>
    <cellStyle name="GrandTotalNumber 5 8 2 4" xfId="14059"/>
    <cellStyle name="GrandTotalNumber 5 8 2 4 2" xfId="14060"/>
    <cellStyle name="GrandTotalNumber 5 8 2 5" xfId="14061"/>
    <cellStyle name="GrandTotalNumber 5 8 3" xfId="14062"/>
    <cellStyle name="GrandTotalNumber 5 8 3 2" xfId="14063"/>
    <cellStyle name="GrandTotalNumber 5 8 4" xfId="14064"/>
    <cellStyle name="GrandTotalNumber 5 8 4 2" xfId="14065"/>
    <cellStyle name="GrandTotalNumber 5 8 5" xfId="14066"/>
    <cellStyle name="GrandTotalNumber 5 8 5 2" xfId="14067"/>
    <cellStyle name="GrandTotalNumber 5 8 6" xfId="14068"/>
    <cellStyle name="GrandTotalNumber 5 9" xfId="764"/>
    <cellStyle name="GrandTotalNumber 5 9 2" xfId="765"/>
    <cellStyle name="GrandTotalNumber 5 9 2 2" xfId="14069"/>
    <cellStyle name="GrandTotalNumber 5 9 2 2 2" xfId="14070"/>
    <cellStyle name="GrandTotalNumber 5 9 2 3" xfId="14071"/>
    <cellStyle name="GrandTotalNumber 5 9 2 3 2" xfId="14072"/>
    <cellStyle name="GrandTotalNumber 5 9 2 4" xfId="14073"/>
    <cellStyle name="GrandTotalNumber 5 9 2 4 2" xfId="14074"/>
    <cellStyle name="GrandTotalNumber 5 9 2 5" xfId="14075"/>
    <cellStyle name="GrandTotalNumber 5 9 3" xfId="14076"/>
    <cellStyle name="GrandTotalNumber 5 9 3 2" xfId="14077"/>
    <cellStyle name="GrandTotalNumber 5 9 4" xfId="14078"/>
    <cellStyle name="GrandTotalNumber 5 9 4 2" xfId="14079"/>
    <cellStyle name="GrandTotalNumber 5 9 5" xfId="14080"/>
    <cellStyle name="GrandTotalNumber 5 9 5 2" xfId="14081"/>
    <cellStyle name="GrandTotalNumber 5 9 6" xfId="14082"/>
    <cellStyle name="GrandTotalNumber 6" xfId="766"/>
    <cellStyle name="GrandTotalNumber 6 10" xfId="767"/>
    <cellStyle name="GrandTotalNumber 6 10 2" xfId="14083"/>
    <cellStyle name="GrandTotalNumber 6 10 2 2" xfId="14084"/>
    <cellStyle name="GrandTotalNumber 6 10 3" xfId="14085"/>
    <cellStyle name="GrandTotalNumber 6 10 3 2" xfId="14086"/>
    <cellStyle name="GrandTotalNumber 6 10 4" xfId="14087"/>
    <cellStyle name="GrandTotalNumber 6 10 4 2" xfId="14088"/>
    <cellStyle name="GrandTotalNumber 6 10 5" xfId="14089"/>
    <cellStyle name="GrandTotalNumber 6 11" xfId="768"/>
    <cellStyle name="GrandTotalNumber 6 11 2" xfId="14090"/>
    <cellStyle name="GrandTotalNumber 6 11 2 2" xfId="14091"/>
    <cellStyle name="GrandTotalNumber 6 11 3" xfId="14092"/>
    <cellStyle name="GrandTotalNumber 6 11 3 2" xfId="14093"/>
    <cellStyle name="GrandTotalNumber 6 11 4" xfId="14094"/>
    <cellStyle name="GrandTotalNumber 6 11 4 2" xfId="14095"/>
    <cellStyle name="GrandTotalNumber 6 11 5" xfId="14096"/>
    <cellStyle name="GrandTotalNumber 6 12" xfId="769"/>
    <cellStyle name="GrandTotalNumber 6 12 2" xfId="14097"/>
    <cellStyle name="GrandTotalNumber 6 12 2 2" xfId="14098"/>
    <cellStyle name="GrandTotalNumber 6 12 3" xfId="14099"/>
    <cellStyle name="GrandTotalNumber 6 12 3 2" xfId="14100"/>
    <cellStyle name="GrandTotalNumber 6 12 4" xfId="14101"/>
    <cellStyle name="GrandTotalNumber 6 12 4 2" xfId="14102"/>
    <cellStyle name="GrandTotalNumber 6 12 5" xfId="14103"/>
    <cellStyle name="GrandTotalNumber 6 13" xfId="770"/>
    <cellStyle name="GrandTotalNumber 6 13 2" xfId="14104"/>
    <cellStyle name="GrandTotalNumber 6 13 2 2" xfId="14105"/>
    <cellStyle name="GrandTotalNumber 6 13 3" xfId="14106"/>
    <cellStyle name="GrandTotalNumber 6 13 3 2" xfId="14107"/>
    <cellStyle name="GrandTotalNumber 6 13 4" xfId="14108"/>
    <cellStyle name="GrandTotalNumber 6 13 4 2" xfId="14109"/>
    <cellStyle name="GrandTotalNumber 6 13 5" xfId="14110"/>
    <cellStyle name="GrandTotalNumber 6 14" xfId="771"/>
    <cellStyle name="GrandTotalNumber 6 14 2" xfId="14111"/>
    <cellStyle name="GrandTotalNumber 6 14 2 2" xfId="14112"/>
    <cellStyle name="GrandTotalNumber 6 14 3" xfId="14113"/>
    <cellStyle name="GrandTotalNumber 6 14 3 2" xfId="14114"/>
    <cellStyle name="GrandTotalNumber 6 14 4" xfId="14115"/>
    <cellStyle name="GrandTotalNumber 6 14 4 2" xfId="14116"/>
    <cellStyle name="GrandTotalNumber 6 14 5" xfId="14117"/>
    <cellStyle name="GrandTotalNumber 6 15" xfId="14118"/>
    <cellStyle name="GrandTotalNumber 6 15 2" xfId="14119"/>
    <cellStyle name="GrandTotalNumber 6 15 2 2" xfId="14120"/>
    <cellStyle name="GrandTotalNumber 6 15 3" xfId="14121"/>
    <cellStyle name="GrandTotalNumber 6 16" xfId="14122"/>
    <cellStyle name="GrandTotalNumber 6 16 2" xfId="14123"/>
    <cellStyle name="GrandTotalNumber 6 16 2 2" xfId="14124"/>
    <cellStyle name="GrandTotalNumber 6 16 3" xfId="14125"/>
    <cellStyle name="GrandTotalNumber 6 17" xfId="14126"/>
    <cellStyle name="GrandTotalNumber 6 17 2" xfId="14127"/>
    <cellStyle name="GrandTotalNumber 6 17 2 2" xfId="14128"/>
    <cellStyle name="GrandTotalNumber 6 17 3" xfId="14129"/>
    <cellStyle name="GrandTotalNumber 6 18" xfId="14130"/>
    <cellStyle name="GrandTotalNumber 6 18 2" xfId="14131"/>
    <cellStyle name="GrandTotalNumber 6 18 2 2" xfId="14132"/>
    <cellStyle name="GrandTotalNumber 6 18 3" xfId="14133"/>
    <cellStyle name="GrandTotalNumber 6 19" xfId="14134"/>
    <cellStyle name="GrandTotalNumber 6 19 2" xfId="14135"/>
    <cellStyle name="GrandTotalNumber 6 2" xfId="772"/>
    <cellStyle name="GrandTotalNumber 6 2 10" xfId="773"/>
    <cellStyle name="GrandTotalNumber 6 2 10 2" xfId="14136"/>
    <cellStyle name="GrandTotalNumber 6 2 10 2 2" xfId="14137"/>
    <cellStyle name="GrandTotalNumber 6 2 10 3" xfId="14138"/>
    <cellStyle name="GrandTotalNumber 6 2 10 3 2" xfId="14139"/>
    <cellStyle name="GrandTotalNumber 6 2 10 4" xfId="14140"/>
    <cellStyle name="GrandTotalNumber 6 2 10 4 2" xfId="14141"/>
    <cellStyle name="GrandTotalNumber 6 2 10 5" xfId="14142"/>
    <cellStyle name="GrandTotalNumber 6 2 11" xfId="14143"/>
    <cellStyle name="GrandTotalNumber 6 2 11 2" xfId="14144"/>
    <cellStyle name="GrandTotalNumber 6 2 12" xfId="14145"/>
    <cellStyle name="GrandTotalNumber 6 2 12 2" xfId="14146"/>
    <cellStyle name="GrandTotalNumber 6 2 13" xfId="14147"/>
    <cellStyle name="GrandTotalNumber 6 2 13 2" xfId="14148"/>
    <cellStyle name="GrandTotalNumber 6 2 14" xfId="14149"/>
    <cellStyle name="GrandTotalNumber 6 2 2" xfId="774"/>
    <cellStyle name="GrandTotalNumber 6 2 2 10" xfId="14150"/>
    <cellStyle name="GrandTotalNumber 6 2 2 10 2" xfId="14151"/>
    <cellStyle name="GrandTotalNumber 6 2 2 11" xfId="14152"/>
    <cellStyle name="GrandTotalNumber 6 2 2 2" xfId="775"/>
    <cellStyle name="GrandTotalNumber 6 2 2 2 2" xfId="776"/>
    <cellStyle name="GrandTotalNumber 6 2 2 2 2 2" xfId="14153"/>
    <cellStyle name="GrandTotalNumber 6 2 2 2 2 2 2" xfId="14154"/>
    <cellStyle name="GrandTotalNumber 6 2 2 2 2 3" xfId="14155"/>
    <cellStyle name="GrandTotalNumber 6 2 2 2 2 3 2" xfId="14156"/>
    <cellStyle name="GrandTotalNumber 6 2 2 2 2 4" xfId="14157"/>
    <cellStyle name="GrandTotalNumber 6 2 2 2 2 4 2" xfId="14158"/>
    <cellStyle name="GrandTotalNumber 6 2 2 2 2 5" xfId="14159"/>
    <cellStyle name="GrandTotalNumber 6 2 2 2 3" xfId="14160"/>
    <cellStyle name="GrandTotalNumber 6 2 2 2 3 2" xfId="14161"/>
    <cellStyle name="GrandTotalNumber 6 2 2 2 4" xfId="14162"/>
    <cellStyle name="GrandTotalNumber 6 2 2 2 4 2" xfId="14163"/>
    <cellStyle name="GrandTotalNumber 6 2 2 2 5" xfId="14164"/>
    <cellStyle name="GrandTotalNumber 6 2 2 2 5 2" xfId="14165"/>
    <cellStyle name="GrandTotalNumber 6 2 2 2 6" xfId="14166"/>
    <cellStyle name="GrandTotalNumber 6 2 2 3" xfId="777"/>
    <cellStyle name="GrandTotalNumber 6 2 2 3 2" xfId="778"/>
    <cellStyle name="GrandTotalNumber 6 2 2 3 2 2" xfId="14167"/>
    <cellStyle name="GrandTotalNumber 6 2 2 3 2 2 2" xfId="14168"/>
    <cellStyle name="GrandTotalNumber 6 2 2 3 2 3" xfId="14169"/>
    <cellStyle name="GrandTotalNumber 6 2 2 3 2 3 2" xfId="14170"/>
    <cellStyle name="GrandTotalNumber 6 2 2 3 2 4" xfId="14171"/>
    <cellStyle name="GrandTotalNumber 6 2 2 3 2 4 2" xfId="14172"/>
    <cellStyle name="GrandTotalNumber 6 2 2 3 2 5" xfId="14173"/>
    <cellStyle name="GrandTotalNumber 6 2 2 3 3" xfId="14174"/>
    <cellStyle name="GrandTotalNumber 6 2 2 3 3 2" xfId="14175"/>
    <cellStyle name="GrandTotalNumber 6 2 2 3 4" xfId="14176"/>
    <cellStyle name="GrandTotalNumber 6 2 2 3 4 2" xfId="14177"/>
    <cellStyle name="GrandTotalNumber 6 2 2 3 5" xfId="14178"/>
    <cellStyle name="GrandTotalNumber 6 2 2 3 5 2" xfId="14179"/>
    <cellStyle name="GrandTotalNumber 6 2 2 3 6" xfId="14180"/>
    <cellStyle name="GrandTotalNumber 6 2 2 4" xfId="779"/>
    <cellStyle name="GrandTotalNumber 6 2 2 4 2" xfId="780"/>
    <cellStyle name="GrandTotalNumber 6 2 2 4 2 2" xfId="14181"/>
    <cellStyle name="GrandTotalNumber 6 2 2 4 2 2 2" xfId="14182"/>
    <cellStyle name="GrandTotalNumber 6 2 2 4 2 3" xfId="14183"/>
    <cellStyle name="GrandTotalNumber 6 2 2 4 2 3 2" xfId="14184"/>
    <cellStyle name="GrandTotalNumber 6 2 2 4 2 4" xfId="14185"/>
    <cellStyle name="GrandTotalNumber 6 2 2 4 2 4 2" xfId="14186"/>
    <cellStyle name="GrandTotalNumber 6 2 2 4 2 5" xfId="14187"/>
    <cellStyle name="GrandTotalNumber 6 2 2 4 3" xfId="14188"/>
    <cellStyle name="GrandTotalNumber 6 2 2 4 3 2" xfId="14189"/>
    <cellStyle name="GrandTotalNumber 6 2 2 4 4" xfId="14190"/>
    <cellStyle name="GrandTotalNumber 6 2 2 4 4 2" xfId="14191"/>
    <cellStyle name="GrandTotalNumber 6 2 2 4 5" xfId="14192"/>
    <cellStyle name="GrandTotalNumber 6 2 2 4 5 2" xfId="14193"/>
    <cellStyle name="GrandTotalNumber 6 2 2 4 6" xfId="14194"/>
    <cellStyle name="GrandTotalNumber 6 2 2 5" xfId="781"/>
    <cellStyle name="GrandTotalNumber 6 2 2 5 2" xfId="782"/>
    <cellStyle name="GrandTotalNumber 6 2 2 5 2 2" xfId="14195"/>
    <cellStyle name="GrandTotalNumber 6 2 2 5 2 2 2" xfId="14196"/>
    <cellStyle name="GrandTotalNumber 6 2 2 5 2 3" xfId="14197"/>
    <cellStyle name="GrandTotalNumber 6 2 2 5 2 3 2" xfId="14198"/>
    <cellStyle name="GrandTotalNumber 6 2 2 5 2 4" xfId="14199"/>
    <cellStyle name="GrandTotalNumber 6 2 2 5 2 4 2" xfId="14200"/>
    <cellStyle name="GrandTotalNumber 6 2 2 5 2 5" xfId="14201"/>
    <cellStyle name="GrandTotalNumber 6 2 2 5 3" xfId="14202"/>
    <cellStyle name="GrandTotalNumber 6 2 2 5 3 2" xfId="14203"/>
    <cellStyle name="GrandTotalNumber 6 2 2 5 4" xfId="14204"/>
    <cellStyle name="GrandTotalNumber 6 2 2 5 4 2" xfId="14205"/>
    <cellStyle name="GrandTotalNumber 6 2 2 5 5" xfId="14206"/>
    <cellStyle name="GrandTotalNumber 6 2 2 5 5 2" xfId="14207"/>
    <cellStyle name="GrandTotalNumber 6 2 2 5 6" xfId="14208"/>
    <cellStyle name="GrandTotalNumber 6 2 2 6" xfId="783"/>
    <cellStyle name="GrandTotalNumber 6 2 2 6 2" xfId="784"/>
    <cellStyle name="GrandTotalNumber 6 2 2 6 2 2" xfId="14209"/>
    <cellStyle name="GrandTotalNumber 6 2 2 6 2 2 2" xfId="14210"/>
    <cellStyle name="GrandTotalNumber 6 2 2 6 2 3" xfId="14211"/>
    <cellStyle name="GrandTotalNumber 6 2 2 6 2 3 2" xfId="14212"/>
    <cellStyle name="GrandTotalNumber 6 2 2 6 2 4" xfId="14213"/>
    <cellStyle name="GrandTotalNumber 6 2 2 6 2 4 2" xfId="14214"/>
    <cellStyle name="GrandTotalNumber 6 2 2 6 2 5" xfId="14215"/>
    <cellStyle name="GrandTotalNumber 6 2 2 6 3" xfId="14216"/>
    <cellStyle name="GrandTotalNumber 6 2 2 6 3 2" xfId="14217"/>
    <cellStyle name="GrandTotalNumber 6 2 2 6 4" xfId="14218"/>
    <cellStyle name="GrandTotalNumber 6 2 2 6 4 2" xfId="14219"/>
    <cellStyle name="GrandTotalNumber 6 2 2 6 5" xfId="14220"/>
    <cellStyle name="GrandTotalNumber 6 2 2 6 5 2" xfId="14221"/>
    <cellStyle name="GrandTotalNumber 6 2 2 6 6" xfId="14222"/>
    <cellStyle name="GrandTotalNumber 6 2 2 7" xfId="785"/>
    <cellStyle name="GrandTotalNumber 6 2 2 7 2" xfId="14223"/>
    <cellStyle name="GrandTotalNumber 6 2 2 7 2 2" xfId="14224"/>
    <cellStyle name="GrandTotalNumber 6 2 2 7 3" xfId="14225"/>
    <cellStyle name="GrandTotalNumber 6 2 2 7 3 2" xfId="14226"/>
    <cellStyle name="GrandTotalNumber 6 2 2 7 4" xfId="14227"/>
    <cellStyle name="GrandTotalNumber 6 2 2 7 4 2" xfId="14228"/>
    <cellStyle name="GrandTotalNumber 6 2 2 7 5" xfId="14229"/>
    <cellStyle name="GrandTotalNumber 6 2 2 8" xfId="14230"/>
    <cellStyle name="GrandTotalNumber 6 2 2 8 2" xfId="14231"/>
    <cellStyle name="GrandTotalNumber 6 2 2 9" xfId="14232"/>
    <cellStyle name="GrandTotalNumber 6 2 2 9 2" xfId="14233"/>
    <cellStyle name="GrandTotalNumber 6 2 3" xfId="786"/>
    <cellStyle name="GrandTotalNumber 6 2 3 10" xfId="14234"/>
    <cellStyle name="GrandTotalNumber 6 2 3 10 2" xfId="14235"/>
    <cellStyle name="GrandTotalNumber 6 2 3 11" xfId="14236"/>
    <cellStyle name="GrandTotalNumber 6 2 3 2" xfId="787"/>
    <cellStyle name="GrandTotalNumber 6 2 3 2 2" xfId="788"/>
    <cellStyle name="GrandTotalNumber 6 2 3 2 2 2" xfId="14237"/>
    <cellStyle name="GrandTotalNumber 6 2 3 2 2 2 2" xfId="14238"/>
    <cellStyle name="GrandTotalNumber 6 2 3 2 2 3" xfId="14239"/>
    <cellStyle name="GrandTotalNumber 6 2 3 2 2 3 2" xfId="14240"/>
    <cellStyle name="GrandTotalNumber 6 2 3 2 2 4" xfId="14241"/>
    <cellStyle name="GrandTotalNumber 6 2 3 2 2 4 2" xfId="14242"/>
    <cellStyle name="GrandTotalNumber 6 2 3 2 2 5" xfId="14243"/>
    <cellStyle name="GrandTotalNumber 6 2 3 2 3" xfId="14244"/>
    <cellStyle name="GrandTotalNumber 6 2 3 2 3 2" xfId="14245"/>
    <cellStyle name="GrandTotalNumber 6 2 3 2 4" xfId="14246"/>
    <cellStyle name="GrandTotalNumber 6 2 3 2 4 2" xfId="14247"/>
    <cellStyle name="GrandTotalNumber 6 2 3 2 5" xfId="14248"/>
    <cellStyle name="GrandTotalNumber 6 2 3 2 5 2" xfId="14249"/>
    <cellStyle name="GrandTotalNumber 6 2 3 2 6" xfId="14250"/>
    <cellStyle name="GrandTotalNumber 6 2 3 3" xfId="789"/>
    <cellStyle name="GrandTotalNumber 6 2 3 3 2" xfId="790"/>
    <cellStyle name="GrandTotalNumber 6 2 3 3 2 2" xfId="14251"/>
    <cellStyle name="GrandTotalNumber 6 2 3 3 2 2 2" xfId="14252"/>
    <cellStyle name="GrandTotalNumber 6 2 3 3 2 3" xfId="14253"/>
    <cellStyle name="GrandTotalNumber 6 2 3 3 2 3 2" xfId="14254"/>
    <cellStyle name="GrandTotalNumber 6 2 3 3 2 4" xfId="14255"/>
    <cellStyle name="GrandTotalNumber 6 2 3 3 2 4 2" xfId="14256"/>
    <cellStyle name="GrandTotalNumber 6 2 3 3 2 5" xfId="14257"/>
    <cellStyle name="GrandTotalNumber 6 2 3 3 3" xfId="14258"/>
    <cellStyle name="GrandTotalNumber 6 2 3 3 3 2" xfId="14259"/>
    <cellStyle name="GrandTotalNumber 6 2 3 3 4" xfId="14260"/>
    <cellStyle name="GrandTotalNumber 6 2 3 3 4 2" xfId="14261"/>
    <cellStyle name="GrandTotalNumber 6 2 3 3 5" xfId="14262"/>
    <cellStyle name="GrandTotalNumber 6 2 3 3 5 2" xfId="14263"/>
    <cellStyle name="GrandTotalNumber 6 2 3 3 6" xfId="14264"/>
    <cellStyle name="GrandTotalNumber 6 2 3 4" xfId="791"/>
    <cellStyle name="GrandTotalNumber 6 2 3 4 2" xfId="792"/>
    <cellStyle name="GrandTotalNumber 6 2 3 4 2 2" xfId="14265"/>
    <cellStyle name="GrandTotalNumber 6 2 3 4 2 2 2" xfId="14266"/>
    <cellStyle name="GrandTotalNumber 6 2 3 4 2 3" xfId="14267"/>
    <cellStyle name="GrandTotalNumber 6 2 3 4 2 3 2" xfId="14268"/>
    <cellStyle name="GrandTotalNumber 6 2 3 4 2 4" xfId="14269"/>
    <cellStyle name="GrandTotalNumber 6 2 3 4 2 4 2" xfId="14270"/>
    <cellStyle name="GrandTotalNumber 6 2 3 4 2 5" xfId="14271"/>
    <cellStyle name="GrandTotalNumber 6 2 3 4 3" xfId="14272"/>
    <cellStyle name="GrandTotalNumber 6 2 3 4 3 2" xfId="14273"/>
    <cellStyle name="GrandTotalNumber 6 2 3 4 4" xfId="14274"/>
    <cellStyle name="GrandTotalNumber 6 2 3 4 4 2" xfId="14275"/>
    <cellStyle name="GrandTotalNumber 6 2 3 4 5" xfId="14276"/>
    <cellStyle name="GrandTotalNumber 6 2 3 4 5 2" xfId="14277"/>
    <cellStyle name="GrandTotalNumber 6 2 3 4 6" xfId="14278"/>
    <cellStyle name="GrandTotalNumber 6 2 3 5" xfId="793"/>
    <cellStyle name="GrandTotalNumber 6 2 3 5 2" xfId="794"/>
    <cellStyle name="GrandTotalNumber 6 2 3 5 2 2" xfId="14279"/>
    <cellStyle name="GrandTotalNumber 6 2 3 5 2 2 2" xfId="14280"/>
    <cellStyle name="GrandTotalNumber 6 2 3 5 2 3" xfId="14281"/>
    <cellStyle name="GrandTotalNumber 6 2 3 5 2 3 2" xfId="14282"/>
    <cellStyle name="GrandTotalNumber 6 2 3 5 2 4" xfId="14283"/>
    <cellStyle name="GrandTotalNumber 6 2 3 5 2 4 2" xfId="14284"/>
    <cellStyle name="GrandTotalNumber 6 2 3 5 2 5" xfId="14285"/>
    <cellStyle name="GrandTotalNumber 6 2 3 5 3" xfId="14286"/>
    <cellStyle name="GrandTotalNumber 6 2 3 5 3 2" xfId="14287"/>
    <cellStyle name="GrandTotalNumber 6 2 3 5 4" xfId="14288"/>
    <cellStyle name="GrandTotalNumber 6 2 3 5 4 2" xfId="14289"/>
    <cellStyle name="GrandTotalNumber 6 2 3 5 5" xfId="14290"/>
    <cellStyle name="GrandTotalNumber 6 2 3 5 5 2" xfId="14291"/>
    <cellStyle name="GrandTotalNumber 6 2 3 5 6" xfId="14292"/>
    <cellStyle name="GrandTotalNumber 6 2 3 6" xfId="795"/>
    <cellStyle name="GrandTotalNumber 6 2 3 6 2" xfId="796"/>
    <cellStyle name="GrandTotalNumber 6 2 3 6 2 2" xfId="14293"/>
    <cellStyle name="GrandTotalNumber 6 2 3 6 2 2 2" xfId="14294"/>
    <cellStyle name="GrandTotalNumber 6 2 3 6 2 3" xfId="14295"/>
    <cellStyle name="GrandTotalNumber 6 2 3 6 2 3 2" xfId="14296"/>
    <cellStyle name="GrandTotalNumber 6 2 3 6 2 4" xfId="14297"/>
    <cellStyle name="GrandTotalNumber 6 2 3 6 2 4 2" xfId="14298"/>
    <cellStyle name="GrandTotalNumber 6 2 3 6 2 5" xfId="14299"/>
    <cellStyle name="GrandTotalNumber 6 2 3 6 3" xfId="14300"/>
    <cellStyle name="GrandTotalNumber 6 2 3 6 3 2" xfId="14301"/>
    <cellStyle name="GrandTotalNumber 6 2 3 6 4" xfId="14302"/>
    <cellStyle name="GrandTotalNumber 6 2 3 6 4 2" xfId="14303"/>
    <cellStyle name="GrandTotalNumber 6 2 3 6 5" xfId="14304"/>
    <cellStyle name="GrandTotalNumber 6 2 3 6 5 2" xfId="14305"/>
    <cellStyle name="GrandTotalNumber 6 2 3 6 6" xfId="14306"/>
    <cellStyle name="GrandTotalNumber 6 2 3 7" xfId="797"/>
    <cellStyle name="GrandTotalNumber 6 2 3 7 2" xfId="14307"/>
    <cellStyle name="GrandTotalNumber 6 2 3 7 2 2" xfId="14308"/>
    <cellStyle name="GrandTotalNumber 6 2 3 7 3" xfId="14309"/>
    <cellStyle name="GrandTotalNumber 6 2 3 7 3 2" xfId="14310"/>
    <cellStyle name="GrandTotalNumber 6 2 3 7 4" xfId="14311"/>
    <cellStyle name="GrandTotalNumber 6 2 3 7 4 2" xfId="14312"/>
    <cellStyle name="GrandTotalNumber 6 2 3 7 5" xfId="14313"/>
    <cellStyle name="GrandTotalNumber 6 2 3 8" xfId="14314"/>
    <cellStyle name="GrandTotalNumber 6 2 3 8 2" xfId="14315"/>
    <cellStyle name="GrandTotalNumber 6 2 3 9" xfId="14316"/>
    <cellStyle name="GrandTotalNumber 6 2 3 9 2" xfId="14317"/>
    <cellStyle name="GrandTotalNumber 6 2 4" xfId="798"/>
    <cellStyle name="GrandTotalNumber 6 2 4 10" xfId="14318"/>
    <cellStyle name="GrandTotalNumber 6 2 4 10 2" xfId="14319"/>
    <cellStyle name="GrandTotalNumber 6 2 4 11" xfId="14320"/>
    <cellStyle name="GrandTotalNumber 6 2 4 2" xfId="799"/>
    <cellStyle name="GrandTotalNumber 6 2 4 2 2" xfId="800"/>
    <cellStyle name="GrandTotalNumber 6 2 4 2 2 2" xfId="14321"/>
    <cellStyle name="GrandTotalNumber 6 2 4 2 2 2 2" xfId="14322"/>
    <cellStyle name="GrandTotalNumber 6 2 4 2 2 3" xfId="14323"/>
    <cellStyle name="GrandTotalNumber 6 2 4 2 2 3 2" xfId="14324"/>
    <cellStyle name="GrandTotalNumber 6 2 4 2 2 4" xfId="14325"/>
    <cellStyle name="GrandTotalNumber 6 2 4 2 2 4 2" xfId="14326"/>
    <cellStyle name="GrandTotalNumber 6 2 4 2 2 5" xfId="14327"/>
    <cellStyle name="GrandTotalNumber 6 2 4 2 3" xfId="14328"/>
    <cellStyle name="GrandTotalNumber 6 2 4 2 3 2" xfId="14329"/>
    <cellStyle name="GrandTotalNumber 6 2 4 2 4" xfId="14330"/>
    <cellStyle name="GrandTotalNumber 6 2 4 2 4 2" xfId="14331"/>
    <cellStyle name="GrandTotalNumber 6 2 4 2 5" xfId="14332"/>
    <cellStyle name="GrandTotalNumber 6 2 4 2 5 2" xfId="14333"/>
    <cellStyle name="GrandTotalNumber 6 2 4 2 6" xfId="14334"/>
    <cellStyle name="GrandTotalNumber 6 2 4 3" xfId="801"/>
    <cellStyle name="GrandTotalNumber 6 2 4 3 2" xfId="802"/>
    <cellStyle name="GrandTotalNumber 6 2 4 3 2 2" xfId="14335"/>
    <cellStyle name="GrandTotalNumber 6 2 4 3 2 2 2" xfId="14336"/>
    <cellStyle name="GrandTotalNumber 6 2 4 3 2 3" xfId="14337"/>
    <cellStyle name="GrandTotalNumber 6 2 4 3 2 3 2" xfId="14338"/>
    <cellStyle name="GrandTotalNumber 6 2 4 3 2 4" xfId="14339"/>
    <cellStyle name="GrandTotalNumber 6 2 4 3 2 4 2" xfId="14340"/>
    <cellStyle name="GrandTotalNumber 6 2 4 3 2 5" xfId="14341"/>
    <cellStyle name="GrandTotalNumber 6 2 4 3 3" xfId="14342"/>
    <cellStyle name="GrandTotalNumber 6 2 4 3 3 2" xfId="14343"/>
    <cellStyle name="GrandTotalNumber 6 2 4 3 4" xfId="14344"/>
    <cellStyle name="GrandTotalNumber 6 2 4 3 4 2" xfId="14345"/>
    <cellStyle name="GrandTotalNumber 6 2 4 3 5" xfId="14346"/>
    <cellStyle name="GrandTotalNumber 6 2 4 3 5 2" xfId="14347"/>
    <cellStyle name="GrandTotalNumber 6 2 4 3 6" xfId="14348"/>
    <cellStyle name="GrandTotalNumber 6 2 4 4" xfId="803"/>
    <cellStyle name="GrandTotalNumber 6 2 4 4 2" xfId="804"/>
    <cellStyle name="GrandTotalNumber 6 2 4 4 2 2" xfId="14349"/>
    <cellStyle name="GrandTotalNumber 6 2 4 4 2 2 2" xfId="14350"/>
    <cellStyle name="GrandTotalNumber 6 2 4 4 2 3" xfId="14351"/>
    <cellStyle name="GrandTotalNumber 6 2 4 4 2 3 2" xfId="14352"/>
    <cellStyle name="GrandTotalNumber 6 2 4 4 2 4" xfId="14353"/>
    <cellStyle name="GrandTotalNumber 6 2 4 4 2 4 2" xfId="14354"/>
    <cellStyle name="GrandTotalNumber 6 2 4 4 2 5" xfId="14355"/>
    <cellStyle name="GrandTotalNumber 6 2 4 4 3" xfId="14356"/>
    <cellStyle name="GrandTotalNumber 6 2 4 4 3 2" xfId="14357"/>
    <cellStyle name="GrandTotalNumber 6 2 4 4 4" xfId="14358"/>
    <cellStyle name="GrandTotalNumber 6 2 4 4 4 2" xfId="14359"/>
    <cellStyle name="GrandTotalNumber 6 2 4 4 5" xfId="14360"/>
    <cellStyle name="GrandTotalNumber 6 2 4 4 5 2" xfId="14361"/>
    <cellStyle name="GrandTotalNumber 6 2 4 4 6" xfId="14362"/>
    <cellStyle name="GrandTotalNumber 6 2 4 5" xfId="805"/>
    <cellStyle name="GrandTotalNumber 6 2 4 5 2" xfId="806"/>
    <cellStyle name="GrandTotalNumber 6 2 4 5 2 2" xfId="14363"/>
    <cellStyle name="GrandTotalNumber 6 2 4 5 2 2 2" xfId="14364"/>
    <cellStyle name="GrandTotalNumber 6 2 4 5 2 3" xfId="14365"/>
    <cellStyle name="GrandTotalNumber 6 2 4 5 2 3 2" xfId="14366"/>
    <cellStyle name="GrandTotalNumber 6 2 4 5 2 4" xfId="14367"/>
    <cellStyle name="GrandTotalNumber 6 2 4 5 2 4 2" xfId="14368"/>
    <cellStyle name="GrandTotalNumber 6 2 4 5 2 5" xfId="14369"/>
    <cellStyle name="GrandTotalNumber 6 2 4 5 3" xfId="14370"/>
    <cellStyle name="GrandTotalNumber 6 2 4 5 3 2" xfId="14371"/>
    <cellStyle name="GrandTotalNumber 6 2 4 5 4" xfId="14372"/>
    <cellStyle name="GrandTotalNumber 6 2 4 5 4 2" xfId="14373"/>
    <cellStyle name="GrandTotalNumber 6 2 4 5 5" xfId="14374"/>
    <cellStyle name="GrandTotalNumber 6 2 4 5 5 2" xfId="14375"/>
    <cellStyle name="GrandTotalNumber 6 2 4 5 6" xfId="14376"/>
    <cellStyle name="GrandTotalNumber 6 2 4 6" xfId="807"/>
    <cellStyle name="GrandTotalNumber 6 2 4 6 2" xfId="808"/>
    <cellStyle name="GrandTotalNumber 6 2 4 6 2 2" xfId="14377"/>
    <cellStyle name="GrandTotalNumber 6 2 4 6 2 2 2" xfId="14378"/>
    <cellStyle name="GrandTotalNumber 6 2 4 6 2 3" xfId="14379"/>
    <cellStyle name="GrandTotalNumber 6 2 4 6 2 3 2" xfId="14380"/>
    <cellStyle name="GrandTotalNumber 6 2 4 6 2 4" xfId="14381"/>
    <cellStyle name="GrandTotalNumber 6 2 4 6 2 4 2" xfId="14382"/>
    <cellStyle name="GrandTotalNumber 6 2 4 6 2 5" xfId="14383"/>
    <cellStyle name="GrandTotalNumber 6 2 4 6 3" xfId="14384"/>
    <cellStyle name="GrandTotalNumber 6 2 4 6 3 2" xfId="14385"/>
    <cellStyle name="GrandTotalNumber 6 2 4 6 4" xfId="14386"/>
    <cellStyle name="GrandTotalNumber 6 2 4 6 4 2" xfId="14387"/>
    <cellStyle name="GrandTotalNumber 6 2 4 6 5" xfId="14388"/>
    <cellStyle name="GrandTotalNumber 6 2 4 6 5 2" xfId="14389"/>
    <cellStyle name="GrandTotalNumber 6 2 4 6 6" xfId="14390"/>
    <cellStyle name="GrandTotalNumber 6 2 4 7" xfId="809"/>
    <cellStyle name="GrandTotalNumber 6 2 4 7 2" xfId="14391"/>
    <cellStyle name="GrandTotalNumber 6 2 4 7 2 2" xfId="14392"/>
    <cellStyle name="GrandTotalNumber 6 2 4 7 3" xfId="14393"/>
    <cellStyle name="GrandTotalNumber 6 2 4 7 3 2" xfId="14394"/>
    <cellStyle name="GrandTotalNumber 6 2 4 7 4" xfId="14395"/>
    <cellStyle name="GrandTotalNumber 6 2 4 7 4 2" xfId="14396"/>
    <cellStyle name="GrandTotalNumber 6 2 4 7 5" xfId="14397"/>
    <cellStyle name="GrandTotalNumber 6 2 4 8" xfId="14398"/>
    <cellStyle name="GrandTotalNumber 6 2 4 8 2" xfId="14399"/>
    <cellStyle name="GrandTotalNumber 6 2 4 9" xfId="14400"/>
    <cellStyle name="GrandTotalNumber 6 2 4 9 2" xfId="14401"/>
    <cellStyle name="GrandTotalNumber 6 2 5" xfId="810"/>
    <cellStyle name="GrandTotalNumber 6 2 5 2" xfId="811"/>
    <cellStyle name="GrandTotalNumber 6 2 5 2 2" xfId="14402"/>
    <cellStyle name="GrandTotalNumber 6 2 5 2 2 2" xfId="14403"/>
    <cellStyle name="GrandTotalNumber 6 2 5 2 3" xfId="14404"/>
    <cellStyle name="GrandTotalNumber 6 2 5 2 3 2" xfId="14405"/>
    <cellStyle name="GrandTotalNumber 6 2 5 2 4" xfId="14406"/>
    <cellStyle name="GrandTotalNumber 6 2 5 2 4 2" xfId="14407"/>
    <cellStyle name="GrandTotalNumber 6 2 5 2 5" xfId="14408"/>
    <cellStyle name="GrandTotalNumber 6 2 5 3" xfId="14409"/>
    <cellStyle name="GrandTotalNumber 6 2 5 3 2" xfId="14410"/>
    <cellStyle name="GrandTotalNumber 6 2 5 4" xfId="14411"/>
    <cellStyle name="GrandTotalNumber 6 2 5 4 2" xfId="14412"/>
    <cellStyle name="GrandTotalNumber 6 2 5 5" xfId="14413"/>
    <cellStyle name="GrandTotalNumber 6 2 5 5 2" xfId="14414"/>
    <cellStyle name="GrandTotalNumber 6 2 5 6" xfId="14415"/>
    <cellStyle name="GrandTotalNumber 6 2 6" xfId="812"/>
    <cellStyle name="GrandTotalNumber 6 2 6 2" xfId="813"/>
    <cellStyle name="GrandTotalNumber 6 2 6 2 2" xfId="14416"/>
    <cellStyle name="GrandTotalNumber 6 2 6 2 2 2" xfId="14417"/>
    <cellStyle name="GrandTotalNumber 6 2 6 2 3" xfId="14418"/>
    <cellStyle name="GrandTotalNumber 6 2 6 2 3 2" xfId="14419"/>
    <cellStyle name="GrandTotalNumber 6 2 6 2 4" xfId="14420"/>
    <cellStyle name="GrandTotalNumber 6 2 6 2 4 2" xfId="14421"/>
    <cellStyle name="GrandTotalNumber 6 2 6 2 5" xfId="14422"/>
    <cellStyle name="GrandTotalNumber 6 2 6 3" xfId="14423"/>
    <cellStyle name="GrandTotalNumber 6 2 6 3 2" xfId="14424"/>
    <cellStyle name="GrandTotalNumber 6 2 6 4" xfId="14425"/>
    <cellStyle name="GrandTotalNumber 6 2 6 4 2" xfId="14426"/>
    <cellStyle name="GrandTotalNumber 6 2 6 5" xfId="14427"/>
    <cellStyle name="GrandTotalNumber 6 2 6 5 2" xfId="14428"/>
    <cellStyle name="GrandTotalNumber 6 2 6 6" xfId="14429"/>
    <cellStyle name="GrandTotalNumber 6 2 7" xfId="814"/>
    <cellStyle name="GrandTotalNumber 6 2 7 2" xfId="815"/>
    <cellStyle name="GrandTotalNumber 6 2 7 2 2" xfId="14430"/>
    <cellStyle name="GrandTotalNumber 6 2 7 2 2 2" xfId="14431"/>
    <cellStyle name="GrandTotalNumber 6 2 7 2 3" xfId="14432"/>
    <cellStyle name="GrandTotalNumber 6 2 7 2 3 2" xfId="14433"/>
    <cellStyle name="GrandTotalNumber 6 2 7 2 4" xfId="14434"/>
    <cellStyle name="GrandTotalNumber 6 2 7 2 4 2" xfId="14435"/>
    <cellStyle name="GrandTotalNumber 6 2 7 2 5" xfId="14436"/>
    <cellStyle name="GrandTotalNumber 6 2 7 3" xfId="14437"/>
    <cellStyle name="GrandTotalNumber 6 2 7 3 2" xfId="14438"/>
    <cellStyle name="GrandTotalNumber 6 2 7 4" xfId="14439"/>
    <cellStyle name="GrandTotalNumber 6 2 7 4 2" xfId="14440"/>
    <cellStyle name="GrandTotalNumber 6 2 7 5" xfId="14441"/>
    <cellStyle name="GrandTotalNumber 6 2 7 5 2" xfId="14442"/>
    <cellStyle name="GrandTotalNumber 6 2 7 6" xfId="14443"/>
    <cellStyle name="GrandTotalNumber 6 2 8" xfId="816"/>
    <cellStyle name="GrandTotalNumber 6 2 8 2" xfId="817"/>
    <cellStyle name="GrandTotalNumber 6 2 8 2 2" xfId="14444"/>
    <cellStyle name="GrandTotalNumber 6 2 8 2 2 2" xfId="14445"/>
    <cellStyle name="GrandTotalNumber 6 2 8 2 3" xfId="14446"/>
    <cellStyle name="GrandTotalNumber 6 2 8 2 3 2" xfId="14447"/>
    <cellStyle name="GrandTotalNumber 6 2 8 2 4" xfId="14448"/>
    <cellStyle name="GrandTotalNumber 6 2 8 2 4 2" xfId="14449"/>
    <cellStyle name="GrandTotalNumber 6 2 8 2 5" xfId="14450"/>
    <cellStyle name="GrandTotalNumber 6 2 8 3" xfId="14451"/>
    <cellStyle name="GrandTotalNumber 6 2 8 3 2" xfId="14452"/>
    <cellStyle name="GrandTotalNumber 6 2 8 4" xfId="14453"/>
    <cellStyle name="GrandTotalNumber 6 2 8 4 2" xfId="14454"/>
    <cellStyle name="GrandTotalNumber 6 2 8 5" xfId="14455"/>
    <cellStyle name="GrandTotalNumber 6 2 8 5 2" xfId="14456"/>
    <cellStyle name="GrandTotalNumber 6 2 8 6" xfId="14457"/>
    <cellStyle name="GrandTotalNumber 6 2 9" xfId="818"/>
    <cellStyle name="GrandTotalNumber 6 2 9 2" xfId="819"/>
    <cellStyle name="GrandTotalNumber 6 2 9 2 2" xfId="14458"/>
    <cellStyle name="GrandTotalNumber 6 2 9 2 2 2" xfId="14459"/>
    <cellStyle name="GrandTotalNumber 6 2 9 2 3" xfId="14460"/>
    <cellStyle name="GrandTotalNumber 6 2 9 2 3 2" xfId="14461"/>
    <cellStyle name="GrandTotalNumber 6 2 9 2 4" xfId="14462"/>
    <cellStyle name="GrandTotalNumber 6 2 9 2 4 2" xfId="14463"/>
    <cellStyle name="GrandTotalNumber 6 2 9 2 5" xfId="14464"/>
    <cellStyle name="GrandTotalNumber 6 2 9 3" xfId="14465"/>
    <cellStyle name="GrandTotalNumber 6 2 9 3 2" xfId="14466"/>
    <cellStyle name="GrandTotalNumber 6 2 9 4" xfId="14467"/>
    <cellStyle name="GrandTotalNumber 6 2 9 4 2" xfId="14468"/>
    <cellStyle name="GrandTotalNumber 6 2 9 5" xfId="14469"/>
    <cellStyle name="GrandTotalNumber 6 2 9 5 2" xfId="14470"/>
    <cellStyle name="GrandTotalNumber 6 2 9 6" xfId="14471"/>
    <cellStyle name="GrandTotalNumber 6 20" xfId="14472"/>
    <cellStyle name="GrandTotalNumber 6 20 2" xfId="14473"/>
    <cellStyle name="GrandTotalNumber 6 21" xfId="14474"/>
    <cellStyle name="GrandTotalNumber 6 3" xfId="820"/>
    <cellStyle name="GrandTotalNumber 6 3 10" xfId="14475"/>
    <cellStyle name="GrandTotalNumber 6 3 10 2" xfId="14476"/>
    <cellStyle name="GrandTotalNumber 6 3 11" xfId="14477"/>
    <cellStyle name="GrandTotalNumber 6 3 2" xfId="821"/>
    <cellStyle name="GrandTotalNumber 6 3 2 2" xfId="822"/>
    <cellStyle name="GrandTotalNumber 6 3 2 2 2" xfId="14478"/>
    <cellStyle name="GrandTotalNumber 6 3 2 2 2 2" xfId="14479"/>
    <cellStyle name="GrandTotalNumber 6 3 2 2 3" xfId="14480"/>
    <cellStyle name="GrandTotalNumber 6 3 2 2 3 2" xfId="14481"/>
    <cellStyle name="GrandTotalNumber 6 3 2 2 4" xfId="14482"/>
    <cellStyle name="GrandTotalNumber 6 3 2 2 4 2" xfId="14483"/>
    <cellStyle name="GrandTotalNumber 6 3 2 2 5" xfId="14484"/>
    <cellStyle name="GrandTotalNumber 6 3 2 3" xfId="14485"/>
    <cellStyle name="GrandTotalNumber 6 3 2 3 2" xfId="14486"/>
    <cellStyle name="GrandTotalNumber 6 3 2 4" xfId="14487"/>
    <cellStyle name="GrandTotalNumber 6 3 2 4 2" xfId="14488"/>
    <cellStyle name="GrandTotalNumber 6 3 2 5" xfId="14489"/>
    <cellStyle name="GrandTotalNumber 6 3 2 5 2" xfId="14490"/>
    <cellStyle name="GrandTotalNumber 6 3 2 6" xfId="14491"/>
    <cellStyle name="GrandTotalNumber 6 3 3" xfId="823"/>
    <cellStyle name="GrandTotalNumber 6 3 3 2" xfId="824"/>
    <cellStyle name="GrandTotalNumber 6 3 3 2 2" xfId="14492"/>
    <cellStyle name="GrandTotalNumber 6 3 3 2 2 2" xfId="14493"/>
    <cellStyle name="GrandTotalNumber 6 3 3 2 3" xfId="14494"/>
    <cellStyle name="GrandTotalNumber 6 3 3 2 3 2" xfId="14495"/>
    <cellStyle name="GrandTotalNumber 6 3 3 2 4" xfId="14496"/>
    <cellStyle name="GrandTotalNumber 6 3 3 2 4 2" xfId="14497"/>
    <cellStyle name="GrandTotalNumber 6 3 3 2 5" xfId="14498"/>
    <cellStyle name="GrandTotalNumber 6 3 3 3" xfId="14499"/>
    <cellStyle name="GrandTotalNumber 6 3 3 3 2" xfId="14500"/>
    <cellStyle name="GrandTotalNumber 6 3 3 4" xfId="14501"/>
    <cellStyle name="GrandTotalNumber 6 3 3 4 2" xfId="14502"/>
    <cellStyle name="GrandTotalNumber 6 3 3 5" xfId="14503"/>
    <cellStyle name="GrandTotalNumber 6 3 3 5 2" xfId="14504"/>
    <cellStyle name="GrandTotalNumber 6 3 3 6" xfId="14505"/>
    <cellStyle name="GrandTotalNumber 6 3 4" xfId="825"/>
    <cellStyle name="GrandTotalNumber 6 3 4 2" xfId="826"/>
    <cellStyle name="GrandTotalNumber 6 3 4 2 2" xfId="14506"/>
    <cellStyle name="GrandTotalNumber 6 3 4 2 2 2" xfId="14507"/>
    <cellStyle name="GrandTotalNumber 6 3 4 2 3" xfId="14508"/>
    <cellStyle name="GrandTotalNumber 6 3 4 2 3 2" xfId="14509"/>
    <cellStyle name="GrandTotalNumber 6 3 4 2 4" xfId="14510"/>
    <cellStyle name="GrandTotalNumber 6 3 4 2 4 2" xfId="14511"/>
    <cellStyle name="GrandTotalNumber 6 3 4 2 5" xfId="14512"/>
    <cellStyle name="GrandTotalNumber 6 3 4 3" xfId="14513"/>
    <cellStyle name="GrandTotalNumber 6 3 4 3 2" xfId="14514"/>
    <cellStyle name="GrandTotalNumber 6 3 4 4" xfId="14515"/>
    <cellStyle name="GrandTotalNumber 6 3 4 4 2" xfId="14516"/>
    <cellStyle name="GrandTotalNumber 6 3 4 5" xfId="14517"/>
    <cellStyle name="GrandTotalNumber 6 3 4 5 2" xfId="14518"/>
    <cellStyle name="GrandTotalNumber 6 3 4 6" xfId="14519"/>
    <cellStyle name="GrandTotalNumber 6 3 5" xfId="827"/>
    <cellStyle name="GrandTotalNumber 6 3 5 2" xfId="828"/>
    <cellStyle name="GrandTotalNumber 6 3 5 2 2" xfId="14520"/>
    <cellStyle name="GrandTotalNumber 6 3 5 2 2 2" xfId="14521"/>
    <cellStyle name="GrandTotalNumber 6 3 5 2 3" xfId="14522"/>
    <cellStyle name="GrandTotalNumber 6 3 5 2 3 2" xfId="14523"/>
    <cellStyle name="GrandTotalNumber 6 3 5 2 4" xfId="14524"/>
    <cellStyle name="GrandTotalNumber 6 3 5 2 4 2" xfId="14525"/>
    <cellStyle name="GrandTotalNumber 6 3 5 2 5" xfId="14526"/>
    <cellStyle name="GrandTotalNumber 6 3 5 3" xfId="14527"/>
    <cellStyle name="GrandTotalNumber 6 3 5 3 2" xfId="14528"/>
    <cellStyle name="GrandTotalNumber 6 3 5 4" xfId="14529"/>
    <cellStyle name="GrandTotalNumber 6 3 5 4 2" xfId="14530"/>
    <cellStyle name="GrandTotalNumber 6 3 5 5" xfId="14531"/>
    <cellStyle name="GrandTotalNumber 6 3 5 5 2" xfId="14532"/>
    <cellStyle name="GrandTotalNumber 6 3 5 6" xfId="14533"/>
    <cellStyle name="GrandTotalNumber 6 3 6" xfId="829"/>
    <cellStyle name="GrandTotalNumber 6 3 6 2" xfId="830"/>
    <cellStyle name="GrandTotalNumber 6 3 6 2 2" xfId="14534"/>
    <cellStyle name="GrandTotalNumber 6 3 6 2 2 2" xfId="14535"/>
    <cellStyle name="GrandTotalNumber 6 3 6 2 3" xfId="14536"/>
    <cellStyle name="GrandTotalNumber 6 3 6 2 3 2" xfId="14537"/>
    <cellStyle name="GrandTotalNumber 6 3 6 2 4" xfId="14538"/>
    <cellStyle name="GrandTotalNumber 6 3 6 2 4 2" xfId="14539"/>
    <cellStyle name="GrandTotalNumber 6 3 6 2 5" xfId="14540"/>
    <cellStyle name="GrandTotalNumber 6 3 6 3" xfId="14541"/>
    <cellStyle name="GrandTotalNumber 6 3 6 3 2" xfId="14542"/>
    <cellStyle name="GrandTotalNumber 6 3 6 4" xfId="14543"/>
    <cellStyle name="GrandTotalNumber 6 3 6 4 2" xfId="14544"/>
    <cellStyle name="GrandTotalNumber 6 3 6 5" xfId="14545"/>
    <cellStyle name="GrandTotalNumber 6 3 6 5 2" xfId="14546"/>
    <cellStyle name="GrandTotalNumber 6 3 6 6" xfId="14547"/>
    <cellStyle name="GrandTotalNumber 6 3 7" xfId="831"/>
    <cellStyle name="GrandTotalNumber 6 3 7 2" xfId="14548"/>
    <cellStyle name="GrandTotalNumber 6 3 7 2 2" xfId="14549"/>
    <cellStyle name="GrandTotalNumber 6 3 7 3" xfId="14550"/>
    <cellStyle name="GrandTotalNumber 6 3 7 3 2" xfId="14551"/>
    <cellStyle name="GrandTotalNumber 6 3 7 4" xfId="14552"/>
    <cellStyle name="GrandTotalNumber 6 3 7 4 2" xfId="14553"/>
    <cellStyle name="GrandTotalNumber 6 3 7 5" xfId="14554"/>
    <cellStyle name="GrandTotalNumber 6 3 8" xfId="14555"/>
    <cellStyle name="GrandTotalNumber 6 3 8 2" xfId="14556"/>
    <cellStyle name="GrandTotalNumber 6 3 9" xfId="14557"/>
    <cellStyle name="GrandTotalNumber 6 3 9 2" xfId="14558"/>
    <cellStyle name="GrandTotalNumber 6 4" xfId="832"/>
    <cellStyle name="GrandTotalNumber 6 4 10" xfId="14559"/>
    <cellStyle name="GrandTotalNumber 6 4 10 2" xfId="14560"/>
    <cellStyle name="GrandTotalNumber 6 4 11" xfId="14561"/>
    <cellStyle name="GrandTotalNumber 6 4 2" xfId="833"/>
    <cellStyle name="GrandTotalNumber 6 4 2 2" xfId="834"/>
    <cellStyle name="GrandTotalNumber 6 4 2 2 2" xfId="14562"/>
    <cellStyle name="GrandTotalNumber 6 4 2 2 2 2" xfId="14563"/>
    <cellStyle name="GrandTotalNumber 6 4 2 2 3" xfId="14564"/>
    <cellStyle name="GrandTotalNumber 6 4 2 2 3 2" xfId="14565"/>
    <cellStyle name="GrandTotalNumber 6 4 2 2 4" xfId="14566"/>
    <cellStyle name="GrandTotalNumber 6 4 2 2 4 2" xfId="14567"/>
    <cellStyle name="GrandTotalNumber 6 4 2 2 5" xfId="14568"/>
    <cellStyle name="GrandTotalNumber 6 4 2 3" xfId="14569"/>
    <cellStyle name="GrandTotalNumber 6 4 2 3 2" xfId="14570"/>
    <cellStyle name="GrandTotalNumber 6 4 2 4" xfId="14571"/>
    <cellStyle name="GrandTotalNumber 6 4 2 4 2" xfId="14572"/>
    <cellStyle name="GrandTotalNumber 6 4 2 5" xfId="14573"/>
    <cellStyle name="GrandTotalNumber 6 4 2 5 2" xfId="14574"/>
    <cellStyle name="GrandTotalNumber 6 4 2 6" xfId="14575"/>
    <cellStyle name="GrandTotalNumber 6 4 3" xfId="835"/>
    <cellStyle name="GrandTotalNumber 6 4 3 2" xfId="836"/>
    <cellStyle name="GrandTotalNumber 6 4 3 2 2" xfId="14576"/>
    <cellStyle name="GrandTotalNumber 6 4 3 2 2 2" xfId="14577"/>
    <cellStyle name="GrandTotalNumber 6 4 3 2 3" xfId="14578"/>
    <cellStyle name="GrandTotalNumber 6 4 3 2 3 2" xfId="14579"/>
    <cellStyle name="GrandTotalNumber 6 4 3 2 4" xfId="14580"/>
    <cellStyle name="GrandTotalNumber 6 4 3 2 4 2" xfId="14581"/>
    <cellStyle name="GrandTotalNumber 6 4 3 2 5" xfId="14582"/>
    <cellStyle name="GrandTotalNumber 6 4 3 3" xfId="14583"/>
    <cellStyle name="GrandTotalNumber 6 4 3 3 2" xfId="14584"/>
    <cellStyle name="GrandTotalNumber 6 4 3 4" xfId="14585"/>
    <cellStyle name="GrandTotalNumber 6 4 3 4 2" xfId="14586"/>
    <cellStyle name="GrandTotalNumber 6 4 3 5" xfId="14587"/>
    <cellStyle name="GrandTotalNumber 6 4 3 5 2" xfId="14588"/>
    <cellStyle name="GrandTotalNumber 6 4 3 6" xfId="14589"/>
    <cellStyle name="GrandTotalNumber 6 4 4" xfId="837"/>
    <cellStyle name="GrandTotalNumber 6 4 4 2" xfId="838"/>
    <cellStyle name="GrandTotalNumber 6 4 4 2 2" xfId="14590"/>
    <cellStyle name="GrandTotalNumber 6 4 4 2 2 2" xfId="14591"/>
    <cellStyle name="GrandTotalNumber 6 4 4 2 3" xfId="14592"/>
    <cellStyle name="GrandTotalNumber 6 4 4 2 3 2" xfId="14593"/>
    <cellStyle name="GrandTotalNumber 6 4 4 2 4" xfId="14594"/>
    <cellStyle name="GrandTotalNumber 6 4 4 2 4 2" xfId="14595"/>
    <cellStyle name="GrandTotalNumber 6 4 4 2 5" xfId="14596"/>
    <cellStyle name="GrandTotalNumber 6 4 4 3" xfId="14597"/>
    <cellStyle name="GrandTotalNumber 6 4 4 3 2" xfId="14598"/>
    <cellStyle name="GrandTotalNumber 6 4 4 4" xfId="14599"/>
    <cellStyle name="GrandTotalNumber 6 4 4 4 2" xfId="14600"/>
    <cellStyle name="GrandTotalNumber 6 4 4 5" xfId="14601"/>
    <cellStyle name="GrandTotalNumber 6 4 4 5 2" xfId="14602"/>
    <cellStyle name="GrandTotalNumber 6 4 4 6" xfId="14603"/>
    <cellStyle name="GrandTotalNumber 6 4 5" xfId="839"/>
    <cellStyle name="GrandTotalNumber 6 4 5 2" xfId="840"/>
    <cellStyle name="GrandTotalNumber 6 4 5 2 2" xfId="14604"/>
    <cellStyle name="GrandTotalNumber 6 4 5 2 2 2" xfId="14605"/>
    <cellStyle name="GrandTotalNumber 6 4 5 2 3" xfId="14606"/>
    <cellStyle name="GrandTotalNumber 6 4 5 2 3 2" xfId="14607"/>
    <cellStyle name="GrandTotalNumber 6 4 5 2 4" xfId="14608"/>
    <cellStyle name="GrandTotalNumber 6 4 5 2 4 2" xfId="14609"/>
    <cellStyle name="GrandTotalNumber 6 4 5 2 5" xfId="14610"/>
    <cellStyle name="GrandTotalNumber 6 4 5 3" xfId="14611"/>
    <cellStyle name="GrandTotalNumber 6 4 5 3 2" xfId="14612"/>
    <cellStyle name="GrandTotalNumber 6 4 5 4" xfId="14613"/>
    <cellStyle name="GrandTotalNumber 6 4 5 4 2" xfId="14614"/>
    <cellStyle name="GrandTotalNumber 6 4 5 5" xfId="14615"/>
    <cellStyle name="GrandTotalNumber 6 4 5 5 2" xfId="14616"/>
    <cellStyle name="GrandTotalNumber 6 4 5 6" xfId="14617"/>
    <cellStyle name="GrandTotalNumber 6 4 6" xfId="841"/>
    <cellStyle name="GrandTotalNumber 6 4 6 2" xfId="842"/>
    <cellStyle name="GrandTotalNumber 6 4 6 2 2" xfId="14618"/>
    <cellStyle name="GrandTotalNumber 6 4 6 2 2 2" xfId="14619"/>
    <cellStyle name="GrandTotalNumber 6 4 6 2 3" xfId="14620"/>
    <cellStyle name="GrandTotalNumber 6 4 6 2 3 2" xfId="14621"/>
    <cellStyle name="GrandTotalNumber 6 4 6 2 4" xfId="14622"/>
    <cellStyle name="GrandTotalNumber 6 4 6 2 4 2" xfId="14623"/>
    <cellStyle name="GrandTotalNumber 6 4 6 2 5" xfId="14624"/>
    <cellStyle name="GrandTotalNumber 6 4 6 3" xfId="14625"/>
    <cellStyle name="GrandTotalNumber 6 4 6 3 2" xfId="14626"/>
    <cellStyle name="GrandTotalNumber 6 4 6 4" xfId="14627"/>
    <cellStyle name="GrandTotalNumber 6 4 6 4 2" xfId="14628"/>
    <cellStyle name="GrandTotalNumber 6 4 6 5" xfId="14629"/>
    <cellStyle name="GrandTotalNumber 6 4 6 5 2" xfId="14630"/>
    <cellStyle name="GrandTotalNumber 6 4 6 6" xfId="14631"/>
    <cellStyle name="GrandTotalNumber 6 4 7" xfId="843"/>
    <cellStyle name="GrandTotalNumber 6 4 7 2" xfId="14632"/>
    <cellStyle name="GrandTotalNumber 6 4 7 2 2" xfId="14633"/>
    <cellStyle name="GrandTotalNumber 6 4 7 3" xfId="14634"/>
    <cellStyle name="GrandTotalNumber 6 4 7 3 2" xfId="14635"/>
    <cellStyle name="GrandTotalNumber 6 4 7 4" xfId="14636"/>
    <cellStyle name="GrandTotalNumber 6 4 7 4 2" xfId="14637"/>
    <cellStyle name="GrandTotalNumber 6 4 7 5" xfId="14638"/>
    <cellStyle name="GrandTotalNumber 6 4 8" xfId="14639"/>
    <cellStyle name="GrandTotalNumber 6 4 8 2" xfId="14640"/>
    <cellStyle name="GrandTotalNumber 6 4 9" xfId="14641"/>
    <cellStyle name="GrandTotalNumber 6 4 9 2" xfId="14642"/>
    <cellStyle name="GrandTotalNumber 6 5" xfId="844"/>
    <cellStyle name="GrandTotalNumber 6 5 10" xfId="14643"/>
    <cellStyle name="GrandTotalNumber 6 5 10 2" xfId="14644"/>
    <cellStyle name="GrandTotalNumber 6 5 11" xfId="14645"/>
    <cellStyle name="GrandTotalNumber 6 5 2" xfId="845"/>
    <cellStyle name="GrandTotalNumber 6 5 2 2" xfId="846"/>
    <cellStyle name="GrandTotalNumber 6 5 2 2 2" xfId="14646"/>
    <cellStyle name="GrandTotalNumber 6 5 2 2 2 2" xfId="14647"/>
    <cellStyle name="GrandTotalNumber 6 5 2 2 3" xfId="14648"/>
    <cellStyle name="GrandTotalNumber 6 5 2 2 3 2" xfId="14649"/>
    <cellStyle name="GrandTotalNumber 6 5 2 2 4" xfId="14650"/>
    <cellStyle name="GrandTotalNumber 6 5 2 2 4 2" xfId="14651"/>
    <cellStyle name="GrandTotalNumber 6 5 2 2 5" xfId="14652"/>
    <cellStyle name="GrandTotalNumber 6 5 2 3" xfId="14653"/>
    <cellStyle name="GrandTotalNumber 6 5 2 3 2" xfId="14654"/>
    <cellStyle name="GrandTotalNumber 6 5 2 4" xfId="14655"/>
    <cellStyle name="GrandTotalNumber 6 5 2 4 2" xfId="14656"/>
    <cellStyle name="GrandTotalNumber 6 5 2 5" xfId="14657"/>
    <cellStyle name="GrandTotalNumber 6 5 2 5 2" xfId="14658"/>
    <cellStyle name="GrandTotalNumber 6 5 2 6" xfId="14659"/>
    <cellStyle name="GrandTotalNumber 6 5 3" xfId="847"/>
    <cellStyle name="GrandTotalNumber 6 5 3 2" xfId="848"/>
    <cellStyle name="GrandTotalNumber 6 5 3 2 2" xfId="14660"/>
    <cellStyle name="GrandTotalNumber 6 5 3 2 2 2" xfId="14661"/>
    <cellStyle name="GrandTotalNumber 6 5 3 2 3" xfId="14662"/>
    <cellStyle name="GrandTotalNumber 6 5 3 2 3 2" xfId="14663"/>
    <cellStyle name="GrandTotalNumber 6 5 3 2 4" xfId="14664"/>
    <cellStyle name="GrandTotalNumber 6 5 3 2 4 2" xfId="14665"/>
    <cellStyle name="GrandTotalNumber 6 5 3 2 5" xfId="14666"/>
    <cellStyle name="GrandTotalNumber 6 5 3 3" xfId="14667"/>
    <cellStyle name="GrandTotalNumber 6 5 3 3 2" xfId="14668"/>
    <cellStyle name="GrandTotalNumber 6 5 3 4" xfId="14669"/>
    <cellStyle name="GrandTotalNumber 6 5 3 4 2" xfId="14670"/>
    <cellStyle name="GrandTotalNumber 6 5 3 5" xfId="14671"/>
    <cellStyle name="GrandTotalNumber 6 5 3 5 2" xfId="14672"/>
    <cellStyle name="GrandTotalNumber 6 5 3 6" xfId="14673"/>
    <cellStyle name="GrandTotalNumber 6 5 4" xfId="849"/>
    <cellStyle name="GrandTotalNumber 6 5 4 2" xfId="850"/>
    <cellStyle name="GrandTotalNumber 6 5 4 2 2" xfId="14674"/>
    <cellStyle name="GrandTotalNumber 6 5 4 2 2 2" xfId="14675"/>
    <cellStyle name="GrandTotalNumber 6 5 4 2 3" xfId="14676"/>
    <cellStyle name="GrandTotalNumber 6 5 4 2 3 2" xfId="14677"/>
    <cellStyle name="GrandTotalNumber 6 5 4 2 4" xfId="14678"/>
    <cellStyle name="GrandTotalNumber 6 5 4 2 4 2" xfId="14679"/>
    <cellStyle name="GrandTotalNumber 6 5 4 2 5" xfId="14680"/>
    <cellStyle name="GrandTotalNumber 6 5 4 3" xfId="14681"/>
    <cellStyle name="GrandTotalNumber 6 5 4 3 2" xfId="14682"/>
    <cellStyle name="GrandTotalNumber 6 5 4 4" xfId="14683"/>
    <cellStyle name="GrandTotalNumber 6 5 4 4 2" xfId="14684"/>
    <cellStyle name="GrandTotalNumber 6 5 4 5" xfId="14685"/>
    <cellStyle name="GrandTotalNumber 6 5 4 5 2" xfId="14686"/>
    <cellStyle name="GrandTotalNumber 6 5 4 6" xfId="14687"/>
    <cellStyle name="GrandTotalNumber 6 5 5" xfId="851"/>
    <cellStyle name="GrandTotalNumber 6 5 5 2" xfId="852"/>
    <cellStyle name="GrandTotalNumber 6 5 5 2 2" xfId="14688"/>
    <cellStyle name="GrandTotalNumber 6 5 5 2 2 2" xfId="14689"/>
    <cellStyle name="GrandTotalNumber 6 5 5 2 3" xfId="14690"/>
    <cellStyle name="GrandTotalNumber 6 5 5 2 3 2" xfId="14691"/>
    <cellStyle name="GrandTotalNumber 6 5 5 2 4" xfId="14692"/>
    <cellStyle name="GrandTotalNumber 6 5 5 2 4 2" xfId="14693"/>
    <cellStyle name="GrandTotalNumber 6 5 5 2 5" xfId="14694"/>
    <cellStyle name="GrandTotalNumber 6 5 5 3" xfId="14695"/>
    <cellStyle name="GrandTotalNumber 6 5 5 3 2" xfId="14696"/>
    <cellStyle name="GrandTotalNumber 6 5 5 4" xfId="14697"/>
    <cellStyle name="GrandTotalNumber 6 5 5 4 2" xfId="14698"/>
    <cellStyle name="GrandTotalNumber 6 5 5 5" xfId="14699"/>
    <cellStyle name="GrandTotalNumber 6 5 5 5 2" xfId="14700"/>
    <cellStyle name="GrandTotalNumber 6 5 5 6" xfId="14701"/>
    <cellStyle name="GrandTotalNumber 6 5 6" xfId="853"/>
    <cellStyle name="GrandTotalNumber 6 5 6 2" xfId="854"/>
    <cellStyle name="GrandTotalNumber 6 5 6 2 2" xfId="14702"/>
    <cellStyle name="GrandTotalNumber 6 5 6 2 2 2" xfId="14703"/>
    <cellStyle name="GrandTotalNumber 6 5 6 2 3" xfId="14704"/>
    <cellStyle name="GrandTotalNumber 6 5 6 2 3 2" xfId="14705"/>
    <cellStyle name="GrandTotalNumber 6 5 6 2 4" xfId="14706"/>
    <cellStyle name="GrandTotalNumber 6 5 6 2 4 2" xfId="14707"/>
    <cellStyle name="GrandTotalNumber 6 5 6 2 5" xfId="14708"/>
    <cellStyle name="GrandTotalNumber 6 5 6 3" xfId="14709"/>
    <cellStyle name="GrandTotalNumber 6 5 6 3 2" xfId="14710"/>
    <cellStyle name="GrandTotalNumber 6 5 6 4" xfId="14711"/>
    <cellStyle name="GrandTotalNumber 6 5 6 4 2" xfId="14712"/>
    <cellStyle name="GrandTotalNumber 6 5 6 5" xfId="14713"/>
    <cellStyle name="GrandTotalNumber 6 5 6 5 2" xfId="14714"/>
    <cellStyle name="GrandTotalNumber 6 5 6 6" xfId="14715"/>
    <cellStyle name="GrandTotalNumber 6 5 7" xfId="855"/>
    <cellStyle name="GrandTotalNumber 6 5 7 2" xfId="14716"/>
    <cellStyle name="GrandTotalNumber 6 5 7 2 2" xfId="14717"/>
    <cellStyle name="GrandTotalNumber 6 5 7 3" xfId="14718"/>
    <cellStyle name="GrandTotalNumber 6 5 7 3 2" xfId="14719"/>
    <cellStyle name="GrandTotalNumber 6 5 7 4" xfId="14720"/>
    <cellStyle name="GrandTotalNumber 6 5 7 4 2" xfId="14721"/>
    <cellStyle name="GrandTotalNumber 6 5 7 5" xfId="14722"/>
    <cellStyle name="GrandTotalNumber 6 5 8" xfId="14723"/>
    <cellStyle name="GrandTotalNumber 6 5 8 2" xfId="14724"/>
    <cellStyle name="GrandTotalNumber 6 5 9" xfId="14725"/>
    <cellStyle name="GrandTotalNumber 6 5 9 2" xfId="14726"/>
    <cellStyle name="GrandTotalNumber 6 6" xfId="856"/>
    <cellStyle name="GrandTotalNumber 6 6 2" xfId="857"/>
    <cellStyle name="GrandTotalNumber 6 6 2 2" xfId="14727"/>
    <cellStyle name="GrandTotalNumber 6 6 2 2 2" xfId="14728"/>
    <cellStyle name="GrandTotalNumber 6 6 2 3" xfId="14729"/>
    <cellStyle name="GrandTotalNumber 6 6 2 3 2" xfId="14730"/>
    <cellStyle name="GrandTotalNumber 6 6 2 4" xfId="14731"/>
    <cellStyle name="GrandTotalNumber 6 6 2 4 2" xfId="14732"/>
    <cellStyle name="GrandTotalNumber 6 6 2 5" xfId="14733"/>
    <cellStyle name="GrandTotalNumber 6 6 3" xfId="14734"/>
    <cellStyle name="GrandTotalNumber 6 6 3 2" xfId="14735"/>
    <cellStyle name="GrandTotalNumber 6 6 4" xfId="14736"/>
    <cellStyle name="GrandTotalNumber 6 6 4 2" xfId="14737"/>
    <cellStyle name="GrandTotalNumber 6 6 5" xfId="14738"/>
    <cellStyle name="GrandTotalNumber 6 6 5 2" xfId="14739"/>
    <cellStyle name="GrandTotalNumber 6 6 6" xfId="14740"/>
    <cellStyle name="GrandTotalNumber 6 7" xfId="858"/>
    <cellStyle name="GrandTotalNumber 6 7 2" xfId="859"/>
    <cellStyle name="GrandTotalNumber 6 7 2 2" xfId="14741"/>
    <cellStyle name="GrandTotalNumber 6 7 2 2 2" xfId="14742"/>
    <cellStyle name="GrandTotalNumber 6 7 2 3" xfId="14743"/>
    <cellStyle name="GrandTotalNumber 6 7 2 3 2" xfId="14744"/>
    <cellStyle name="GrandTotalNumber 6 7 2 4" xfId="14745"/>
    <cellStyle name="GrandTotalNumber 6 7 2 4 2" xfId="14746"/>
    <cellStyle name="GrandTotalNumber 6 7 2 5" xfId="14747"/>
    <cellStyle name="GrandTotalNumber 6 7 3" xfId="14748"/>
    <cellStyle name="GrandTotalNumber 6 7 3 2" xfId="14749"/>
    <cellStyle name="GrandTotalNumber 6 7 4" xfId="14750"/>
    <cellStyle name="GrandTotalNumber 6 7 4 2" xfId="14751"/>
    <cellStyle name="GrandTotalNumber 6 7 5" xfId="14752"/>
    <cellStyle name="GrandTotalNumber 6 7 5 2" xfId="14753"/>
    <cellStyle name="GrandTotalNumber 6 7 6" xfId="14754"/>
    <cellStyle name="GrandTotalNumber 6 8" xfId="860"/>
    <cellStyle name="GrandTotalNumber 6 8 2" xfId="861"/>
    <cellStyle name="GrandTotalNumber 6 8 2 2" xfId="14755"/>
    <cellStyle name="GrandTotalNumber 6 8 2 2 2" xfId="14756"/>
    <cellStyle name="GrandTotalNumber 6 8 2 3" xfId="14757"/>
    <cellStyle name="GrandTotalNumber 6 8 2 3 2" xfId="14758"/>
    <cellStyle name="GrandTotalNumber 6 8 2 4" xfId="14759"/>
    <cellStyle name="GrandTotalNumber 6 8 2 4 2" xfId="14760"/>
    <cellStyle name="GrandTotalNumber 6 8 2 5" xfId="14761"/>
    <cellStyle name="GrandTotalNumber 6 8 3" xfId="14762"/>
    <cellStyle name="GrandTotalNumber 6 8 3 2" xfId="14763"/>
    <cellStyle name="GrandTotalNumber 6 8 4" xfId="14764"/>
    <cellStyle name="GrandTotalNumber 6 8 4 2" xfId="14765"/>
    <cellStyle name="GrandTotalNumber 6 8 5" xfId="14766"/>
    <cellStyle name="GrandTotalNumber 6 8 5 2" xfId="14767"/>
    <cellStyle name="GrandTotalNumber 6 8 6" xfId="14768"/>
    <cellStyle name="GrandTotalNumber 6 9" xfId="862"/>
    <cellStyle name="GrandTotalNumber 6 9 2" xfId="863"/>
    <cellStyle name="GrandTotalNumber 6 9 2 2" xfId="14769"/>
    <cellStyle name="GrandTotalNumber 6 9 2 2 2" xfId="14770"/>
    <cellStyle name="GrandTotalNumber 6 9 2 3" xfId="14771"/>
    <cellStyle name="GrandTotalNumber 6 9 2 3 2" xfId="14772"/>
    <cellStyle name="GrandTotalNumber 6 9 2 4" xfId="14773"/>
    <cellStyle name="GrandTotalNumber 6 9 2 4 2" xfId="14774"/>
    <cellStyle name="GrandTotalNumber 6 9 2 5" xfId="14775"/>
    <cellStyle name="GrandTotalNumber 6 9 3" xfId="14776"/>
    <cellStyle name="GrandTotalNumber 6 9 3 2" xfId="14777"/>
    <cellStyle name="GrandTotalNumber 6 9 4" xfId="14778"/>
    <cellStyle name="GrandTotalNumber 6 9 4 2" xfId="14779"/>
    <cellStyle name="GrandTotalNumber 6 9 5" xfId="14780"/>
    <cellStyle name="GrandTotalNumber 6 9 5 2" xfId="14781"/>
    <cellStyle name="GrandTotalNumber 6 9 6" xfId="14782"/>
    <cellStyle name="GrandTotalNumber 7" xfId="864"/>
    <cellStyle name="GrandTotalNumber 7 10" xfId="865"/>
    <cellStyle name="GrandTotalNumber 7 10 2" xfId="14783"/>
    <cellStyle name="GrandTotalNumber 7 10 2 2" xfId="14784"/>
    <cellStyle name="GrandTotalNumber 7 10 3" xfId="14785"/>
    <cellStyle name="GrandTotalNumber 7 10 3 2" xfId="14786"/>
    <cellStyle name="GrandTotalNumber 7 10 4" xfId="14787"/>
    <cellStyle name="GrandTotalNumber 7 10 4 2" xfId="14788"/>
    <cellStyle name="GrandTotalNumber 7 10 5" xfId="14789"/>
    <cellStyle name="GrandTotalNumber 7 11" xfId="14790"/>
    <cellStyle name="GrandTotalNumber 7 11 2" xfId="14791"/>
    <cellStyle name="GrandTotalNumber 7 12" xfId="14792"/>
    <cellStyle name="GrandTotalNumber 7 12 2" xfId="14793"/>
    <cellStyle name="GrandTotalNumber 7 13" xfId="14794"/>
    <cellStyle name="GrandTotalNumber 7 13 2" xfId="14795"/>
    <cellStyle name="GrandTotalNumber 7 14" xfId="14796"/>
    <cellStyle name="GrandTotalNumber 7 2" xfId="866"/>
    <cellStyle name="GrandTotalNumber 7 2 10" xfId="14797"/>
    <cellStyle name="GrandTotalNumber 7 2 10 2" xfId="14798"/>
    <cellStyle name="GrandTotalNumber 7 2 11" xfId="14799"/>
    <cellStyle name="GrandTotalNumber 7 2 2" xfId="867"/>
    <cellStyle name="GrandTotalNumber 7 2 2 2" xfId="868"/>
    <cellStyle name="GrandTotalNumber 7 2 2 2 2" xfId="14800"/>
    <cellStyle name="GrandTotalNumber 7 2 2 2 2 2" xfId="14801"/>
    <cellStyle name="GrandTotalNumber 7 2 2 2 3" xfId="14802"/>
    <cellStyle name="GrandTotalNumber 7 2 2 2 3 2" xfId="14803"/>
    <cellStyle name="GrandTotalNumber 7 2 2 2 4" xfId="14804"/>
    <cellStyle name="GrandTotalNumber 7 2 2 2 4 2" xfId="14805"/>
    <cellStyle name="GrandTotalNumber 7 2 2 2 5" xfId="14806"/>
    <cellStyle name="GrandTotalNumber 7 2 2 3" xfId="14807"/>
    <cellStyle name="GrandTotalNumber 7 2 2 3 2" xfId="14808"/>
    <cellStyle name="GrandTotalNumber 7 2 2 4" xfId="14809"/>
    <cellStyle name="GrandTotalNumber 7 2 2 4 2" xfId="14810"/>
    <cellStyle name="GrandTotalNumber 7 2 2 5" xfId="14811"/>
    <cellStyle name="GrandTotalNumber 7 2 2 5 2" xfId="14812"/>
    <cellStyle name="GrandTotalNumber 7 2 2 6" xfId="14813"/>
    <cellStyle name="GrandTotalNumber 7 2 3" xfId="869"/>
    <cellStyle name="GrandTotalNumber 7 2 3 2" xfId="870"/>
    <cellStyle name="GrandTotalNumber 7 2 3 2 2" xfId="14814"/>
    <cellStyle name="GrandTotalNumber 7 2 3 2 2 2" xfId="14815"/>
    <cellStyle name="GrandTotalNumber 7 2 3 2 3" xfId="14816"/>
    <cellStyle name="GrandTotalNumber 7 2 3 2 3 2" xfId="14817"/>
    <cellStyle name="GrandTotalNumber 7 2 3 2 4" xfId="14818"/>
    <cellStyle name="GrandTotalNumber 7 2 3 2 4 2" xfId="14819"/>
    <cellStyle name="GrandTotalNumber 7 2 3 2 5" xfId="14820"/>
    <cellStyle name="GrandTotalNumber 7 2 3 3" xfId="14821"/>
    <cellStyle name="GrandTotalNumber 7 2 3 3 2" xfId="14822"/>
    <cellStyle name="GrandTotalNumber 7 2 3 4" xfId="14823"/>
    <cellStyle name="GrandTotalNumber 7 2 3 4 2" xfId="14824"/>
    <cellStyle name="GrandTotalNumber 7 2 3 5" xfId="14825"/>
    <cellStyle name="GrandTotalNumber 7 2 3 5 2" xfId="14826"/>
    <cellStyle name="GrandTotalNumber 7 2 3 6" xfId="14827"/>
    <cellStyle name="GrandTotalNumber 7 2 4" xfId="871"/>
    <cellStyle name="GrandTotalNumber 7 2 4 2" xfId="872"/>
    <cellStyle name="GrandTotalNumber 7 2 4 2 2" xfId="14828"/>
    <cellStyle name="GrandTotalNumber 7 2 4 2 2 2" xfId="14829"/>
    <cellStyle name="GrandTotalNumber 7 2 4 2 3" xfId="14830"/>
    <cellStyle name="GrandTotalNumber 7 2 4 2 3 2" xfId="14831"/>
    <cellStyle name="GrandTotalNumber 7 2 4 2 4" xfId="14832"/>
    <cellStyle name="GrandTotalNumber 7 2 4 2 4 2" xfId="14833"/>
    <cellStyle name="GrandTotalNumber 7 2 4 2 5" xfId="14834"/>
    <cellStyle name="GrandTotalNumber 7 2 4 3" xfId="14835"/>
    <cellStyle name="GrandTotalNumber 7 2 4 3 2" xfId="14836"/>
    <cellStyle name="GrandTotalNumber 7 2 4 4" xfId="14837"/>
    <cellStyle name="GrandTotalNumber 7 2 4 4 2" xfId="14838"/>
    <cellStyle name="GrandTotalNumber 7 2 4 5" xfId="14839"/>
    <cellStyle name="GrandTotalNumber 7 2 4 5 2" xfId="14840"/>
    <cellStyle name="GrandTotalNumber 7 2 4 6" xfId="14841"/>
    <cellStyle name="GrandTotalNumber 7 2 5" xfId="873"/>
    <cellStyle name="GrandTotalNumber 7 2 5 2" xfId="874"/>
    <cellStyle name="GrandTotalNumber 7 2 5 2 2" xfId="14842"/>
    <cellStyle name="GrandTotalNumber 7 2 5 2 2 2" xfId="14843"/>
    <cellStyle name="GrandTotalNumber 7 2 5 2 3" xfId="14844"/>
    <cellStyle name="GrandTotalNumber 7 2 5 2 3 2" xfId="14845"/>
    <cellStyle name="GrandTotalNumber 7 2 5 2 4" xfId="14846"/>
    <cellStyle name="GrandTotalNumber 7 2 5 2 4 2" xfId="14847"/>
    <cellStyle name="GrandTotalNumber 7 2 5 2 5" xfId="14848"/>
    <cellStyle name="GrandTotalNumber 7 2 5 3" xfId="14849"/>
    <cellStyle name="GrandTotalNumber 7 2 5 3 2" xfId="14850"/>
    <cellStyle name="GrandTotalNumber 7 2 5 4" xfId="14851"/>
    <cellStyle name="GrandTotalNumber 7 2 5 4 2" xfId="14852"/>
    <cellStyle name="GrandTotalNumber 7 2 5 5" xfId="14853"/>
    <cellStyle name="GrandTotalNumber 7 2 5 5 2" xfId="14854"/>
    <cellStyle name="GrandTotalNumber 7 2 5 6" xfId="14855"/>
    <cellStyle name="GrandTotalNumber 7 2 6" xfId="875"/>
    <cellStyle name="GrandTotalNumber 7 2 6 2" xfId="876"/>
    <cellStyle name="GrandTotalNumber 7 2 6 2 2" xfId="14856"/>
    <cellStyle name="GrandTotalNumber 7 2 6 2 2 2" xfId="14857"/>
    <cellStyle name="GrandTotalNumber 7 2 6 2 3" xfId="14858"/>
    <cellStyle name="GrandTotalNumber 7 2 6 2 3 2" xfId="14859"/>
    <cellStyle name="GrandTotalNumber 7 2 6 2 4" xfId="14860"/>
    <cellStyle name="GrandTotalNumber 7 2 6 2 4 2" xfId="14861"/>
    <cellStyle name="GrandTotalNumber 7 2 6 2 5" xfId="14862"/>
    <cellStyle name="GrandTotalNumber 7 2 6 3" xfId="14863"/>
    <cellStyle name="GrandTotalNumber 7 2 6 3 2" xfId="14864"/>
    <cellStyle name="GrandTotalNumber 7 2 6 4" xfId="14865"/>
    <cellStyle name="GrandTotalNumber 7 2 6 4 2" xfId="14866"/>
    <cellStyle name="GrandTotalNumber 7 2 6 5" xfId="14867"/>
    <cellStyle name="GrandTotalNumber 7 2 6 5 2" xfId="14868"/>
    <cellStyle name="GrandTotalNumber 7 2 6 6" xfId="14869"/>
    <cellStyle name="GrandTotalNumber 7 2 7" xfId="877"/>
    <cellStyle name="GrandTotalNumber 7 2 7 2" xfId="14870"/>
    <cellStyle name="GrandTotalNumber 7 2 7 2 2" xfId="14871"/>
    <cellStyle name="GrandTotalNumber 7 2 7 3" xfId="14872"/>
    <cellStyle name="GrandTotalNumber 7 2 7 3 2" xfId="14873"/>
    <cellStyle name="GrandTotalNumber 7 2 7 4" xfId="14874"/>
    <cellStyle name="GrandTotalNumber 7 2 7 4 2" xfId="14875"/>
    <cellStyle name="GrandTotalNumber 7 2 7 5" xfId="14876"/>
    <cellStyle name="GrandTotalNumber 7 2 8" xfId="14877"/>
    <cellStyle name="GrandTotalNumber 7 2 8 2" xfId="14878"/>
    <cellStyle name="GrandTotalNumber 7 2 9" xfId="14879"/>
    <cellStyle name="GrandTotalNumber 7 2 9 2" xfId="14880"/>
    <cellStyle name="GrandTotalNumber 7 3" xfId="878"/>
    <cellStyle name="GrandTotalNumber 7 3 10" xfId="14881"/>
    <cellStyle name="GrandTotalNumber 7 3 10 2" xfId="14882"/>
    <cellStyle name="GrandTotalNumber 7 3 11" xfId="14883"/>
    <cellStyle name="GrandTotalNumber 7 3 2" xfId="879"/>
    <cellStyle name="GrandTotalNumber 7 3 2 2" xfId="880"/>
    <cellStyle name="GrandTotalNumber 7 3 2 2 2" xfId="14884"/>
    <cellStyle name="GrandTotalNumber 7 3 2 2 2 2" xfId="14885"/>
    <cellStyle name="GrandTotalNumber 7 3 2 2 3" xfId="14886"/>
    <cellStyle name="GrandTotalNumber 7 3 2 2 3 2" xfId="14887"/>
    <cellStyle name="GrandTotalNumber 7 3 2 2 4" xfId="14888"/>
    <cellStyle name="GrandTotalNumber 7 3 2 2 4 2" xfId="14889"/>
    <cellStyle name="GrandTotalNumber 7 3 2 2 5" xfId="14890"/>
    <cellStyle name="GrandTotalNumber 7 3 2 3" xfId="14891"/>
    <cellStyle name="GrandTotalNumber 7 3 2 3 2" xfId="14892"/>
    <cellStyle name="GrandTotalNumber 7 3 2 4" xfId="14893"/>
    <cellStyle name="GrandTotalNumber 7 3 2 4 2" xfId="14894"/>
    <cellStyle name="GrandTotalNumber 7 3 2 5" xfId="14895"/>
    <cellStyle name="GrandTotalNumber 7 3 2 5 2" xfId="14896"/>
    <cellStyle name="GrandTotalNumber 7 3 2 6" xfId="14897"/>
    <cellStyle name="GrandTotalNumber 7 3 3" xfId="881"/>
    <cellStyle name="GrandTotalNumber 7 3 3 2" xfId="882"/>
    <cellStyle name="GrandTotalNumber 7 3 3 2 2" xfId="14898"/>
    <cellStyle name="GrandTotalNumber 7 3 3 2 2 2" xfId="14899"/>
    <cellStyle name="GrandTotalNumber 7 3 3 2 3" xfId="14900"/>
    <cellStyle name="GrandTotalNumber 7 3 3 2 3 2" xfId="14901"/>
    <cellStyle name="GrandTotalNumber 7 3 3 2 4" xfId="14902"/>
    <cellStyle name="GrandTotalNumber 7 3 3 2 4 2" xfId="14903"/>
    <cellStyle name="GrandTotalNumber 7 3 3 2 5" xfId="14904"/>
    <cellStyle name="GrandTotalNumber 7 3 3 3" xfId="14905"/>
    <cellStyle name="GrandTotalNumber 7 3 3 3 2" xfId="14906"/>
    <cellStyle name="GrandTotalNumber 7 3 3 4" xfId="14907"/>
    <cellStyle name="GrandTotalNumber 7 3 3 4 2" xfId="14908"/>
    <cellStyle name="GrandTotalNumber 7 3 3 5" xfId="14909"/>
    <cellStyle name="GrandTotalNumber 7 3 3 5 2" xfId="14910"/>
    <cellStyle name="GrandTotalNumber 7 3 3 6" xfId="14911"/>
    <cellStyle name="GrandTotalNumber 7 3 4" xfId="883"/>
    <cellStyle name="GrandTotalNumber 7 3 4 2" xfId="884"/>
    <cellStyle name="GrandTotalNumber 7 3 4 2 2" xfId="14912"/>
    <cellStyle name="GrandTotalNumber 7 3 4 2 2 2" xfId="14913"/>
    <cellStyle name="GrandTotalNumber 7 3 4 2 3" xfId="14914"/>
    <cellStyle name="GrandTotalNumber 7 3 4 2 3 2" xfId="14915"/>
    <cellStyle name="GrandTotalNumber 7 3 4 2 4" xfId="14916"/>
    <cellStyle name="GrandTotalNumber 7 3 4 2 4 2" xfId="14917"/>
    <cellStyle name="GrandTotalNumber 7 3 4 2 5" xfId="14918"/>
    <cellStyle name="GrandTotalNumber 7 3 4 3" xfId="14919"/>
    <cellStyle name="GrandTotalNumber 7 3 4 3 2" xfId="14920"/>
    <cellStyle name="GrandTotalNumber 7 3 4 4" xfId="14921"/>
    <cellStyle name="GrandTotalNumber 7 3 4 4 2" xfId="14922"/>
    <cellStyle name="GrandTotalNumber 7 3 4 5" xfId="14923"/>
    <cellStyle name="GrandTotalNumber 7 3 4 5 2" xfId="14924"/>
    <cellStyle name="GrandTotalNumber 7 3 4 6" xfId="14925"/>
    <cellStyle name="GrandTotalNumber 7 3 5" xfId="885"/>
    <cellStyle name="GrandTotalNumber 7 3 5 2" xfId="886"/>
    <cellStyle name="GrandTotalNumber 7 3 5 2 2" xfId="14926"/>
    <cellStyle name="GrandTotalNumber 7 3 5 2 2 2" xfId="14927"/>
    <cellStyle name="GrandTotalNumber 7 3 5 2 3" xfId="14928"/>
    <cellStyle name="GrandTotalNumber 7 3 5 2 3 2" xfId="14929"/>
    <cellStyle name="GrandTotalNumber 7 3 5 2 4" xfId="14930"/>
    <cellStyle name="GrandTotalNumber 7 3 5 2 4 2" xfId="14931"/>
    <cellStyle name="GrandTotalNumber 7 3 5 2 5" xfId="14932"/>
    <cellStyle name="GrandTotalNumber 7 3 5 3" xfId="14933"/>
    <cellStyle name="GrandTotalNumber 7 3 5 3 2" xfId="14934"/>
    <cellStyle name="GrandTotalNumber 7 3 5 4" xfId="14935"/>
    <cellStyle name="GrandTotalNumber 7 3 5 4 2" xfId="14936"/>
    <cellStyle name="GrandTotalNumber 7 3 5 5" xfId="14937"/>
    <cellStyle name="GrandTotalNumber 7 3 5 5 2" xfId="14938"/>
    <cellStyle name="GrandTotalNumber 7 3 5 6" xfId="14939"/>
    <cellStyle name="GrandTotalNumber 7 3 6" xfId="887"/>
    <cellStyle name="GrandTotalNumber 7 3 6 2" xfId="888"/>
    <cellStyle name="GrandTotalNumber 7 3 6 2 2" xfId="14940"/>
    <cellStyle name="GrandTotalNumber 7 3 6 2 2 2" xfId="14941"/>
    <cellStyle name="GrandTotalNumber 7 3 6 2 3" xfId="14942"/>
    <cellStyle name="GrandTotalNumber 7 3 6 2 3 2" xfId="14943"/>
    <cellStyle name="GrandTotalNumber 7 3 6 2 4" xfId="14944"/>
    <cellStyle name="GrandTotalNumber 7 3 6 2 4 2" xfId="14945"/>
    <cellStyle name="GrandTotalNumber 7 3 6 2 5" xfId="14946"/>
    <cellStyle name="GrandTotalNumber 7 3 6 3" xfId="14947"/>
    <cellStyle name="GrandTotalNumber 7 3 6 3 2" xfId="14948"/>
    <cellStyle name="GrandTotalNumber 7 3 6 4" xfId="14949"/>
    <cellStyle name="GrandTotalNumber 7 3 6 4 2" xfId="14950"/>
    <cellStyle name="GrandTotalNumber 7 3 6 5" xfId="14951"/>
    <cellStyle name="GrandTotalNumber 7 3 6 5 2" xfId="14952"/>
    <cellStyle name="GrandTotalNumber 7 3 6 6" xfId="14953"/>
    <cellStyle name="GrandTotalNumber 7 3 7" xfId="889"/>
    <cellStyle name="GrandTotalNumber 7 3 7 2" xfId="14954"/>
    <cellStyle name="GrandTotalNumber 7 3 7 2 2" xfId="14955"/>
    <cellStyle name="GrandTotalNumber 7 3 7 3" xfId="14956"/>
    <cellStyle name="GrandTotalNumber 7 3 7 3 2" xfId="14957"/>
    <cellStyle name="GrandTotalNumber 7 3 7 4" xfId="14958"/>
    <cellStyle name="GrandTotalNumber 7 3 7 4 2" xfId="14959"/>
    <cellStyle name="GrandTotalNumber 7 3 7 5" xfId="14960"/>
    <cellStyle name="GrandTotalNumber 7 3 8" xfId="14961"/>
    <cellStyle name="GrandTotalNumber 7 3 8 2" xfId="14962"/>
    <cellStyle name="GrandTotalNumber 7 3 9" xfId="14963"/>
    <cellStyle name="GrandTotalNumber 7 3 9 2" xfId="14964"/>
    <cellStyle name="GrandTotalNumber 7 4" xfId="890"/>
    <cellStyle name="GrandTotalNumber 7 4 10" xfId="14965"/>
    <cellStyle name="GrandTotalNumber 7 4 10 2" xfId="14966"/>
    <cellStyle name="GrandTotalNumber 7 4 11" xfId="14967"/>
    <cellStyle name="GrandTotalNumber 7 4 2" xfId="891"/>
    <cellStyle name="GrandTotalNumber 7 4 2 2" xfId="892"/>
    <cellStyle name="GrandTotalNumber 7 4 2 2 2" xfId="14968"/>
    <cellStyle name="GrandTotalNumber 7 4 2 2 2 2" xfId="14969"/>
    <cellStyle name="GrandTotalNumber 7 4 2 2 3" xfId="14970"/>
    <cellStyle name="GrandTotalNumber 7 4 2 2 3 2" xfId="14971"/>
    <cellStyle name="GrandTotalNumber 7 4 2 2 4" xfId="14972"/>
    <cellStyle name="GrandTotalNumber 7 4 2 2 4 2" xfId="14973"/>
    <cellStyle name="GrandTotalNumber 7 4 2 2 5" xfId="14974"/>
    <cellStyle name="GrandTotalNumber 7 4 2 3" xfId="14975"/>
    <cellStyle name="GrandTotalNumber 7 4 2 3 2" xfId="14976"/>
    <cellStyle name="GrandTotalNumber 7 4 2 4" xfId="14977"/>
    <cellStyle name="GrandTotalNumber 7 4 2 4 2" xfId="14978"/>
    <cellStyle name="GrandTotalNumber 7 4 2 5" xfId="14979"/>
    <cellStyle name="GrandTotalNumber 7 4 2 5 2" xfId="14980"/>
    <cellStyle name="GrandTotalNumber 7 4 2 6" xfId="14981"/>
    <cellStyle name="GrandTotalNumber 7 4 3" xfId="893"/>
    <cellStyle name="GrandTotalNumber 7 4 3 2" xfId="894"/>
    <cellStyle name="GrandTotalNumber 7 4 3 2 2" xfId="14982"/>
    <cellStyle name="GrandTotalNumber 7 4 3 2 2 2" xfId="14983"/>
    <cellStyle name="GrandTotalNumber 7 4 3 2 3" xfId="14984"/>
    <cellStyle name="GrandTotalNumber 7 4 3 2 3 2" xfId="14985"/>
    <cellStyle name="GrandTotalNumber 7 4 3 2 4" xfId="14986"/>
    <cellStyle name="GrandTotalNumber 7 4 3 2 4 2" xfId="14987"/>
    <cellStyle name="GrandTotalNumber 7 4 3 2 5" xfId="14988"/>
    <cellStyle name="GrandTotalNumber 7 4 3 3" xfId="14989"/>
    <cellStyle name="GrandTotalNumber 7 4 3 3 2" xfId="14990"/>
    <cellStyle name="GrandTotalNumber 7 4 3 4" xfId="14991"/>
    <cellStyle name="GrandTotalNumber 7 4 3 4 2" xfId="14992"/>
    <cellStyle name="GrandTotalNumber 7 4 3 5" xfId="14993"/>
    <cellStyle name="GrandTotalNumber 7 4 3 5 2" xfId="14994"/>
    <cellStyle name="GrandTotalNumber 7 4 3 6" xfId="14995"/>
    <cellStyle name="GrandTotalNumber 7 4 4" xfId="895"/>
    <cellStyle name="GrandTotalNumber 7 4 4 2" xfId="896"/>
    <cellStyle name="GrandTotalNumber 7 4 4 2 2" xfId="14996"/>
    <cellStyle name="GrandTotalNumber 7 4 4 2 2 2" xfId="14997"/>
    <cellStyle name="GrandTotalNumber 7 4 4 2 3" xfId="14998"/>
    <cellStyle name="GrandTotalNumber 7 4 4 2 3 2" xfId="14999"/>
    <cellStyle name="GrandTotalNumber 7 4 4 2 4" xfId="15000"/>
    <cellStyle name="GrandTotalNumber 7 4 4 2 4 2" xfId="15001"/>
    <cellStyle name="GrandTotalNumber 7 4 4 2 5" xfId="15002"/>
    <cellStyle name="GrandTotalNumber 7 4 4 3" xfId="15003"/>
    <cellStyle name="GrandTotalNumber 7 4 4 3 2" xfId="15004"/>
    <cellStyle name="GrandTotalNumber 7 4 4 4" xfId="15005"/>
    <cellStyle name="GrandTotalNumber 7 4 4 4 2" xfId="15006"/>
    <cellStyle name="GrandTotalNumber 7 4 4 5" xfId="15007"/>
    <cellStyle name="GrandTotalNumber 7 4 4 5 2" xfId="15008"/>
    <cellStyle name="GrandTotalNumber 7 4 4 6" xfId="15009"/>
    <cellStyle name="GrandTotalNumber 7 4 5" xfId="897"/>
    <cellStyle name="GrandTotalNumber 7 4 5 2" xfId="898"/>
    <cellStyle name="GrandTotalNumber 7 4 5 2 2" xfId="15010"/>
    <cellStyle name="GrandTotalNumber 7 4 5 2 2 2" xfId="15011"/>
    <cellStyle name="GrandTotalNumber 7 4 5 2 3" xfId="15012"/>
    <cellStyle name="GrandTotalNumber 7 4 5 2 3 2" xfId="15013"/>
    <cellStyle name="GrandTotalNumber 7 4 5 2 4" xfId="15014"/>
    <cellStyle name="GrandTotalNumber 7 4 5 2 4 2" xfId="15015"/>
    <cellStyle name="GrandTotalNumber 7 4 5 2 5" xfId="15016"/>
    <cellStyle name="GrandTotalNumber 7 4 5 3" xfId="15017"/>
    <cellStyle name="GrandTotalNumber 7 4 5 3 2" xfId="15018"/>
    <cellStyle name="GrandTotalNumber 7 4 5 4" xfId="15019"/>
    <cellStyle name="GrandTotalNumber 7 4 5 4 2" xfId="15020"/>
    <cellStyle name="GrandTotalNumber 7 4 5 5" xfId="15021"/>
    <cellStyle name="GrandTotalNumber 7 4 5 5 2" xfId="15022"/>
    <cellStyle name="GrandTotalNumber 7 4 5 6" xfId="15023"/>
    <cellStyle name="GrandTotalNumber 7 4 6" xfId="899"/>
    <cellStyle name="GrandTotalNumber 7 4 6 2" xfId="900"/>
    <cellStyle name="GrandTotalNumber 7 4 6 2 2" xfId="15024"/>
    <cellStyle name="GrandTotalNumber 7 4 6 2 2 2" xfId="15025"/>
    <cellStyle name="GrandTotalNumber 7 4 6 2 3" xfId="15026"/>
    <cellStyle name="GrandTotalNumber 7 4 6 2 3 2" xfId="15027"/>
    <cellStyle name="GrandTotalNumber 7 4 6 2 4" xfId="15028"/>
    <cellStyle name="GrandTotalNumber 7 4 6 2 4 2" xfId="15029"/>
    <cellStyle name="GrandTotalNumber 7 4 6 2 5" xfId="15030"/>
    <cellStyle name="GrandTotalNumber 7 4 6 3" xfId="15031"/>
    <cellStyle name="GrandTotalNumber 7 4 6 3 2" xfId="15032"/>
    <cellStyle name="GrandTotalNumber 7 4 6 4" xfId="15033"/>
    <cellStyle name="GrandTotalNumber 7 4 6 4 2" xfId="15034"/>
    <cellStyle name="GrandTotalNumber 7 4 6 5" xfId="15035"/>
    <cellStyle name="GrandTotalNumber 7 4 6 5 2" xfId="15036"/>
    <cellStyle name="GrandTotalNumber 7 4 6 6" xfId="15037"/>
    <cellStyle name="GrandTotalNumber 7 4 7" xfId="901"/>
    <cellStyle name="GrandTotalNumber 7 4 7 2" xfId="15038"/>
    <cellStyle name="GrandTotalNumber 7 4 7 2 2" xfId="15039"/>
    <cellStyle name="GrandTotalNumber 7 4 7 3" xfId="15040"/>
    <cellStyle name="GrandTotalNumber 7 4 7 3 2" xfId="15041"/>
    <cellStyle name="GrandTotalNumber 7 4 7 4" xfId="15042"/>
    <cellStyle name="GrandTotalNumber 7 4 7 4 2" xfId="15043"/>
    <cellStyle name="GrandTotalNumber 7 4 7 5" xfId="15044"/>
    <cellStyle name="GrandTotalNumber 7 4 8" xfId="15045"/>
    <cellStyle name="GrandTotalNumber 7 4 8 2" xfId="15046"/>
    <cellStyle name="GrandTotalNumber 7 4 9" xfId="15047"/>
    <cellStyle name="GrandTotalNumber 7 4 9 2" xfId="15048"/>
    <cellStyle name="GrandTotalNumber 7 5" xfId="902"/>
    <cellStyle name="GrandTotalNumber 7 5 2" xfId="903"/>
    <cellStyle name="GrandTotalNumber 7 5 2 2" xfId="15049"/>
    <cellStyle name="GrandTotalNumber 7 5 2 2 2" xfId="15050"/>
    <cellStyle name="GrandTotalNumber 7 5 2 3" xfId="15051"/>
    <cellStyle name="GrandTotalNumber 7 5 2 3 2" xfId="15052"/>
    <cellStyle name="GrandTotalNumber 7 5 2 4" xfId="15053"/>
    <cellStyle name="GrandTotalNumber 7 5 2 4 2" xfId="15054"/>
    <cellStyle name="GrandTotalNumber 7 5 2 5" xfId="15055"/>
    <cellStyle name="GrandTotalNumber 7 5 3" xfId="15056"/>
    <cellStyle name="GrandTotalNumber 7 5 3 2" xfId="15057"/>
    <cellStyle name="GrandTotalNumber 7 5 4" xfId="15058"/>
    <cellStyle name="GrandTotalNumber 7 5 4 2" xfId="15059"/>
    <cellStyle name="GrandTotalNumber 7 5 5" xfId="15060"/>
    <cellStyle name="GrandTotalNumber 7 5 5 2" xfId="15061"/>
    <cellStyle name="GrandTotalNumber 7 5 6" xfId="15062"/>
    <cellStyle name="GrandTotalNumber 7 6" xfId="904"/>
    <cellStyle name="GrandTotalNumber 7 6 2" xfId="905"/>
    <cellStyle name="GrandTotalNumber 7 6 2 2" xfId="15063"/>
    <cellStyle name="GrandTotalNumber 7 6 2 2 2" xfId="15064"/>
    <cellStyle name="GrandTotalNumber 7 6 2 3" xfId="15065"/>
    <cellStyle name="GrandTotalNumber 7 6 2 3 2" xfId="15066"/>
    <cellStyle name="GrandTotalNumber 7 6 2 4" xfId="15067"/>
    <cellStyle name="GrandTotalNumber 7 6 2 4 2" xfId="15068"/>
    <cellStyle name="GrandTotalNumber 7 6 2 5" xfId="15069"/>
    <cellStyle name="GrandTotalNumber 7 6 3" xfId="15070"/>
    <cellStyle name="GrandTotalNumber 7 6 3 2" xfId="15071"/>
    <cellStyle name="GrandTotalNumber 7 6 4" xfId="15072"/>
    <cellStyle name="GrandTotalNumber 7 6 4 2" xfId="15073"/>
    <cellStyle name="GrandTotalNumber 7 6 5" xfId="15074"/>
    <cellStyle name="GrandTotalNumber 7 6 5 2" xfId="15075"/>
    <cellStyle name="GrandTotalNumber 7 6 6" xfId="15076"/>
    <cellStyle name="GrandTotalNumber 7 7" xfId="906"/>
    <cellStyle name="GrandTotalNumber 7 7 2" xfId="907"/>
    <cellStyle name="GrandTotalNumber 7 7 2 2" xfId="15077"/>
    <cellStyle name="GrandTotalNumber 7 7 2 2 2" xfId="15078"/>
    <cellStyle name="GrandTotalNumber 7 7 2 3" xfId="15079"/>
    <cellStyle name="GrandTotalNumber 7 7 2 3 2" xfId="15080"/>
    <cellStyle name="GrandTotalNumber 7 7 2 4" xfId="15081"/>
    <cellStyle name="GrandTotalNumber 7 7 2 4 2" xfId="15082"/>
    <cellStyle name="GrandTotalNumber 7 7 2 5" xfId="15083"/>
    <cellStyle name="GrandTotalNumber 7 7 3" xfId="15084"/>
    <cellStyle name="GrandTotalNumber 7 7 3 2" xfId="15085"/>
    <cellStyle name="GrandTotalNumber 7 7 4" xfId="15086"/>
    <cellStyle name="GrandTotalNumber 7 7 4 2" xfId="15087"/>
    <cellStyle name="GrandTotalNumber 7 7 5" xfId="15088"/>
    <cellStyle name="GrandTotalNumber 7 7 5 2" xfId="15089"/>
    <cellStyle name="GrandTotalNumber 7 7 6" xfId="15090"/>
    <cellStyle name="GrandTotalNumber 7 8" xfId="908"/>
    <cellStyle name="GrandTotalNumber 7 8 2" xfId="909"/>
    <cellStyle name="GrandTotalNumber 7 8 2 2" xfId="15091"/>
    <cellStyle name="GrandTotalNumber 7 8 2 2 2" xfId="15092"/>
    <cellStyle name="GrandTotalNumber 7 8 2 3" xfId="15093"/>
    <cellStyle name="GrandTotalNumber 7 8 2 3 2" xfId="15094"/>
    <cellStyle name="GrandTotalNumber 7 8 2 4" xfId="15095"/>
    <cellStyle name="GrandTotalNumber 7 8 2 4 2" xfId="15096"/>
    <cellStyle name="GrandTotalNumber 7 8 2 5" xfId="15097"/>
    <cellStyle name="GrandTotalNumber 7 8 3" xfId="15098"/>
    <cellStyle name="GrandTotalNumber 7 8 3 2" xfId="15099"/>
    <cellStyle name="GrandTotalNumber 7 8 4" xfId="15100"/>
    <cellStyle name="GrandTotalNumber 7 8 4 2" xfId="15101"/>
    <cellStyle name="GrandTotalNumber 7 8 5" xfId="15102"/>
    <cellStyle name="GrandTotalNumber 7 8 5 2" xfId="15103"/>
    <cellStyle name="GrandTotalNumber 7 8 6" xfId="15104"/>
    <cellStyle name="GrandTotalNumber 7 9" xfId="910"/>
    <cellStyle name="GrandTotalNumber 7 9 2" xfId="911"/>
    <cellStyle name="GrandTotalNumber 7 9 2 2" xfId="15105"/>
    <cellStyle name="GrandTotalNumber 7 9 2 2 2" xfId="15106"/>
    <cellStyle name="GrandTotalNumber 7 9 2 3" xfId="15107"/>
    <cellStyle name="GrandTotalNumber 7 9 2 3 2" xfId="15108"/>
    <cellStyle name="GrandTotalNumber 7 9 2 4" xfId="15109"/>
    <cellStyle name="GrandTotalNumber 7 9 2 4 2" xfId="15110"/>
    <cellStyle name="GrandTotalNumber 7 9 2 5" xfId="15111"/>
    <cellStyle name="GrandTotalNumber 7 9 3" xfId="15112"/>
    <cellStyle name="GrandTotalNumber 7 9 3 2" xfId="15113"/>
    <cellStyle name="GrandTotalNumber 7 9 4" xfId="15114"/>
    <cellStyle name="GrandTotalNumber 7 9 4 2" xfId="15115"/>
    <cellStyle name="GrandTotalNumber 7 9 5" xfId="15116"/>
    <cellStyle name="GrandTotalNumber 7 9 5 2" xfId="15117"/>
    <cellStyle name="GrandTotalNumber 7 9 6" xfId="15118"/>
    <cellStyle name="GrandTotalNumber 8" xfId="912"/>
    <cellStyle name="GrandTotalNumber 8 10" xfId="15119"/>
    <cellStyle name="GrandTotalNumber 8 10 2" xfId="15120"/>
    <cellStyle name="GrandTotalNumber 8 11" xfId="15121"/>
    <cellStyle name="GrandTotalNumber 8 2" xfId="913"/>
    <cellStyle name="GrandTotalNumber 8 2 2" xfId="914"/>
    <cellStyle name="GrandTotalNumber 8 2 2 2" xfId="15122"/>
    <cellStyle name="GrandTotalNumber 8 2 2 2 2" xfId="15123"/>
    <cellStyle name="GrandTotalNumber 8 2 2 3" xfId="15124"/>
    <cellStyle name="GrandTotalNumber 8 2 2 3 2" xfId="15125"/>
    <cellStyle name="GrandTotalNumber 8 2 2 4" xfId="15126"/>
    <cellStyle name="GrandTotalNumber 8 2 2 4 2" xfId="15127"/>
    <cellStyle name="GrandTotalNumber 8 2 2 5" xfId="15128"/>
    <cellStyle name="GrandTotalNumber 8 2 3" xfId="15129"/>
    <cellStyle name="GrandTotalNumber 8 2 3 2" xfId="15130"/>
    <cellStyle name="GrandTotalNumber 8 2 4" xfId="15131"/>
    <cellStyle name="GrandTotalNumber 8 2 4 2" xfId="15132"/>
    <cellStyle name="GrandTotalNumber 8 2 5" xfId="15133"/>
    <cellStyle name="GrandTotalNumber 8 2 5 2" xfId="15134"/>
    <cellStyle name="GrandTotalNumber 8 2 6" xfId="15135"/>
    <cellStyle name="GrandTotalNumber 8 3" xfId="915"/>
    <cellStyle name="GrandTotalNumber 8 3 2" xfId="916"/>
    <cellStyle name="GrandTotalNumber 8 3 2 2" xfId="15136"/>
    <cellStyle name="GrandTotalNumber 8 3 2 2 2" xfId="15137"/>
    <cellStyle name="GrandTotalNumber 8 3 2 3" xfId="15138"/>
    <cellStyle name="GrandTotalNumber 8 3 2 3 2" xfId="15139"/>
    <cellStyle name="GrandTotalNumber 8 3 2 4" xfId="15140"/>
    <cellStyle name="GrandTotalNumber 8 3 2 4 2" xfId="15141"/>
    <cellStyle name="GrandTotalNumber 8 3 2 5" xfId="15142"/>
    <cellStyle name="GrandTotalNumber 8 3 3" xfId="15143"/>
    <cellStyle name="GrandTotalNumber 8 3 3 2" xfId="15144"/>
    <cellStyle name="GrandTotalNumber 8 3 4" xfId="15145"/>
    <cellStyle name="GrandTotalNumber 8 3 4 2" xfId="15146"/>
    <cellStyle name="GrandTotalNumber 8 3 5" xfId="15147"/>
    <cellStyle name="GrandTotalNumber 8 3 5 2" xfId="15148"/>
    <cellStyle name="GrandTotalNumber 8 3 6" xfId="15149"/>
    <cellStyle name="GrandTotalNumber 8 4" xfId="917"/>
    <cellStyle name="GrandTotalNumber 8 4 2" xfId="918"/>
    <cellStyle name="GrandTotalNumber 8 4 2 2" xfId="15150"/>
    <cellStyle name="GrandTotalNumber 8 4 2 2 2" xfId="15151"/>
    <cellStyle name="GrandTotalNumber 8 4 2 3" xfId="15152"/>
    <cellStyle name="GrandTotalNumber 8 4 2 3 2" xfId="15153"/>
    <cellStyle name="GrandTotalNumber 8 4 2 4" xfId="15154"/>
    <cellStyle name="GrandTotalNumber 8 4 2 4 2" xfId="15155"/>
    <cellStyle name="GrandTotalNumber 8 4 2 5" xfId="15156"/>
    <cellStyle name="GrandTotalNumber 8 4 3" xfId="15157"/>
    <cellStyle name="GrandTotalNumber 8 4 3 2" xfId="15158"/>
    <cellStyle name="GrandTotalNumber 8 4 4" xfId="15159"/>
    <cellStyle name="GrandTotalNumber 8 4 4 2" xfId="15160"/>
    <cellStyle name="GrandTotalNumber 8 4 5" xfId="15161"/>
    <cellStyle name="GrandTotalNumber 8 4 5 2" xfId="15162"/>
    <cellStyle name="GrandTotalNumber 8 4 6" xfId="15163"/>
    <cellStyle name="GrandTotalNumber 8 5" xfId="919"/>
    <cellStyle name="GrandTotalNumber 8 5 2" xfId="920"/>
    <cellStyle name="GrandTotalNumber 8 5 2 2" xfId="15164"/>
    <cellStyle name="GrandTotalNumber 8 5 2 2 2" xfId="15165"/>
    <cellStyle name="GrandTotalNumber 8 5 2 3" xfId="15166"/>
    <cellStyle name="GrandTotalNumber 8 5 2 3 2" xfId="15167"/>
    <cellStyle name="GrandTotalNumber 8 5 2 4" xfId="15168"/>
    <cellStyle name="GrandTotalNumber 8 5 2 4 2" xfId="15169"/>
    <cellStyle name="GrandTotalNumber 8 5 2 5" xfId="15170"/>
    <cellStyle name="GrandTotalNumber 8 5 3" xfId="15171"/>
    <cellStyle name="GrandTotalNumber 8 5 3 2" xfId="15172"/>
    <cellStyle name="GrandTotalNumber 8 5 4" xfId="15173"/>
    <cellStyle name="GrandTotalNumber 8 5 4 2" xfId="15174"/>
    <cellStyle name="GrandTotalNumber 8 5 5" xfId="15175"/>
    <cellStyle name="GrandTotalNumber 8 5 5 2" xfId="15176"/>
    <cellStyle name="GrandTotalNumber 8 5 6" xfId="15177"/>
    <cellStyle name="GrandTotalNumber 8 6" xfId="921"/>
    <cellStyle name="GrandTotalNumber 8 6 2" xfId="922"/>
    <cellStyle name="GrandTotalNumber 8 6 2 2" xfId="15178"/>
    <cellStyle name="GrandTotalNumber 8 6 2 2 2" xfId="15179"/>
    <cellStyle name="GrandTotalNumber 8 6 2 3" xfId="15180"/>
    <cellStyle name="GrandTotalNumber 8 6 2 3 2" xfId="15181"/>
    <cellStyle name="GrandTotalNumber 8 6 2 4" xfId="15182"/>
    <cellStyle name="GrandTotalNumber 8 6 2 4 2" xfId="15183"/>
    <cellStyle name="GrandTotalNumber 8 6 2 5" xfId="15184"/>
    <cellStyle name="GrandTotalNumber 8 6 3" xfId="15185"/>
    <cellStyle name="GrandTotalNumber 8 6 3 2" xfId="15186"/>
    <cellStyle name="GrandTotalNumber 8 6 4" xfId="15187"/>
    <cellStyle name="GrandTotalNumber 8 6 4 2" xfId="15188"/>
    <cellStyle name="GrandTotalNumber 8 6 5" xfId="15189"/>
    <cellStyle name="GrandTotalNumber 8 6 5 2" xfId="15190"/>
    <cellStyle name="GrandTotalNumber 8 6 6" xfId="15191"/>
    <cellStyle name="GrandTotalNumber 8 7" xfId="923"/>
    <cellStyle name="GrandTotalNumber 8 7 2" xfId="15192"/>
    <cellStyle name="GrandTotalNumber 8 7 2 2" xfId="15193"/>
    <cellStyle name="GrandTotalNumber 8 7 3" xfId="15194"/>
    <cellStyle name="GrandTotalNumber 8 7 3 2" xfId="15195"/>
    <cellStyle name="GrandTotalNumber 8 7 4" xfId="15196"/>
    <cellStyle name="GrandTotalNumber 8 7 4 2" xfId="15197"/>
    <cellStyle name="GrandTotalNumber 8 7 5" xfId="15198"/>
    <cellStyle name="GrandTotalNumber 8 8" xfId="15199"/>
    <cellStyle name="GrandTotalNumber 8 8 2" xfId="15200"/>
    <cellStyle name="GrandTotalNumber 8 9" xfId="15201"/>
    <cellStyle name="GrandTotalNumber 8 9 2" xfId="15202"/>
    <cellStyle name="GrandTotalNumber 9" xfId="924"/>
    <cellStyle name="GrandTotalNumber 9 10" xfId="15203"/>
    <cellStyle name="GrandTotalNumber 9 10 2" xfId="15204"/>
    <cellStyle name="GrandTotalNumber 9 11" xfId="15205"/>
    <cellStyle name="GrandTotalNumber 9 2" xfId="925"/>
    <cellStyle name="GrandTotalNumber 9 2 2" xfId="926"/>
    <cellStyle name="GrandTotalNumber 9 2 2 2" xfId="15206"/>
    <cellStyle name="GrandTotalNumber 9 2 2 2 2" xfId="15207"/>
    <cellStyle name="GrandTotalNumber 9 2 2 3" xfId="15208"/>
    <cellStyle name="GrandTotalNumber 9 2 2 3 2" xfId="15209"/>
    <cellStyle name="GrandTotalNumber 9 2 2 4" xfId="15210"/>
    <cellStyle name="GrandTotalNumber 9 2 2 4 2" xfId="15211"/>
    <cellStyle name="GrandTotalNumber 9 2 2 5" xfId="15212"/>
    <cellStyle name="GrandTotalNumber 9 2 3" xfId="15213"/>
    <cellStyle name="GrandTotalNumber 9 2 3 2" xfId="15214"/>
    <cellStyle name="GrandTotalNumber 9 2 4" xfId="15215"/>
    <cellStyle name="GrandTotalNumber 9 2 4 2" xfId="15216"/>
    <cellStyle name="GrandTotalNumber 9 2 5" xfId="15217"/>
    <cellStyle name="GrandTotalNumber 9 2 5 2" xfId="15218"/>
    <cellStyle name="GrandTotalNumber 9 2 6" xfId="15219"/>
    <cellStyle name="GrandTotalNumber 9 3" xfId="927"/>
    <cellStyle name="GrandTotalNumber 9 3 2" xfId="928"/>
    <cellStyle name="GrandTotalNumber 9 3 2 2" xfId="15220"/>
    <cellStyle name="GrandTotalNumber 9 3 2 2 2" xfId="15221"/>
    <cellStyle name="GrandTotalNumber 9 3 2 3" xfId="15222"/>
    <cellStyle name="GrandTotalNumber 9 3 2 3 2" xfId="15223"/>
    <cellStyle name="GrandTotalNumber 9 3 2 4" xfId="15224"/>
    <cellStyle name="GrandTotalNumber 9 3 2 4 2" xfId="15225"/>
    <cellStyle name="GrandTotalNumber 9 3 2 5" xfId="15226"/>
    <cellStyle name="GrandTotalNumber 9 3 3" xfId="15227"/>
    <cellStyle name="GrandTotalNumber 9 3 3 2" xfId="15228"/>
    <cellStyle name="GrandTotalNumber 9 3 4" xfId="15229"/>
    <cellStyle name="GrandTotalNumber 9 3 4 2" xfId="15230"/>
    <cellStyle name="GrandTotalNumber 9 3 5" xfId="15231"/>
    <cellStyle name="GrandTotalNumber 9 3 5 2" xfId="15232"/>
    <cellStyle name="GrandTotalNumber 9 3 6" xfId="15233"/>
    <cellStyle name="GrandTotalNumber 9 4" xfId="929"/>
    <cellStyle name="GrandTotalNumber 9 4 2" xfId="930"/>
    <cellStyle name="GrandTotalNumber 9 4 2 2" xfId="15234"/>
    <cellStyle name="GrandTotalNumber 9 4 2 2 2" xfId="15235"/>
    <cellStyle name="GrandTotalNumber 9 4 2 3" xfId="15236"/>
    <cellStyle name="GrandTotalNumber 9 4 2 3 2" xfId="15237"/>
    <cellStyle name="GrandTotalNumber 9 4 2 4" xfId="15238"/>
    <cellStyle name="GrandTotalNumber 9 4 2 4 2" xfId="15239"/>
    <cellStyle name="GrandTotalNumber 9 4 2 5" xfId="15240"/>
    <cellStyle name="GrandTotalNumber 9 4 3" xfId="15241"/>
    <cellStyle name="GrandTotalNumber 9 4 3 2" xfId="15242"/>
    <cellStyle name="GrandTotalNumber 9 4 4" xfId="15243"/>
    <cellStyle name="GrandTotalNumber 9 4 4 2" xfId="15244"/>
    <cellStyle name="GrandTotalNumber 9 4 5" xfId="15245"/>
    <cellStyle name="GrandTotalNumber 9 4 5 2" xfId="15246"/>
    <cellStyle name="GrandTotalNumber 9 4 6" xfId="15247"/>
    <cellStyle name="GrandTotalNumber 9 5" xfId="931"/>
    <cellStyle name="GrandTotalNumber 9 5 2" xfId="932"/>
    <cellStyle name="GrandTotalNumber 9 5 2 2" xfId="15248"/>
    <cellStyle name="GrandTotalNumber 9 5 2 2 2" xfId="15249"/>
    <cellStyle name="GrandTotalNumber 9 5 2 3" xfId="15250"/>
    <cellStyle name="GrandTotalNumber 9 5 2 3 2" xfId="15251"/>
    <cellStyle name="GrandTotalNumber 9 5 2 4" xfId="15252"/>
    <cellStyle name="GrandTotalNumber 9 5 2 4 2" xfId="15253"/>
    <cellStyle name="GrandTotalNumber 9 5 2 5" xfId="15254"/>
    <cellStyle name="GrandTotalNumber 9 5 3" xfId="15255"/>
    <cellStyle name="GrandTotalNumber 9 5 3 2" xfId="15256"/>
    <cellStyle name="GrandTotalNumber 9 5 4" xfId="15257"/>
    <cellStyle name="GrandTotalNumber 9 5 4 2" xfId="15258"/>
    <cellStyle name="GrandTotalNumber 9 5 5" xfId="15259"/>
    <cellStyle name="GrandTotalNumber 9 5 5 2" xfId="15260"/>
    <cellStyle name="GrandTotalNumber 9 5 6" xfId="15261"/>
    <cellStyle name="GrandTotalNumber 9 6" xfId="933"/>
    <cellStyle name="GrandTotalNumber 9 6 2" xfId="934"/>
    <cellStyle name="GrandTotalNumber 9 6 2 2" xfId="15262"/>
    <cellStyle name="GrandTotalNumber 9 6 2 2 2" xfId="15263"/>
    <cellStyle name="GrandTotalNumber 9 6 2 3" xfId="15264"/>
    <cellStyle name="GrandTotalNumber 9 6 2 3 2" xfId="15265"/>
    <cellStyle name="GrandTotalNumber 9 6 2 4" xfId="15266"/>
    <cellStyle name="GrandTotalNumber 9 6 2 4 2" xfId="15267"/>
    <cellStyle name="GrandTotalNumber 9 6 2 5" xfId="15268"/>
    <cellStyle name="GrandTotalNumber 9 6 3" xfId="15269"/>
    <cellStyle name="GrandTotalNumber 9 6 3 2" xfId="15270"/>
    <cellStyle name="GrandTotalNumber 9 6 4" xfId="15271"/>
    <cellStyle name="GrandTotalNumber 9 6 4 2" xfId="15272"/>
    <cellStyle name="GrandTotalNumber 9 6 5" xfId="15273"/>
    <cellStyle name="GrandTotalNumber 9 6 5 2" xfId="15274"/>
    <cellStyle name="GrandTotalNumber 9 6 6" xfId="15275"/>
    <cellStyle name="GrandTotalNumber 9 7" xfId="935"/>
    <cellStyle name="GrandTotalNumber 9 7 2" xfId="15276"/>
    <cellStyle name="GrandTotalNumber 9 7 2 2" xfId="15277"/>
    <cellStyle name="GrandTotalNumber 9 7 3" xfId="15278"/>
    <cellStyle name="GrandTotalNumber 9 7 3 2" xfId="15279"/>
    <cellStyle name="GrandTotalNumber 9 7 4" xfId="15280"/>
    <cellStyle name="GrandTotalNumber 9 7 4 2" xfId="15281"/>
    <cellStyle name="GrandTotalNumber 9 7 5" xfId="15282"/>
    <cellStyle name="GrandTotalNumber 9 8" xfId="15283"/>
    <cellStyle name="GrandTotalNumber 9 8 2" xfId="15284"/>
    <cellStyle name="GrandTotalNumber 9 9" xfId="15285"/>
    <cellStyle name="GrandTotalNumber 9 9 2" xfId="15286"/>
    <cellStyle name="GrandTotalRate" xfId="936"/>
    <cellStyle name="GrandTotalRate 10" xfId="937"/>
    <cellStyle name="GrandTotalRate 10 2" xfId="938"/>
    <cellStyle name="GrandTotalRate 10 2 2" xfId="15287"/>
    <cellStyle name="GrandTotalRate 10 2 2 2" xfId="15288"/>
    <cellStyle name="GrandTotalRate 10 2 3" xfId="15289"/>
    <cellStyle name="GrandTotalRate 10 2 3 2" xfId="15290"/>
    <cellStyle name="GrandTotalRate 10 2 4" xfId="15291"/>
    <cellStyle name="GrandTotalRate 10 2 4 2" xfId="15292"/>
    <cellStyle name="GrandTotalRate 10 2 5" xfId="15293"/>
    <cellStyle name="GrandTotalRate 10 3" xfId="15294"/>
    <cellStyle name="GrandTotalRate 10 3 2" xfId="15295"/>
    <cellStyle name="GrandTotalRate 10 4" xfId="15296"/>
    <cellStyle name="GrandTotalRate 10 4 2" xfId="15297"/>
    <cellStyle name="GrandTotalRate 10 5" xfId="15298"/>
    <cellStyle name="GrandTotalRate 10 5 2" xfId="15299"/>
    <cellStyle name="GrandTotalRate 10 6" xfId="15300"/>
    <cellStyle name="GrandTotalRate 11" xfId="939"/>
    <cellStyle name="GrandTotalRate 11 2" xfId="940"/>
    <cellStyle name="GrandTotalRate 11 2 2" xfId="15301"/>
    <cellStyle name="GrandTotalRate 11 2 2 2" xfId="15302"/>
    <cellStyle name="GrandTotalRate 11 2 3" xfId="15303"/>
    <cellStyle name="GrandTotalRate 11 2 3 2" xfId="15304"/>
    <cellStyle name="GrandTotalRate 11 2 4" xfId="15305"/>
    <cellStyle name="GrandTotalRate 11 2 4 2" xfId="15306"/>
    <cellStyle name="GrandTotalRate 11 2 5" xfId="15307"/>
    <cellStyle name="GrandTotalRate 11 3" xfId="15308"/>
    <cellStyle name="GrandTotalRate 11 3 2" xfId="15309"/>
    <cellStyle name="GrandTotalRate 11 4" xfId="15310"/>
    <cellStyle name="GrandTotalRate 11 4 2" xfId="15311"/>
    <cellStyle name="GrandTotalRate 11 5" xfId="15312"/>
    <cellStyle name="GrandTotalRate 11 5 2" xfId="15313"/>
    <cellStyle name="GrandTotalRate 11 6" xfId="15314"/>
    <cellStyle name="GrandTotalRate 12" xfId="941"/>
    <cellStyle name="GrandTotalRate 12 2" xfId="15315"/>
    <cellStyle name="GrandTotalRate 12 2 2" xfId="15316"/>
    <cellStyle name="GrandTotalRate 12 3" xfId="15317"/>
    <cellStyle name="GrandTotalRate 12 3 2" xfId="15318"/>
    <cellStyle name="GrandTotalRate 12 4" xfId="15319"/>
    <cellStyle name="GrandTotalRate 12 4 2" xfId="15320"/>
    <cellStyle name="GrandTotalRate 12 5" xfId="15321"/>
    <cellStyle name="GrandTotalRate 13" xfId="942"/>
    <cellStyle name="GrandTotalRate 13 2" xfId="15322"/>
    <cellStyle name="GrandTotalRate 13 2 2" xfId="15323"/>
    <cellStyle name="GrandTotalRate 13 2 2 2" xfId="15324"/>
    <cellStyle name="GrandTotalRate 13 2 3" xfId="15325"/>
    <cellStyle name="GrandTotalRate 13 3" xfId="15326"/>
    <cellStyle name="GrandTotalRate 13 3 2" xfId="15327"/>
    <cellStyle name="GrandTotalRate 13 4" xfId="15328"/>
    <cellStyle name="GrandTotalRate 13 4 2" xfId="15329"/>
    <cellStyle name="GrandTotalRate 13 5" xfId="15330"/>
    <cellStyle name="GrandTotalRate 14" xfId="943"/>
    <cellStyle name="GrandTotalRate 14 2" xfId="15331"/>
    <cellStyle name="GrandTotalRate 14 2 2" xfId="15332"/>
    <cellStyle name="GrandTotalRate 14 2 2 2" xfId="15333"/>
    <cellStyle name="GrandTotalRate 14 2 3" xfId="15334"/>
    <cellStyle name="GrandTotalRate 14 3" xfId="15335"/>
    <cellStyle name="GrandTotalRate 14 3 2" xfId="15336"/>
    <cellStyle name="GrandTotalRate 14 4" xfId="15337"/>
    <cellStyle name="GrandTotalRate 14 4 2" xfId="15338"/>
    <cellStyle name="GrandTotalRate 14 5" xfId="15339"/>
    <cellStyle name="GrandTotalRate 15" xfId="15340"/>
    <cellStyle name="GrandTotalRate 15 2" xfId="15341"/>
    <cellStyle name="GrandTotalRate 15 2 2" xfId="15342"/>
    <cellStyle name="GrandTotalRate 15 2 2 2" xfId="15343"/>
    <cellStyle name="GrandTotalRate 15 2 3" xfId="15344"/>
    <cellStyle name="GrandTotalRate 15 3" xfId="15345"/>
    <cellStyle name="GrandTotalRate 15 3 2" xfId="15346"/>
    <cellStyle name="GrandTotalRate 15 4" xfId="15347"/>
    <cellStyle name="GrandTotalRate 16" xfId="15348"/>
    <cellStyle name="GrandTotalRate 16 2" xfId="15349"/>
    <cellStyle name="GrandTotalRate 16 2 2" xfId="15350"/>
    <cellStyle name="GrandTotalRate 16 3" xfId="15351"/>
    <cellStyle name="GrandTotalRate 17" xfId="15352"/>
    <cellStyle name="GrandTotalRate 17 2" xfId="15353"/>
    <cellStyle name="GrandTotalRate 17 2 2" xfId="15354"/>
    <cellStyle name="GrandTotalRate 17 3" xfId="15355"/>
    <cellStyle name="GrandTotalRate 18" xfId="15356"/>
    <cellStyle name="GrandTotalRate 18 2" xfId="15357"/>
    <cellStyle name="GrandTotalRate 18 2 2" xfId="15358"/>
    <cellStyle name="GrandTotalRate 18 3" xfId="15359"/>
    <cellStyle name="GrandTotalRate 19" xfId="15360"/>
    <cellStyle name="GrandTotalRate 19 2" xfId="15361"/>
    <cellStyle name="GrandTotalRate 2" xfId="944"/>
    <cellStyle name="GrandTotalRate 2 10" xfId="945"/>
    <cellStyle name="GrandTotalRate 2 10 2" xfId="15362"/>
    <cellStyle name="GrandTotalRate 2 10 2 2" xfId="15363"/>
    <cellStyle name="GrandTotalRate 2 10 3" xfId="15364"/>
    <cellStyle name="GrandTotalRate 2 10 3 2" xfId="15365"/>
    <cellStyle name="GrandTotalRate 2 10 4" xfId="15366"/>
    <cellStyle name="GrandTotalRate 2 10 4 2" xfId="15367"/>
    <cellStyle name="GrandTotalRate 2 10 5" xfId="15368"/>
    <cellStyle name="GrandTotalRate 2 11" xfId="946"/>
    <cellStyle name="GrandTotalRate 2 11 2" xfId="15369"/>
    <cellStyle name="GrandTotalRate 2 11 2 2" xfId="15370"/>
    <cellStyle name="GrandTotalRate 2 11 3" xfId="15371"/>
    <cellStyle name="GrandTotalRate 2 11 3 2" xfId="15372"/>
    <cellStyle name="GrandTotalRate 2 11 4" xfId="15373"/>
    <cellStyle name="GrandTotalRate 2 11 4 2" xfId="15374"/>
    <cellStyle name="GrandTotalRate 2 11 5" xfId="15375"/>
    <cellStyle name="GrandTotalRate 2 12" xfId="947"/>
    <cellStyle name="GrandTotalRate 2 12 2" xfId="15376"/>
    <cellStyle name="GrandTotalRate 2 12 2 2" xfId="15377"/>
    <cellStyle name="GrandTotalRate 2 12 3" xfId="15378"/>
    <cellStyle name="GrandTotalRate 2 12 3 2" xfId="15379"/>
    <cellStyle name="GrandTotalRate 2 12 4" xfId="15380"/>
    <cellStyle name="GrandTotalRate 2 12 4 2" xfId="15381"/>
    <cellStyle name="GrandTotalRate 2 12 5" xfId="15382"/>
    <cellStyle name="GrandTotalRate 2 13" xfId="948"/>
    <cellStyle name="GrandTotalRate 2 13 2" xfId="15383"/>
    <cellStyle name="GrandTotalRate 2 13 2 2" xfId="15384"/>
    <cellStyle name="GrandTotalRate 2 13 3" xfId="15385"/>
    <cellStyle name="GrandTotalRate 2 13 3 2" xfId="15386"/>
    <cellStyle name="GrandTotalRate 2 13 4" xfId="15387"/>
    <cellStyle name="GrandTotalRate 2 13 4 2" xfId="15388"/>
    <cellStyle name="GrandTotalRate 2 13 5" xfId="15389"/>
    <cellStyle name="GrandTotalRate 2 14" xfId="949"/>
    <cellStyle name="GrandTotalRate 2 14 2" xfId="15390"/>
    <cellStyle name="GrandTotalRate 2 14 2 2" xfId="15391"/>
    <cellStyle name="GrandTotalRate 2 14 3" xfId="15392"/>
    <cellStyle name="GrandTotalRate 2 14 3 2" xfId="15393"/>
    <cellStyle name="GrandTotalRate 2 14 4" xfId="15394"/>
    <cellStyle name="GrandTotalRate 2 14 4 2" xfId="15395"/>
    <cellStyle name="GrandTotalRate 2 14 5" xfId="15396"/>
    <cellStyle name="GrandTotalRate 2 15" xfId="15397"/>
    <cellStyle name="GrandTotalRate 2 15 2" xfId="15398"/>
    <cellStyle name="GrandTotalRate 2 15 2 2" xfId="15399"/>
    <cellStyle name="GrandTotalRate 2 15 3" xfId="15400"/>
    <cellStyle name="GrandTotalRate 2 16" xfId="15401"/>
    <cellStyle name="GrandTotalRate 2 16 2" xfId="15402"/>
    <cellStyle name="GrandTotalRate 2 16 2 2" xfId="15403"/>
    <cellStyle name="GrandTotalRate 2 16 3" xfId="15404"/>
    <cellStyle name="GrandTotalRate 2 17" xfId="15405"/>
    <cellStyle name="GrandTotalRate 2 17 2" xfId="15406"/>
    <cellStyle name="GrandTotalRate 2 17 2 2" xfId="15407"/>
    <cellStyle name="GrandTotalRate 2 17 3" xfId="15408"/>
    <cellStyle name="GrandTotalRate 2 18" xfId="15409"/>
    <cellStyle name="GrandTotalRate 2 18 2" xfId="15410"/>
    <cellStyle name="GrandTotalRate 2 18 2 2" xfId="15411"/>
    <cellStyle name="GrandTotalRate 2 18 3" xfId="15412"/>
    <cellStyle name="GrandTotalRate 2 19" xfId="15413"/>
    <cellStyle name="GrandTotalRate 2 19 2" xfId="15414"/>
    <cellStyle name="GrandTotalRate 2 2" xfId="950"/>
    <cellStyle name="GrandTotalRate 2 2 10" xfId="951"/>
    <cellStyle name="GrandTotalRate 2 2 10 2" xfId="15415"/>
    <cellStyle name="GrandTotalRate 2 2 10 2 2" xfId="15416"/>
    <cellStyle name="GrandTotalRate 2 2 10 3" xfId="15417"/>
    <cellStyle name="GrandTotalRate 2 2 10 3 2" xfId="15418"/>
    <cellStyle name="GrandTotalRate 2 2 10 4" xfId="15419"/>
    <cellStyle name="GrandTotalRate 2 2 10 4 2" xfId="15420"/>
    <cellStyle name="GrandTotalRate 2 2 10 5" xfId="15421"/>
    <cellStyle name="GrandTotalRate 2 2 11" xfId="15422"/>
    <cellStyle name="GrandTotalRate 2 2 11 2" xfId="15423"/>
    <cellStyle name="GrandTotalRate 2 2 12" xfId="15424"/>
    <cellStyle name="GrandTotalRate 2 2 12 2" xfId="15425"/>
    <cellStyle name="GrandTotalRate 2 2 13" xfId="15426"/>
    <cellStyle name="GrandTotalRate 2 2 13 2" xfId="15427"/>
    <cellStyle name="GrandTotalRate 2 2 14" xfId="15428"/>
    <cellStyle name="GrandTotalRate 2 2 2" xfId="952"/>
    <cellStyle name="GrandTotalRate 2 2 2 10" xfId="15429"/>
    <cellStyle name="GrandTotalRate 2 2 2 10 2" xfId="15430"/>
    <cellStyle name="GrandTotalRate 2 2 2 11" xfId="15431"/>
    <cellStyle name="GrandTotalRate 2 2 2 2" xfId="953"/>
    <cellStyle name="GrandTotalRate 2 2 2 2 2" xfId="954"/>
    <cellStyle name="GrandTotalRate 2 2 2 2 2 2" xfId="15432"/>
    <cellStyle name="GrandTotalRate 2 2 2 2 2 2 2" xfId="15433"/>
    <cellStyle name="GrandTotalRate 2 2 2 2 2 3" xfId="15434"/>
    <cellStyle name="GrandTotalRate 2 2 2 2 2 3 2" xfId="15435"/>
    <cellStyle name="GrandTotalRate 2 2 2 2 2 4" xfId="15436"/>
    <cellStyle name="GrandTotalRate 2 2 2 2 2 4 2" xfId="15437"/>
    <cellStyle name="GrandTotalRate 2 2 2 2 2 5" xfId="15438"/>
    <cellStyle name="GrandTotalRate 2 2 2 2 3" xfId="15439"/>
    <cellStyle name="GrandTotalRate 2 2 2 2 3 2" xfId="15440"/>
    <cellStyle name="GrandTotalRate 2 2 2 2 4" xfId="15441"/>
    <cellStyle name="GrandTotalRate 2 2 2 2 4 2" xfId="15442"/>
    <cellStyle name="GrandTotalRate 2 2 2 2 5" xfId="15443"/>
    <cellStyle name="GrandTotalRate 2 2 2 2 5 2" xfId="15444"/>
    <cellStyle name="GrandTotalRate 2 2 2 2 6" xfId="15445"/>
    <cellStyle name="GrandTotalRate 2 2 2 3" xfId="955"/>
    <cellStyle name="GrandTotalRate 2 2 2 3 2" xfId="956"/>
    <cellStyle name="GrandTotalRate 2 2 2 3 2 2" xfId="15446"/>
    <cellStyle name="GrandTotalRate 2 2 2 3 2 2 2" xfId="15447"/>
    <cellStyle name="GrandTotalRate 2 2 2 3 2 3" xfId="15448"/>
    <cellStyle name="GrandTotalRate 2 2 2 3 2 3 2" xfId="15449"/>
    <cellStyle name="GrandTotalRate 2 2 2 3 2 4" xfId="15450"/>
    <cellStyle name="GrandTotalRate 2 2 2 3 2 4 2" xfId="15451"/>
    <cellStyle name="GrandTotalRate 2 2 2 3 2 5" xfId="15452"/>
    <cellStyle name="GrandTotalRate 2 2 2 3 3" xfId="15453"/>
    <cellStyle name="GrandTotalRate 2 2 2 3 3 2" xfId="15454"/>
    <cellStyle name="GrandTotalRate 2 2 2 3 4" xfId="15455"/>
    <cellStyle name="GrandTotalRate 2 2 2 3 4 2" xfId="15456"/>
    <cellStyle name="GrandTotalRate 2 2 2 3 5" xfId="15457"/>
    <cellStyle name="GrandTotalRate 2 2 2 3 5 2" xfId="15458"/>
    <cellStyle name="GrandTotalRate 2 2 2 3 6" xfId="15459"/>
    <cellStyle name="GrandTotalRate 2 2 2 4" xfId="957"/>
    <cellStyle name="GrandTotalRate 2 2 2 4 2" xfId="958"/>
    <cellStyle name="GrandTotalRate 2 2 2 4 2 2" xfId="15460"/>
    <cellStyle name="GrandTotalRate 2 2 2 4 2 2 2" xfId="15461"/>
    <cellStyle name="GrandTotalRate 2 2 2 4 2 3" xfId="15462"/>
    <cellStyle name="GrandTotalRate 2 2 2 4 2 3 2" xfId="15463"/>
    <cellStyle name="GrandTotalRate 2 2 2 4 2 4" xfId="15464"/>
    <cellStyle name="GrandTotalRate 2 2 2 4 2 4 2" xfId="15465"/>
    <cellStyle name="GrandTotalRate 2 2 2 4 2 5" xfId="15466"/>
    <cellStyle name="GrandTotalRate 2 2 2 4 3" xfId="15467"/>
    <cellStyle name="GrandTotalRate 2 2 2 4 3 2" xfId="15468"/>
    <cellStyle name="GrandTotalRate 2 2 2 4 4" xfId="15469"/>
    <cellStyle name="GrandTotalRate 2 2 2 4 4 2" xfId="15470"/>
    <cellStyle name="GrandTotalRate 2 2 2 4 5" xfId="15471"/>
    <cellStyle name="GrandTotalRate 2 2 2 4 5 2" xfId="15472"/>
    <cellStyle name="GrandTotalRate 2 2 2 4 6" xfId="15473"/>
    <cellStyle name="GrandTotalRate 2 2 2 5" xfId="959"/>
    <cellStyle name="GrandTotalRate 2 2 2 5 2" xfId="960"/>
    <cellStyle name="GrandTotalRate 2 2 2 5 2 2" xfId="15474"/>
    <cellStyle name="GrandTotalRate 2 2 2 5 2 2 2" xfId="15475"/>
    <cellStyle name="GrandTotalRate 2 2 2 5 2 3" xfId="15476"/>
    <cellStyle name="GrandTotalRate 2 2 2 5 2 3 2" xfId="15477"/>
    <cellStyle name="GrandTotalRate 2 2 2 5 2 4" xfId="15478"/>
    <cellStyle name="GrandTotalRate 2 2 2 5 2 4 2" xfId="15479"/>
    <cellStyle name="GrandTotalRate 2 2 2 5 2 5" xfId="15480"/>
    <cellStyle name="GrandTotalRate 2 2 2 5 3" xfId="15481"/>
    <cellStyle name="GrandTotalRate 2 2 2 5 3 2" xfId="15482"/>
    <cellStyle name="GrandTotalRate 2 2 2 5 4" xfId="15483"/>
    <cellStyle name="GrandTotalRate 2 2 2 5 4 2" xfId="15484"/>
    <cellStyle name="GrandTotalRate 2 2 2 5 5" xfId="15485"/>
    <cellStyle name="GrandTotalRate 2 2 2 5 5 2" xfId="15486"/>
    <cellStyle name="GrandTotalRate 2 2 2 5 6" xfId="15487"/>
    <cellStyle name="GrandTotalRate 2 2 2 6" xfId="961"/>
    <cellStyle name="GrandTotalRate 2 2 2 6 2" xfId="962"/>
    <cellStyle name="GrandTotalRate 2 2 2 6 2 2" xfId="15488"/>
    <cellStyle name="GrandTotalRate 2 2 2 6 2 2 2" xfId="15489"/>
    <cellStyle name="GrandTotalRate 2 2 2 6 2 3" xfId="15490"/>
    <cellStyle name="GrandTotalRate 2 2 2 6 2 3 2" xfId="15491"/>
    <cellStyle name="GrandTotalRate 2 2 2 6 2 4" xfId="15492"/>
    <cellStyle name="GrandTotalRate 2 2 2 6 2 4 2" xfId="15493"/>
    <cellStyle name="GrandTotalRate 2 2 2 6 2 5" xfId="15494"/>
    <cellStyle name="GrandTotalRate 2 2 2 6 3" xfId="15495"/>
    <cellStyle name="GrandTotalRate 2 2 2 6 3 2" xfId="15496"/>
    <cellStyle name="GrandTotalRate 2 2 2 6 4" xfId="15497"/>
    <cellStyle name="GrandTotalRate 2 2 2 6 4 2" xfId="15498"/>
    <cellStyle name="GrandTotalRate 2 2 2 6 5" xfId="15499"/>
    <cellStyle name="GrandTotalRate 2 2 2 6 5 2" xfId="15500"/>
    <cellStyle name="GrandTotalRate 2 2 2 6 6" xfId="15501"/>
    <cellStyle name="GrandTotalRate 2 2 2 7" xfId="963"/>
    <cellStyle name="GrandTotalRate 2 2 2 7 2" xfId="15502"/>
    <cellStyle name="GrandTotalRate 2 2 2 7 2 2" xfId="15503"/>
    <cellStyle name="GrandTotalRate 2 2 2 7 3" xfId="15504"/>
    <cellStyle name="GrandTotalRate 2 2 2 7 3 2" xfId="15505"/>
    <cellStyle name="GrandTotalRate 2 2 2 7 4" xfId="15506"/>
    <cellStyle name="GrandTotalRate 2 2 2 7 4 2" xfId="15507"/>
    <cellStyle name="GrandTotalRate 2 2 2 7 5" xfId="15508"/>
    <cellStyle name="GrandTotalRate 2 2 2 8" xfId="15509"/>
    <cellStyle name="GrandTotalRate 2 2 2 8 2" xfId="15510"/>
    <cellStyle name="GrandTotalRate 2 2 2 9" xfId="15511"/>
    <cellStyle name="GrandTotalRate 2 2 2 9 2" xfId="15512"/>
    <cellStyle name="GrandTotalRate 2 2 3" xfId="964"/>
    <cellStyle name="GrandTotalRate 2 2 3 10" xfId="15513"/>
    <cellStyle name="GrandTotalRate 2 2 3 10 2" xfId="15514"/>
    <cellStyle name="GrandTotalRate 2 2 3 11" xfId="15515"/>
    <cellStyle name="GrandTotalRate 2 2 3 2" xfId="965"/>
    <cellStyle name="GrandTotalRate 2 2 3 2 2" xfId="966"/>
    <cellStyle name="GrandTotalRate 2 2 3 2 2 2" xfId="15516"/>
    <cellStyle name="GrandTotalRate 2 2 3 2 2 2 2" xfId="15517"/>
    <cellStyle name="GrandTotalRate 2 2 3 2 2 3" xfId="15518"/>
    <cellStyle name="GrandTotalRate 2 2 3 2 2 3 2" xfId="15519"/>
    <cellStyle name="GrandTotalRate 2 2 3 2 2 4" xfId="15520"/>
    <cellStyle name="GrandTotalRate 2 2 3 2 2 4 2" xfId="15521"/>
    <cellStyle name="GrandTotalRate 2 2 3 2 2 5" xfId="15522"/>
    <cellStyle name="GrandTotalRate 2 2 3 2 3" xfId="15523"/>
    <cellStyle name="GrandTotalRate 2 2 3 2 3 2" xfId="15524"/>
    <cellStyle name="GrandTotalRate 2 2 3 2 4" xfId="15525"/>
    <cellStyle name="GrandTotalRate 2 2 3 2 4 2" xfId="15526"/>
    <cellStyle name="GrandTotalRate 2 2 3 2 5" xfId="15527"/>
    <cellStyle name="GrandTotalRate 2 2 3 2 5 2" xfId="15528"/>
    <cellStyle name="GrandTotalRate 2 2 3 2 6" xfId="15529"/>
    <cellStyle name="GrandTotalRate 2 2 3 3" xfId="967"/>
    <cellStyle name="GrandTotalRate 2 2 3 3 2" xfId="968"/>
    <cellStyle name="GrandTotalRate 2 2 3 3 2 2" xfId="15530"/>
    <cellStyle name="GrandTotalRate 2 2 3 3 2 2 2" xfId="15531"/>
    <cellStyle name="GrandTotalRate 2 2 3 3 2 3" xfId="15532"/>
    <cellStyle name="GrandTotalRate 2 2 3 3 2 3 2" xfId="15533"/>
    <cellStyle name="GrandTotalRate 2 2 3 3 2 4" xfId="15534"/>
    <cellStyle name="GrandTotalRate 2 2 3 3 2 4 2" xfId="15535"/>
    <cellStyle name="GrandTotalRate 2 2 3 3 2 5" xfId="15536"/>
    <cellStyle name="GrandTotalRate 2 2 3 3 3" xfId="15537"/>
    <cellStyle name="GrandTotalRate 2 2 3 3 3 2" xfId="15538"/>
    <cellStyle name="GrandTotalRate 2 2 3 3 4" xfId="15539"/>
    <cellStyle name="GrandTotalRate 2 2 3 3 4 2" xfId="15540"/>
    <cellStyle name="GrandTotalRate 2 2 3 3 5" xfId="15541"/>
    <cellStyle name="GrandTotalRate 2 2 3 3 5 2" xfId="15542"/>
    <cellStyle name="GrandTotalRate 2 2 3 3 6" xfId="15543"/>
    <cellStyle name="GrandTotalRate 2 2 3 4" xfId="969"/>
    <cellStyle name="GrandTotalRate 2 2 3 4 2" xfId="970"/>
    <cellStyle name="GrandTotalRate 2 2 3 4 2 2" xfId="15544"/>
    <cellStyle name="GrandTotalRate 2 2 3 4 2 2 2" xfId="15545"/>
    <cellStyle name="GrandTotalRate 2 2 3 4 2 3" xfId="15546"/>
    <cellStyle name="GrandTotalRate 2 2 3 4 2 3 2" xfId="15547"/>
    <cellStyle name="GrandTotalRate 2 2 3 4 2 4" xfId="15548"/>
    <cellStyle name="GrandTotalRate 2 2 3 4 2 4 2" xfId="15549"/>
    <cellStyle name="GrandTotalRate 2 2 3 4 2 5" xfId="15550"/>
    <cellStyle name="GrandTotalRate 2 2 3 4 3" xfId="15551"/>
    <cellStyle name="GrandTotalRate 2 2 3 4 3 2" xfId="15552"/>
    <cellStyle name="GrandTotalRate 2 2 3 4 4" xfId="15553"/>
    <cellStyle name="GrandTotalRate 2 2 3 4 4 2" xfId="15554"/>
    <cellStyle name="GrandTotalRate 2 2 3 4 5" xfId="15555"/>
    <cellStyle name="GrandTotalRate 2 2 3 4 5 2" xfId="15556"/>
    <cellStyle name="GrandTotalRate 2 2 3 4 6" xfId="15557"/>
    <cellStyle name="GrandTotalRate 2 2 3 5" xfId="971"/>
    <cellStyle name="GrandTotalRate 2 2 3 5 2" xfId="972"/>
    <cellStyle name="GrandTotalRate 2 2 3 5 2 2" xfId="15558"/>
    <cellStyle name="GrandTotalRate 2 2 3 5 2 2 2" xfId="15559"/>
    <cellStyle name="GrandTotalRate 2 2 3 5 2 3" xfId="15560"/>
    <cellStyle name="GrandTotalRate 2 2 3 5 2 3 2" xfId="15561"/>
    <cellStyle name="GrandTotalRate 2 2 3 5 2 4" xfId="15562"/>
    <cellStyle name="GrandTotalRate 2 2 3 5 2 4 2" xfId="15563"/>
    <cellStyle name="GrandTotalRate 2 2 3 5 2 5" xfId="15564"/>
    <cellStyle name="GrandTotalRate 2 2 3 5 3" xfId="15565"/>
    <cellStyle name="GrandTotalRate 2 2 3 5 3 2" xfId="15566"/>
    <cellStyle name="GrandTotalRate 2 2 3 5 4" xfId="15567"/>
    <cellStyle name="GrandTotalRate 2 2 3 5 4 2" xfId="15568"/>
    <cellStyle name="GrandTotalRate 2 2 3 5 5" xfId="15569"/>
    <cellStyle name="GrandTotalRate 2 2 3 5 5 2" xfId="15570"/>
    <cellStyle name="GrandTotalRate 2 2 3 5 6" xfId="15571"/>
    <cellStyle name="GrandTotalRate 2 2 3 6" xfId="973"/>
    <cellStyle name="GrandTotalRate 2 2 3 6 2" xfId="974"/>
    <cellStyle name="GrandTotalRate 2 2 3 6 2 2" xfId="15572"/>
    <cellStyle name="GrandTotalRate 2 2 3 6 2 2 2" xfId="15573"/>
    <cellStyle name="GrandTotalRate 2 2 3 6 2 3" xfId="15574"/>
    <cellStyle name="GrandTotalRate 2 2 3 6 2 3 2" xfId="15575"/>
    <cellStyle name="GrandTotalRate 2 2 3 6 2 4" xfId="15576"/>
    <cellStyle name="GrandTotalRate 2 2 3 6 2 4 2" xfId="15577"/>
    <cellStyle name="GrandTotalRate 2 2 3 6 2 5" xfId="15578"/>
    <cellStyle name="GrandTotalRate 2 2 3 6 3" xfId="15579"/>
    <cellStyle name="GrandTotalRate 2 2 3 6 3 2" xfId="15580"/>
    <cellStyle name="GrandTotalRate 2 2 3 6 4" xfId="15581"/>
    <cellStyle name="GrandTotalRate 2 2 3 6 4 2" xfId="15582"/>
    <cellStyle name="GrandTotalRate 2 2 3 6 5" xfId="15583"/>
    <cellStyle name="GrandTotalRate 2 2 3 6 5 2" xfId="15584"/>
    <cellStyle name="GrandTotalRate 2 2 3 6 6" xfId="15585"/>
    <cellStyle name="GrandTotalRate 2 2 3 7" xfId="975"/>
    <cellStyle name="GrandTotalRate 2 2 3 7 2" xfId="15586"/>
    <cellStyle name="GrandTotalRate 2 2 3 7 2 2" xfId="15587"/>
    <cellStyle name="GrandTotalRate 2 2 3 7 3" xfId="15588"/>
    <cellStyle name="GrandTotalRate 2 2 3 7 3 2" xfId="15589"/>
    <cellStyle name="GrandTotalRate 2 2 3 7 4" xfId="15590"/>
    <cellStyle name="GrandTotalRate 2 2 3 7 4 2" xfId="15591"/>
    <cellStyle name="GrandTotalRate 2 2 3 7 5" xfId="15592"/>
    <cellStyle name="GrandTotalRate 2 2 3 8" xfId="15593"/>
    <cellStyle name="GrandTotalRate 2 2 3 8 2" xfId="15594"/>
    <cellStyle name="GrandTotalRate 2 2 3 9" xfId="15595"/>
    <cellStyle name="GrandTotalRate 2 2 3 9 2" xfId="15596"/>
    <cellStyle name="GrandTotalRate 2 2 4" xfId="976"/>
    <cellStyle name="GrandTotalRate 2 2 4 10" xfId="15597"/>
    <cellStyle name="GrandTotalRate 2 2 4 10 2" xfId="15598"/>
    <cellStyle name="GrandTotalRate 2 2 4 11" xfId="15599"/>
    <cellStyle name="GrandTotalRate 2 2 4 2" xfId="977"/>
    <cellStyle name="GrandTotalRate 2 2 4 2 2" xfId="978"/>
    <cellStyle name="GrandTotalRate 2 2 4 2 2 2" xfId="15600"/>
    <cellStyle name="GrandTotalRate 2 2 4 2 2 2 2" xfId="15601"/>
    <cellStyle name="GrandTotalRate 2 2 4 2 2 3" xfId="15602"/>
    <cellStyle name="GrandTotalRate 2 2 4 2 2 3 2" xfId="15603"/>
    <cellStyle name="GrandTotalRate 2 2 4 2 2 4" xfId="15604"/>
    <cellStyle name="GrandTotalRate 2 2 4 2 2 4 2" xfId="15605"/>
    <cellStyle name="GrandTotalRate 2 2 4 2 2 5" xfId="15606"/>
    <cellStyle name="GrandTotalRate 2 2 4 2 3" xfId="15607"/>
    <cellStyle name="GrandTotalRate 2 2 4 2 3 2" xfId="15608"/>
    <cellStyle name="GrandTotalRate 2 2 4 2 4" xfId="15609"/>
    <cellStyle name="GrandTotalRate 2 2 4 2 4 2" xfId="15610"/>
    <cellStyle name="GrandTotalRate 2 2 4 2 5" xfId="15611"/>
    <cellStyle name="GrandTotalRate 2 2 4 2 5 2" xfId="15612"/>
    <cellStyle name="GrandTotalRate 2 2 4 2 6" xfId="15613"/>
    <cellStyle name="GrandTotalRate 2 2 4 3" xfId="979"/>
    <cellStyle name="GrandTotalRate 2 2 4 3 2" xfId="980"/>
    <cellStyle name="GrandTotalRate 2 2 4 3 2 2" xfId="15614"/>
    <cellStyle name="GrandTotalRate 2 2 4 3 2 2 2" xfId="15615"/>
    <cellStyle name="GrandTotalRate 2 2 4 3 2 3" xfId="15616"/>
    <cellStyle name="GrandTotalRate 2 2 4 3 2 3 2" xfId="15617"/>
    <cellStyle name="GrandTotalRate 2 2 4 3 2 4" xfId="15618"/>
    <cellStyle name="GrandTotalRate 2 2 4 3 2 4 2" xfId="15619"/>
    <cellStyle name="GrandTotalRate 2 2 4 3 2 5" xfId="15620"/>
    <cellStyle name="GrandTotalRate 2 2 4 3 3" xfId="15621"/>
    <cellStyle name="GrandTotalRate 2 2 4 3 3 2" xfId="15622"/>
    <cellStyle name="GrandTotalRate 2 2 4 3 4" xfId="15623"/>
    <cellStyle name="GrandTotalRate 2 2 4 3 4 2" xfId="15624"/>
    <cellStyle name="GrandTotalRate 2 2 4 3 5" xfId="15625"/>
    <cellStyle name="GrandTotalRate 2 2 4 3 5 2" xfId="15626"/>
    <cellStyle name="GrandTotalRate 2 2 4 3 6" xfId="15627"/>
    <cellStyle name="GrandTotalRate 2 2 4 4" xfId="981"/>
    <cellStyle name="GrandTotalRate 2 2 4 4 2" xfId="982"/>
    <cellStyle name="GrandTotalRate 2 2 4 4 2 2" xfId="15628"/>
    <cellStyle name="GrandTotalRate 2 2 4 4 2 2 2" xfId="15629"/>
    <cellStyle name="GrandTotalRate 2 2 4 4 2 3" xfId="15630"/>
    <cellStyle name="GrandTotalRate 2 2 4 4 2 3 2" xfId="15631"/>
    <cellStyle name="GrandTotalRate 2 2 4 4 2 4" xfId="15632"/>
    <cellStyle name="GrandTotalRate 2 2 4 4 2 4 2" xfId="15633"/>
    <cellStyle name="GrandTotalRate 2 2 4 4 2 5" xfId="15634"/>
    <cellStyle name="GrandTotalRate 2 2 4 4 3" xfId="15635"/>
    <cellStyle name="GrandTotalRate 2 2 4 4 3 2" xfId="15636"/>
    <cellStyle name="GrandTotalRate 2 2 4 4 4" xfId="15637"/>
    <cellStyle name="GrandTotalRate 2 2 4 4 4 2" xfId="15638"/>
    <cellStyle name="GrandTotalRate 2 2 4 4 5" xfId="15639"/>
    <cellStyle name="GrandTotalRate 2 2 4 4 5 2" xfId="15640"/>
    <cellStyle name="GrandTotalRate 2 2 4 4 6" xfId="15641"/>
    <cellStyle name="GrandTotalRate 2 2 4 5" xfId="983"/>
    <cellStyle name="GrandTotalRate 2 2 4 5 2" xfId="984"/>
    <cellStyle name="GrandTotalRate 2 2 4 5 2 2" xfId="15642"/>
    <cellStyle name="GrandTotalRate 2 2 4 5 2 2 2" xfId="15643"/>
    <cellStyle name="GrandTotalRate 2 2 4 5 2 3" xfId="15644"/>
    <cellStyle name="GrandTotalRate 2 2 4 5 2 3 2" xfId="15645"/>
    <cellStyle name="GrandTotalRate 2 2 4 5 2 4" xfId="15646"/>
    <cellStyle name="GrandTotalRate 2 2 4 5 2 4 2" xfId="15647"/>
    <cellStyle name="GrandTotalRate 2 2 4 5 2 5" xfId="15648"/>
    <cellStyle name="GrandTotalRate 2 2 4 5 3" xfId="15649"/>
    <cellStyle name="GrandTotalRate 2 2 4 5 3 2" xfId="15650"/>
    <cellStyle name="GrandTotalRate 2 2 4 5 4" xfId="15651"/>
    <cellStyle name="GrandTotalRate 2 2 4 5 4 2" xfId="15652"/>
    <cellStyle name="GrandTotalRate 2 2 4 5 5" xfId="15653"/>
    <cellStyle name="GrandTotalRate 2 2 4 5 5 2" xfId="15654"/>
    <cellStyle name="GrandTotalRate 2 2 4 5 6" xfId="15655"/>
    <cellStyle name="GrandTotalRate 2 2 4 6" xfId="985"/>
    <cellStyle name="GrandTotalRate 2 2 4 6 2" xfId="986"/>
    <cellStyle name="GrandTotalRate 2 2 4 6 2 2" xfId="15656"/>
    <cellStyle name="GrandTotalRate 2 2 4 6 2 2 2" xfId="15657"/>
    <cellStyle name="GrandTotalRate 2 2 4 6 2 3" xfId="15658"/>
    <cellStyle name="GrandTotalRate 2 2 4 6 2 3 2" xfId="15659"/>
    <cellStyle name="GrandTotalRate 2 2 4 6 2 4" xfId="15660"/>
    <cellStyle name="GrandTotalRate 2 2 4 6 2 4 2" xfId="15661"/>
    <cellStyle name="GrandTotalRate 2 2 4 6 2 5" xfId="15662"/>
    <cellStyle name="GrandTotalRate 2 2 4 6 3" xfId="15663"/>
    <cellStyle name="GrandTotalRate 2 2 4 6 3 2" xfId="15664"/>
    <cellStyle name="GrandTotalRate 2 2 4 6 4" xfId="15665"/>
    <cellStyle name="GrandTotalRate 2 2 4 6 4 2" xfId="15666"/>
    <cellStyle name="GrandTotalRate 2 2 4 6 5" xfId="15667"/>
    <cellStyle name="GrandTotalRate 2 2 4 6 5 2" xfId="15668"/>
    <cellStyle name="GrandTotalRate 2 2 4 6 6" xfId="15669"/>
    <cellStyle name="GrandTotalRate 2 2 4 7" xfId="987"/>
    <cellStyle name="GrandTotalRate 2 2 4 7 2" xfId="15670"/>
    <cellStyle name="GrandTotalRate 2 2 4 7 2 2" xfId="15671"/>
    <cellStyle name="GrandTotalRate 2 2 4 7 3" xfId="15672"/>
    <cellStyle name="GrandTotalRate 2 2 4 7 3 2" xfId="15673"/>
    <cellStyle name="GrandTotalRate 2 2 4 7 4" xfId="15674"/>
    <cellStyle name="GrandTotalRate 2 2 4 7 4 2" xfId="15675"/>
    <cellStyle name="GrandTotalRate 2 2 4 7 5" xfId="15676"/>
    <cellStyle name="GrandTotalRate 2 2 4 8" xfId="15677"/>
    <cellStyle name="GrandTotalRate 2 2 4 8 2" xfId="15678"/>
    <cellStyle name="GrandTotalRate 2 2 4 9" xfId="15679"/>
    <cellStyle name="GrandTotalRate 2 2 4 9 2" xfId="15680"/>
    <cellStyle name="GrandTotalRate 2 2 5" xfId="988"/>
    <cellStyle name="GrandTotalRate 2 2 5 2" xfId="989"/>
    <cellStyle name="GrandTotalRate 2 2 5 2 2" xfId="15681"/>
    <cellStyle name="GrandTotalRate 2 2 5 2 2 2" xfId="15682"/>
    <cellStyle name="GrandTotalRate 2 2 5 2 3" xfId="15683"/>
    <cellStyle name="GrandTotalRate 2 2 5 2 3 2" xfId="15684"/>
    <cellStyle name="GrandTotalRate 2 2 5 2 4" xfId="15685"/>
    <cellStyle name="GrandTotalRate 2 2 5 2 4 2" xfId="15686"/>
    <cellStyle name="GrandTotalRate 2 2 5 2 5" xfId="15687"/>
    <cellStyle name="GrandTotalRate 2 2 5 3" xfId="15688"/>
    <cellStyle name="GrandTotalRate 2 2 5 3 2" xfId="15689"/>
    <cellStyle name="GrandTotalRate 2 2 5 4" xfId="15690"/>
    <cellStyle name="GrandTotalRate 2 2 5 4 2" xfId="15691"/>
    <cellStyle name="GrandTotalRate 2 2 5 5" xfId="15692"/>
    <cellStyle name="GrandTotalRate 2 2 5 5 2" xfId="15693"/>
    <cellStyle name="GrandTotalRate 2 2 5 6" xfId="15694"/>
    <cellStyle name="GrandTotalRate 2 2 6" xfId="990"/>
    <cellStyle name="GrandTotalRate 2 2 6 2" xfId="991"/>
    <cellStyle name="GrandTotalRate 2 2 6 2 2" xfId="15695"/>
    <cellStyle name="GrandTotalRate 2 2 6 2 2 2" xfId="15696"/>
    <cellStyle name="GrandTotalRate 2 2 6 2 3" xfId="15697"/>
    <cellStyle name="GrandTotalRate 2 2 6 2 3 2" xfId="15698"/>
    <cellStyle name="GrandTotalRate 2 2 6 2 4" xfId="15699"/>
    <cellStyle name="GrandTotalRate 2 2 6 2 4 2" xfId="15700"/>
    <cellStyle name="GrandTotalRate 2 2 6 2 5" xfId="15701"/>
    <cellStyle name="GrandTotalRate 2 2 6 3" xfId="15702"/>
    <cellStyle name="GrandTotalRate 2 2 6 3 2" xfId="15703"/>
    <cellStyle name="GrandTotalRate 2 2 6 4" xfId="15704"/>
    <cellStyle name="GrandTotalRate 2 2 6 4 2" xfId="15705"/>
    <cellStyle name="GrandTotalRate 2 2 6 5" xfId="15706"/>
    <cellStyle name="GrandTotalRate 2 2 6 5 2" xfId="15707"/>
    <cellStyle name="GrandTotalRate 2 2 6 6" xfId="15708"/>
    <cellStyle name="GrandTotalRate 2 2 7" xfId="992"/>
    <cellStyle name="GrandTotalRate 2 2 7 2" xfId="993"/>
    <cellStyle name="GrandTotalRate 2 2 7 2 2" xfId="15709"/>
    <cellStyle name="GrandTotalRate 2 2 7 2 2 2" xfId="15710"/>
    <cellStyle name="GrandTotalRate 2 2 7 2 3" xfId="15711"/>
    <cellStyle name="GrandTotalRate 2 2 7 2 3 2" xfId="15712"/>
    <cellStyle name="GrandTotalRate 2 2 7 2 4" xfId="15713"/>
    <cellStyle name="GrandTotalRate 2 2 7 2 4 2" xfId="15714"/>
    <cellStyle name="GrandTotalRate 2 2 7 2 5" xfId="15715"/>
    <cellStyle name="GrandTotalRate 2 2 7 3" xfId="15716"/>
    <cellStyle name="GrandTotalRate 2 2 7 3 2" xfId="15717"/>
    <cellStyle name="GrandTotalRate 2 2 7 4" xfId="15718"/>
    <cellStyle name="GrandTotalRate 2 2 7 4 2" xfId="15719"/>
    <cellStyle name="GrandTotalRate 2 2 7 5" xfId="15720"/>
    <cellStyle name="GrandTotalRate 2 2 7 5 2" xfId="15721"/>
    <cellStyle name="GrandTotalRate 2 2 7 6" xfId="15722"/>
    <cellStyle name="GrandTotalRate 2 2 8" xfId="994"/>
    <cellStyle name="GrandTotalRate 2 2 8 2" xfId="995"/>
    <cellStyle name="GrandTotalRate 2 2 8 2 2" xfId="15723"/>
    <cellStyle name="GrandTotalRate 2 2 8 2 2 2" xfId="15724"/>
    <cellStyle name="GrandTotalRate 2 2 8 2 3" xfId="15725"/>
    <cellStyle name="GrandTotalRate 2 2 8 2 3 2" xfId="15726"/>
    <cellStyle name="GrandTotalRate 2 2 8 2 4" xfId="15727"/>
    <cellStyle name="GrandTotalRate 2 2 8 2 4 2" xfId="15728"/>
    <cellStyle name="GrandTotalRate 2 2 8 2 5" xfId="15729"/>
    <cellStyle name="GrandTotalRate 2 2 8 3" xfId="15730"/>
    <cellStyle name="GrandTotalRate 2 2 8 3 2" xfId="15731"/>
    <cellStyle name="GrandTotalRate 2 2 8 4" xfId="15732"/>
    <cellStyle name="GrandTotalRate 2 2 8 4 2" xfId="15733"/>
    <cellStyle name="GrandTotalRate 2 2 8 5" xfId="15734"/>
    <cellStyle name="GrandTotalRate 2 2 8 5 2" xfId="15735"/>
    <cellStyle name="GrandTotalRate 2 2 8 6" xfId="15736"/>
    <cellStyle name="GrandTotalRate 2 2 9" xfId="996"/>
    <cellStyle name="GrandTotalRate 2 2 9 2" xfId="997"/>
    <cellStyle name="GrandTotalRate 2 2 9 2 2" xfId="15737"/>
    <cellStyle name="GrandTotalRate 2 2 9 2 2 2" xfId="15738"/>
    <cellStyle name="GrandTotalRate 2 2 9 2 3" xfId="15739"/>
    <cellStyle name="GrandTotalRate 2 2 9 2 3 2" xfId="15740"/>
    <cellStyle name="GrandTotalRate 2 2 9 2 4" xfId="15741"/>
    <cellStyle name="GrandTotalRate 2 2 9 2 4 2" xfId="15742"/>
    <cellStyle name="GrandTotalRate 2 2 9 2 5" xfId="15743"/>
    <cellStyle name="GrandTotalRate 2 2 9 3" xfId="15744"/>
    <cellStyle name="GrandTotalRate 2 2 9 3 2" xfId="15745"/>
    <cellStyle name="GrandTotalRate 2 2 9 4" xfId="15746"/>
    <cellStyle name="GrandTotalRate 2 2 9 4 2" xfId="15747"/>
    <cellStyle name="GrandTotalRate 2 2 9 5" xfId="15748"/>
    <cellStyle name="GrandTotalRate 2 2 9 5 2" xfId="15749"/>
    <cellStyle name="GrandTotalRate 2 2 9 6" xfId="15750"/>
    <cellStyle name="GrandTotalRate 2 20" xfId="15751"/>
    <cellStyle name="GrandTotalRate 2 20 2" xfId="15752"/>
    <cellStyle name="GrandTotalRate 2 21" xfId="15753"/>
    <cellStyle name="GrandTotalRate 2 21 2" xfId="15754"/>
    <cellStyle name="GrandTotalRate 2 22" xfId="15755"/>
    <cellStyle name="GrandTotalRate 2 3" xfId="998"/>
    <cellStyle name="GrandTotalRate 2 3 10" xfId="15756"/>
    <cellStyle name="GrandTotalRate 2 3 10 2" xfId="15757"/>
    <cellStyle name="GrandTotalRate 2 3 11" xfId="15758"/>
    <cellStyle name="GrandTotalRate 2 3 2" xfId="999"/>
    <cellStyle name="GrandTotalRate 2 3 2 2" xfId="1000"/>
    <cellStyle name="GrandTotalRate 2 3 2 2 2" xfId="15759"/>
    <cellStyle name="GrandTotalRate 2 3 2 2 2 2" xfId="15760"/>
    <cellStyle name="GrandTotalRate 2 3 2 2 3" xfId="15761"/>
    <cellStyle name="GrandTotalRate 2 3 2 2 3 2" xfId="15762"/>
    <cellStyle name="GrandTotalRate 2 3 2 2 4" xfId="15763"/>
    <cellStyle name="GrandTotalRate 2 3 2 2 4 2" xfId="15764"/>
    <cellStyle name="GrandTotalRate 2 3 2 2 5" xfId="15765"/>
    <cellStyle name="GrandTotalRate 2 3 2 3" xfId="15766"/>
    <cellStyle name="GrandTotalRate 2 3 2 3 2" xfId="15767"/>
    <cellStyle name="GrandTotalRate 2 3 2 4" xfId="15768"/>
    <cellStyle name="GrandTotalRate 2 3 2 4 2" xfId="15769"/>
    <cellStyle name="GrandTotalRate 2 3 2 5" xfId="15770"/>
    <cellStyle name="GrandTotalRate 2 3 2 5 2" xfId="15771"/>
    <cellStyle name="GrandTotalRate 2 3 2 6" xfId="15772"/>
    <cellStyle name="GrandTotalRate 2 3 3" xfId="1001"/>
    <cellStyle name="GrandTotalRate 2 3 3 2" xfId="1002"/>
    <cellStyle name="GrandTotalRate 2 3 3 2 2" xfId="15773"/>
    <cellStyle name="GrandTotalRate 2 3 3 2 2 2" xfId="15774"/>
    <cellStyle name="GrandTotalRate 2 3 3 2 3" xfId="15775"/>
    <cellStyle name="GrandTotalRate 2 3 3 2 3 2" xfId="15776"/>
    <cellStyle name="GrandTotalRate 2 3 3 2 4" xfId="15777"/>
    <cellStyle name="GrandTotalRate 2 3 3 2 4 2" xfId="15778"/>
    <cellStyle name="GrandTotalRate 2 3 3 2 5" xfId="15779"/>
    <cellStyle name="GrandTotalRate 2 3 3 3" xfId="15780"/>
    <cellStyle name="GrandTotalRate 2 3 3 3 2" xfId="15781"/>
    <cellStyle name="GrandTotalRate 2 3 3 4" xfId="15782"/>
    <cellStyle name="GrandTotalRate 2 3 3 4 2" xfId="15783"/>
    <cellStyle name="GrandTotalRate 2 3 3 5" xfId="15784"/>
    <cellStyle name="GrandTotalRate 2 3 3 5 2" xfId="15785"/>
    <cellStyle name="GrandTotalRate 2 3 3 6" xfId="15786"/>
    <cellStyle name="GrandTotalRate 2 3 4" xfId="1003"/>
    <cellStyle name="GrandTotalRate 2 3 4 2" xfId="1004"/>
    <cellStyle name="GrandTotalRate 2 3 4 2 2" xfId="15787"/>
    <cellStyle name="GrandTotalRate 2 3 4 2 2 2" xfId="15788"/>
    <cellStyle name="GrandTotalRate 2 3 4 2 3" xfId="15789"/>
    <cellStyle name="GrandTotalRate 2 3 4 2 3 2" xfId="15790"/>
    <cellStyle name="GrandTotalRate 2 3 4 2 4" xfId="15791"/>
    <cellStyle name="GrandTotalRate 2 3 4 2 4 2" xfId="15792"/>
    <cellStyle name="GrandTotalRate 2 3 4 2 5" xfId="15793"/>
    <cellStyle name="GrandTotalRate 2 3 4 3" xfId="15794"/>
    <cellStyle name="GrandTotalRate 2 3 4 3 2" xfId="15795"/>
    <cellStyle name="GrandTotalRate 2 3 4 4" xfId="15796"/>
    <cellStyle name="GrandTotalRate 2 3 4 4 2" xfId="15797"/>
    <cellStyle name="GrandTotalRate 2 3 4 5" xfId="15798"/>
    <cellStyle name="GrandTotalRate 2 3 4 5 2" xfId="15799"/>
    <cellStyle name="GrandTotalRate 2 3 4 6" xfId="15800"/>
    <cellStyle name="GrandTotalRate 2 3 5" xfId="1005"/>
    <cellStyle name="GrandTotalRate 2 3 5 2" xfId="1006"/>
    <cellStyle name="GrandTotalRate 2 3 5 2 2" xfId="15801"/>
    <cellStyle name="GrandTotalRate 2 3 5 2 2 2" xfId="15802"/>
    <cellStyle name="GrandTotalRate 2 3 5 2 3" xfId="15803"/>
    <cellStyle name="GrandTotalRate 2 3 5 2 3 2" xfId="15804"/>
    <cellStyle name="GrandTotalRate 2 3 5 2 4" xfId="15805"/>
    <cellStyle name="GrandTotalRate 2 3 5 2 4 2" xfId="15806"/>
    <cellStyle name="GrandTotalRate 2 3 5 2 5" xfId="15807"/>
    <cellStyle name="GrandTotalRate 2 3 5 3" xfId="15808"/>
    <cellStyle name="GrandTotalRate 2 3 5 3 2" xfId="15809"/>
    <cellStyle name="GrandTotalRate 2 3 5 4" xfId="15810"/>
    <cellStyle name="GrandTotalRate 2 3 5 4 2" xfId="15811"/>
    <cellStyle name="GrandTotalRate 2 3 5 5" xfId="15812"/>
    <cellStyle name="GrandTotalRate 2 3 5 5 2" xfId="15813"/>
    <cellStyle name="GrandTotalRate 2 3 5 6" xfId="15814"/>
    <cellStyle name="GrandTotalRate 2 3 6" xfId="1007"/>
    <cellStyle name="GrandTotalRate 2 3 6 2" xfId="1008"/>
    <cellStyle name="GrandTotalRate 2 3 6 2 2" xfId="15815"/>
    <cellStyle name="GrandTotalRate 2 3 6 2 2 2" xfId="15816"/>
    <cellStyle name="GrandTotalRate 2 3 6 2 3" xfId="15817"/>
    <cellStyle name="GrandTotalRate 2 3 6 2 3 2" xfId="15818"/>
    <cellStyle name="GrandTotalRate 2 3 6 2 4" xfId="15819"/>
    <cellStyle name="GrandTotalRate 2 3 6 2 4 2" xfId="15820"/>
    <cellStyle name="GrandTotalRate 2 3 6 2 5" xfId="15821"/>
    <cellStyle name="GrandTotalRate 2 3 6 3" xfId="15822"/>
    <cellStyle name="GrandTotalRate 2 3 6 3 2" xfId="15823"/>
    <cellStyle name="GrandTotalRate 2 3 6 4" xfId="15824"/>
    <cellStyle name="GrandTotalRate 2 3 6 4 2" xfId="15825"/>
    <cellStyle name="GrandTotalRate 2 3 6 5" xfId="15826"/>
    <cellStyle name="GrandTotalRate 2 3 6 5 2" xfId="15827"/>
    <cellStyle name="GrandTotalRate 2 3 6 6" xfId="15828"/>
    <cellStyle name="GrandTotalRate 2 3 7" xfId="1009"/>
    <cellStyle name="GrandTotalRate 2 3 7 2" xfId="15829"/>
    <cellStyle name="GrandTotalRate 2 3 7 2 2" xfId="15830"/>
    <cellStyle name="GrandTotalRate 2 3 7 3" xfId="15831"/>
    <cellStyle name="GrandTotalRate 2 3 7 3 2" xfId="15832"/>
    <cellStyle name="GrandTotalRate 2 3 7 4" xfId="15833"/>
    <cellStyle name="GrandTotalRate 2 3 7 4 2" xfId="15834"/>
    <cellStyle name="GrandTotalRate 2 3 7 5" xfId="15835"/>
    <cellStyle name="GrandTotalRate 2 3 8" xfId="15836"/>
    <cellStyle name="GrandTotalRate 2 3 8 2" xfId="15837"/>
    <cellStyle name="GrandTotalRate 2 3 9" xfId="15838"/>
    <cellStyle name="GrandTotalRate 2 3 9 2" xfId="15839"/>
    <cellStyle name="GrandTotalRate 2 4" xfId="1010"/>
    <cellStyle name="GrandTotalRate 2 4 10" xfId="15840"/>
    <cellStyle name="GrandTotalRate 2 4 10 2" xfId="15841"/>
    <cellStyle name="GrandTotalRate 2 4 11" xfId="15842"/>
    <cellStyle name="GrandTotalRate 2 4 2" xfId="1011"/>
    <cellStyle name="GrandTotalRate 2 4 2 2" xfId="1012"/>
    <cellStyle name="GrandTotalRate 2 4 2 2 2" xfId="15843"/>
    <cellStyle name="GrandTotalRate 2 4 2 2 2 2" xfId="15844"/>
    <cellStyle name="GrandTotalRate 2 4 2 2 3" xfId="15845"/>
    <cellStyle name="GrandTotalRate 2 4 2 2 3 2" xfId="15846"/>
    <cellStyle name="GrandTotalRate 2 4 2 2 4" xfId="15847"/>
    <cellStyle name="GrandTotalRate 2 4 2 2 4 2" xfId="15848"/>
    <cellStyle name="GrandTotalRate 2 4 2 2 5" xfId="15849"/>
    <cellStyle name="GrandTotalRate 2 4 2 3" xfId="15850"/>
    <cellStyle name="GrandTotalRate 2 4 2 3 2" xfId="15851"/>
    <cellStyle name="GrandTotalRate 2 4 2 4" xfId="15852"/>
    <cellStyle name="GrandTotalRate 2 4 2 4 2" xfId="15853"/>
    <cellStyle name="GrandTotalRate 2 4 2 5" xfId="15854"/>
    <cellStyle name="GrandTotalRate 2 4 2 5 2" xfId="15855"/>
    <cellStyle name="GrandTotalRate 2 4 2 6" xfId="15856"/>
    <cellStyle name="GrandTotalRate 2 4 3" xfId="1013"/>
    <cellStyle name="GrandTotalRate 2 4 3 2" xfId="1014"/>
    <cellStyle name="GrandTotalRate 2 4 3 2 2" xfId="15857"/>
    <cellStyle name="GrandTotalRate 2 4 3 2 2 2" xfId="15858"/>
    <cellStyle name="GrandTotalRate 2 4 3 2 3" xfId="15859"/>
    <cellStyle name="GrandTotalRate 2 4 3 2 3 2" xfId="15860"/>
    <cellStyle name="GrandTotalRate 2 4 3 2 4" xfId="15861"/>
    <cellStyle name="GrandTotalRate 2 4 3 2 4 2" xfId="15862"/>
    <cellStyle name="GrandTotalRate 2 4 3 2 5" xfId="15863"/>
    <cellStyle name="GrandTotalRate 2 4 3 3" xfId="15864"/>
    <cellStyle name="GrandTotalRate 2 4 3 3 2" xfId="15865"/>
    <cellStyle name="GrandTotalRate 2 4 3 4" xfId="15866"/>
    <cellStyle name="GrandTotalRate 2 4 3 4 2" xfId="15867"/>
    <cellStyle name="GrandTotalRate 2 4 3 5" xfId="15868"/>
    <cellStyle name="GrandTotalRate 2 4 3 5 2" xfId="15869"/>
    <cellStyle name="GrandTotalRate 2 4 3 6" xfId="15870"/>
    <cellStyle name="GrandTotalRate 2 4 4" xfId="1015"/>
    <cellStyle name="GrandTotalRate 2 4 4 2" xfId="1016"/>
    <cellStyle name="GrandTotalRate 2 4 4 2 2" xfId="15871"/>
    <cellStyle name="GrandTotalRate 2 4 4 2 2 2" xfId="15872"/>
    <cellStyle name="GrandTotalRate 2 4 4 2 3" xfId="15873"/>
    <cellStyle name="GrandTotalRate 2 4 4 2 3 2" xfId="15874"/>
    <cellStyle name="GrandTotalRate 2 4 4 2 4" xfId="15875"/>
    <cellStyle name="GrandTotalRate 2 4 4 2 4 2" xfId="15876"/>
    <cellStyle name="GrandTotalRate 2 4 4 2 5" xfId="15877"/>
    <cellStyle name="GrandTotalRate 2 4 4 3" xfId="15878"/>
    <cellStyle name="GrandTotalRate 2 4 4 3 2" xfId="15879"/>
    <cellStyle name="GrandTotalRate 2 4 4 4" xfId="15880"/>
    <cellStyle name="GrandTotalRate 2 4 4 4 2" xfId="15881"/>
    <cellStyle name="GrandTotalRate 2 4 4 5" xfId="15882"/>
    <cellStyle name="GrandTotalRate 2 4 4 5 2" xfId="15883"/>
    <cellStyle name="GrandTotalRate 2 4 4 6" xfId="15884"/>
    <cellStyle name="GrandTotalRate 2 4 5" xfId="1017"/>
    <cellStyle name="GrandTotalRate 2 4 5 2" xfId="1018"/>
    <cellStyle name="GrandTotalRate 2 4 5 2 2" xfId="15885"/>
    <cellStyle name="GrandTotalRate 2 4 5 2 2 2" xfId="15886"/>
    <cellStyle name="GrandTotalRate 2 4 5 2 3" xfId="15887"/>
    <cellStyle name="GrandTotalRate 2 4 5 2 3 2" xfId="15888"/>
    <cellStyle name="GrandTotalRate 2 4 5 2 4" xfId="15889"/>
    <cellStyle name="GrandTotalRate 2 4 5 2 4 2" xfId="15890"/>
    <cellStyle name="GrandTotalRate 2 4 5 2 5" xfId="15891"/>
    <cellStyle name="GrandTotalRate 2 4 5 3" xfId="15892"/>
    <cellStyle name="GrandTotalRate 2 4 5 3 2" xfId="15893"/>
    <cellStyle name="GrandTotalRate 2 4 5 4" xfId="15894"/>
    <cellStyle name="GrandTotalRate 2 4 5 4 2" xfId="15895"/>
    <cellStyle name="GrandTotalRate 2 4 5 5" xfId="15896"/>
    <cellStyle name="GrandTotalRate 2 4 5 5 2" xfId="15897"/>
    <cellStyle name="GrandTotalRate 2 4 5 6" xfId="15898"/>
    <cellStyle name="GrandTotalRate 2 4 6" xfId="1019"/>
    <cellStyle name="GrandTotalRate 2 4 6 2" xfId="1020"/>
    <cellStyle name="GrandTotalRate 2 4 6 2 2" xfId="15899"/>
    <cellStyle name="GrandTotalRate 2 4 6 2 2 2" xfId="15900"/>
    <cellStyle name="GrandTotalRate 2 4 6 2 3" xfId="15901"/>
    <cellStyle name="GrandTotalRate 2 4 6 2 3 2" xfId="15902"/>
    <cellStyle name="GrandTotalRate 2 4 6 2 4" xfId="15903"/>
    <cellStyle name="GrandTotalRate 2 4 6 2 4 2" xfId="15904"/>
    <cellStyle name="GrandTotalRate 2 4 6 2 5" xfId="15905"/>
    <cellStyle name="GrandTotalRate 2 4 6 3" xfId="15906"/>
    <cellStyle name="GrandTotalRate 2 4 6 3 2" xfId="15907"/>
    <cellStyle name="GrandTotalRate 2 4 6 4" xfId="15908"/>
    <cellStyle name="GrandTotalRate 2 4 6 4 2" xfId="15909"/>
    <cellStyle name="GrandTotalRate 2 4 6 5" xfId="15910"/>
    <cellStyle name="GrandTotalRate 2 4 6 5 2" xfId="15911"/>
    <cellStyle name="GrandTotalRate 2 4 6 6" xfId="15912"/>
    <cellStyle name="GrandTotalRate 2 4 7" xfId="1021"/>
    <cellStyle name="GrandTotalRate 2 4 7 2" xfId="15913"/>
    <cellStyle name="GrandTotalRate 2 4 7 2 2" xfId="15914"/>
    <cellStyle name="GrandTotalRate 2 4 7 3" xfId="15915"/>
    <cellStyle name="GrandTotalRate 2 4 7 3 2" xfId="15916"/>
    <cellStyle name="GrandTotalRate 2 4 7 4" xfId="15917"/>
    <cellStyle name="GrandTotalRate 2 4 7 4 2" xfId="15918"/>
    <cellStyle name="GrandTotalRate 2 4 7 5" xfId="15919"/>
    <cellStyle name="GrandTotalRate 2 4 8" xfId="15920"/>
    <cellStyle name="GrandTotalRate 2 4 8 2" xfId="15921"/>
    <cellStyle name="GrandTotalRate 2 4 9" xfId="15922"/>
    <cellStyle name="GrandTotalRate 2 4 9 2" xfId="15923"/>
    <cellStyle name="GrandTotalRate 2 5" xfId="1022"/>
    <cellStyle name="GrandTotalRate 2 5 10" xfId="15924"/>
    <cellStyle name="GrandTotalRate 2 5 10 2" xfId="15925"/>
    <cellStyle name="GrandTotalRate 2 5 11" xfId="15926"/>
    <cellStyle name="GrandTotalRate 2 5 2" xfId="1023"/>
    <cellStyle name="GrandTotalRate 2 5 2 2" xfId="1024"/>
    <cellStyle name="GrandTotalRate 2 5 2 2 2" xfId="15927"/>
    <cellStyle name="GrandTotalRate 2 5 2 2 2 2" xfId="15928"/>
    <cellStyle name="GrandTotalRate 2 5 2 2 3" xfId="15929"/>
    <cellStyle name="GrandTotalRate 2 5 2 2 3 2" xfId="15930"/>
    <cellStyle name="GrandTotalRate 2 5 2 2 4" xfId="15931"/>
    <cellStyle name="GrandTotalRate 2 5 2 2 4 2" xfId="15932"/>
    <cellStyle name="GrandTotalRate 2 5 2 2 5" xfId="15933"/>
    <cellStyle name="GrandTotalRate 2 5 2 3" xfId="15934"/>
    <cellStyle name="GrandTotalRate 2 5 2 3 2" xfId="15935"/>
    <cellStyle name="GrandTotalRate 2 5 2 4" xfId="15936"/>
    <cellStyle name="GrandTotalRate 2 5 2 4 2" xfId="15937"/>
    <cellStyle name="GrandTotalRate 2 5 2 5" xfId="15938"/>
    <cellStyle name="GrandTotalRate 2 5 2 5 2" xfId="15939"/>
    <cellStyle name="GrandTotalRate 2 5 2 6" xfId="15940"/>
    <cellStyle name="GrandTotalRate 2 5 3" xfId="1025"/>
    <cellStyle name="GrandTotalRate 2 5 3 2" xfId="1026"/>
    <cellStyle name="GrandTotalRate 2 5 3 2 2" xfId="15941"/>
    <cellStyle name="GrandTotalRate 2 5 3 2 2 2" xfId="15942"/>
    <cellStyle name="GrandTotalRate 2 5 3 2 3" xfId="15943"/>
    <cellStyle name="GrandTotalRate 2 5 3 2 3 2" xfId="15944"/>
    <cellStyle name="GrandTotalRate 2 5 3 2 4" xfId="15945"/>
    <cellStyle name="GrandTotalRate 2 5 3 2 4 2" xfId="15946"/>
    <cellStyle name="GrandTotalRate 2 5 3 2 5" xfId="15947"/>
    <cellStyle name="GrandTotalRate 2 5 3 3" xfId="15948"/>
    <cellStyle name="GrandTotalRate 2 5 3 3 2" xfId="15949"/>
    <cellStyle name="GrandTotalRate 2 5 3 4" xfId="15950"/>
    <cellStyle name="GrandTotalRate 2 5 3 4 2" xfId="15951"/>
    <cellStyle name="GrandTotalRate 2 5 3 5" xfId="15952"/>
    <cellStyle name="GrandTotalRate 2 5 3 5 2" xfId="15953"/>
    <cellStyle name="GrandTotalRate 2 5 3 6" xfId="15954"/>
    <cellStyle name="GrandTotalRate 2 5 4" xfId="1027"/>
    <cellStyle name="GrandTotalRate 2 5 4 2" xfId="1028"/>
    <cellStyle name="GrandTotalRate 2 5 4 2 2" xfId="15955"/>
    <cellStyle name="GrandTotalRate 2 5 4 2 2 2" xfId="15956"/>
    <cellStyle name="GrandTotalRate 2 5 4 2 3" xfId="15957"/>
    <cellStyle name="GrandTotalRate 2 5 4 2 3 2" xfId="15958"/>
    <cellStyle name="GrandTotalRate 2 5 4 2 4" xfId="15959"/>
    <cellStyle name="GrandTotalRate 2 5 4 2 4 2" xfId="15960"/>
    <cellStyle name="GrandTotalRate 2 5 4 2 5" xfId="15961"/>
    <cellStyle name="GrandTotalRate 2 5 4 3" xfId="15962"/>
    <cellStyle name="GrandTotalRate 2 5 4 3 2" xfId="15963"/>
    <cellStyle name="GrandTotalRate 2 5 4 4" xfId="15964"/>
    <cellStyle name="GrandTotalRate 2 5 4 4 2" xfId="15965"/>
    <cellStyle name="GrandTotalRate 2 5 4 5" xfId="15966"/>
    <cellStyle name="GrandTotalRate 2 5 4 5 2" xfId="15967"/>
    <cellStyle name="GrandTotalRate 2 5 4 6" xfId="15968"/>
    <cellStyle name="GrandTotalRate 2 5 5" xfId="1029"/>
    <cellStyle name="GrandTotalRate 2 5 5 2" xfId="1030"/>
    <cellStyle name="GrandTotalRate 2 5 5 2 2" xfId="15969"/>
    <cellStyle name="GrandTotalRate 2 5 5 2 2 2" xfId="15970"/>
    <cellStyle name="GrandTotalRate 2 5 5 2 3" xfId="15971"/>
    <cellStyle name="GrandTotalRate 2 5 5 2 3 2" xfId="15972"/>
    <cellStyle name="GrandTotalRate 2 5 5 2 4" xfId="15973"/>
    <cellStyle name="GrandTotalRate 2 5 5 2 4 2" xfId="15974"/>
    <cellStyle name="GrandTotalRate 2 5 5 2 5" xfId="15975"/>
    <cellStyle name="GrandTotalRate 2 5 5 3" xfId="15976"/>
    <cellStyle name="GrandTotalRate 2 5 5 3 2" xfId="15977"/>
    <cellStyle name="GrandTotalRate 2 5 5 4" xfId="15978"/>
    <cellStyle name="GrandTotalRate 2 5 5 4 2" xfId="15979"/>
    <cellStyle name="GrandTotalRate 2 5 5 5" xfId="15980"/>
    <cellStyle name="GrandTotalRate 2 5 5 5 2" xfId="15981"/>
    <cellStyle name="GrandTotalRate 2 5 5 6" xfId="15982"/>
    <cellStyle name="GrandTotalRate 2 5 6" xfId="1031"/>
    <cellStyle name="GrandTotalRate 2 5 6 2" xfId="1032"/>
    <cellStyle name="GrandTotalRate 2 5 6 2 2" xfId="15983"/>
    <cellStyle name="GrandTotalRate 2 5 6 2 2 2" xfId="15984"/>
    <cellStyle name="GrandTotalRate 2 5 6 2 3" xfId="15985"/>
    <cellStyle name="GrandTotalRate 2 5 6 2 3 2" xfId="15986"/>
    <cellStyle name="GrandTotalRate 2 5 6 2 4" xfId="15987"/>
    <cellStyle name="GrandTotalRate 2 5 6 2 4 2" xfId="15988"/>
    <cellStyle name="GrandTotalRate 2 5 6 2 5" xfId="15989"/>
    <cellStyle name="GrandTotalRate 2 5 6 3" xfId="15990"/>
    <cellStyle name="GrandTotalRate 2 5 6 3 2" xfId="15991"/>
    <cellStyle name="GrandTotalRate 2 5 6 4" xfId="15992"/>
    <cellStyle name="GrandTotalRate 2 5 6 4 2" xfId="15993"/>
    <cellStyle name="GrandTotalRate 2 5 6 5" xfId="15994"/>
    <cellStyle name="GrandTotalRate 2 5 6 5 2" xfId="15995"/>
    <cellStyle name="GrandTotalRate 2 5 6 6" xfId="15996"/>
    <cellStyle name="GrandTotalRate 2 5 7" xfId="1033"/>
    <cellStyle name="GrandTotalRate 2 5 7 2" xfId="15997"/>
    <cellStyle name="GrandTotalRate 2 5 7 2 2" xfId="15998"/>
    <cellStyle name="GrandTotalRate 2 5 7 3" xfId="15999"/>
    <cellStyle name="GrandTotalRate 2 5 7 3 2" xfId="16000"/>
    <cellStyle name="GrandTotalRate 2 5 7 4" xfId="16001"/>
    <cellStyle name="GrandTotalRate 2 5 7 4 2" xfId="16002"/>
    <cellStyle name="GrandTotalRate 2 5 7 5" xfId="16003"/>
    <cellStyle name="GrandTotalRate 2 5 8" xfId="16004"/>
    <cellStyle name="GrandTotalRate 2 5 8 2" xfId="16005"/>
    <cellStyle name="GrandTotalRate 2 5 9" xfId="16006"/>
    <cellStyle name="GrandTotalRate 2 5 9 2" xfId="16007"/>
    <cellStyle name="GrandTotalRate 2 6" xfId="1034"/>
    <cellStyle name="GrandTotalRate 2 6 2" xfId="1035"/>
    <cellStyle name="GrandTotalRate 2 6 2 2" xfId="16008"/>
    <cellStyle name="GrandTotalRate 2 6 2 2 2" xfId="16009"/>
    <cellStyle name="GrandTotalRate 2 6 2 3" xfId="16010"/>
    <cellStyle name="GrandTotalRate 2 6 2 3 2" xfId="16011"/>
    <cellStyle name="GrandTotalRate 2 6 2 4" xfId="16012"/>
    <cellStyle name="GrandTotalRate 2 6 2 4 2" xfId="16013"/>
    <cellStyle name="GrandTotalRate 2 6 2 5" xfId="16014"/>
    <cellStyle name="GrandTotalRate 2 6 3" xfId="16015"/>
    <cellStyle name="GrandTotalRate 2 6 3 2" xfId="16016"/>
    <cellStyle name="GrandTotalRate 2 6 4" xfId="16017"/>
    <cellStyle name="GrandTotalRate 2 6 4 2" xfId="16018"/>
    <cellStyle name="GrandTotalRate 2 6 5" xfId="16019"/>
    <cellStyle name="GrandTotalRate 2 6 5 2" xfId="16020"/>
    <cellStyle name="GrandTotalRate 2 6 6" xfId="16021"/>
    <cellStyle name="GrandTotalRate 2 7" xfId="1036"/>
    <cellStyle name="GrandTotalRate 2 7 2" xfId="1037"/>
    <cellStyle name="GrandTotalRate 2 7 2 2" xfId="16022"/>
    <cellStyle name="GrandTotalRate 2 7 2 2 2" xfId="16023"/>
    <cellStyle name="GrandTotalRate 2 7 2 3" xfId="16024"/>
    <cellStyle name="GrandTotalRate 2 7 2 3 2" xfId="16025"/>
    <cellStyle name="GrandTotalRate 2 7 2 4" xfId="16026"/>
    <cellStyle name="GrandTotalRate 2 7 2 4 2" xfId="16027"/>
    <cellStyle name="GrandTotalRate 2 7 2 5" xfId="16028"/>
    <cellStyle name="GrandTotalRate 2 7 3" xfId="16029"/>
    <cellStyle name="GrandTotalRate 2 7 3 2" xfId="16030"/>
    <cellStyle name="GrandTotalRate 2 7 4" xfId="16031"/>
    <cellStyle name="GrandTotalRate 2 7 4 2" xfId="16032"/>
    <cellStyle name="GrandTotalRate 2 7 5" xfId="16033"/>
    <cellStyle name="GrandTotalRate 2 7 5 2" xfId="16034"/>
    <cellStyle name="GrandTotalRate 2 7 6" xfId="16035"/>
    <cellStyle name="GrandTotalRate 2 8" xfId="1038"/>
    <cellStyle name="GrandTotalRate 2 8 2" xfId="1039"/>
    <cellStyle name="GrandTotalRate 2 8 2 2" xfId="16036"/>
    <cellStyle name="GrandTotalRate 2 8 2 2 2" xfId="16037"/>
    <cellStyle name="GrandTotalRate 2 8 2 3" xfId="16038"/>
    <cellStyle name="GrandTotalRate 2 8 2 3 2" xfId="16039"/>
    <cellStyle name="GrandTotalRate 2 8 2 4" xfId="16040"/>
    <cellStyle name="GrandTotalRate 2 8 2 4 2" xfId="16041"/>
    <cellStyle name="GrandTotalRate 2 8 2 5" xfId="16042"/>
    <cellStyle name="GrandTotalRate 2 8 3" xfId="16043"/>
    <cellStyle name="GrandTotalRate 2 8 3 2" xfId="16044"/>
    <cellStyle name="GrandTotalRate 2 8 4" xfId="16045"/>
    <cellStyle name="GrandTotalRate 2 8 4 2" xfId="16046"/>
    <cellStyle name="GrandTotalRate 2 8 5" xfId="16047"/>
    <cellStyle name="GrandTotalRate 2 8 5 2" xfId="16048"/>
    <cellStyle name="GrandTotalRate 2 8 6" xfId="16049"/>
    <cellStyle name="GrandTotalRate 2 9" xfId="1040"/>
    <cellStyle name="GrandTotalRate 2 9 2" xfId="1041"/>
    <cellStyle name="GrandTotalRate 2 9 2 2" xfId="16050"/>
    <cellStyle name="GrandTotalRate 2 9 2 2 2" xfId="16051"/>
    <cellStyle name="GrandTotalRate 2 9 2 3" xfId="16052"/>
    <cellStyle name="GrandTotalRate 2 9 2 3 2" xfId="16053"/>
    <cellStyle name="GrandTotalRate 2 9 2 4" xfId="16054"/>
    <cellStyle name="GrandTotalRate 2 9 2 4 2" xfId="16055"/>
    <cellStyle name="GrandTotalRate 2 9 2 5" xfId="16056"/>
    <cellStyle name="GrandTotalRate 2 9 3" xfId="16057"/>
    <cellStyle name="GrandTotalRate 2 9 3 2" xfId="16058"/>
    <cellStyle name="GrandTotalRate 2 9 4" xfId="16059"/>
    <cellStyle name="GrandTotalRate 2 9 4 2" xfId="16060"/>
    <cellStyle name="GrandTotalRate 2 9 5" xfId="16061"/>
    <cellStyle name="GrandTotalRate 2 9 5 2" xfId="16062"/>
    <cellStyle name="GrandTotalRate 2 9 6" xfId="16063"/>
    <cellStyle name="GrandTotalRate 20" xfId="16064"/>
    <cellStyle name="GrandTotalRate 20 2" xfId="16065"/>
    <cellStyle name="GrandTotalRate 21" xfId="16066"/>
    <cellStyle name="GrandTotalRate 21 2" xfId="16067"/>
    <cellStyle name="GrandTotalRate 22" xfId="16068"/>
    <cellStyle name="GrandTotalRate 3" xfId="1042"/>
    <cellStyle name="GrandTotalRate 3 10" xfId="1043"/>
    <cellStyle name="GrandTotalRate 3 10 2" xfId="16069"/>
    <cellStyle name="GrandTotalRate 3 10 2 2" xfId="16070"/>
    <cellStyle name="GrandTotalRate 3 10 3" xfId="16071"/>
    <cellStyle name="GrandTotalRate 3 10 3 2" xfId="16072"/>
    <cellStyle name="GrandTotalRate 3 10 4" xfId="16073"/>
    <cellStyle name="GrandTotalRate 3 10 4 2" xfId="16074"/>
    <cellStyle name="GrandTotalRate 3 10 5" xfId="16075"/>
    <cellStyle name="GrandTotalRate 3 11" xfId="16076"/>
    <cellStyle name="GrandTotalRate 3 11 2" xfId="16077"/>
    <cellStyle name="GrandTotalRate 3 12" xfId="16078"/>
    <cellStyle name="GrandTotalRate 3 12 2" xfId="16079"/>
    <cellStyle name="GrandTotalRate 3 13" xfId="16080"/>
    <cellStyle name="GrandTotalRate 3 13 2" xfId="16081"/>
    <cellStyle name="GrandTotalRate 3 14" xfId="16082"/>
    <cellStyle name="GrandTotalRate 3 2" xfId="1044"/>
    <cellStyle name="GrandTotalRate 3 2 10" xfId="16083"/>
    <cellStyle name="GrandTotalRate 3 2 10 2" xfId="16084"/>
    <cellStyle name="GrandTotalRate 3 2 11" xfId="16085"/>
    <cellStyle name="GrandTotalRate 3 2 2" xfId="1045"/>
    <cellStyle name="GrandTotalRate 3 2 2 2" xfId="1046"/>
    <cellStyle name="GrandTotalRate 3 2 2 2 2" xfId="16086"/>
    <cellStyle name="GrandTotalRate 3 2 2 2 2 2" xfId="16087"/>
    <cellStyle name="GrandTotalRate 3 2 2 2 3" xfId="16088"/>
    <cellStyle name="GrandTotalRate 3 2 2 2 3 2" xfId="16089"/>
    <cellStyle name="GrandTotalRate 3 2 2 2 4" xfId="16090"/>
    <cellStyle name="GrandTotalRate 3 2 2 2 4 2" xfId="16091"/>
    <cellStyle name="GrandTotalRate 3 2 2 2 5" xfId="16092"/>
    <cellStyle name="GrandTotalRate 3 2 2 3" xfId="16093"/>
    <cellStyle name="GrandTotalRate 3 2 2 3 2" xfId="16094"/>
    <cellStyle name="GrandTotalRate 3 2 2 4" xfId="16095"/>
    <cellStyle name="GrandTotalRate 3 2 2 4 2" xfId="16096"/>
    <cellStyle name="GrandTotalRate 3 2 2 5" xfId="16097"/>
    <cellStyle name="GrandTotalRate 3 2 2 5 2" xfId="16098"/>
    <cellStyle name="GrandTotalRate 3 2 2 6" xfId="16099"/>
    <cellStyle name="GrandTotalRate 3 2 3" xfId="1047"/>
    <cellStyle name="GrandTotalRate 3 2 3 2" xfId="1048"/>
    <cellStyle name="GrandTotalRate 3 2 3 2 2" xfId="16100"/>
    <cellStyle name="GrandTotalRate 3 2 3 2 2 2" xfId="16101"/>
    <cellStyle name="GrandTotalRate 3 2 3 2 3" xfId="16102"/>
    <cellStyle name="GrandTotalRate 3 2 3 2 3 2" xfId="16103"/>
    <cellStyle name="GrandTotalRate 3 2 3 2 4" xfId="16104"/>
    <cellStyle name="GrandTotalRate 3 2 3 2 4 2" xfId="16105"/>
    <cellStyle name="GrandTotalRate 3 2 3 2 5" xfId="16106"/>
    <cellStyle name="GrandTotalRate 3 2 3 3" xfId="16107"/>
    <cellStyle name="GrandTotalRate 3 2 3 3 2" xfId="16108"/>
    <cellStyle name="GrandTotalRate 3 2 3 4" xfId="16109"/>
    <cellStyle name="GrandTotalRate 3 2 3 4 2" xfId="16110"/>
    <cellStyle name="GrandTotalRate 3 2 3 5" xfId="16111"/>
    <cellStyle name="GrandTotalRate 3 2 3 5 2" xfId="16112"/>
    <cellStyle name="GrandTotalRate 3 2 3 6" xfId="16113"/>
    <cellStyle name="GrandTotalRate 3 2 4" xfId="1049"/>
    <cellStyle name="GrandTotalRate 3 2 4 2" xfId="1050"/>
    <cellStyle name="GrandTotalRate 3 2 4 2 2" xfId="16114"/>
    <cellStyle name="GrandTotalRate 3 2 4 2 2 2" xfId="16115"/>
    <cellStyle name="GrandTotalRate 3 2 4 2 3" xfId="16116"/>
    <cellStyle name="GrandTotalRate 3 2 4 2 3 2" xfId="16117"/>
    <cellStyle name="GrandTotalRate 3 2 4 2 4" xfId="16118"/>
    <cellStyle name="GrandTotalRate 3 2 4 2 4 2" xfId="16119"/>
    <cellStyle name="GrandTotalRate 3 2 4 2 5" xfId="16120"/>
    <cellStyle name="GrandTotalRate 3 2 4 3" xfId="16121"/>
    <cellStyle name="GrandTotalRate 3 2 4 3 2" xfId="16122"/>
    <cellStyle name="GrandTotalRate 3 2 4 4" xfId="16123"/>
    <cellStyle name="GrandTotalRate 3 2 4 4 2" xfId="16124"/>
    <cellStyle name="GrandTotalRate 3 2 4 5" xfId="16125"/>
    <cellStyle name="GrandTotalRate 3 2 4 5 2" xfId="16126"/>
    <cellStyle name="GrandTotalRate 3 2 4 6" xfId="16127"/>
    <cellStyle name="GrandTotalRate 3 2 5" xfId="1051"/>
    <cellStyle name="GrandTotalRate 3 2 5 2" xfId="1052"/>
    <cellStyle name="GrandTotalRate 3 2 5 2 2" xfId="16128"/>
    <cellStyle name="GrandTotalRate 3 2 5 2 2 2" xfId="16129"/>
    <cellStyle name="GrandTotalRate 3 2 5 2 3" xfId="16130"/>
    <cellStyle name="GrandTotalRate 3 2 5 2 3 2" xfId="16131"/>
    <cellStyle name="GrandTotalRate 3 2 5 2 4" xfId="16132"/>
    <cellStyle name="GrandTotalRate 3 2 5 2 4 2" xfId="16133"/>
    <cellStyle name="GrandTotalRate 3 2 5 2 5" xfId="16134"/>
    <cellStyle name="GrandTotalRate 3 2 5 3" xfId="16135"/>
    <cellStyle name="GrandTotalRate 3 2 5 3 2" xfId="16136"/>
    <cellStyle name="GrandTotalRate 3 2 5 4" xfId="16137"/>
    <cellStyle name="GrandTotalRate 3 2 5 4 2" xfId="16138"/>
    <cellStyle name="GrandTotalRate 3 2 5 5" xfId="16139"/>
    <cellStyle name="GrandTotalRate 3 2 5 5 2" xfId="16140"/>
    <cellStyle name="GrandTotalRate 3 2 5 6" xfId="16141"/>
    <cellStyle name="GrandTotalRate 3 2 6" xfId="1053"/>
    <cellStyle name="GrandTotalRate 3 2 6 2" xfId="1054"/>
    <cellStyle name="GrandTotalRate 3 2 6 2 2" xfId="16142"/>
    <cellStyle name="GrandTotalRate 3 2 6 2 2 2" xfId="16143"/>
    <cellStyle name="GrandTotalRate 3 2 6 2 3" xfId="16144"/>
    <cellStyle name="GrandTotalRate 3 2 6 2 3 2" xfId="16145"/>
    <cellStyle name="GrandTotalRate 3 2 6 2 4" xfId="16146"/>
    <cellStyle name="GrandTotalRate 3 2 6 2 4 2" xfId="16147"/>
    <cellStyle name="GrandTotalRate 3 2 6 2 5" xfId="16148"/>
    <cellStyle name="GrandTotalRate 3 2 6 3" xfId="16149"/>
    <cellStyle name="GrandTotalRate 3 2 6 3 2" xfId="16150"/>
    <cellStyle name="GrandTotalRate 3 2 6 4" xfId="16151"/>
    <cellStyle name="GrandTotalRate 3 2 6 4 2" xfId="16152"/>
    <cellStyle name="GrandTotalRate 3 2 6 5" xfId="16153"/>
    <cellStyle name="GrandTotalRate 3 2 6 5 2" xfId="16154"/>
    <cellStyle name="GrandTotalRate 3 2 6 6" xfId="16155"/>
    <cellStyle name="GrandTotalRate 3 2 7" xfId="1055"/>
    <cellStyle name="GrandTotalRate 3 2 7 2" xfId="16156"/>
    <cellStyle name="GrandTotalRate 3 2 7 2 2" xfId="16157"/>
    <cellStyle name="GrandTotalRate 3 2 7 3" xfId="16158"/>
    <cellStyle name="GrandTotalRate 3 2 7 3 2" xfId="16159"/>
    <cellStyle name="GrandTotalRate 3 2 7 4" xfId="16160"/>
    <cellStyle name="GrandTotalRate 3 2 7 4 2" xfId="16161"/>
    <cellStyle name="GrandTotalRate 3 2 7 5" xfId="16162"/>
    <cellStyle name="GrandTotalRate 3 2 8" xfId="16163"/>
    <cellStyle name="GrandTotalRate 3 2 8 2" xfId="16164"/>
    <cellStyle name="GrandTotalRate 3 2 9" xfId="16165"/>
    <cellStyle name="GrandTotalRate 3 2 9 2" xfId="16166"/>
    <cellStyle name="GrandTotalRate 3 3" xfId="1056"/>
    <cellStyle name="GrandTotalRate 3 3 10" xfId="16167"/>
    <cellStyle name="GrandTotalRate 3 3 10 2" xfId="16168"/>
    <cellStyle name="GrandTotalRate 3 3 11" xfId="16169"/>
    <cellStyle name="GrandTotalRate 3 3 2" xfId="1057"/>
    <cellStyle name="GrandTotalRate 3 3 2 2" xfId="1058"/>
    <cellStyle name="GrandTotalRate 3 3 2 2 2" xfId="16170"/>
    <cellStyle name="GrandTotalRate 3 3 2 2 2 2" xfId="16171"/>
    <cellStyle name="GrandTotalRate 3 3 2 2 3" xfId="16172"/>
    <cellStyle name="GrandTotalRate 3 3 2 2 3 2" xfId="16173"/>
    <cellStyle name="GrandTotalRate 3 3 2 2 4" xfId="16174"/>
    <cellStyle name="GrandTotalRate 3 3 2 2 4 2" xfId="16175"/>
    <cellStyle name="GrandTotalRate 3 3 2 2 5" xfId="16176"/>
    <cellStyle name="GrandTotalRate 3 3 2 3" xfId="16177"/>
    <cellStyle name="GrandTotalRate 3 3 2 3 2" xfId="16178"/>
    <cellStyle name="GrandTotalRate 3 3 2 4" xfId="16179"/>
    <cellStyle name="GrandTotalRate 3 3 2 4 2" xfId="16180"/>
    <cellStyle name="GrandTotalRate 3 3 2 5" xfId="16181"/>
    <cellStyle name="GrandTotalRate 3 3 2 5 2" xfId="16182"/>
    <cellStyle name="GrandTotalRate 3 3 2 6" xfId="16183"/>
    <cellStyle name="GrandTotalRate 3 3 3" xfId="1059"/>
    <cellStyle name="GrandTotalRate 3 3 3 2" xfId="1060"/>
    <cellStyle name="GrandTotalRate 3 3 3 2 2" xfId="16184"/>
    <cellStyle name="GrandTotalRate 3 3 3 2 2 2" xfId="16185"/>
    <cellStyle name="GrandTotalRate 3 3 3 2 3" xfId="16186"/>
    <cellStyle name="GrandTotalRate 3 3 3 2 3 2" xfId="16187"/>
    <cellStyle name="GrandTotalRate 3 3 3 2 4" xfId="16188"/>
    <cellStyle name="GrandTotalRate 3 3 3 2 4 2" xfId="16189"/>
    <cellStyle name="GrandTotalRate 3 3 3 2 5" xfId="16190"/>
    <cellStyle name="GrandTotalRate 3 3 3 3" xfId="16191"/>
    <cellStyle name="GrandTotalRate 3 3 3 3 2" xfId="16192"/>
    <cellStyle name="GrandTotalRate 3 3 3 4" xfId="16193"/>
    <cellStyle name="GrandTotalRate 3 3 3 4 2" xfId="16194"/>
    <cellStyle name="GrandTotalRate 3 3 3 5" xfId="16195"/>
    <cellStyle name="GrandTotalRate 3 3 3 5 2" xfId="16196"/>
    <cellStyle name="GrandTotalRate 3 3 3 6" xfId="16197"/>
    <cellStyle name="GrandTotalRate 3 3 4" xfId="1061"/>
    <cellStyle name="GrandTotalRate 3 3 4 2" xfId="1062"/>
    <cellStyle name="GrandTotalRate 3 3 4 2 2" xfId="16198"/>
    <cellStyle name="GrandTotalRate 3 3 4 2 2 2" xfId="16199"/>
    <cellStyle name="GrandTotalRate 3 3 4 2 3" xfId="16200"/>
    <cellStyle name="GrandTotalRate 3 3 4 2 3 2" xfId="16201"/>
    <cellStyle name="GrandTotalRate 3 3 4 2 4" xfId="16202"/>
    <cellStyle name="GrandTotalRate 3 3 4 2 4 2" xfId="16203"/>
    <cellStyle name="GrandTotalRate 3 3 4 2 5" xfId="16204"/>
    <cellStyle name="GrandTotalRate 3 3 4 3" xfId="16205"/>
    <cellStyle name="GrandTotalRate 3 3 4 3 2" xfId="16206"/>
    <cellStyle name="GrandTotalRate 3 3 4 4" xfId="16207"/>
    <cellStyle name="GrandTotalRate 3 3 4 4 2" xfId="16208"/>
    <cellStyle name="GrandTotalRate 3 3 4 5" xfId="16209"/>
    <cellStyle name="GrandTotalRate 3 3 4 5 2" xfId="16210"/>
    <cellStyle name="GrandTotalRate 3 3 4 6" xfId="16211"/>
    <cellStyle name="GrandTotalRate 3 3 5" xfId="1063"/>
    <cellStyle name="GrandTotalRate 3 3 5 2" xfId="1064"/>
    <cellStyle name="GrandTotalRate 3 3 5 2 2" xfId="16212"/>
    <cellStyle name="GrandTotalRate 3 3 5 2 2 2" xfId="16213"/>
    <cellStyle name="GrandTotalRate 3 3 5 2 3" xfId="16214"/>
    <cellStyle name="GrandTotalRate 3 3 5 2 3 2" xfId="16215"/>
    <cellStyle name="GrandTotalRate 3 3 5 2 4" xfId="16216"/>
    <cellStyle name="GrandTotalRate 3 3 5 2 4 2" xfId="16217"/>
    <cellStyle name="GrandTotalRate 3 3 5 2 5" xfId="16218"/>
    <cellStyle name="GrandTotalRate 3 3 5 3" xfId="16219"/>
    <cellStyle name="GrandTotalRate 3 3 5 3 2" xfId="16220"/>
    <cellStyle name="GrandTotalRate 3 3 5 4" xfId="16221"/>
    <cellStyle name="GrandTotalRate 3 3 5 4 2" xfId="16222"/>
    <cellStyle name="GrandTotalRate 3 3 5 5" xfId="16223"/>
    <cellStyle name="GrandTotalRate 3 3 5 5 2" xfId="16224"/>
    <cellStyle name="GrandTotalRate 3 3 5 6" xfId="16225"/>
    <cellStyle name="GrandTotalRate 3 3 6" xfId="1065"/>
    <cellStyle name="GrandTotalRate 3 3 6 2" xfId="1066"/>
    <cellStyle name="GrandTotalRate 3 3 6 2 2" xfId="16226"/>
    <cellStyle name="GrandTotalRate 3 3 6 2 2 2" xfId="16227"/>
    <cellStyle name="GrandTotalRate 3 3 6 2 3" xfId="16228"/>
    <cellStyle name="GrandTotalRate 3 3 6 2 3 2" xfId="16229"/>
    <cellStyle name="GrandTotalRate 3 3 6 2 4" xfId="16230"/>
    <cellStyle name="GrandTotalRate 3 3 6 2 4 2" xfId="16231"/>
    <cellStyle name="GrandTotalRate 3 3 6 2 5" xfId="16232"/>
    <cellStyle name="GrandTotalRate 3 3 6 3" xfId="16233"/>
    <cellStyle name="GrandTotalRate 3 3 6 3 2" xfId="16234"/>
    <cellStyle name="GrandTotalRate 3 3 6 4" xfId="16235"/>
    <cellStyle name="GrandTotalRate 3 3 6 4 2" xfId="16236"/>
    <cellStyle name="GrandTotalRate 3 3 6 5" xfId="16237"/>
    <cellStyle name="GrandTotalRate 3 3 6 5 2" xfId="16238"/>
    <cellStyle name="GrandTotalRate 3 3 6 6" xfId="16239"/>
    <cellStyle name="GrandTotalRate 3 3 7" xfId="1067"/>
    <cellStyle name="GrandTotalRate 3 3 7 2" xfId="16240"/>
    <cellStyle name="GrandTotalRate 3 3 7 2 2" xfId="16241"/>
    <cellStyle name="GrandTotalRate 3 3 7 3" xfId="16242"/>
    <cellStyle name="GrandTotalRate 3 3 7 3 2" xfId="16243"/>
    <cellStyle name="GrandTotalRate 3 3 7 4" xfId="16244"/>
    <cellStyle name="GrandTotalRate 3 3 7 4 2" xfId="16245"/>
    <cellStyle name="GrandTotalRate 3 3 7 5" xfId="16246"/>
    <cellStyle name="GrandTotalRate 3 3 8" xfId="16247"/>
    <cellStyle name="GrandTotalRate 3 3 8 2" xfId="16248"/>
    <cellStyle name="GrandTotalRate 3 3 9" xfId="16249"/>
    <cellStyle name="GrandTotalRate 3 3 9 2" xfId="16250"/>
    <cellStyle name="GrandTotalRate 3 4" xfId="1068"/>
    <cellStyle name="GrandTotalRate 3 4 10" xfId="16251"/>
    <cellStyle name="GrandTotalRate 3 4 10 2" xfId="16252"/>
    <cellStyle name="GrandTotalRate 3 4 11" xfId="16253"/>
    <cellStyle name="GrandTotalRate 3 4 2" xfId="1069"/>
    <cellStyle name="GrandTotalRate 3 4 2 2" xfId="1070"/>
    <cellStyle name="GrandTotalRate 3 4 2 2 2" xfId="16254"/>
    <cellStyle name="GrandTotalRate 3 4 2 2 2 2" xfId="16255"/>
    <cellStyle name="GrandTotalRate 3 4 2 2 3" xfId="16256"/>
    <cellStyle name="GrandTotalRate 3 4 2 2 3 2" xfId="16257"/>
    <cellStyle name="GrandTotalRate 3 4 2 2 4" xfId="16258"/>
    <cellStyle name="GrandTotalRate 3 4 2 2 4 2" xfId="16259"/>
    <cellStyle name="GrandTotalRate 3 4 2 2 5" xfId="16260"/>
    <cellStyle name="GrandTotalRate 3 4 2 3" xfId="16261"/>
    <cellStyle name="GrandTotalRate 3 4 2 3 2" xfId="16262"/>
    <cellStyle name="GrandTotalRate 3 4 2 4" xfId="16263"/>
    <cellStyle name="GrandTotalRate 3 4 2 4 2" xfId="16264"/>
    <cellStyle name="GrandTotalRate 3 4 2 5" xfId="16265"/>
    <cellStyle name="GrandTotalRate 3 4 2 5 2" xfId="16266"/>
    <cellStyle name="GrandTotalRate 3 4 2 6" xfId="16267"/>
    <cellStyle name="GrandTotalRate 3 4 3" xfId="1071"/>
    <cellStyle name="GrandTotalRate 3 4 3 2" xfId="1072"/>
    <cellStyle name="GrandTotalRate 3 4 3 2 2" xfId="16268"/>
    <cellStyle name="GrandTotalRate 3 4 3 2 2 2" xfId="16269"/>
    <cellStyle name="GrandTotalRate 3 4 3 2 3" xfId="16270"/>
    <cellStyle name="GrandTotalRate 3 4 3 2 3 2" xfId="16271"/>
    <cellStyle name="GrandTotalRate 3 4 3 2 4" xfId="16272"/>
    <cellStyle name="GrandTotalRate 3 4 3 2 4 2" xfId="16273"/>
    <cellStyle name="GrandTotalRate 3 4 3 2 5" xfId="16274"/>
    <cellStyle name="GrandTotalRate 3 4 3 3" xfId="16275"/>
    <cellStyle name="GrandTotalRate 3 4 3 3 2" xfId="16276"/>
    <cellStyle name="GrandTotalRate 3 4 3 4" xfId="16277"/>
    <cellStyle name="GrandTotalRate 3 4 3 4 2" xfId="16278"/>
    <cellStyle name="GrandTotalRate 3 4 3 5" xfId="16279"/>
    <cellStyle name="GrandTotalRate 3 4 3 5 2" xfId="16280"/>
    <cellStyle name="GrandTotalRate 3 4 3 6" xfId="16281"/>
    <cellStyle name="GrandTotalRate 3 4 4" xfId="1073"/>
    <cellStyle name="GrandTotalRate 3 4 4 2" xfId="1074"/>
    <cellStyle name="GrandTotalRate 3 4 4 2 2" xfId="16282"/>
    <cellStyle name="GrandTotalRate 3 4 4 2 2 2" xfId="16283"/>
    <cellStyle name="GrandTotalRate 3 4 4 2 3" xfId="16284"/>
    <cellStyle name="GrandTotalRate 3 4 4 2 3 2" xfId="16285"/>
    <cellStyle name="GrandTotalRate 3 4 4 2 4" xfId="16286"/>
    <cellStyle name="GrandTotalRate 3 4 4 2 4 2" xfId="16287"/>
    <cellStyle name="GrandTotalRate 3 4 4 2 5" xfId="16288"/>
    <cellStyle name="GrandTotalRate 3 4 4 3" xfId="16289"/>
    <cellStyle name="GrandTotalRate 3 4 4 3 2" xfId="16290"/>
    <cellStyle name="GrandTotalRate 3 4 4 4" xfId="16291"/>
    <cellStyle name="GrandTotalRate 3 4 4 4 2" xfId="16292"/>
    <cellStyle name="GrandTotalRate 3 4 4 5" xfId="16293"/>
    <cellStyle name="GrandTotalRate 3 4 4 5 2" xfId="16294"/>
    <cellStyle name="GrandTotalRate 3 4 4 6" xfId="16295"/>
    <cellStyle name="GrandTotalRate 3 4 5" xfId="1075"/>
    <cellStyle name="GrandTotalRate 3 4 5 2" xfId="1076"/>
    <cellStyle name="GrandTotalRate 3 4 5 2 2" xfId="16296"/>
    <cellStyle name="GrandTotalRate 3 4 5 2 2 2" xfId="16297"/>
    <cellStyle name="GrandTotalRate 3 4 5 2 3" xfId="16298"/>
    <cellStyle name="GrandTotalRate 3 4 5 2 3 2" xfId="16299"/>
    <cellStyle name="GrandTotalRate 3 4 5 2 4" xfId="16300"/>
    <cellStyle name="GrandTotalRate 3 4 5 2 4 2" xfId="16301"/>
    <cellStyle name="GrandTotalRate 3 4 5 2 5" xfId="16302"/>
    <cellStyle name="GrandTotalRate 3 4 5 3" xfId="16303"/>
    <cellStyle name="GrandTotalRate 3 4 5 3 2" xfId="16304"/>
    <cellStyle name="GrandTotalRate 3 4 5 4" xfId="16305"/>
    <cellStyle name="GrandTotalRate 3 4 5 4 2" xfId="16306"/>
    <cellStyle name="GrandTotalRate 3 4 5 5" xfId="16307"/>
    <cellStyle name="GrandTotalRate 3 4 5 5 2" xfId="16308"/>
    <cellStyle name="GrandTotalRate 3 4 5 6" xfId="16309"/>
    <cellStyle name="GrandTotalRate 3 4 6" xfId="1077"/>
    <cellStyle name="GrandTotalRate 3 4 6 2" xfId="1078"/>
    <cellStyle name="GrandTotalRate 3 4 6 2 2" xfId="16310"/>
    <cellStyle name="GrandTotalRate 3 4 6 2 2 2" xfId="16311"/>
    <cellStyle name="GrandTotalRate 3 4 6 2 3" xfId="16312"/>
    <cellStyle name="GrandTotalRate 3 4 6 2 3 2" xfId="16313"/>
    <cellStyle name="GrandTotalRate 3 4 6 2 4" xfId="16314"/>
    <cellStyle name="GrandTotalRate 3 4 6 2 4 2" xfId="16315"/>
    <cellStyle name="GrandTotalRate 3 4 6 2 5" xfId="16316"/>
    <cellStyle name="GrandTotalRate 3 4 6 3" xfId="16317"/>
    <cellStyle name="GrandTotalRate 3 4 6 3 2" xfId="16318"/>
    <cellStyle name="GrandTotalRate 3 4 6 4" xfId="16319"/>
    <cellStyle name="GrandTotalRate 3 4 6 4 2" xfId="16320"/>
    <cellStyle name="GrandTotalRate 3 4 6 5" xfId="16321"/>
    <cellStyle name="GrandTotalRate 3 4 6 5 2" xfId="16322"/>
    <cellStyle name="GrandTotalRate 3 4 6 6" xfId="16323"/>
    <cellStyle name="GrandTotalRate 3 4 7" xfId="1079"/>
    <cellStyle name="GrandTotalRate 3 4 7 2" xfId="16324"/>
    <cellStyle name="GrandTotalRate 3 4 7 2 2" xfId="16325"/>
    <cellStyle name="GrandTotalRate 3 4 7 3" xfId="16326"/>
    <cellStyle name="GrandTotalRate 3 4 7 3 2" xfId="16327"/>
    <cellStyle name="GrandTotalRate 3 4 7 4" xfId="16328"/>
    <cellStyle name="GrandTotalRate 3 4 7 4 2" xfId="16329"/>
    <cellStyle name="GrandTotalRate 3 4 7 5" xfId="16330"/>
    <cellStyle name="GrandTotalRate 3 4 8" xfId="16331"/>
    <cellStyle name="GrandTotalRate 3 4 8 2" xfId="16332"/>
    <cellStyle name="GrandTotalRate 3 4 9" xfId="16333"/>
    <cellStyle name="GrandTotalRate 3 4 9 2" xfId="16334"/>
    <cellStyle name="GrandTotalRate 3 5" xfId="1080"/>
    <cellStyle name="GrandTotalRate 3 5 2" xfId="1081"/>
    <cellStyle name="GrandTotalRate 3 5 2 2" xfId="16335"/>
    <cellStyle name="GrandTotalRate 3 5 2 2 2" xfId="16336"/>
    <cellStyle name="GrandTotalRate 3 5 2 3" xfId="16337"/>
    <cellStyle name="GrandTotalRate 3 5 2 3 2" xfId="16338"/>
    <cellStyle name="GrandTotalRate 3 5 2 4" xfId="16339"/>
    <cellStyle name="GrandTotalRate 3 5 2 4 2" xfId="16340"/>
    <cellStyle name="GrandTotalRate 3 5 2 5" xfId="16341"/>
    <cellStyle name="GrandTotalRate 3 5 3" xfId="16342"/>
    <cellStyle name="GrandTotalRate 3 5 3 2" xfId="16343"/>
    <cellStyle name="GrandTotalRate 3 5 4" xfId="16344"/>
    <cellStyle name="GrandTotalRate 3 5 4 2" xfId="16345"/>
    <cellStyle name="GrandTotalRate 3 5 5" xfId="16346"/>
    <cellStyle name="GrandTotalRate 3 5 5 2" xfId="16347"/>
    <cellStyle name="GrandTotalRate 3 5 6" xfId="16348"/>
    <cellStyle name="GrandTotalRate 3 6" xfId="1082"/>
    <cellStyle name="GrandTotalRate 3 6 2" xfId="1083"/>
    <cellStyle name="GrandTotalRate 3 6 2 2" xfId="16349"/>
    <cellStyle name="GrandTotalRate 3 6 2 2 2" xfId="16350"/>
    <cellStyle name="GrandTotalRate 3 6 2 3" xfId="16351"/>
    <cellStyle name="GrandTotalRate 3 6 2 3 2" xfId="16352"/>
    <cellStyle name="GrandTotalRate 3 6 2 4" xfId="16353"/>
    <cellStyle name="GrandTotalRate 3 6 2 4 2" xfId="16354"/>
    <cellStyle name="GrandTotalRate 3 6 2 5" xfId="16355"/>
    <cellStyle name="GrandTotalRate 3 6 3" xfId="16356"/>
    <cellStyle name="GrandTotalRate 3 6 3 2" xfId="16357"/>
    <cellStyle name="GrandTotalRate 3 6 4" xfId="16358"/>
    <cellStyle name="GrandTotalRate 3 6 4 2" xfId="16359"/>
    <cellStyle name="GrandTotalRate 3 6 5" xfId="16360"/>
    <cellStyle name="GrandTotalRate 3 6 5 2" xfId="16361"/>
    <cellStyle name="GrandTotalRate 3 6 6" xfId="16362"/>
    <cellStyle name="GrandTotalRate 3 7" xfId="1084"/>
    <cellStyle name="GrandTotalRate 3 7 2" xfId="1085"/>
    <cellStyle name="GrandTotalRate 3 7 2 2" xfId="16363"/>
    <cellStyle name="GrandTotalRate 3 7 2 2 2" xfId="16364"/>
    <cellStyle name="GrandTotalRate 3 7 2 3" xfId="16365"/>
    <cellStyle name="GrandTotalRate 3 7 2 3 2" xfId="16366"/>
    <cellStyle name="GrandTotalRate 3 7 2 4" xfId="16367"/>
    <cellStyle name="GrandTotalRate 3 7 2 4 2" xfId="16368"/>
    <cellStyle name="GrandTotalRate 3 7 2 5" xfId="16369"/>
    <cellStyle name="GrandTotalRate 3 7 3" xfId="16370"/>
    <cellStyle name="GrandTotalRate 3 7 3 2" xfId="16371"/>
    <cellStyle name="GrandTotalRate 3 7 4" xfId="16372"/>
    <cellStyle name="GrandTotalRate 3 7 4 2" xfId="16373"/>
    <cellStyle name="GrandTotalRate 3 7 5" xfId="16374"/>
    <cellStyle name="GrandTotalRate 3 7 5 2" xfId="16375"/>
    <cellStyle name="GrandTotalRate 3 7 6" xfId="16376"/>
    <cellStyle name="GrandTotalRate 3 8" xfId="1086"/>
    <cellStyle name="GrandTotalRate 3 8 2" xfId="1087"/>
    <cellStyle name="GrandTotalRate 3 8 2 2" xfId="16377"/>
    <cellStyle name="GrandTotalRate 3 8 2 2 2" xfId="16378"/>
    <cellStyle name="GrandTotalRate 3 8 2 3" xfId="16379"/>
    <cellStyle name="GrandTotalRate 3 8 2 3 2" xfId="16380"/>
    <cellStyle name="GrandTotalRate 3 8 2 4" xfId="16381"/>
    <cellStyle name="GrandTotalRate 3 8 2 4 2" xfId="16382"/>
    <cellStyle name="GrandTotalRate 3 8 2 5" xfId="16383"/>
    <cellStyle name="GrandTotalRate 3 8 3" xfId="16384"/>
    <cellStyle name="GrandTotalRate 3 8 3 2" xfId="16385"/>
    <cellStyle name="GrandTotalRate 3 8 4" xfId="16386"/>
    <cellStyle name="GrandTotalRate 3 8 4 2" xfId="16387"/>
    <cellStyle name="GrandTotalRate 3 8 5" xfId="16388"/>
    <cellStyle name="GrandTotalRate 3 8 5 2" xfId="16389"/>
    <cellStyle name="GrandTotalRate 3 8 6" xfId="16390"/>
    <cellStyle name="GrandTotalRate 3 9" xfId="1088"/>
    <cellStyle name="GrandTotalRate 3 9 2" xfId="1089"/>
    <cellStyle name="GrandTotalRate 3 9 2 2" xfId="16391"/>
    <cellStyle name="GrandTotalRate 3 9 2 2 2" xfId="16392"/>
    <cellStyle name="GrandTotalRate 3 9 2 3" xfId="16393"/>
    <cellStyle name="GrandTotalRate 3 9 2 3 2" xfId="16394"/>
    <cellStyle name="GrandTotalRate 3 9 2 4" xfId="16395"/>
    <cellStyle name="GrandTotalRate 3 9 2 4 2" xfId="16396"/>
    <cellStyle name="GrandTotalRate 3 9 2 5" xfId="16397"/>
    <cellStyle name="GrandTotalRate 3 9 3" xfId="16398"/>
    <cellStyle name="GrandTotalRate 3 9 3 2" xfId="16399"/>
    <cellStyle name="GrandTotalRate 3 9 4" xfId="16400"/>
    <cellStyle name="GrandTotalRate 3 9 4 2" xfId="16401"/>
    <cellStyle name="GrandTotalRate 3 9 5" xfId="16402"/>
    <cellStyle name="GrandTotalRate 3 9 5 2" xfId="16403"/>
    <cellStyle name="GrandTotalRate 3 9 6" xfId="16404"/>
    <cellStyle name="GrandTotalRate 4" xfId="1090"/>
    <cellStyle name="GrandTotalRate 4 10" xfId="16405"/>
    <cellStyle name="GrandTotalRate 4 10 2" xfId="16406"/>
    <cellStyle name="GrandTotalRate 4 11" xfId="16407"/>
    <cellStyle name="GrandTotalRate 4 2" xfId="1091"/>
    <cellStyle name="GrandTotalRate 4 2 2" xfId="1092"/>
    <cellStyle name="GrandTotalRate 4 2 2 2" xfId="16408"/>
    <cellStyle name="GrandTotalRate 4 2 2 2 2" xfId="16409"/>
    <cellStyle name="GrandTotalRate 4 2 2 3" xfId="16410"/>
    <cellStyle name="GrandTotalRate 4 2 2 3 2" xfId="16411"/>
    <cellStyle name="GrandTotalRate 4 2 2 4" xfId="16412"/>
    <cellStyle name="GrandTotalRate 4 2 2 4 2" xfId="16413"/>
    <cellStyle name="GrandTotalRate 4 2 2 5" xfId="16414"/>
    <cellStyle name="GrandTotalRate 4 2 3" xfId="16415"/>
    <cellStyle name="GrandTotalRate 4 2 3 2" xfId="16416"/>
    <cellStyle name="GrandTotalRate 4 2 4" xfId="16417"/>
    <cellStyle name="GrandTotalRate 4 2 4 2" xfId="16418"/>
    <cellStyle name="GrandTotalRate 4 2 5" xfId="16419"/>
    <cellStyle name="GrandTotalRate 4 2 5 2" xfId="16420"/>
    <cellStyle name="GrandTotalRate 4 2 6" xfId="16421"/>
    <cellStyle name="GrandTotalRate 4 3" xfId="1093"/>
    <cellStyle name="GrandTotalRate 4 3 2" xfId="1094"/>
    <cellStyle name="GrandTotalRate 4 3 2 2" xfId="16422"/>
    <cellStyle name="GrandTotalRate 4 3 2 2 2" xfId="16423"/>
    <cellStyle name="GrandTotalRate 4 3 2 3" xfId="16424"/>
    <cellStyle name="GrandTotalRate 4 3 2 3 2" xfId="16425"/>
    <cellStyle name="GrandTotalRate 4 3 2 4" xfId="16426"/>
    <cellStyle name="GrandTotalRate 4 3 2 4 2" xfId="16427"/>
    <cellStyle name="GrandTotalRate 4 3 2 5" xfId="16428"/>
    <cellStyle name="GrandTotalRate 4 3 3" xfId="16429"/>
    <cellStyle name="GrandTotalRate 4 3 3 2" xfId="16430"/>
    <cellStyle name="GrandTotalRate 4 3 4" xfId="16431"/>
    <cellStyle name="GrandTotalRate 4 3 4 2" xfId="16432"/>
    <cellStyle name="GrandTotalRate 4 3 5" xfId="16433"/>
    <cellStyle name="GrandTotalRate 4 3 5 2" xfId="16434"/>
    <cellStyle name="GrandTotalRate 4 3 6" xfId="16435"/>
    <cellStyle name="GrandTotalRate 4 4" xfId="1095"/>
    <cellStyle name="GrandTotalRate 4 4 2" xfId="1096"/>
    <cellStyle name="GrandTotalRate 4 4 2 2" xfId="16436"/>
    <cellStyle name="GrandTotalRate 4 4 2 2 2" xfId="16437"/>
    <cellStyle name="GrandTotalRate 4 4 2 3" xfId="16438"/>
    <cellStyle name="GrandTotalRate 4 4 2 3 2" xfId="16439"/>
    <cellStyle name="GrandTotalRate 4 4 2 4" xfId="16440"/>
    <cellStyle name="GrandTotalRate 4 4 2 4 2" xfId="16441"/>
    <cellStyle name="GrandTotalRate 4 4 2 5" xfId="16442"/>
    <cellStyle name="GrandTotalRate 4 4 3" xfId="16443"/>
    <cellStyle name="GrandTotalRate 4 4 3 2" xfId="16444"/>
    <cellStyle name="GrandTotalRate 4 4 4" xfId="16445"/>
    <cellStyle name="GrandTotalRate 4 4 4 2" xfId="16446"/>
    <cellStyle name="GrandTotalRate 4 4 5" xfId="16447"/>
    <cellStyle name="GrandTotalRate 4 4 5 2" xfId="16448"/>
    <cellStyle name="GrandTotalRate 4 4 6" xfId="16449"/>
    <cellStyle name="GrandTotalRate 4 5" xfId="1097"/>
    <cellStyle name="GrandTotalRate 4 5 2" xfId="1098"/>
    <cellStyle name="GrandTotalRate 4 5 2 2" xfId="16450"/>
    <cellStyle name="GrandTotalRate 4 5 2 2 2" xfId="16451"/>
    <cellStyle name="GrandTotalRate 4 5 2 3" xfId="16452"/>
    <cellStyle name="GrandTotalRate 4 5 2 3 2" xfId="16453"/>
    <cellStyle name="GrandTotalRate 4 5 2 4" xfId="16454"/>
    <cellStyle name="GrandTotalRate 4 5 2 4 2" xfId="16455"/>
    <cellStyle name="GrandTotalRate 4 5 2 5" xfId="16456"/>
    <cellStyle name="GrandTotalRate 4 5 3" xfId="16457"/>
    <cellStyle name="GrandTotalRate 4 5 3 2" xfId="16458"/>
    <cellStyle name="GrandTotalRate 4 5 4" xfId="16459"/>
    <cellStyle name="GrandTotalRate 4 5 4 2" xfId="16460"/>
    <cellStyle name="GrandTotalRate 4 5 5" xfId="16461"/>
    <cellStyle name="GrandTotalRate 4 5 5 2" xfId="16462"/>
    <cellStyle name="GrandTotalRate 4 5 6" xfId="16463"/>
    <cellStyle name="GrandTotalRate 4 6" xfId="1099"/>
    <cellStyle name="GrandTotalRate 4 6 2" xfId="1100"/>
    <cellStyle name="GrandTotalRate 4 6 2 2" xfId="16464"/>
    <cellStyle name="GrandTotalRate 4 6 2 2 2" xfId="16465"/>
    <cellStyle name="GrandTotalRate 4 6 2 3" xfId="16466"/>
    <cellStyle name="GrandTotalRate 4 6 2 3 2" xfId="16467"/>
    <cellStyle name="GrandTotalRate 4 6 2 4" xfId="16468"/>
    <cellStyle name="GrandTotalRate 4 6 2 4 2" xfId="16469"/>
    <cellStyle name="GrandTotalRate 4 6 2 5" xfId="16470"/>
    <cellStyle name="GrandTotalRate 4 6 3" xfId="16471"/>
    <cellStyle name="GrandTotalRate 4 6 3 2" xfId="16472"/>
    <cellStyle name="GrandTotalRate 4 6 4" xfId="16473"/>
    <cellStyle name="GrandTotalRate 4 6 4 2" xfId="16474"/>
    <cellStyle name="GrandTotalRate 4 6 5" xfId="16475"/>
    <cellStyle name="GrandTotalRate 4 6 5 2" xfId="16476"/>
    <cellStyle name="GrandTotalRate 4 6 6" xfId="16477"/>
    <cellStyle name="GrandTotalRate 4 7" xfId="1101"/>
    <cellStyle name="GrandTotalRate 4 7 2" xfId="16478"/>
    <cellStyle name="GrandTotalRate 4 7 2 2" xfId="16479"/>
    <cellStyle name="GrandTotalRate 4 7 3" xfId="16480"/>
    <cellStyle name="GrandTotalRate 4 7 3 2" xfId="16481"/>
    <cellStyle name="GrandTotalRate 4 7 4" xfId="16482"/>
    <cellStyle name="GrandTotalRate 4 7 4 2" xfId="16483"/>
    <cellStyle name="GrandTotalRate 4 7 5" xfId="16484"/>
    <cellStyle name="GrandTotalRate 4 8" xfId="16485"/>
    <cellStyle name="GrandTotalRate 4 8 2" xfId="16486"/>
    <cellStyle name="GrandTotalRate 4 9" xfId="16487"/>
    <cellStyle name="GrandTotalRate 4 9 2" xfId="16488"/>
    <cellStyle name="GrandTotalRate 5" xfId="1102"/>
    <cellStyle name="GrandTotalRate 5 10" xfId="16489"/>
    <cellStyle name="GrandTotalRate 5 10 2" xfId="16490"/>
    <cellStyle name="GrandTotalRate 5 11" xfId="16491"/>
    <cellStyle name="GrandTotalRate 5 2" xfId="1103"/>
    <cellStyle name="GrandTotalRate 5 2 2" xfId="1104"/>
    <cellStyle name="GrandTotalRate 5 2 2 2" xfId="16492"/>
    <cellStyle name="GrandTotalRate 5 2 2 2 2" xfId="16493"/>
    <cellStyle name="GrandTotalRate 5 2 2 3" xfId="16494"/>
    <cellStyle name="GrandTotalRate 5 2 2 3 2" xfId="16495"/>
    <cellStyle name="GrandTotalRate 5 2 2 4" xfId="16496"/>
    <cellStyle name="GrandTotalRate 5 2 2 4 2" xfId="16497"/>
    <cellStyle name="GrandTotalRate 5 2 2 5" xfId="16498"/>
    <cellStyle name="GrandTotalRate 5 2 3" xfId="16499"/>
    <cellStyle name="GrandTotalRate 5 2 3 2" xfId="16500"/>
    <cellStyle name="GrandTotalRate 5 2 4" xfId="16501"/>
    <cellStyle name="GrandTotalRate 5 2 4 2" xfId="16502"/>
    <cellStyle name="GrandTotalRate 5 2 5" xfId="16503"/>
    <cellStyle name="GrandTotalRate 5 2 5 2" xfId="16504"/>
    <cellStyle name="GrandTotalRate 5 2 6" xfId="16505"/>
    <cellStyle name="GrandTotalRate 5 3" xfId="1105"/>
    <cellStyle name="GrandTotalRate 5 3 2" xfId="1106"/>
    <cellStyle name="GrandTotalRate 5 3 2 2" xfId="16506"/>
    <cellStyle name="GrandTotalRate 5 3 2 2 2" xfId="16507"/>
    <cellStyle name="GrandTotalRate 5 3 2 3" xfId="16508"/>
    <cellStyle name="GrandTotalRate 5 3 2 3 2" xfId="16509"/>
    <cellStyle name="GrandTotalRate 5 3 2 4" xfId="16510"/>
    <cellStyle name="GrandTotalRate 5 3 2 4 2" xfId="16511"/>
    <cellStyle name="GrandTotalRate 5 3 2 5" xfId="16512"/>
    <cellStyle name="GrandTotalRate 5 3 3" xfId="16513"/>
    <cellStyle name="GrandTotalRate 5 3 3 2" xfId="16514"/>
    <cellStyle name="GrandTotalRate 5 3 4" xfId="16515"/>
    <cellStyle name="GrandTotalRate 5 3 4 2" xfId="16516"/>
    <cellStyle name="GrandTotalRate 5 3 5" xfId="16517"/>
    <cellStyle name="GrandTotalRate 5 3 5 2" xfId="16518"/>
    <cellStyle name="GrandTotalRate 5 3 6" xfId="16519"/>
    <cellStyle name="GrandTotalRate 5 4" xfId="1107"/>
    <cellStyle name="GrandTotalRate 5 4 2" xfId="1108"/>
    <cellStyle name="GrandTotalRate 5 4 2 2" xfId="16520"/>
    <cellStyle name="GrandTotalRate 5 4 2 2 2" xfId="16521"/>
    <cellStyle name="GrandTotalRate 5 4 2 3" xfId="16522"/>
    <cellStyle name="GrandTotalRate 5 4 2 3 2" xfId="16523"/>
    <cellStyle name="GrandTotalRate 5 4 2 4" xfId="16524"/>
    <cellStyle name="GrandTotalRate 5 4 2 4 2" xfId="16525"/>
    <cellStyle name="GrandTotalRate 5 4 2 5" xfId="16526"/>
    <cellStyle name="GrandTotalRate 5 4 3" xfId="16527"/>
    <cellStyle name="GrandTotalRate 5 4 3 2" xfId="16528"/>
    <cellStyle name="GrandTotalRate 5 4 4" xfId="16529"/>
    <cellStyle name="GrandTotalRate 5 4 4 2" xfId="16530"/>
    <cellStyle name="GrandTotalRate 5 4 5" xfId="16531"/>
    <cellStyle name="GrandTotalRate 5 4 5 2" xfId="16532"/>
    <cellStyle name="GrandTotalRate 5 4 6" xfId="16533"/>
    <cellStyle name="GrandTotalRate 5 5" xfId="1109"/>
    <cellStyle name="GrandTotalRate 5 5 2" xfId="1110"/>
    <cellStyle name="GrandTotalRate 5 5 2 2" xfId="16534"/>
    <cellStyle name="GrandTotalRate 5 5 2 2 2" xfId="16535"/>
    <cellStyle name="GrandTotalRate 5 5 2 3" xfId="16536"/>
    <cellStyle name="GrandTotalRate 5 5 2 3 2" xfId="16537"/>
    <cellStyle name="GrandTotalRate 5 5 2 4" xfId="16538"/>
    <cellStyle name="GrandTotalRate 5 5 2 4 2" xfId="16539"/>
    <cellStyle name="GrandTotalRate 5 5 2 5" xfId="16540"/>
    <cellStyle name="GrandTotalRate 5 5 3" xfId="16541"/>
    <cellStyle name="GrandTotalRate 5 5 3 2" xfId="16542"/>
    <cellStyle name="GrandTotalRate 5 5 4" xfId="16543"/>
    <cellStyle name="GrandTotalRate 5 5 4 2" xfId="16544"/>
    <cellStyle name="GrandTotalRate 5 5 5" xfId="16545"/>
    <cellStyle name="GrandTotalRate 5 5 5 2" xfId="16546"/>
    <cellStyle name="GrandTotalRate 5 5 6" xfId="16547"/>
    <cellStyle name="GrandTotalRate 5 6" xfId="1111"/>
    <cellStyle name="GrandTotalRate 5 6 2" xfId="1112"/>
    <cellStyle name="GrandTotalRate 5 6 2 2" xfId="16548"/>
    <cellStyle name="GrandTotalRate 5 6 2 2 2" xfId="16549"/>
    <cellStyle name="GrandTotalRate 5 6 2 3" xfId="16550"/>
    <cellStyle name="GrandTotalRate 5 6 2 3 2" xfId="16551"/>
    <cellStyle name="GrandTotalRate 5 6 2 4" xfId="16552"/>
    <cellStyle name="GrandTotalRate 5 6 2 4 2" xfId="16553"/>
    <cellStyle name="GrandTotalRate 5 6 2 5" xfId="16554"/>
    <cellStyle name="GrandTotalRate 5 6 3" xfId="16555"/>
    <cellStyle name="GrandTotalRate 5 6 3 2" xfId="16556"/>
    <cellStyle name="GrandTotalRate 5 6 4" xfId="16557"/>
    <cellStyle name="GrandTotalRate 5 6 4 2" xfId="16558"/>
    <cellStyle name="GrandTotalRate 5 6 5" xfId="16559"/>
    <cellStyle name="GrandTotalRate 5 6 5 2" xfId="16560"/>
    <cellStyle name="GrandTotalRate 5 6 6" xfId="16561"/>
    <cellStyle name="GrandTotalRate 5 7" xfId="1113"/>
    <cellStyle name="GrandTotalRate 5 7 2" xfId="16562"/>
    <cellStyle name="GrandTotalRate 5 7 2 2" xfId="16563"/>
    <cellStyle name="GrandTotalRate 5 7 3" xfId="16564"/>
    <cellStyle name="GrandTotalRate 5 7 3 2" xfId="16565"/>
    <cellStyle name="GrandTotalRate 5 7 4" xfId="16566"/>
    <cellStyle name="GrandTotalRate 5 7 4 2" xfId="16567"/>
    <cellStyle name="GrandTotalRate 5 7 5" xfId="16568"/>
    <cellStyle name="GrandTotalRate 5 8" xfId="16569"/>
    <cellStyle name="GrandTotalRate 5 8 2" xfId="16570"/>
    <cellStyle name="GrandTotalRate 5 9" xfId="16571"/>
    <cellStyle name="GrandTotalRate 5 9 2" xfId="16572"/>
    <cellStyle name="GrandTotalRate 6" xfId="1114"/>
    <cellStyle name="GrandTotalRate 6 10" xfId="16573"/>
    <cellStyle name="GrandTotalRate 6 10 2" xfId="16574"/>
    <cellStyle name="GrandTotalRate 6 11" xfId="16575"/>
    <cellStyle name="GrandTotalRate 6 2" xfId="1115"/>
    <cellStyle name="GrandTotalRate 6 2 2" xfId="1116"/>
    <cellStyle name="GrandTotalRate 6 2 2 2" xfId="16576"/>
    <cellStyle name="GrandTotalRate 6 2 2 2 2" xfId="16577"/>
    <cellStyle name="GrandTotalRate 6 2 2 3" xfId="16578"/>
    <cellStyle name="GrandTotalRate 6 2 2 3 2" xfId="16579"/>
    <cellStyle name="GrandTotalRate 6 2 2 4" xfId="16580"/>
    <cellStyle name="GrandTotalRate 6 2 2 4 2" xfId="16581"/>
    <cellStyle name="GrandTotalRate 6 2 2 5" xfId="16582"/>
    <cellStyle name="GrandTotalRate 6 2 3" xfId="16583"/>
    <cellStyle name="GrandTotalRate 6 2 3 2" xfId="16584"/>
    <cellStyle name="GrandTotalRate 6 2 4" xfId="16585"/>
    <cellStyle name="GrandTotalRate 6 2 4 2" xfId="16586"/>
    <cellStyle name="GrandTotalRate 6 2 5" xfId="16587"/>
    <cellStyle name="GrandTotalRate 6 2 5 2" xfId="16588"/>
    <cellStyle name="GrandTotalRate 6 2 6" xfId="16589"/>
    <cellStyle name="GrandTotalRate 6 3" xfId="1117"/>
    <cellStyle name="GrandTotalRate 6 3 2" xfId="1118"/>
    <cellStyle name="GrandTotalRate 6 3 2 2" xfId="16590"/>
    <cellStyle name="GrandTotalRate 6 3 2 2 2" xfId="16591"/>
    <cellStyle name="GrandTotalRate 6 3 2 3" xfId="16592"/>
    <cellStyle name="GrandTotalRate 6 3 2 3 2" xfId="16593"/>
    <cellStyle name="GrandTotalRate 6 3 2 4" xfId="16594"/>
    <cellStyle name="GrandTotalRate 6 3 2 4 2" xfId="16595"/>
    <cellStyle name="GrandTotalRate 6 3 2 5" xfId="16596"/>
    <cellStyle name="GrandTotalRate 6 3 3" xfId="16597"/>
    <cellStyle name="GrandTotalRate 6 3 3 2" xfId="16598"/>
    <cellStyle name="GrandTotalRate 6 3 4" xfId="16599"/>
    <cellStyle name="GrandTotalRate 6 3 4 2" xfId="16600"/>
    <cellStyle name="GrandTotalRate 6 3 5" xfId="16601"/>
    <cellStyle name="GrandTotalRate 6 3 5 2" xfId="16602"/>
    <cellStyle name="GrandTotalRate 6 3 6" xfId="16603"/>
    <cellStyle name="GrandTotalRate 6 4" xfId="1119"/>
    <cellStyle name="GrandTotalRate 6 4 2" xfId="1120"/>
    <cellStyle name="GrandTotalRate 6 4 2 2" xfId="16604"/>
    <cellStyle name="GrandTotalRate 6 4 2 2 2" xfId="16605"/>
    <cellStyle name="GrandTotalRate 6 4 2 3" xfId="16606"/>
    <cellStyle name="GrandTotalRate 6 4 2 3 2" xfId="16607"/>
    <cellStyle name="GrandTotalRate 6 4 2 4" xfId="16608"/>
    <cellStyle name="GrandTotalRate 6 4 2 4 2" xfId="16609"/>
    <cellStyle name="GrandTotalRate 6 4 2 5" xfId="16610"/>
    <cellStyle name="GrandTotalRate 6 4 3" xfId="16611"/>
    <cellStyle name="GrandTotalRate 6 4 3 2" xfId="16612"/>
    <cellStyle name="GrandTotalRate 6 4 4" xfId="16613"/>
    <cellStyle name="GrandTotalRate 6 4 4 2" xfId="16614"/>
    <cellStyle name="GrandTotalRate 6 4 5" xfId="16615"/>
    <cellStyle name="GrandTotalRate 6 4 5 2" xfId="16616"/>
    <cellStyle name="GrandTotalRate 6 4 6" xfId="16617"/>
    <cellStyle name="GrandTotalRate 6 5" xfId="1121"/>
    <cellStyle name="GrandTotalRate 6 5 2" xfId="1122"/>
    <cellStyle name="GrandTotalRate 6 5 2 2" xfId="16618"/>
    <cellStyle name="GrandTotalRate 6 5 2 2 2" xfId="16619"/>
    <cellStyle name="GrandTotalRate 6 5 2 3" xfId="16620"/>
    <cellStyle name="GrandTotalRate 6 5 2 3 2" xfId="16621"/>
    <cellStyle name="GrandTotalRate 6 5 2 4" xfId="16622"/>
    <cellStyle name="GrandTotalRate 6 5 2 4 2" xfId="16623"/>
    <cellStyle name="GrandTotalRate 6 5 2 5" xfId="16624"/>
    <cellStyle name="GrandTotalRate 6 5 3" xfId="16625"/>
    <cellStyle name="GrandTotalRate 6 5 3 2" xfId="16626"/>
    <cellStyle name="GrandTotalRate 6 5 4" xfId="16627"/>
    <cellStyle name="GrandTotalRate 6 5 4 2" xfId="16628"/>
    <cellStyle name="GrandTotalRate 6 5 5" xfId="16629"/>
    <cellStyle name="GrandTotalRate 6 5 5 2" xfId="16630"/>
    <cellStyle name="GrandTotalRate 6 5 6" xfId="16631"/>
    <cellStyle name="GrandTotalRate 6 6" xfId="1123"/>
    <cellStyle name="GrandTotalRate 6 6 2" xfId="1124"/>
    <cellStyle name="GrandTotalRate 6 6 2 2" xfId="16632"/>
    <cellStyle name="GrandTotalRate 6 6 2 2 2" xfId="16633"/>
    <cellStyle name="GrandTotalRate 6 6 2 3" xfId="16634"/>
    <cellStyle name="GrandTotalRate 6 6 2 3 2" xfId="16635"/>
    <cellStyle name="GrandTotalRate 6 6 2 4" xfId="16636"/>
    <cellStyle name="GrandTotalRate 6 6 2 4 2" xfId="16637"/>
    <cellStyle name="GrandTotalRate 6 6 2 5" xfId="16638"/>
    <cellStyle name="GrandTotalRate 6 6 3" xfId="16639"/>
    <cellStyle name="GrandTotalRate 6 6 3 2" xfId="16640"/>
    <cellStyle name="GrandTotalRate 6 6 4" xfId="16641"/>
    <cellStyle name="GrandTotalRate 6 6 4 2" xfId="16642"/>
    <cellStyle name="GrandTotalRate 6 6 5" xfId="16643"/>
    <cellStyle name="GrandTotalRate 6 6 5 2" xfId="16644"/>
    <cellStyle name="GrandTotalRate 6 6 6" xfId="16645"/>
    <cellStyle name="GrandTotalRate 6 7" xfId="1125"/>
    <cellStyle name="GrandTotalRate 6 7 2" xfId="16646"/>
    <cellStyle name="GrandTotalRate 6 7 2 2" xfId="16647"/>
    <cellStyle name="GrandTotalRate 6 7 3" xfId="16648"/>
    <cellStyle name="GrandTotalRate 6 7 3 2" xfId="16649"/>
    <cellStyle name="GrandTotalRate 6 7 4" xfId="16650"/>
    <cellStyle name="GrandTotalRate 6 7 4 2" xfId="16651"/>
    <cellStyle name="GrandTotalRate 6 7 5" xfId="16652"/>
    <cellStyle name="GrandTotalRate 6 8" xfId="16653"/>
    <cellStyle name="GrandTotalRate 6 8 2" xfId="16654"/>
    <cellStyle name="GrandTotalRate 6 9" xfId="16655"/>
    <cellStyle name="GrandTotalRate 6 9 2" xfId="16656"/>
    <cellStyle name="GrandTotalRate 7" xfId="1126"/>
    <cellStyle name="GrandTotalRate 7 2" xfId="1127"/>
    <cellStyle name="GrandTotalRate 7 2 2" xfId="16657"/>
    <cellStyle name="GrandTotalRate 7 2 2 2" xfId="16658"/>
    <cellStyle name="GrandTotalRate 7 2 3" xfId="16659"/>
    <cellStyle name="GrandTotalRate 7 2 3 2" xfId="16660"/>
    <cellStyle name="GrandTotalRate 7 2 4" xfId="16661"/>
    <cellStyle name="GrandTotalRate 7 2 4 2" xfId="16662"/>
    <cellStyle name="GrandTotalRate 7 2 5" xfId="16663"/>
    <cellStyle name="GrandTotalRate 7 3" xfId="16664"/>
    <cellStyle name="GrandTotalRate 7 3 2" xfId="16665"/>
    <cellStyle name="GrandTotalRate 7 4" xfId="16666"/>
    <cellStyle name="GrandTotalRate 7 4 2" xfId="16667"/>
    <cellStyle name="GrandTotalRate 7 5" xfId="16668"/>
    <cellStyle name="GrandTotalRate 7 5 2" xfId="16669"/>
    <cellStyle name="GrandTotalRate 7 6" xfId="16670"/>
    <cellStyle name="GrandTotalRate 8" xfId="1128"/>
    <cellStyle name="GrandTotalRate 8 2" xfId="1129"/>
    <cellStyle name="GrandTotalRate 8 2 2" xfId="16671"/>
    <cellStyle name="GrandTotalRate 8 2 2 2" xfId="16672"/>
    <cellStyle name="GrandTotalRate 8 2 3" xfId="16673"/>
    <cellStyle name="GrandTotalRate 8 2 3 2" xfId="16674"/>
    <cellStyle name="GrandTotalRate 8 2 4" xfId="16675"/>
    <cellStyle name="GrandTotalRate 8 2 4 2" xfId="16676"/>
    <cellStyle name="GrandTotalRate 8 2 5" xfId="16677"/>
    <cellStyle name="GrandTotalRate 8 3" xfId="16678"/>
    <cellStyle name="GrandTotalRate 8 3 2" xfId="16679"/>
    <cellStyle name="GrandTotalRate 8 4" xfId="16680"/>
    <cellStyle name="GrandTotalRate 8 4 2" xfId="16681"/>
    <cellStyle name="GrandTotalRate 8 5" xfId="16682"/>
    <cellStyle name="GrandTotalRate 8 5 2" xfId="16683"/>
    <cellStyle name="GrandTotalRate 8 6" xfId="16684"/>
    <cellStyle name="GrandTotalRate 9" xfId="1130"/>
    <cellStyle name="GrandTotalRate 9 2" xfId="1131"/>
    <cellStyle name="GrandTotalRate 9 2 2" xfId="16685"/>
    <cellStyle name="GrandTotalRate 9 2 2 2" xfId="16686"/>
    <cellStyle name="GrandTotalRate 9 2 3" xfId="16687"/>
    <cellStyle name="GrandTotalRate 9 2 3 2" xfId="16688"/>
    <cellStyle name="GrandTotalRate 9 2 4" xfId="16689"/>
    <cellStyle name="GrandTotalRate 9 2 4 2" xfId="16690"/>
    <cellStyle name="GrandTotalRate 9 2 5" xfId="16691"/>
    <cellStyle name="GrandTotalRate 9 3" xfId="16692"/>
    <cellStyle name="GrandTotalRate 9 3 2" xfId="16693"/>
    <cellStyle name="GrandTotalRate 9 4" xfId="16694"/>
    <cellStyle name="GrandTotalRate 9 4 2" xfId="16695"/>
    <cellStyle name="GrandTotalRate 9 5" xfId="16696"/>
    <cellStyle name="GrandTotalRate 9 5 2" xfId="16697"/>
    <cellStyle name="GrandTotalRate 9 6" xfId="16698"/>
    <cellStyle name="Grey" xfId="18"/>
    <cellStyle name="Grey 2" xfId="16699"/>
    <cellStyle name="Header" xfId="1132"/>
    <cellStyle name="Header 2" xfId="1133"/>
    <cellStyle name="Header 2 2" xfId="16700"/>
    <cellStyle name="Header 3" xfId="1134"/>
    <cellStyle name="Header 4" xfId="1135"/>
    <cellStyle name="Header 5" xfId="1136"/>
    <cellStyle name="Header1" xfId="19"/>
    <cellStyle name="Header2" xfId="20"/>
    <cellStyle name="Header2 2" xfId="16701"/>
    <cellStyle name="heading" xfId="16702"/>
    <cellStyle name="Heading 1 2" xfId="1137"/>
    <cellStyle name="Heading 1 3" xfId="1138"/>
    <cellStyle name="Heading 1 4" xfId="16703"/>
    <cellStyle name="Heading 1 5" xfId="16704"/>
    <cellStyle name="Heading 2 2" xfId="1139"/>
    <cellStyle name="Heading 2 3" xfId="1140"/>
    <cellStyle name="Heading 2 4" xfId="16705"/>
    <cellStyle name="Heading 2 5" xfId="16706"/>
    <cellStyle name="Heading 3 2" xfId="1141"/>
    <cellStyle name="Heading 3 3" xfId="1142"/>
    <cellStyle name="Heading 3 4" xfId="16707"/>
    <cellStyle name="Heading 3 5" xfId="16708"/>
    <cellStyle name="Heading 4 2" xfId="1143"/>
    <cellStyle name="Heading 4 3" xfId="1144"/>
    <cellStyle name="Heading 4 4" xfId="16709"/>
    <cellStyle name="HEADINGS" xfId="16710"/>
    <cellStyle name="Hidden" xfId="16711"/>
    <cellStyle name="Hyperlink 2" xfId="16712"/>
    <cellStyle name="Input [yellow]" xfId="21"/>
    <cellStyle name="Input [yellow] 2" xfId="16713"/>
    <cellStyle name="Input [yellow] 3" xfId="16714"/>
    <cellStyle name="Input 2" xfId="1145"/>
    <cellStyle name="Input 3" xfId="1146"/>
    <cellStyle name="Input 4" xfId="16715"/>
    <cellStyle name="Input 4 2" xfId="16716"/>
    <cellStyle name="Input 5" xfId="16717"/>
    <cellStyle name="Input 5 2" xfId="16718"/>
    <cellStyle name="INPUTS" xfId="16719"/>
    <cellStyle name="Inputs2" xfId="16720"/>
    <cellStyle name="Italics" xfId="16721"/>
    <cellStyle name="Line" xfId="16722"/>
    <cellStyle name="Linked Cell 2" xfId="1147"/>
    <cellStyle name="Linked Cell 3" xfId="1148"/>
    <cellStyle name="Linked Cell 4" xfId="16723"/>
    <cellStyle name="Linked Cell 5" xfId="16724"/>
    <cellStyle name="m/d/yy" xfId="16725"/>
    <cellStyle name="Millares [0]_2AV_M_M " xfId="16726"/>
    <cellStyle name="Millares_2AV_M_M " xfId="16727"/>
    <cellStyle name="MLComma0" xfId="16728"/>
    <cellStyle name="MLDollar0" xfId="16729"/>
    <cellStyle name="MLMultiple0" xfId="16730"/>
    <cellStyle name="MLPercent0" xfId="16731"/>
    <cellStyle name="Moneda [0]_2AV_M_M " xfId="16732"/>
    <cellStyle name="Moneda_2AV_M_M " xfId="16733"/>
    <cellStyle name="Month" xfId="16734"/>
    <cellStyle name="Month 2" xfId="16735"/>
    <cellStyle name="Month-long" xfId="16736"/>
    <cellStyle name="Month-short" xfId="16737"/>
    <cellStyle name="Mon-yr" xfId="16738"/>
    <cellStyle name="Neutral 2" xfId="1149"/>
    <cellStyle name="Neutral 3" xfId="1150"/>
    <cellStyle name="Neutral 4" xfId="16739"/>
    <cellStyle name="Neutral 5" xfId="16740"/>
    <cellStyle name="Normal" xfId="0" builtinId="0"/>
    <cellStyle name="Normal - Style1" xfId="22"/>
    <cellStyle name="Normal - Style1 2" xfId="16741"/>
    <cellStyle name="Normal 10" xfId="1151"/>
    <cellStyle name="Normal 10 10" xfId="57068"/>
    <cellStyle name="Normal 10 11" xfId="57069"/>
    <cellStyle name="Normal 10 12" xfId="57070"/>
    <cellStyle name="Normal 10 2" xfId="16742"/>
    <cellStyle name="Normal 10 3" xfId="57071"/>
    <cellStyle name="Normal 10 4" xfId="57072"/>
    <cellStyle name="Normal 10 5" xfId="57073"/>
    <cellStyle name="Normal 10 6" xfId="57074"/>
    <cellStyle name="Normal 10 7" xfId="57075"/>
    <cellStyle name="Normal 10 8" xfId="57076"/>
    <cellStyle name="Normal 10 9" xfId="57077"/>
    <cellStyle name="Normal 11" xfId="6"/>
    <cellStyle name="Normal 11 2" xfId="9871"/>
    <cellStyle name="Normal 12" xfId="1152"/>
    <cellStyle name="Normal 12 10" xfId="16743"/>
    <cellStyle name="Normal 12 2" xfId="16744"/>
    <cellStyle name="Normal 13" xfId="1153"/>
    <cellStyle name="Normal 13 2" xfId="16745"/>
    <cellStyle name="Normal 13 3" xfId="57078"/>
    <cellStyle name="Normal 13 4" xfId="57079"/>
    <cellStyle name="Normal 14" xfId="1154"/>
    <cellStyle name="Normal 14 2" xfId="16746"/>
    <cellStyle name="Normal 14 3" xfId="16747"/>
    <cellStyle name="Normal 14 4" xfId="16748"/>
    <cellStyle name="Normal 14 5" xfId="16749"/>
    <cellStyle name="Normal 14 6" xfId="16750"/>
    <cellStyle name="Normal 15" xfId="1155"/>
    <cellStyle name="Normal 15 2" xfId="16751"/>
    <cellStyle name="Normal 15 3" xfId="16752"/>
    <cellStyle name="Normal 15 4" xfId="16753"/>
    <cellStyle name="Normal 15 5" xfId="16754"/>
    <cellStyle name="Normal 15 6" xfId="16755"/>
    <cellStyle name="Normal 16" xfId="1156"/>
    <cellStyle name="Normal 16 2" xfId="16756"/>
    <cellStyle name="Normal 16 3" xfId="16757"/>
    <cellStyle name="Normal 16 4" xfId="16758"/>
    <cellStyle name="Normal 16 5" xfId="16759"/>
    <cellStyle name="Normal 169" xfId="9862"/>
    <cellStyle name="Normal 17" xfId="1157"/>
    <cellStyle name="Normal 17 2" xfId="16760"/>
    <cellStyle name="Normal 18" xfId="1158"/>
    <cellStyle name="Normal 18 2" xfId="16761"/>
    <cellStyle name="Normal 18 3" xfId="57036"/>
    <cellStyle name="Normal 19" xfId="1159"/>
    <cellStyle name="Normal 19 2" xfId="16762"/>
    <cellStyle name="Normal 2" xfId="1"/>
    <cellStyle name="Normal 2 10" xfId="57080"/>
    <cellStyle name="Normal 2 11" xfId="57081"/>
    <cellStyle name="Normal 2 12" xfId="57082"/>
    <cellStyle name="Normal 2 13" xfId="57083"/>
    <cellStyle name="Normal 2 14" xfId="57084"/>
    <cellStyle name="Normal 2 2" xfId="9"/>
    <cellStyle name="Normal 2 2 2" xfId="16763"/>
    <cellStyle name="Normal 2 2 3" xfId="16764"/>
    <cellStyle name="Normal 2 3" xfId="30"/>
    <cellStyle name="Normal 2 3 2" xfId="1160"/>
    <cellStyle name="Normal 2 3 3" xfId="9873"/>
    <cellStyle name="Normal 2 4" xfId="1161"/>
    <cellStyle name="Normal 2 5" xfId="9866"/>
    <cellStyle name="Normal 2 6" xfId="16765"/>
    <cellStyle name="Normal 2 7" xfId="57085"/>
    <cellStyle name="Normal 2 8" xfId="57086"/>
    <cellStyle name="Normal 2 9" xfId="57087"/>
    <cellStyle name="Normal 2_2010 Tax Return - Florida Bonus Adjustment" xfId="16766"/>
    <cellStyle name="Normal 20" xfId="1162"/>
    <cellStyle name="Normal 20 2" xfId="16767"/>
    <cellStyle name="Normal 21" xfId="1163"/>
    <cellStyle name="Normal 21 2" xfId="16768"/>
    <cellStyle name="Normal 22" xfId="1164"/>
    <cellStyle name="Normal 23" xfId="1165"/>
    <cellStyle name="Normal 24" xfId="1166"/>
    <cellStyle name="Normal 25" xfId="1167"/>
    <cellStyle name="Normal 26" xfId="1168"/>
    <cellStyle name="Normal 27" xfId="1169"/>
    <cellStyle name="Normal 28" xfId="1170"/>
    <cellStyle name="Normal 29" xfId="1171"/>
    <cellStyle name="Normal 3" xfId="2"/>
    <cellStyle name="Normal 3 2" xfId="12"/>
    <cellStyle name="Normal 3 2 2" xfId="16769"/>
    <cellStyle name="Normal 3 3" xfId="1172"/>
    <cellStyle name="Normal 3 4" xfId="1173"/>
    <cellStyle name="Normal 3 4 2" xfId="9900"/>
    <cellStyle name="Normal 3 5" xfId="9865"/>
    <cellStyle name="Normal 3 6" xfId="16770"/>
    <cellStyle name="Normal 30" xfId="1174"/>
    <cellStyle name="Normal 30 2" xfId="16771"/>
    <cellStyle name="Normal 31" xfId="1175"/>
    <cellStyle name="Normal 31 2" xfId="16772"/>
    <cellStyle name="Normal 32" xfId="1176"/>
    <cellStyle name="Normal 32 2" xfId="16773"/>
    <cellStyle name="Normal 33" xfId="1177"/>
    <cellStyle name="Normal 33 2" xfId="16774"/>
    <cellStyle name="Normal 34" xfId="1178"/>
    <cellStyle name="Normal 35" xfId="1179"/>
    <cellStyle name="Normal 36" xfId="1180"/>
    <cellStyle name="Normal 37" xfId="9903"/>
    <cellStyle name="Normal 38" xfId="16775"/>
    <cellStyle name="Normal 39" xfId="16776"/>
    <cellStyle name="Normal 4" xfId="7"/>
    <cellStyle name="Normal 4 2" xfId="1181"/>
    <cellStyle name="Normal 4 2 2" xfId="16777"/>
    <cellStyle name="Normal 4 3" xfId="16778"/>
    <cellStyle name="Normal 4 4" xfId="16779"/>
    <cellStyle name="Normal 40" xfId="16780"/>
    <cellStyle name="Normal 41" xfId="16781"/>
    <cellStyle name="Normal 42" xfId="16782"/>
    <cellStyle name="Normal 43" xfId="16783"/>
    <cellStyle name="Normal 44" xfId="16784"/>
    <cellStyle name="Normal 45" xfId="16785"/>
    <cellStyle name="Normal 46" xfId="16786"/>
    <cellStyle name="Normal 47" xfId="16787"/>
    <cellStyle name="Normal 47 6" xfId="16788"/>
    <cellStyle name="Normal 5" xfId="8"/>
    <cellStyle name="Normal 5 2" xfId="1182"/>
    <cellStyle name="Normal 5 2 2" xfId="16789"/>
    <cellStyle name="Normal 5 3" xfId="16790"/>
    <cellStyle name="Normal 5 4" xfId="16791"/>
    <cellStyle name="Normal 5 5" xfId="16792"/>
    <cellStyle name="Normal 6" xfId="10"/>
    <cellStyle name="Normal 6 2" xfId="13"/>
    <cellStyle name="Normal 6 3" xfId="9872"/>
    <cellStyle name="Normal 7" xfId="11"/>
    <cellStyle name="Normal 7 2" xfId="9867"/>
    <cellStyle name="Normal 7 3" xfId="16793"/>
    <cellStyle name="Normal 7 4" xfId="16794"/>
    <cellStyle name="Normal 79" xfId="16795"/>
    <cellStyle name="Normal 8" xfId="1183"/>
    <cellStyle name="Normal 8 10" xfId="57088"/>
    <cellStyle name="Normal 8 11" xfId="57089"/>
    <cellStyle name="Normal 8 12" xfId="57090"/>
    <cellStyle name="Normal 8 2" xfId="9868"/>
    <cellStyle name="Normal 8 3" xfId="16796"/>
    <cellStyle name="Normal 8 4" xfId="57091"/>
    <cellStyle name="Normal 8 5" xfId="57092"/>
    <cellStyle name="Normal 8 6" xfId="57093"/>
    <cellStyle name="Normal 8 7" xfId="57094"/>
    <cellStyle name="Normal 8 8" xfId="57095"/>
    <cellStyle name="Normal 8 9" xfId="57096"/>
    <cellStyle name="Normal 80" xfId="16797"/>
    <cellStyle name="Normal 83" xfId="16798"/>
    <cellStyle name="Normal 9" xfId="1184"/>
    <cellStyle name="Normal 9 2" xfId="16799"/>
    <cellStyle name="Note 2" xfId="1185"/>
    <cellStyle name="Note 2 2" xfId="9901"/>
    <cellStyle name="Note 2 2 2" xfId="16800"/>
    <cellStyle name="Note 2 3" xfId="16801"/>
    <cellStyle name="Note 3" xfId="1186"/>
    <cellStyle name="Note 3 2" xfId="9902"/>
    <cellStyle name="Note 3 2 2" xfId="16802"/>
    <cellStyle name="Note 3 3" xfId="16803"/>
    <cellStyle name="Note 4" xfId="1187"/>
    <cellStyle name="Note 4 2" xfId="16804"/>
    <cellStyle name="Note 4 3" xfId="16805"/>
    <cellStyle name="Note 4 4" xfId="16806"/>
    <cellStyle name="Note 5" xfId="1188"/>
    <cellStyle name="Note 6" xfId="16807"/>
    <cellStyle name="Note 7" xfId="16808"/>
    <cellStyle name="Note 7 2" xfId="16809"/>
    <cellStyle name="Note 8" xfId="16810"/>
    <cellStyle name="Note 8 2" xfId="16811"/>
    <cellStyle name="Numbers" xfId="16812"/>
    <cellStyle name="Numbers - Bold" xfId="16813"/>
    <cellStyle name="Numbers - Bold - Italic" xfId="16814"/>
    <cellStyle name="Numbers - Bold_1pager28" xfId="16815"/>
    <cellStyle name="Numbers - Large" xfId="16816"/>
    <cellStyle name="Numbers_Comps" xfId="16817"/>
    <cellStyle name="Outlined" xfId="16818"/>
    <cellStyle name="Outlined 2" xfId="16819"/>
    <cellStyle name="Output 2" xfId="1189"/>
    <cellStyle name="Output 3" xfId="1190"/>
    <cellStyle name="Output 4" xfId="16820"/>
    <cellStyle name="Output 4 2" xfId="16821"/>
    <cellStyle name="Output 4 2 2" xfId="16822"/>
    <cellStyle name="Output 4 3" xfId="16823"/>
    <cellStyle name="Output 5" xfId="16824"/>
    <cellStyle name="Output 5 2" xfId="16825"/>
    <cellStyle name="Output 5 2 2" xfId="16826"/>
    <cellStyle name="Output 5 3" xfId="16827"/>
    <cellStyle name="Output Amounts" xfId="57097"/>
    <cellStyle name="Output Column Headings" xfId="57098"/>
    <cellStyle name="Output Line Items" xfId="57099"/>
    <cellStyle name="Output Report Heading" xfId="57100"/>
    <cellStyle name="Output Report Title" xfId="57101"/>
    <cellStyle name="Page Title" xfId="16828"/>
    <cellStyle name="Percent" xfId="9863" builtinId="5"/>
    <cellStyle name="Percent (0)" xfId="16829"/>
    <cellStyle name="Percent [0]" xfId="16830"/>
    <cellStyle name="Percent [1]" xfId="16831"/>
    <cellStyle name="Percent [2]" xfId="23"/>
    <cellStyle name="Percent 1" xfId="16832"/>
    <cellStyle name="Percent 10" xfId="16833"/>
    <cellStyle name="Percent 11" xfId="16834"/>
    <cellStyle name="Percent 12" xfId="16835"/>
    <cellStyle name="Percent 13" xfId="16836"/>
    <cellStyle name="Percent 14" xfId="16837"/>
    <cellStyle name="Percent 15" xfId="16838"/>
    <cellStyle name="Percent 16" xfId="16839"/>
    <cellStyle name="Percent 17" xfId="16840"/>
    <cellStyle name="Percent 18" xfId="16841"/>
    <cellStyle name="Percent 19" xfId="16842"/>
    <cellStyle name="Percent 2" xfId="3"/>
    <cellStyle name="Percent 2 2" xfId="1191"/>
    <cellStyle name="Percent 2 3" xfId="1192"/>
    <cellStyle name="Percent 2 4" xfId="9870"/>
    <cellStyle name="Percent 20" xfId="16843"/>
    <cellStyle name="Percent 21" xfId="16844"/>
    <cellStyle name="Percent 22" xfId="16845"/>
    <cellStyle name="Percent 23" xfId="16846"/>
    <cellStyle name="Percent 24" xfId="16847"/>
    <cellStyle name="Percent 25" xfId="16848"/>
    <cellStyle name="Percent 26" xfId="16849"/>
    <cellStyle name="Percent 27" xfId="16850"/>
    <cellStyle name="Percent 28" xfId="16851"/>
    <cellStyle name="Percent 29" xfId="16852"/>
    <cellStyle name="Percent 3" xfId="28"/>
    <cellStyle name="Percent 3 2" xfId="16853"/>
    <cellStyle name="Percent 30" xfId="16854"/>
    <cellStyle name="Percent 31" xfId="16855"/>
    <cellStyle name="Percent 32" xfId="16856"/>
    <cellStyle name="Percent 4" xfId="29"/>
    <cellStyle name="Percent 5" xfId="9864"/>
    <cellStyle name="Percent 6" xfId="9904"/>
    <cellStyle name="Percent 7" xfId="16857"/>
    <cellStyle name="Percent 8" xfId="16858"/>
    <cellStyle name="Percent 9" xfId="16859"/>
    <cellStyle name="Percent[1]" xfId="16860"/>
    <cellStyle name="Percentage" xfId="16861"/>
    <cellStyle name="Porcentagem_Modelo Merrill Lynch - Final" xfId="16862"/>
    <cellStyle name="Power Price" xfId="16863"/>
    <cellStyle name="Present Value" xfId="16864"/>
    <cellStyle name="PSChar" xfId="16865"/>
    <cellStyle name="PSDate" xfId="16866"/>
    <cellStyle name="PSDec" xfId="16867"/>
    <cellStyle name="PSHeading" xfId="16868"/>
    <cellStyle name="PSInt" xfId="16869"/>
    <cellStyle name="PSSpacer" xfId="16870"/>
    <cellStyle name="r" xfId="16871"/>
    <cellStyle name="r 2" xfId="16872"/>
    <cellStyle name="RevList" xfId="24"/>
    <cellStyle name="RISKinNumber" xfId="16873"/>
    <cellStyle name="RISKnormLabel" xfId="16874"/>
    <cellStyle name="SAPBEXaggData" xfId="1193"/>
    <cellStyle name="SAPBEXaggData 10" xfId="1194"/>
    <cellStyle name="SAPBEXaggData 10 2" xfId="1195"/>
    <cellStyle name="SAPBEXaggData 10 2 2" xfId="16875"/>
    <cellStyle name="SAPBEXaggData 10 2 2 2" xfId="16876"/>
    <cellStyle name="SAPBEXaggData 10 2 3" xfId="16877"/>
    <cellStyle name="SAPBEXaggData 10 2 3 2" xfId="16878"/>
    <cellStyle name="SAPBEXaggData 10 2 4" xfId="16879"/>
    <cellStyle name="SAPBEXaggData 10 3" xfId="16880"/>
    <cellStyle name="SAPBEXaggData 10 3 2" xfId="16881"/>
    <cellStyle name="SAPBEXaggData 10 4" xfId="16882"/>
    <cellStyle name="SAPBEXaggData 10 4 2" xfId="16883"/>
    <cellStyle name="SAPBEXaggData 10 5" xfId="16884"/>
    <cellStyle name="SAPBEXaggData 11" xfId="1196"/>
    <cellStyle name="SAPBEXaggData 11 2" xfId="16885"/>
    <cellStyle name="SAPBEXaggData 11 2 2" xfId="16886"/>
    <cellStyle name="SAPBEXaggData 11 3" xfId="16887"/>
    <cellStyle name="SAPBEXaggData 11 3 2" xfId="16888"/>
    <cellStyle name="SAPBEXaggData 11 4" xfId="16889"/>
    <cellStyle name="SAPBEXaggData 12" xfId="1197"/>
    <cellStyle name="SAPBEXaggData 12 2" xfId="16890"/>
    <cellStyle name="SAPBEXaggData 12 2 2" xfId="16891"/>
    <cellStyle name="SAPBEXaggData 12 3" xfId="16892"/>
    <cellStyle name="SAPBEXaggData 12 3 2" xfId="16893"/>
    <cellStyle name="SAPBEXaggData 12 4" xfId="16894"/>
    <cellStyle name="SAPBEXaggData 13" xfId="1198"/>
    <cellStyle name="SAPBEXaggData 13 2" xfId="16895"/>
    <cellStyle name="SAPBEXaggData 13 2 2" xfId="16896"/>
    <cellStyle name="SAPBEXaggData 13 3" xfId="16897"/>
    <cellStyle name="SAPBEXaggData 13 3 2" xfId="16898"/>
    <cellStyle name="SAPBEXaggData 13 4" xfId="16899"/>
    <cellStyle name="SAPBEXaggData 14" xfId="1199"/>
    <cellStyle name="SAPBEXaggData 14 2" xfId="16900"/>
    <cellStyle name="SAPBEXaggData 14 2 2" xfId="16901"/>
    <cellStyle name="SAPBEXaggData 14 3" xfId="16902"/>
    <cellStyle name="SAPBEXaggData 14 3 2" xfId="16903"/>
    <cellStyle name="SAPBEXaggData 14 4" xfId="16904"/>
    <cellStyle name="SAPBEXaggData 15" xfId="1200"/>
    <cellStyle name="SAPBEXaggData 15 2" xfId="16905"/>
    <cellStyle name="SAPBEXaggData 15 2 2" xfId="16906"/>
    <cellStyle name="SAPBEXaggData 15 3" xfId="16907"/>
    <cellStyle name="SAPBEXaggData 15 3 2" xfId="16908"/>
    <cellStyle name="SAPBEXaggData 15 4" xfId="16909"/>
    <cellStyle name="SAPBEXaggData 16" xfId="16910"/>
    <cellStyle name="SAPBEXaggData 16 2" xfId="16911"/>
    <cellStyle name="SAPBEXaggData 16 2 2" xfId="16912"/>
    <cellStyle name="SAPBEXaggData 16 3" xfId="16913"/>
    <cellStyle name="SAPBEXaggData 17" xfId="16914"/>
    <cellStyle name="SAPBEXaggData 17 2" xfId="16915"/>
    <cellStyle name="SAPBEXaggData 17 2 2" xfId="16916"/>
    <cellStyle name="SAPBEXaggData 17 3" xfId="16917"/>
    <cellStyle name="SAPBEXaggData 18" xfId="16918"/>
    <cellStyle name="SAPBEXaggData 18 2" xfId="16919"/>
    <cellStyle name="SAPBEXaggData 18 2 2" xfId="16920"/>
    <cellStyle name="SAPBEXaggData 18 3" xfId="16921"/>
    <cellStyle name="SAPBEXaggData 19" xfId="16922"/>
    <cellStyle name="SAPBEXaggData 19 2" xfId="16923"/>
    <cellStyle name="SAPBEXaggData 2" xfId="1201"/>
    <cellStyle name="SAPBEXaggData 2 10" xfId="1202"/>
    <cellStyle name="SAPBEXaggData 2 10 2" xfId="16924"/>
    <cellStyle name="SAPBEXaggData 2 10 2 2" xfId="16925"/>
    <cellStyle name="SAPBEXaggData 2 10 3" xfId="16926"/>
    <cellStyle name="SAPBEXaggData 2 10 3 2" xfId="16927"/>
    <cellStyle name="SAPBEXaggData 2 10 4" xfId="16928"/>
    <cellStyle name="SAPBEXaggData 2 11" xfId="1203"/>
    <cellStyle name="SAPBEXaggData 2 11 2" xfId="16929"/>
    <cellStyle name="SAPBEXaggData 2 11 2 2" xfId="16930"/>
    <cellStyle name="SAPBEXaggData 2 11 3" xfId="16931"/>
    <cellStyle name="SAPBEXaggData 2 11 3 2" xfId="16932"/>
    <cellStyle name="SAPBEXaggData 2 11 4" xfId="16933"/>
    <cellStyle name="SAPBEXaggData 2 12" xfId="1204"/>
    <cellStyle name="SAPBEXaggData 2 12 2" xfId="16934"/>
    <cellStyle name="SAPBEXaggData 2 12 2 2" xfId="16935"/>
    <cellStyle name="SAPBEXaggData 2 12 3" xfId="16936"/>
    <cellStyle name="SAPBEXaggData 2 12 3 2" xfId="16937"/>
    <cellStyle name="SAPBEXaggData 2 12 4" xfId="16938"/>
    <cellStyle name="SAPBEXaggData 2 13" xfId="1205"/>
    <cellStyle name="SAPBEXaggData 2 13 2" xfId="16939"/>
    <cellStyle name="SAPBEXaggData 2 13 2 2" xfId="16940"/>
    <cellStyle name="SAPBEXaggData 2 13 3" xfId="16941"/>
    <cellStyle name="SAPBEXaggData 2 13 3 2" xfId="16942"/>
    <cellStyle name="SAPBEXaggData 2 13 4" xfId="16943"/>
    <cellStyle name="SAPBEXaggData 2 14" xfId="1206"/>
    <cellStyle name="SAPBEXaggData 2 14 2" xfId="16944"/>
    <cellStyle name="SAPBEXaggData 2 14 2 2" xfId="16945"/>
    <cellStyle name="SAPBEXaggData 2 14 3" xfId="16946"/>
    <cellStyle name="SAPBEXaggData 2 14 3 2" xfId="16947"/>
    <cellStyle name="SAPBEXaggData 2 14 4" xfId="16948"/>
    <cellStyle name="SAPBEXaggData 2 15" xfId="16949"/>
    <cellStyle name="SAPBEXaggData 2 15 2" xfId="16950"/>
    <cellStyle name="SAPBEXaggData 2 15 2 2" xfId="16951"/>
    <cellStyle name="SAPBEXaggData 2 15 3" xfId="16952"/>
    <cellStyle name="SAPBEXaggData 2 16" xfId="16953"/>
    <cellStyle name="SAPBEXaggData 2 16 2" xfId="16954"/>
    <cellStyle name="SAPBEXaggData 2 16 2 2" xfId="16955"/>
    <cellStyle name="SAPBEXaggData 2 16 3" xfId="16956"/>
    <cellStyle name="SAPBEXaggData 2 17" xfId="16957"/>
    <cellStyle name="SAPBEXaggData 2 17 2" xfId="16958"/>
    <cellStyle name="SAPBEXaggData 2 17 2 2" xfId="16959"/>
    <cellStyle name="SAPBEXaggData 2 17 3" xfId="16960"/>
    <cellStyle name="SAPBEXaggData 2 18" xfId="16961"/>
    <cellStyle name="SAPBEXaggData 2 18 2" xfId="16962"/>
    <cellStyle name="SAPBEXaggData 2 19" xfId="16963"/>
    <cellStyle name="SAPBEXaggData 2 19 2" xfId="16964"/>
    <cellStyle name="SAPBEXaggData 2 2" xfId="1207"/>
    <cellStyle name="SAPBEXaggData 2 2 10" xfId="1208"/>
    <cellStyle name="SAPBEXaggData 2 2 10 2" xfId="16965"/>
    <cellStyle name="SAPBEXaggData 2 2 10 2 2" xfId="16966"/>
    <cellStyle name="SAPBEXaggData 2 2 10 3" xfId="16967"/>
    <cellStyle name="SAPBEXaggData 2 2 10 3 2" xfId="16968"/>
    <cellStyle name="SAPBEXaggData 2 2 10 4" xfId="16969"/>
    <cellStyle name="SAPBEXaggData 2 2 11" xfId="16970"/>
    <cellStyle name="SAPBEXaggData 2 2 11 2" xfId="16971"/>
    <cellStyle name="SAPBEXaggData 2 2 12" xfId="16972"/>
    <cellStyle name="SAPBEXaggData 2 2 12 2" xfId="16973"/>
    <cellStyle name="SAPBEXaggData 2 2 13" xfId="16974"/>
    <cellStyle name="SAPBEXaggData 2 2 2" xfId="1209"/>
    <cellStyle name="SAPBEXaggData 2 2 2 10" xfId="16975"/>
    <cellStyle name="SAPBEXaggData 2 2 2 2" xfId="1210"/>
    <cellStyle name="SAPBEXaggData 2 2 2 2 2" xfId="1211"/>
    <cellStyle name="SAPBEXaggData 2 2 2 2 2 2" xfId="16976"/>
    <cellStyle name="SAPBEXaggData 2 2 2 2 2 2 2" xfId="16977"/>
    <cellStyle name="SAPBEXaggData 2 2 2 2 2 3" xfId="16978"/>
    <cellStyle name="SAPBEXaggData 2 2 2 2 2 3 2" xfId="16979"/>
    <cellStyle name="SAPBEXaggData 2 2 2 2 2 4" xfId="16980"/>
    <cellStyle name="SAPBEXaggData 2 2 2 2 3" xfId="16981"/>
    <cellStyle name="SAPBEXaggData 2 2 2 2 3 2" xfId="16982"/>
    <cellStyle name="SAPBEXaggData 2 2 2 2 4" xfId="16983"/>
    <cellStyle name="SAPBEXaggData 2 2 2 2 4 2" xfId="16984"/>
    <cellStyle name="SAPBEXaggData 2 2 2 2 5" xfId="16985"/>
    <cellStyle name="SAPBEXaggData 2 2 2 3" xfId="1212"/>
    <cellStyle name="SAPBEXaggData 2 2 2 3 2" xfId="1213"/>
    <cellStyle name="SAPBEXaggData 2 2 2 3 2 2" xfId="16986"/>
    <cellStyle name="SAPBEXaggData 2 2 2 3 2 2 2" xfId="16987"/>
    <cellStyle name="SAPBEXaggData 2 2 2 3 2 3" xfId="16988"/>
    <cellStyle name="SAPBEXaggData 2 2 2 3 2 3 2" xfId="16989"/>
    <cellStyle name="SAPBEXaggData 2 2 2 3 2 4" xfId="16990"/>
    <cellStyle name="SAPBEXaggData 2 2 2 3 3" xfId="16991"/>
    <cellStyle name="SAPBEXaggData 2 2 2 3 3 2" xfId="16992"/>
    <cellStyle name="SAPBEXaggData 2 2 2 3 4" xfId="16993"/>
    <cellStyle name="SAPBEXaggData 2 2 2 3 4 2" xfId="16994"/>
    <cellStyle name="SAPBEXaggData 2 2 2 3 5" xfId="16995"/>
    <cellStyle name="SAPBEXaggData 2 2 2 4" xfId="1214"/>
    <cellStyle name="SAPBEXaggData 2 2 2 4 2" xfId="1215"/>
    <cellStyle name="SAPBEXaggData 2 2 2 4 2 2" xfId="16996"/>
    <cellStyle name="SAPBEXaggData 2 2 2 4 2 2 2" xfId="16997"/>
    <cellStyle name="SAPBEXaggData 2 2 2 4 2 3" xfId="16998"/>
    <cellStyle name="SAPBEXaggData 2 2 2 4 2 3 2" xfId="16999"/>
    <cellStyle name="SAPBEXaggData 2 2 2 4 2 4" xfId="17000"/>
    <cellStyle name="SAPBEXaggData 2 2 2 4 3" xfId="17001"/>
    <cellStyle name="SAPBEXaggData 2 2 2 4 3 2" xfId="17002"/>
    <cellStyle name="SAPBEXaggData 2 2 2 4 4" xfId="17003"/>
    <cellStyle name="SAPBEXaggData 2 2 2 4 4 2" xfId="17004"/>
    <cellStyle name="SAPBEXaggData 2 2 2 4 5" xfId="17005"/>
    <cellStyle name="SAPBEXaggData 2 2 2 5" xfId="1216"/>
    <cellStyle name="SAPBEXaggData 2 2 2 5 2" xfId="1217"/>
    <cellStyle name="SAPBEXaggData 2 2 2 5 2 2" xfId="17006"/>
    <cellStyle name="SAPBEXaggData 2 2 2 5 2 2 2" xfId="17007"/>
    <cellStyle name="SAPBEXaggData 2 2 2 5 2 3" xfId="17008"/>
    <cellStyle name="SAPBEXaggData 2 2 2 5 2 3 2" xfId="17009"/>
    <cellStyle name="SAPBEXaggData 2 2 2 5 2 4" xfId="17010"/>
    <cellStyle name="SAPBEXaggData 2 2 2 5 3" xfId="17011"/>
    <cellStyle name="SAPBEXaggData 2 2 2 5 3 2" xfId="17012"/>
    <cellStyle name="SAPBEXaggData 2 2 2 5 4" xfId="17013"/>
    <cellStyle name="SAPBEXaggData 2 2 2 5 4 2" xfId="17014"/>
    <cellStyle name="SAPBEXaggData 2 2 2 5 5" xfId="17015"/>
    <cellStyle name="SAPBEXaggData 2 2 2 6" xfId="1218"/>
    <cellStyle name="SAPBEXaggData 2 2 2 6 2" xfId="1219"/>
    <cellStyle name="SAPBEXaggData 2 2 2 6 2 2" xfId="17016"/>
    <cellStyle name="SAPBEXaggData 2 2 2 6 2 2 2" xfId="17017"/>
    <cellStyle name="SAPBEXaggData 2 2 2 6 2 3" xfId="17018"/>
    <cellStyle name="SAPBEXaggData 2 2 2 6 2 3 2" xfId="17019"/>
    <cellStyle name="SAPBEXaggData 2 2 2 6 2 4" xfId="17020"/>
    <cellStyle name="SAPBEXaggData 2 2 2 6 3" xfId="17021"/>
    <cellStyle name="SAPBEXaggData 2 2 2 6 3 2" xfId="17022"/>
    <cellStyle name="SAPBEXaggData 2 2 2 6 4" xfId="17023"/>
    <cellStyle name="SAPBEXaggData 2 2 2 6 4 2" xfId="17024"/>
    <cellStyle name="SAPBEXaggData 2 2 2 6 5" xfId="17025"/>
    <cellStyle name="SAPBEXaggData 2 2 2 7" xfId="1220"/>
    <cellStyle name="SAPBEXaggData 2 2 2 7 2" xfId="17026"/>
    <cellStyle name="SAPBEXaggData 2 2 2 7 2 2" xfId="17027"/>
    <cellStyle name="SAPBEXaggData 2 2 2 7 3" xfId="17028"/>
    <cellStyle name="SAPBEXaggData 2 2 2 7 3 2" xfId="17029"/>
    <cellStyle name="SAPBEXaggData 2 2 2 7 4" xfId="17030"/>
    <cellStyle name="SAPBEXaggData 2 2 2 8" xfId="17031"/>
    <cellStyle name="SAPBEXaggData 2 2 2 8 2" xfId="17032"/>
    <cellStyle name="SAPBEXaggData 2 2 2 9" xfId="17033"/>
    <cellStyle name="SAPBEXaggData 2 2 2 9 2" xfId="17034"/>
    <cellStyle name="SAPBEXaggData 2 2 3" xfId="1221"/>
    <cellStyle name="SAPBEXaggData 2 2 3 10" xfId="17035"/>
    <cellStyle name="SAPBEXaggData 2 2 3 2" xfId="1222"/>
    <cellStyle name="SAPBEXaggData 2 2 3 2 2" xfId="1223"/>
    <cellStyle name="SAPBEXaggData 2 2 3 2 2 2" xfId="17036"/>
    <cellStyle name="SAPBEXaggData 2 2 3 2 2 2 2" xfId="17037"/>
    <cellStyle name="SAPBEXaggData 2 2 3 2 2 3" xfId="17038"/>
    <cellStyle name="SAPBEXaggData 2 2 3 2 2 3 2" xfId="17039"/>
    <cellStyle name="SAPBEXaggData 2 2 3 2 2 4" xfId="17040"/>
    <cellStyle name="SAPBEXaggData 2 2 3 2 3" xfId="17041"/>
    <cellStyle name="SAPBEXaggData 2 2 3 2 3 2" xfId="17042"/>
    <cellStyle name="SAPBEXaggData 2 2 3 2 4" xfId="17043"/>
    <cellStyle name="SAPBEXaggData 2 2 3 2 4 2" xfId="17044"/>
    <cellStyle name="SAPBEXaggData 2 2 3 2 5" xfId="17045"/>
    <cellStyle name="SAPBEXaggData 2 2 3 3" xfId="1224"/>
    <cellStyle name="SAPBEXaggData 2 2 3 3 2" xfId="1225"/>
    <cellStyle name="SAPBEXaggData 2 2 3 3 2 2" xfId="17046"/>
    <cellStyle name="SAPBEXaggData 2 2 3 3 2 2 2" xfId="17047"/>
    <cellStyle name="SAPBEXaggData 2 2 3 3 2 3" xfId="17048"/>
    <cellStyle name="SAPBEXaggData 2 2 3 3 2 3 2" xfId="17049"/>
    <cellStyle name="SAPBEXaggData 2 2 3 3 2 4" xfId="17050"/>
    <cellStyle name="SAPBEXaggData 2 2 3 3 3" xfId="17051"/>
    <cellStyle name="SAPBEXaggData 2 2 3 3 3 2" xfId="17052"/>
    <cellStyle name="SAPBEXaggData 2 2 3 3 4" xfId="17053"/>
    <cellStyle name="SAPBEXaggData 2 2 3 3 4 2" xfId="17054"/>
    <cellStyle name="SAPBEXaggData 2 2 3 3 5" xfId="17055"/>
    <cellStyle name="SAPBEXaggData 2 2 3 4" xfId="1226"/>
    <cellStyle name="SAPBEXaggData 2 2 3 4 2" xfId="1227"/>
    <cellStyle name="SAPBEXaggData 2 2 3 4 2 2" xfId="17056"/>
    <cellStyle name="SAPBEXaggData 2 2 3 4 2 2 2" xfId="17057"/>
    <cellStyle name="SAPBEXaggData 2 2 3 4 2 3" xfId="17058"/>
    <cellStyle name="SAPBEXaggData 2 2 3 4 2 3 2" xfId="17059"/>
    <cellStyle name="SAPBEXaggData 2 2 3 4 2 4" xfId="17060"/>
    <cellStyle name="SAPBEXaggData 2 2 3 4 3" xfId="17061"/>
    <cellStyle name="SAPBEXaggData 2 2 3 4 3 2" xfId="17062"/>
    <cellStyle name="SAPBEXaggData 2 2 3 4 4" xfId="17063"/>
    <cellStyle name="SAPBEXaggData 2 2 3 4 4 2" xfId="17064"/>
    <cellStyle name="SAPBEXaggData 2 2 3 4 5" xfId="17065"/>
    <cellStyle name="SAPBEXaggData 2 2 3 5" xfId="1228"/>
    <cellStyle name="SAPBEXaggData 2 2 3 5 2" xfId="1229"/>
    <cellStyle name="SAPBEXaggData 2 2 3 5 2 2" xfId="17066"/>
    <cellStyle name="SAPBEXaggData 2 2 3 5 2 2 2" xfId="17067"/>
    <cellStyle name="SAPBEXaggData 2 2 3 5 2 3" xfId="17068"/>
    <cellStyle name="SAPBEXaggData 2 2 3 5 2 3 2" xfId="17069"/>
    <cellStyle name="SAPBEXaggData 2 2 3 5 2 4" xfId="17070"/>
    <cellStyle name="SAPBEXaggData 2 2 3 5 3" xfId="17071"/>
    <cellStyle name="SAPBEXaggData 2 2 3 5 3 2" xfId="17072"/>
    <cellStyle name="SAPBEXaggData 2 2 3 5 4" xfId="17073"/>
    <cellStyle name="SAPBEXaggData 2 2 3 5 4 2" xfId="17074"/>
    <cellStyle name="SAPBEXaggData 2 2 3 5 5" xfId="17075"/>
    <cellStyle name="SAPBEXaggData 2 2 3 6" xfId="1230"/>
    <cellStyle name="SAPBEXaggData 2 2 3 6 2" xfId="1231"/>
    <cellStyle name="SAPBEXaggData 2 2 3 6 2 2" xfId="17076"/>
    <cellStyle name="SAPBEXaggData 2 2 3 6 2 2 2" xfId="17077"/>
    <cellStyle name="SAPBEXaggData 2 2 3 6 2 3" xfId="17078"/>
    <cellStyle name="SAPBEXaggData 2 2 3 6 2 3 2" xfId="17079"/>
    <cellStyle name="SAPBEXaggData 2 2 3 6 2 4" xfId="17080"/>
    <cellStyle name="SAPBEXaggData 2 2 3 6 3" xfId="17081"/>
    <cellStyle name="SAPBEXaggData 2 2 3 6 3 2" xfId="17082"/>
    <cellStyle name="SAPBEXaggData 2 2 3 6 4" xfId="17083"/>
    <cellStyle name="SAPBEXaggData 2 2 3 6 4 2" xfId="17084"/>
    <cellStyle name="SAPBEXaggData 2 2 3 6 5" xfId="17085"/>
    <cellStyle name="SAPBEXaggData 2 2 3 7" xfId="1232"/>
    <cellStyle name="SAPBEXaggData 2 2 3 7 2" xfId="17086"/>
    <cellStyle name="SAPBEXaggData 2 2 3 7 2 2" xfId="17087"/>
    <cellStyle name="SAPBEXaggData 2 2 3 7 3" xfId="17088"/>
    <cellStyle name="SAPBEXaggData 2 2 3 7 3 2" xfId="17089"/>
    <cellStyle name="SAPBEXaggData 2 2 3 7 4" xfId="17090"/>
    <cellStyle name="SAPBEXaggData 2 2 3 8" xfId="17091"/>
    <cellStyle name="SAPBEXaggData 2 2 3 8 2" xfId="17092"/>
    <cellStyle name="SAPBEXaggData 2 2 3 9" xfId="17093"/>
    <cellStyle name="SAPBEXaggData 2 2 3 9 2" xfId="17094"/>
    <cellStyle name="SAPBEXaggData 2 2 4" xfId="1233"/>
    <cellStyle name="SAPBEXaggData 2 2 4 10" xfId="17095"/>
    <cellStyle name="SAPBEXaggData 2 2 4 2" xfId="1234"/>
    <cellStyle name="SAPBEXaggData 2 2 4 2 2" xfId="1235"/>
    <cellStyle name="SAPBEXaggData 2 2 4 2 2 2" xfId="17096"/>
    <cellStyle name="SAPBEXaggData 2 2 4 2 2 2 2" xfId="17097"/>
    <cellStyle name="SAPBEXaggData 2 2 4 2 2 3" xfId="17098"/>
    <cellStyle name="SAPBEXaggData 2 2 4 2 2 3 2" xfId="17099"/>
    <cellStyle name="SAPBEXaggData 2 2 4 2 2 4" xfId="17100"/>
    <cellStyle name="SAPBEXaggData 2 2 4 2 3" xfId="17101"/>
    <cellStyle name="SAPBEXaggData 2 2 4 2 3 2" xfId="17102"/>
    <cellStyle name="SAPBEXaggData 2 2 4 2 4" xfId="17103"/>
    <cellStyle name="SAPBEXaggData 2 2 4 2 4 2" xfId="17104"/>
    <cellStyle name="SAPBEXaggData 2 2 4 2 5" xfId="17105"/>
    <cellStyle name="SAPBEXaggData 2 2 4 3" xfId="1236"/>
    <cellStyle name="SAPBEXaggData 2 2 4 3 2" xfId="1237"/>
    <cellStyle name="SAPBEXaggData 2 2 4 3 2 2" xfId="17106"/>
    <cellStyle name="SAPBEXaggData 2 2 4 3 2 2 2" xfId="17107"/>
    <cellStyle name="SAPBEXaggData 2 2 4 3 2 3" xfId="17108"/>
    <cellStyle name="SAPBEXaggData 2 2 4 3 2 3 2" xfId="17109"/>
    <cellStyle name="SAPBEXaggData 2 2 4 3 2 4" xfId="17110"/>
    <cellStyle name="SAPBEXaggData 2 2 4 3 3" xfId="17111"/>
    <cellStyle name="SAPBEXaggData 2 2 4 3 3 2" xfId="17112"/>
    <cellStyle name="SAPBEXaggData 2 2 4 3 4" xfId="17113"/>
    <cellStyle name="SAPBEXaggData 2 2 4 3 4 2" xfId="17114"/>
    <cellStyle name="SAPBEXaggData 2 2 4 3 5" xfId="17115"/>
    <cellStyle name="SAPBEXaggData 2 2 4 4" xfId="1238"/>
    <cellStyle name="SAPBEXaggData 2 2 4 4 2" xfId="1239"/>
    <cellStyle name="SAPBEXaggData 2 2 4 4 2 2" xfId="17116"/>
    <cellStyle name="SAPBEXaggData 2 2 4 4 2 2 2" xfId="17117"/>
    <cellStyle name="SAPBEXaggData 2 2 4 4 2 3" xfId="17118"/>
    <cellStyle name="SAPBEXaggData 2 2 4 4 2 3 2" xfId="17119"/>
    <cellStyle name="SAPBEXaggData 2 2 4 4 2 4" xfId="17120"/>
    <cellStyle name="SAPBEXaggData 2 2 4 4 3" xfId="17121"/>
    <cellStyle name="SAPBEXaggData 2 2 4 4 3 2" xfId="17122"/>
    <cellStyle name="SAPBEXaggData 2 2 4 4 4" xfId="17123"/>
    <cellStyle name="SAPBEXaggData 2 2 4 4 4 2" xfId="17124"/>
    <cellStyle name="SAPBEXaggData 2 2 4 4 5" xfId="17125"/>
    <cellStyle name="SAPBEXaggData 2 2 4 5" xfId="1240"/>
    <cellStyle name="SAPBEXaggData 2 2 4 5 2" xfId="1241"/>
    <cellStyle name="SAPBEXaggData 2 2 4 5 2 2" xfId="17126"/>
    <cellStyle name="SAPBEXaggData 2 2 4 5 2 2 2" xfId="17127"/>
    <cellStyle name="SAPBEXaggData 2 2 4 5 2 3" xfId="17128"/>
    <cellStyle name="SAPBEXaggData 2 2 4 5 2 3 2" xfId="17129"/>
    <cellStyle name="SAPBEXaggData 2 2 4 5 2 4" xfId="17130"/>
    <cellStyle name="SAPBEXaggData 2 2 4 5 3" xfId="17131"/>
    <cellStyle name="SAPBEXaggData 2 2 4 5 3 2" xfId="17132"/>
    <cellStyle name="SAPBEXaggData 2 2 4 5 4" xfId="17133"/>
    <cellStyle name="SAPBEXaggData 2 2 4 5 4 2" xfId="17134"/>
    <cellStyle name="SAPBEXaggData 2 2 4 5 5" xfId="17135"/>
    <cellStyle name="SAPBEXaggData 2 2 4 6" xfId="1242"/>
    <cellStyle name="SAPBEXaggData 2 2 4 6 2" xfId="1243"/>
    <cellStyle name="SAPBEXaggData 2 2 4 6 2 2" xfId="17136"/>
    <cellStyle name="SAPBEXaggData 2 2 4 6 2 2 2" xfId="17137"/>
    <cellStyle name="SAPBEXaggData 2 2 4 6 2 3" xfId="17138"/>
    <cellStyle name="SAPBEXaggData 2 2 4 6 2 3 2" xfId="17139"/>
    <cellStyle name="SAPBEXaggData 2 2 4 6 2 4" xfId="17140"/>
    <cellStyle name="SAPBEXaggData 2 2 4 6 3" xfId="17141"/>
    <cellStyle name="SAPBEXaggData 2 2 4 6 3 2" xfId="17142"/>
    <cellStyle name="SAPBEXaggData 2 2 4 6 4" xfId="17143"/>
    <cellStyle name="SAPBEXaggData 2 2 4 6 4 2" xfId="17144"/>
    <cellStyle name="SAPBEXaggData 2 2 4 6 5" xfId="17145"/>
    <cellStyle name="SAPBEXaggData 2 2 4 7" xfId="1244"/>
    <cellStyle name="SAPBEXaggData 2 2 4 7 2" xfId="17146"/>
    <cellStyle name="SAPBEXaggData 2 2 4 7 2 2" xfId="17147"/>
    <cellStyle name="SAPBEXaggData 2 2 4 7 3" xfId="17148"/>
    <cellStyle name="SAPBEXaggData 2 2 4 7 3 2" xfId="17149"/>
    <cellStyle name="SAPBEXaggData 2 2 4 7 4" xfId="17150"/>
    <cellStyle name="SAPBEXaggData 2 2 4 8" xfId="17151"/>
    <cellStyle name="SAPBEXaggData 2 2 4 8 2" xfId="17152"/>
    <cellStyle name="SAPBEXaggData 2 2 4 9" xfId="17153"/>
    <cellStyle name="SAPBEXaggData 2 2 4 9 2" xfId="17154"/>
    <cellStyle name="SAPBEXaggData 2 2 5" xfId="1245"/>
    <cellStyle name="SAPBEXaggData 2 2 5 2" xfId="1246"/>
    <cellStyle name="SAPBEXaggData 2 2 5 2 2" xfId="17155"/>
    <cellStyle name="SAPBEXaggData 2 2 5 2 2 2" xfId="17156"/>
    <cellStyle name="SAPBEXaggData 2 2 5 2 3" xfId="17157"/>
    <cellStyle name="SAPBEXaggData 2 2 5 2 3 2" xfId="17158"/>
    <cellStyle name="SAPBEXaggData 2 2 5 2 4" xfId="17159"/>
    <cellStyle name="SAPBEXaggData 2 2 5 3" xfId="17160"/>
    <cellStyle name="SAPBEXaggData 2 2 5 3 2" xfId="17161"/>
    <cellStyle name="SAPBEXaggData 2 2 5 4" xfId="17162"/>
    <cellStyle name="SAPBEXaggData 2 2 5 4 2" xfId="17163"/>
    <cellStyle name="SAPBEXaggData 2 2 5 5" xfId="17164"/>
    <cellStyle name="SAPBEXaggData 2 2 6" xfId="1247"/>
    <cellStyle name="SAPBEXaggData 2 2 6 2" xfId="1248"/>
    <cellStyle name="SAPBEXaggData 2 2 6 2 2" xfId="17165"/>
    <cellStyle name="SAPBEXaggData 2 2 6 2 2 2" xfId="17166"/>
    <cellStyle name="SAPBEXaggData 2 2 6 2 3" xfId="17167"/>
    <cellStyle name="SAPBEXaggData 2 2 6 2 3 2" xfId="17168"/>
    <cellStyle name="SAPBEXaggData 2 2 6 2 4" xfId="17169"/>
    <cellStyle name="SAPBEXaggData 2 2 6 3" xfId="17170"/>
    <cellStyle name="SAPBEXaggData 2 2 6 3 2" xfId="17171"/>
    <cellStyle name="SAPBEXaggData 2 2 6 4" xfId="17172"/>
    <cellStyle name="SAPBEXaggData 2 2 6 4 2" xfId="17173"/>
    <cellStyle name="SAPBEXaggData 2 2 6 5" xfId="17174"/>
    <cellStyle name="SAPBEXaggData 2 2 7" xfId="1249"/>
    <cellStyle name="SAPBEXaggData 2 2 7 2" xfId="1250"/>
    <cellStyle name="SAPBEXaggData 2 2 7 2 2" xfId="17175"/>
    <cellStyle name="SAPBEXaggData 2 2 7 2 2 2" xfId="17176"/>
    <cellStyle name="SAPBEXaggData 2 2 7 2 3" xfId="17177"/>
    <cellStyle name="SAPBEXaggData 2 2 7 2 3 2" xfId="17178"/>
    <cellStyle name="SAPBEXaggData 2 2 7 2 4" xfId="17179"/>
    <cellStyle name="SAPBEXaggData 2 2 7 3" xfId="17180"/>
    <cellStyle name="SAPBEXaggData 2 2 7 3 2" xfId="17181"/>
    <cellStyle name="SAPBEXaggData 2 2 7 4" xfId="17182"/>
    <cellStyle name="SAPBEXaggData 2 2 7 4 2" xfId="17183"/>
    <cellStyle name="SAPBEXaggData 2 2 7 5" xfId="17184"/>
    <cellStyle name="SAPBEXaggData 2 2 8" xfId="1251"/>
    <cellStyle name="SAPBEXaggData 2 2 8 2" xfId="1252"/>
    <cellStyle name="SAPBEXaggData 2 2 8 2 2" xfId="17185"/>
    <cellStyle name="SAPBEXaggData 2 2 8 2 2 2" xfId="17186"/>
    <cellStyle name="SAPBEXaggData 2 2 8 2 3" xfId="17187"/>
    <cellStyle name="SAPBEXaggData 2 2 8 2 3 2" xfId="17188"/>
    <cellStyle name="SAPBEXaggData 2 2 8 2 4" xfId="17189"/>
    <cellStyle name="SAPBEXaggData 2 2 8 3" xfId="17190"/>
    <cellStyle name="SAPBEXaggData 2 2 8 3 2" xfId="17191"/>
    <cellStyle name="SAPBEXaggData 2 2 8 4" xfId="17192"/>
    <cellStyle name="SAPBEXaggData 2 2 8 4 2" xfId="17193"/>
    <cellStyle name="SAPBEXaggData 2 2 8 5" xfId="17194"/>
    <cellStyle name="SAPBEXaggData 2 2 9" xfId="1253"/>
    <cellStyle name="SAPBEXaggData 2 2 9 2" xfId="1254"/>
    <cellStyle name="SAPBEXaggData 2 2 9 2 2" xfId="17195"/>
    <cellStyle name="SAPBEXaggData 2 2 9 2 2 2" xfId="17196"/>
    <cellStyle name="SAPBEXaggData 2 2 9 2 3" xfId="17197"/>
    <cellStyle name="SAPBEXaggData 2 2 9 2 3 2" xfId="17198"/>
    <cellStyle name="SAPBEXaggData 2 2 9 2 4" xfId="17199"/>
    <cellStyle name="SAPBEXaggData 2 2 9 3" xfId="17200"/>
    <cellStyle name="SAPBEXaggData 2 2 9 3 2" xfId="17201"/>
    <cellStyle name="SAPBEXaggData 2 2 9 4" xfId="17202"/>
    <cellStyle name="SAPBEXaggData 2 2 9 4 2" xfId="17203"/>
    <cellStyle name="SAPBEXaggData 2 2 9 5" xfId="17204"/>
    <cellStyle name="SAPBEXaggData 2 20" xfId="17205"/>
    <cellStyle name="SAPBEXaggData 2 20 2" xfId="17206"/>
    <cellStyle name="SAPBEXaggData 2 21" xfId="17207"/>
    <cellStyle name="SAPBEXaggData 2 3" xfId="1255"/>
    <cellStyle name="SAPBEXaggData 2 3 10" xfId="17208"/>
    <cellStyle name="SAPBEXaggData 2 3 2" xfId="1256"/>
    <cellStyle name="SAPBEXaggData 2 3 2 2" xfId="1257"/>
    <cellStyle name="SAPBEXaggData 2 3 2 2 2" xfId="17209"/>
    <cellStyle name="SAPBEXaggData 2 3 2 2 2 2" xfId="17210"/>
    <cellStyle name="SAPBEXaggData 2 3 2 2 3" xfId="17211"/>
    <cellStyle name="SAPBEXaggData 2 3 2 2 3 2" xfId="17212"/>
    <cellStyle name="SAPBEXaggData 2 3 2 2 4" xfId="17213"/>
    <cellStyle name="SAPBEXaggData 2 3 2 3" xfId="17214"/>
    <cellStyle name="SAPBEXaggData 2 3 2 3 2" xfId="17215"/>
    <cellStyle name="SAPBEXaggData 2 3 2 4" xfId="17216"/>
    <cellStyle name="SAPBEXaggData 2 3 2 4 2" xfId="17217"/>
    <cellStyle name="SAPBEXaggData 2 3 2 5" xfId="17218"/>
    <cellStyle name="SAPBEXaggData 2 3 3" xfId="1258"/>
    <cellStyle name="SAPBEXaggData 2 3 3 2" xfId="1259"/>
    <cellStyle name="SAPBEXaggData 2 3 3 2 2" xfId="17219"/>
    <cellStyle name="SAPBEXaggData 2 3 3 2 2 2" xfId="17220"/>
    <cellStyle name="SAPBEXaggData 2 3 3 2 3" xfId="17221"/>
    <cellStyle name="SAPBEXaggData 2 3 3 2 3 2" xfId="17222"/>
    <cellStyle name="SAPBEXaggData 2 3 3 2 4" xfId="17223"/>
    <cellStyle name="SAPBEXaggData 2 3 3 3" xfId="17224"/>
    <cellStyle name="SAPBEXaggData 2 3 3 3 2" xfId="17225"/>
    <cellStyle name="SAPBEXaggData 2 3 3 4" xfId="17226"/>
    <cellStyle name="SAPBEXaggData 2 3 3 4 2" xfId="17227"/>
    <cellStyle name="SAPBEXaggData 2 3 3 5" xfId="17228"/>
    <cellStyle name="SAPBEXaggData 2 3 4" xfId="1260"/>
    <cellStyle name="SAPBEXaggData 2 3 4 2" xfId="1261"/>
    <cellStyle name="SAPBEXaggData 2 3 4 2 2" xfId="17229"/>
    <cellStyle name="SAPBEXaggData 2 3 4 2 2 2" xfId="17230"/>
    <cellStyle name="SAPBEXaggData 2 3 4 2 3" xfId="17231"/>
    <cellStyle name="SAPBEXaggData 2 3 4 2 3 2" xfId="17232"/>
    <cellStyle name="SAPBEXaggData 2 3 4 2 4" xfId="17233"/>
    <cellStyle name="SAPBEXaggData 2 3 4 3" xfId="17234"/>
    <cellStyle name="SAPBEXaggData 2 3 4 3 2" xfId="17235"/>
    <cellStyle name="SAPBEXaggData 2 3 4 4" xfId="17236"/>
    <cellStyle name="SAPBEXaggData 2 3 4 4 2" xfId="17237"/>
    <cellStyle name="SAPBEXaggData 2 3 4 5" xfId="17238"/>
    <cellStyle name="SAPBEXaggData 2 3 5" xfId="1262"/>
    <cellStyle name="SAPBEXaggData 2 3 5 2" xfId="1263"/>
    <cellStyle name="SAPBEXaggData 2 3 5 2 2" xfId="17239"/>
    <cellStyle name="SAPBEXaggData 2 3 5 2 2 2" xfId="17240"/>
    <cellStyle name="SAPBEXaggData 2 3 5 2 3" xfId="17241"/>
    <cellStyle name="SAPBEXaggData 2 3 5 2 3 2" xfId="17242"/>
    <cellStyle name="SAPBEXaggData 2 3 5 2 4" xfId="17243"/>
    <cellStyle name="SAPBEXaggData 2 3 5 3" xfId="17244"/>
    <cellStyle name="SAPBEXaggData 2 3 5 3 2" xfId="17245"/>
    <cellStyle name="SAPBEXaggData 2 3 5 4" xfId="17246"/>
    <cellStyle name="SAPBEXaggData 2 3 5 4 2" xfId="17247"/>
    <cellStyle name="SAPBEXaggData 2 3 5 5" xfId="17248"/>
    <cellStyle name="SAPBEXaggData 2 3 6" xfId="1264"/>
    <cellStyle name="SAPBEXaggData 2 3 6 2" xfId="1265"/>
    <cellStyle name="SAPBEXaggData 2 3 6 2 2" xfId="17249"/>
    <cellStyle name="SAPBEXaggData 2 3 6 2 2 2" xfId="17250"/>
    <cellStyle name="SAPBEXaggData 2 3 6 2 3" xfId="17251"/>
    <cellStyle name="SAPBEXaggData 2 3 6 2 3 2" xfId="17252"/>
    <cellStyle name="SAPBEXaggData 2 3 6 2 4" xfId="17253"/>
    <cellStyle name="SAPBEXaggData 2 3 6 3" xfId="17254"/>
    <cellStyle name="SAPBEXaggData 2 3 6 3 2" xfId="17255"/>
    <cellStyle name="SAPBEXaggData 2 3 6 4" xfId="17256"/>
    <cellStyle name="SAPBEXaggData 2 3 6 4 2" xfId="17257"/>
    <cellStyle name="SAPBEXaggData 2 3 6 5" xfId="17258"/>
    <cellStyle name="SAPBEXaggData 2 3 7" xfId="1266"/>
    <cellStyle name="SAPBEXaggData 2 3 7 2" xfId="17259"/>
    <cellStyle name="SAPBEXaggData 2 3 7 2 2" xfId="17260"/>
    <cellStyle name="SAPBEXaggData 2 3 7 3" xfId="17261"/>
    <cellStyle name="SAPBEXaggData 2 3 7 3 2" xfId="17262"/>
    <cellStyle name="SAPBEXaggData 2 3 7 4" xfId="17263"/>
    <cellStyle name="SAPBEXaggData 2 3 8" xfId="17264"/>
    <cellStyle name="SAPBEXaggData 2 3 8 2" xfId="17265"/>
    <cellStyle name="SAPBEXaggData 2 3 9" xfId="17266"/>
    <cellStyle name="SAPBEXaggData 2 3 9 2" xfId="17267"/>
    <cellStyle name="SAPBEXaggData 2 4" xfId="1267"/>
    <cellStyle name="SAPBEXaggData 2 4 10" xfId="17268"/>
    <cellStyle name="SAPBEXaggData 2 4 2" xfId="1268"/>
    <cellStyle name="SAPBEXaggData 2 4 2 2" xfId="1269"/>
    <cellStyle name="SAPBEXaggData 2 4 2 2 2" xfId="17269"/>
    <cellStyle name="SAPBEXaggData 2 4 2 2 2 2" xfId="17270"/>
    <cellStyle name="SAPBEXaggData 2 4 2 2 3" xfId="17271"/>
    <cellStyle name="SAPBEXaggData 2 4 2 2 3 2" xfId="17272"/>
    <cellStyle name="SAPBEXaggData 2 4 2 2 4" xfId="17273"/>
    <cellStyle name="SAPBEXaggData 2 4 2 3" xfId="17274"/>
    <cellStyle name="SAPBEXaggData 2 4 2 3 2" xfId="17275"/>
    <cellStyle name="SAPBEXaggData 2 4 2 4" xfId="17276"/>
    <cellStyle name="SAPBEXaggData 2 4 2 4 2" xfId="17277"/>
    <cellStyle name="SAPBEXaggData 2 4 2 5" xfId="17278"/>
    <cellStyle name="SAPBEXaggData 2 4 3" xfId="1270"/>
    <cellStyle name="SAPBEXaggData 2 4 3 2" xfId="1271"/>
    <cellStyle name="SAPBEXaggData 2 4 3 2 2" xfId="17279"/>
    <cellStyle name="SAPBEXaggData 2 4 3 2 2 2" xfId="17280"/>
    <cellStyle name="SAPBEXaggData 2 4 3 2 3" xfId="17281"/>
    <cellStyle name="SAPBEXaggData 2 4 3 2 3 2" xfId="17282"/>
    <cellStyle name="SAPBEXaggData 2 4 3 2 4" xfId="17283"/>
    <cellStyle name="SAPBEXaggData 2 4 3 3" xfId="17284"/>
    <cellStyle name="SAPBEXaggData 2 4 3 3 2" xfId="17285"/>
    <cellStyle name="SAPBEXaggData 2 4 3 4" xfId="17286"/>
    <cellStyle name="SAPBEXaggData 2 4 3 4 2" xfId="17287"/>
    <cellStyle name="SAPBEXaggData 2 4 3 5" xfId="17288"/>
    <cellStyle name="SAPBEXaggData 2 4 4" xfId="1272"/>
    <cellStyle name="SAPBEXaggData 2 4 4 2" xfId="1273"/>
    <cellStyle name="SAPBEXaggData 2 4 4 2 2" xfId="17289"/>
    <cellStyle name="SAPBEXaggData 2 4 4 2 2 2" xfId="17290"/>
    <cellStyle name="SAPBEXaggData 2 4 4 2 3" xfId="17291"/>
    <cellStyle name="SAPBEXaggData 2 4 4 2 3 2" xfId="17292"/>
    <cellStyle name="SAPBEXaggData 2 4 4 2 4" xfId="17293"/>
    <cellStyle name="SAPBEXaggData 2 4 4 3" xfId="17294"/>
    <cellStyle name="SAPBEXaggData 2 4 4 3 2" xfId="17295"/>
    <cellStyle name="SAPBEXaggData 2 4 4 4" xfId="17296"/>
    <cellStyle name="SAPBEXaggData 2 4 4 4 2" xfId="17297"/>
    <cellStyle name="SAPBEXaggData 2 4 4 5" xfId="17298"/>
    <cellStyle name="SAPBEXaggData 2 4 5" xfId="1274"/>
    <cellStyle name="SAPBEXaggData 2 4 5 2" xfId="1275"/>
    <cellStyle name="SAPBEXaggData 2 4 5 2 2" xfId="17299"/>
    <cellStyle name="SAPBEXaggData 2 4 5 2 2 2" xfId="17300"/>
    <cellStyle name="SAPBEXaggData 2 4 5 2 3" xfId="17301"/>
    <cellStyle name="SAPBEXaggData 2 4 5 2 3 2" xfId="17302"/>
    <cellStyle name="SAPBEXaggData 2 4 5 2 4" xfId="17303"/>
    <cellStyle name="SAPBEXaggData 2 4 5 3" xfId="17304"/>
    <cellStyle name="SAPBEXaggData 2 4 5 3 2" xfId="17305"/>
    <cellStyle name="SAPBEXaggData 2 4 5 4" xfId="17306"/>
    <cellStyle name="SAPBEXaggData 2 4 5 4 2" xfId="17307"/>
    <cellStyle name="SAPBEXaggData 2 4 5 5" xfId="17308"/>
    <cellStyle name="SAPBEXaggData 2 4 6" xfId="1276"/>
    <cellStyle name="SAPBEXaggData 2 4 6 2" xfId="1277"/>
    <cellStyle name="SAPBEXaggData 2 4 6 2 2" xfId="17309"/>
    <cellStyle name="SAPBEXaggData 2 4 6 2 2 2" xfId="17310"/>
    <cellStyle name="SAPBEXaggData 2 4 6 2 3" xfId="17311"/>
    <cellStyle name="SAPBEXaggData 2 4 6 2 3 2" xfId="17312"/>
    <cellStyle name="SAPBEXaggData 2 4 6 2 4" xfId="17313"/>
    <cellStyle name="SAPBEXaggData 2 4 6 3" xfId="17314"/>
    <cellStyle name="SAPBEXaggData 2 4 6 3 2" xfId="17315"/>
    <cellStyle name="SAPBEXaggData 2 4 6 4" xfId="17316"/>
    <cellStyle name="SAPBEXaggData 2 4 6 4 2" xfId="17317"/>
    <cellStyle name="SAPBEXaggData 2 4 6 5" xfId="17318"/>
    <cellStyle name="SAPBEXaggData 2 4 7" xfId="1278"/>
    <cellStyle name="SAPBEXaggData 2 4 7 2" xfId="17319"/>
    <cellStyle name="SAPBEXaggData 2 4 7 2 2" xfId="17320"/>
    <cellStyle name="SAPBEXaggData 2 4 7 3" xfId="17321"/>
    <cellStyle name="SAPBEXaggData 2 4 7 3 2" xfId="17322"/>
    <cellStyle name="SAPBEXaggData 2 4 7 4" xfId="17323"/>
    <cellStyle name="SAPBEXaggData 2 4 8" xfId="17324"/>
    <cellStyle name="SAPBEXaggData 2 4 8 2" xfId="17325"/>
    <cellStyle name="SAPBEXaggData 2 4 9" xfId="17326"/>
    <cellStyle name="SAPBEXaggData 2 4 9 2" xfId="17327"/>
    <cellStyle name="SAPBEXaggData 2 5" xfId="1279"/>
    <cellStyle name="SAPBEXaggData 2 5 10" xfId="17328"/>
    <cellStyle name="SAPBEXaggData 2 5 2" xfId="1280"/>
    <cellStyle name="SAPBEXaggData 2 5 2 2" xfId="1281"/>
    <cellStyle name="SAPBEXaggData 2 5 2 2 2" xfId="17329"/>
    <cellStyle name="SAPBEXaggData 2 5 2 2 2 2" xfId="17330"/>
    <cellStyle name="SAPBEXaggData 2 5 2 2 3" xfId="17331"/>
    <cellStyle name="SAPBEXaggData 2 5 2 2 3 2" xfId="17332"/>
    <cellStyle name="SAPBEXaggData 2 5 2 2 4" xfId="17333"/>
    <cellStyle name="SAPBEXaggData 2 5 2 3" xfId="17334"/>
    <cellStyle name="SAPBEXaggData 2 5 2 3 2" xfId="17335"/>
    <cellStyle name="SAPBEXaggData 2 5 2 4" xfId="17336"/>
    <cellStyle name="SAPBEXaggData 2 5 2 4 2" xfId="17337"/>
    <cellStyle name="SAPBEXaggData 2 5 2 5" xfId="17338"/>
    <cellStyle name="SAPBEXaggData 2 5 3" xfId="1282"/>
    <cellStyle name="SAPBEXaggData 2 5 3 2" xfId="1283"/>
    <cellStyle name="SAPBEXaggData 2 5 3 2 2" xfId="17339"/>
    <cellStyle name="SAPBEXaggData 2 5 3 2 2 2" xfId="17340"/>
    <cellStyle name="SAPBEXaggData 2 5 3 2 3" xfId="17341"/>
    <cellStyle name="SAPBEXaggData 2 5 3 2 3 2" xfId="17342"/>
    <cellStyle name="SAPBEXaggData 2 5 3 2 4" xfId="17343"/>
    <cellStyle name="SAPBEXaggData 2 5 3 3" xfId="17344"/>
    <cellStyle name="SAPBEXaggData 2 5 3 3 2" xfId="17345"/>
    <cellStyle name="SAPBEXaggData 2 5 3 4" xfId="17346"/>
    <cellStyle name="SAPBEXaggData 2 5 3 4 2" xfId="17347"/>
    <cellStyle name="SAPBEXaggData 2 5 3 5" xfId="17348"/>
    <cellStyle name="SAPBEXaggData 2 5 4" xfId="1284"/>
    <cellStyle name="SAPBEXaggData 2 5 4 2" xfId="1285"/>
    <cellStyle name="SAPBEXaggData 2 5 4 2 2" xfId="17349"/>
    <cellStyle name="SAPBEXaggData 2 5 4 2 2 2" xfId="17350"/>
    <cellStyle name="SAPBEXaggData 2 5 4 2 3" xfId="17351"/>
    <cellStyle name="SAPBEXaggData 2 5 4 2 3 2" xfId="17352"/>
    <cellStyle name="SAPBEXaggData 2 5 4 2 4" xfId="17353"/>
    <cellStyle name="SAPBEXaggData 2 5 4 3" xfId="17354"/>
    <cellStyle name="SAPBEXaggData 2 5 4 3 2" xfId="17355"/>
    <cellStyle name="SAPBEXaggData 2 5 4 4" xfId="17356"/>
    <cellStyle name="SAPBEXaggData 2 5 4 4 2" xfId="17357"/>
    <cellStyle name="SAPBEXaggData 2 5 4 5" xfId="17358"/>
    <cellStyle name="SAPBEXaggData 2 5 5" xfId="1286"/>
    <cellStyle name="SAPBEXaggData 2 5 5 2" xfId="1287"/>
    <cellStyle name="SAPBEXaggData 2 5 5 2 2" xfId="17359"/>
    <cellStyle name="SAPBEXaggData 2 5 5 2 2 2" xfId="17360"/>
    <cellStyle name="SAPBEXaggData 2 5 5 2 3" xfId="17361"/>
    <cellStyle name="SAPBEXaggData 2 5 5 2 3 2" xfId="17362"/>
    <cellStyle name="SAPBEXaggData 2 5 5 2 4" xfId="17363"/>
    <cellStyle name="SAPBEXaggData 2 5 5 3" xfId="17364"/>
    <cellStyle name="SAPBEXaggData 2 5 5 3 2" xfId="17365"/>
    <cellStyle name="SAPBEXaggData 2 5 5 4" xfId="17366"/>
    <cellStyle name="SAPBEXaggData 2 5 5 4 2" xfId="17367"/>
    <cellStyle name="SAPBEXaggData 2 5 5 5" xfId="17368"/>
    <cellStyle name="SAPBEXaggData 2 5 6" xfId="1288"/>
    <cellStyle name="SAPBEXaggData 2 5 6 2" xfId="1289"/>
    <cellStyle name="SAPBEXaggData 2 5 6 2 2" xfId="17369"/>
    <cellStyle name="SAPBEXaggData 2 5 6 2 2 2" xfId="17370"/>
    <cellStyle name="SAPBEXaggData 2 5 6 2 3" xfId="17371"/>
    <cellStyle name="SAPBEXaggData 2 5 6 2 3 2" xfId="17372"/>
    <cellStyle name="SAPBEXaggData 2 5 6 2 4" xfId="17373"/>
    <cellStyle name="SAPBEXaggData 2 5 6 3" xfId="17374"/>
    <cellStyle name="SAPBEXaggData 2 5 6 3 2" xfId="17375"/>
    <cellStyle name="SAPBEXaggData 2 5 6 4" xfId="17376"/>
    <cellStyle name="SAPBEXaggData 2 5 6 4 2" xfId="17377"/>
    <cellStyle name="SAPBEXaggData 2 5 6 5" xfId="17378"/>
    <cellStyle name="SAPBEXaggData 2 5 7" xfId="1290"/>
    <cellStyle name="SAPBEXaggData 2 5 7 2" xfId="17379"/>
    <cellStyle name="SAPBEXaggData 2 5 7 2 2" xfId="17380"/>
    <cellStyle name="SAPBEXaggData 2 5 7 3" xfId="17381"/>
    <cellStyle name="SAPBEXaggData 2 5 7 3 2" xfId="17382"/>
    <cellStyle name="SAPBEXaggData 2 5 7 4" xfId="17383"/>
    <cellStyle name="SAPBEXaggData 2 5 8" xfId="17384"/>
    <cellStyle name="SAPBEXaggData 2 5 8 2" xfId="17385"/>
    <cellStyle name="SAPBEXaggData 2 5 9" xfId="17386"/>
    <cellStyle name="SAPBEXaggData 2 5 9 2" xfId="17387"/>
    <cellStyle name="SAPBEXaggData 2 6" xfId="1291"/>
    <cellStyle name="SAPBEXaggData 2 6 2" xfId="1292"/>
    <cellStyle name="SAPBEXaggData 2 6 2 2" xfId="17388"/>
    <cellStyle name="SAPBEXaggData 2 6 2 2 2" xfId="17389"/>
    <cellStyle name="SAPBEXaggData 2 6 2 3" xfId="17390"/>
    <cellStyle name="SAPBEXaggData 2 6 2 3 2" xfId="17391"/>
    <cellStyle name="SAPBEXaggData 2 6 2 4" xfId="17392"/>
    <cellStyle name="SAPBEXaggData 2 6 3" xfId="17393"/>
    <cellStyle name="SAPBEXaggData 2 6 3 2" xfId="17394"/>
    <cellStyle name="SAPBEXaggData 2 6 4" xfId="17395"/>
    <cellStyle name="SAPBEXaggData 2 6 4 2" xfId="17396"/>
    <cellStyle name="SAPBEXaggData 2 6 5" xfId="17397"/>
    <cellStyle name="SAPBEXaggData 2 7" xfId="1293"/>
    <cellStyle name="SAPBEXaggData 2 7 2" xfId="1294"/>
    <cellStyle name="SAPBEXaggData 2 7 2 2" xfId="17398"/>
    <cellStyle name="SAPBEXaggData 2 7 2 2 2" xfId="17399"/>
    <cellStyle name="SAPBEXaggData 2 7 2 3" xfId="17400"/>
    <cellStyle name="SAPBEXaggData 2 7 2 3 2" xfId="17401"/>
    <cellStyle name="SAPBEXaggData 2 7 2 4" xfId="17402"/>
    <cellStyle name="SAPBEXaggData 2 7 3" xfId="17403"/>
    <cellStyle name="SAPBEXaggData 2 7 3 2" xfId="17404"/>
    <cellStyle name="SAPBEXaggData 2 7 4" xfId="17405"/>
    <cellStyle name="SAPBEXaggData 2 7 4 2" xfId="17406"/>
    <cellStyle name="SAPBEXaggData 2 7 5" xfId="17407"/>
    <cellStyle name="SAPBEXaggData 2 8" xfId="1295"/>
    <cellStyle name="SAPBEXaggData 2 8 2" xfId="1296"/>
    <cellStyle name="SAPBEXaggData 2 8 2 2" xfId="17408"/>
    <cellStyle name="SAPBEXaggData 2 8 2 2 2" xfId="17409"/>
    <cellStyle name="SAPBEXaggData 2 8 2 3" xfId="17410"/>
    <cellStyle name="SAPBEXaggData 2 8 2 3 2" xfId="17411"/>
    <cellStyle name="SAPBEXaggData 2 8 2 4" xfId="17412"/>
    <cellStyle name="SAPBEXaggData 2 8 3" xfId="17413"/>
    <cellStyle name="SAPBEXaggData 2 8 3 2" xfId="17414"/>
    <cellStyle name="SAPBEXaggData 2 8 4" xfId="17415"/>
    <cellStyle name="SAPBEXaggData 2 8 4 2" xfId="17416"/>
    <cellStyle name="SAPBEXaggData 2 8 5" xfId="17417"/>
    <cellStyle name="SAPBEXaggData 2 9" xfId="1297"/>
    <cellStyle name="SAPBEXaggData 2 9 2" xfId="1298"/>
    <cellStyle name="SAPBEXaggData 2 9 2 2" xfId="17418"/>
    <cellStyle name="SAPBEXaggData 2 9 2 2 2" xfId="17419"/>
    <cellStyle name="SAPBEXaggData 2 9 2 3" xfId="17420"/>
    <cellStyle name="SAPBEXaggData 2 9 2 3 2" xfId="17421"/>
    <cellStyle name="SAPBEXaggData 2 9 2 4" xfId="17422"/>
    <cellStyle name="SAPBEXaggData 2 9 3" xfId="17423"/>
    <cellStyle name="SAPBEXaggData 2 9 3 2" xfId="17424"/>
    <cellStyle name="SAPBEXaggData 2 9 4" xfId="17425"/>
    <cellStyle name="SAPBEXaggData 2 9 4 2" xfId="17426"/>
    <cellStyle name="SAPBEXaggData 2 9 5" xfId="17427"/>
    <cellStyle name="SAPBEXaggData 20" xfId="17428"/>
    <cellStyle name="SAPBEXaggData 20 2" xfId="17429"/>
    <cellStyle name="SAPBEXaggData 21" xfId="17430"/>
    <cellStyle name="SAPBEXaggData 21 2" xfId="17431"/>
    <cellStyle name="SAPBEXaggData 22" xfId="17432"/>
    <cellStyle name="SAPBEXaggData 3" xfId="1299"/>
    <cellStyle name="SAPBEXaggData 3 10" xfId="1300"/>
    <cellStyle name="SAPBEXaggData 3 10 2" xfId="17433"/>
    <cellStyle name="SAPBEXaggData 3 10 2 2" xfId="17434"/>
    <cellStyle name="SAPBEXaggData 3 10 3" xfId="17435"/>
    <cellStyle name="SAPBEXaggData 3 10 3 2" xfId="17436"/>
    <cellStyle name="SAPBEXaggData 3 10 4" xfId="17437"/>
    <cellStyle name="SAPBEXaggData 3 11" xfId="17438"/>
    <cellStyle name="SAPBEXaggData 3 11 2" xfId="17439"/>
    <cellStyle name="SAPBEXaggData 3 12" xfId="17440"/>
    <cellStyle name="SAPBEXaggData 3 12 2" xfId="17441"/>
    <cellStyle name="SAPBEXaggData 3 13" xfId="17442"/>
    <cellStyle name="SAPBEXaggData 3 2" xfId="1301"/>
    <cellStyle name="SAPBEXaggData 3 2 10" xfId="17443"/>
    <cellStyle name="SAPBEXaggData 3 2 2" xfId="1302"/>
    <cellStyle name="SAPBEXaggData 3 2 2 2" xfId="1303"/>
    <cellStyle name="SAPBEXaggData 3 2 2 2 2" xfId="17444"/>
    <cellStyle name="SAPBEXaggData 3 2 2 2 2 2" xfId="17445"/>
    <cellStyle name="SAPBEXaggData 3 2 2 2 3" xfId="17446"/>
    <cellStyle name="SAPBEXaggData 3 2 2 2 3 2" xfId="17447"/>
    <cellStyle name="SAPBEXaggData 3 2 2 2 4" xfId="17448"/>
    <cellStyle name="SAPBEXaggData 3 2 2 3" xfId="17449"/>
    <cellStyle name="SAPBEXaggData 3 2 2 3 2" xfId="17450"/>
    <cellStyle name="SAPBEXaggData 3 2 2 4" xfId="17451"/>
    <cellStyle name="SAPBEXaggData 3 2 2 4 2" xfId="17452"/>
    <cellStyle name="SAPBEXaggData 3 2 2 5" xfId="17453"/>
    <cellStyle name="SAPBEXaggData 3 2 3" xfId="1304"/>
    <cellStyle name="SAPBEXaggData 3 2 3 2" xfId="1305"/>
    <cellStyle name="SAPBEXaggData 3 2 3 2 2" xfId="17454"/>
    <cellStyle name="SAPBEXaggData 3 2 3 2 2 2" xfId="17455"/>
    <cellStyle name="SAPBEXaggData 3 2 3 2 3" xfId="17456"/>
    <cellStyle name="SAPBEXaggData 3 2 3 2 3 2" xfId="17457"/>
    <cellStyle name="SAPBEXaggData 3 2 3 2 4" xfId="17458"/>
    <cellStyle name="SAPBEXaggData 3 2 3 3" xfId="17459"/>
    <cellStyle name="SAPBEXaggData 3 2 3 3 2" xfId="17460"/>
    <cellStyle name="SAPBEXaggData 3 2 3 4" xfId="17461"/>
    <cellStyle name="SAPBEXaggData 3 2 3 4 2" xfId="17462"/>
    <cellStyle name="SAPBEXaggData 3 2 3 5" xfId="17463"/>
    <cellStyle name="SAPBEXaggData 3 2 4" xfId="1306"/>
    <cellStyle name="SAPBEXaggData 3 2 4 2" xfId="1307"/>
    <cellStyle name="SAPBEXaggData 3 2 4 2 2" xfId="17464"/>
    <cellStyle name="SAPBEXaggData 3 2 4 2 2 2" xfId="17465"/>
    <cellStyle name="SAPBEXaggData 3 2 4 2 3" xfId="17466"/>
    <cellStyle name="SAPBEXaggData 3 2 4 2 3 2" xfId="17467"/>
    <cellStyle name="SAPBEXaggData 3 2 4 2 4" xfId="17468"/>
    <cellStyle name="SAPBEXaggData 3 2 4 3" xfId="17469"/>
    <cellStyle name="SAPBEXaggData 3 2 4 3 2" xfId="17470"/>
    <cellStyle name="SAPBEXaggData 3 2 4 4" xfId="17471"/>
    <cellStyle name="SAPBEXaggData 3 2 4 4 2" xfId="17472"/>
    <cellStyle name="SAPBEXaggData 3 2 4 5" xfId="17473"/>
    <cellStyle name="SAPBEXaggData 3 2 5" xfId="1308"/>
    <cellStyle name="SAPBEXaggData 3 2 5 2" xfId="1309"/>
    <cellStyle name="SAPBEXaggData 3 2 5 2 2" xfId="17474"/>
    <cellStyle name="SAPBEXaggData 3 2 5 2 2 2" xfId="17475"/>
    <cellStyle name="SAPBEXaggData 3 2 5 2 3" xfId="17476"/>
    <cellStyle name="SAPBEXaggData 3 2 5 2 3 2" xfId="17477"/>
    <cellStyle name="SAPBEXaggData 3 2 5 2 4" xfId="17478"/>
    <cellStyle name="SAPBEXaggData 3 2 5 3" xfId="17479"/>
    <cellStyle name="SAPBEXaggData 3 2 5 3 2" xfId="17480"/>
    <cellStyle name="SAPBEXaggData 3 2 5 4" xfId="17481"/>
    <cellStyle name="SAPBEXaggData 3 2 5 4 2" xfId="17482"/>
    <cellStyle name="SAPBEXaggData 3 2 5 5" xfId="17483"/>
    <cellStyle name="SAPBEXaggData 3 2 6" xfId="1310"/>
    <cellStyle name="SAPBEXaggData 3 2 6 2" xfId="1311"/>
    <cellStyle name="SAPBEXaggData 3 2 6 2 2" xfId="17484"/>
    <cellStyle name="SAPBEXaggData 3 2 6 2 2 2" xfId="17485"/>
    <cellStyle name="SAPBEXaggData 3 2 6 2 3" xfId="17486"/>
    <cellStyle name="SAPBEXaggData 3 2 6 2 3 2" xfId="17487"/>
    <cellStyle name="SAPBEXaggData 3 2 6 2 4" xfId="17488"/>
    <cellStyle name="SAPBEXaggData 3 2 6 3" xfId="17489"/>
    <cellStyle name="SAPBEXaggData 3 2 6 3 2" xfId="17490"/>
    <cellStyle name="SAPBEXaggData 3 2 6 4" xfId="17491"/>
    <cellStyle name="SAPBEXaggData 3 2 6 4 2" xfId="17492"/>
    <cellStyle name="SAPBEXaggData 3 2 6 5" xfId="17493"/>
    <cellStyle name="SAPBEXaggData 3 2 7" xfId="1312"/>
    <cellStyle name="SAPBEXaggData 3 2 7 2" xfId="17494"/>
    <cellStyle name="SAPBEXaggData 3 2 7 2 2" xfId="17495"/>
    <cellStyle name="SAPBEXaggData 3 2 7 3" xfId="17496"/>
    <cellStyle name="SAPBEXaggData 3 2 7 3 2" xfId="17497"/>
    <cellStyle name="SAPBEXaggData 3 2 7 4" xfId="17498"/>
    <cellStyle name="SAPBEXaggData 3 2 8" xfId="17499"/>
    <cellStyle name="SAPBEXaggData 3 2 8 2" xfId="17500"/>
    <cellStyle name="SAPBEXaggData 3 2 9" xfId="17501"/>
    <cellStyle name="SAPBEXaggData 3 2 9 2" xfId="17502"/>
    <cellStyle name="SAPBEXaggData 3 3" xfId="1313"/>
    <cellStyle name="SAPBEXaggData 3 3 10" xfId="17503"/>
    <cellStyle name="SAPBEXaggData 3 3 2" xfId="1314"/>
    <cellStyle name="SAPBEXaggData 3 3 2 2" xfId="1315"/>
    <cellStyle name="SAPBEXaggData 3 3 2 2 2" xfId="17504"/>
    <cellStyle name="SAPBEXaggData 3 3 2 2 2 2" xfId="17505"/>
    <cellStyle name="SAPBEXaggData 3 3 2 2 3" xfId="17506"/>
    <cellStyle name="SAPBEXaggData 3 3 2 2 3 2" xfId="17507"/>
    <cellStyle name="SAPBEXaggData 3 3 2 2 4" xfId="17508"/>
    <cellStyle name="SAPBEXaggData 3 3 2 3" xfId="17509"/>
    <cellStyle name="SAPBEXaggData 3 3 2 3 2" xfId="17510"/>
    <cellStyle name="SAPBEXaggData 3 3 2 4" xfId="17511"/>
    <cellStyle name="SAPBEXaggData 3 3 2 4 2" xfId="17512"/>
    <cellStyle name="SAPBEXaggData 3 3 2 5" xfId="17513"/>
    <cellStyle name="SAPBEXaggData 3 3 3" xfId="1316"/>
    <cellStyle name="SAPBEXaggData 3 3 3 2" xfId="1317"/>
    <cellStyle name="SAPBEXaggData 3 3 3 2 2" xfId="17514"/>
    <cellStyle name="SAPBEXaggData 3 3 3 2 2 2" xfId="17515"/>
    <cellStyle name="SAPBEXaggData 3 3 3 2 3" xfId="17516"/>
    <cellStyle name="SAPBEXaggData 3 3 3 2 3 2" xfId="17517"/>
    <cellStyle name="SAPBEXaggData 3 3 3 2 4" xfId="17518"/>
    <cellStyle name="SAPBEXaggData 3 3 3 3" xfId="17519"/>
    <cellStyle name="SAPBEXaggData 3 3 3 3 2" xfId="17520"/>
    <cellStyle name="SAPBEXaggData 3 3 3 4" xfId="17521"/>
    <cellStyle name="SAPBEXaggData 3 3 3 4 2" xfId="17522"/>
    <cellStyle name="SAPBEXaggData 3 3 3 5" xfId="17523"/>
    <cellStyle name="SAPBEXaggData 3 3 4" xfId="1318"/>
    <cellStyle name="SAPBEXaggData 3 3 4 2" xfId="1319"/>
    <cellStyle name="SAPBEXaggData 3 3 4 2 2" xfId="17524"/>
    <cellStyle name="SAPBEXaggData 3 3 4 2 2 2" xfId="17525"/>
    <cellStyle name="SAPBEXaggData 3 3 4 2 3" xfId="17526"/>
    <cellStyle name="SAPBEXaggData 3 3 4 2 3 2" xfId="17527"/>
    <cellStyle name="SAPBEXaggData 3 3 4 2 4" xfId="17528"/>
    <cellStyle name="SAPBEXaggData 3 3 4 3" xfId="17529"/>
    <cellStyle name="SAPBEXaggData 3 3 4 3 2" xfId="17530"/>
    <cellStyle name="SAPBEXaggData 3 3 4 4" xfId="17531"/>
    <cellStyle name="SAPBEXaggData 3 3 4 4 2" xfId="17532"/>
    <cellStyle name="SAPBEXaggData 3 3 4 5" xfId="17533"/>
    <cellStyle name="SAPBEXaggData 3 3 5" xfId="1320"/>
    <cellStyle name="SAPBEXaggData 3 3 5 2" xfId="1321"/>
    <cellStyle name="SAPBEXaggData 3 3 5 2 2" xfId="17534"/>
    <cellStyle name="SAPBEXaggData 3 3 5 2 2 2" xfId="17535"/>
    <cellStyle name="SAPBEXaggData 3 3 5 2 3" xfId="17536"/>
    <cellStyle name="SAPBEXaggData 3 3 5 2 3 2" xfId="17537"/>
    <cellStyle name="SAPBEXaggData 3 3 5 2 4" xfId="17538"/>
    <cellStyle name="SAPBEXaggData 3 3 5 3" xfId="17539"/>
    <cellStyle name="SAPBEXaggData 3 3 5 3 2" xfId="17540"/>
    <cellStyle name="SAPBEXaggData 3 3 5 4" xfId="17541"/>
    <cellStyle name="SAPBEXaggData 3 3 5 4 2" xfId="17542"/>
    <cellStyle name="SAPBEXaggData 3 3 5 5" xfId="17543"/>
    <cellStyle name="SAPBEXaggData 3 3 6" xfId="1322"/>
    <cellStyle name="SAPBEXaggData 3 3 6 2" xfId="1323"/>
    <cellStyle name="SAPBEXaggData 3 3 6 2 2" xfId="17544"/>
    <cellStyle name="SAPBEXaggData 3 3 6 2 2 2" xfId="17545"/>
    <cellStyle name="SAPBEXaggData 3 3 6 2 3" xfId="17546"/>
    <cellStyle name="SAPBEXaggData 3 3 6 2 3 2" xfId="17547"/>
    <cellStyle name="SAPBEXaggData 3 3 6 2 4" xfId="17548"/>
    <cellStyle name="SAPBEXaggData 3 3 6 3" xfId="17549"/>
    <cellStyle name="SAPBEXaggData 3 3 6 3 2" xfId="17550"/>
    <cellStyle name="SAPBEXaggData 3 3 6 4" xfId="17551"/>
    <cellStyle name="SAPBEXaggData 3 3 6 4 2" xfId="17552"/>
    <cellStyle name="SAPBEXaggData 3 3 6 5" xfId="17553"/>
    <cellStyle name="SAPBEXaggData 3 3 7" xfId="1324"/>
    <cellStyle name="SAPBEXaggData 3 3 7 2" xfId="17554"/>
    <cellStyle name="SAPBEXaggData 3 3 7 2 2" xfId="17555"/>
    <cellStyle name="SAPBEXaggData 3 3 7 3" xfId="17556"/>
    <cellStyle name="SAPBEXaggData 3 3 7 3 2" xfId="17557"/>
    <cellStyle name="SAPBEXaggData 3 3 7 4" xfId="17558"/>
    <cellStyle name="SAPBEXaggData 3 3 8" xfId="17559"/>
    <cellStyle name="SAPBEXaggData 3 3 8 2" xfId="17560"/>
    <cellStyle name="SAPBEXaggData 3 3 9" xfId="17561"/>
    <cellStyle name="SAPBEXaggData 3 3 9 2" xfId="17562"/>
    <cellStyle name="SAPBEXaggData 3 4" xfId="1325"/>
    <cellStyle name="SAPBEXaggData 3 4 10" xfId="17563"/>
    <cellStyle name="SAPBEXaggData 3 4 2" xfId="1326"/>
    <cellStyle name="SAPBEXaggData 3 4 2 2" xfId="1327"/>
    <cellStyle name="SAPBEXaggData 3 4 2 2 2" xfId="17564"/>
    <cellStyle name="SAPBEXaggData 3 4 2 2 2 2" xfId="17565"/>
    <cellStyle name="SAPBEXaggData 3 4 2 2 3" xfId="17566"/>
    <cellStyle name="SAPBEXaggData 3 4 2 2 3 2" xfId="17567"/>
    <cellStyle name="SAPBEXaggData 3 4 2 2 4" xfId="17568"/>
    <cellStyle name="SAPBEXaggData 3 4 2 3" xfId="17569"/>
    <cellStyle name="SAPBEXaggData 3 4 2 3 2" xfId="17570"/>
    <cellStyle name="SAPBEXaggData 3 4 2 4" xfId="17571"/>
    <cellStyle name="SAPBEXaggData 3 4 2 4 2" xfId="17572"/>
    <cellStyle name="SAPBEXaggData 3 4 2 5" xfId="17573"/>
    <cellStyle name="SAPBEXaggData 3 4 3" xfId="1328"/>
    <cellStyle name="SAPBEXaggData 3 4 3 2" xfId="1329"/>
    <cellStyle name="SAPBEXaggData 3 4 3 2 2" xfId="17574"/>
    <cellStyle name="SAPBEXaggData 3 4 3 2 2 2" xfId="17575"/>
    <cellStyle name="SAPBEXaggData 3 4 3 2 3" xfId="17576"/>
    <cellStyle name="SAPBEXaggData 3 4 3 2 3 2" xfId="17577"/>
    <cellStyle name="SAPBEXaggData 3 4 3 2 4" xfId="17578"/>
    <cellStyle name="SAPBEXaggData 3 4 3 3" xfId="17579"/>
    <cellStyle name="SAPBEXaggData 3 4 3 3 2" xfId="17580"/>
    <cellStyle name="SAPBEXaggData 3 4 3 4" xfId="17581"/>
    <cellStyle name="SAPBEXaggData 3 4 3 4 2" xfId="17582"/>
    <cellStyle name="SAPBEXaggData 3 4 3 5" xfId="17583"/>
    <cellStyle name="SAPBEXaggData 3 4 4" xfId="1330"/>
    <cellStyle name="SAPBEXaggData 3 4 4 2" xfId="1331"/>
    <cellStyle name="SAPBEXaggData 3 4 4 2 2" xfId="17584"/>
    <cellStyle name="SAPBEXaggData 3 4 4 2 2 2" xfId="17585"/>
    <cellStyle name="SAPBEXaggData 3 4 4 2 3" xfId="17586"/>
    <cellStyle name="SAPBEXaggData 3 4 4 2 3 2" xfId="17587"/>
    <cellStyle name="SAPBEXaggData 3 4 4 2 4" xfId="17588"/>
    <cellStyle name="SAPBEXaggData 3 4 4 3" xfId="17589"/>
    <cellStyle name="SAPBEXaggData 3 4 4 3 2" xfId="17590"/>
    <cellStyle name="SAPBEXaggData 3 4 4 4" xfId="17591"/>
    <cellStyle name="SAPBEXaggData 3 4 4 4 2" xfId="17592"/>
    <cellStyle name="SAPBEXaggData 3 4 4 5" xfId="17593"/>
    <cellStyle name="SAPBEXaggData 3 4 5" xfId="1332"/>
    <cellStyle name="SAPBEXaggData 3 4 5 2" xfId="1333"/>
    <cellStyle name="SAPBEXaggData 3 4 5 2 2" xfId="17594"/>
    <cellStyle name="SAPBEXaggData 3 4 5 2 2 2" xfId="17595"/>
    <cellStyle name="SAPBEXaggData 3 4 5 2 3" xfId="17596"/>
    <cellStyle name="SAPBEXaggData 3 4 5 2 3 2" xfId="17597"/>
    <cellStyle name="SAPBEXaggData 3 4 5 2 4" xfId="17598"/>
    <cellStyle name="SAPBEXaggData 3 4 5 3" xfId="17599"/>
    <cellStyle name="SAPBEXaggData 3 4 5 3 2" xfId="17600"/>
    <cellStyle name="SAPBEXaggData 3 4 5 4" xfId="17601"/>
    <cellStyle name="SAPBEXaggData 3 4 5 4 2" xfId="17602"/>
    <cellStyle name="SAPBEXaggData 3 4 5 5" xfId="17603"/>
    <cellStyle name="SAPBEXaggData 3 4 6" xfId="1334"/>
    <cellStyle name="SAPBEXaggData 3 4 6 2" xfId="1335"/>
    <cellStyle name="SAPBEXaggData 3 4 6 2 2" xfId="17604"/>
    <cellStyle name="SAPBEXaggData 3 4 6 2 2 2" xfId="17605"/>
    <cellStyle name="SAPBEXaggData 3 4 6 2 3" xfId="17606"/>
    <cellStyle name="SAPBEXaggData 3 4 6 2 3 2" xfId="17607"/>
    <cellStyle name="SAPBEXaggData 3 4 6 2 4" xfId="17608"/>
    <cellStyle name="SAPBEXaggData 3 4 6 3" xfId="17609"/>
    <cellStyle name="SAPBEXaggData 3 4 6 3 2" xfId="17610"/>
    <cellStyle name="SAPBEXaggData 3 4 6 4" xfId="17611"/>
    <cellStyle name="SAPBEXaggData 3 4 6 4 2" xfId="17612"/>
    <cellStyle name="SAPBEXaggData 3 4 6 5" xfId="17613"/>
    <cellStyle name="SAPBEXaggData 3 4 7" xfId="1336"/>
    <cellStyle name="SAPBEXaggData 3 4 7 2" xfId="17614"/>
    <cellStyle name="SAPBEXaggData 3 4 7 2 2" xfId="17615"/>
    <cellStyle name="SAPBEXaggData 3 4 7 3" xfId="17616"/>
    <cellStyle name="SAPBEXaggData 3 4 7 3 2" xfId="17617"/>
    <cellStyle name="SAPBEXaggData 3 4 7 4" xfId="17618"/>
    <cellStyle name="SAPBEXaggData 3 4 8" xfId="17619"/>
    <cellStyle name="SAPBEXaggData 3 4 8 2" xfId="17620"/>
    <cellStyle name="SAPBEXaggData 3 4 9" xfId="17621"/>
    <cellStyle name="SAPBEXaggData 3 4 9 2" xfId="17622"/>
    <cellStyle name="SAPBEXaggData 3 5" xfId="1337"/>
    <cellStyle name="SAPBEXaggData 3 5 2" xfId="1338"/>
    <cellStyle name="SAPBEXaggData 3 5 2 2" xfId="17623"/>
    <cellStyle name="SAPBEXaggData 3 5 2 2 2" xfId="17624"/>
    <cellStyle name="SAPBEXaggData 3 5 2 3" xfId="17625"/>
    <cellStyle name="SAPBEXaggData 3 5 2 3 2" xfId="17626"/>
    <cellStyle name="SAPBEXaggData 3 5 2 4" xfId="17627"/>
    <cellStyle name="SAPBEXaggData 3 5 3" xfId="17628"/>
    <cellStyle name="SAPBEXaggData 3 5 3 2" xfId="17629"/>
    <cellStyle name="SAPBEXaggData 3 5 4" xfId="17630"/>
    <cellStyle name="SAPBEXaggData 3 5 4 2" xfId="17631"/>
    <cellStyle name="SAPBEXaggData 3 5 5" xfId="17632"/>
    <cellStyle name="SAPBEXaggData 3 6" xfId="1339"/>
    <cellStyle name="SAPBEXaggData 3 6 2" xfId="1340"/>
    <cellStyle name="SAPBEXaggData 3 6 2 2" xfId="17633"/>
    <cellStyle name="SAPBEXaggData 3 6 2 2 2" xfId="17634"/>
    <cellStyle name="SAPBEXaggData 3 6 2 3" xfId="17635"/>
    <cellStyle name="SAPBEXaggData 3 6 2 3 2" xfId="17636"/>
    <cellStyle name="SAPBEXaggData 3 6 2 4" xfId="17637"/>
    <cellStyle name="SAPBEXaggData 3 6 3" xfId="17638"/>
    <cellStyle name="SAPBEXaggData 3 6 3 2" xfId="17639"/>
    <cellStyle name="SAPBEXaggData 3 6 4" xfId="17640"/>
    <cellStyle name="SAPBEXaggData 3 6 4 2" xfId="17641"/>
    <cellStyle name="SAPBEXaggData 3 6 5" xfId="17642"/>
    <cellStyle name="SAPBEXaggData 3 7" xfId="1341"/>
    <cellStyle name="SAPBEXaggData 3 7 2" xfId="1342"/>
    <cellStyle name="SAPBEXaggData 3 7 2 2" xfId="17643"/>
    <cellStyle name="SAPBEXaggData 3 7 2 2 2" xfId="17644"/>
    <cellStyle name="SAPBEXaggData 3 7 2 3" xfId="17645"/>
    <cellStyle name="SAPBEXaggData 3 7 2 3 2" xfId="17646"/>
    <cellStyle name="SAPBEXaggData 3 7 2 4" xfId="17647"/>
    <cellStyle name="SAPBEXaggData 3 7 3" xfId="17648"/>
    <cellStyle name="SAPBEXaggData 3 7 3 2" xfId="17649"/>
    <cellStyle name="SAPBEXaggData 3 7 4" xfId="17650"/>
    <cellStyle name="SAPBEXaggData 3 7 4 2" xfId="17651"/>
    <cellStyle name="SAPBEXaggData 3 7 5" xfId="17652"/>
    <cellStyle name="SAPBEXaggData 3 8" xfId="1343"/>
    <cellStyle name="SAPBEXaggData 3 8 2" xfId="1344"/>
    <cellStyle name="SAPBEXaggData 3 8 2 2" xfId="17653"/>
    <cellStyle name="SAPBEXaggData 3 8 2 2 2" xfId="17654"/>
    <cellStyle name="SAPBEXaggData 3 8 2 3" xfId="17655"/>
    <cellStyle name="SAPBEXaggData 3 8 2 3 2" xfId="17656"/>
    <cellStyle name="SAPBEXaggData 3 8 2 4" xfId="17657"/>
    <cellStyle name="SAPBEXaggData 3 8 3" xfId="17658"/>
    <cellStyle name="SAPBEXaggData 3 8 3 2" xfId="17659"/>
    <cellStyle name="SAPBEXaggData 3 8 4" xfId="17660"/>
    <cellStyle name="SAPBEXaggData 3 8 4 2" xfId="17661"/>
    <cellStyle name="SAPBEXaggData 3 8 5" xfId="17662"/>
    <cellStyle name="SAPBEXaggData 3 9" xfId="1345"/>
    <cellStyle name="SAPBEXaggData 3 9 2" xfId="1346"/>
    <cellStyle name="SAPBEXaggData 3 9 2 2" xfId="17663"/>
    <cellStyle name="SAPBEXaggData 3 9 2 2 2" xfId="17664"/>
    <cellStyle name="SAPBEXaggData 3 9 2 3" xfId="17665"/>
    <cellStyle name="SAPBEXaggData 3 9 2 3 2" xfId="17666"/>
    <cellStyle name="SAPBEXaggData 3 9 2 4" xfId="17667"/>
    <cellStyle name="SAPBEXaggData 3 9 3" xfId="17668"/>
    <cellStyle name="SAPBEXaggData 3 9 3 2" xfId="17669"/>
    <cellStyle name="SAPBEXaggData 3 9 4" xfId="17670"/>
    <cellStyle name="SAPBEXaggData 3 9 4 2" xfId="17671"/>
    <cellStyle name="SAPBEXaggData 3 9 5" xfId="17672"/>
    <cellStyle name="SAPBEXaggData 4" xfId="1347"/>
    <cellStyle name="SAPBEXaggData 4 10" xfId="17673"/>
    <cellStyle name="SAPBEXaggData 4 2" xfId="1348"/>
    <cellStyle name="SAPBEXaggData 4 2 2" xfId="1349"/>
    <cellStyle name="SAPBEXaggData 4 2 2 2" xfId="17674"/>
    <cellStyle name="SAPBEXaggData 4 2 2 2 2" xfId="17675"/>
    <cellStyle name="SAPBEXaggData 4 2 2 3" xfId="17676"/>
    <cellStyle name="SAPBEXaggData 4 2 2 3 2" xfId="17677"/>
    <cellStyle name="SAPBEXaggData 4 2 2 4" xfId="17678"/>
    <cellStyle name="SAPBEXaggData 4 2 3" xfId="17679"/>
    <cellStyle name="SAPBEXaggData 4 2 3 2" xfId="17680"/>
    <cellStyle name="SAPBEXaggData 4 2 4" xfId="17681"/>
    <cellStyle name="SAPBEXaggData 4 2 4 2" xfId="17682"/>
    <cellStyle name="SAPBEXaggData 4 2 5" xfId="17683"/>
    <cellStyle name="SAPBEXaggData 4 3" xfId="1350"/>
    <cellStyle name="SAPBEXaggData 4 3 2" xfId="1351"/>
    <cellStyle name="SAPBEXaggData 4 3 2 2" xfId="17684"/>
    <cellStyle name="SAPBEXaggData 4 3 2 2 2" xfId="17685"/>
    <cellStyle name="SAPBEXaggData 4 3 2 3" xfId="17686"/>
    <cellStyle name="SAPBEXaggData 4 3 2 3 2" xfId="17687"/>
    <cellStyle name="SAPBEXaggData 4 3 2 4" xfId="17688"/>
    <cellStyle name="SAPBEXaggData 4 3 3" xfId="17689"/>
    <cellStyle name="SAPBEXaggData 4 3 3 2" xfId="17690"/>
    <cellStyle name="SAPBEXaggData 4 3 4" xfId="17691"/>
    <cellStyle name="SAPBEXaggData 4 3 4 2" xfId="17692"/>
    <cellStyle name="SAPBEXaggData 4 3 5" xfId="17693"/>
    <cellStyle name="SAPBEXaggData 4 4" xfId="1352"/>
    <cellStyle name="SAPBEXaggData 4 4 2" xfId="1353"/>
    <cellStyle name="SAPBEXaggData 4 4 2 2" xfId="17694"/>
    <cellStyle name="SAPBEXaggData 4 4 2 2 2" xfId="17695"/>
    <cellStyle name="SAPBEXaggData 4 4 2 3" xfId="17696"/>
    <cellStyle name="SAPBEXaggData 4 4 2 3 2" xfId="17697"/>
    <cellStyle name="SAPBEXaggData 4 4 2 4" xfId="17698"/>
    <cellStyle name="SAPBEXaggData 4 4 3" xfId="17699"/>
    <cellStyle name="SAPBEXaggData 4 4 3 2" xfId="17700"/>
    <cellStyle name="SAPBEXaggData 4 4 4" xfId="17701"/>
    <cellStyle name="SAPBEXaggData 4 4 4 2" xfId="17702"/>
    <cellStyle name="SAPBEXaggData 4 4 5" xfId="17703"/>
    <cellStyle name="SAPBEXaggData 4 5" xfId="1354"/>
    <cellStyle name="SAPBEXaggData 4 5 2" xfId="1355"/>
    <cellStyle name="SAPBEXaggData 4 5 2 2" xfId="17704"/>
    <cellStyle name="SAPBEXaggData 4 5 2 2 2" xfId="17705"/>
    <cellStyle name="SAPBEXaggData 4 5 2 3" xfId="17706"/>
    <cellStyle name="SAPBEXaggData 4 5 2 3 2" xfId="17707"/>
    <cellStyle name="SAPBEXaggData 4 5 2 4" xfId="17708"/>
    <cellStyle name="SAPBEXaggData 4 5 3" xfId="17709"/>
    <cellStyle name="SAPBEXaggData 4 5 3 2" xfId="17710"/>
    <cellStyle name="SAPBEXaggData 4 5 4" xfId="17711"/>
    <cellStyle name="SAPBEXaggData 4 5 4 2" xfId="17712"/>
    <cellStyle name="SAPBEXaggData 4 5 5" xfId="17713"/>
    <cellStyle name="SAPBEXaggData 4 6" xfId="1356"/>
    <cellStyle name="SAPBEXaggData 4 6 2" xfId="1357"/>
    <cellStyle name="SAPBEXaggData 4 6 2 2" xfId="17714"/>
    <cellStyle name="SAPBEXaggData 4 6 2 2 2" xfId="17715"/>
    <cellStyle name="SAPBEXaggData 4 6 2 3" xfId="17716"/>
    <cellStyle name="SAPBEXaggData 4 6 2 3 2" xfId="17717"/>
    <cellStyle name="SAPBEXaggData 4 6 2 4" xfId="17718"/>
    <cellStyle name="SAPBEXaggData 4 6 3" xfId="17719"/>
    <cellStyle name="SAPBEXaggData 4 6 3 2" xfId="17720"/>
    <cellStyle name="SAPBEXaggData 4 6 4" xfId="17721"/>
    <cellStyle name="SAPBEXaggData 4 6 4 2" xfId="17722"/>
    <cellStyle name="SAPBEXaggData 4 6 5" xfId="17723"/>
    <cellStyle name="SAPBEXaggData 4 7" xfId="1358"/>
    <cellStyle name="SAPBEXaggData 4 7 2" xfId="17724"/>
    <cellStyle name="SAPBEXaggData 4 7 2 2" xfId="17725"/>
    <cellStyle name="SAPBEXaggData 4 7 3" xfId="17726"/>
    <cellStyle name="SAPBEXaggData 4 7 3 2" xfId="17727"/>
    <cellStyle name="SAPBEXaggData 4 7 4" xfId="17728"/>
    <cellStyle name="SAPBEXaggData 4 8" xfId="17729"/>
    <cellStyle name="SAPBEXaggData 4 8 2" xfId="17730"/>
    <cellStyle name="SAPBEXaggData 4 9" xfId="17731"/>
    <cellStyle name="SAPBEXaggData 4 9 2" xfId="17732"/>
    <cellStyle name="SAPBEXaggData 5" xfId="1359"/>
    <cellStyle name="SAPBEXaggData 5 10" xfId="17733"/>
    <cellStyle name="SAPBEXaggData 5 2" xfId="1360"/>
    <cellStyle name="SAPBEXaggData 5 2 2" xfId="1361"/>
    <cellStyle name="SAPBEXaggData 5 2 2 2" xfId="17734"/>
    <cellStyle name="SAPBEXaggData 5 2 2 2 2" xfId="17735"/>
    <cellStyle name="SAPBEXaggData 5 2 2 3" xfId="17736"/>
    <cellStyle name="SAPBEXaggData 5 2 2 3 2" xfId="17737"/>
    <cellStyle name="SAPBEXaggData 5 2 2 4" xfId="17738"/>
    <cellStyle name="SAPBEXaggData 5 2 3" xfId="17739"/>
    <cellStyle name="SAPBEXaggData 5 2 3 2" xfId="17740"/>
    <cellStyle name="SAPBEXaggData 5 2 4" xfId="17741"/>
    <cellStyle name="SAPBEXaggData 5 2 4 2" xfId="17742"/>
    <cellStyle name="SAPBEXaggData 5 2 5" xfId="17743"/>
    <cellStyle name="SAPBEXaggData 5 3" xfId="1362"/>
    <cellStyle name="SAPBEXaggData 5 3 2" xfId="1363"/>
    <cellStyle name="SAPBEXaggData 5 3 2 2" xfId="17744"/>
    <cellStyle name="SAPBEXaggData 5 3 2 2 2" xfId="17745"/>
    <cellStyle name="SAPBEXaggData 5 3 2 3" xfId="17746"/>
    <cellStyle name="SAPBEXaggData 5 3 2 3 2" xfId="17747"/>
    <cellStyle name="SAPBEXaggData 5 3 2 4" xfId="17748"/>
    <cellStyle name="SAPBEXaggData 5 3 3" xfId="17749"/>
    <cellStyle name="SAPBEXaggData 5 3 3 2" xfId="17750"/>
    <cellStyle name="SAPBEXaggData 5 3 4" xfId="17751"/>
    <cellStyle name="SAPBEXaggData 5 3 4 2" xfId="17752"/>
    <cellStyle name="SAPBEXaggData 5 3 5" xfId="17753"/>
    <cellStyle name="SAPBEXaggData 5 4" xfId="1364"/>
    <cellStyle name="SAPBEXaggData 5 4 2" xfId="1365"/>
    <cellStyle name="SAPBEXaggData 5 4 2 2" xfId="17754"/>
    <cellStyle name="SAPBEXaggData 5 4 2 2 2" xfId="17755"/>
    <cellStyle name="SAPBEXaggData 5 4 2 3" xfId="17756"/>
    <cellStyle name="SAPBEXaggData 5 4 2 3 2" xfId="17757"/>
    <cellStyle name="SAPBEXaggData 5 4 2 4" xfId="17758"/>
    <cellStyle name="SAPBEXaggData 5 4 3" xfId="17759"/>
    <cellStyle name="SAPBEXaggData 5 4 3 2" xfId="17760"/>
    <cellStyle name="SAPBEXaggData 5 4 4" xfId="17761"/>
    <cellStyle name="SAPBEXaggData 5 4 4 2" xfId="17762"/>
    <cellStyle name="SAPBEXaggData 5 4 5" xfId="17763"/>
    <cellStyle name="SAPBEXaggData 5 5" xfId="1366"/>
    <cellStyle name="SAPBEXaggData 5 5 2" xfId="1367"/>
    <cellStyle name="SAPBEXaggData 5 5 2 2" xfId="17764"/>
    <cellStyle name="SAPBEXaggData 5 5 2 2 2" xfId="17765"/>
    <cellStyle name="SAPBEXaggData 5 5 2 3" xfId="17766"/>
    <cellStyle name="SAPBEXaggData 5 5 2 3 2" xfId="17767"/>
    <cellStyle name="SAPBEXaggData 5 5 2 4" xfId="17768"/>
    <cellStyle name="SAPBEXaggData 5 5 3" xfId="17769"/>
    <cellStyle name="SAPBEXaggData 5 5 3 2" xfId="17770"/>
    <cellStyle name="SAPBEXaggData 5 5 4" xfId="17771"/>
    <cellStyle name="SAPBEXaggData 5 5 4 2" xfId="17772"/>
    <cellStyle name="SAPBEXaggData 5 5 5" xfId="17773"/>
    <cellStyle name="SAPBEXaggData 5 6" xfId="1368"/>
    <cellStyle name="SAPBEXaggData 5 6 2" xfId="1369"/>
    <cellStyle name="SAPBEXaggData 5 6 2 2" xfId="17774"/>
    <cellStyle name="SAPBEXaggData 5 6 2 2 2" xfId="17775"/>
    <cellStyle name="SAPBEXaggData 5 6 2 3" xfId="17776"/>
    <cellStyle name="SAPBEXaggData 5 6 2 3 2" xfId="17777"/>
    <cellStyle name="SAPBEXaggData 5 6 2 4" xfId="17778"/>
    <cellStyle name="SAPBEXaggData 5 6 3" xfId="17779"/>
    <cellStyle name="SAPBEXaggData 5 6 3 2" xfId="17780"/>
    <cellStyle name="SAPBEXaggData 5 6 4" xfId="17781"/>
    <cellStyle name="SAPBEXaggData 5 6 4 2" xfId="17782"/>
    <cellStyle name="SAPBEXaggData 5 6 5" xfId="17783"/>
    <cellStyle name="SAPBEXaggData 5 7" xfId="1370"/>
    <cellStyle name="SAPBEXaggData 5 7 2" xfId="17784"/>
    <cellStyle name="SAPBEXaggData 5 7 2 2" xfId="17785"/>
    <cellStyle name="SAPBEXaggData 5 7 3" xfId="17786"/>
    <cellStyle name="SAPBEXaggData 5 7 3 2" xfId="17787"/>
    <cellStyle name="SAPBEXaggData 5 7 4" xfId="17788"/>
    <cellStyle name="SAPBEXaggData 5 8" xfId="17789"/>
    <cellStyle name="SAPBEXaggData 5 8 2" xfId="17790"/>
    <cellStyle name="SAPBEXaggData 5 9" xfId="17791"/>
    <cellStyle name="SAPBEXaggData 5 9 2" xfId="17792"/>
    <cellStyle name="SAPBEXaggData 6" xfId="1371"/>
    <cellStyle name="SAPBEXaggData 6 10" xfId="17793"/>
    <cellStyle name="SAPBEXaggData 6 2" xfId="1372"/>
    <cellStyle name="SAPBEXaggData 6 2 2" xfId="1373"/>
    <cellStyle name="SAPBEXaggData 6 2 2 2" xfId="17794"/>
    <cellStyle name="SAPBEXaggData 6 2 2 2 2" xfId="17795"/>
    <cellStyle name="SAPBEXaggData 6 2 2 3" xfId="17796"/>
    <cellStyle name="SAPBEXaggData 6 2 2 3 2" xfId="17797"/>
    <cellStyle name="SAPBEXaggData 6 2 2 4" xfId="17798"/>
    <cellStyle name="SAPBEXaggData 6 2 3" xfId="17799"/>
    <cellStyle name="SAPBEXaggData 6 2 3 2" xfId="17800"/>
    <cellStyle name="SAPBEXaggData 6 2 4" xfId="17801"/>
    <cellStyle name="SAPBEXaggData 6 2 4 2" xfId="17802"/>
    <cellStyle name="SAPBEXaggData 6 2 5" xfId="17803"/>
    <cellStyle name="SAPBEXaggData 6 3" xfId="1374"/>
    <cellStyle name="SAPBEXaggData 6 3 2" xfId="1375"/>
    <cellStyle name="SAPBEXaggData 6 3 2 2" xfId="17804"/>
    <cellStyle name="SAPBEXaggData 6 3 2 2 2" xfId="17805"/>
    <cellStyle name="SAPBEXaggData 6 3 2 3" xfId="17806"/>
    <cellStyle name="SAPBEXaggData 6 3 2 3 2" xfId="17807"/>
    <cellStyle name="SAPBEXaggData 6 3 2 4" xfId="17808"/>
    <cellStyle name="SAPBEXaggData 6 3 3" xfId="17809"/>
    <cellStyle name="SAPBEXaggData 6 3 3 2" xfId="17810"/>
    <cellStyle name="SAPBEXaggData 6 3 4" xfId="17811"/>
    <cellStyle name="SAPBEXaggData 6 3 4 2" xfId="17812"/>
    <cellStyle name="SAPBEXaggData 6 3 5" xfId="17813"/>
    <cellStyle name="SAPBEXaggData 6 4" xfId="1376"/>
    <cellStyle name="SAPBEXaggData 6 4 2" xfId="1377"/>
    <cellStyle name="SAPBEXaggData 6 4 2 2" xfId="17814"/>
    <cellStyle name="SAPBEXaggData 6 4 2 2 2" xfId="17815"/>
    <cellStyle name="SAPBEXaggData 6 4 2 3" xfId="17816"/>
    <cellStyle name="SAPBEXaggData 6 4 2 3 2" xfId="17817"/>
    <cellStyle name="SAPBEXaggData 6 4 2 4" xfId="17818"/>
    <cellStyle name="SAPBEXaggData 6 4 3" xfId="17819"/>
    <cellStyle name="SAPBEXaggData 6 4 3 2" xfId="17820"/>
    <cellStyle name="SAPBEXaggData 6 4 4" xfId="17821"/>
    <cellStyle name="SAPBEXaggData 6 4 4 2" xfId="17822"/>
    <cellStyle name="SAPBEXaggData 6 4 5" xfId="17823"/>
    <cellStyle name="SAPBEXaggData 6 5" xfId="1378"/>
    <cellStyle name="SAPBEXaggData 6 5 2" xfId="1379"/>
    <cellStyle name="SAPBEXaggData 6 5 2 2" xfId="17824"/>
    <cellStyle name="SAPBEXaggData 6 5 2 2 2" xfId="17825"/>
    <cellStyle name="SAPBEXaggData 6 5 2 3" xfId="17826"/>
    <cellStyle name="SAPBEXaggData 6 5 2 3 2" xfId="17827"/>
    <cellStyle name="SAPBEXaggData 6 5 2 4" xfId="17828"/>
    <cellStyle name="SAPBEXaggData 6 5 3" xfId="17829"/>
    <cellStyle name="SAPBEXaggData 6 5 3 2" xfId="17830"/>
    <cellStyle name="SAPBEXaggData 6 5 4" xfId="17831"/>
    <cellStyle name="SAPBEXaggData 6 5 4 2" xfId="17832"/>
    <cellStyle name="SAPBEXaggData 6 5 5" xfId="17833"/>
    <cellStyle name="SAPBEXaggData 6 6" xfId="1380"/>
    <cellStyle name="SAPBEXaggData 6 6 2" xfId="1381"/>
    <cellStyle name="SAPBEXaggData 6 6 2 2" xfId="17834"/>
    <cellStyle name="SAPBEXaggData 6 6 2 2 2" xfId="17835"/>
    <cellStyle name="SAPBEXaggData 6 6 2 3" xfId="17836"/>
    <cellStyle name="SAPBEXaggData 6 6 2 3 2" xfId="17837"/>
    <cellStyle name="SAPBEXaggData 6 6 2 4" xfId="17838"/>
    <cellStyle name="SAPBEXaggData 6 6 3" xfId="17839"/>
    <cellStyle name="SAPBEXaggData 6 6 3 2" xfId="17840"/>
    <cellStyle name="SAPBEXaggData 6 6 4" xfId="17841"/>
    <cellStyle name="SAPBEXaggData 6 6 4 2" xfId="17842"/>
    <cellStyle name="SAPBEXaggData 6 6 5" xfId="17843"/>
    <cellStyle name="SAPBEXaggData 6 7" xfId="1382"/>
    <cellStyle name="SAPBEXaggData 6 7 2" xfId="17844"/>
    <cellStyle name="SAPBEXaggData 6 7 2 2" xfId="17845"/>
    <cellStyle name="SAPBEXaggData 6 7 3" xfId="17846"/>
    <cellStyle name="SAPBEXaggData 6 7 3 2" xfId="17847"/>
    <cellStyle name="SAPBEXaggData 6 7 4" xfId="17848"/>
    <cellStyle name="SAPBEXaggData 6 8" xfId="17849"/>
    <cellStyle name="SAPBEXaggData 6 8 2" xfId="17850"/>
    <cellStyle name="SAPBEXaggData 6 9" xfId="17851"/>
    <cellStyle name="SAPBEXaggData 6 9 2" xfId="17852"/>
    <cellStyle name="SAPBEXaggData 7" xfId="1383"/>
    <cellStyle name="SAPBEXaggData 7 2" xfId="1384"/>
    <cellStyle name="SAPBEXaggData 7 2 2" xfId="17853"/>
    <cellStyle name="SAPBEXaggData 7 2 2 2" xfId="17854"/>
    <cellStyle name="SAPBEXaggData 7 2 3" xfId="17855"/>
    <cellStyle name="SAPBEXaggData 7 2 3 2" xfId="17856"/>
    <cellStyle name="SAPBEXaggData 7 2 4" xfId="17857"/>
    <cellStyle name="SAPBEXaggData 7 3" xfId="17858"/>
    <cellStyle name="SAPBEXaggData 7 3 2" xfId="17859"/>
    <cellStyle name="SAPBEXaggData 7 4" xfId="17860"/>
    <cellStyle name="SAPBEXaggData 7 4 2" xfId="17861"/>
    <cellStyle name="SAPBEXaggData 7 5" xfId="17862"/>
    <cellStyle name="SAPBEXaggData 8" xfId="1385"/>
    <cellStyle name="SAPBEXaggData 8 2" xfId="1386"/>
    <cellStyle name="SAPBEXaggData 8 2 2" xfId="17863"/>
    <cellStyle name="SAPBEXaggData 8 2 2 2" xfId="17864"/>
    <cellStyle name="SAPBEXaggData 8 2 3" xfId="17865"/>
    <cellStyle name="SAPBEXaggData 8 2 3 2" xfId="17866"/>
    <cellStyle name="SAPBEXaggData 8 2 4" xfId="17867"/>
    <cellStyle name="SAPBEXaggData 8 3" xfId="17868"/>
    <cellStyle name="SAPBEXaggData 8 3 2" xfId="17869"/>
    <cellStyle name="SAPBEXaggData 8 4" xfId="17870"/>
    <cellStyle name="SAPBEXaggData 8 4 2" xfId="17871"/>
    <cellStyle name="SAPBEXaggData 8 5" xfId="17872"/>
    <cellStyle name="SAPBEXaggData 9" xfId="1387"/>
    <cellStyle name="SAPBEXaggData 9 2" xfId="1388"/>
    <cellStyle name="SAPBEXaggData 9 2 2" xfId="17873"/>
    <cellStyle name="SAPBEXaggData 9 2 2 2" xfId="17874"/>
    <cellStyle name="SAPBEXaggData 9 2 3" xfId="17875"/>
    <cellStyle name="SAPBEXaggData 9 2 3 2" xfId="17876"/>
    <cellStyle name="SAPBEXaggData 9 2 4" xfId="17877"/>
    <cellStyle name="SAPBEXaggData 9 3" xfId="17878"/>
    <cellStyle name="SAPBEXaggData 9 3 2" xfId="17879"/>
    <cellStyle name="SAPBEXaggData 9 4" xfId="17880"/>
    <cellStyle name="SAPBEXaggData 9 4 2" xfId="17881"/>
    <cellStyle name="SAPBEXaggData 9 5" xfId="17882"/>
    <cellStyle name="SAPBEXaggDataEmph" xfId="1389"/>
    <cellStyle name="SAPBEXaggDataEmph 10" xfId="1390"/>
    <cellStyle name="SAPBEXaggDataEmph 10 2" xfId="1391"/>
    <cellStyle name="SAPBEXaggDataEmph 10 2 2" xfId="17883"/>
    <cellStyle name="SAPBEXaggDataEmph 10 2 2 2" xfId="17884"/>
    <cellStyle name="SAPBEXaggDataEmph 10 2 3" xfId="17885"/>
    <cellStyle name="SAPBEXaggDataEmph 10 2 3 2" xfId="17886"/>
    <cellStyle name="SAPBEXaggDataEmph 10 2 4" xfId="17887"/>
    <cellStyle name="SAPBEXaggDataEmph 10 3" xfId="17888"/>
    <cellStyle name="SAPBEXaggDataEmph 10 3 2" xfId="17889"/>
    <cellStyle name="SAPBEXaggDataEmph 10 4" xfId="17890"/>
    <cellStyle name="SAPBEXaggDataEmph 10 4 2" xfId="17891"/>
    <cellStyle name="SAPBEXaggDataEmph 10 5" xfId="17892"/>
    <cellStyle name="SAPBEXaggDataEmph 11" xfId="1392"/>
    <cellStyle name="SAPBEXaggDataEmph 11 2" xfId="17893"/>
    <cellStyle name="SAPBEXaggDataEmph 11 2 2" xfId="17894"/>
    <cellStyle name="SAPBEXaggDataEmph 11 3" xfId="17895"/>
    <cellStyle name="SAPBEXaggDataEmph 11 3 2" xfId="17896"/>
    <cellStyle name="SAPBEXaggDataEmph 11 4" xfId="17897"/>
    <cellStyle name="SAPBEXaggDataEmph 12" xfId="1393"/>
    <cellStyle name="SAPBEXaggDataEmph 12 2" xfId="17898"/>
    <cellStyle name="SAPBEXaggDataEmph 12 2 2" xfId="17899"/>
    <cellStyle name="SAPBEXaggDataEmph 12 3" xfId="17900"/>
    <cellStyle name="SAPBEXaggDataEmph 12 3 2" xfId="17901"/>
    <cellStyle name="SAPBEXaggDataEmph 12 4" xfId="17902"/>
    <cellStyle name="SAPBEXaggDataEmph 13" xfId="1394"/>
    <cellStyle name="SAPBEXaggDataEmph 13 2" xfId="17903"/>
    <cellStyle name="SAPBEXaggDataEmph 13 2 2" xfId="17904"/>
    <cellStyle name="SAPBEXaggDataEmph 13 3" xfId="17905"/>
    <cellStyle name="SAPBEXaggDataEmph 13 3 2" xfId="17906"/>
    <cellStyle name="SAPBEXaggDataEmph 13 4" xfId="17907"/>
    <cellStyle name="SAPBEXaggDataEmph 14" xfId="1395"/>
    <cellStyle name="SAPBEXaggDataEmph 14 2" xfId="17908"/>
    <cellStyle name="SAPBEXaggDataEmph 14 2 2" xfId="17909"/>
    <cellStyle name="SAPBEXaggDataEmph 14 3" xfId="17910"/>
    <cellStyle name="SAPBEXaggDataEmph 14 3 2" xfId="17911"/>
    <cellStyle name="SAPBEXaggDataEmph 14 4" xfId="17912"/>
    <cellStyle name="SAPBEXaggDataEmph 15" xfId="1396"/>
    <cellStyle name="SAPBEXaggDataEmph 15 2" xfId="17913"/>
    <cellStyle name="SAPBEXaggDataEmph 15 2 2" xfId="17914"/>
    <cellStyle name="SAPBEXaggDataEmph 15 3" xfId="17915"/>
    <cellStyle name="SAPBEXaggDataEmph 15 3 2" xfId="17916"/>
    <cellStyle name="SAPBEXaggDataEmph 15 4" xfId="17917"/>
    <cellStyle name="SAPBEXaggDataEmph 16" xfId="17918"/>
    <cellStyle name="SAPBEXaggDataEmph 16 2" xfId="17919"/>
    <cellStyle name="SAPBEXaggDataEmph 16 2 2" xfId="17920"/>
    <cellStyle name="SAPBEXaggDataEmph 16 3" xfId="17921"/>
    <cellStyle name="SAPBEXaggDataEmph 17" xfId="17922"/>
    <cellStyle name="SAPBEXaggDataEmph 17 2" xfId="17923"/>
    <cellStyle name="SAPBEXaggDataEmph 17 2 2" xfId="17924"/>
    <cellStyle name="SAPBEXaggDataEmph 17 3" xfId="17925"/>
    <cellStyle name="SAPBEXaggDataEmph 18" xfId="17926"/>
    <cellStyle name="SAPBEXaggDataEmph 18 2" xfId="17927"/>
    <cellStyle name="SAPBEXaggDataEmph 18 2 2" xfId="17928"/>
    <cellStyle name="SAPBEXaggDataEmph 18 3" xfId="17929"/>
    <cellStyle name="SAPBEXaggDataEmph 19" xfId="17930"/>
    <cellStyle name="SAPBEXaggDataEmph 19 2" xfId="17931"/>
    <cellStyle name="SAPBEXaggDataEmph 2" xfId="1397"/>
    <cellStyle name="SAPBEXaggDataEmph 2 10" xfId="1398"/>
    <cellStyle name="SAPBEXaggDataEmph 2 10 2" xfId="17932"/>
    <cellStyle name="SAPBEXaggDataEmph 2 10 2 2" xfId="17933"/>
    <cellStyle name="SAPBEXaggDataEmph 2 10 3" xfId="17934"/>
    <cellStyle name="SAPBEXaggDataEmph 2 10 3 2" xfId="17935"/>
    <cellStyle name="SAPBEXaggDataEmph 2 10 4" xfId="17936"/>
    <cellStyle name="SAPBEXaggDataEmph 2 11" xfId="1399"/>
    <cellStyle name="SAPBEXaggDataEmph 2 11 2" xfId="17937"/>
    <cellStyle name="SAPBEXaggDataEmph 2 11 2 2" xfId="17938"/>
    <cellStyle name="SAPBEXaggDataEmph 2 11 3" xfId="17939"/>
    <cellStyle name="SAPBEXaggDataEmph 2 11 3 2" xfId="17940"/>
    <cellStyle name="SAPBEXaggDataEmph 2 11 4" xfId="17941"/>
    <cellStyle name="SAPBEXaggDataEmph 2 12" xfId="1400"/>
    <cellStyle name="SAPBEXaggDataEmph 2 12 2" xfId="17942"/>
    <cellStyle name="SAPBEXaggDataEmph 2 12 2 2" xfId="17943"/>
    <cellStyle name="SAPBEXaggDataEmph 2 12 3" xfId="17944"/>
    <cellStyle name="SAPBEXaggDataEmph 2 12 3 2" xfId="17945"/>
    <cellStyle name="SAPBEXaggDataEmph 2 12 4" xfId="17946"/>
    <cellStyle name="SAPBEXaggDataEmph 2 13" xfId="1401"/>
    <cellStyle name="SAPBEXaggDataEmph 2 13 2" xfId="17947"/>
    <cellStyle name="SAPBEXaggDataEmph 2 13 2 2" xfId="17948"/>
    <cellStyle name="SAPBEXaggDataEmph 2 13 3" xfId="17949"/>
    <cellStyle name="SAPBEXaggDataEmph 2 13 3 2" xfId="17950"/>
    <cellStyle name="SAPBEXaggDataEmph 2 13 4" xfId="17951"/>
    <cellStyle name="SAPBEXaggDataEmph 2 14" xfId="1402"/>
    <cellStyle name="SAPBEXaggDataEmph 2 14 2" xfId="17952"/>
    <cellStyle name="SAPBEXaggDataEmph 2 14 2 2" xfId="17953"/>
    <cellStyle name="SAPBEXaggDataEmph 2 14 3" xfId="17954"/>
    <cellStyle name="SAPBEXaggDataEmph 2 14 3 2" xfId="17955"/>
    <cellStyle name="SAPBEXaggDataEmph 2 14 4" xfId="17956"/>
    <cellStyle name="SAPBEXaggDataEmph 2 15" xfId="17957"/>
    <cellStyle name="SAPBEXaggDataEmph 2 15 2" xfId="17958"/>
    <cellStyle name="SAPBEXaggDataEmph 2 15 2 2" xfId="17959"/>
    <cellStyle name="SAPBEXaggDataEmph 2 15 3" xfId="17960"/>
    <cellStyle name="SAPBEXaggDataEmph 2 16" xfId="17961"/>
    <cellStyle name="SAPBEXaggDataEmph 2 16 2" xfId="17962"/>
    <cellStyle name="SAPBEXaggDataEmph 2 16 2 2" xfId="17963"/>
    <cellStyle name="SAPBEXaggDataEmph 2 16 3" xfId="17964"/>
    <cellStyle name="SAPBEXaggDataEmph 2 17" xfId="17965"/>
    <cellStyle name="SAPBEXaggDataEmph 2 17 2" xfId="17966"/>
    <cellStyle name="SAPBEXaggDataEmph 2 17 2 2" xfId="17967"/>
    <cellStyle name="SAPBEXaggDataEmph 2 17 3" xfId="17968"/>
    <cellStyle name="SAPBEXaggDataEmph 2 18" xfId="17969"/>
    <cellStyle name="SAPBEXaggDataEmph 2 18 2" xfId="17970"/>
    <cellStyle name="SAPBEXaggDataEmph 2 19" xfId="17971"/>
    <cellStyle name="SAPBEXaggDataEmph 2 19 2" xfId="17972"/>
    <cellStyle name="SAPBEXaggDataEmph 2 2" xfId="1403"/>
    <cellStyle name="SAPBEXaggDataEmph 2 2 10" xfId="1404"/>
    <cellStyle name="SAPBEXaggDataEmph 2 2 10 2" xfId="17973"/>
    <cellStyle name="SAPBEXaggDataEmph 2 2 10 2 2" xfId="17974"/>
    <cellStyle name="SAPBEXaggDataEmph 2 2 10 3" xfId="17975"/>
    <cellStyle name="SAPBEXaggDataEmph 2 2 10 3 2" xfId="17976"/>
    <cellStyle name="SAPBEXaggDataEmph 2 2 10 4" xfId="17977"/>
    <cellStyle name="SAPBEXaggDataEmph 2 2 11" xfId="17978"/>
    <cellStyle name="SAPBEXaggDataEmph 2 2 11 2" xfId="17979"/>
    <cellStyle name="SAPBEXaggDataEmph 2 2 12" xfId="17980"/>
    <cellStyle name="SAPBEXaggDataEmph 2 2 12 2" xfId="17981"/>
    <cellStyle name="SAPBEXaggDataEmph 2 2 13" xfId="17982"/>
    <cellStyle name="SAPBEXaggDataEmph 2 2 2" xfId="1405"/>
    <cellStyle name="SAPBEXaggDataEmph 2 2 2 10" xfId="17983"/>
    <cellStyle name="SAPBEXaggDataEmph 2 2 2 2" xfId="1406"/>
    <cellStyle name="SAPBEXaggDataEmph 2 2 2 2 2" xfId="1407"/>
    <cellStyle name="SAPBEXaggDataEmph 2 2 2 2 2 2" xfId="17984"/>
    <cellStyle name="SAPBEXaggDataEmph 2 2 2 2 2 2 2" xfId="17985"/>
    <cellStyle name="SAPBEXaggDataEmph 2 2 2 2 2 3" xfId="17986"/>
    <cellStyle name="SAPBEXaggDataEmph 2 2 2 2 2 3 2" xfId="17987"/>
    <cellStyle name="SAPBEXaggDataEmph 2 2 2 2 2 4" xfId="17988"/>
    <cellStyle name="SAPBEXaggDataEmph 2 2 2 2 3" xfId="17989"/>
    <cellStyle name="SAPBEXaggDataEmph 2 2 2 2 3 2" xfId="17990"/>
    <cellStyle name="SAPBEXaggDataEmph 2 2 2 2 4" xfId="17991"/>
    <cellStyle name="SAPBEXaggDataEmph 2 2 2 2 4 2" xfId="17992"/>
    <cellStyle name="SAPBEXaggDataEmph 2 2 2 2 5" xfId="17993"/>
    <cellStyle name="SAPBEXaggDataEmph 2 2 2 3" xfId="1408"/>
    <cellStyle name="SAPBEXaggDataEmph 2 2 2 3 2" xfId="1409"/>
    <cellStyle name="SAPBEXaggDataEmph 2 2 2 3 2 2" xfId="17994"/>
    <cellStyle name="SAPBEXaggDataEmph 2 2 2 3 2 2 2" xfId="17995"/>
    <cellStyle name="SAPBEXaggDataEmph 2 2 2 3 2 3" xfId="17996"/>
    <cellStyle name="SAPBEXaggDataEmph 2 2 2 3 2 3 2" xfId="17997"/>
    <cellStyle name="SAPBEXaggDataEmph 2 2 2 3 2 4" xfId="17998"/>
    <cellStyle name="SAPBEXaggDataEmph 2 2 2 3 3" xfId="17999"/>
    <cellStyle name="SAPBEXaggDataEmph 2 2 2 3 3 2" xfId="18000"/>
    <cellStyle name="SAPBEXaggDataEmph 2 2 2 3 4" xfId="18001"/>
    <cellStyle name="SAPBEXaggDataEmph 2 2 2 3 4 2" xfId="18002"/>
    <cellStyle name="SAPBEXaggDataEmph 2 2 2 3 5" xfId="18003"/>
    <cellStyle name="SAPBEXaggDataEmph 2 2 2 4" xfId="1410"/>
    <cellStyle name="SAPBEXaggDataEmph 2 2 2 4 2" xfId="1411"/>
    <cellStyle name="SAPBEXaggDataEmph 2 2 2 4 2 2" xfId="18004"/>
    <cellStyle name="SAPBEXaggDataEmph 2 2 2 4 2 2 2" xfId="18005"/>
    <cellStyle name="SAPBEXaggDataEmph 2 2 2 4 2 3" xfId="18006"/>
    <cellStyle name="SAPBEXaggDataEmph 2 2 2 4 2 3 2" xfId="18007"/>
    <cellStyle name="SAPBEXaggDataEmph 2 2 2 4 2 4" xfId="18008"/>
    <cellStyle name="SAPBEXaggDataEmph 2 2 2 4 3" xfId="18009"/>
    <cellStyle name="SAPBEXaggDataEmph 2 2 2 4 3 2" xfId="18010"/>
    <cellStyle name="SAPBEXaggDataEmph 2 2 2 4 4" xfId="18011"/>
    <cellStyle name="SAPBEXaggDataEmph 2 2 2 4 4 2" xfId="18012"/>
    <cellStyle name="SAPBEXaggDataEmph 2 2 2 4 5" xfId="18013"/>
    <cellStyle name="SAPBEXaggDataEmph 2 2 2 5" xfId="1412"/>
    <cellStyle name="SAPBEXaggDataEmph 2 2 2 5 2" xfId="1413"/>
    <cellStyle name="SAPBEXaggDataEmph 2 2 2 5 2 2" xfId="18014"/>
    <cellStyle name="SAPBEXaggDataEmph 2 2 2 5 2 2 2" xfId="18015"/>
    <cellStyle name="SAPBEXaggDataEmph 2 2 2 5 2 3" xfId="18016"/>
    <cellStyle name="SAPBEXaggDataEmph 2 2 2 5 2 3 2" xfId="18017"/>
    <cellStyle name="SAPBEXaggDataEmph 2 2 2 5 2 4" xfId="18018"/>
    <cellStyle name="SAPBEXaggDataEmph 2 2 2 5 3" xfId="18019"/>
    <cellStyle name="SAPBEXaggDataEmph 2 2 2 5 3 2" xfId="18020"/>
    <cellStyle name="SAPBEXaggDataEmph 2 2 2 5 4" xfId="18021"/>
    <cellStyle name="SAPBEXaggDataEmph 2 2 2 5 4 2" xfId="18022"/>
    <cellStyle name="SAPBEXaggDataEmph 2 2 2 5 5" xfId="18023"/>
    <cellStyle name="SAPBEXaggDataEmph 2 2 2 6" xfId="1414"/>
    <cellStyle name="SAPBEXaggDataEmph 2 2 2 6 2" xfId="1415"/>
    <cellStyle name="SAPBEXaggDataEmph 2 2 2 6 2 2" xfId="18024"/>
    <cellStyle name="SAPBEXaggDataEmph 2 2 2 6 2 2 2" xfId="18025"/>
    <cellStyle name="SAPBEXaggDataEmph 2 2 2 6 2 3" xfId="18026"/>
    <cellStyle name="SAPBEXaggDataEmph 2 2 2 6 2 3 2" xfId="18027"/>
    <cellStyle name="SAPBEXaggDataEmph 2 2 2 6 2 4" xfId="18028"/>
    <cellStyle name="SAPBEXaggDataEmph 2 2 2 6 3" xfId="18029"/>
    <cellStyle name="SAPBEXaggDataEmph 2 2 2 6 3 2" xfId="18030"/>
    <cellStyle name="SAPBEXaggDataEmph 2 2 2 6 4" xfId="18031"/>
    <cellStyle name="SAPBEXaggDataEmph 2 2 2 6 4 2" xfId="18032"/>
    <cellStyle name="SAPBEXaggDataEmph 2 2 2 6 5" xfId="18033"/>
    <cellStyle name="SAPBEXaggDataEmph 2 2 2 7" xfId="1416"/>
    <cellStyle name="SAPBEXaggDataEmph 2 2 2 7 2" xfId="18034"/>
    <cellStyle name="SAPBEXaggDataEmph 2 2 2 7 2 2" xfId="18035"/>
    <cellStyle name="SAPBEXaggDataEmph 2 2 2 7 3" xfId="18036"/>
    <cellStyle name="SAPBEXaggDataEmph 2 2 2 7 3 2" xfId="18037"/>
    <cellStyle name="SAPBEXaggDataEmph 2 2 2 7 4" xfId="18038"/>
    <cellStyle name="SAPBEXaggDataEmph 2 2 2 8" xfId="18039"/>
    <cellStyle name="SAPBEXaggDataEmph 2 2 2 8 2" xfId="18040"/>
    <cellStyle name="SAPBEXaggDataEmph 2 2 2 9" xfId="18041"/>
    <cellStyle name="SAPBEXaggDataEmph 2 2 2 9 2" xfId="18042"/>
    <cellStyle name="SAPBEXaggDataEmph 2 2 3" xfId="1417"/>
    <cellStyle name="SAPBEXaggDataEmph 2 2 3 10" xfId="18043"/>
    <cellStyle name="SAPBEXaggDataEmph 2 2 3 2" xfId="1418"/>
    <cellStyle name="SAPBEXaggDataEmph 2 2 3 2 2" xfId="1419"/>
    <cellStyle name="SAPBEXaggDataEmph 2 2 3 2 2 2" xfId="18044"/>
    <cellStyle name="SAPBEXaggDataEmph 2 2 3 2 2 2 2" xfId="18045"/>
    <cellStyle name="SAPBEXaggDataEmph 2 2 3 2 2 3" xfId="18046"/>
    <cellStyle name="SAPBEXaggDataEmph 2 2 3 2 2 3 2" xfId="18047"/>
    <cellStyle name="SAPBEXaggDataEmph 2 2 3 2 2 4" xfId="18048"/>
    <cellStyle name="SAPBEXaggDataEmph 2 2 3 2 3" xfId="18049"/>
    <cellStyle name="SAPBEXaggDataEmph 2 2 3 2 3 2" xfId="18050"/>
    <cellStyle name="SAPBEXaggDataEmph 2 2 3 2 4" xfId="18051"/>
    <cellStyle name="SAPBEXaggDataEmph 2 2 3 2 4 2" xfId="18052"/>
    <cellStyle name="SAPBEXaggDataEmph 2 2 3 2 5" xfId="18053"/>
    <cellStyle name="SAPBEXaggDataEmph 2 2 3 3" xfId="1420"/>
    <cellStyle name="SAPBEXaggDataEmph 2 2 3 3 2" xfId="1421"/>
    <cellStyle name="SAPBEXaggDataEmph 2 2 3 3 2 2" xfId="18054"/>
    <cellStyle name="SAPBEXaggDataEmph 2 2 3 3 2 2 2" xfId="18055"/>
    <cellStyle name="SAPBEXaggDataEmph 2 2 3 3 2 3" xfId="18056"/>
    <cellStyle name="SAPBEXaggDataEmph 2 2 3 3 2 3 2" xfId="18057"/>
    <cellStyle name="SAPBEXaggDataEmph 2 2 3 3 2 4" xfId="18058"/>
    <cellStyle name="SAPBEXaggDataEmph 2 2 3 3 3" xfId="18059"/>
    <cellStyle name="SAPBEXaggDataEmph 2 2 3 3 3 2" xfId="18060"/>
    <cellStyle name="SAPBEXaggDataEmph 2 2 3 3 4" xfId="18061"/>
    <cellStyle name="SAPBEXaggDataEmph 2 2 3 3 4 2" xfId="18062"/>
    <cellStyle name="SAPBEXaggDataEmph 2 2 3 3 5" xfId="18063"/>
    <cellStyle name="SAPBEXaggDataEmph 2 2 3 4" xfId="1422"/>
    <cellStyle name="SAPBEXaggDataEmph 2 2 3 4 2" xfId="1423"/>
    <cellStyle name="SAPBEXaggDataEmph 2 2 3 4 2 2" xfId="18064"/>
    <cellStyle name="SAPBEXaggDataEmph 2 2 3 4 2 2 2" xfId="18065"/>
    <cellStyle name="SAPBEXaggDataEmph 2 2 3 4 2 3" xfId="18066"/>
    <cellStyle name="SAPBEXaggDataEmph 2 2 3 4 2 3 2" xfId="18067"/>
    <cellStyle name="SAPBEXaggDataEmph 2 2 3 4 2 4" xfId="18068"/>
    <cellStyle name="SAPBEXaggDataEmph 2 2 3 4 3" xfId="18069"/>
    <cellStyle name="SAPBEXaggDataEmph 2 2 3 4 3 2" xfId="18070"/>
    <cellStyle name="SAPBEXaggDataEmph 2 2 3 4 4" xfId="18071"/>
    <cellStyle name="SAPBEXaggDataEmph 2 2 3 4 4 2" xfId="18072"/>
    <cellStyle name="SAPBEXaggDataEmph 2 2 3 4 5" xfId="18073"/>
    <cellStyle name="SAPBEXaggDataEmph 2 2 3 5" xfId="1424"/>
    <cellStyle name="SAPBEXaggDataEmph 2 2 3 5 2" xfId="1425"/>
    <cellStyle name="SAPBEXaggDataEmph 2 2 3 5 2 2" xfId="18074"/>
    <cellStyle name="SAPBEXaggDataEmph 2 2 3 5 2 2 2" xfId="18075"/>
    <cellStyle name="SAPBEXaggDataEmph 2 2 3 5 2 3" xfId="18076"/>
    <cellStyle name="SAPBEXaggDataEmph 2 2 3 5 2 3 2" xfId="18077"/>
    <cellStyle name="SAPBEXaggDataEmph 2 2 3 5 2 4" xfId="18078"/>
    <cellStyle name="SAPBEXaggDataEmph 2 2 3 5 3" xfId="18079"/>
    <cellStyle name="SAPBEXaggDataEmph 2 2 3 5 3 2" xfId="18080"/>
    <cellStyle name="SAPBEXaggDataEmph 2 2 3 5 4" xfId="18081"/>
    <cellStyle name="SAPBEXaggDataEmph 2 2 3 5 4 2" xfId="18082"/>
    <cellStyle name="SAPBEXaggDataEmph 2 2 3 5 5" xfId="18083"/>
    <cellStyle name="SAPBEXaggDataEmph 2 2 3 6" xfId="1426"/>
    <cellStyle name="SAPBEXaggDataEmph 2 2 3 6 2" xfId="1427"/>
    <cellStyle name="SAPBEXaggDataEmph 2 2 3 6 2 2" xfId="18084"/>
    <cellStyle name="SAPBEXaggDataEmph 2 2 3 6 2 2 2" xfId="18085"/>
    <cellStyle name="SAPBEXaggDataEmph 2 2 3 6 2 3" xfId="18086"/>
    <cellStyle name="SAPBEXaggDataEmph 2 2 3 6 2 3 2" xfId="18087"/>
    <cellStyle name="SAPBEXaggDataEmph 2 2 3 6 2 4" xfId="18088"/>
    <cellStyle name="SAPBEXaggDataEmph 2 2 3 6 3" xfId="18089"/>
    <cellStyle name="SAPBEXaggDataEmph 2 2 3 6 3 2" xfId="18090"/>
    <cellStyle name="SAPBEXaggDataEmph 2 2 3 6 4" xfId="18091"/>
    <cellStyle name="SAPBEXaggDataEmph 2 2 3 6 4 2" xfId="18092"/>
    <cellStyle name="SAPBEXaggDataEmph 2 2 3 6 5" xfId="18093"/>
    <cellStyle name="SAPBEXaggDataEmph 2 2 3 7" xfId="1428"/>
    <cellStyle name="SAPBEXaggDataEmph 2 2 3 7 2" xfId="18094"/>
    <cellStyle name="SAPBEXaggDataEmph 2 2 3 7 2 2" xfId="18095"/>
    <cellStyle name="SAPBEXaggDataEmph 2 2 3 7 3" xfId="18096"/>
    <cellStyle name="SAPBEXaggDataEmph 2 2 3 7 3 2" xfId="18097"/>
    <cellStyle name="SAPBEXaggDataEmph 2 2 3 7 4" xfId="18098"/>
    <cellStyle name="SAPBEXaggDataEmph 2 2 3 8" xfId="18099"/>
    <cellStyle name="SAPBEXaggDataEmph 2 2 3 8 2" xfId="18100"/>
    <cellStyle name="SAPBEXaggDataEmph 2 2 3 9" xfId="18101"/>
    <cellStyle name="SAPBEXaggDataEmph 2 2 3 9 2" xfId="18102"/>
    <cellStyle name="SAPBEXaggDataEmph 2 2 4" xfId="1429"/>
    <cellStyle name="SAPBEXaggDataEmph 2 2 4 10" xfId="18103"/>
    <cellStyle name="SAPBEXaggDataEmph 2 2 4 2" xfId="1430"/>
    <cellStyle name="SAPBEXaggDataEmph 2 2 4 2 2" xfId="1431"/>
    <cellStyle name="SAPBEXaggDataEmph 2 2 4 2 2 2" xfId="18104"/>
    <cellStyle name="SAPBEXaggDataEmph 2 2 4 2 2 2 2" xfId="18105"/>
    <cellStyle name="SAPBEXaggDataEmph 2 2 4 2 2 3" xfId="18106"/>
    <cellStyle name="SAPBEXaggDataEmph 2 2 4 2 2 3 2" xfId="18107"/>
    <cellStyle name="SAPBEXaggDataEmph 2 2 4 2 2 4" xfId="18108"/>
    <cellStyle name="SAPBEXaggDataEmph 2 2 4 2 3" xfId="18109"/>
    <cellStyle name="SAPBEXaggDataEmph 2 2 4 2 3 2" xfId="18110"/>
    <cellStyle name="SAPBEXaggDataEmph 2 2 4 2 4" xfId="18111"/>
    <cellStyle name="SAPBEXaggDataEmph 2 2 4 2 4 2" xfId="18112"/>
    <cellStyle name="SAPBEXaggDataEmph 2 2 4 2 5" xfId="18113"/>
    <cellStyle name="SAPBEXaggDataEmph 2 2 4 3" xfId="1432"/>
    <cellStyle name="SAPBEXaggDataEmph 2 2 4 3 2" xfId="1433"/>
    <cellStyle name="SAPBEXaggDataEmph 2 2 4 3 2 2" xfId="18114"/>
    <cellStyle name="SAPBEXaggDataEmph 2 2 4 3 2 2 2" xfId="18115"/>
    <cellStyle name="SAPBEXaggDataEmph 2 2 4 3 2 3" xfId="18116"/>
    <cellStyle name="SAPBEXaggDataEmph 2 2 4 3 2 3 2" xfId="18117"/>
    <cellStyle name="SAPBEXaggDataEmph 2 2 4 3 2 4" xfId="18118"/>
    <cellStyle name="SAPBEXaggDataEmph 2 2 4 3 3" xfId="18119"/>
    <cellStyle name="SAPBEXaggDataEmph 2 2 4 3 3 2" xfId="18120"/>
    <cellStyle name="SAPBEXaggDataEmph 2 2 4 3 4" xfId="18121"/>
    <cellStyle name="SAPBEXaggDataEmph 2 2 4 3 4 2" xfId="18122"/>
    <cellStyle name="SAPBEXaggDataEmph 2 2 4 3 5" xfId="18123"/>
    <cellStyle name="SAPBEXaggDataEmph 2 2 4 4" xfId="1434"/>
    <cellStyle name="SAPBEXaggDataEmph 2 2 4 4 2" xfId="1435"/>
    <cellStyle name="SAPBEXaggDataEmph 2 2 4 4 2 2" xfId="18124"/>
    <cellStyle name="SAPBEXaggDataEmph 2 2 4 4 2 2 2" xfId="18125"/>
    <cellStyle name="SAPBEXaggDataEmph 2 2 4 4 2 3" xfId="18126"/>
    <cellStyle name="SAPBEXaggDataEmph 2 2 4 4 2 3 2" xfId="18127"/>
    <cellStyle name="SAPBEXaggDataEmph 2 2 4 4 2 4" xfId="18128"/>
    <cellStyle name="SAPBEXaggDataEmph 2 2 4 4 3" xfId="18129"/>
    <cellStyle name="SAPBEXaggDataEmph 2 2 4 4 3 2" xfId="18130"/>
    <cellStyle name="SAPBEXaggDataEmph 2 2 4 4 4" xfId="18131"/>
    <cellStyle name="SAPBEXaggDataEmph 2 2 4 4 4 2" xfId="18132"/>
    <cellStyle name="SAPBEXaggDataEmph 2 2 4 4 5" xfId="18133"/>
    <cellStyle name="SAPBEXaggDataEmph 2 2 4 5" xfId="1436"/>
    <cellStyle name="SAPBEXaggDataEmph 2 2 4 5 2" xfId="1437"/>
    <cellStyle name="SAPBEXaggDataEmph 2 2 4 5 2 2" xfId="18134"/>
    <cellStyle name="SAPBEXaggDataEmph 2 2 4 5 2 2 2" xfId="18135"/>
    <cellStyle name="SAPBEXaggDataEmph 2 2 4 5 2 3" xfId="18136"/>
    <cellStyle name="SAPBEXaggDataEmph 2 2 4 5 2 3 2" xfId="18137"/>
    <cellStyle name="SAPBEXaggDataEmph 2 2 4 5 2 4" xfId="18138"/>
    <cellStyle name="SAPBEXaggDataEmph 2 2 4 5 3" xfId="18139"/>
    <cellStyle name="SAPBEXaggDataEmph 2 2 4 5 3 2" xfId="18140"/>
    <cellStyle name="SAPBEXaggDataEmph 2 2 4 5 4" xfId="18141"/>
    <cellStyle name="SAPBEXaggDataEmph 2 2 4 5 4 2" xfId="18142"/>
    <cellStyle name="SAPBEXaggDataEmph 2 2 4 5 5" xfId="18143"/>
    <cellStyle name="SAPBEXaggDataEmph 2 2 4 6" xfId="1438"/>
    <cellStyle name="SAPBEXaggDataEmph 2 2 4 6 2" xfId="1439"/>
    <cellStyle name="SAPBEXaggDataEmph 2 2 4 6 2 2" xfId="18144"/>
    <cellStyle name="SAPBEXaggDataEmph 2 2 4 6 2 2 2" xfId="18145"/>
    <cellStyle name="SAPBEXaggDataEmph 2 2 4 6 2 3" xfId="18146"/>
    <cellStyle name="SAPBEXaggDataEmph 2 2 4 6 2 3 2" xfId="18147"/>
    <cellStyle name="SAPBEXaggDataEmph 2 2 4 6 2 4" xfId="18148"/>
    <cellStyle name="SAPBEXaggDataEmph 2 2 4 6 3" xfId="18149"/>
    <cellStyle name="SAPBEXaggDataEmph 2 2 4 6 3 2" xfId="18150"/>
    <cellStyle name="SAPBEXaggDataEmph 2 2 4 6 4" xfId="18151"/>
    <cellStyle name="SAPBEXaggDataEmph 2 2 4 6 4 2" xfId="18152"/>
    <cellStyle name="SAPBEXaggDataEmph 2 2 4 6 5" xfId="18153"/>
    <cellStyle name="SAPBEXaggDataEmph 2 2 4 7" xfId="1440"/>
    <cellStyle name="SAPBEXaggDataEmph 2 2 4 7 2" xfId="18154"/>
    <cellStyle name="SAPBEXaggDataEmph 2 2 4 7 2 2" xfId="18155"/>
    <cellStyle name="SAPBEXaggDataEmph 2 2 4 7 3" xfId="18156"/>
    <cellStyle name="SAPBEXaggDataEmph 2 2 4 7 3 2" xfId="18157"/>
    <cellStyle name="SAPBEXaggDataEmph 2 2 4 7 4" xfId="18158"/>
    <cellStyle name="SAPBEXaggDataEmph 2 2 4 8" xfId="18159"/>
    <cellStyle name="SAPBEXaggDataEmph 2 2 4 8 2" xfId="18160"/>
    <cellStyle name="SAPBEXaggDataEmph 2 2 4 9" xfId="18161"/>
    <cellStyle name="SAPBEXaggDataEmph 2 2 4 9 2" xfId="18162"/>
    <cellStyle name="SAPBEXaggDataEmph 2 2 5" xfId="1441"/>
    <cellStyle name="SAPBEXaggDataEmph 2 2 5 2" xfId="1442"/>
    <cellStyle name="SAPBEXaggDataEmph 2 2 5 2 2" xfId="18163"/>
    <cellStyle name="SAPBEXaggDataEmph 2 2 5 2 2 2" xfId="18164"/>
    <cellStyle name="SAPBEXaggDataEmph 2 2 5 2 3" xfId="18165"/>
    <cellStyle name="SAPBEXaggDataEmph 2 2 5 2 3 2" xfId="18166"/>
    <cellStyle name="SAPBEXaggDataEmph 2 2 5 2 4" xfId="18167"/>
    <cellStyle name="SAPBEXaggDataEmph 2 2 5 3" xfId="18168"/>
    <cellStyle name="SAPBEXaggDataEmph 2 2 5 3 2" xfId="18169"/>
    <cellStyle name="SAPBEXaggDataEmph 2 2 5 4" xfId="18170"/>
    <cellStyle name="SAPBEXaggDataEmph 2 2 5 4 2" xfId="18171"/>
    <cellStyle name="SAPBEXaggDataEmph 2 2 5 5" xfId="18172"/>
    <cellStyle name="SAPBEXaggDataEmph 2 2 6" xfId="1443"/>
    <cellStyle name="SAPBEXaggDataEmph 2 2 6 2" xfId="1444"/>
    <cellStyle name="SAPBEXaggDataEmph 2 2 6 2 2" xfId="18173"/>
    <cellStyle name="SAPBEXaggDataEmph 2 2 6 2 2 2" xfId="18174"/>
    <cellStyle name="SAPBEXaggDataEmph 2 2 6 2 3" xfId="18175"/>
    <cellStyle name="SAPBEXaggDataEmph 2 2 6 2 3 2" xfId="18176"/>
    <cellStyle name="SAPBEXaggDataEmph 2 2 6 2 4" xfId="18177"/>
    <cellStyle name="SAPBEXaggDataEmph 2 2 6 3" xfId="18178"/>
    <cellStyle name="SAPBEXaggDataEmph 2 2 6 3 2" xfId="18179"/>
    <cellStyle name="SAPBEXaggDataEmph 2 2 6 4" xfId="18180"/>
    <cellStyle name="SAPBEXaggDataEmph 2 2 6 4 2" xfId="18181"/>
    <cellStyle name="SAPBEXaggDataEmph 2 2 6 5" xfId="18182"/>
    <cellStyle name="SAPBEXaggDataEmph 2 2 7" xfId="1445"/>
    <cellStyle name="SAPBEXaggDataEmph 2 2 7 2" xfId="1446"/>
    <cellStyle name="SAPBEXaggDataEmph 2 2 7 2 2" xfId="18183"/>
    <cellStyle name="SAPBEXaggDataEmph 2 2 7 2 2 2" xfId="18184"/>
    <cellStyle name="SAPBEXaggDataEmph 2 2 7 2 3" xfId="18185"/>
    <cellStyle name="SAPBEXaggDataEmph 2 2 7 2 3 2" xfId="18186"/>
    <cellStyle name="SAPBEXaggDataEmph 2 2 7 2 4" xfId="18187"/>
    <cellStyle name="SAPBEXaggDataEmph 2 2 7 3" xfId="18188"/>
    <cellStyle name="SAPBEXaggDataEmph 2 2 7 3 2" xfId="18189"/>
    <cellStyle name="SAPBEXaggDataEmph 2 2 7 4" xfId="18190"/>
    <cellStyle name="SAPBEXaggDataEmph 2 2 7 4 2" xfId="18191"/>
    <cellStyle name="SAPBEXaggDataEmph 2 2 7 5" xfId="18192"/>
    <cellStyle name="SAPBEXaggDataEmph 2 2 8" xfId="1447"/>
    <cellStyle name="SAPBEXaggDataEmph 2 2 8 2" xfId="1448"/>
    <cellStyle name="SAPBEXaggDataEmph 2 2 8 2 2" xfId="18193"/>
    <cellStyle name="SAPBEXaggDataEmph 2 2 8 2 2 2" xfId="18194"/>
    <cellStyle name="SAPBEXaggDataEmph 2 2 8 2 3" xfId="18195"/>
    <cellStyle name="SAPBEXaggDataEmph 2 2 8 2 3 2" xfId="18196"/>
    <cellStyle name="SAPBEXaggDataEmph 2 2 8 2 4" xfId="18197"/>
    <cellStyle name="SAPBEXaggDataEmph 2 2 8 3" xfId="18198"/>
    <cellStyle name="SAPBEXaggDataEmph 2 2 8 3 2" xfId="18199"/>
    <cellStyle name="SAPBEXaggDataEmph 2 2 8 4" xfId="18200"/>
    <cellStyle name="SAPBEXaggDataEmph 2 2 8 4 2" xfId="18201"/>
    <cellStyle name="SAPBEXaggDataEmph 2 2 8 5" xfId="18202"/>
    <cellStyle name="SAPBEXaggDataEmph 2 2 9" xfId="1449"/>
    <cellStyle name="SAPBEXaggDataEmph 2 2 9 2" xfId="1450"/>
    <cellStyle name="SAPBEXaggDataEmph 2 2 9 2 2" xfId="18203"/>
    <cellStyle name="SAPBEXaggDataEmph 2 2 9 2 2 2" xfId="18204"/>
    <cellStyle name="SAPBEXaggDataEmph 2 2 9 2 3" xfId="18205"/>
    <cellStyle name="SAPBEXaggDataEmph 2 2 9 2 3 2" xfId="18206"/>
    <cellStyle name="SAPBEXaggDataEmph 2 2 9 2 4" xfId="18207"/>
    <cellStyle name="SAPBEXaggDataEmph 2 2 9 3" xfId="18208"/>
    <cellStyle name="SAPBEXaggDataEmph 2 2 9 3 2" xfId="18209"/>
    <cellStyle name="SAPBEXaggDataEmph 2 2 9 4" xfId="18210"/>
    <cellStyle name="SAPBEXaggDataEmph 2 2 9 4 2" xfId="18211"/>
    <cellStyle name="SAPBEXaggDataEmph 2 2 9 5" xfId="18212"/>
    <cellStyle name="SAPBEXaggDataEmph 2 20" xfId="18213"/>
    <cellStyle name="SAPBEXaggDataEmph 2 20 2" xfId="18214"/>
    <cellStyle name="SAPBEXaggDataEmph 2 21" xfId="18215"/>
    <cellStyle name="SAPBEXaggDataEmph 2 3" xfId="1451"/>
    <cellStyle name="SAPBEXaggDataEmph 2 3 10" xfId="18216"/>
    <cellStyle name="SAPBEXaggDataEmph 2 3 2" xfId="1452"/>
    <cellStyle name="SAPBEXaggDataEmph 2 3 2 2" xfId="1453"/>
    <cellStyle name="SAPBEXaggDataEmph 2 3 2 2 2" xfId="18217"/>
    <cellStyle name="SAPBEXaggDataEmph 2 3 2 2 2 2" xfId="18218"/>
    <cellStyle name="SAPBEXaggDataEmph 2 3 2 2 3" xfId="18219"/>
    <cellStyle name="SAPBEXaggDataEmph 2 3 2 2 3 2" xfId="18220"/>
    <cellStyle name="SAPBEXaggDataEmph 2 3 2 2 4" xfId="18221"/>
    <cellStyle name="SAPBEXaggDataEmph 2 3 2 3" xfId="18222"/>
    <cellStyle name="SAPBEXaggDataEmph 2 3 2 3 2" xfId="18223"/>
    <cellStyle name="SAPBEXaggDataEmph 2 3 2 4" xfId="18224"/>
    <cellStyle name="SAPBEXaggDataEmph 2 3 2 4 2" xfId="18225"/>
    <cellStyle name="SAPBEXaggDataEmph 2 3 2 5" xfId="18226"/>
    <cellStyle name="SAPBEXaggDataEmph 2 3 3" xfId="1454"/>
    <cellStyle name="SAPBEXaggDataEmph 2 3 3 2" xfId="1455"/>
    <cellStyle name="SAPBEXaggDataEmph 2 3 3 2 2" xfId="18227"/>
    <cellStyle name="SAPBEXaggDataEmph 2 3 3 2 2 2" xfId="18228"/>
    <cellStyle name="SAPBEXaggDataEmph 2 3 3 2 3" xfId="18229"/>
    <cellStyle name="SAPBEXaggDataEmph 2 3 3 2 3 2" xfId="18230"/>
    <cellStyle name="SAPBEXaggDataEmph 2 3 3 2 4" xfId="18231"/>
    <cellStyle name="SAPBEXaggDataEmph 2 3 3 3" xfId="18232"/>
    <cellStyle name="SAPBEXaggDataEmph 2 3 3 3 2" xfId="18233"/>
    <cellStyle name="SAPBEXaggDataEmph 2 3 3 4" xfId="18234"/>
    <cellStyle name="SAPBEXaggDataEmph 2 3 3 4 2" xfId="18235"/>
    <cellStyle name="SAPBEXaggDataEmph 2 3 3 5" xfId="18236"/>
    <cellStyle name="SAPBEXaggDataEmph 2 3 4" xfId="1456"/>
    <cellStyle name="SAPBEXaggDataEmph 2 3 4 2" xfId="1457"/>
    <cellStyle name="SAPBEXaggDataEmph 2 3 4 2 2" xfId="18237"/>
    <cellStyle name="SAPBEXaggDataEmph 2 3 4 2 2 2" xfId="18238"/>
    <cellStyle name="SAPBEXaggDataEmph 2 3 4 2 3" xfId="18239"/>
    <cellStyle name="SAPBEXaggDataEmph 2 3 4 2 3 2" xfId="18240"/>
    <cellStyle name="SAPBEXaggDataEmph 2 3 4 2 4" xfId="18241"/>
    <cellStyle name="SAPBEXaggDataEmph 2 3 4 3" xfId="18242"/>
    <cellStyle name="SAPBEXaggDataEmph 2 3 4 3 2" xfId="18243"/>
    <cellStyle name="SAPBEXaggDataEmph 2 3 4 4" xfId="18244"/>
    <cellStyle name="SAPBEXaggDataEmph 2 3 4 4 2" xfId="18245"/>
    <cellStyle name="SAPBEXaggDataEmph 2 3 4 5" xfId="18246"/>
    <cellStyle name="SAPBEXaggDataEmph 2 3 5" xfId="1458"/>
    <cellStyle name="SAPBEXaggDataEmph 2 3 5 2" xfId="1459"/>
    <cellStyle name="SAPBEXaggDataEmph 2 3 5 2 2" xfId="18247"/>
    <cellStyle name="SAPBEXaggDataEmph 2 3 5 2 2 2" xfId="18248"/>
    <cellStyle name="SAPBEXaggDataEmph 2 3 5 2 3" xfId="18249"/>
    <cellStyle name="SAPBEXaggDataEmph 2 3 5 2 3 2" xfId="18250"/>
    <cellStyle name="SAPBEXaggDataEmph 2 3 5 2 4" xfId="18251"/>
    <cellStyle name="SAPBEXaggDataEmph 2 3 5 3" xfId="18252"/>
    <cellStyle name="SAPBEXaggDataEmph 2 3 5 3 2" xfId="18253"/>
    <cellStyle name="SAPBEXaggDataEmph 2 3 5 4" xfId="18254"/>
    <cellStyle name="SAPBEXaggDataEmph 2 3 5 4 2" xfId="18255"/>
    <cellStyle name="SAPBEXaggDataEmph 2 3 5 5" xfId="18256"/>
    <cellStyle name="SAPBEXaggDataEmph 2 3 6" xfId="1460"/>
    <cellStyle name="SAPBEXaggDataEmph 2 3 6 2" xfId="1461"/>
    <cellStyle name="SAPBEXaggDataEmph 2 3 6 2 2" xfId="18257"/>
    <cellStyle name="SAPBEXaggDataEmph 2 3 6 2 2 2" xfId="18258"/>
    <cellStyle name="SAPBEXaggDataEmph 2 3 6 2 3" xfId="18259"/>
    <cellStyle name="SAPBEXaggDataEmph 2 3 6 2 3 2" xfId="18260"/>
    <cellStyle name="SAPBEXaggDataEmph 2 3 6 2 4" xfId="18261"/>
    <cellStyle name="SAPBEXaggDataEmph 2 3 6 3" xfId="18262"/>
    <cellStyle name="SAPBEXaggDataEmph 2 3 6 3 2" xfId="18263"/>
    <cellStyle name="SAPBEXaggDataEmph 2 3 6 4" xfId="18264"/>
    <cellStyle name="SAPBEXaggDataEmph 2 3 6 4 2" xfId="18265"/>
    <cellStyle name="SAPBEXaggDataEmph 2 3 6 5" xfId="18266"/>
    <cellStyle name="SAPBEXaggDataEmph 2 3 7" xfId="1462"/>
    <cellStyle name="SAPBEXaggDataEmph 2 3 7 2" xfId="18267"/>
    <cellStyle name="SAPBEXaggDataEmph 2 3 7 2 2" xfId="18268"/>
    <cellStyle name="SAPBEXaggDataEmph 2 3 7 3" xfId="18269"/>
    <cellStyle name="SAPBEXaggDataEmph 2 3 7 3 2" xfId="18270"/>
    <cellStyle name="SAPBEXaggDataEmph 2 3 7 4" xfId="18271"/>
    <cellStyle name="SAPBEXaggDataEmph 2 3 8" xfId="18272"/>
    <cellStyle name="SAPBEXaggDataEmph 2 3 8 2" xfId="18273"/>
    <cellStyle name="SAPBEXaggDataEmph 2 3 9" xfId="18274"/>
    <cellStyle name="SAPBEXaggDataEmph 2 3 9 2" xfId="18275"/>
    <cellStyle name="SAPBEXaggDataEmph 2 4" xfId="1463"/>
    <cellStyle name="SAPBEXaggDataEmph 2 4 10" xfId="18276"/>
    <cellStyle name="SAPBEXaggDataEmph 2 4 2" xfId="1464"/>
    <cellStyle name="SAPBEXaggDataEmph 2 4 2 2" xfId="1465"/>
    <cellStyle name="SAPBEXaggDataEmph 2 4 2 2 2" xfId="18277"/>
    <cellStyle name="SAPBEXaggDataEmph 2 4 2 2 2 2" xfId="18278"/>
    <cellStyle name="SAPBEXaggDataEmph 2 4 2 2 3" xfId="18279"/>
    <cellStyle name="SAPBEXaggDataEmph 2 4 2 2 3 2" xfId="18280"/>
    <cellStyle name="SAPBEXaggDataEmph 2 4 2 2 4" xfId="18281"/>
    <cellStyle name="SAPBEXaggDataEmph 2 4 2 3" xfId="18282"/>
    <cellStyle name="SAPBEXaggDataEmph 2 4 2 3 2" xfId="18283"/>
    <cellStyle name="SAPBEXaggDataEmph 2 4 2 4" xfId="18284"/>
    <cellStyle name="SAPBEXaggDataEmph 2 4 2 4 2" xfId="18285"/>
    <cellStyle name="SAPBEXaggDataEmph 2 4 2 5" xfId="18286"/>
    <cellStyle name="SAPBEXaggDataEmph 2 4 3" xfId="1466"/>
    <cellStyle name="SAPBEXaggDataEmph 2 4 3 2" xfId="1467"/>
    <cellStyle name="SAPBEXaggDataEmph 2 4 3 2 2" xfId="18287"/>
    <cellStyle name="SAPBEXaggDataEmph 2 4 3 2 2 2" xfId="18288"/>
    <cellStyle name="SAPBEXaggDataEmph 2 4 3 2 3" xfId="18289"/>
    <cellStyle name="SAPBEXaggDataEmph 2 4 3 2 3 2" xfId="18290"/>
    <cellStyle name="SAPBEXaggDataEmph 2 4 3 2 4" xfId="18291"/>
    <cellStyle name="SAPBEXaggDataEmph 2 4 3 3" xfId="18292"/>
    <cellStyle name="SAPBEXaggDataEmph 2 4 3 3 2" xfId="18293"/>
    <cellStyle name="SAPBEXaggDataEmph 2 4 3 4" xfId="18294"/>
    <cellStyle name="SAPBEXaggDataEmph 2 4 3 4 2" xfId="18295"/>
    <cellStyle name="SAPBEXaggDataEmph 2 4 3 5" xfId="18296"/>
    <cellStyle name="SAPBEXaggDataEmph 2 4 4" xfId="1468"/>
    <cellStyle name="SAPBEXaggDataEmph 2 4 4 2" xfId="1469"/>
    <cellStyle name="SAPBEXaggDataEmph 2 4 4 2 2" xfId="18297"/>
    <cellStyle name="SAPBEXaggDataEmph 2 4 4 2 2 2" xfId="18298"/>
    <cellStyle name="SAPBEXaggDataEmph 2 4 4 2 3" xfId="18299"/>
    <cellStyle name="SAPBEXaggDataEmph 2 4 4 2 3 2" xfId="18300"/>
    <cellStyle name="SAPBEXaggDataEmph 2 4 4 2 4" xfId="18301"/>
    <cellStyle name="SAPBEXaggDataEmph 2 4 4 3" xfId="18302"/>
    <cellStyle name="SAPBEXaggDataEmph 2 4 4 3 2" xfId="18303"/>
    <cellStyle name="SAPBEXaggDataEmph 2 4 4 4" xfId="18304"/>
    <cellStyle name="SAPBEXaggDataEmph 2 4 4 4 2" xfId="18305"/>
    <cellStyle name="SAPBEXaggDataEmph 2 4 4 5" xfId="18306"/>
    <cellStyle name="SAPBEXaggDataEmph 2 4 5" xfId="1470"/>
    <cellStyle name="SAPBEXaggDataEmph 2 4 5 2" xfId="1471"/>
    <cellStyle name="SAPBEXaggDataEmph 2 4 5 2 2" xfId="18307"/>
    <cellStyle name="SAPBEXaggDataEmph 2 4 5 2 2 2" xfId="18308"/>
    <cellStyle name="SAPBEXaggDataEmph 2 4 5 2 3" xfId="18309"/>
    <cellStyle name="SAPBEXaggDataEmph 2 4 5 2 3 2" xfId="18310"/>
    <cellStyle name="SAPBEXaggDataEmph 2 4 5 2 4" xfId="18311"/>
    <cellStyle name="SAPBEXaggDataEmph 2 4 5 3" xfId="18312"/>
    <cellStyle name="SAPBEXaggDataEmph 2 4 5 3 2" xfId="18313"/>
    <cellStyle name="SAPBEXaggDataEmph 2 4 5 4" xfId="18314"/>
    <cellStyle name="SAPBEXaggDataEmph 2 4 5 4 2" xfId="18315"/>
    <cellStyle name="SAPBEXaggDataEmph 2 4 5 5" xfId="18316"/>
    <cellStyle name="SAPBEXaggDataEmph 2 4 6" xfId="1472"/>
    <cellStyle name="SAPBEXaggDataEmph 2 4 6 2" xfId="1473"/>
    <cellStyle name="SAPBEXaggDataEmph 2 4 6 2 2" xfId="18317"/>
    <cellStyle name="SAPBEXaggDataEmph 2 4 6 2 2 2" xfId="18318"/>
    <cellStyle name="SAPBEXaggDataEmph 2 4 6 2 3" xfId="18319"/>
    <cellStyle name="SAPBEXaggDataEmph 2 4 6 2 3 2" xfId="18320"/>
    <cellStyle name="SAPBEXaggDataEmph 2 4 6 2 4" xfId="18321"/>
    <cellStyle name="SAPBEXaggDataEmph 2 4 6 3" xfId="18322"/>
    <cellStyle name="SAPBEXaggDataEmph 2 4 6 3 2" xfId="18323"/>
    <cellStyle name="SAPBEXaggDataEmph 2 4 6 4" xfId="18324"/>
    <cellStyle name="SAPBEXaggDataEmph 2 4 6 4 2" xfId="18325"/>
    <cellStyle name="SAPBEXaggDataEmph 2 4 6 5" xfId="18326"/>
    <cellStyle name="SAPBEXaggDataEmph 2 4 7" xfId="1474"/>
    <cellStyle name="SAPBEXaggDataEmph 2 4 7 2" xfId="18327"/>
    <cellStyle name="SAPBEXaggDataEmph 2 4 7 2 2" xfId="18328"/>
    <cellStyle name="SAPBEXaggDataEmph 2 4 7 3" xfId="18329"/>
    <cellStyle name="SAPBEXaggDataEmph 2 4 7 3 2" xfId="18330"/>
    <cellStyle name="SAPBEXaggDataEmph 2 4 7 4" xfId="18331"/>
    <cellStyle name="SAPBEXaggDataEmph 2 4 8" xfId="18332"/>
    <cellStyle name="SAPBEXaggDataEmph 2 4 8 2" xfId="18333"/>
    <cellStyle name="SAPBEXaggDataEmph 2 4 9" xfId="18334"/>
    <cellStyle name="SAPBEXaggDataEmph 2 4 9 2" xfId="18335"/>
    <cellStyle name="SAPBEXaggDataEmph 2 5" xfId="1475"/>
    <cellStyle name="SAPBEXaggDataEmph 2 5 10" xfId="18336"/>
    <cellStyle name="SAPBEXaggDataEmph 2 5 2" xfId="1476"/>
    <cellStyle name="SAPBEXaggDataEmph 2 5 2 2" xfId="1477"/>
    <cellStyle name="SAPBEXaggDataEmph 2 5 2 2 2" xfId="18337"/>
    <cellStyle name="SAPBEXaggDataEmph 2 5 2 2 2 2" xfId="18338"/>
    <cellStyle name="SAPBEXaggDataEmph 2 5 2 2 3" xfId="18339"/>
    <cellStyle name="SAPBEXaggDataEmph 2 5 2 2 3 2" xfId="18340"/>
    <cellStyle name="SAPBEXaggDataEmph 2 5 2 2 4" xfId="18341"/>
    <cellStyle name="SAPBEXaggDataEmph 2 5 2 3" xfId="18342"/>
    <cellStyle name="SAPBEXaggDataEmph 2 5 2 3 2" xfId="18343"/>
    <cellStyle name="SAPBEXaggDataEmph 2 5 2 4" xfId="18344"/>
    <cellStyle name="SAPBEXaggDataEmph 2 5 2 4 2" xfId="18345"/>
    <cellStyle name="SAPBEXaggDataEmph 2 5 2 5" xfId="18346"/>
    <cellStyle name="SAPBEXaggDataEmph 2 5 3" xfId="1478"/>
    <cellStyle name="SAPBEXaggDataEmph 2 5 3 2" xfId="1479"/>
    <cellStyle name="SAPBEXaggDataEmph 2 5 3 2 2" xfId="18347"/>
    <cellStyle name="SAPBEXaggDataEmph 2 5 3 2 2 2" xfId="18348"/>
    <cellStyle name="SAPBEXaggDataEmph 2 5 3 2 3" xfId="18349"/>
    <cellStyle name="SAPBEXaggDataEmph 2 5 3 2 3 2" xfId="18350"/>
    <cellStyle name="SAPBEXaggDataEmph 2 5 3 2 4" xfId="18351"/>
    <cellStyle name="SAPBEXaggDataEmph 2 5 3 3" xfId="18352"/>
    <cellStyle name="SAPBEXaggDataEmph 2 5 3 3 2" xfId="18353"/>
    <cellStyle name="SAPBEXaggDataEmph 2 5 3 4" xfId="18354"/>
    <cellStyle name="SAPBEXaggDataEmph 2 5 3 4 2" xfId="18355"/>
    <cellStyle name="SAPBEXaggDataEmph 2 5 3 5" xfId="18356"/>
    <cellStyle name="SAPBEXaggDataEmph 2 5 4" xfId="1480"/>
    <cellStyle name="SAPBEXaggDataEmph 2 5 4 2" xfId="1481"/>
    <cellStyle name="SAPBEXaggDataEmph 2 5 4 2 2" xfId="18357"/>
    <cellStyle name="SAPBEXaggDataEmph 2 5 4 2 2 2" xfId="18358"/>
    <cellStyle name="SAPBEXaggDataEmph 2 5 4 2 3" xfId="18359"/>
    <cellStyle name="SAPBEXaggDataEmph 2 5 4 2 3 2" xfId="18360"/>
    <cellStyle name="SAPBEXaggDataEmph 2 5 4 2 4" xfId="18361"/>
    <cellStyle name="SAPBEXaggDataEmph 2 5 4 3" xfId="18362"/>
    <cellStyle name="SAPBEXaggDataEmph 2 5 4 3 2" xfId="18363"/>
    <cellStyle name="SAPBEXaggDataEmph 2 5 4 4" xfId="18364"/>
    <cellStyle name="SAPBEXaggDataEmph 2 5 4 4 2" xfId="18365"/>
    <cellStyle name="SAPBEXaggDataEmph 2 5 4 5" xfId="18366"/>
    <cellStyle name="SAPBEXaggDataEmph 2 5 5" xfId="1482"/>
    <cellStyle name="SAPBEXaggDataEmph 2 5 5 2" xfId="1483"/>
    <cellStyle name="SAPBEXaggDataEmph 2 5 5 2 2" xfId="18367"/>
    <cellStyle name="SAPBEXaggDataEmph 2 5 5 2 2 2" xfId="18368"/>
    <cellStyle name="SAPBEXaggDataEmph 2 5 5 2 3" xfId="18369"/>
    <cellStyle name="SAPBEXaggDataEmph 2 5 5 2 3 2" xfId="18370"/>
    <cellStyle name="SAPBEXaggDataEmph 2 5 5 2 4" xfId="18371"/>
    <cellStyle name="SAPBEXaggDataEmph 2 5 5 3" xfId="18372"/>
    <cellStyle name="SAPBEXaggDataEmph 2 5 5 3 2" xfId="18373"/>
    <cellStyle name="SAPBEXaggDataEmph 2 5 5 4" xfId="18374"/>
    <cellStyle name="SAPBEXaggDataEmph 2 5 5 4 2" xfId="18375"/>
    <cellStyle name="SAPBEXaggDataEmph 2 5 5 5" xfId="18376"/>
    <cellStyle name="SAPBEXaggDataEmph 2 5 6" xfId="1484"/>
    <cellStyle name="SAPBEXaggDataEmph 2 5 6 2" xfId="1485"/>
    <cellStyle name="SAPBEXaggDataEmph 2 5 6 2 2" xfId="18377"/>
    <cellStyle name="SAPBEXaggDataEmph 2 5 6 2 2 2" xfId="18378"/>
    <cellStyle name="SAPBEXaggDataEmph 2 5 6 2 3" xfId="18379"/>
    <cellStyle name="SAPBEXaggDataEmph 2 5 6 2 3 2" xfId="18380"/>
    <cellStyle name="SAPBEXaggDataEmph 2 5 6 2 4" xfId="18381"/>
    <cellStyle name="SAPBEXaggDataEmph 2 5 6 3" xfId="18382"/>
    <cellStyle name="SAPBEXaggDataEmph 2 5 6 3 2" xfId="18383"/>
    <cellStyle name="SAPBEXaggDataEmph 2 5 6 4" xfId="18384"/>
    <cellStyle name="SAPBEXaggDataEmph 2 5 6 4 2" xfId="18385"/>
    <cellStyle name="SAPBEXaggDataEmph 2 5 6 5" xfId="18386"/>
    <cellStyle name="SAPBEXaggDataEmph 2 5 7" xfId="1486"/>
    <cellStyle name="SAPBEXaggDataEmph 2 5 7 2" xfId="18387"/>
    <cellStyle name="SAPBEXaggDataEmph 2 5 7 2 2" xfId="18388"/>
    <cellStyle name="SAPBEXaggDataEmph 2 5 7 3" xfId="18389"/>
    <cellStyle name="SAPBEXaggDataEmph 2 5 7 3 2" xfId="18390"/>
    <cellStyle name="SAPBEXaggDataEmph 2 5 7 4" xfId="18391"/>
    <cellStyle name="SAPBEXaggDataEmph 2 5 8" xfId="18392"/>
    <cellStyle name="SAPBEXaggDataEmph 2 5 8 2" xfId="18393"/>
    <cellStyle name="SAPBEXaggDataEmph 2 5 9" xfId="18394"/>
    <cellStyle name="SAPBEXaggDataEmph 2 5 9 2" xfId="18395"/>
    <cellStyle name="SAPBEXaggDataEmph 2 6" xfId="1487"/>
    <cellStyle name="SAPBEXaggDataEmph 2 6 2" xfId="1488"/>
    <cellStyle name="SAPBEXaggDataEmph 2 6 2 2" xfId="18396"/>
    <cellStyle name="SAPBEXaggDataEmph 2 6 2 2 2" xfId="18397"/>
    <cellStyle name="SAPBEXaggDataEmph 2 6 2 3" xfId="18398"/>
    <cellStyle name="SAPBEXaggDataEmph 2 6 2 3 2" xfId="18399"/>
    <cellStyle name="SAPBEXaggDataEmph 2 6 2 4" xfId="18400"/>
    <cellStyle name="SAPBEXaggDataEmph 2 6 3" xfId="18401"/>
    <cellStyle name="SAPBEXaggDataEmph 2 6 3 2" xfId="18402"/>
    <cellStyle name="SAPBEXaggDataEmph 2 6 4" xfId="18403"/>
    <cellStyle name="SAPBEXaggDataEmph 2 6 4 2" xfId="18404"/>
    <cellStyle name="SAPBEXaggDataEmph 2 6 5" xfId="18405"/>
    <cellStyle name="SAPBEXaggDataEmph 2 7" xfId="1489"/>
    <cellStyle name="SAPBEXaggDataEmph 2 7 2" xfId="1490"/>
    <cellStyle name="SAPBEXaggDataEmph 2 7 2 2" xfId="18406"/>
    <cellStyle name="SAPBEXaggDataEmph 2 7 2 2 2" xfId="18407"/>
    <cellStyle name="SAPBEXaggDataEmph 2 7 2 3" xfId="18408"/>
    <cellStyle name="SAPBEXaggDataEmph 2 7 2 3 2" xfId="18409"/>
    <cellStyle name="SAPBEXaggDataEmph 2 7 2 4" xfId="18410"/>
    <cellStyle name="SAPBEXaggDataEmph 2 7 3" xfId="18411"/>
    <cellStyle name="SAPBEXaggDataEmph 2 7 3 2" xfId="18412"/>
    <cellStyle name="SAPBEXaggDataEmph 2 7 4" xfId="18413"/>
    <cellStyle name="SAPBEXaggDataEmph 2 7 4 2" xfId="18414"/>
    <cellStyle name="SAPBEXaggDataEmph 2 7 5" xfId="18415"/>
    <cellStyle name="SAPBEXaggDataEmph 2 8" xfId="1491"/>
    <cellStyle name="SAPBEXaggDataEmph 2 8 2" xfId="1492"/>
    <cellStyle name="SAPBEXaggDataEmph 2 8 2 2" xfId="18416"/>
    <cellStyle name="SAPBEXaggDataEmph 2 8 2 2 2" xfId="18417"/>
    <cellStyle name="SAPBEXaggDataEmph 2 8 2 3" xfId="18418"/>
    <cellStyle name="SAPBEXaggDataEmph 2 8 2 3 2" xfId="18419"/>
    <cellStyle name="SAPBEXaggDataEmph 2 8 2 4" xfId="18420"/>
    <cellStyle name="SAPBEXaggDataEmph 2 8 3" xfId="18421"/>
    <cellStyle name="SAPBEXaggDataEmph 2 8 3 2" xfId="18422"/>
    <cellStyle name="SAPBEXaggDataEmph 2 8 4" xfId="18423"/>
    <cellStyle name="SAPBEXaggDataEmph 2 8 4 2" xfId="18424"/>
    <cellStyle name="SAPBEXaggDataEmph 2 8 5" xfId="18425"/>
    <cellStyle name="SAPBEXaggDataEmph 2 9" xfId="1493"/>
    <cellStyle name="SAPBEXaggDataEmph 2 9 2" xfId="1494"/>
    <cellStyle name="SAPBEXaggDataEmph 2 9 2 2" xfId="18426"/>
    <cellStyle name="SAPBEXaggDataEmph 2 9 2 2 2" xfId="18427"/>
    <cellStyle name="SAPBEXaggDataEmph 2 9 2 3" xfId="18428"/>
    <cellStyle name="SAPBEXaggDataEmph 2 9 2 3 2" xfId="18429"/>
    <cellStyle name="SAPBEXaggDataEmph 2 9 2 4" xfId="18430"/>
    <cellStyle name="SAPBEXaggDataEmph 2 9 3" xfId="18431"/>
    <cellStyle name="SAPBEXaggDataEmph 2 9 3 2" xfId="18432"/>
    <cellStyle name="SAPBEXaggDataEmph 2 9 4" xfId="18433"/>
    <cellStyle name="SAPBEXaggDataEmph 2 9 4 2" xfId="18434"/>
    <cellStyle name="SAPBEXaggDataEmph 2 9 5" xfId="18435"/>
    <cellStyle name="SAPBEXaggDataEmph 20" xfId="18436"/>
    <cellStyle name="SAPBEXaggDataEmph 20 2" xfId="18437"/>
    <cellStyle name="SAPBEXaggDataEmph 21" xfId="18438"/>
    <cellStyle name="SAPBEXaggDataEmph 21 2" xfId="18439"/>
    <cellStyle name="SAPBEXaggDataEmph 22" xfId="18440"/>
    <cellStyle name="SAPBEXaggDataEmph 3" xfId="1495"/>
    <cellStyle name="SAPBEXaggDataEmph 3 10" xfId="1496"/>
    <cellStyle name="SAPBEXaggDataEmph 3 10 2" xfId="18441"/>
    <cellStyle name="SAPBEXaggDataEmph 3 10 2 2" xfId="18442"/>
    <cellStyle name="SAPBEXaggDataEmph 3 10 3" xfId="18443"/>
    <cellStyle name="SAPBEXaggDataEmph 3 10 3 2" xfId="18444"/>
    <cellStyle name="SAPBEXaggDataEmph 3 10 4" xfId="18445"/>
    <cellStyle name="SAPBEXaggDataEmph 3 11" xfId="18446"/>
    <cellStyle name="SAPBEXaggDataEmph 3 11 2" xfId="18447"/>
    <cellStyle name="SAPBEXaggDataEmph 3 12" xfId="18448"/>
    <cellStyle name="SAPBEXaggDataEmph 3 12 2" xfId="18449"/>
    <cellStyle name="SAPBEXaggDataEmph 3 13" xfId="18450"/>
    <cellStyle name="SAPBEXaggDataEmph 3 2" xfId="1497"/>
    <cellStyle name="SAPBEXaggDataEmph 3 2 10" xfId="18451"/>
    <cellStyle name="SAPBEXaggDataEmph 3 2 2" xfId="1498"/>
    <cellStyle name="SAPBEXaggDataEmph 3 2 2 2" xfId="1499"/>
    <cellStyle name="SAPBEXaggDataEmph 3 2 2 2 2" xfId="18452"/>
    <cellStyle name="SAPBEXaggDataEmph 3 2 2 2 2 2" xfId="18453"/>
    <cellStyle name="SAPBEXaggDataEmph 3 2 2 2 3" xfId="18454"/>
    <cellStyle name="SAPBEXaggDataEmph 3 2 2 2 3 2" xfId="18455"/>
    <cellStyle name="SAPBEXaggDataEmph 3 2 2 2 4" xfId="18456"/>
    <cellStyle name="SAPBEXaggDataEmph 3 2 2 3" xfId="18457"/>
    <cellStyle name="SAPBEXaggDataEmph 3 2 2 3 2" xfId="18458"/>
    <cellStyle name="SAPBEXaggDataEmph 3 2 2 4" xfId="18459"/>
    <cellStyle name="SAPBEXaggDataEmph 3 2 2 4 2" xfId="18460"/>
    <cellStyle name="SAPBEXaggDataEmph 3 2 2 5" xfId="18461"/>
    <cellStyle name="SAPBEXaggDataEmph 3 2 3" xfId="1500"/>
    <cellStyle name="SAPBEXaggDataEmph 3 2 3 2" xfId="1501"/>
    <cellStyle name="SAPBEXaggDataEmph 3 2 3 2 2" xfId="18462"/>
    <cellStyle name="SAPBEXaggDataEmph 3 2 3 2 2 2" xfId="18463"/>
    <cellStyle name="SAPBEXaggDataEmph 3 2 3 2 3" xfId="18464"/>
    <cellStyle name="SAPBEXaggDataEmph 3 2 3 2 3 2" xfId="18465"/>
    <cellStyle name="SAPBEXaggDataEmph 3 2 3 2 4" xfId="18466"/>
    <cellStyle name="SAPBEXaggDataEmph 3 2 3 3" xfId="18467"/>
    <cellStyle name="SAPBEXaggDataEmph 3 2 3 3 2" xfId="18468"/>
    <cellStyle name="SAPBEXaggDataEmph 3 2 3 4" xfId="18469"/>
    <cellStyle name="SAPBEXaggDataEmph 3 2 3 4 2" xfId="18470"/>
    <cellStyle name="SAPBEXaggDataEmph 3 2 3 5" xfId="18471"/>
    <cellStyle name="SAPBEXaggDataEmph 3 2 4" xfId="1502"/>
    <cellStyle name="SAPBEXaggDataEmph 3 2 4 2" xfId="1503"/>
    <cellStyle name="SAPBEXaggDataEmph 3 2 4 2 2" xfId="18472"/>
    <cellStyle name="SAPBEXaggDataEmph 3 2 4 2 2 2" xfId="18473"/>
    <cellStyle name="SAPBEXaggDataEmph 3 2 4 2 3" xfId="18474"/>
    <cellStyle name="SAPBEXaggDataEmph 3 2 4 2 3 2" xfId="18475"/>
    <cellStyle name="SAPBEXaggDataEmph 3 2 4 2 4" xfId="18476"/>
    <cellStyle name="SAPBEXaggDataEmph 3 2 4 3" xfId="18477"/>
    <cellStyle name="SAPBEXaggDataEmph 3 2 4 3 2" xfId="18478"/>
    <cellStyle name="SAPBEXaggDataEmph 3 2 4 4" xfId="18479"/>
    <cellStyle name="SAPBEXaggDataEmph 3 2 4 4 2" xfId="18480"/>
    <cellStyle name="SAPBEXaggDataEmph 3 2 4 5" xfId="18481"/>
    <cellStyle name="SAPBEXaggDataEmph 3 2 5" xfId="1504"/>
    <cellStyle name="SAPBEXaggDataEmph 3 2 5 2" xfId="1505"/>
    <cellStyle name="SAPBEXaggDataEmph 3 2 5 2 2" xfId="18482"/>
    <cellStyle name="SAPBEXaggDataEmph 3 2 5 2 2 2" xfId="18483"/>
    <cellStyle name="SAPBEXaggDataEmph 3 2 5 2 3" xfId="18484"/>
    <cellStyle name="SAPBEXaggDataEmph 3 2 5 2 3 2" xfId="18485"/>
    <cellStyle name="SAPBEXaggDataEmph 3 2 5 2 4" xfId="18486"/>
    <cellStyle name="SAPBEXaggDataEmph 3 2 5 3" xfId="18487"/>
    <cellStyle name="SAPBEXaggDataEmph 3 2 5 3 2" xfId="18488"/>
    <cellStyle name="SAPBEXaggDataEmph 3 2 5 4" xfId="18489"/>
    <cellStyle name="SAPBEXaggDataEmph 3 2 5 4 2" xfId="18490"/>
    <cellStyle name="SAPBEXaggDataEmph 3 2 5 5" xfId="18491"/>
    <cellStyle name="SAPBEXaggDataEmph 3 2 6" xfId="1506"/>
    <cellStyle name="SAPBEXaggDataEmph 3 2 6 2" xfId="1507"/>
    <cellStyle name="SAPBEXaggDataEmph 3 2 6 2 2" xfId="18492"/>
    <cellStyle name="SAPBEXaggDataEmph 3 2 6 2 2 2" xfId="18493"/>
    <cellStyle name="SAPBEXaggDataEmph 3 2 6 2 3" xfId="18494"/>
    <cellStyle name="SAPBEXaggDataEmph 3 2 6 2 3 2" xfId="18495"/>
    <cellStyle name="SAPBEXaggDataEmph 3 2 6 2 4" xfId="18496"/>
    <cellStyle name="SAPBEXaggDataEmph 3 2 6 3" xfId="18497"/>
    <cellStyle name="SAPBEXaggDataEmph 3 2 6 3 2" xfId="18498"/>
    <cellStyle name="SAPBEXaggDataEmph 3 2 6 4" xfId="18499"/>
    <cellStyle name="SAPBEXaggDataEmph 3 2 6 4 2" xfId="18500"/>
    <cellStyle name="SAPBEXaggDataEmph 3 2 6 5" xfId="18501"/>
    <cellStyle name="SAPBEXaggDataEmph 3 2 7" xfId="1508"/>
    <cellStyle name="SAPBEXaggDataEmph 3 2 7 2" xfId="18502"/>
    <cellStyle name="SAPBEXaggDataEmph 3 2 7 2 2" xfId="18503"/>
    <cellStyle name="SAPBEXaggDataEmph 3 2 7 3" xfId="18504"/>
    <cellStyle name="SAPBEXaggDataEmph 3 2 7 3 2" xfId="18505"/>
    <cellStyle name="SAPBEXaggDataEmph 3 2 7 4" xfId="18506"/>
    <cellStyle name="SAPBEXaggDataEmph 3 2 8" xfId="18507"/>
    <cellStyle name="SAPBEXaggDataEmph 3 2 8 2" xfId="18508"/>
    <cellStyle name="SAPBEXaggDataEmph 3 2 9" xfId="18509"/>
    <cellStyle name="SAPBEXaggDataEmph 3 2 9 2" xfId="18510"/>
    <cellStyle name="SAPBEXaggDataEmph 3 3" xfId="1509"/>
    <cellStyle name="SAPBEXaggDataEmph 3 3 10" xfId="18511"/>
    <cellStyle name="SAPBEXaggDataEmph 3 3 2" xfId="1510"/>
    <cellStyle name="SAPBEXaggDataEmph 3 3 2 2" xfId="1511"/>
    <cellStyle name="SAPBEXaggDataEmph 3 3 2 2 2" xfId="18512"/>
    <cellStyle name="SAPBEXaggDataEmph 3 3 2 2 2 2" xfId="18513"/>
    <cellStyle name="SAPBEXaggDataEmph 3 3 2 2 3" xfId="18514"/>
    <cellStyle name="SAPBEXaggDataEmph 3 3 2 2 3 2" xfId="18515"/>
    <cellStyle name="SAPBEXaggDataEmph 3 3 2 2 4" xfId="18516"/>
    <cellStyle name="SAPBEXaggDataEmph 3 3 2 3" xfId="18517"/>
    <cellStyle name="SAPBEXaggDataEmph 3 3 2 3 2" xfId="18518"/>
    <cellStyle name="SAPBEXaggDataEmph 3 3 2 4" xfId="18519"/>
    <cellStyle name="SAPBEXaggDataEmph 3 3 2 4 2" xfId="18520"/>
    <cellStyle name="SAPBEXaggDataEmph 3 3 2 5" xfId="18521"/>
    <cellStyle name="SAPBEXaggDataEmph 3 3 3" xfId="1512"/>
    <cellStyle name="SAPBEXaggDataEmph 3 3 3 2" xfId="1513"/>
    <cellStyle name="SAPBEXaggDataEmph 3 3 3 2 2" xfId="18522"/>
    <cellStyle name="SAPBEXaggDataEmph 3 3 3 2 2 2" xfId="18523"/>
    <cellStyle name="SAPBEXaggDataEmph 3 3 3 2 3" xfId="18524"/>
    <cellStyle name="SAPBEXaggDataEmph 3 3 3 2 3 2" xfId="18525"/>
    <cellStyle name="SAPBEXaggDataEmph 3 3 3 2 4" xfId="18526"/>
    <cellStyle name="SAPBEXaggDataEmph 3 3 3 3" xfId="18527"/>
    <cellStyle name="SAPBEXaggDataEmph 3 3 3 3 2" xfId="18528"/>
    <cellStyle name="SAPBEXaggDataEmph 3 3 3 4" xfId="18529"/>
    <cellStyle name="SAPBEXaggDataEmph 3 3 3 4 2" xfId="18530"/>
    <cellStyle name="SAPBEXaggDataEmph 3 3 3 5" xfId="18531"/>
    <cellStyle name="SAPBEXaggDataEmph 3 3 4" xfId="1514"/>
    <cellStyle name="SAPBEXaggDataEmph 3 3 4 2" xfId="1515"/>
    <cellStyle name="SAPBEXaggDataEmph 3 3 4 2 2" xfId="18532"/>
    <cellStyle name="SAPBEXaggDataEmph 3 3 4 2 2 2" xfId="18533"/>
    <cellStyle name="SAPBEXaggDataEmph 3 3 4 2 3" xfId="18534"/>
    <cellStyle name="SAPBEXaggDataEmph 3 3 4 2 3 2" xfId="18535"/>
    <cellStyle name="SAPBEXaggDataEmph 3 3 4 2 4" xfId="18536"/>
    <cellStyle name="SAPBEXaggDataEmph 3 3 4 3" xfId="18537"/>
    <cellStyle name="SAPBEXaggDataEmph 3 3 4 3 2" xfId="18538"/>
    <cellStyle name="SAPBEXaggDataEmph 3 3 4 4" xfId="18539"/>
    <cellStyle name="SAPBEXaggDataEmph 3 3 4 4 2" xfId="18540"/>
    <cellStyle name="SAPBEXaggDataEmph 3 3 4 5" xfId="18541"/>
    <cellStyle name="SAPBEXaggDataEmph 3 3 5" xfId="1516"/>
    <cellStyle name="SAPBEXaggDataEmph 3 3 5 2" xfId="1517"/>
    <cellStyle name="SAPBEXaggDataEmph 3 3 5 2 2" xfId="18542"/>
    <cellStyle name="SAPBEXaggDataEmph 3 3 5 2 2 2" xfId="18543"/>
    <cellStyle name="SAPBEXaggDataEmph 3 3 5 2 3" xfId="18544"/>
    <cellStyle name="SAPBEXaggDataEmph 3 3 5 2 3 2" xfId="18545"/>
    <cellStyle name="SAPBEXaggDataEmph 3 3 5 2 4" xfId="18546"/>
    <cellStyle name="SAPBEXaggDataEmph 3 3 5 3" xfId="18547"/>
    <cellStyle name="SAPBEXaggDataEmph 3 3 5 3 2" xfId="18548"/>
    <cellStyle name="SAPBEXaggDataEmph 3 3 5 4" xfId="18549"/>
    <cellStyle name="SAPBEXaggDataEmph 3 3 5 4 2" xfId="18550"/>
    <cellStyle name="SAPBEXaggDataEmph 3 3 5 5" xfId="18551"/>
    <cellStyle name="SAPBEXaggDataEmph 3 3 6" xfId="1518"/>
    <cellStyle name="SAPBEXaggDataEmph 3 3 6 2" xfId="1519"/>
    <cellStyle name="SAPBEXaggDataEmph 3 3 6 2 2" xfId="18552"/>
    <cellStyle name="SAPBEXaggDataEmph 3 3 6 2 2 2" xfId="18553"/>
    <cellStyle name="SAPBEXaggDataEmph 3 3 6 2 3" xfId="18554"/>
    <cellStyle name="SAPBEXaggDataEmph 3 3 6 2 3 2" xfId="18555"/>
    <cellStyle name="SAPBEXaggDataEmph 3 3 6 2 4" xfId="18556"/>
    <cellStyle name="SAPBEXaggDataEmph 3 3 6 3" xfId="18557"/>
    <cellStyle name="SAPBEXaggDataEmph 3 3 6 3 2" xfId="18558"/>
    <cellStyle name="SAPBEXaggDataEmph 3 3 6 4" xfId="18559"/>
    <cellStyle name="SAPBEXaggDataEmph 3 3 6 4 2" xfId="18560"/>
    <cellStyle name="SAPBEXaggDataEmph 3 3 6 5" xfId="18561"/>
    <cellStyle name="SAPBEXaggDataEmph 3 3 7" xfId="1520"/>
    <cellStyle name="SAPBEXaggDataEmph 3 3 7 2" xfId="18562"/>
    <cellStyle name="SAPBEXaggDataEmph 3 3 7 2 2" xfId="18563"/>
    <cellStyle name="SAPBEXaggDataEmph 3 3 7 3" xfId="18564"/>
    <cellStyle name="SAPBEXaggDataEmph 3 3 7 3 2" xfId="18565"/>
    <cellStyle name="SAPBEXaggDataEmph 3 3 7 4" xfId="18566"/>
    <cellStyle name="SAPBEXaggDataEmph 3 3 8" xfId="18567"/>
    <cellStyle name="SAPBEXaggDataEmph 3 3 8 2" xfId="18568"/>
    <cellStyle name="SAPBEXaggDataEmph 3 3 9" xfId="18569"/>
    <cellStyle name="SAPBEXaggDataEmph 3 3 9 2" xfId="18570"/>
    <cellStyle name="SAPBEXaggDataEmph 3 4" xfId="1521"/>
    <cellStyle name="SAPBEXaggDataEmph 3 4 10" xfId="18571"/>
    <cellStyle name="SAPBEXaggDataEmph 3 4 2" xfId="1522"/>
    <cellStyle name="SAPBEXaggDataEmph 3 4 2 2" xfId="1523"/>
    <cellStyle name="SAPBEXaggDataEmph 3 4 2 2 2" xfId="18572"/>
    <cellStyle name="SAPBEXaggDataEmph 3 4 2 2 2 2" xfId="18573"/>
    <cellStyle name="SAPBEXaggDataEmph 3 4 2 2 3" xfId="18574"/>
    <cellStyle name="SAPBEXaggDataEmph 3 4 2 2 3 2" xfId="18575"/>
    <cellStyle name="SAPBEXaggDataEmph 3 4 2 2 4" xfId="18576"/>
    <cellStyle name="SAPBEXaggDataEmph 3 4 2 3" xfId="18577"/>
    <cellStyle name="SAPBEXaggDataEmph 3 4 2 3 2" xfId="18578"/>
    <cellStyle name="SAPBEXaggDataEmph 3 4 2 4" xfId="18579"/>
    <cellStyle name="SAPBEXaggDataEmph 3 4 2 4 2" xfId="18580"/>
    <cellStyle name="SAPBEXaggDataEmph 3 4 2 5" xfId="18581"/>
    <cellStyle name="SAPBEXaggDataEmph 3 4 3" xfId="1524"/>
    <cellStyle name="SAPBEXaggDataEmph 3 4 3 2" xfId="1525"/>
    <cellStyle name="SAPBEXaggDataEmph 3 4 3 2 2" xfId="18582"/>
    <cellStyle name="SAPBEXaggDataEmph 3 4 3 2 2 2" xfId="18583"/>
    <cellStyle name="SAPBEXaggDataEmph 3 4 3 2 3" xfId="18584"/>
    <cellStyle name="SAPBEXaggDataEmph 3 4 3 2 3 2" xfId="18585"/>
    <cellStyle name="SAPBEXaggDataEmph 3 4 3 2 4" xfId="18586"/>
    <cellStyle name="SAPBEXaggDataEmph 3 4 3 3" xfId="18587"/>
    <cellStyle name="SAPBEXaggDataEmph 3 4 3 3 2" xfId="18588"/>
    <cellStyle name="SAPBEXaggDataEmph 3 4 3 4" xfId="18589"/>
    <cellStyle name="SAPBEXaggDataEmph 3 4 3 4 2" xfId="18590"/>
    <cellStyle name="SAPBEXaggDataEmph 3 4 3 5" xfId="18591"/>
    <cellStyle name="SAPBEXaggDataEmph 3 4 4" xfId="1526"/>
    <cellStyle name="SAPBEXaggDataEmph 3 4 4 2" xfId="1527"/>
    <cellStyle name="SAPBEXaggDataEmph 3 4 4 2 2" xfId="18592"/>
    <cellStyle name="SAPBEXaggDataEmph 3 4 4 2 2 2" xfId="18593"/>
    <cellStyle name="SAPBEXaggDataEmph 3 4 4 2 3" xfId="18594"/>
    <cellStyle name="SAPBEXaggDataEmph 3 4 4 2 3 2" xfId="18595"/>
    <cellStyle name="SAPBEXaggDataEmph 3 4 4 2 4" xfId="18596"/>
    <cellStyle name="SAPBEXaggDataEmph 3 4 4 3" xfId="18597"/>
    <cellStyle name="SAPBEXaggDataEmph 3 4 4 3 2" xfId="18598"/>
    <cellStyle name="SAPBEXaggDataEmph 3 4 4 4" xfId="18599"/>
    <cellStyle name="SAPBEXaggDataEmph 3 4 4 4 2" xfId="18600"/>
    <cellStyle name="SAPBEXaggDataEmph 3 4 4 5" xfId="18601"/>
    <cellStyle name="SAPBEXaggDataEmph 3 4 5" xfId="1528"/>
    <cellStyle name="SAPBEXaggDataEmph 3 4 5 2" xfId="1529"/>
    <cellStyle name="SAPBEXaggDataEmph 3 4 5 2 2" xfId="18602"/>
    <cellStyle name="SAPBEXaggDataEmph 3 4 5 2 2 2" xfId="18603"/>
    <cellStyle name="SAPBEXaggDataEmph 3 4 5 2 3" xfId="18604"/>
    <cellStyle name="SAPBEXaggDataEmph 3 4 5 2 3 2" xfId="18605"/>
    <cellStyle name="SAPBEXaggDataEmph 3 4 5 2 4" xfId="18606"/>
    <cellStyle name="SAPBEXaggDataEmph 3 4 5 3" xfId="18607"/>
    <cellStyle name="SAPBEXaggDataEmph 3 4 5 3 2" xfId="18608"/>
    <cellStyle name="SAPBEXaggDataEmph 3 4 5 4" xfId="18609"/>
    <cellStyle name="SAPBEXaggDataEmph 3 4 5 4 2" xfId="18610"/>
    <cellStyle name="SAPBEXaggDataEmph 3 4 5 5" xfId="18611"/>
    <cellStyle name="SAPBEXaggDataEmph 3 4 6" xfId="1530"/>
    <cellStyle name="SAPBEXaggDataEmph 3 4 6 2" xfId="1531"/>
    <cellStyle name="SAPBEXaggDataEmph 3 4 6 2 2" xfId="18612"/>
    <cellStyle name="SAPBEXaggDataEmph 3 4 6 2 2 2" xfId="18613"/>
    <cellStyle name="SAPBEXaggDataEmph 3 4 6 2 3" xfId="18614"/>
    <cellStyle name="SAPBEXaggDataEmph 3 4 6 2 3 2" xfId="18615"/>
    <cellStyle name="SAPBEXaggDataEmph 3 4 6 2 4" xfId="18616"/>
    <cellStyle name="SAPBEXaggDataEmph 3 4 6 3" xfId="18617"/>
    <cellStyle name="SAPBEXaggDataEmph 3 4 6 3 2" xfId="18618"/>
    <cellStyle name="SAPBEXaggDataEmph 3 4 6 4" xfId="18619"/>
    <cellStyle name="SAPBEXaggDataEmph 3 4 6 4 2" xfId="18620"/>
    <cellStyle name="SAPBEXaggDataEmph 3 4 6 5" xfId="18621"/>
    <cellStyle name="SAPBEXaggDataEmph 3 4 7" xfId="1532"/>
    <cellStyle name="SAPBEXaggDataEmph 3 4 7 2" xfId="18622"/>
    <cellStyle name="SAPBEXaggDataEmph 3 4 7 2 2" xfId="18623"/>
    <cellStyle name="SAPBEXaggDataEmph 3 4 7 3" xfId="18624"/>
    <cellStyle name="SAPBEXaggDataEmph 3 4 7 3 2" xfId="18625"/>
    <cellStyle name="SAPBEXaggDataEmph 3 4 7 4" xfId="18626"/>
    <cellStyle name="SAPBEXaggDataEmph 3 4 8" xfId="18627"/>
    <cellStyle name="SAPBEXaggDataEmph 3 4 8 2" xfId="18628"/>
    <cellStyle name="SAPBEXaggDataEmph 3 4 9" xfId="18629"/>
    <cellStyle name="SAPBEXaggDataEmph 3 4 9 2" xfId="18630"/>
    <cellStyle name="SAPBEXaggDataEmph 3 5" xfId="1533"/>
    <cellStyle name="SAPBEXaggDataEmph 3 5 2" xfId="1534"/>
    <cellStyle name="SAPBEXaggDataEmph 3 5 2 2" xfId="18631"/>
    <cellStyle name="SAPBEXaggDataEmph 3 5 2 2 2" xfId="18632"/>
    <cellStyle name="SAPBEXaggDataEmph 3 5 2 3" xfId="18633"/>
    <cellStyle name="SAPBEXaggDataEmph 3 5 2 3 2" xfId="18634"/>
    <cellStyle name="SAPBEXaggDataEmph 3 5 2 4" xfId="18635"/>
    <cellStyle name="SAPBEXaggDataEmph 3 5 3" xfId="18636"/>
    <cellStyle name="SAPBEXaggDataEmph 3 5 3 2" xfId="18637"/>
    <cellStyle name="SAPBEXaggDataEmph 3 5 4" xfId="18638"/>
    <cellStyle name="SAPBEXaggDataEmph 3 5 4 2" xfId="18639"/>
    <cellStyle name="SAPBEXaggDataEmph 3 5 5" xfId="18640"/>
    <cellStyle name="SAPBEXaggDataEmph 3 6" xfId="1535"/>
    <cellStyle name="SAPBEXaggDataEmph 3 6 2" xfId="1536"/>
    <cellStyle name="SAPBEXaggDataEmph 3 6 2 2" xfId="18641"/>
    <cellStyle name="SAPBEXaggDataEmph 3 6 2 2 2" xfId="18642"/>
    <cellStyle name="SAPBEXaggDataEmph 3 6 2 3" xfId="18643"/>
    <cellStyle name="SAPBEXaggDataEmph 3 6 2 3 2" xfId="18644"/>
    <cellStyle name="SAPBEXaggDataEmph 3 6 2 4" xfId="18645"/>
    <cellStyle name="SAPBEXaggDataEmph 3 6 3" xfId="18646"/>
    <cellStyle name="SAPBEXaggDataEmph 3 6 3 2" xfId="18647"/>
    <cellStyle name="SAPBEXaggDataEmph 3 6 4" xfId="18648"/>
    <cellStyle name="SAPBEXaggDataEmph 3 6 4 2" xfId="18649"/>
    <cellStyle name="SAPBEXaggDataEmph 3 6 5" xfId="18650"/>
    <cellStyle name="SAPBEXaggDataEmph 3 7" xfId="1537"/>
    <cellStyle name="SAPBEXaggDataEmph 3 7 2" xfId="1538"/>
    <cellStyle name="SAPBEXaggDataEmph 3 7 2 2" xfId="18651"/>
    <cellStyle name="SAPBEXaggDataEmph 3 7 2 2 2" xfId="18652"/>
    <cellStyle name="SAPBEXaggDataEmph 3 7 2 3" xfId="18653"/>
    <cellStyle name="SAPBEXaggDataEmph 3 7 2 3 2" xfId="18654"/>
    <cellStyle name="SAPBEXaggDataEmph 3 7 2 4" xfId="18655"/>
    <cellStyle name="SAPBEXaggDataEmph 3 7 3" xfId="18656"/>
    <cellStyle name="SAPBEXaggDataEmph 3 7 3 2" xfId="18657"/>
    <cellStyle name="SAPBEXaggDataEmph 3 7 4" xfId="18658"/>
    <cellStyle name="SAPBEXaggDataEmph 3 7 4 2" xfId="18659"/>
    <cellStyle name="SAPBEXaggDataEmph 3 7 5" xfId="18660"/>
    <cellStyle name="SAPBEXaggDataEmph 3 8" xfId="1539"/>
    <cellStyle name="SAPBEXaggDataEmph 3 8 2" xfId="1540"/>
    <cellStyle name="SAPBEXaggDataEmph 3 8 2 2" xfId="18661"/>
    <cellStyle name="SAPBEXaggDataEmph 3 8 2 2 2" xfId="18662"/>
    <cellStyle name="SAPBEXaggDataEmph 3 8 2 3" xfId="18663"/>
    <cellStyle name="SAPBEXaggDataEmph 3 8 2 3 2" xfId="18664"/>
    <cellStyle name="SAPBEXaggDataEmph 3 8 2 4" xfId="18665"/>
    <cellStyle name="SAPBEXaggDataEmph 3 8 3" xfId="18666"/>
    <cellStyle name="SAPBEXaggDataEmph 3 8 3 2" xfId="18667"/>
    <cellStyle name="SAPBEXaggDataEmph 3 8 4" xfId="18668"/>
    <cellStyle name="SAPBEXaggDataEmph 3 8 4 2" xfId="18669"/>
    <cellStyle name="SAPBEXaggDataEmph 3 8 5" xfId="18670"/>
    <cellStyle name="SAPBEXaggDataEmph 3 9" xfId="1541"/>
    <cellStyle name="SAPBEXaggDataEmph 3 9 2" xfId="1542"/>
    <cellStyle name="SAPBEXaggDataEmph 3 9 2 2" xfId="18671"/>
    <cellStyle name="SAPBEXaggDataEmph 3 9 2 2 2" xfId="18672"/>
    <cellStyle name="SAPBEXaggDataEmph 3 9 2 3" xfId="18673"/>
    <cellStyle name="SAPBEXaggDataEmph 3 9 2 3 2" xfId="18674"/>
    <cellStyle name="SAPBEXaggDataEmph 3 9 2 4" xfId="18675"/>
    <cellStyle name="SAPBEXaggDataEmph 3 9 3" xfId="18676"/>
    <cellStyle name="SAPBEXaggDataEmph 3 9 3 2" xfId="18677"/>
    <cellStyle name="SAPBEXaggDataEmph 3 9 4" xfId="18678"/>
    <cellStyle name="SAPBEXaggDataEmph 3 9 4 2" xfId="18679"/>
    <cellStyle name="SAPBEXaggDataEmph 3 9 5" xfId="18680"/>
    <cellStyle name="SAPBEXaggDataEmph 4" xfId="1543"/>
    <cellStyle name="SAPBEXaggDataEmph 4 10" xfId="18681"/>
    <cellStyle name="SAPBEXaggDataEmph 4 2" xfId="1544"/>
    <cellStyle name="SAPBEXaggDataEmph 4 2 2" xfId="1545"/>
    <cellStyle name="SAPBEXaggDataEmph 4 2 2 2" xfId="18682"/>
    <cellStyle name="SAPBEXaggDataEmph 4 2 2 2 2" xfId="18683"/>
    <cellStyle name="SAPBEXaggDataEmph 4 2 2 3" xfId="18684"/>
    <cellStyle name="SAPBEXaggDataEmph 4 2 2 3 2" xfId="18685"/>
    <cellStyle name="SAPBEXaggDataEmph 4 2 2 4" xfId="18686"/>
    <cellStyle name="SAPBEXaggDataEmph 4 2 3" xfId="18687"/>
    <cellStyle name="SAPBEXaggDataEmph 4 2 3 2" xfId="18688"/>
    <cellStyle name="SAPBEXaggDataEmph 4 2 4" xfId="18689"/>
    <cellStyle name="SAPBEXaggDataEmph 4 2 4 2" xfId="18690"/>
    <cellStyle name="SAPBEXaggDataEmph 4 2 5" xfId="18691"/>
    <cellStyle name="SAPBEXaggDataEmph 4 3" xfId="1546"/>
    <cellStyle name="SAPBEXaggDataEmph 4 3 2" xfId="1547"/>
    <cellStyle name="SAPBEXaggDataEmph 4 3 2 2" xfId="18692"/>
    <cellStyle name="SAPBEXaggDataEmph 4 3 2 2 2" xfId="18693"/>
    <cellStyle name="SAPBEXaggDataEmph 4 3 2 3" xfId="18694"/>
    <cellStyle name="SAPBEXaggDataEmph 4 3 2 3 2" xfId="18695"/>
    <cellStyle name="SAPBEXaggDataEmph 4 3 2 4" xfId="18696"/>
    <cellStyle name="SAPBEXaggDataEmph 4 3 3" xfId="18697"/>
    <cellStyle name="SAPBEXaggDataEmph 4 3 3 2" xfId="18698"/>
    <cellStyle name="SAPBEXaggDataEmph 4 3 4" xfId="18699"/>
    <cellStyle name="SAPBEXaggDataEmph 4 3 4 2" xfId="18700"/>
    <cellStyle name="SAPBEXaggDataEmph 4 3 5" xfId="18701"/>
    <cellStyle name="SAPBEXaggDataEmph 4 4" xfId="1548"/>
    <cellStyle name="SAPBEXaggDataEmph 4 4 2" xfId="1549"/>
    <cellStyle name="SAPBEXaggDataEmph 4 4 2 2" xfId="18702"/>
    <cellStyle name="SAPBEXaggDataEmph 4 4 2 2 2" xfId="18703"/>
    <cellStyle name="SAPBEXaggDataEmph 4 4 2 3" xfId="18704"/>
    <cellStyle name="SAPBEXaggDataEmph 4 4 2 3 2" xfId="18705"/>
    <cellStyle name="SAPBEXaggDataEmph 4 4 2 4" xfId="18706"/>
    <cellStyle name="SAPBEXaggDataEmph 4 4 3" xfId="18707"/>
    <cellStyle name="SAPBEXaggDataEmph 4 4 3 2" xfId="18708"/>
    <cellStyle name="SAPBEXaggDataEmph 4 4 4" xfId="18709"/>
    <cellStyle name="SAPBEXaggDataEmph 4 4 4 2" xfId="18710"/>
    <cellStyle name="SAPBEXaggDataEmph 4 4 5" xfId="18711"/>
    <cellStyle name="SAPBEXaggDataEmph 4 5" xfId="1550"/>
    <cellStyle name="SAPBEXaggDataEmph 4 5 2" xfId="1551"/>
    <cellStyle name="SAPBEXaggDataEmph 4 5 2 2" xfId="18712"/>
    <cellStyle name="SAPBEXaggDataEmph 4 5 2 2 2" xfId="18713"/>
    <cellStyle name="SAPBEXaggDataEmph 4 5 2 3" xfId="18714"/>
    <cellStyle name="SAPBEXaggDataEmph 4 5 2 3 2" xfId="18715"/>
    <cellStyle name="SAPBEXaggDataEmph 4 5 2 4" xfId="18716"/>
    <cellStyle name="SAPBEXaggDataEmph 4 5 3" xfId="18717"/>
    <cellStyle name="SAPBEXaggDataEmph 4 5 3 2" xfId="18718"/>
    <cellStyle name="SAPBEXaggDataEmph 4 5 4" xfId="18719"/>
    <cellStyle name="SAPBEXaggDataEmph 4 5 4 2" xfId="18720"/>
    <cellStyle name="SAPBEXaggDataEmph 4 5 5" xfId="18721"/>
    <cellStyle name="SAPBEXaggDataEmph 4 6" xfId="1552"/>
    <cellStyle name="SAPBEXaggDataEmph 4 6 2" xfId="1553"/>
    <cellStyle name="SAPBEXaggDataEmph 4 6 2 2" xfId="18722"/>
    <cellStyle name="SAPBEXaggDataEmph 4 6 2 2 2" xfId="18723"/>
    <cellStyle name="SAPBEXaggDataEmph 4 6 2 3" xfId="18724"/>
    <cellStyle name="SAPBEXaggDataEmph 4 6 2 3 2" xfId="18725"/>
    <cellStyle name="SAPBEXaggDataEmph 4 6 2 4" xfId="18726"/>
    <cellStyle name="SAPBEXaggDataEmph 4 6 3" xfId="18727"/>
    <cellStyle name="SAPBEXaggDataEmph 4 6 3 2" xfId="18728"/>
    <cellStyle name="SAPBEXaggDataEmph 4 6 4" xfId="18729"/>
    <cellStyle name="SAPBEXaggDataEmph 4 6 4 2" xfId="18730"/>
    <cellStyle name="SAPBEXaggDataEmph 4 6 5" xfId="18731"/>
    <cellStyle name="SAPBEXaggDataEmph 4 7" xfId="1554"/>
    <cellStyle name="SAPBEXaggDataEmph 4 7 2" xfId="18732"/>
    <cellStyle name="SAPBEXaggDataEmph 4 7 2 2" xfId="18733"/>
    <cellStyle name="SAPBEXaggDataEmph 4 7 3" xfId="18734"/>
    <cellStyle name="SAPBEXaggDataEmph 4 7 3 2" xfId="18735"/>
    <cellStyle name="SAPBEXaggDataEmph 4 7 4" xfId="18736"/>
    <cellStyle name="SAPBEXaggDataEmph 4 8" xfId="18737"/>
    <cellStyle name="SAPBEXaggDataEmph 4 8 2" xfId="18738"/>
    <cellStyle name="SAPBEXaggDataEmph 4 9" xfId="18739"/>
    <cellStyle name="SAPBEXaggDataEmph 4 9 2" xfId="18740"/>
    <cellStyle name="SAPBEXaggDataEmph 5" xfId="1555"/>
    <cellStyle name="SAPBEXaggDataEmph 5 10" xfId="18741"/>
    <cellStyle name="SAPBEXaggDataEmph 5 2" xfId="1556"/>
    <cellStyle name="SAPBEXaggDataEmph 5 2 2" xfId="1557"/>
    <cellStyle name="SAPBEXaggDataEmph 5 2 2 2" xfId="18742"/>
    <cellStyle name="SAPBEXaggDataEmph 5 2 2 2 2" xfId="18743"/>
    <cellStyle name="SAPBEXaggDataEmph 5 2 2 3" xfId="18744"/>
    <cellStyle name="SAPBEXaggDataEmph 5 2 2 3 2" xfId="18745"/>
    <cellStyle name="SAPBEXaggDataEmph 5 2 2 4" xfId="18746"/>
    <cellStyle name="SAPBEXaggDataEmph 5 2 3" xfId="18747"/>
    <cellStyle name="SAPBEXaggDataEmph 5 2 3 2" xfId="18748"/>
    <cellStyle name="SAPBEXaggDataEmph 5 2 4" xfId="18749"/>
    <cellStyle name="SAPBEXaggDataEmph 5 2 4 2" xfId="18750"/>
    <cellStyle name="SAPBEXaggDataEmph 5 2 5" xfId="18751"/>
    <cellStyle name="SAPBEXaggDataEmph 5 3" xfId="1558"/>
    <cellStyle name="SAPBEXaggDataEmph 5 3 2" xfId="1559"/>
    <cellStyle name="SAPBEXaggDataEmph 5 3 2 2" xfId="18752"/>
    <cellStyle name="SAPBEXaggDataEmph 5 3 2 2 2" xfId="18753"/>
    <cellStyle name="SAPBEXaggDataEmph 5 3 2 3" xfId="18754"/>
    <cellStyle name="SAPBEXaggDataEmph 5 3 2 3 2" xfId="18755"/>
    <cellStyle name="SAPBEXaggDataEmph 5 3 2 4" xfId="18756"/>
    <cellStyle name="SAPBEXaggDataEmph 5 3 3" xfId="18757"/>
    <cellStyle name="SAPBEXaggDataEmph 5 3 3 2" xfId="18758"/>
    <cellStyle name="SAPBEXaggDataEmph 5 3 4" xfId="18759"/>
    <cellStyle name="SAPBEXaggDataEmph 5 3 4 2" xfId="18760"/>
    <cellStyle name="SAPBEXaggDataEmph 5 3 5" xfId="18761"/>
    <cellStyle name="SAPBEXaggDataEmph 5 4" xfId="1560"/>
    <cellStyle name="SAPBEXaggDataEmph 5 4 2" xfId="1561"/>
    <cellStyle name="SAPBEXaggDataEmph 5 4 2 2" xfId="18762"/>
    <cellStyle name="SAPBEXaggDataEmph 5 4 2 2 2" xfId="18763"/>
    <cellStyle name="SAPBEXaggDataEmph 5 4 2 3" xfId="18764"/>
    <cellStyle name="SAPBEXaggDataEmph 5 4 2 3 2" xfId="18765"/>
    <cellStyle name="SAPBEXaggDataEmph 5 4 2 4" xfId="18766"/>
    <cellStyle name="SAPBEXaggDataEmph 5 4 3" xfId="18767"/>
    <cellStyle name="SAPBEXaggDataEmph 5 4 3 2" xfId="18768"/>
    <cellStyle name="SAPBEXaggDataEmph 5 4 4" xfId="18769"/>
    <cellStyle name="SAPBEXaggDataEmph 5 4 4 2" xfId="18770"/>
    <cellStyle name="SAPBEXaggDataEmph 5 4 5" xfId="18771"/>
    <cellStyle name="SAPBEXaggDataEmph 5 5" xfId="1562"/>
    <cellStyle name="SAPBEXaggDataEmph 5 5 2" xfId="1563"/>
    <cellStyle name="SAPBEXaggDataEmph 5 5 2 2" xfId="18772"/>
    <cellStyle name="SAPBEXaggDataEmph 5 5 2 2 2" xfId="18773"/>
    <cellStyle name="SAPBEXaggDataEmph 5 5 2 3" xfId="18774"/>
    <cellStyle name="SAPBEXaggDataEmph 5 5 2 3 2" xfId="18775"/>
    <cellStyle name="SAPBEXaggDataEmph 5 5 2 4" xfId="18776"/>
    <cellStyle name="SAPBEXaggDataEmph 5 5 3" xfId="18777"/>
    <cellStyle name="SAPBEXaggDataEmph 5 5 3 2" xfId="18778"/>
    <cellStyle name="SAPBEXaggDataEmph 5 5 4" xfId="18779"/>
    <cellStyle name="SAPBEXaggDataEmph 5 5 4 2" xfId="18780"/>
    <cellStyle name="SAPBEXaggDataEmph 5 5 5" xfId="18781"/>
    <cellStyle name="SAPBEXaggDataEmph 5 6" xfId="1564"/>
    <cellStyle name="SAPBEXaggDataEmph 5 6 2" xfId="1565"/>
    <cellStyle name="SAPBEXaggDataEmph 5 6 2 2" xfId="18782"/>
    <cellStyle name="SAPBEXaggDataEmph 5 6 2 2 2" xfId="18783"/>
    <cellStyle name="SAPBEXaggDataEmph 5 6 2 3" xfId="18784"/>
    <cellStyle name="SAPBEXaggDataEmph 5 6 2 3 2" xfId="18785"/>
    <cellStyle name="SAPBEXaggDataEmph 5 6 2 4" xfId="18786"/>
    <cellStyle name="SAPBEXaggDataEmph 5 6 3" xfId="18787"/>
    <cellStyle name="SAPBEXaggDataEmph 5 6 3 2" xfId="18788"/>
    <cellStyle name="SAPBEXaggDataEmph 5 6 4" xfId="18789"/>
    <cellStyle name="SAPBEXaggDataEmph 5 6 4 2" xfId="18790"/>
    <cellStyle name="SAPBEXaggDataEmph 5 6 5" xfId="18791"/>
    <cellStyle name="SAPBEXaggDataEmph 5 7" xfId="1566"/>
    <cellStyle name="SAPBEXaggDataEmph 5 7 2" xfId="18792"/>
    <cellStyle name="SAPBEXaggDataEmph 5 7 2 2" xfId="18793"/>
    <cellStyle name="SAPBEXaggDataEmph 5 7 3" xfId="18794"/>
    <cellStyle name="SAPBEXaggDataEmph 5 7 3 2" xfId="18795"/>
    <cellStyle name="SAPBEXaggDataEmph 5 7 4" xfId="18796"/>
    <cellStyle name="SAPBEXaggDataEmph 5 8" xfId="18797"/>
    <cellStyle name="SAPBEXaggDataEmph 5 8 2" xfId="18798"/>
    <cellStyle name="SAPBEXaggDataEmph 5 9" xfId="18799"/>
    <cellStyle name="SAPBEXaggDataEmph 5 9 2" xfId="18800"/>
    <cellStyle name="SAPBEXaggDataEmph 6" xfId="1567"/>
    <cellStyle name="SAPBEXaggDataEmph 6 10" xfId="18801"/>
    <cellStyle name="SAPBEXaggDataEmph 6 2" xfId="1568"/>
    <cellStyle name="SAPBEXaggDataEmph 6 2 2" xfId="1569"/>
    <cellStyle name="SAPBEXaggDataEmph 6 2 2 2" xfId="18802"/>
    <cellStyle name="SAPBEXaggDataEmph 6 2 2 2 2" xfId="18803"/>
    <cellStyle name="SAPBEXaggDataEmph 6 2 2 3" xfId="18804"/>
    <cellStyle name="SAPBEXaggDataEmph 6 2 2 3 2" xfId="18805"/>
    <cellStyle name="SAPBEXaggDataEmph 6 2 2 4" xfId="18806"/>
    <cellStyle name="SAPBEXaggDataEmph 6 2 3" xfId="18807"/>
    <cellStyle name="SAPBEXaggDataEmph 6 2 3 2" xfId="18808"/>
    <cellStyle name="SAPBEXaggDataEmph 6 2 4" xfId="18809"/>
    <cellStyle name="SAPBEXaggDataEmph 6 2 4 2" xfId="18810"/>
    <cellStyle name="SAPBEXaggDataEmph 6 2 5" xfId="18811"/>
    <cellStyle name="SAPBEXaggDataEmph 6 3" xfId="1570"/>
    <cellStyle name="SAPBEXaggDataEmph 6 3 2" xfId="1571"/>
    <cellStyle name="SAPBEXaggDataEmph 6 3 2 2" xfId="18812"/>
    <cellStyle name="SAPBEXaggDataEmph 6 3 2 2 2" xfId="18813"/>
    <cellStyle name="SAPBEXaggDataEmph 6 3 2 3" xfId="18814"/>
    <cellStyle name="SAPBEXaggDataEmph 6 3 2 3 2" xfId="18815"/>
    <cellStyle name="SAPBEXaggDataEmph 6 3 2 4" xfId="18816"/>
    <cellStyle name="SAPBEXaggDataEmph 6 3 3" xfId="18817"/>
    <cellStyle name="SAPBEXaggDataEmph 6 3 3 2" xfId="18818"/>
    <cellStyle name="SAPBEXaggDataEmph 6 3 4" xfId="18819"/>
    <cellStyle name="SAPBEXaggDataEmph 6 3 4 2" xfId="18820"/>
    <cellStyle name="SAPBEXaggDataEmph 6 3 5" xfId="18821"/>
    <cellStyle name="SAPBEXaggDataEmph 6 4" xfId="1572"/>
    <cellStyle name="SAPBEXaggDataEmph 6 4 2" xfId="1573"/>
    <cellStyle name="SAPBEXaggDataEmph 6 4 2 2" xfId="18822"/>
    <cellStyle name="SAPBEXaggDataEmph 6 4 2 2 2" xfId="18823"/>
    <cellStyle name="SAPBEXaggDataEmph 6 4 2 3" xfId="18824"/>
    <cellStyle name="SAPBEXaggDataEmph 6 4 2 3 2" xfId="18825"/>
    <cellStyle name="SAPBEXaggDataEmph 6 4 2 4" xfId="18826"/>
    <cellStyle name="SAPBEXaggDataEmph 6 4 3" xfId="18827"/>
    <cellStyle name="SAPBEXaggDataEmph 6 4 3 2" xfId="18828"/>
    <cellStyle name="SAPBEXaggDataEmph 6 4 4" xfId="18829"/>
    <cellStyle name="SAPBEXaggDataEmph 6 4 4 2" xfId="18830"/>
    <cellStyle name="SAPBEXaggDataEmph 6 4 5" xfId="18831"/>
    <cellStyle name="SAPBEXaggDataEmph 6 5" xfId="1574"/>
    <cellStyle name="SAPBEXaggDataEmph 6 5 2" xfId="1575"/>
    <cellStyle name="SAPBEXaggDataEmph 6 5 2 2" xfId="18832"/>
    <cellStyle name="SAPBEXaggDataEmph 6 5 2 2 2" xfId="18833"/>
    <cellStyle name="SAPBEXaggDataEmph 6 5 2 3" xfId="18834"/>
    <cellStyle name="SAPBEXaggDataEmph 6 5 2 3 2" xfId="18835"/>
    <cellStyle name="SAPBEXaggDataEmph 6 5 2 4" xfId="18836"/>
    <cellStyle name="SAPBEXaggDataEmph 6 5 3" xfId="18837"/>
    <cellStyle name="SAPBEXaggDataEmph 6 5 3 2" xfId="18838"/>
    <cellStyle name="SAPBEXaggDataEmph 6 5 4" xfId="18839"/>
    <cellStyle name="SAPBEXaggDataEmph 6 5 4 2" xfId="18840"/>
    <cellStyle name="SAPBEXaggDataEmph 6 5 5" xfId="18841"/>
    <cellStyle name="SAPBEXaggDataEmph 6 6" xfId="1576"/>
    <cellStyle name="SAPBEXaggDataEmph 6 6 2" xfId="1577"/>
    <cellStyle name="SAPBEXaggDataEmph 6 6 2 2" xfId="18842"/>
    <cellStyle name="SAPBEXaggDataEmph 6 6 2 2 2" xfId="18843"/>
    <cellStyle name="SAPBEXaggDataEmph 6 6 2 3" xfId="18844"/>
    <cellStyle name="SAPBEXaggDataEmph 6 6 2 3 2" xfId="18845"/>
    <cellStyle name="SAPBEXaggDataEmph 6 6 2 4" xfId="18846"/>
    <cellStyle name="SAPBEXaggDataEmph 6 6 3" xfId="18847"/>
    <cellStyle name="SAPBEXaggDataEmph 6 6 3 2" xfId="18848"/>
    <cellStyle name="SAPBEXaggDataEmph 6 6 4" xfId="18849"/>
    <cellStyle name="SAPBEXaggDataEmph 6 6 4 2" xfId="18850"/>
    <cellStyle name="SAPBEXaggDataEmph 6 6 5" xfId="18851"/>
    <cellStyle name="SAPBEXaggDataEmph 6 7" xfId="1578"/>
    <cellStyle name="SAPBEXaggDataEmph 6 7 2" xfId="18852"/>
    <cellStyle name="SAPBEXaggDataEmph 6 7 2 2" xfId="18853"/>
    <cellStyle name="SAPBEXaggDataEmph 6 7 3" xfId="18854"/>
    <cellStyle name="SAPBEXaggDataEmph 6 7 3 2" xfId="18855"/>
    <cellStyle name="SAPBEXaggDataEmph 6 7 4" xfId="18856"/>
    <cellStyle name="SAPBEXaggDataEmph 6 8" xfId="18857"/>
    <cellStyle name="SAPBEXaggDataEmph 6 8 2" xfId="18858"/>
    <cellStyle name="SAPBEXaggDataEmph 6 9" xfId="18859"/>
    <cellStyle name="SAPBEXaggDataEmph 6 9 2" xfId="18860"/>
    <cellStyle name="SAPBEXaggDataEmph 7" xfId="1579"/>
    <cellStyle name="SAPBEXaggDataEmph 7 2" xfId="1580"/>
    <cellStyle name="SAPBEXaggDataEmph 7 2 2" xfId="18861"/>
    <cellStyle name="SAPBEXaggDataEmph 7 2 2 2" xfId="18862"/>
    <cellStyle name="SAPBEXaggDataEmph 7 2 3" xfId="18863"/>
    <cellStyle name="SAPBEXaggDataEmph 7 2 3 2" xfId="18864"/>
    <cellStyle name="SAPBEXaggDataEmph 7 2 4" xfId="18865"/>
    <cellStyle name="SAPBEXaggDataEmph 7 3" xfId="18866"/>
    <cellStyle name="SAPBEXaggDataEmph 7 3 2" xfId="18867"/>
    <cellStyle name="SAPBEXaggDataEmph 7 4" xfId="18868"/>
    <cellStyle name="SAPBEXaggDataEmph 7 4 2" xfId="18869"/>
    <cellStyle name="SAPBEXaggDataEmph 7 5" xfId="18870"/>
    <cellStyle name="SAPBEXaggDataEmph 8" xfId="1581"/>
    <cellStyle name="SAPBEXaggDataEmph 8 2" xfId="1582"/>
    <cellStyle name="SAPBEXaggDataEmph 8 2 2" xfId="18871"/>
    <cellStyle name="SAPBEXaggDataEmph 8 2 2 2" xfId="18872"/>
    <cellStyle name="SAPBEXaggDataEmph 8 2 3" xfId="18873"/>
    <cellStyle name="SAPBEXaggDataEmph 8 2 3 2" xfId="18874"/>
    <cellStyle name="SAPBEXaggDataEmph 8 2 4" xfId="18875"/>
    <cellStyle name="SAPBEXaggDataEmph 8 3" xfId="18876"/>
    <cellStyle name="SAPBEXaggDataEmph 8 3 2" xfId="18877"/>
    <cellStyle name="SAPBEXaggDataEmph 8 4" xfId="18878"/>
    <cellStyle name="SAPBEXaggDataEmph 8 4 2" xfId="18879"/>
    <cellStyle name="SAPBEXaggDataEmph 8 5" xfId="18880"/>
    <cellStyle name="SAPBEXaggDataEmph 9" xfId="1583"/>
    <cellStyle name="SAPBEXaggDataEmph 9 2" xfId="1584"/>
    <cellStyle name="SAPBEXaggDataEmph 9 2 2" xfId="18881"/>
    <cellStyle name="SAPBEXaggDataEmph 9 2 2 2" xfId="18882"/>
    <cellStyle name="SAPBEXaggDataEmph 9 2 3" xfId="18883"/>
    <cellStyle name="SAPBEXaggDataEmph 9 2 3 2" xfId="18884"/>
    <cellStyle name="SAPBEXaggDataEmph 9 2 4" xfId="18885"/>
    <cellStyle name="SAPBEXaggDataEmph 9 3" xfId="18886"/>
    <cellStyle name="SAPBEXaggDataEmph 9 3 2" xfId="18887"/>
    <cellStyle name="SAPBEXaggDataEmph 9 4" xfId="18888"/>
    <cellStyle name="SAPBEXaggDataEmph 9 4 2" xfId="18889"/>
    <cellStyle name="SAPBEXaggDataEmph 9 5" xfId="18890"/>
    <cellStyle name="SAPBEXaggItem" xfId="1585"/>
    <cellStyle name="SAPBEXaggItem 10" xfId="1586"/>
    <cellStyle name="SAPBEXaggItem 10 2" xfId="1587"/>
    <cellStyle name="SAPBEXaggItem 10 2 2" xfId="18891"/>
    <cellStyle name="SAPBEXaggItem 10 2 2 2" xfId="18892"/>
    <cellStyle name="SAPBEXaggItem 10 2 3" xfId="18893"/>
    <cellStyle name="SAPBEXaggItem 10 2 3 2" xfId="18894"/>
    <cellStyle name="SAPBEXaggItem 10 2 4" xfId="18895"/>
    <cellStyle name="SAPBEXaggItem 10 3" xfId="18896"/>
    <cellStyle name="SAPBEXaggItem 10 3 2" xfId="18897"/>
    <cellStyle name="SAPBEXaggItem 10 4" xfId="18898"/>
    <cellStyle name="SAPBEXaggItem 10 4 2" xfId="18899"/>
    <cellStyle name="SAPBEXaggItem 10 5" xfId="18900"/>
    <cellStyle name="SAPBEXaggItem 11" xfId="1588"/>
    <cellStyle name="SAPBEXaggItem 11 2" xfId="18901"/>
    <cellStyle name="SAPBEXaggItem 11 2 2" xfId="18902"/>
    <cellStyle name="SAPBEXaggItem 11 3" xfId="18903"/>
    <cellStyle name="SAPBEXaggItem 11 3 2" xfId="18904"/>
    <cellStyle name="SAPBEXaggItem 11 4" xfId="18905"/>
    <cellStyle name="SAPBEXaggItem 12" xfId="1589"/>
    <cellStyle name="SAPBEXaggItem 12 2" xfId="18906"/>
    <cellStyle name="SAPBEXaggItem 12 2 2" xfId="18907"/>
    <cellStyle name="SAPBEXaggItem 12 3" xfId="18908"/>
    <cellStyle name="SAPBEXaggItem 12 3 2" xfId="18909"/>
    <cellStyle name="SAPBEXaggItem 12 4" xfId="18910"/>
    <cellStyle name="SAPBEXaggItem 13" xfId="1590"/>
    <cellStyle name="SAPBEXaggItem 13 2" xfId="18911"/>
    <cellStyle name="SAPBEXaggItem 13 2 2" xfId="18912"/>
    <cellStyle name="SAPBEXaggItem 13 3" xfId="18913"/>
    <cellStyle name="SAPBEXaggItem 13 3 2" xfId="18914"/>
    <cellStyle name="SAPBEXaggItem 13 4" xfId="18915"/>
    <cellStyle name="SAPBEXaggItem 14" xfId="1591"/>
    <cellStyle name="SAPBEXaggItem 14 2" xfId="18916"/>
    <cellStyle name="SAPBEXaggItem 14 2 2" xfId="18917"/>
    <cellStyle name="SAPBEXaggItem 14 3" xfId="18918"/>
    <cellStyle name="SAPBEXaggItem 14 3 2" xfId="18919"/>
    <cellStyle name="SAPBEXaggItem 14 4" xfId="18920"/>
    <cellStyle name="SAPBEXaggItem 15" xfId="1592"/>
    <cellStyle name="SAPBEXaggItem 15 2" xfId="18921"/>
    <cellStyle name="SAPBEXaggItem 15 2 2" xfId="18922"/>
    <cellStyle name="SAPBEXaggItem 15 3" xfId="18923"/>
    <cellStyle name="SAPBEXaggItem 15 3 2" xfId="18924"/>
    <cellStyle name="SAPBEXaggItem 15 4" xfId="18925"/>
    <cellStyle name="SAPBEXaggItem 16" xfId="18926"/>
    <cellStyle name="SAPBEXaggItem 16 2" xfId="18927"/>
    <cellStyle name="SAPBEXaggItem 16 2 2" xfId="18928"/>
    <cellStyle name="SAPBEXaggItem 16 3" xfId="18929"/>
    <cellStyle name="SAPBEXaggItem 17" xfId="18930"/>
    <cellStyle name="SAPBEXaggItem 17 2" xfId="18931"/>
    <cellStyle name="SAPBEXaggItem 17 2 2" xfId="18932"/>
    <cellStyle name="SAPBEXaggItem 17 3" xfId="18933"/>
    <cellStyle name="SAPBEXaggItem 18" xfId="18934"/>
    <cellStyle name="SAPBEXaggItem 18 2" xfId="18935"/>
    <cellStyle name="SAPBEXaggItem 18 2 2" xfId="18936"/>
    <cellStyle name="SAPBEXaggItem 18 3" xfId="18937"/>
    <cellStyle name="SAPBEXaggItem 19" xfId="18938"/>
    <cellStyle name="SAPBEXaggItem 19 2" xfId="18939"/>
    <cellStyle name="SAPBEXaggItem 2" xfId="1593"/>
    <cellStyle name="SAPBEXaggItem 2 10" xfId="1594"/>
    <cellStyle name="SAPBEXaggItem 2 10 2" xfId="18940"/>
    <cellStyle name="SAPBEXaggItem 2 10 2 2" xfId="18941"/>
    <cellStyle name="SAPBEXaggItem 2 10 3" xfId="18942"/>
    <cellStyle name="SAPBEXaggItem 2 10 3 2" xfId="18943"/>
    <cellStyle name="SAPBEXaggItem 2 10 4" xfId="18944"/>
    <cellStyle name="SAPBEXaggItem 2 11" xfId="1595"/>
    <cellStyle name="SAPBEXaggItem 2 11 2" xfId="18945"/>
    <cellStyle name="SAPBEXaggItem 2 11 2 2" xfId="18946"/>
    <cellStyle name="SAPBEXaggItem 2 11 3" xfId="18947"/>
    <cellStyle name="SAPBEXaggItem 2 11 3 2" xfId="18948"/>
    <cellStyle name="SAPBEXaggItem 2 11 4" xfId="18949"/>
    <cellStyle name="SAPBEXaggItem 2 12" xfId="1596"/>
    <cellStyle name="SAPBEXaggItem 2 12 2" xfId="18950"/>
    <cellStyle name="SAPBEXaggItem 2 12 2 2" xfId="18951"/>
    <cellStyle name="SAPBEXaggItem 2 12 3" xfId="18952"/>
    <cellStyle name="SAPBEXaggItem 2 12 3 2" xfId="18953"/>
    <cellStyle name="SAPBEXaggItem 2 12 4" xfId="18954"/>
    <cellStyle name="SAPBEXaggItem 2 13" xfId="1597"/>
    <cellStyle name="SAPBEXaggItem 2 13 2" xfId="18955"/>
    <cellStyle name="SAPBEXaggItem 2 13 2 2" xfId="18956"/>
    <cellStyle name="SAPBEXaggItem 2 13 3" xfId="18957"/>
    <cellStyle name="SAPBEXaggItem 2 13 3 2" xfId="18958"/>
    <cellStyle name="SAPBEXaggItem 2 13 4" xfId="18959"/>
    <cellStyle name="SAPBEXaggItem 2 14" xfId="1598"/>
    <cellStyle name="SAPBEXaggItem 2 14 2" xfId="18960"/>
    <cellStyle name="SAPBEXaggItem 2 14 2 2" xfId="18961"/>
    <cellStyle name="SAPBEXaggItem 2 14 3" xfId="18962"/>
    <cellStyle name="SAPBEXaggItem 2 14 3 2" xfId="18963"/>
    <cellStyle name="SAPBEXaggItem 2 14 4" xfId="18964"/>
    <cellStyle name="SAPBEXaggItem 2 15" xfId="18965"/>
    <cellStyle name="SAPBEXaggItem 2 15 2" xfId="18966"/>
    <cellStyle name="SAPBEXaggItem 2 15 2 2" xfId="18967"/>
    <cellStyle name="SAPBEXaggItem 2 15 3" xfId="18968"/>
    <cellStyle name="SAPBEXaggItem 2 16" xfId="18969"/>
    <cellStyle name="SAPBEXaggItem 2 16 2" xfId="18970"/>
    <cellStyle name="SAPBEXaggItem 2 16 2 2" xfId="18971"/>
    <cellStyle name="SAPBEXaggItem 2 16 3" xfId="18972"/>
    <cellStyle name="SAPBEXaggItem 2 17" xfId="18973"/>
    <cellStyle name="SAPBEXaggItem 2 17 2" xfId="18974"/>
    <cellStyle name="SAPBEXaggItem 2 17 2 2" xfId="18975"/>
    <cellStyle name="SAPBEXaggItem 2 17 3" xfId="18976"/>
    <cellStyle name="SAPBEXaggItem 2 18" xfId="18977"/>
    <cellStyle name="SAPBEXaggItem 2 18 2" xfId="18978"/>
    <cellStyle name="SAPBEXaggItem 2 19" xfId="18979"/>
    <cellStyle name="SAPBEXaggItem 2 19 2" xfId="18980"/>
    <cellStyle name="SAPBEXaggItem 2 2" xfId="1599"/>
    <cellStyle name="SAPBEXaggItem 2 2 10" xfId="1600"/>
    <cellStyle name="SAPBEXaggItem 2 2 10 2" xfId="18981"/>
    <cellStyle name="SAPBEXaggItem 2 2 10 2 2" xfId="18982"/>
    <cellStyle name="SAPBEXaggItem 2 2 10 3" xfId="18983"/>
    <cellStyle name="SAPBEXaggItem 2 2 10 3 2" xfId="18984"/>
    <cellStyle name="SAPBEXaggItem 2 2 10 4" xfId="18985"/>
    <cellStyle name="SAPBEXaggItem 2 2 11" xfId="18986"/>
    <cellStyle name="SAPBEXaggItem 2 2 11 2" xfId="18987"/>
    <cellStyle name="SAPBEXaggItem 2 2 12" xfId="18988"/>
    <cellStyle name="SAPBEXaggItem 2 2 12 2" xfId="18989"/>
    <cellStyle name="SAPBEXaggItem 2 2 13" xfId="18990"/>
    <cellStyle name="SAPBEXaggItem 2 2 2" xfId="1601"/>
    <cellStyle name="SAPBEXaggItem 2 2 2 10" xfId="18991"/>
    <cellStyle name="SAPBEXaggItem 2 2 2 2" xfId="1602"/>
    <cellStyle name="SAPBEXaggItem 2 2 2 2 2" xfId="1603"/>
    <cellStyle name="SAPBEXaggItem 2 2 2 2 2 2" xfId="18992"/>
    <cellStyle name="SAPBEXaggItem 2 2 2 2 2 2 2" xfId="18993"/>
    <cellStyle name="SAPBEXaggItem 2 2 2 2 2 3" xfId="18994"/>
    <cellStyle name="SAPBEXaggItem 2 2 2 2 2 3 2" xfId="18995"/>
    <cellStyle name="SAPBEXaggItem 2 2 2 2 2 4" xfId="18996"/>
    <cellStyle name="SAPBEXaggItem 2 2 2 2 3" xfId="18997"/>
    <cellStyle name="SAPBEXaggItem 2 2 2 2 3 2" xfId="18998"/>
    <cellStyle name="SAPBEXaggItem 2 2 2 2 4" xfId="18999"/>
    <cellStyle name="SAPBEXaggItem 2 2 2 2 4 2" xfId="19000"/>
    <cellStyle name="SAPBEXaggItem 2 2 2 2 5" xfId="19001"/>
    <cellStyle name="SAPBEXaggItem 2 2 2 3" xfId="1604"/>
    <cellStyle name="SAPBEXaggItem 2 2 2 3 2" xfId="1605"/>
    <cellStyle name="SAPBEXaggItem 2 2 2 3 2 2" xfId="19002"/>
    <cellStyle name="SAPBEXaggItem 2 2 2 3 2 2 2" xfId="19003"/>
    <cellStyle name="SAPBEXaggItem 2 2 2 3 2 3" xfId="19004"/>
    <cellStyle name="SAPBEXaggItem 2 2 2 3 2 3 2" xfId="19005"/>
    <cellStyle name="SAPBEXaggItem 2 2 2 3 2 4" xfId="19006"/>
    <cellStyle name="SAPBEXaggItem 2 2 2 3 3" xfId="19007"/>
    <cellStyle name="SAPBEXaggItem 2 2 2 3 3 2" xfId="19008"/>
    <cellStyle name="SAPBEXaggItem 2 2 2 3 4" xfId="19009"/>
    <cellStyle name="SAPBEXaggItem 2 2 2 3 4 2" xfId="19010"/>
    <cellStyle name="SAPBEXaggItem 2 2 2 3 5" xfId="19011"/>
    <cellStyle name="SAPBEXaggItem 2 2 2 4" xfId="1606"/>
    <cellStyle name="SAPBEXaggItem 2 2 2 4 2" xfId="1607"/>
    <cellStyle name="SAPBEXaggItem 2 2 2 4 2 2" xfId="19012"/>
    <cellStyle name="SAPBEXaggItem 2 2 2 4 2 2 2" xfId="19013"/>
    <cellStyle name="SAPBEXaggItem 2 2 2 4 2 3" xfId="19014"/>
    <cellStyle name="SAPBEXaggItem 2 2 2 4 2 3 2" xfId="19015"/>
    <cellStyle name="SAPBEXaggItem 2 2 2 4 2 4" xfId="19016"/>
    <cellStyle name="SAPBEXaggItem 2 2 2 4 3" xfId="19017"/>
    <cellStyle name="SAPBEXaggItem 2 2 2 4 3 2" xfId="19018"/>
    <cellStyle name="SAPBEXaggItem 2 2 2 4 4" xfId="19019"/>
    <cellStyle name="SAPBEXaggItem 2 2 2 4 4 2" xfId="19020"/>
    <cellStyle name="SAPBEXaggItem 2 2 2 4 5" xfId="19021"/>
    <cellStyle name="SAPBEXaggItem 2 2 2 5" xfId="1608"/>
    <cellStyle name="SAPBEXaggItem 2 2 2 5 2" xfId="1609"/>
    <cellStyle name="SAPBEXaggItem 2 2 2 5 2 2" xfId="19022"/>
    <cellStyle name="SAPBEXaggItem 2 2 2 5 2 2 2" xfId="19023"/>
    <cellStyle name="SAPBEXaggItem 2 2 2 5 2 3" xfId="19024"/>
    <cellStyle name="SAPBEXaggItem 2 2 2 5 2 3 2" xfId="19025"/>
    <cellStyle name="SAPBEXaggItem 2 2 2 5 2 4" xfId="19026"/>
    <cellStyle name="SAPBEXaggItem 2 2 2 5 3" xfId="19027"/>
    <cellStyle name="SAPBEXaggItem 2 2 2 5 3 2" xfId="19028"/>
    <cellStyle name="SAPBEXaggItem 2 2 2 5 4" xfId="19029"/>
    <cellStyle name="SAPBEXaggItem 2 2 2 5 4 2" xfId="19030"/>
    <cellStyle name="SAPBEXaggItem 2 2 2 5 5" xfId="19031"/>
    <cellStyle name="SAPBEXaggItem 2 2 2 6" xfId="1610"/>
    <cellStyle name="SAPBEXaggItem 2 2 2 6 2" xfId="1611"/>
    <cellStyle name="SAPBEXaggItem 2 2 2 6 2 2" xfId="19032"/>
    <cellStyle name="SAPBEXaggItem 2 2 2 6 2 2 2" xfId="19033"/>
    <cellStyle name="SAPBEXaggItem 2 2 2 6 2 3" xfId="19034"/>
    <cellStyle name="SAPBEXaggItem 2 2 2 6 2 3 2" xfId="19035"/>
    <cellStyle name="SAPBEXaggItem 2 2 2 6 2 4" xfId="19036"/>
    <cellStyle name="SAPBEXaggItem 2 2 2 6 3" xfId="19037"/>
    <cellStyle name="SAPBEXaggItem 2 2 2 6 3 2" xfId="19038"/>
    <cellStyle name="SAPBEXaggItem 2 2 2 6 4" xfId="19039"/>
    <cellStyle name="SAPBEXaggItem 2 2 2 6 4 2" xfId="19040"/>
    <cellStyle name="SAPBEXaggItem 2 2 2 6 5" xfId="19041"/>
    <cellStyle name="SAPBEXaggItem 2 2 2 7" xfId="1612"/>
    <cellStyle name="SAPBEXaggItem 2 2 2 7 2" xfId="19042"/>
    <cellStyle name="SAPBEXaggItem 2 2 2 7 2 2" xfId="19043"/>
    <cellStyle name="SAPBEXaggItem 2 2 2 7 3" xfId="19044"/>
    <cellStyle name="SAPBEXaggItem 2 2 2 7 3 2" xfId="19045"/>
    <cellStyle name="SAPBEXaggItem 2 2 2 7 4" xfId="19046"/>
    <cellStyle name="SAPBEXaggItem 2 2 2 8" xfId="19047"/>
    <cellStyle name="SAPBEXaggItem 2 2 2 8 2" xfId="19048"/>
    <cellStyle name="SAPBEXaggItem 2 2 2 9" xfId="19049"/>
    <cellStyle name="SAPBEXaggItem 2 2 2 9 2" xfId="19050"/>
    <cellStyle name="SAPBEXaggItem 2 2 3" xfId="1613"/>
    <cellStyle name="SAPBEXaggItem 2 2 3 10" xfId="19051"/>
    <cellStyle name="SAPBEXaggItem 2 2 3 2" xfId="1614"/>
    <cellStyle name="SAPBEXaggItem 2 2 3 2 2" xfId="1615"/>
    <cellStyle name="SAPBEXaggItem 2 2 3 2 2 2" xfId="19052"/>
    <cellStyle name="SAPBEXaggItem 2 2 3 2 2 2 2" xfId="19053"/>
    <cellStyle name="SAPBEXaggItem 2 2 3 2 2 3" xfId="19054"/>
    <cellStyle name="SAPBEXaggItem 2 2 3 2 2 3 2" xfId="19055"/>
    <cellStyle name="SAPBEXaggItem 2 2 3 2 2 4" xfId="19056"/>
    <cellStyle name="SAPBEXaggItem 2 2 3 2 3" xfId="19057"/>
    <cellStyle name="SAPBEXaggItem 2 2 3 2 3 2" xfId="19058"/>
    <cellStyle name="SAPBEXaggItem 2 2 3 2 4" xfId="19059"/>
    <cellStyle name="SAPBEXaggItem 2 2 3 2 4 2" xfId="19060"/>
    <cellStyle name="SAPBEXaggItem 2 2 3 2 5" xfId="19061"/>
    <cellStyle name="SAPBEXaggItem 2 2 3 3" xfId="1616"/>
    <cellStyle name="SAPBEXaggItem 2 2 3 3 2" xfId="1617"/>
    <cellStyle name="SAPBEXaggItem 2 2 3 3 2 2" xfId="19062"/>
    <cellStyle name="SAPBEXaggItem 2 2 3 3 2 2 2" xfId="19063"/>
    <cellStyle name="SAPBEXaggItem 2 2 3 3 2 3" xfId="19064"/>
    <cellStyle name="SAPBEXaggItem 2 2 3 3 2 3 2" xfId="19065"/>
    <cellStyle name="SAPBEXaggItem 2 2 3 3 2 4" xfId="19066"/>
    <cellStyle name="SAPBEXaggItem 2 2 3 3 3" xfId="19067"/>
    <cellStyle name="SAPBEXaggItem 2 2 3 3 3 2" xfId="19068"/>
    <cellStyle name="SAPBEXaggItem 2 2 3 3 4" xfId="19069"/>
    <cellStyle name="SAPBEXaggItem 2 2 3 3 4 2" xfId="19070"/>
    <cellStyle name="SAPBEXaggItem 2 2 3 3 5" xfId="19071"/>
    <cellStyle name="SAPBEXaggItem 2 2 3 4" xfId="1618"/>
    <cellStyle name="SAPBEXaggItem 2 2 3 4 2" xfId="1619"/>
    <cellStyle name="SAPBEXaggItem 2 2 3 4 2 2" xfId="19072"/>
    <cellStyle name="SAPBEXaggItem 2 2 3 4 2 2 2" xfId="19073"/>
    <cellStyle name="SAPBEXaggItem 2 2 3 4 2 3" xfId="19074"/>
    <cellStyle name="SAPBEXaggItem 2 2 3 4 2 3 2" xfId="19075"/>
    <cellStyle name="SAPBEXaggItem 2 2 3 4 2 4" xfId="19076"/>
    <cellStyle name="SAPBEXaggItem 2 2 3 4 3" xfId="19077"/>
    <cellStyle name="SAPBEXaggItem 2 2 3 4 3 2" xfId="19078"/>
    <cellStyle name="SAPBEXaggItem 2 2 3 4 4" xfId="19079"/>
    <cellStyle name="SAPBEXaggItem 2 2 3 4 4 2" xfId="19080"/>
    <cellStyle name="SAPBEXaggItem 2 2 3 4 5" xfId="19081"/>
    <cellStyle name="SAPBEXaggItem 2 2 3 5" xfId="1620"/>
    <cellStyle name="SAPBEXaggItem 2 2 3 5 2" xfId="1621"/>
    <cellStyle name="SAPBEXaggItem 2 2 3 5 2 2" xfId="19082"/>
    <cellStyle name="SAPBEXaggItem 2 2 3 5 2 2 2" xfId="19083"/>
    <cellStyle name="SAPBEXaggItem 2 2 3 5 2 3" xfId="19084"/>
    <cellStyle name="SAPBEXaggItem 2 2 3 5 2 3 2" xfId="19085"/>
    <cellStyle name="SAPBEXaggItem 2 2 3 5 2 4" xfId="19086"/>
    <cellStyle name="SAPBEXaggItem 2 2 3 5 3" xfId="19087"/>
    <cellStyle name="SAPBEXaggItem 2 2 3 5 3 2" xfId="19088"/>
    <cellStyle name="SAPBEXaggItem 2 2 3 5 4" xfId="19089"/>
    <cellStyle name="SAPBEXaggItem 2 2 3 5 4 2" xfId="19090"/>
    <cellStyle name="SAPBEXaggItem 2 2 3 5 5" xfId="19091"/>
    <cellStyle name="SAPBEXaggItem 2 2 3 6" xfId="1622"/>
    <cellStyle name="SAPBEXaggItem 2 2 3 6 2" xfId="1623"/>
    <cellStyle name="SAPBEXaggItem 2 2 3 6 2 2" xfId="19092"/>
    <cellStyle name="SAPBEXaggItem 2 2 3 6 2 2 2" xfId="19093"/>
    <cellStyle name="SAPBEXaggItem 2 2 3 6 2 3" xfId="19094"/>
    <cellStyle name="SAPBEXaggItem 2 2 3 6 2 3 2" xfId="19095"/>
    <cellStyle name="SAPBEXaggItem 2 2 3 6 2 4" xfId="19096"/>
    <cellStyle name="SAPBEXaggItem 2 2 3 6 3" xfId="19097"/>
    <cellStyle name="SAPBEXaggItem 2 2 3 6 3 2" xfId="19098"/>
    <cellStyle name="SAPBEXaggItem 2 2 3 6 4" xfId="19099"/>
    <cellStyle name="SAPBEXaggItem 2 2 3 6 4 2" xfId="19100"/>
    <cellStyle name="SAPBEXaggItem 2 2 3 6 5" xfId="19101"/>
    <cellStyle name="SAPBEXaggItem 2 2 3 7" xfId="1624"/>
    <cellStyle name="SAPBEXaggItem 2 2 3 7 2" xfId="19102"/>
    <cellStyle name="SAPBEXaggItem 2 2 3 7 2 2" xfId="19103"/>
    <cellStyle name="SAPBEXaggItem 2 2 3 7 3" xfId="19104"/>
    <cellStyle name="SAPBEXaggItem 2 2 3 7 3 2" xfId="19105"/>
    <cellStyle name="SAPBEXaggItem 2 2 3 7 4" xfId="19106"/>
    <cellStyle name="SAPBEXaggItem 2 2 3 8" xfId="19107"/>
    <cellStyle name="SAPBEXaggItem 2 2 3 8 2" xfId="19108"/>
    <cellStyle name="SAPBEXaggItem 2 2 3 9" xfId="19109"/>
    <cellStyle name="SAPBEXaggItem 2 2 3 9 2" xfId="19110"/>
    <cellStyle name="SAPBEXaggItem 2 2 4" xfId="1625"/>
    <cellStyle name="SAPBEXaggItem 2 2 4 10" xfId="19111"/>
    <cellStyle name="SAPBEXaggItem 2 2 4 2" xfId="1626"/>
    <cellStyle name="SAPBEXaggItem 2 2 4 2 2" xfId="1627"/>
    <cellStyle name="SAPBEXaggItem 2 2 4 2 2 2" xfId="19112"/>
    <cellStyle name="SAPBEXaggItem 2 2 4 2 2 2 2" xfId="19113"/>
    <cellStyle name="SAPBEXaggItem 2 2 4 2 2 3" xfId="19114"/>
    <cellStyle name="SAPBEXaggItem 2 2 4 2 2 3 2" xfId="19115"/>
    <cellStyle name="SAPBEXaggItem 2 2 4 2 2 4" xfId="19116"/>
    <cellStyle name="SAPBEXaggItem 2 2 4 2 3" xfId="19117"/>
    <cellStyle name="SAPBEXaggItem 2 2 4 2 3 2" xfId="19118"/>
    <cellStyle name="SAPBEXaggItem 2 2 4 2 4" xfId="19119"/>
    <cellStyle name="SAPBEXaggItem 2 2 4 2 4 2" xfId="19120"/>
    <cellStyle name="SAPBEXaggItem 2 2 4 2 5" xfId="19121"/>
    <cellStyle name="SAPBEXaggItem 2 2 4 3" xfId="1628"/>
    <cellStyle name="SAPBEXaggItem 2 2 4 3 2" xfId="1629"/>
    <cellStyle name="SAPBEXaggItem 2 2 4 3 2 2" xfId="19122"/>
    <cellStyle name="SAPBEXaggItem 2 2 4 3 2 2 2" xfId="19123"/>
    <cellStyle name="SAPBEXaggItem 2 2 4 3 2 3" xfId="19124"/>
    <cellStyle name="SAPBEXaggItem 2 2 4 3 2 3 2" xfId="19125"/>
    <cellStyle name="SAPBEXaggItem 2 2 4 3 2 4" xfId="19126"/>
    <cellStyle name="SAPBEXaggItem 2 2 4 3 3" xfId="19127"/>
    <cellStyle name="SAPBEXaggItem 2 2 4 3 3 2" xfId="19128"/>
    <cellStyle name="SAPBEXaggItem 2 2 4 3 4" xfId="19129"/>
    <cellStyle name="SAPBEXaggItem 2 2 4 3 4 2" xfId="19130"/>
    <cellStyle name="SAPBEXaggItem 2 2 4 3 5" xfId="19131"/>
    <cellStyle name="SAPBEXaggItem 2 2 4 4" xfId="1630"/>
    <cellStyle name="SAPBEXaggItem 2 2 4 4 2" xfId="1631"/>
    <cellStyle name="SAPBEXaggItem 2 2 4 4 2 2" xfId="19132"/>
    <cellStyle name="SAPBEXaggItem 2 2 4 4 2 2 2" xfId="19133"/>
    <cellStyle name="SAPBEXaggItem 2 2 4 4 2 3" xfId="19134"/>
    <cellStyle name="SAPBEXaggItem 2 2 4 4 2 3 2" xfId="19135"/>
    <cellStyle name="SAPBEXaggItem 2 2 4 4 2 4" xfId="19136"/>
    <cellStyle name="SAPBEXaggItem 2 2 4 4 3" xfId="19137"/>
    <cellStyle name="SAPBEXaggItem 2 2 4 4 3 2" xfId="19138"/>
    <cellStyle name="SAPBEXaggItem 2 2 4 4 4" xfId="19139"/>
    <cellStyle name="SAPBEXaggItem 2 2 4 4 4 2" xfId="19140"/>
    <cellStyle name="SAPBEXaggItem 2 2 4 4 5" xfId="19141"/>
    <cellStyle name="SAPBEXaggItem 2 2 4 5" xfId="1632"/>
    <cellStyle name="SAPBEXaggItem 2 2 4 5 2" xfId="1633"/>
    <cellStyle name="SAPBEXaggItem 2 2 4 5 2 2" xfId="19142"/>
    <cellStyle name="SAPBEXaggItem 2 2 4 5 2 2 2" xfId="19143"/>
    <cellStyle name="SAPBEXaggItem 2 2 4 5 2 3" xfId="19144"/>
    <cellStyle name="SAPBEXaggItem 2 2 4 5 2 3 2" xfId="19145"/>
    <cellStyle name="SAPBEXaggItem 2 2 4 5 2 4" xfId="19146"/>
    <cellStyle name="SAPBEXaggItem 2 2 4 5 3" xfId="19147"/>
    <cellStyle name="SAPBEXaggItem 2 2 4 5 3 2" xfId="19148"/>
    <cellStyle name="SAPBEXaggItem 2 2 4 5 4" xfId="19149"/>
    <cellStyle name="SAPBEXaggItem 2 2 4 5 4 2" xfId="19150"/>
    <cellStyle name="SAPBEXaggItem 2 2 4 5 5" xfId="19151"/>
    <cellStyle name="SAPBEXaggItem 2 2 4 6" xfId="1634"/>
    <cellStyle name="SAPBEXaggItem 2 2 4 6 2" xfId="1635"/>
    <cellStyle name="SAPBEXaggItem 2 2 4 6 2 2" xfId="19152"/>
    <cellStyle name="SAPBEXaggItem 2 2 4 6 2 2 2" xfId="19153"/>
    <cellStyle name="SAPBEXaggItem 2 2 4 6 2 3" xfId="19154"/>
    <cellStyle name="SAPBEXaggItem 2 2 4 6 2 3 2" xfId="19155"/>
    <cellStyle name="SAPBEXaggItem 2 2 4 6 2 4" xfId="19156"/>
    <cellStyle name="SAPBEXaggItem 2 2 4 6 3" xfId="19157"/>
    <cellStyle name="SAPBEXaggItem 2 2 4 6 3 2" xfId="19158"/>
    <cellStyle name="SAPBEXaggItem 2 2 4 6 4" xfId="19159"/>
    <cellStyle name="SAPBEXaggItem 2 2 4 6 4 2" xfId="19160"/>
    <cellStyle name="SAPBEXaggItem 2 2 4 6 5" xfId="19161"/>
    <cellStyle name="SAPBEXaggItem 2 2 4 7" xfId="1636"/>
    <cellStyle name="SAPBEXaggItem 2 2 4 7 2" xfId="19162"/>
    <cellStyle name="SAPBEXaggItem 2 2 4 7 2 2" xfId="19163"/>
    <cellStyle name="SAPBEXaggItem 2 2 4 7 3" xfId="19164"/>
    <cellStyle name="SAPBEXaggItem 2 2 4 7 3 2" xfId="19165"/>
    <cellStyle name="SAPBEXaggItem 2 2 4 7 4" xfId="19166"/>
    <cellStyle name="SAPBEXaggItem 2 2 4 8" xfId="19167"/>
    <cellStyle name="SAPBEXaggItem 2 2 4 8 2" xfId="19168"/>
    <cellStyle name="SAPBEXaggItem 2 2 4 9" xfId="19169"/>
    <cellStyle name="SAPBEXaggItem 2 2 4 9 2" xfId="19170"/>
    <cellStyle name="SAPBEXaggItem 2 2 5" xfId="1637"/>
    <cellStyle name="SAPBEXaggItem 2 2 5 2" xfId="1638"/>
    <cellStyle name="SAPBEXaggItem 2 2 5 2 2" xfId="19171"/>
    <cellStyle name="SAPBEXaggItem 2 2 5 2 2 2" xfId="19172"/>
    <cellStyle name="SAPBEXaggItem 2 2 5 2 3" xfId="19173"/>
    <cellStyle name="SAPBEXaggItem 2 2 5 2 3 2" xfId="19174"/>
    <cellStyle name="SAPBEXaggItem 2 2 5 2 4" xfId="19175"/>
    <cellStyle name="SAPBEXaggItem 2 2 5 3" xfId="19176"/>
    <cellStyle name="SAPBEXaggItem 2 2 5 3 2" xfId="19177"/>
    <cellStyle name="SAPBEXaggItem 2 2 5 4" xfId="19178"/>
    <cellStyle name="SAPBEXaggItem 2 2 5 4 2" xfId="19179"/>
    <cellStyle name="SAPBEXaggItem 2 2 5 5" xfId="19180"/>
    <cellStyle name="SAPBEXaggItem 2 2 6" xfId="1639"/>
    <cellStyle name="SAPBEXaggItem 2 2 6 2" xfId="1640"/>
    <cellStyle name="SAPBEXaggItem 2 2 6 2 2" xfId="19181"/>
    <cellStyle name="SAPBEXaggItem 2 2 6 2 2 2" xfId="19182"/>
    <cellStyle name="SAPBEXaggItem 2 2 6 2 3" xfId="19183"/>
    <cellStyle name="SAPBEXaggItem 2 2 6 2 3 2" xfId="19184"/>
    <cellStyle name="SAPBEXaggItem 2 2 6 2 4" xfId="19185"/>
    <cellStyle name="SAPBEXaggItem 2 2 6 3" xfId="19186"/>
    <cellStyle name="SAPBEXaggItem 2 2 6 3 2" xfId="19187"/>
    <cellStyle name="SAPBEXaggItem 2 2 6 4" xfId="19188"/>
    <cellStyle name="SAPBEXaggItem 2 2 6 4 2" xfId="19189"/>
    <cellStyle name="SAPBEXaggItem 2 2 6 5" xfId="19190"/>
    <cellStyle name="SAPBEXaggItem 2 2 7" xfId="1641"/>
    <cellStyle name="SAPBEXaggItem 2 2 7 2" xfId="1642"/>
    <cellStyle name="SAPBEXaggItem 2 2 7 2 2" xfId="19191"/>
    <cellStyle name="SAPBEXaggItem 2 2 7 2 2 2" xfId="19192"/>
    <cellStyle name="SAPBEXaggItem 2 2 7 2 3" xfId="19193"/>
    <cellStyle name="SAPBEXaggItem 2 2 7 2 3 2" xfId="19194"/>
    <cellStyle name="SAPBEXaggItem 2 2 7 2 4" xfId="19195"/>
    <cellStyle name="SAPBEXaggItem 2 2 7 3" xfId="19196"/>
    <cellStyle name="SAPBEXaggItem 2 2 7 3 2" xfId="19197"/>
    <cellStyle name="SAPBEXaggItem 2 2 7 4" xfId="19198"/>
    <cellStyle name="SAPBEXaggItem 2 2 7 4 2" xfId="19199"/>
    <cellStyle name="SAPBEXaggItem 2 2 7 5" xfId="19200"/>
    <cellStyle name="SAPBEXaggItem 2 2 8" xfId="1643"/>
    <cellStyle name="SAPBEXaggItem 2 2 8 2" xfId="1644"/>
    <cellStyle name="SAPBEXaggItem 2 2 8 2 2" xfId="19201"/>
    <cellStyle name="SAPBEXaggItem 2 2 8 2 2 2" xfId="19202"/>
    <cellStyle name="SAPBEXaggItem 2 2 8 2 3" xfId="19203"/>
    <cellStyle name="SAPBEXaggItem 2 2 8 2 3 2" xfId="19204"/>
    <cellStyle name="SAPBEXaggItem 2 2 8 2 4" xfId="19205"/>
    <cellStyle name="SAPBEXaggItem 2 2 8 3" xfId="19206"/>
    <cellStyle name="SAPBEXaggItem 2 2 8 3 2" xfId="19207"/>
    <cellStyle name="SAPBEXaggItem 2 2 8 4" xfId="19208"/>
    <cellStyle name="SAPBEXaggItem 2 2 8 4 2" xfId="19209"/>
    <cellStyle name="SAPBEXaggItem 2 2 8 5" xfId="19210"/>
    <cellStyle name="SAPBEXaggItem 2 2 9" xfId="1645"/>
    <cellStyle name="SAPBEXaggItem 2 2 9 2" xfId="1646"/>
    <cellStyle name="SAPBEXaggItem 2 2 9 2 2" xfId="19211"/>
    <cellStyle name="SAPBEXaggItem 2 2 9 2 2 2" xfId="19212"/>
    <cellStyle name="SAPBEXaggItem 2 2 9 2 3" xfId="19213"/>
    <cellStyle name="SAPBEXaggItem 2 2 9 2 3 2" xfId="19214"/>
    <cellStyle name="SAPBEXaggItem 2 2 9 2 4" xfId="19215"/>
    <cellStyle name="SAPBEXaggItem 2 2 9 3" xfId="19216"/>
    <cellStyle name="SAPBEXaggItem 2 2 9 3 2" xfId="19217"/>
    <cellStyle name="SAPBEXaggItem 2 2 9 4" xfId="19218"/>
    <cellStyle name="SAPBEXaggItem 2 2 9 4 2" xfId="19219"/>
    <cellStyle name="SAPBEXaggItem 2 2 9 5" xfId="19220"/>
    <cellStyle name="SAPBEXaggItem 2 20" xfId="19221"/>
    <cellStyle name="SAPBEXaggItem 2 20 2" xfId="19222"/>
    <cellStyle name="SAPBEXaggItem 2 21" xfId="19223"/>
    <cellStyle name="SAPBEXaggItem 2 3" xfId="1647"/>
    <cellStyle name="SAPBEXaggItem 2 3 10" xfId="19224"/>
    <cellStyle name="SAPBEXaggItem 2 3 2" xfId="1648"/>
    <cellStyle name="SAPBEXaggItem 2 3 2 2" xfId="1649"/>
    <cellStyle name="SAPBEXaggItem 2 3 2 2 2" xfId="19225"/>
    <cellStyle name="SAPBEXaggItem 2 3 2 2 2 2" xfId="19226"/>
    <cellStyle name="SAPBEXaggItem 2 3 2 2 3" xfId="19227"/>
    <cellStyle name="SAPBEXaggItem 2 3 2 2 3 2" xfId="19228"/>
    <cellStyle name="SAPBEXaggItem 2 3 2 2 4" xfId="19229"/>
    <cellStyle name="SAPBEXaggItem 2 3 2 3" xfId="19230"/>
    <cellStyle name="SAPBEXaggItem 2 3 2 3 2" xfId="19231"/>
    <cellStyle name="SAPBEXaggItem 2 3 2 4" xfId="19232"/>
    <cellStyle name="SAPBEXaggItem 2 3 2 4 2" xfId="19233"/>
    <cellStyle name="SAPBEXaggItem 2 3 2 5" xfId="19234"/>
    <cellStyle name="SAPBEXaggItem 2 3 3" xfId="1650"/>
    <cellStyle name="SAPBEXaggItem 2 3 3 2" xfId="1651"/>
    <cellStyle name="SAPBEXaggItem 2 3 3 2 2" xfId="19235"/>
    <cellStyle name="SAPBEXaggItem 2 3 3 2 2 2" xfId="19236"/>
    <cellStyle name="SAPBEXaggItem 2 3 3 2 3" xfId="19237"/>
    <cellStyle name="SAPBEXaggItem 2 3 3 2 3 2" xfId="19238"/>
    <cellStyle name="SAPBEXaggItem 2 3 3 2 4" xfId="19239"/>
    <cellStyle name="SAPBEXaggItem 2 3 3 3" xfId="19240"/>
    <cellStyle name="SAPBEXaggItem 2 3 3 3 2" xfId="19241"/>
    <cellStyle name="SAPBEXaggItem 2 3 3 4" xfId="19242"/>
    <cellStyle name="SAPBEXaggItem 2 3 3 4 2" xfId="19243"/>
    <cellStyle name="SAPBEXaggItem 2 3 3 5" xfId="19244"/>
    <cellStyle name="SAPBEXaggItem 2 3 4" xfId="1652"/>
    <cellStyle name="SAPBEXaggItem 2 3 4 2" xfId="1653"/>
    <cellStyle name="SAPBEXaggItem 2 3 4 2 2" xfId="19245"/>
    <cellStyle name="SAPBEXaggItem 2 3 4 2 2 2" xfId="19246"/>
    <cellStyle name="SAPBEXaggItem 2 3 4 2 3" xfId="19247"/>
    <cellStyle name="SAPBEXaggItem 2 3 4 2 3 2" xfId="19248"/>
    <cellStyle name="SAPBEXaggItem 2 3 4 2 4" xfId="19249"/>
    <cellStyle name="SAPBEXaggItem 2 3 4 3" xfId="19250"/>
    <cellStyle name="SAPBEXaggItem 2 3 4 3 2" xfId="19251"/>
    <cellStyle name="SAPBEXaggItem 2 3 4 4" xfId="19252"/>
    <cellStyle name="SAPBEXaggItem 2 3 4 4 2" xfId="19253"/>
    <cellStyle name="SAPBEXaggItem 2 3 4 5" xfId="19254"/>
    <cellStyle name="SAPBEXaggItem 2 3 5" xfId="1654"/>
    <cellStyle name="SAPBEXaggItem 2 3 5 2" xfId="1655"/>
    <cellStyle name="SAPBEXaggItem 2 3 5 2 2" xfId="19255"/>
    <cellStyle name="SAPBEXaggItem 2 3 5 2 2 2" xfId="19256"/>
    <cellStyle name="SAPBEXaggItem 2 3 5 2 3" xfId="19257"/>
    <cellStyle name="SAPBEXaggItem 2 3 5 2 3 2" xfId="19258"/>
    <cellStyle name="SAPBEXaggItem 2 3 5 2 4" xfId="19259"/>
    <cellStyle name="SAPBEXaggItem 2 3 5 3" xfId="19260"/>
    <cellStyle name="SAPBEXaggItem 2 3 5 3 2" xfId="19261"/>
    <cellStyle name="SAPBEXaggItem 2 3 5 4" xfId="19262"/>
    <cellStyle name="SAPBEXaggItem 2 3 5 4 2" xfId="19263"/>
    <cellStyle name="SAPBEXaggItem 2 3 5 5" xfId="19264"/>
    <cellStyle name="SAPBEXaggItem 2 3 6" xfId="1656"/>
    <cellStyle name="SAPBEXaggItem 2 3 6 2" xfId="1657"/>
    <cellStyle name="SAPBEXaggItem 2 3 6 2 2" xfId="19265"/>
    <cellStyle name="SAPBEXaggItem 2 3 6 2 2 2" xfId="19266"/>
    <cellStyle name="SAPBEXaggItem 2 3 6 2 3" xfId="19267"/>
    <cellStyle name="SAPBEXaggItem 2 3 6 2 3 2" xfId="19268"/>
    <cellStyle name="SAPBEXaggItem 2 3 6 2 4" xfId="19269"/>
    <cellStyle name="SAPBEXaggItem 2 3 6 3" xfId="19270"/>
    <cellStyle name="SAPBEXaggItem 2 3 6 3 2" xfId="19271"/>
    <cellStyle name="SAPBEXaggItem 2 3 6 4" xfId="19272"/>
    <cellStyle name="SAPBEXaggItem 2 3 6 4 2" xfId="19273"/>
    <cellStyle name="SAPBEXaggItem 2 3 6 5" xfId="19274"/>
    <cellStyle name="SAPBEXaggItem 2 3 7" xfId="1658"/>
    <cellStyle name="SAPBEXaggItem 2 3 7 2" xfId="19275"/>
    <cellStyle name="SAPBEXaggItem 2 3 7 2 2" xfId="19276"/>
    <cellStyle name="SAPBEXaggItem 2 3 7 3" xfId="19277"/>
    <cellStyle name="SAPBEXaggItem 2 3 7 3 2" xfId="19278"/>
    <cellStyle name="SAPBEXaggItem 2 3 7 4" xfId="19279"/>
    <cellStyle name="SAPBEXaggItem 2 3 8" xfId="19280"/>
    <cellStyle name="SAPBEXaggItem 2 3 8 2" xfId="19281"/>
    <cellStyle name="SAPBEXaggItem 2 3 9" xfId="19282"/>
    <cellStyle name="SAPBEXaggItem 2 3 9 2" xfId="19283"/>
    <cellStyle name="SAPBEXaggItem 2 4" xfId="1659"/>
    <cellStyle name="SAPBEXaggItem 2 4 10" xfId="19284"/>
    <cellStyle name="SAPBEXaggItem 2 4 2" xfId="1660"/>
    <cellStyle name="SAPBEXaggItem 2 4 2 2" xfId="1661"/>
    <cellStyle name="SAPBEXaggItem 2 4 2 2 2" xfId="19285"/>
    <cellStyle name="SAPBEXaggItem 2 4 2 2 2 2" xfId="19286"/>
    <cellStyle name="SAPBEXaggItem 2 4 2 2 3" xfId="19287"/>
    <cellStyle name="SAPBEXaggItem 2 4 2 2 3 2" xfId="19288"/>
    <cellStyle name="SAPBEXaggItem 2 4 2 2 4" xfId="19289"/>
    <cellStyle name="SAPBEXaggItem 2 4 2 3" xfId="19290"/>
    <cellStyle name="SAPBEXaggItem 2 4 2 3 2" xfId="19291"/>
    <cellStyle name="SAPBEXaggItem 2 4 2 4" xfId="19292"/>
    <cellStyle name="SAPBEXaggItem 2 4 2 4 2" xfId="19293"/>
    <cellStyle name="SAPBEXaggItem 2 4 2 5" xfId="19294"/>
    <cellStyle name="SAPBEXaggItem 2 4 3" xfId="1662"/>
    <cellStyle name="SAPBEXaggItem 2 4 3 2" xfId="1663"/>
    <cellStyle name="SAPBEXaggItem 2 4 3 2 2" xfId="19295"/>
    <cellStyle name="SAPBEXaggItem 2 4 3 2 2 2" xfId="19296"/>
    <cellStyle name="SAPBEXaggItem 2 4 3 2 3" xfId="19297"/>
    <cellStyle name="SAPBEXaggItem 2 4 3 2 3 2" xfId="19298"/>
    <cellStyle name="SAPBEXaggItem 2 4 3 2 4" xfId="19299"/>
    <cellStyle name="SAPBEXaggItem 2 4 3 3" xfId="19300"/>
    <cellStyle name="SAPBEXaggItem 2 4 3 3 2" xfId="19301"/>
    <cellStyle name="SAPBEXaggItem 2 4 3 4" xfId="19302"/>
    <cellStyle name="SAPBEXaggItem 2 4 3 4 2" xfId="19303"/>
    <cellStyle name="SAPBEXaggItem 2 4 3 5" xfId="19304"/>
    <cellStyle name="SAPBEXaggItem 2 4 4" xfId="1664"/>
    <cellStyle name="SAPBEXaggItem 2 4 4 2" xfId="1665"/>
    <cellStyle name="SAPBEXaggItem 2 4 4 2 2" xfId="19305"/>
    <cellStyle name="SAPBEXaggItem 2 4 4 2 2 2" xfId="19306"/>
    <cellStyle name="SAPBEXaggItem 2 4 4 2 3" xfId="19307"/>
    <cellStyle name="SAPBEXaggItem 2 4 4 2 3 2" xfId="19308"/>
    <cellStyle name="SAPBEXaggItem 2 4 4 2 4" xfId="19309"/>
    <cellStyle name="SAPBEXaggItem 2 4 4 3" xfId="19310"/>
    <cellStyle name="SAPBEXaggItem 2 4 4 3 2" xfId="19311"/>
    <cellStyle name="SAPBEXaggItem 2 4 4 4" xfId="19312"/>
    <cellStyle name="SAPBEXaggItem 2 4 4 4 2" xfId="19313"/>
    <cellStyle name="SAPBEXaggItem 2 4 4 5" xfId="19314"/>
    <cellStyle name="SAPBEXaggItem 2 4 5" xfId="1666"/>
    <cellStyle name="SAPBEXaggItem 2 4 5 2" xfId="1667"/>
    <cellStyle name="SAPBEXaggItem 2 4 5 2 2" xfId="19315"/>
    <cellStyle name="SAPBEXaggItem 2 4 5 2 2 2" xfId="19316"/>
    <cellStyle name="SAPBEXaggItem 2 4 5 2 3" xfId="19317"/>
    <cellStyle name="SAPBEXaggItem 2 4 5 2 3 2" xfId="19318"/>
    <cellStyle name="SAPBEXaggItem 2 4 5 2 4" xfId="19319"/>
    <cellStyle name="SAPBEXaggItem 2 4 5 3" xfId="19320"/>
    <cellStyle name="SAPBEXaggItem 2 4 5 3 2" xfId="19321"/>
    <cellStyle name="SAPBEXaggItem 2 4 5 4" xfId="19322"/>
    <cellStyle name="SAPBEXaggItem 2 4 5 4 2" xfId="19323"/>
    <cellStyle name="SAPBEXaggItem 2 4 5 5" xfId="19324"/>
    <cellStyle name="SAPBEXaggItem 2 4 6" xfId="1668"/>
    <cellStyle name="SAPBEXaggItem 2 4 6 2" xfId="1669"/>
    <cellStyle name="SAPBEXaggItem 2 4 6 2 2" xfId="19325"/>
    <cellStyle name="SAPBEXaggItem 2 4 6 2 2 2" xfId="19326"/>
    <cellStyle name="SAPBEXaggItem 2 4 6 2 3" xfId="19327"/>
    <cellStyle name="SAPBEXaggItem 2 4 6 2 3 2" xfId="19328"/>
    <cellStyle name="SAPBEXaggItem 2 4 6 2 4" xfId="19329"/>
    <cellStyle name="SAPBEXaggItem 2 4 6 3" xfId="19330"/>
    <cellStyle name="SAPBEXaggItem 2 4 6 3 2" xfId="19331"/>
    <cellStyle name="SAPBEXaggItem 2 4 6 4" xfId="19332"/>
    <cellStyle name="SAPBEXaggItem 2 4 6 4 2" xfId="19333"/>
    <cellStyle name="SAPBEXaggItem 2 4 6 5" xfId="19334"/>
    <cellStyle name="SAPBEXaggItem 2 4 7" xfId="1670"/>
    <cellStyle name="SAPBEXaggItem 2 4 7 2" xfId="19335"/>
    <cellStyle name="SAPBEXaggItem 2 4 7 2 2" xfId="19336"/>
    <cellStyle name="SAPBEXaggItem 2 4 7 3" xfId="19337"/>
    <cellStyle name="SAPBEXaggItem 2 4 7 3 2" xfId="19338"/>
    <cellStyle name="SAPBEXaggItem 2 4 7 4" xfId="19339"/>
    <cellStyle name="SAPBEXaggItem 2 4 8" xfId="19340"/>
    <cellStyle name="SAPBEXaggItem 2 4 8 2" xfId="19341"/>
    <cellStyle name="SAPBEXaggItem 2 4 9" xfId="19342"/>
    <cellStyle name="SAPBEXaggItem 2 4 9 2" xfId="19343"/>
    <cellStyle name="SAPBEXaggItem 2 5" xfId="1671"/>
    <cellStyle name="SAPBEXaggItem 2 5 10" xfId="19344"/>
    <cellStyle name="SAPBEXaggItem 2 5 2" xfId="1672"/>
    <cellStyle name="SAPBEXaggItem 2 5 2 2" xfId="1673"/>
    <cellStyle name="SAPBEXaggItem 2 5 2 2 2" xfId="19345"/>
    <cellStyle name="SAPBEXaggItem 2 5 2 2 2 2" xfId="19346"/>
    <cellStyle name="SAPBEXaggItem 2 5 2 2 3" xfId="19347"/>
    <cellStyle name="SAPBEXaggItem 2 5 2 2 3 2" xfId="19348"/>
    <cellStyle name="SAPBEXaggItem 2 5 2 2 4" xfId="19349"/>
    <cellStyle name="SAPBEXaggItem 2 5 2 3" xfId="19350"/>
    <cellStyle name="SAPBEXaggItem 2 5 2 3 2" xfId="19351"/>
    <cellStyle name="SAPBEXaggItem 2 5 2 4" xfId="19352"/>
    <cellStyle name="SAPBEXaggItem 2 5 2 4 2" xfId="19353"/>
    <cellStyle name="SAPBEXaggItem 2 5 2 5" xfId="19354"/>
    <cellStyle name="SAPBEXaggItem 2 5 3" xfId="1674"/>
    <cellStyle name="SAPBEXaggItem 2 5 3 2" xfId="1675"/>
    <cellStyle name="SAPBEXaggItem 2 5 3 2 2" xfId="19355"/>
    <cellStyle name="SAPBEXaggItem 2 5 3 2 2 2" xfId="19356"/>
    <cellStyle name="SAPBEXaggItem 2 5 3 2 3" xfId="19357"/>
    <cellStyle name="SAPBEXaggItem 2 5 3 2 3 2" xfId="19358"/>
    <cellStyle name="SAPBEXaggItem 2 5 3 2 4" xfId="19359"/>
    <cellStyle name="SAPBEXaggItem 2 5 3 3" xfId="19360"/>
    <cellStyle name="SAPBEXaggItem 2 5 3 3 2" xfId="19361"/>
    <cellStyle name="SAPBEXaggItem 2 5 3 4" xfId="19362"/>
    <cellStyle name="SAPBEXaggItem 2 5 3 4 2" xfId="19363"/>
    <cellStyle name="SAPBEXaggItem 2 5 3 5" xfId="19364"/>
    <cellStyle name="SAPBEXaggItem 2 5 4" xfId="1676"/>
    <cellStyle name="SAPBEXaggItem 2 5 4 2" xfId="1677"/>
    <cellStyle name="SAPBEXaggItem 2 5 4 2 2" xfId="19365"/>
    <cellStyle name="SAPBEXaggItem 2 5 4 2 2 2" xfId="19366"/>
    <cellStyle name="SAPBEXaggItem 2 5 4 2 3" xfId="19367"/>
    <cellStyle name="SAPBEXaggItem 2 5 4 2 3 2" xfId="19368"/>
    <cellStyle name="SAPBEXaggItem 2 5 4 2 4" xfId="19369"/>
    <cellStyle name="SAPBEXaggItem 2 5 4 3" xfId="19370"/>
    <cellStyle name="SAPBEXaggItem 2 5 4 3 2" xfId="19371"/>
    <cellStyle name="SAPBEXaggItem 2 5 4 4" xfId="19372"/>
    <cellStyle name="SAPBEXaggItem 2 5 4 4 2" xfId="19373"/>
    <cellStyle name="SAPBEXaggItem 2 5 4 5" xfId="19374"/>
    <cellStyle name="SAPBEXaggItem 2 5 5" xfId="1678"/>
    <cellStyle name="SAPBEXaggItem 2 5 5 2" xfId="1679"/>
    <cellStyle name="SAPBEXaggItem 2 5 5 2 2" xfId="19375"/>
    <cellStyle name="SAPBEXaggItem 2 5 5 2 2 2" xfId="19376"/>
    <cellStyle name="SAPBEXaggItem 2 5 5 2 3" xfId="19377"/>
    <cellStyle name="SAPBEXaggItem 2 5 5 2 3 2" xfId="19378"/>
    <cellStyle name="SAPBEXaggItem 2 5 5 2 4" xfId="19379"/>
    <cellStyle name="SAPBEXaggItem 2 5 5 3" xfId="19380"/>
    <cellStyle name="SAPBEXaggItem 2 5 5 3 2" xfId="19381"/>
    <cellStyle name="SAPBEXaggItem 2 5 5 4" xfId="19382"/>
    <cellStyle name="SAPBEXaggItem 2 5 5 4 2" xfId="19383"/>
    <cellStyle name="SAPBEXaggItem 2 5 5 5" xfId="19384"/>
    <cellStyle name="SAPBEXaggItem 2 5 6" xfId="1680"/>
    <cellStyle name="SAPBEXaggItem 2 5 6 2" xfId="1681"/>
    <cellStyle name="SAPBEXaggItem 2 5 6 2 2" xfId="19385"/>
    <cellStyle name="SAPBEXaggItem 2 5 6 2 2 2" xfId="19386"/>
    <cellStyle name="SAPBEXaggItem 2 5 6 2 3" xfId="19387"/>
    <cellStyle name="SAPBEXaggItem 2 5 6 2 3 2" xfId="19388"/>
    <cellStyle name="SAPBEXaggItem 2 5 6 2 4" xfId="19389"/>
    <cellStyle name="SAPBEXaggItem 2 5 6 3" xfId="19390"/>
    <cellStyle name="SAPBEXaggItem 2 5 6 3 2" xfId="19391"/>
    <cellStyle name="SAPBEXaggItem 2 5 6 4" xfId="19392"/>
    <cellStyle name="SAPBEXaggItem 2 5 6 4 2" xfId="19393"/>
    <cellStyle name="SAPBEXaggItem 2 5 6 5" xfId="19394"/>
    <cellStyle name="SAPBEXaggItem 2 5 7" xfId="1682"/>
    <cellStyle name="SAPBEXaggItem 2 5 7 2" xfId="19395"/>
    <cellStyle name="SAPBEXaggItem 2 5 7 2 2" xfId="19396"/>
    <cellStyle name="SAPBEXaggItem 2 5 7 3" xfId="19397"/>
    <cellStyle name="SAPBEXaggItem 2 5 7 3 2" xfId="19398"/>
    <cellStyle name="SAPBEXaggItem 2 5 7 4" xfId="19399"/>
    <cellStyle name="SAPBEXaggItem 2 5 8" xfId="19400"/>
    <cellStyle name="SAPBEXaggItem 2 5 8 2" xfId="19401"/>
    <cellStyle name="SAPBEXaggItem 2 5 9" xfId="19402"/>
    <cellStyle name="SAPBEXaggItem 2 5 9 2" xfId="19403"/>
    <cellStyle name="SAPBEXaggItem 2 6" xfId="1683"/>
    <cellStyle name="SAPBEXaggItem 2 6 2" xfId="1684"/>
    <cellStyle name="SAPBEXaggItem 2 6 2 2" xfId="19404"/>
    <cellStyle name="SAPBEXaggItem 2 6 2 2 2" xfId="19405"/>
    <cellStyle name="SAPBEXaggItem 2 6 2 3" xfId="19406"/>
    <cellStyle name="SAPBEXaggItem 2 6 2 3 2" xfId="19407"/>
    <cellStyle name="SAPBEXaggItem 2 6 2 4" xfId="19408"/>
    <cellStyle name="SAPBEXaggItem 2 6 3" xfId="19409"/>
    <cellStyle name="SAPBEXaggItem 2 6 3 2" xfId="19410"/>
    <cellStyle name="SAPBEXaggItem 2 6 4" xfId="19411"/>
    <cellStyle name="SAPBEXaggItem 2 6 4 2" xfId="19412"/>
    <cellStyle name="SAPBEXaggItem 2 6 5" xfId="19413"/>
    <cellStyle name="SAPBEXaggItem 2 7" xfId="1685"/>
    <cellStyle name="SAPBEXaggItem 2 7 2" xfId="1686"/>
    <cellStyle name="SAPBEXaggItem 2 7 2 2" xfId="19414"/>
    <cellStyle name="SAPBEXaggItem 2 7 2 2 2" xfId="19415"/>
    <cellStyle name="SAPBEXaggItem 2 7 2 3" xfId="19416"/>
    <cellStyle name="SAPBEXaggItem 2 7 2 3 2" xfId="19417"/>
    <cellStyle name="SAPBEXaggItem 2 7 2 4" xfId="19418"/>
    <cellStyle name="SAPBEXaggItem 2 7 3" xfId="19419"/>
    <cellStyle name="SAPBEXaggItem 2 7 3 2" xfId="19420"/>
    <cellStyle name="SAPBEXaggItem 2 7 4" xfId="19421"/>
    <cellStyle name="SAPBEXaggItem 2 7 4 2" xfId="19422"/>
    <cellStyle name="SAPBEXaggItem 2 7 5" xfId="19423"/>
    <cellStyle name="SAPBEXaggItem 2 8" xfId="1687"/>
    <cellStyle name="SAPBEXaggItem 2 8 2" xfId="1688"/>
    <cellStyle name="SAPBEXaggItem 2 8 2 2" xfId="19424"/>
    <cellStyle name="SAPBEXaggItem 2 8 2 2 2" xfId="19425"/>
    <cellStyle name="SAPBEXaggItem 2 8 2 3" xfId="19426"/>
    <cellStyle name="SAPBEXaggItem 2 8 2 3 2" xfId="19427"/>
    <cellStyle name="SAPBEXaggItem 2 8 2 4" xfId="19428"/>
    <cellStyle name="SAPBEXaggItem 2 8 3" xfId="19429"/>
    <cellStyle name="SAPBEXaggItem 2 8 3 2" xfId="19430"/>
    <cellStyle name="SAPBEXaggItem 2 8 4" xfId="19431"/>
    <cellStyle name="SAPBEXaggItem 2 8 4 2" xfId="19432"/>
    <cellStyle name="SAPBEXaggItem 2 8 5" xfId="19433"/>
    <cellStyle name="SAPBEXaggItem 2 9" xfId="1689"/>
    <cellStyle name="SAPBEXaggItem 2 9 2" xfId="1690"/>
    <cellStyle name="SAPBEXaggItem 2 9 2 2" xfId="19434"/>
    <cellStyle name="SAPBEXaggItem 2 9 2 2 2" xfId="19435"/>
    <cellStyle name="SAPBEXaggItem 2 9 2 3" xfId="19436"/>
    <cellStyle name="SAPBEXaggItem 2 9 2 3 2" xfId="19437"/>
    <cellStyle name="SAPBEXaggItem 2 9 2 4" xfId="19438"/>
    <cellStyle name="SAPBEXaggItem 2 9 3" xfId="19439"/>
    <cellStyle name="SAPBEXaggItem 2 9 3 2" xfId="19440"/>
    <cellStyle name="SAPBEXaggItem 2 9 4" xfId="19441"/>
    <cellStyle name="SAPBEXaggItem 2 9 4 2" xfId="19442"/>
    <cellStyle name="SAPBEXaggItem 2 9 5" xfId="19443"/>
    <cellStyle name="SAPBEXaggItem 20" xfId="19444"/>
    <cellStyle name="SAPBEXaggItem 20 2" xfId="19445"/>
    <cellStyle name="SAPBEXaggItem 21" xfId="19446"/>
    <cellStyle name="SAPBEXaggItem 21 2" xfId="19447"/>
    <cellStyle name="SAPBEXaggItem 22" xfId="19448"/>
    <cellStyle name="SAPBEXaggItem 3" xfId="1691"/>
    <cellStyle name="SAPBEXaggItem 3 10" xfId="1692"/>
    <cellStyle name="SAPBEXaggItem 3 10 2" xfId="19449"/>
    <cellStyle name="SAPBEXaggItem 3 10 2 2" xfId="19450"/>
    <cellStyle name="SAPBEXaggItem 3 10 3" xfId="19451"/>
    <cellStyle name="SAPBEXaggItem 3 10 3 2" xfId="19452"/>
    <cellStyle name="SAPBEXaggItem 3 10 4" xfId="19453"/>
    <cellStyle name="SAPBEXaggItem 3 11" xfId="19454"/>
    <cellStyle name="SAPBEXaggItem 3 11 2" xfId="19455"/>
    <cellStyle name="SAPBEXaggItem 3 12" xfId="19456"/>
    <cellStyle name="SAPBEXaggItem 3 12 2" xfId="19457"/>
    <cellStyle name="SAPBEXaggItem 3 13" xfId="19458"/>
    <cellStyle name="SAPBEXaggItem 3 2" xfId="1693"/>
    <cellStyle name="SAPBEXaggItem 3 2 10" xfId="19459"/>
    <cellStyle name="SAPBEXaggItem 3 2 2" xfId="1694"/>
    <cellStyle name="SAPBEXaggItem 3 2 2 2" xfId="1695"/>
    <cellStyle name="SAPBEXaggItem 3 2 2 2 2" xfId="19460"/>
    <cellStyle name="SAPBEXaggItem 3 2 2 2 2 2" xfId="19461"/>
    <cellStyle name="SAPBEXaggItem 3 2 2 2 3" xfId="19462"/>
    <cellStyle name="SAPBEXaggItem 3 2 2 2 3 2" xfId="19463"/>
    <cellStyle name="SAPBEXaggItem 3 2 2 2 4" xfId="19464"/>
    <cellStyle name="SAPBEXaggItem 3 2 2 3" xfId="19465"/>
    <cellStyle name="SAPBEXaggItem 3 2 2 3 2" xfId="19466"/>
    <cellStyle name="SAPBEXaggItem 3 2 2 4" xfId="19467"/>
    <cellStyle name="SAPBEXaggItem 3 2 2 4 2" xfId="19468"/>
    <cellStyle name="SAPBEXaggItem 3 2 2 5" xfId="19469"/>
    <cellStyle name="SAPBEXaggItem 3 2 3" xfId="1696"/>
    <cellStyle name="SAPBEXaggItem 3 2 3 2" xfId="1697"/>
    <cellStyle name="SAPBEXaggItem 3 2 3 2 2" xfId="19470"/>
    <cellStyle name="SAPBEXaggItem 3 2 3 2 2 2" xfId="19471"/>
    <cellStyle name="SAPBEXaggItem 3 2 3 2 3" xfId="19472"/>
    <cellStyle name="SAPBEXaggItem 3 2 3 2 3 2" xfId="19473"/>
    <cellStyle name="SAPBEXaggItem 3 2 3 2 4" xfId="19474"/>
    <cellStyle name="SAPBEXaggItem 3 2 3 3" xfId="19475"/>
    <cellStyle name="SAPBEXaggItem 3 2 3 3 2" xfId="19476"/>
    <cellStyle name="SAPBEXaggItem 3 2 3 4" xfId="19477"/>
    <cellStyle name="SAPBEXaggItem 3 2 3 4 2" xfId="19478"/>
    <cellStyle name="SAPBEXaggItem 3 2 3 5" xfId="19479"/>
    <cellStyle name="SAPBEXaggItem 3 2 4" xfId="1698"/>
    <cellStyle name="SAPBEXaggItem 3 2 4 2" xfId="1699"/>
    <cellStyle name="SAPBEXaggItem 3 2 4 2 2" xfId="19480"/>
    <cellStyle name="SAPBEXaggItem 3 2 4 2 2 2" xfId="19481"/>
    <cellStyle name="SAPBEXaggItem 3 2 4 2 3" xfId="19482"/>
    <cellStyle name="SAPBEXaggItem 3 2 4 2 3 2" xfId="19483"/>
    <cellStyle name="SAPBEXaggItem 3 2 4 2 4" xfId="19484"/>
    <cellStyle name="SAPBEXaggItem 3 2 4 3" xfId="19485"/>
    <cellStyle name="SAPBEXaggItem 3 2 4 3 2" xfId="19486"/>
    <cellStyle name="SAPBEXaggItem 3 2 4 4" xfId="19487"/>
    <cellStyle name="SAPBEXaggItem 3 2 4 4 2" xfId="19488"/>
    <cellStyle name="SAPBEXaggItem 3 2 4 5" xfId="19489"/>
    <cellStyle name="SAPBEXaggItem 3 2 5" xfId="1700"/>
    <cellStyle name="SAPBEXaggItem 3 2 5 2" xfId="1701"/>
    <cellStyle name="SAPBEXaggItem 3 2 5 2 2" xfId="19490"/>
    <cellStyle name="SAPBEXaggItem 3 2 5 2 2 2" xfId="19491"/>
    <cellStyle name="SAPBEXaggItem 3 2 5 2 3" xfId="19492"/>
    <cellStyle name="SAPBEXaggItem 3 2 5 2 3 2" xfId="19493"/>
    <cellStyle name="SAPBEXaggItem 3 2 5 2 4" xfId="19494"/>
    <cellStyle name="SAPBEXaggItem 3 2 5 3" xfId="19495"/>
    <cellStyle name="SAPBEXaggItem 3 2 5 3 2" xfId="19496"/>
    <cellStyle name="SAPBEXaggItem 3 2 5 4" xfId="19497"/>
    <cellStyle name="SAPBEXaggItem 3 2 5 4 2" xfId="19498"/>
    <cellStyle name="SAPBEXaggItem 3 2 5 5" xfId="19499"/>
    <cellStyle name="SAPBEXaggItem 3 2 6" xfId="1702"/>
    <cellStyle name="SAPBEXaggItem 3 2 6 2" xfId="1703"/>
    <cellStyle name="SAPBEXaggItem 3 2 6 2 2" xfId="19500"/>
    <cellStyle name="SAPBEXaggItem 3 2 6 2 2 2" xfId="19501"/>
    <cellStyle name="SAPBEXaggItem 3 2 6 2 3" xfId="19502"/>
    <cellStyle name="SAPBEXaggItem 3 2 6 2 3 2" xfId="19503"/>
    <cellStyle name="SAPBEXaggItem 3 2 6 2 4" xfId="19504"/>
    <cellStyle name="SAPBEXaggItem 3 2 6 3" xfId="19505"/>
    <cellStyle name="SAPBEXaggItem 3 2 6 3 2" xfId="19506"/>
    <cellStyle name="SAPBEXaggItem 3 2 6 4" xfId="19507"/>
    <cellStyle name="SAPBEXaggItem 3 2 6 4 2" xfId="19508"/>
    <cellStyle name="SAPBEXaggItem 3 2 6 5" xfId="19509"/>
    <cellStyle name="SAPBEXaggItem 3 2 7" xfId="1704"/>
    <cellStyle name="SAPBEXaggItem 3 2 7 2" xfId="19510"/>
    <cellStyle name="SAPBEXaggItem 3 2 7 2 2" xfId="19511"/>
    <cellStyle name="SAPBEXaggItem 3 2 7 3" xfId="19512"/>
    <cellStyle name="SAPBEXaggItem 3 2 7 3 2" xfId="19513"/>
    <cellStyle name="SAPBEXaggItem 3 2 7 4" xfId="19514"/>
    <cellStyle name="SAPBEXaggItem 3 2 8" xfId="19515"/>
    <cellStyle name="SAPBEXaggItem 3 2 8 2" xfId="19516"/>
    <cellStyle name="SAPBEXaggItem 3 2 9" xfId="19517"/>
    <cellStyle name="SAPBEXaggItem 3 2 9 2" xfId="19518"/>
    <cellStyle name="SAPBEXaggItem 3 3" xfId="1705"/>
    <cellStyle name="SAPBEXaggItem 3 3 10" xfId="19519"/>
    <cellStyle name="SAPBEXaggItem 3 3 2" xfId="1706"/>
    <cellStyle name="SAPBEXaggItem 3 3 2 2" xfId="1707"/>
    <cellStyle name="SAPBEXaggItem 3 3 2 2 2" xfId="19520"/>
    <cellStyle name="SAPBEXaggItem 3 3 2 2 2 2" xfId="19521"/>
    <cellStyle name="SAPBEXaggItem 3 3 2 2 3" xfId="19522"/>
    <cellStyle name="SAPBEXaggItem 3 3 2 2 3 2" xfId="19523"/>
    <cellStyle name="SAPBEXaggItem 3 3 2 2 4" xfId="19524"/>
    <cellStyle name="SAPBEXaggItem 3 3 2 3" xfId="19525"/>
    <cellStyle name="SAPBEXaggItem 3 3 2 3 2" xfId="19526"/>
    <cellStyle name="SAPBEXaggItem 3 3 2 4" xfId="19527"/>
    <cellStyle name="SAPBEXaggItem 3 3 2 4 2" xfId="19528"/>
    <cellStyle name="SAPBEXaggItem 3 3 2 5" xfId="19529"/>
    <cellStyle name="SAPBEXaggItem 3 3 3" xfId="1708"/>
    <cellStyle name="SAPBEXaggItem 3 3 3 2" xfId="1709"/>
    <cellStyle name="SAPBEXaggItem 3 3 3 2 2" xfId="19530"/>
    <cellStyle name="SAPBEXaggItem 3 3 3 2 2 2" xfId="19531"/>
    <cellStyle name="SAPBEXaggItem 3 3 3 2 3" xfId="19532"/>
    <cellStyle name="SAPBEXaggItem 3 3 3 2 3 2" xfId="19533"/>
    <cellStyle name="SAPBEXaggItem 3 3 3 2 4" xfId="19534"/>
    <cellStyle name="SAPBEXaggItem 3 3 3 3" xfId="19535"/>
    <cellStyle name="SAPBEXaggItem 3 3 3 3 2" xfId="19536"/>
    <cellStyle name="SAPBEXaggItem 3 3 3 4" xfId="19537"/>
    <cellStyle name="SAPBEXaggItem 3 3 3 4 2" xfId="19538"/>
    <cellStyle name="SAPBEXaggItem 3 3 3 5" xfId="19539"/>
    <cellStyle name="SAPBEXaggItem 3 3 4" xfId="1710"/>
    <cellStyle name="SAPBEXaggItem 3 3 4 2" xfId="1711"/>
    <cellStyle name="SAPBEXaggItem 3 3 4 2 2" xfId="19540"/>
    <cellStyle name="SAPBEXaggItem 3 3 4 2 2 2" xfId="19541"/>
    <cellStyle name="SAPBEXaggItem 3 3 4 2 3" xfId="19542"/>
    <cellStyle name="SAPBEXaggItem 3 3 4 2 3 2" xfId="19543"/>
    <cellStyle name="SAPBEXaggItem 3 3 4 2 4" xfId="19544"/>
    <cellStyle name="SAPBEXaggItem 3 3 4 3" xfId="19545"/>
    <cellStyle name="SAPBEXaggItem 3 3 4 3 2" xfId="19546"/>
    <cellStyle name="SAPBEXaggItem 3 3 4 4" xfId="19547"/>
    <cellStyle name="SAPBEXaggItem 3 3 4 4 2" xfId="19548"/>
    <cellStyle name="SAPBEXaggItem 3 3 4 5" xfId="19549"/>
    <cellStyle name="SAPBEXaggItem 3 3 5" xfId="1712"/>
    <cellStyle name="SAPBEXaggItem 3 3 5 2" xfId="1713"/>
    <cellStyle name="SAPBEXaggItem 3 3 5 2 2" xfId="19550"/>
    <cellStyle name="SAPBEXaggItem 3 3 5 2 2 2" xfId="19551"/>
    <cellStyle name="SAPBEXaggItem 3 3 5 2 3" xfId="19552"/>
    <cellStyle name="SAPBEXaggItem 3 3 5 2 3 2" xfId="19553"/>
    <cellStyle name="SAPBEXaggItem 3 3 5 2 4" xfId="19554"/>
    <cellStyle name="SAPBEXaggItem 3 3 5 3" xfId="19555"/>
    <cellStyle name="SAPBEXaggItem 3 3 5 3 2" xfId="19556"/>
    <cellStyle name="SAPBEXaggItem 3 3 5 4" xfId="19557"/>
    <cellStyle name="SAPBEXaggItem 3 3 5 4 2" xfId="19558"/>
    <cellStyle name="SAPBEXaggItem 3 3 5 5" xfId="19559"/>
    <cellStyle name="SAPBEXaggItem 3 3 6" xfId="1714"/>
    <cellStyle name="SAPBEXaggItem 3 3 6 2" xfId="1715"/>
    <cellStyle name="SAPBEXaggItem 3 3 6 2 2" xfId="19560"/>
    <cellStyle name="SAPBEXaggItem 3 3 6 2 2 2" xfId="19561"/>
    <cellStyle name="SAPBEXaggItem 3 3 6 2 3" xfId="19562"/>
    <cellStyle name="SAPBEXaggItem 3 3 6 2 3 2" xfId="19563"/>
    <cellStyle name="SAPBEXaggItem 3 3 6 2 4" xfId="19564"/>
    <cellStyle name="SAPBEXaggItem 3 3 6 3" xfId="19565"/>
    <cellStyle name="SAPBEXaggItem 3 3 6 3 2" xfId="19566"/>
    <cellStyle name="SAPBEXaggItem 3 3 6 4" xfId="19567"/>
    <cellStyle name="SAPBEXaggItem 3 3 6 4 2" xfId="19568"/>
    <cellStyle name="SAPBEXaggItem 3 3 6 5" xfId="19569"/>
    <cellStyle name="SAPBEXaggItem 3 3 7" xfId="1716"/>
    <cellStyle name="SAPBEXaggItem 3 3 7 2" xfId="19570"/>
    <cellStyle name="SAPBEXaggItem 3 3 7 2 2" xfId="19571"/>
    <cellStyle name="SAPBEXaggItem 3 3 7 3" xfId="19572"/>
    <cellStyle name="SAPBEXaggItem 3 3 7 3 2" xfId="19573"/>
    <cellStyle name="SAPBEXaggItem 3 3 7 4" xfId="19574"/>
    <cellStyle name="SAPBEXaggItem 3 3 8" xfId="19575"/>
    <cellStyle name="SAPBEXaggItem 3 3 8 2" xfId="19576"/>
    <cellStyle name="SAPBEXaggItem 3 3 9" xfId="19577"/>
    <cellStyle name="SAPBEXaggItem 3 3 9 2" xfId="19578"/>
    <cellStyle name="SAPBEXaggItem 3 4" xfId="1717"/>
    <cellStyle name="SAPBEXaggItem 3 4 10" xfId="19579"/>
    <cellStyle name="SAPBEXaggItem 3 4 2" xfId="1718"/>
    <cellStyle name="SAPBEXaggItem 3 4 2 2" xfId="1719"/>
    <cellStyle name="SAPBEXaggItem 3 4 2 2 2" xfId="19580"/>
    <cellStyle name="SAPBEXaggItem 3 4 2 2 2 2" xfId="19581"/>
    <cellStyle name="SAPBEXaggItem 3 4 2 2 3" xfId="19582"/>
    <cellStyle name="SAPBEXaggItem 3 4 2 2 3 2" xfId="19583"/>
    <cellStyle name="SAPBEXaggItem 3 4 2 2 4" xfId="19584"/>
    <cellStyle name="SAPBEXaggItem 3 4 2 3" xfId="19585"/>
    <cellStyle name="SAPBEXaggItem 3 4 2 3 2" xfId="19586"/>
    <cellStyle name="SAPBEXaggItem 3 4 2 4" xfId="19587"/>
    <cellStyle name="SAPBEXaggItem 3 4 2 4 2" xfId="19588"/>
    <cellStyle name="SAPBEXaggItem 3 4 2 5" xfId="19589"/>
    <cellStyle name="SAPBEXaggItem 3 4 3" xfId="1720"/>
    <cellStyle name="SAPBEXaggItem 3 4 3 2" xfId="1721"/>
    <cellStyle name="SAPBEXaggItem 3 4 3 2 2" xfId="19590"/>
    <cellStyle name="SAPBEXaggItem 3 4 3 2 2 2" xfId="19591"/>
    <cellStyle name="SAPBEXaggItem 3 4 3 2 3" xfId="19592"/>
    <cellStyle name="SAPBEXaggItem 3 4 3 2 3 2" xfId="19593"/>
    <cellStyle name="SAPBEXaggItem 3 4 3 2 4" xfId="19594"/>
    <cellStyle name="SAPBEXaggItem 3 4 3 3" xfId="19595"/>
    <cellStyle name="SAPBEXaggItem 3 4 3 3 2" xfId="19596"/>
    <cellStyle name="SAPBEXaggItem 3 4 3 4" xfId="19597"/>
    <cellStyle name="SAPBEXaggItem 3 4 3 4 2" xfId="19598"/>
    <cellStyle name="SAPBEXaggItem 3 4 3 5" xfId="19599"/>
    <cellStyle name="SAPBEXaggItem 3 4 4" xfId="1722"/>
    <cellStyle name="SAPBEXaggItem 3 4 4 2" xfId="1723"/>
    <cellStyle name="SAPBEXaggItem 3 4 4 2 2" xfId="19600"/>
    <cellStyle name="SAPBEXaggItem 3 4 4 2 2 2" xfId="19601"/>
    <cellStyle name="SAPBEXaggItem 3 4 4 2 3" xfId="19602"/>
    <cellStyle name="SAPBEXaggItem 3 4 4 2 3 2" xfId="19603"/>
    <cellStyle name="SAPBEXaggItem 3 4 4 2 4" xfId="19604"/>
    <cellStyle name="SAPBEXaggItem 3 4 4 3" xfId="19605"/>
    <cellStyle name="SAPBEXaggItem 3 4 4 3 2" xfId="19606"/>
    <cellStyle name="SAPBEXaggItem 3 4 4 4" xfId="19607"/>
    <cellStyle name="SAPBEXaggItem 3 4 4 4 2" xfId="19608"/>
    <cellStyle name="SAPBEXaggItem 3 4 4 5" xfId="19609"/>
    <cellStyle name="SAPBEXaggItem 3 4 5" xfId="1724"/>
    <cellStyle name="SAPBEXaggItem 3 4 5 2" xfId="1725"/>
    <cellStyle name="SAPBEXaggItem 3 4 5 2 2" xfId="19610"/>
    <cellStyle name="SAPBEXaggItem 3 4 5 2 2 2" xfId="19611"/>
    <cellStyle name="SAPBEXaggItem 3 4 5 2 3" xfId="19612"/>
    <cellStyle name="SAPBEXaggItem 3 4 5 2 3 2" xfId="19613"/>
    <cellStyle name="SAPBEXaggItem 3 4 5 2 4" xfId="19614"/>
    <cellStyle name="SAPBEXaggItem 3 4 5 3" xfId="19615"/>
    <cellStyle name="SAPBEXaggItem 3 4 5 3 2" xfId="19616"/>
    <cellStyle name="SAPBEXaggItem 3 4 5 4" xfId="19617"/>
    <cellStyle name="SAPBEXaggItem 3 4 5 4 2" xfId="19618"/>
    <cellStyle name="SAPBEXaggItem 3 4 5 5" xfId="19619"/>
    <cellStyle name="SAPBEXaggItem 3 4 6" xfId="1726"/>
    <cellStyle name="SAPBEXaggItem 3 4 6 2" xfId="1727"/>
    <cellStyle name="SAPBEXaggItem 3 4 6 2 2" xfId="19620"/>
    <cellStyle name="SAPBEXaggItem 3 4 6 2 2 2" xfId="19621"/>
    <cellStyle name="SAPBEXaggItem 3 4 6 2 3" xfId="19622"/>
    <cellStyle name="SAPBEXaggItem 3 4 6 2 3 2" xfId="19623"/>
    <cellStyle name="SAPBEXaggItem 3 4 6 2 4" xfId="19624"/>
    <cellStyle name="SAPBEXaggItem 3 4 6 3" xfId="19625"/>
    <cellStyle name="SAPBEXaggItem 3 4 6 3 2" xfId="19626"/>
    <cellStyle name="SAPBEXaggItem 3 4 6 4" xfId="19627"/>
    <cellStyle name="SAPBEXaggItem 3 4 6 4 2" xfId="19628"/>
    <cellStyle name="SAPBEXaggItem 3 4 6 5" xfId="19629"/>
    <cellStyle name="SAPBEXaggItem 3 4 7" xfId="1728"/>
    <cellStyle name="SAPBEXaggItem 3 4 7 2" xfId="19630"/>
    <cellStyle name="SAPBEXaggItem 3 4 7 2 2" xfId="19631"/>
    <cellStyle name="SAPBEXaggItem 3 4 7 3" xfId="19632"/>
    <cellStyle name="SAPBEXaggItem 3 4 7 3 2" xfId="19633"/>
    <cellStyle name="SAPBEXaggItem 3 4 7 4" xfId="19634"/>
    <cellStyle name="SAPBEXaggItem 3 4 8" xfId="19635"/>
    <cellStyle name="SAPBEXaggItem 3 4 8 2" xfId="19636"/>
    <cellStyle name="SAPBEXaggItem 3 4 9" xfId="19637"/>
    <cellStyle name="SAPBEXaggItem 3 4 9 2" xfId="19638"/>
    <cellStyle name="SAPBEXaggItem 3 5" xfId="1729"/>
    <cellStyle name="SAPBEXaggItem 3 5 2" xfId="1730"/>
    <cellStyle name="SAPBEXaggItem 3 5 2 2" xfId="19639"/>
    <cellStyle name="SAPBEXaggItem 3 5 2 2 2" xfId="19640"/>
    <cellStyle name="SAPBEXaggItem 3 5 2 3" xfId="19641"/>
    <cellStyle name="SAPBEXaggItem 3 5 2 3 2" xfId="19642"/>
    <cellStyle name="SAPBEXaggItem 3 5 2 4" xfId="19643"/>
    <cellStyle name="SAPBEXaggItem 3 5 3" xfId="19644"/>
    <cellStyle name="SAPBEXaggItem 3 5 3 2" xfId="19645"/>
    <cellStyle name="SAPBEXaggItem 3 5 4" xfId="19646"/>
    <cellStyle name="SAPBEXaggItem 3 5 4 2" xfId="19647"/>
    <cellStyle name="SAPBEXaggItem 3 5 5" xfId="19648"/>
    <cellStyle name="SAPBEXaggItem 3 6" xfId="1731"/>
    <cellStyle name="SAPBEXaggItem 3 6 2" xfId="1732"/>
    <cellStyle name="SAPBEXaggItem 3 6 2 2" xfId="19649"/>
    <cellStyle name="SAPBEXaggItem 3 6 2 2 2" xfId="19650"/>
    <cellStyle name="SAPBEXaggItem 3 6 2 3" xfId="19651"/>
    <cellStyle name="SAPBEXaggItem 3 6 2 3 2" xfId="19652"/>
    <cellStyle name="SAPBEXaggItem 3 6 2 4" xfId="19653"/>
    <cellStyle name="SAPBEXaggItem 3 6 3" xfId="19654"/>
    <cellStyle name="SAPBEXaggItem 3 6 3 2" xfId="19655"/>
    <cellStyle name="SAPBEXaggItem 3 6 4" xfId="19656"/>
    <cellStyle name="SAPBEXaggItem 3 6 4 2" xfId="19657"/>
    <cellStyle name="SAPBEXaggItem 3 6 5" xfId="19658"/>
    <cellStyle name="SAPBEXaggItem 3 7" xfId="1733"/>
    <cellStyle name="SAPBEXaggItem 3 7 2" xfId="1734"/>
    <cellStyle name="SAPBEXaggItem 3 7 2 2" xfId="19659"/>
    <cellStyle name="SAPBEXaggItem 3 7 2 2 2" xfId="19660"/>
    <cellStyle name="SAPBEXaggItem 3 7 2 3" xfId="19661"/>
    <cellStyle name="SAPBEXaggItem 3 7 2 3 2" xfId="19662"/>
    <cellStyle name="SAPBEXaggItem 3 7 2 4" xfId="19663"/>
    <cellStyle name="SAPBEXaggItem 3 7 3" xfId="19664"/>
    <cellStyle name="SAPBEXaggItem 3 7 3 2" xfId="19665"/>
    <cellStyle name="SAPBEXaggItem 3 7 4" xfId="19666"/>
    <cellStyle name="SAPBEXaggItem 3 7 4 2" xfId="19667"/>
    <cellStyle name="SAPBEXaggItem 3 7 5" xfId="19668"/>
    <cellStyle name="SAPBEXaggItem 3 8" xfId="1735"/>
    <cellStyle name="SAPBEXaggItem 3 8 2" xfId="1736"/>
    <cellStyle name="SAPBEXaggItem 3 8 2 2" xfId="19669"/>
    <cellStyle name="SAPBEXaggItem 3 8 2 2 2" xfId="19670"/>
    <cellStyle name="SAPBEXaggItem 3 8 2 3" xfId="19671"/>
    <cellStyle name="SAPBEXaggItem 3 8 2 3 2" xfId="19672"/>
    <cellStyle name="SAPBEXaggItem 3 8 2 4" xfId="19673"/>
    <cellStyle name="SAPBEXaggItem 3 8 3" xfId="19674"/>
    <cellStyle name="SAPBEXaggItem 3 8 3 2" xfId="19675"/>
    <cellStyle name="SAPBEXaggItem 3 8 4" xfId="19676"/>
    <cellStyle name="SAPBEXaggItem 3 8 4 2" xfId="19677"/>
    <cellStyle name="SAPBEXaggItem 3 8 5" xfId="19678"/>
    <cellStyle name="SAPBEXaggItem 3 9" xfId="1737"/>
    <cellStyle name="SAPBEXaggItem 3 9 2" xfId="1738"/>
    <cellStyle name="SAPBEXaggItem 3 9 2 2" xfId="19679"/>
    <cellStyle name="SAPBEXaggItem 3 9 2 2 2" xfId="19680"/>
    <cellStyle name="SAPBEXaggItem 3 9 2 3" xfId="19681"/>
    <cellStyle name="SAPBEXaggItem 3 9 2 3 2" xfId="19682"/>
    <cellStyle name="SAPBEXaggItem 3 9 2 4" xfId="19683"/>
    <cellStyle name="SAPBEXaggItem 3 9 3" xfId="19684"/>
    <cellStyle name="SAPBEXaggItem 3 9 3 2" xfId="19685"/>
    <cellStyle name="SAPBEXaggItem 3 9 4" xfId="19686"/>
    <cellStyle name="SAPBEXaggItem 3 9 4 2" xfId="19687"/>
    <cellStyle name="SAPBEXaggItem 3 9 5" xfId="19688"/>
    <cellStyle name="SAPBEXaggItem 4" xfId="1739"/>
    <cellStyle name="SAPBEXaggItem 4 10" xfId="19689"/>
    <cellStyle name="SAPBEXaggItem 4 2" xfId="1740"/>
    <cellStyle name="SAPBEXaggItem 4 2 2" xfId="1741"/>
    <cellStyle name="SAPBEXaggItem 4 2 2 2" xfId="19690"/>
    <cellStyle name="SAPBEXaggItem 4 2 2 2 2" xfId="19691"/>
    <cellStyle name="SAPBEXaggItem 4 2 2 3" xfId="19692"/>
    <cellStyle name="SAPBEXaggItem 4 2 2 3 2" xfId="19693"/>
    <cellStyle name="SAPBEXaggItem 4 2 2 4" xfId="19694"/>
    <cellStyle name="SAPBEXaggItem 4 2 3" xfId="19695"/>
    <cellStyle name="SAPBEXaggItem 4 2 3 2" xfId="19696"/>
    <cellStyle name="SAPBEXaggItem 4 2 4" xfId="19697"/>
    <cellStyle name="SAPBEXaggItem 4 2 4 2" xfId="19698"/>
    <cellStyle name="SAPBEXaggItem 4 2 5" xfId="19699"/>
    <cellStyle name="SAPBEXaggItem 4 3" xfId="1742"/>
    <cellStyle name="SAPBEXaggItem 4 3 2" xfId="1743"/>
    <cellStyle name="SAPBEXaggItem 4 3 2 2" xfId="19700"/>
    <cellStyle name="SAPBEXaggItem 4 3 2 2 2" xfId="19701"/>
    <cellStyle name="SAPBEXaggItem 4 3 2 3" xfId="19702"/>
    <cellStyle name="SAPBEXaggItem 4 3 2 3 2" xfId="19703"/>
    <cellStyle name="SAPBEXaggItem 4 3 2 4" xfId="19704"/>
    <cellStyle name="SAPBEXaggItem 4 3 3" xfId="19705"/>
    <cellStyle name="SAPBEXaggItem 4 3 3 2" xfId="19706"/>
    <cellStyle name="SAPBEXaggItem 4 3 4" xfId="19707"/>
    <cellStyle name="SAPBEXaggItem 4 3 4 2" xfId="19708"/>
    <cellStyle name="SAPBEXaggItem 4 3 5" xfId="19709"/>
    <cellStyle name="SAPBEXaggItem 4 4" xfId="1744"/>
    <cellStyle name="SAPBEXaggItem 4 4 2" xfId="1745"/>
    <cellStyle name="SAPBEXaggItem 4 4 2 2" xfId="19710"/>
    <cellStyle name="SAPBEXaggItem 4 4 2 2 2" xfId="19711"/>
    <cellStyle name="SAPBEXaggItem 4 4 2 3" xfId="19712"/>
    <cellStyle name="SAPBEXaggItem 4 4 2 3 2" xfId="19713"/>
    <cellStyle name="SAPBEXaggItem 4 4 2 4" xfId="19714"/>
    <cellStyle name="SAPBEXaggItem 4 4 3" xfId="19715"/>
    <cellStyle name="SAPBEXaggItem 4 4 3 2" xfId="19716"/>
    <cellStyle name="SAPBEXaggItem 4 4 4" xfId="19717"/>
    <cellStyle name="SAPBEXaggItem 4 4 4 2" xfId="19718"/>
    <cellStyle name="SAPBEXaggItem 4 4 5" xfId="19719"/>
    <cellStyle name="SAPBEXaggItem 4 5" xfId="1746"/>
    <cellStyle name="SAPBEXaggItem 4 5 2" xfId="1747"/>
    <cellStyle name="SAPBEXaggItem 4 5 2 2" xfId="19720"/>
    <cellStyle name="SAPBEXaggItem 4 5 2 2 2" xfId="19721"/>
    <cellStyle name="SAPBEXaggItem 4 5 2 3" xfId="19722"/>
    <cellStyle name="SAPBEXaggItem 4 5 2 3 2" xfId="19723"/>
    <cellStyle name="SAPBEXaggItem 4 5 2 4" xfId="19724"/>
    <cellStyle name="SAPBEXaggItem 4 5 3" xfId="19725"/>
    <cellStyle name="SAPBEXaggItem 4 5 3 2" xfId="19726"/>
    <cellStyle name="SAPBEXaggItem 4 5 4" xfId="19727"/>
    <cellStyle name="SAPBEXaggItem 4 5 4 2" xfId="19728"/>
    <cellStyle name="SAPBEXaggItem 4 5 5" xfId="19729"/>
    <cellStyle name="SAPBEXaggItem 4 6" xfId="1748"/>
    <cellStyle name="SAPBEXaggItem 4 6 2" xfId="1749"/>
    <cellStyle name="SAPBEXaggItem 4 6 2 2" xfId="19730"/>
    <cellStyle name="SAPBEXaggItem 4 6 2 2 2" xfId="19731"/>
    <cellStyle name="SAPBEXaggItem 4 6 2 3" xfId="19732"/>
    <cellStyle name="SAPBEXaggItem 4 6 2 3 2" xfId="19733"/>
    <cellStyle name="SAPBEXaggItem 4 6 2 4" xfId="19734"/>
    <cellStyle name="SAPBEXaggItem 4 6 3" xfId="19735"/>
    <cellStyle name="SAPBEXaggItem 4 6 3 2" xfId="19736"/>
    <cellStyle name="SAPBEXaggItem 4 6 4" xfId="19737"/>
    <cellStyle name="SAPBEXaggItem 4 6 4 2" xfId="19738"/>
    <cellStyle name="SAPBEXaggItem 4 6 5" xfId="19739"/>
    <cellStyle name="SAPBEXaggItem 4 7" xfId="1750"/>
    <cellStyle name="SAPBEXaggItem 4 7 2" xfId="19740"/>
    <cellStyle name="SAPBEXaggItem 4 7 2 2" xfId="19741"/>
    <cellStyle name="SAPBEXaggItem 4 7 3" xfId="19742"/>
    <cellStyle name="SAPBEXaggItem 4 7 3 2" xfId="19743"/>
    <cellStyle name="SAPBEXaggItem 4 7 4" xfId="19744"/>
    <cellStyle name="SAPBEXaggItem 4 8" xfId="19745"/>
    <cellStyle name="SAPBEXaggItem 4 8 2" xfId="19746"/>
    <cellStyle name="SAPBEXaggItem 4 9" xfId="19747"/>
    <cellStyle name="SAPBEXaggItem 4 9 2" xfId="19748"/>
    <cellStyle name="SAPBEXaggItem 5" xfId="1751"/>
    <cellStyle name="SAPBEXaggItem 5 10" xfId="19749"/>
    <cellStyle name="SAPBEXaggItem 5 2" xfId="1752"/>
    <cellStyle name="SAPBEXaggItem 5 2 2" xfId="1753"/>
    <cellStyle name="SAPBEXaggItem 5 2 2 2" xfId="19750"/>
    <cellStyle name="SAPBEXaggItem 5 2 2 2 2" xfId="19751"/>
    <cellStyle name="SAPBEXaggItem 5 2 2 3" xfId="19752"/>
    <cellStyle name="SAPBEXaggItem 5 2 2 3 2" xfId="19753"/>
    <cellStyle name="SAPBEXaggItem 5 2 2 4" xfId="19754"/>
    <cellStyle name="SAPBEXaggItem 5 2 3" xfId="19755"/>
    <cellStyle name="SAPBEXaggItem 5 2 3 2" xfId="19756"/>
    <cellStyle name="SAPBEXaggItem 5 2 4" xfId="19757"/>
    <cellStyle name="SAPBEXaggItem 5 2 4 2" xfId="19758"/>
    <cellStyle name="SAPBEXaggItem 5 2 5" xfId="19759"/>
    <cellStyle name="SAPBEXaggItem 5 3" xfId="1754"/>
    <cellStyle name="SAPBEXaggItem 5 3 2" xfId="1755"/>
    <cellStyle name="SAPBEXaggItem 5 3 2 2" xfId="19760"/>
    <cellStyle name="SAPBEXaggItem 5 3 2 2 2" xfId="19761"/>
    <cellStyle name="SAPBEXaggItem 5 3 2 3" xfId="19762"/>
    <cellStyle name="SAPBEXaggItem 5 3 2 3 2" xfId="19763"/>
    <cellStyle name="SAPBEXaggItem 5 3 2 4" xfId="19764"/>
    <cellStyle name="SAPBEXaggItem 5 3 3" xfId="19765"/>
    <cellStyle name="SAPBEXaggItem 5 3 3 2" xfId="19766"/>
    <cellStyle name="SAPBEXaggItem 5 3 4" xfId="19767"/>
    <cellStyle name="SAPBEXaggItem 5 3 4 2" xfId="19768"/>
    <cellStyle name="SAPBEXaggItem 5 3 5" xfId="19769"/>
    <cellStyle name="SAPBEXaggItem 5 4" xfId="1756"/>
    <cellStyle name="SAPBEXaggItem 5 4 2" xfId="1757"/>
    <cellStyle name="SAPBEXaggItem 5 4 2 2" xfId="19770"/>
    <cellStyle name="SAPBEXaggItem 5 4 2 2 2" xfId="19771"/>
    <cellStyle name="SAPBEXaggItem 5 4 2 3" xfId="19772"/>
    <cellStyle name="SAPBEXaggItem 5 4 2 3 2" xfId="19773"/>
    <cellStyle name="SAPBEXaggItem 5 4 2 4" xfId="19774"/>
    <cellStyle name="SAPBEXaggItem 5 4 3" xfId="19775"/>
    <cellStyle name="SAPBEXaggItem 5 4 3 2" xfId="19776"/>
    <cellStyle name="SAPBEXaggItem 5 4 4" xfId="19777"/>
    <cellStyle name="SAPBEXaggItem 5 4 4 2" xfId="19778"/>
    <cellStyle name="SAPBEXaggItem 5 4 5" xfId="19779"/>
    <cellStyle name="SAPBEXaggItem 5 5" xfId="1758"/>
    <cellStyle name="SAPBEXaggItem 5 5 2" xfId="1759"/>
    <cellStyle name="SAPBEXaggItem 5 5 2 2" xfId="19780"/>
    <cellStyle name="SAPBEXaggItem 5 5 2 2 2" xfId="19781"/>
    <cellStyle name="SAPBEXaggItem 5 5 2 3" xfId="19782"/>
    <cellStyle name="SAPBEXaggItem 5 5 2 3 2" xfId="19783"/>
    <cellStyle name="SAPBEXaggItem 5 5 2 4" xfId="19784"/>
    <cellStyle name="SAPBEXaggItem 5 5 3" xfId="19785"/>
    <cellStyle name="SAPBEXaggItem 5 5 3 2" xfId="19786"/>
    <cellStyle name="SAPBEXaggItem 5 5 4" xfId="19787"/>
    <cellStyle name="SAPBEXaggItem 5 5 4 2" xfId="19788"/>
    <cellStyle name="SAPBEXaggItem 5 5 5" xfId="19789"/>
    <cellStyle name="SAPBEXaggItem 5 6" xfId="1760"/>
    <cellStyle name="SAPBEXaggItem 5 6 2" xfId="1761"/>
    <cellStyle name="SAPBEXaggItem 5 6 2 2" xfId="19790"/>
    <cellStyle name="SAPBEXaggItem 5 6 2 2 2" xfId="19791"/>
    <cellStyle name="SAPBEXaggItem 5 6 2 3" xfId="19792"/>
    <cellStyle name="SAPBEXaggItem 5 6 2 3 2" xfId="19793"/>
    <cellStyle name="SAPBEXaggItem 5 6 2 4" xfId="19794"/>
    <cellStyle name="SAPBEXaggItem 5 6 3" xfId="19795"/>
    <cellStyle name="SAPBEXaggItem 5 6 3 2" xfId="19796"/>
    <cellStyle name="SAPBEXaggItem 5 6 4" xfId="19797"/>
    <cellStyle name="SAPBEXaggItem 5 6 4 2" xfId="19798"/>
    <cellStyle name="SAPBEXaggItem 5 6 5" xfId="19799"/>
    <cellStyle name="SAPBEXaggItem 5 7" xfId="1762"/>
    <cellStyle name="SAPBEXaggItem 5 7 2" xfId="19800"/>
    <cellStyle name="SAPBEXaggItem 5 7 2 2" xfId="19801"/>
    <cellStyle name="SAPBEXaggItem 5 7 3" xfId="19802"/>
    <cellStyle name="SAPBEXaggItem 5 7 3 2" xfId="19803"/>
    <cellStyle name="SAPBEXaggItem 5 7 4" xfId="19804"/>
    <cellStyle name="SAPBEXaggItem 5 8" xfId="19805"/>
    <cellStyle name="SAPBEXaggItem 5 8 2" xfId="19806"/>
    <cellStyle name="SAPBEXaggItem 5 9" xfId="19807"/>
    <cellStyle name="SAPBEXaggItem 5 9 2" xfId="19808"/>
    <cellStyle name="SAPBEXaggItem 6" xfId="1763"/>
    <cellStyle name="SAPBEXaggItem 6 10" xfId="19809"/>
    <cellStyle name="SAPBEXaggItem 6 2" xfId="1764"/>
    <cellStyle name="SAPBEXaggItem 6 2 2" xfId="1765"/>
    <cellStyle name="SAPBEXaggItem 6 2 2 2" xfId="19810"/>
    <cellStyle name="SAPBEXaggItem 6 2 2 2 2" xfId="19811"/>
    <cellStyle name="SAPBEXaggItem 6 2 2 3" xfId="19812"/>
    <cellStyle name="SAPBEXaggItem 6 2 2 3 2" xfId="19813"/>
    <cellStyle name="SAPBEXaggItem 6 2 2 4" xfId="19814"/>
    <cellStyle name="SAPBEXaggItem 6 2 3" xfId="19815"/>
    <cellStyle name="SAPBEXaggItem 6 2 3 2" xfId="19816"/>
    <cellStyle name="SAPBEXaggItem 6 2 4" xfId="19817"/>
    <cellStyle name="SAPBEXaggItem 6 2 4 2" xfId="19818"/>
    <cellStyle name="SAPBEXaggItem 6 2 5" xfId="19819"/>
    <cellStyle name="SAPBEXaggItem 6 3" xfId="1766"/>
    <cellStyle name="SAPBEXaggItem 6 3 2" xfId="1767"/>
    <cellStyle name="SAPBEXaggItem 6 3 2 2" xfId="19820"/>
    <cellStyle name="SAPBEXaggItem 6 3 2 2 2" xfId="19821"/>
    <cellStyle name="SAPBEXaggItem 6 3 2 3" xfId="19822"/>
    <cellStyle name="SAPBEXaggItem 6 3 2 3 2" xfId="19823"/>
    <cellStyle name="SAPBEXaggItem 6 3 2 4" xfId="19824"/>
    <cellStyle name="SAPBEXaggItem 6 3 3" xfId="19825"/>
    <cellStyle name="SAPBEXaggItem 6 3 3 2" xfId="19826"/>
    <cellStyle name="SAPBEXaggItem 6 3 4" xfId="19827"/>
    <cellStyle name="SAPBEXaggItem 6 3 4 2" xfId="19828"/>
    <cellStyle name="SAPBEXaggItem 6 3 5" xfId="19829"/>
    <cellStyle name="SAPBEXaggItem 6 4" xfId="1768"/>
    <cellStyle name="SAPBEXaggItem 6 4 2" xfId="1769"/>
    <cellStyle name="SAPBEXaggItem 6 4 2 2" xfId="19830"/>
    <cellStyle name="SAPBEXaggItem 6 4 2 2 2" xfId="19831"/>
    <cellStyle name="SAPBEXaggItem 6 4 2 3" xfId="19832"/>
    <cellStyle name="SAPBEXaggItem 6 4 2 3 2" xfId="19833"/>
    <cellStyle name="SAPBEXaggItem 6 4 2 4" xfId="19834"/>
    <cellStyle name="SAPBEXaggItem 6 4 3" xfId="19835"/>
    <cellStyle name="SAPBEXaggItem 6 4 3 2" xfId="19836"/>
    <cellStyle name="SAPBEXaggItem 6 4 4" xfId="19837"/>
    <cellStyle name="SAPBEXaggItem 6 4 4 2" xfId="19838"/>
    <cellStyle name="SAPBEXaggItem 6 4 5" xfId="19839"/>
    <cellStyle name="SAPBEXaggItem 6 5" xfId="1770"/>
    <cellStyle name="SAPBEXaggItem 6 5 2" xfId="1771"/>
    <cellStyle name="SAPBEXaggItem 6 5 2 2" xfId="19840"/>
    <cellStyle name="SAPBEXaggItem 6 5 2 2 2" xfId="19841"/>
    <cellStyle name="SAPBEXaggItem 6 5 2 3" xfId="19842"/>
    <cellStyle name="SAPBEXaggItem 6 5 2 3 2" xfId="19843"/>
    <cellStyle name="SAPBEXaggItem 6 5 2 4" xfId="19844"/>
    <cellStyle name="SAPBEXaggItem 6 5 3" xfId="19845"/>
    <cellStyle name="SAPBEXaggItem 6 5 3 2" xfId="19846"/>
    <cellStyle name="SAPBEXaggItem 6 5 4" xfId="19847"/>
    <cellStyle name="SAPBEXaggItem 6 5 4 2" xfId="19848"/>
    <cellStyle name="SAPBEXaggItem 6 5 5" xfId="19849"/>
    <cellStyle name="SAPBEXaggItem 6 6" xfId="1772"/>
    <cellStyle name="SAPBEXaggItem 6 6 2" xfId="1773"/>
    <cellStyle name="SAPBEXaggItem 6 6 2 2" xfId="19850"/>
    <cellStyle name="SAPBEXaggItem 6 6 2 2 2" xfId="19851"/>
    <cellStyle name="SAPBEXaggItem 6 6 2 3" xfId="19852"/>
    <cellStyle name="SAPBEXaggItem 6 6 2 3 2" xfId="19853"/>
    <cellStyle name="SAPBEXaggItem 6 6 2 4" xfId="19854"/>
    <cellStyle name="SAPBEXaggItem 6 6 3" xfId="19855"/>
    <cellStyle name="SAPBEXaggItem 6 6 3 2" xfId="19856"/>
    <cellStyle name="SAPBEXaggItem 6 6 4" xfId="19857"/>
    <cellStyle name="SAPBEXaggItem 6 6 4 2" xfId="19858"/>
    <cellStyle name="SAPBEXaggItem 6 6 5" xfId="19859"/>
    <cellStyle name="SAPBEXaggItem 6 7" xfId="1774"/>
    <cellStyle name="SAPBEXaggItem 6 7 2" xfId="19860"/>
    <cellStyle name="SAPBEXaggItem 6 7 2 2" xfId="19861"/>
    <cellStyle name="SAPBEXaggItem 6 7 3" xfId="19862"/>
    <cellStyle name="SAPBEXaggItem 6 7 3 2" xfId="19863"/>
    <cellStyle name="SAPBEXaggItem 6 7 4" xfId="19864"/>
    <cellStyle name="SAPBEXaggItem 6 8" xfId="19865"/>
    <cellStyle name="SAPBEXaggItem 6 8 2" xfId="19866"/>
    <cellStyle name="SAPBEXaggItem 6 9" xfId="19867"/>
    <cellStyle name="SAPBEXaggItem 6 9 2" xfId="19868"/>
    <cellStyle name="SAPBEXaggItem 7" xfId="1775"/>
    <cellStyle name="SAPBEXaggItem 7 2" xfId="1776"/>
    <cellStyle name="SAPBEXaggItem 7 2 2" xfId="19869"/>
    <cellStyle name="SAPBEXaggItem 7 2 2 2" xfId="19870"/>
    <cellStyle name="SAPBEXaggItem 7 2 3" xfId="19871"/>
    <cellStyle name="SAPBEXaggItem 7 2 3 2" xfId="19872"/>
    <cellStyle name="SAPBEXaggItem 7 2 4" xfId="19873"/>
    <cellStyle name="SAPBEXaggItem 7 3" xfId="19874"/>
    <cellStyle name="SAPBEXaggItem 7 3 2" xfId="19875"/>
    <cellStyle name="SAPBEXaggItem 7 4" xfId="19876"/>
    <cellStyle name="SAPBEXaggItem 7 4 2" xfId="19877"/>
    <cellStyle name="SAPBEXaggItem 7 5" xfId="19878"/>
    <cellStyle name="SAPBEXaggItem 8" xfId="1777"/>
    <cellStyle name="SAPBEXaggItem 8 2" xfId="1778"/>
    <cellStyle name="SAPBEXaggItem 8 2 2" xfId="19879"/>
    <cellStyle name="SAPBEXaggItem 8 2 2 2" xfId="19880"/>
    <cellStyle name="SAPBEXaggItem 8 2 3" xfId="19881"/>
    <cellStyle name="SAPBEXaggItem 8 2 3 2" xfId="19882"/>
    <cellStyle name="SAPBEXaggItem 8 2 4" xfId="19883"/>
    <cellStyle name="SAPBEXaggItem 8 3" xfId="19884"/>
    <cellStyle name="SAPBEXaggItem 8 3 2" xfId="19885"/>
    <cellStyle name="SAPBEXaggItem 8 4" xfId="19886"/>
    <cellStyle name="SAPBEXaggItem 8 4 2" xfId="19887"/>
    <cellStyle name="SAPBEXaggItem 8 5" xfId="19888"/>
    <cellStyle name="SAPBEXaggItem 9" xfId="1779"/>
    <cellStyle name="SAPBEXaggItem 9 2" xfId="1780"/>
    <cellStyle name="SAPBEXaggItem 9 2 2" xfId="19889"/>
    <cellStyle name="SAPBEXaggItem 9 2 2 2" xfId="19890"/>
    <cellStyle name="SAPBEXaggItem 9 2 3" xfId="19891"/>
    <cellStyle name="SAPBEXaggItem 9 2 3 2" xfId="19892"/>
    <cellStyle name="SAPBEXaggItem 9 2 4" xfId="19893"/>
    <cellStyle name="SAPBEXaggItem 9 3" xfId="19894"/>
    <cellStyle name="SAPBEXaggItem 9 3 2" xfId="19895"/>
    <cellStyle name="SAPBEXaggItem 9 4" xfId="19896"/>
    <cellStyle name="SAPBEXaggItem 9 4 2" xfId="19897"/>
    <cellStyle name="SAPBEXaggItem 9 5" xfId="19898"/>
    <cellStyle name="SAPBEXaggItemX" xfId="1781"/>
    <cellStyle name="SAPBEXaggItemX 10" xfId="1782"/>
    <cellStyle name="SAPBEXaggItemX 10 2" xfId="1783"/>
    <cellStyle name="SAPBEXaggItemX 10 2 2" xfId="19899"/>
    <cellStyle name="SAPBEXaggItemX 10 2 2 2" xfId="19900"/>
    <cellStyle name="SAPBEXaggItemX 10 2 3" xfId="19901"/>
    <cellStyle name="SAPBEXaggItemX 10 2 3 2" xfId="19902"/>
    <cellStyle name="SAPBEXaggItemX 10 2 4" xfId="19903"/>
    <cellStyle name="SAPBEXaggItemX 10 3" xfId="19904"/>
    <cellStyle name="SAPBEXaggItemX 10 3 2" xfId="19905"/>
    <cellStyle name="SAPBEXaggItemX 10 4" xfId="19906"/>
    <cellStyle name="SAPBEXaggItemX 10 4 2" xfId="19907"/>
    <cellStyle name="SAPBEXaggItemX 10 5" xfId="19908"/>
    <cellStyle name="SAPBEXaggItemX 11" xfId="1784"/>
    <cellStyle name="SAPBEXaggItemX 11 2" xfId="19909"/>
    <cellStyle name="SAPBEXaggItemX 11 2 2" xfId="19910"/>
    <cellStyle name="SAPBEXaggItemX 11 3" xfId="19911"/>
    <cellStyle name="SAPBEXaggItemX 11 3 2" xfId="19912"/>
    <cellStyle name="SAPBEXaggItemX 11 4" xfId="19913"/>
    <cellStyle name="SAPBEXaggItemX 12" xfId="1785"/>
    <cellStyle name="SAPBEXaggItemX 12 2" xfId="19914"/>
    <cellStyle name="SAPBEXaggItemX 12 2 2" xfId="19915"/>
    <cellStyle name="SAPBEXaggItemX 12 3" xfId="19916"/>
    <cellStyle name="SAPBEXaggItemX 12 3 2" xfId="19917"/>
    <cellStyle name="SAPBEXaggItemX 12 4" xfId="19918"/>
    <cellStyle name="SAPBEXaggItemX 13" xfId="1786"/>
    <cellStyle name="SAPBEXaggItemX 13 2" xfId="19919"/>
    <cellStyle name="SAPBEXaggItemX 13 2 2" xfId="19920"/>
    <cellStyle name="SAPBEXaggItemX 13 3" xfId="19921"/>
    <cellStyle name="SAPBEXaggItemX 13 3 2" xfId="19922"/>
    <cellStyle name="SAPBEXaggItemX 13 4" xfId="19923"/>
    <cellStyle name="SAPBEXaggItemX 14" xfId="1787"/>
    <cellStyle name="SAPBEXaggItemX 14 2" xfId="19924"/>
    <cellStyle name="SAPBEXaggItemX 14 2 2" xfId="19925"/>
    <cellStyle name="SAPBEXaggItemX 14 3" xfId="19926"/>
    <cellStyle name="SAPBEXaggItemX 14 3 2" xfId="19927"/>
    <cellStyle name="SAPBEXaggItemX 14 4" xfId="19928"/>
    <cellStyle name="SAPBEXaggItemX 15" xfId="1788"/>
    <cellStyle name="SAPBEXaggItemX 15 2" xfId="19929"/>
    <cellStyle name="SAPBEXaggItemX 15 2 2" xfId="19930"/>
    <cellStyle name="SAPBEXaggItemX 15 3" xfId="19931"/>
    <cellStyle name="SAPBEXaggItemX 15 3 2" xfId="19932"/>
    <cellStyle name="SAPBEXaggItemX 15 4" xfId="19933"/>
    <cellStyle name="SAPBEXaggItemX 16" xfId="19934"/>
    <cellStyle name="SAPBEXaggItemX 16 2" xfId="19935"/>
    <cellStyle name="SAPBEXaggItemX 16 2 2" xfId="19936"/>
    <cellStyle name="SAPBEXaggItemX 16 3" xfId="19937"/>
    <cellStyle name="SAPBEXaggItemX 17" xfId="19938"/>
    <cellStyle name="SAPBEXaggItemX 17 2" xfId="19939"/>
    <cellStyle name="SAPBEXaggItemX 17 2 2" xfId="19940"/>
    <cellStyle name="SAPBEXaggItemX 17 3" xfId="19941"/>
    <cellStyle name="SAPBEXaggItemX 18" xfId="19942"/>
    <cellStyle name="SAPBEXaggItemX 18 2" xfId="19943"/>
    <cellStyle name="SAPBEXaggItemX 18 2 2" xfId="19944"/>
    <cellStyle name="SAPBEXaggItemX 18 3" xfId="19945"/>
    <cellStyle name="SAPBEXaggItemX 19" xfId="19946"/>
    <cellStyle name="SAPBEXaggItemX 19 2" xfId="19947"/>
    <cellStyle name="SAPBEXaggItemX 2" xfId="1789"/>
    <cellStyle name="SAPBEXaggItemX 2 10" xfId="1790"/>
    <cellStyle name="SAPBEXaggItemX 2 10 2" xfId="19948"/>
    <cellStyle name="SAPBEXaggItemX 2 10 2 2" xfId="19949"/>
    <cellStyle name="SAPBEXaggItemX 2 10 3" xfId="19950"/>
    <cellStyle name="SAPBEXaggItemX 2 10 3 2" xfId="19951"/>
    <cellStyle name="SAPBEXaggItemX 2 10 4" xfId="19952"/>
    <cellStyle name="SAPBEXaggItemX 2 11" xfId="1791"/>
    <cellStyle name="SAPBEXaggItemX 2 11 2" xfId="19953"/>
    <cellStyle name="SAPBEXaggItemX 2 11 2 2" xfId="19954"/>
    <cellStyle name="SAPBEXaggItemX 2 11 3" xfId="19955"/>
    <cellStyle name="SAPBEXaggItemX 2 11 3 2" xfId="19956"/>
    <cellStyle name="SAPBEXaggItemX 2 11 4" xfId="19957"/>
    <cellStyle name="SAPBEXaggItemX 2 12" xfId="1792"/>
    <cellStyle name="SAPBEXaggItemX 2 12 2" xfId="19958"/>
    <cellStyle name="SAPBEXaggItemX 2 12 2 2" xfId="19959"/>
    <cellStyle name="SAPBEXaggItemX 2 12 3" xfId="19960"/>
    <cellStyle name="SAPBEXaggItemX 2 12 3 2" xfId="19961"/>
    <cellStyle name="SAPBEXaggItemX 2 12 4" xfId="19962"/>
    <cellStyle name="SAPBEXaggItemX 2 13" xfId="1793"/>
    <cellStyle name="SAPBEXaggItemX 2 13 2" xfId="19963"/>
    <cellStyle name="SAPBEXaggItemX 2 13 2 2" xfId="19964"/>
    <cellStyle name="SAPBEXaggItemX 2 13 3" xfId="19965"/>
    <cellStyle name="SAPBEXaggItemX 2 13 3 2" xfId="19966"/>
    <cellStyle name="SAPBEXaggItemX 2 13 4" xfId="19967"/>
    <cellStyle name="SAPBEXaggItemX 2 14" xfId="1794"/>
    <cellStyle name="SAPBEXaggItemX 2 14 2" xfId="19968"/>
    <cellStyle name="SAPBEXaggItemX 2 14 2 2" xfId="19969"/>
    <cellStyle name="SAPBEXaggItemX 2 14 3" xfId="19970"/>
    <cellStyle name="SAPBEXaggItemX 2 14 3 2" xfId="19971"/>
    <cellStyle name="SAPBEXaggItemX 2 14 4" xfId="19972"/>
    <cellStyle name="SAPBEXaggItemX 2 15" xfId="19973"/>
    <cellStyle name="SAPBEXaggItemX 2 15 2" xfId="19974"/>
    <cellStyle name="SAPBEXaggItemX 2 15 2 2" xfId="19975"/>
    <cellStyle name="SAPBEXaggItemX 2 15 3" xfId="19976"/>
    <cellStyle name="SAPBEXaggItemX 2 16" xfId="19977"/>
    <cellStyle name="SAPBEXaggItemX 2 16 2" xfId="19978"/>
    <cellStyle name="SAPBEXaggItemX 2 16 2 2" xfId="19979"/>
    <cellStyle name="SAPBEXaggItemX 2 16 3" xfId="19980"/>
    <cellStyle name="SAPBEXaggItemX 2 17" xfId="19981"/>
    <cellStyle name="SAPBEXaggItemX 2 17 2" xfId="19982"/>
    <cellStyle name="SAPBEXaggItemX 2 17 2 2" xfId="19983"/>
    <cellStyle name="SAPBEXaggItemX 2 17 3" xfId="19984"/>
    <cellStyle name="SAPBEXaggItemX 2 18" xfId="19985"/>
    <cellStyle name="SAPBEXaggItemX 2 18 2" xfId="19986"/>
    <cellStyle name="SAPBEXaggItemX 2 19" xfId="19987"/>
    <cellStyle name="SAPBEXaggItemX 2 19 2" xfId="19988"/>
    <cellStyle name="SAPBEXaggItemX 2 2" xfId="1795"/>
    <cellStyle name="SAPBEXaggItemX 2 2 10" xfId="1796"/>
    <cellStyle name="SAPBEXaggItemX 2 2 10 2" xfId="19989"/>
    <cellStyle name="SAPBEXaggItemX 2 2 10 2 2" xfId="19990"/>
    <cellStyle name="SAPBEXaggItemX 2 2 10 3" xfId="19991"/>
    <cellStyle name="SAPBEXaggItemX 2 2 10 3 2" xfId="19992"/>
    <cellStyle name="SAPBEXaggItemX 2 2 10 4" xfId="19993"/>
    <cellStyle name="SAPBEXaggItemX 2 2 11" xfId="19994"/>
    <cellStyle name="SAPBEXaggItemX 2 2 11 2" xfId="19995"/>
    <cellStyle name="SAPBEXaggItemX 2 2 12" xfId="19996"/>
    <cellStyle name="SAPBEXaggItemX 2 2 12 2" xfId="19997"/>
    <cellStyle name="SAPBEXaggItemX 2 2 13" xfId="19998"/>
    <cellStyle name="SAPBEXaggItemX 2 2 2" xfId="1797"/>
    <cellStyle name="SAPBEXaggItemX 2 2 2 10" xfId="19999"/>
    <cellStyle name="SAPBEXaggItemX 2 2 2 2" xfId="1798"/>
    <cellStyle name="SAPBEXaggItemX 2 2 2 2 2" xfId="1799"/>
    <cellStyle name="SAPBEXaggItemX 2 2 2 2 2 2" xfId="20000"/>
    <cellStyle name="SAPBEXaggItemX 2 2 2 2 2 2 2" xfId="20001"/>
    <cellStyle name="SAPBEXaggItemX 2 2 2 2 2 3" xfId="20002"/>
    <cellStyle name="SAPBEXaggItemX 2 2 2 2 2 3 2" xfId="20003"/>
    <cellStyle name="SAPBEXaggItemX 2 2 2 2 2 4" xfId="20004"/>
    <cellStyle name="SAPBEXaggItemX 2 2 2 2 3" xfId="20005"/>
    <cellStyle name="SAPBEXaggItemX 2 2 2 2 3 2" xfId="20006"/>
    <cellStyle name="SAPBEXaggItemX 2 2 2 2 4" xfId="20007"/>
    <cellStyle name="SAPBEXaggItemX 2 2 2 2 4 2" xfId="20008"/>
    <cellStyle name="SAPBEXaggItemX 2 2 2 2 5" xfId="20009"/>
    <cellStyle name="SAPBEXaggItemX 2 2 2 3" xfId="1800"/>
    <cellStyle name="SAPBEXaggItemX 2 2 2 3 2" xfId="1801"/>
    <cellStyle name="SAPBEXaggItemX 2 2 2 3 2 2" xfId="20010"/>
    <cellStyle name="SAPBEXaggItemX 2 2 2 3 2 2 2" xfId="20011"/>
    <cellStyle name="SAPBEXaggItemX 2 2 2 3 2 3" xfId="20012"/>
    <cellStyle name="SAPBEXaggItemX 2 2 2 3 2 3 2" xfId="20013"/>
    <cellStyle name="SAPBEXaggItemX 2 2 2 3 2 4" xfId="20014"/>
    <cellStyle name="SAPBEXaggItemX 2 2 2 3 3" xfId="20015"/>
    <cellStyle name="SAPBEXaggItemX 2 2 2 3 3 2" xfId="20016"/>
    <cellStyle name="SAPBEXaggItemX 2 2 2 3 4" xfId="20017"/>
    <cellStyle name="SAPBEXaggItemX 2 2 2 3 4 2" xfId="20018"/>
    <cellStyle name="SAPBEXaggItemX 2 2 2 3 5" xfId="20019"/>
    <cellStyle name="SAPBEXaggItemX 2 2 2 4" xfId="1802"/>
    <cellStyle name="SAPBEXaggItemX 2 2 2 4 2" xfId="1803"/>
    <cellStyle name="SAPBEXaggItemX 2 2 2 4 2 2" xfId="20020"/>
    <cellStyle name="SAPBEXaggItemX 2 2 2 4 2 2 2" xfId="20021"/>
    <cellStyle name="SAPBEXaggItemX 2 2 2 4 2 3" xfId="20022"/>
    <cellStyle name="SAPBEXaggItemX 2 2 2 4 2 3 2" xfId="20023"/>
    <cellStyle name="SAPBEXaggItemX 2 2 2 4 2 4" xfId="20024"/>
    <cellStyle name="SAPBEXaggItemX 2 2 2 4 3" xfId="20025"/>
    <cellStyle name="SAPBEXaggItemX 2 2 2 4 3 2" xfId="20026"/>
    <cellStyle name="SAPBEXaggItemX 2 2 2 4 4" xfId="20027"/>
    <cellStyle name="SAPBEXaggItemX 2 2 2 4 4 2" xfId="20028"/>
    <cellStyle name="SAPBEXaggItemX 2 2 2 4 5" xfId="20029"/>
    <cellStyle name="SAPBEXaggItemX 2 2 2 5" xfId="1804"/>
    <cellStyle name="SAPBEXaggItemX 2 2 2 5 2" xfId="1805"/>
    <cellStyle name="SAPBEXaggItemX 2 2 2 5 2 2" xfId="20030"/>
    <cellStyle name="SAPBEXaggItemX 2 2 2 5 2 2 2" xfId="20031"/>
    <cellStyle name="SAPBEXaggItemX 2 2 2 5 2 3" xfId="20032"/>
    <cellStyle name="SAPBEXaggItemX 2 2 2 5 2 3 2" xfId="20033"/>
    <cellStyle name="SAPBEXaggItemX 2 2 2 5 2 4" xfId="20034"/>
    <cellStyle name="SAPBEXaggItemX 2 2 2 5 3" xfId="20035"/>
    <cellStyle name="SAPBEXaggItemX 2 2 2 5 3 2" xfId="20036"/>
    <cellStyle name="SAPBEXaggItemX 2 2 2 5 4" xfId="20037"/>
    <cellStyle name="SAPBEXaggItemX 2 2 2 5 4 2" xfId="20038"/>
    <cellStyle name="SAPBEXaggItemX 2 2 2 5 5" xfId="20039"/>
    <cellStyle name="SAPBEXaggItemX 2 2 2 6" xfId="1806"/>
    <cellStyle name="SAPBEXaggItemX 2 2 2 6 2" xfId="1807"/>
    <cellStyle name="SAPBEXaggItemX 2 2 2 6 2 2" xfId="20040"/>
    <cellStyle name="SAPBEXaggItemX 2 2 2 6 2 2 2" xfId="20041"/>
    <cellStyle name="SAPBEXaggItemX 2 2 2 6 2 3" xfId="20042"/>
    <cellStyle name="SAPBEXaggItemX 2 2 2 6 2 3 2" xfId="20043"/>
    <cellStyle name="SAPBEXaggItemX 2 2 2 6 2 4" xfId="20044"/>
    <cellStyle name="SAPBEXaggItemX 2 2 2 6 3" xfId="20045"/>
    <cellStyle name="SAPBEXaggItemX 2 2 2 6 3 2" xfId="20046"/>
    <cellStyle name="SAPBEXaggItemX 2 2 2 6 4" xfId="20047"/>
    <cellStyle name="SAPBEXaggItemX 2 2 2 6 4 2" xfId="20048"/>
    <cellStyle name="SAPBEXaggItemX 2 2 2 6 5" xfId="20049"/>
    <cellStyle name="SAPBEXaggItemX 2 2 2 7" xfId="1808"/>
    <cellStyle name="SAPBEXaggItemX 2 2 2 7 2" xfId="20050"/>
    <cellStyle name="SAPBEXaggItemX 2 2 2 7 2 2" xfId="20051"/>
    <cellStyle name="SAPBEXaggItemX 2 2 2 7 3" xfId="20052"/>
    <cellStyle name="SAPBEXaggItemX 2 2 2 7 3 2" xfId="20053"/>
    <cellStyle name="SAPBEXaggItemX 2 2 2 7 4" xfId="20054"/>
    <cellStyle name="SAPBEXaggItemX 2 2 2 8" xfId="20055"/>
    <cellStyle name="SAPBEXaggItemX 2 2 2 8 2" xfId="20056"/>
    <cellStyle name="SAPBEXaggItemX 2 2 2 9" xfId="20057"/>
    <cellStyle name="SAPBEXaggItemX 2 2 2 9 2" xfId="20058"/>
    <cellStyle name="SAPBEXaggItemX 2 2 3" xfId="1809"/>
    <cellStyle name="SAPBEXaggItemX 2 2 3 10" xfId="20059"/>
    <cellStyle name="SAPBEXaggItemX 2 2 3 2" xfId="1810"/>
    <cellStyle name="SAPBEXaggItemX 2 2 3 2 2" xfId="1811"/>
    <cellStyle name="SAPBEXaggItemX 2 2 3 2 2 2" xfId="20060"/>
    <cellStyle name="SAPBEXaggItemX 2 2 3 2 2 2 2" xfId="20061"/>
    <cellStyle name="SAPBEXaggItemX 2 2 3 2 2 3" xfId="20062"/>
    <cellStyle name="SAPBEXaggItemX 2 2 3 2 2 3 2" xfId="20063"/>
    <cellStyle name="SAPBEXaggItemX 2 2 3 2 2 4" xfId="20064"/>
    <cellStyle name="SAPBEXaggItemX 2 2 3 2 3" xfId="20065"/>
    <cellStyle name="SAPBEXaggItemX 2 2 3 2 3 2" xfId="20066"/>
    <cellStyle name="SAPBEXaggItemX 2 2 3 2 4" xfId="20067"/>
    <cellStyle name="SAPBEXaggItemX 2 2 3 2 4 2" xfId="20068"/>
    <cellStyle name="SAPBEXaggItemX 2 2 3 2 5" xfId="20069"/>
    <cellStyle name="SAPBEXaggItemX 2 2 3 3" xfId="1812"/>
    <cellStyle name="SAPBEXaggItemX 2 2 3 3 2" xfId="1813"/>
    <cellStyle name="SAPBEXaggItemX 2 2 3 3 2 2" xfId="20070"/>
    <cellStyle name="SAPBEXaggItemX 2 2 3 3 2 2 2" xfId="20071"/>
    <cellStyle name="SAPBEXaggItemX 2 2 3 3 2 3" xfId="20072"/>
    <cellStyle name="SAPBEXaggItemX 2 2 3 3 2 3 2" xfId="20073"/>
    <cellStyle name="SAPBEXaggItemX 2 2 3 3 2 4" xfId="20074"/>
    <cellStyle name="SAPBEXaggItemX 2 2 3 3 3" xfId="20075"/>
    <cellStyle name="SAPBEXaggItemX 2 2 3 3 3 2" xfId="20076"/>
    <cellStyle name="SAPBEXaggItemX 2 2 3 3 4" xfId="20077"/>
    <cellStyle name="SAPBEXaggItemX 2 2 3 3 4 2" xfId="20078"/>
    <cellStyle name="SAPBEXaggItemX 2 2 3 3 5" xfId="20079"/>
    <cellStyle name="SAPBEXaggItemX 2 2 3 4" xfId="1814"/>
    <cellStyle name="SAPBEXaggItemX 2 2 3 4 2" xfId="1815"/>
    <cellStyle name="SAPBEXaggItemX 2 2 3 4 2 2" xfId="20080"/>
    <cellStyle name="SAPBEXaggItemX 2 2 3 4 2 2 2" xfId="20081"/>
    <cellStyle name="SAPBEXaggItemX 2 2 3 4 2 3" xfId="20082"/>
    <cellStyle name="SAPBEXaggItemX 2 2 3 4 2 3 2" xfId="20083"/>
    <cellStyle name="SAPBEXaggItemX 2 2 3 4 2 4" xfId="20084"/>
    <cellStyle name="SAPBEXaggItemX 2 2 3 4 3" xfId="20085"/>
    <cellStyle name="SAPBEXaggItemX 2 2 3 4 3 2" xfId="20086"/>
    <cellStyle name="SAPBEXaggItemX 2 2 3 4 4" xfId="20087"/>
    <cellStyle name="SAPBEXaggItemX 2 2 3 4 4 2" xfId="20088"/>
    <cellStyle name="SAPBEXaggItemX 2 2 3 4 5" xfId="20089"/>
    <cellStyle name="SAPBEXaggItemX 2 2 3 5" xfId="1816"/>
    <cellStyle name="SAPBEXaggItemX 2 2 3 5 2" xfId="1817"/>
    <cellStyle name="SAPBEXaggItemX 2 2 3 5 2 2" xfId="20090"/>
    <cellStyle name="SAPBEXaggItemX 2 2 3 5 2 2 2" xfId="20091"/>
    <cellStyle name="SAPBEXaggItemX 2 2 3 5 2 3" xfId="20092"/>
    <cellStyle name="SAPBEXaggItemX 2 2 3 5 2 3 2" xfId="20093"/>
    <cellStyle name="SAPBEXaggItemX 2 2 3 5 2 4" xfId="20094"/>
    <cellStyle name="SAPBEXaggItemX 2 2 3 5 3" xfId="20095"/>
    <cellStyle name="SAPBEXaggItemX 2 2 3 5 3 2" xfId="20096"/>
    <cellStyle name="SAPBEXaggItemX 2 2 3 5 4" xfId="20097"/>
    <cellStyle name="SAPBEXaggItemX 2 2 3 5 4 2" xfId="20098"/>
    <cellStyle name="SAPBEXaggItemX 2 2 3 5 5" xfId="20099"/>
    <cellStyle name="SAPBEXaggItemX 2 2 3 6" xfId="1818"/>
    <cellStyle name="SAPBEXaggItemX 2 2 3 6 2" xfId="1819"/>
    <cellStyle name="SAPBEXaggItemX 2 2 3 6 2 2" xfId="20100"/>
    <cellStyle name="SAPBEXaggItemX 2 2 3 6 2 2 2" xfId="20101"/>
    <cellStyle name="SAPBEXaggItemX 2 2 3 6 2 3" xfId="20102"/>
    <cellStyle name="SAPBEXaggItemX 2 2 3 6 2 3 2" xfId="20103"/>
    <cellStyle name="SAPBEXaggItemX 2 2 3 6 2 4" xfId="20104"/>
    <cellStyle name="SAPBEXaggItemX 2 2 3 6 3" xfId="20105"/>
    <cellStyle name="SAPBEXaggItemX 2 2 3 6 3 2" xfId="20106"/>
    <cellStyle name="SAPBEXaggItemX 2 2 3 6 4" xfId="20107"/>
    <cellStyle name="SAPBEXaggItemX 2 2 3 6 4 2" xfId="20108"/>
    <cellStyle name="SAPBEXaggItemX 2 2 3 6 5" xfId="20109"/>
    <cellStyle name="SAPBEXaggItemX 2 2 3 7" xfId="1820"/>
    <cellStyle name="SAPBEXaggItemX 2 2 3 7 2" xfId="20110"/>
    <cellStyle name="SAPBEXaggItemX 2 2 3 7 2 2" xfId="20111"/>
    <cellStyle name="SAPBEXaggItemX 2 2 3 7 3" xfId="20112"/>
    <cellStyle name="SAPBEXaggItemX 2 2 3 7 3 2" xfId="20113"/>
    <cellStyle name="SAPBEXaggItemX 2 2 3 7 4" xfId="20114"/>
    <cellStyle name="SAPBEXaggItemX 2 2 3 8" xfId="20115"/>
    <cellStyle name="SAPBEXaggItemX 2 2 3 8 2" xfId="20116"/>
    <cellStyle name="SAPBEXaggItemX 2 2 3 9" xfId="20117"/>
    <cellStyle name="SAPBEXaggItemX 2 2 3 9 2" xfId="20118"/>
    <cellStyle name="SAPBEXaggItemX 2 2 4" xfId="1821"/>
    <cellStyle name="SAPBEXaggItemX 2 2 4 10" xfId="20119"/>
    <cellStyle name="SAPBEXaggItemX 2 2 4 2" xfId="1822"/>
    <cellStyle name="SAPBEXaggItemX 2 2 4 2 2" xfId="1823"/>
    <cellStyle name="SAPBEXaggItemX 2 2 4 2 2 2" xfId="20120"/>
    <cellStyle name="SAPBEXaggItemX 2 2 4 2 2 2 2" xfId="20121"/>
    <cellStyle name="SAPBEXaggItemX 2 2 4 2 2 3" xfId="20122"/>
    <cellStyle name="SAPBEXaggItemX 2 2 4 2 2 3 2" xfId="20123"/>
    <cellStyle name="SAPBEXaggItemX 2 2 4 2 2 4" xfId="20124"/>
    <cellStyle name="SAPBEXaggItemX 2 2 4 2 3" xfId="20125"/>
    <cellStyle name="SAPBEXaggItemX 2 2 4 2 3 2" xfId="20126"/>
    <cellStyle name="SAPBEXaggItemX 2 2 4 2 4" xfId="20127"/>
    <cellStyle name="SAPBEXaggItemX 2 2 4 2 4 2" xfId="20128"/>
    <cellStyle name="SAPBEXaggItemX 2 2 4 2 5" xfId="20129"/>
    <cellStyle name="SAPBEXaggItemX 2 2 4 3" xfId="1824"/>
    <cellStyle name="SAPBEXaggItemX 2 2 4 3 2" xfId="1825"/>
    <cellStyle name="SAPBEXaggItemX 2 2 4 3 2 2" xfId="20130"/>
    <cellStyle name="SAPBEXaggItemX 2 2 4 3 2 2 2" xfId="20131"/>
    <cellStyle name="SAPBEXaggItemX 2 2 4 3 2 3" xfId="20132"/>
    <cellStyle name="SAPBEXaggItemX 2 2 4 3 2 3 2" xfId="20133"/>
    <cellStyle name="SAPBEXaggItemX 2 2 4 3 2 4" xfId="20134"/>
    <cellStyle name="SAPBEXaggItemX 2 2 4 3 3" xfId="20135"/>
    <cellStyle name="SAPBEXaggItemX 2 2 4 3 3 2" xfId="20136"/>
    <cellStyle name="SAPBEXaggItemX 2 2 4 3 4" xfId="20137"/>
    <cellStyle name="SAPBEXaggItemX 2 2 4 3 4 2" xfId="20138"/>
    <cellStyle name="SAPBEXaggItemX 2 2 4 3 5" xfId="20139"/>
    <cellStyle name="SAPBEXaggItemX 2 2 4 4" xfId="1826"/>
    <cellStyle name="SAPBEXaggItemX 2 2 4 4 2" xfId="1827"/>
    <cellStyle name="SAPBEXaggItemX 2 2 4 4 2 2" xfId="20140"/>
    <cellStyle name="SAPBEXaggItemX 2 2 4 4 2 2 2" xfId="20141"/>
    <cellStyle name="SAPBEXaggItemX 2 2 4 4 2 3" xfId="20142"/>
    <cellStyle name="SAPBEXaggItemX 2 2 4 4 2 3 2" xfId="20143"/>
    <cellStyle name="SAPBEXaggItemX 2 2 4 4 2 4" xfId="20144"/>
    <cellStyle name="SAPBEXaggItemX 2 2 4 4 3" xfId="20145"/>
    <cellStyle name="SAPBEXaggItemX 2 2 4 4 3 2" xfId="20146"/>
    <cellStyle name="SAPBEXaggItemX 2 2 4 4 4" xfId="20147"/>
    <cellStyle name="SAPBEXaggItemX 2 2 4 4 4 2" xfId="20148"/>
    <cellStyle name="SAPBEXaggItemX 2 2 4 4 5" xfId="20149"/>
    <cellStyle name="SAPBEXaggItemX 2 2 4 5" xfId="1828"/>
    <cellStyle name="SAPBEXaggItemX 2 2 4 5 2" xfId="1829"/>
    <cellStyle name="SAPBEXaggItemX 2 2 4 5 2 2" xfId="20150"/>
    <cellStyle name="SAPBEXaggItemX 2 2 4 5 2 2 2" xfId="20151"/>
    <cellStyle name="SAPBEXaggItemX 2 2 4 5 2 3" xfId="20152"/>
    <cellStyle name="SAPBEXaggItemX 2 2 4 5 2 3 2" xfId="20153"/>
    <cellStyle name="SAPBEXaggItemX 2 2 4 5 2 4" xfId="20154"/>
    <cellStyle name="SAPBEXaggItemX 2 2 4 5 3" xfId="20155"/>
    <cellStyle name="SAPBEXaggItemX 2 2 4 5 3 2" xfId="20156"/>
    <cellStyle name="SAPBEXaggItemX 2 2 4 5 4" xfId="20157"/>
    <cellStyle name="SAPBEXaggItemX 2 2 4 5 4 2" xfId="20158"/>
    <cellStyle name="SAPBEXaggItemX 2 2 4 5 5" xfId="20159"/>
    <cellStyle name="SAPBEXaggItemX 2 2 4 6" xfId="1830"/>
    <cellStyle name="SAPBEXaggItemX 2 2 4 6 2" xfId="1831"/>
    <cellStyle name="SAPBEXaggItemX 2 2 4 6 2 2" xfId="20160"/>
    <cellStyle name="SAPBEXaggItemX 2 2 4 6 2 2 2" xfId="20161"/>
    <cellStyle name="SAPBEXaggItemX 2 2 4 6 2 3" xfId="20162"/>
    <cellStyle name="SAPBEXaggItemX 2 2 4 6 2 3 2" xfId="20163"/>
    <cellStyle name="SAPBEXaggItemX 2 2 4 6 2 4" xfId="20164"/>
    <cellStyle name="SAPBEXaggItemX 2 2 4 6 3" xfId="20165"/>
    <cellStyle name="SAPBEXaggItemX 2 2 4 6 3 2" xfId="20166"/>
    <cellStyle name="SAPBEXaggItemX 2 2 4 6 4" xfId="20167"/>
    <cellStyle name="SAPBEXaggItemX 2 2 4 6 4 2" xfId="20168"/>
    <cellStyle name="SAPBEXaggItemX 2 2 4 6 5" xfId="20169"/>
    <cellStyle name="SAPBEXaggItemX 2 2 4 7" xfId="1832"/>
    <cellStyle name="SAPBEXaggItemX 2 2 4 7 2" xfId="20170"/>
    <cellStyle name="SAPBEXaggItemX 2 2 4 7 2 2" xfId="20171"/>
    <cellStyle name="SAPBEXaggItemX 2 2 4 7 3" xfId="20172"/>
    <cellStyle name="SAPBEXaggItemX 2 2 4 7 3 2" xfId="20173"/>
    <cellStyle name="SAPBEXaggItemX 2 2 4 7 4" xfId="20174"/>
    <cellStyle name="SAPBEXaggItemX 2 2 4 8" xfId="20175"/>
    <cellStyle name="SAPBEXaggItemX 2 2 4 8 2" xfId="20176"/>
    <cellStyle name="SAPBEXaggItemX 2 2 4 9" xfId="20177"/>
    <cellStyle name="SAPBEXaggItemX 2 2 4 9 2" xfId="20178"/>
    <cellStyle name="SAPBEXaggItemX 2 2 5" xfId="1833"/>
    <cellStyle name="SAPBEXaggItemX 2 2 5 2" xfId="1834"/>
    <cellStyle name="SAPBEXaggItemX 2 2 5 2 2" xfId="20179"/>
    <cellStyle name="SAPBEXaggItemX 2 2 5 2 2 2" xfId="20180"/>
    <cellStyle name="SAPBEXaggItemX 2 2 5 2 3" xfId="20181"/>
    <cellStyle name="SAPBEXaggItemX 2 2 5 2 3 2" xfId="20182"/>
    <cellStyle name="SAPBEXaggItemX 2 2 5 2 4" xfId="20183"/>
    <cellStyle name="SAPBEXaggItemX 2 2 5 3" xfId="20184"/>
    <cellStyle name="SAPBEXaggItemX 2 2 5 3 2" xfId="20185"/>
    <cellStyle name="SAPBEXaggItemX 2 2 5 4" xfId="20186"/>
    <cellStyle name="SAPBEXaggItemX 2 2 5 4 2" xfId="20187"/>
    <cellStyle name="SAPBEXaggItemX 2 2 5 5" xfId="20188"/>
    <cellStyle name="SAPBEXaggItemX 2 2 6" xfId="1835"/>
    <cellStyle name="SAPBEXaggItemX 2 2 6 2" xfId="1836"/>
    <cellStyle name="SAPBEXaggItemX 2 2 6 2 2" xfId="20189"/>
    <cellStyle name="SAPBEXaggItemX 2 2 6 2 2 2" xfId="20190"/>
    <cellStyle name="SAPBEXaggItemX 2 2 6 2 3" xfId="20191"/>
    <cellStyle name="SAPBEXaggItemX 2 2 6 2 3 2" xfId="20192"/>
    <cellStyle name="SAPBEXaggItemX 2 2 6 2 4" xfId="20193"/>
    <cellStyle name="SAPBEXaggItemX 2 2 6 3" xfId="20194"/>
    <cellStyle name="SAPBEXaggItemX 2 2 6 3 2" xfId="20195"/>
    <cellStyle name="SAPBEXaggItemX 2 2 6 4" xfId="20196"/>
    <cellStyle name="SAPBEXaggItemX 2 2 6 4 2" xfId="20197"/>
    <cellStyle name="SAPBEXaggItemX 2 2 6 5" xfId="20198"/>
    <cellStyle name="SAPBEXaggItemX 2 2 7" xfId="1837"/>
    <cellStyle name="SAPBEXaggItemX 2 2 7 2" xfId="1838"/>
    <cellStyle name="SAPBEXaggItemX 2 2 7 2 2" xfId="20199"/>
    <cellStyle name="SAPBEXaggItemX 2 2 7 2 2 2" xfId="20200"/>
    <cellStyle name="SAPBEXaggItemX 2 2 7 2 3" xfId="20201"/>
    <cellStyle name="SAPBEXaggItemX 2 2 7 2 3 2" xfId="20202"/>
    <cellStyle name="SAPBEXaggItemX 2 2 7 2 4" xfId="20203"/>
    <cellStyle name="SAPBEXaggItemX 2 2 7 3" xfId="20204"/>
    <cellStyle name="SAPBEXaggItemX 2 2 7 3 2" xfId="20205"/>
    <cellStyle name="SAPBEXaggItemX 2 2 7 4" xfId="20206"/>
    <cellStyle name="SAPBEXaggItemX 2 2 7 4 2" xfId="20207"/>
    <cellStyle name="SAPBEXaggItemX 2 2 7 5" xfId="20208"/>
    <cellStyle name="SAPBEXaggItemX 2 2 8" xfId="1839"/>
    <cellStyle name="SAPBEXaggItemX 2 2 8 2" xfId="1840"/>
    <cellStyle name="SAPBEXaggItemX 2 2 8 2 2" xfId="20209"/>
    <cellStyle name="SAPBEXaggItemX 2 2 8 2 2 2" xfId="20210"/>
    <cellStyle name="SAPBEXaggItemX 2 2 8 2 3" xfId="20211"/>
    <cellStyle name="SAPBEXaggItemX 2 2 8 2 3 2" xfId="20212"/>
    <cellStyle name="SAPBEXaggItemX 2 2 8 2 4" xfId="20213"/>
    <cellStyle name="SAPBEXaggItemX 2 2 8 3" xfId="20214"/>
    <cellStyle name="SAPBEXaggItemX 2 2 8 3 2" xfId="20215"/>
    <cellStyle name="SAPBEXaggItemX 2 2 8 4" xfId="20216"/>
    <cellStyle name="SAPBEXaggItemX 2 2 8 4 2" xfId="20217"/>
    <cellStyle name="SAPBEXaggItemX 2 2 8 5" xfId="20218"/>
    <cellStyle name="SAPBEXaggItemX 2 2 9" xfId="1841"/>
    <cellStyle name="SAPBEXaggItemX 2 2 9 2" xfId="1842"/>
    <cellStyle name="SAPBEXaggItemX 2 2 9 2 2" xfId="20219"/>
    <cellStyle name="SAPBEXaggItemX 2 2 9 2 2 2" xfId="20220"/>
    <cellStyle name="SAPBEXaggItemX 2 2 9 2 3" xfId="20221"/>
    <cellStyle name="SAPBEXaggItemX 2 2 9 2 3 2" xfId="20222"/>
    <cellStyle name="SAPBEXaggItemX 2 2 9 2 4" xfId="20223"/>
    <cellStyle name="SAPBEXaggItemX 2 2 9 3" xfId="20224"/>
    <cellStyle name="SAPBEXaggItemX 2 2 9 3 2" xfId="20225"/>
    <cellStyle name="SAPBEXaggItemX 2 2 9 4" xfId="20226"/>
    <cellStyle name="SAPBEXaggItemX 2 2 9 4 2" xfId="20227"/>
    <cellStyle name="SAPBEXaggItemX 2 2 9 5" xfId="20228"/>
    <cellStyle name="SAPBEXaggItemX 2 20" xfId="20229"/>
    <cellStyle name="SAPBEXaggItemX 2 20 2" xfId="20230"/>
    <cellStyle name="SAPBEXaggItemX 2 21" xfId="20231"/>
    <cellStyle name="SAPBEXaggItemX 2 3" xfId="1843"/>
    <cellStyle name="SAPBEXaggItemX 2 3 10" xfId="20232"/>
    <cellStyle name="SAPBEXaggItemX 2 3 2" xfId="1844"/>
    <cellStyle name="SAPBEXaggItemX 2 3 2 2" xfId="1845"/>
    <cellStyle name="SAPBEXaggItemX 2 3 2 2 2" xfId="20233"/>
    <cellStyle name="SAPBEXaggItemX 2 3 2 2 2 2" xfId="20234"/>
    <cellStyle name="SAPBEXaggItemX 2 3 2 2 3" xfId="20235"/>
    <cellStyle name="SAPBEXaggItemX 2 3 2 2 3 2" xfId="20236"/>
    <cellStyle name="SAPBEXaggItemX 2 3 2 2 4" xfId="20237"/>
    <cellStyle name="SAPBEXaggItemX 2 3 2 3" xfId="20238"/>
    <cellStyle name="SAPBEXaggItemX 2 3 2 3 2" xfId="20239"/>
    <cellStyle name="SAPBEXaggItemX 2 3 2 4" xfId="20240"/>
    <cellStyle name="SAPBEXaggItemX 2 3 2 4 2" xfId="20241"/>
    <cellStyle name="SAPBEXaggItemX 2 3 2 5" xfId="20242"/>
    <cellStyle name="SAPBEXaggItemX 2 3 3" xfId="1846"/>
    <cellStyle name="SAPBEXaggItemX 2 3 3 2" xfId="1847"/>
    <cellStyle name="SAPBEXaggItemX 2 3 3 2 2" xfId="20243"/>
    <cellStyle name="SAPBEXaggItemX 2 3 3 2 2 2" xfId="20244"/>
    <cellStyle name="SAPBEXaggItemX 2 3 3 2 3" xfId="20245"/>
    <cellStyle name="SAPBEXaggItemX 2 3 3 2 3 2" xfId="20246"/>
    <cellStyle name="SAPBEXaggItemX 2 3 3 2 4" xfId="20247"/>
    <cellStyle name="SAPBEXaggItemX 2 3 3 3" xfId="20248"/>
    <cellStyle name="SAPBEXaggItemX 2 3 3 3 2" xfId="20249"/>
    <cellStyle name="SAPBEXaggItemX 2 3 3 4" xfId="20250"/>
    <cellStyle name="SAPBEXaggItemX 2 3 3 4 2" xfId="20251"/>
    <cellStyle name="SAPBEXaggItemX 2 3 3 5" xfId="20252"/>
    <cellStyle name="SAPBEXaggItemX 2 3 4" xfId="1848"/>
    <cellStyle name="SAPBEXaggItemX 2 3 4 2" xfId="1849"/>
    <cellStyle name="SAPBEXaggItemX 2 3 4 2 2" xfId="20253"/>
    <cellStyle name="SAPBEXaggItemX 2 3 4 2 2 2" xfId="20254"/>
    <cellStyle name="SAPBEXaggItemX 2 3 4 2 3" xfId="20255"/>
    <cellStyle name="SAPBEXaggItemX 2 3 4 2 3 2" xfId="20256"/>
    <cellStyle name="SAPBEXaggItemX 2 3 4 2 4" xfId="20257"/>
    <cellStyle name="SAPBEXaggItemX 2 3 4 3" xfId="20258"/>
    <cellStyle name="SAPBEXaggItemX 2 3 4 3 2" xfId="20259"/>
    <cellStyle name="SAPBEXaggItemX 2 3 4 4" xfId="20260"/>
    <cellStyle name="SAPBEXaggItemX 2 3 4 4 2" xfId="20261"/>
    <cellStyle name="SAPBEXaggItemX 2 3 4 5" xfId="20262"/>
    <cellStyle name="SAPBEXaggItemX 2 3 5" xfId="1850"/>
    <cellStyle name="SAPBEXaggItemX 2 3 5 2" xfId="1851"/>
    <cellStyle name="SAPBEXaggItemX 2 3 5 2 2" xfId="20263"/>
    <cellStyle name="SAPBEXaggItemX 2 3 5 2 2 2" xfId="20264"/>
    <cellStyle name="SAPBEXaggItemX 2 3 5 2 3" xfId="20265"/>
    <cellStyle name="SAPBEXaggItemX 2 3 5 2 3 2" xfId="20266"/>
    <cellStyle name="SAPBEXaggItemX 2 3 5 2 4" xfId="20267"/>
    <cellStyle name="SAPBEXaggItemX 2 3 5 3" xfId="20268"/>
    <cellStyle name="SAPBEXaggItemX 2 3 5 3 2" xfId="20269"/>
    <cellStyle name="SAPBEXaggItemX 2 3 5 4" xfId="20270"/>
    <cellStyle name="SAPBEXaggItemX 2 3 5 4 2" xfId="20271"/>
    <cellStyle name="SAPBEXaggItemX 2 3 5 5" xfId="20272"/>
    <cellStyle name="SAPBEXaggItemX 2 3 6" xfId="1852"/>
    <cellStyle name="SAPBEXaggItemX 2 3 6 2" xfId="1853"/>
    <cellStyle name="SAPBEXaggItemX 2 3 6 2 2" xfId="20273"/>
    <cellStyle name="SAPBEXaggItemX 2 3 6 2 2 2" xfId="20274"/>
    <cellStyle name="SAPBEXaggItemX 2 3 6 2 3" xfId="20275"/>
    <cellStyle name="SAPBEXaggItemX 2 3 6 2 3 2" xfId="20276"/>
    <cellStyle name="SAPBEXaggItemX 2 3 6 2 4" xfId="20277"/>
    <cellStyle name="SAPBEXaggItemX 2 3 6 3" xfId="20278"/>
    <cellStyle name="SAPBEXaggItemX 2 3 6 3 2" xfId="20279"/>
    <cellStyle name="SAPBEXaggItemX 2 3 6 4" xfId="20280"/>
    <cellStyle name="SAPBEXaggItemX 2 3 6 4 2" xfId="20281"/>
    <cellStyle name="SAPBEXaggItemX 2 3 6 5" xfId="20282"/>
    <cellStyle name="SAPBEXaggItemX 2 3 7" xfId="1854"/>
    <cellStyle name="SAPBEXaggItemX 2 3 7 2" xfId="20283"/>
    <cellStyle name="SAPBEXaggItemX 2 3 7 2 2" xfId="20284"/>
    <cellStyle name="SAPBEXaggItemX 2 3 7 3" xfId="20285"/>
    <cellStyle name="SAPBEXaggItemX 2 3 7 3 2" xfId="20286"/>
    <cellStyle name="SAPBEXaggItemX 2 3 7 4" xfId="20287"/>
    <cellStyle name="SAPBEXaggItemX 2 3 8" xfId="20288"/>
    <cellStyle name="SAPBEXaggItemX 2 3 8 2" xfId="20289"/>
    <cellStyle name="SAPBEXaggItemX 2 3 9" xfId="20290"/>
    <cellStyle name="SAPBEXaggItemX 2 3 9 2" xfId="20291"/>
    <cellStyle name="SAPBEXaggItemX 2 4" xfId="1855"/>
    <cellStyle name="SAPBEXaggItemX 2 4 10" xfId="20292"/>
    <cellStyle name="SAPBEXaggItemX 2 4 2" xfId="1856"/>
    <cellStyle name="SAPBEXaggItemX 2 4 2 2" xfId="1857"/>
    <cellStyle name="SAPBEXaggItemX 2 4 2 2 2" xfId="20293"/>
    <cellStyle name="SAPBEXaggItemX 2 4 2 2 2 2" xfId="20294"/>
    <cellStyle name="SAPBEXaggItemX 2 4 2 2 3" xfId="20295"/>
    <cellStyle name="SAPBEXaggItemX 2 4 2 2 3 2" xfId="20296"/>
    <cellStyle name="SAPBEXaggItemX 2 4 2 2 4" xfId="20297"/>
    <cellStyle name="SAPBEXaggItemX 2 4 2 3" xfId="20298"/>
    <cellStyle name="SAPBEXaggItemX 2 4 2 3 2" xfId="20299"/>
    <cellStyle name="SAPBEXaggItemX 2 4 2 4" xfId="20300"/>
    <cellStyle name="SAPBEXaggItemX 2 4 2 4 2" xfId="20301"/>
    <cellStyle name="SAPBEXaggItemX 2 4 2 5" xfId="20302"/>
    <cellStyle name="SAPBEXaggItemX 2 4 3" xfId="1858"/>
    <cellStyle name="SAPBEXaggItemX 2 4 3 2" xfId="1859"/>
    <cellStyle name="SAPBEXaggItemX 2 4 3 2 2" xfId="20303"/>
    <cellStyle name="SAPBEXaggItemX 2 4 3 2 2 2" xfId="20304"/>
    <cellStyle name="SAPBEXaggItemX 2 4 3 2 3" xfId="20305"/>
    <cellStyle name="SAPBEXaggItemX 2 4 3 2 3 2" xfId="20306"/>
    <cellStyle name="SAPBEXaggItemX 2 4 3 2 4" xfId="20307"/>
    <cellStyle name="SAPBEXaggItemX 2 4 3 3" xfId="20308"/>
    <cellStyle name="SAPBEXaggItemX 2 4 3 3 2" xfId="20309"/>
    <cellStyle name="SAPBEXaggItemX 2 4 3 4" xfId="20310"/>
    <cellStyle name="SAPBEXaggItemX 2 4 3 4 2" xfId="20311"/>
    <cellStyle name="SAPBEXaggItemX 2 4 3 5" xfId="20312"/>
    <cellStyle name="SAPBEXaggItemX 2 4 4" xfId="1860"/>
    <cellStyle name="SAPBEXaggItemX 2 4 4 2" xfId="1861"/>
    <cellStyle name="SAPBEXaggItemX 2 4 4 2 2" xfId="20313"/>
    <cellStyle name="SAPBEXaggItemX 2 4 4 2 2 2" xfId="20314"/>
    <cellStyle name="SAPBEXaggItemX 2 4 4 2 3" xfId="20315"/>
    <cellStyle name="SAPBEXaggItemX 2 4 4 2 3 2" xfId="20316"/>
    <cellStyle name="SAPBEXaggItemX 2 4 4 2 4" xfId="20317"/>
    <cellStyle name="SAPBEXaggItemX 2 4 4 3" xfId="20318"/>
    <cellStyle name="SAPBEXaggItemX 2 4 4 3 2" xfId="20319"/>
    <cellStyle name="SAPBEXaggItemX 2 4 4 4" xfId="20320"/>
    <cellStyle name="SAPBEXaggItemX 2 4 4 4 2" xfId="20321"/>
    <cellStyle name="SAPBEXaggItemX 2 4 4 5" xfId="20322"/>
    <cellStyle name="SAPBEXaggItemX 2 4 5" xfId="1862"/>
    <cellStyle name="SAPBEXaggItemX 2 4 5 2" xfId="1863"/>
    <cellStyle name="SAPBEXaggItemX 2 4 5 2 2" xfId="20323"/>
    <cellStyle name="SAPBEXaggItemX 2 4 5 2 2 2" xfId="20324"/>
    <cellStyle name="SAPBEXaggItemX 2 4 5 2 3" xfId="20325"/>
    <cellStyle name="SAPBEXaggItemX 2 4 5 2 3 2" xfId="20326"/>
    <cellStyle name="SAPBEXaggItemX 2 4 5 2 4" xfId="20327"/>
    <cellStyle name="SAPBEXaggItemX 2 4 5 3" xfId="20328"/>
    <cellStyle name="SAPBEXaggItemX 2 4 5 3 2" xfId="20329"/>
    <cellStyle name="SAPBEXaggItemX 2 4 5 4" xfId="20330"/>
    <cellStyle name="SAPBEXaggItemX 2 4 5 4 2" xfId="20331"/>
    <cellStyle name="SAPBEXaggItemX 2 4 5 5" xfId="20332"/>
    <cellStyle name="SAPBEXaggItemX 2 4 6" xfId="1864"/>
    <cellStyle name="SAPBEXaggItemX 2 4 6 2" xfId="1865"/>
    <cellStyle name="SAPBEXaggItemX 2 4 6 2 2" xfId="20333"/>
    <cellStyle name="SAPBEXaggItemX 2 4 6 2 2 2" xfId="20334"/>
    <cellStyle name="SAPBEXaggItemX 2 4 6 2 3" xfId="20335"/>
    <cellStyle name="SAPBEXaggItemX 2 4 6 2 3 2" xfId="20336"/>
    <cellStyle name="SAPBEXaggItemX 2 4 6 2 4" xfId="20337"/>
    <cellStyle name="SAPBEXaggItemX 2 4 6 3" xfId="20338"/>
    <cellStyle name="SAPBEXaggItemX 2 4 6 3 2" xfId="20339"/>
    <cellStyle name="SAPBEXaggItemX 2 4 6 4" xfId="20340"/>
    <cellStyle name="SAPBEXaggItemX 2 4 6 4 2" xfId="20341"/>
    <cellStyle name="SAPBEXaggItemX 2 4 6 5" xfId="20342"/>
    <cellStyle name="SAPBEXaggItemX 2 4 7" xfId="1866"/>
    <cellStyle name="SAPBEXaggItemX 2 4 7 2" xfId="20343"/>
    <cellStyle name="SAPBEXaggItemX 2 4 7 2 2" xfId="20344"/>
    <cellStyle name="SAPBEXaggItemX 2 4 7 3" xfId="20345"/>
    <cellStyle name="SAPBEXaggItemX 2 4 7 3 2" xfId="20346"/>
    <cellStyle name="SAPBEXaggItemX 2 4 7 4" xfId="20347"/>
    <cellStyle name="SAPBEXaggItemX 2 4 8" xfId="20348"/>
    <cellStyle name="SAPBEXaggItemX 2 4 8 2" xfId="20349"/>
    <cellStyle name="SAPBEXaggItemX 2 4 9" xfId="20350"/>
    <cellStyle name="SAPBEXaggItemX 2 4 9 2" xfId="20351"/>
    <cellStyle name="SAPBEXaggItemX 2 5" xfId="1867"/>
    <cellStyle name="SAPBEXaggItemX 2 5 10" xfId="20352"/>
    <cellStyle name="SAPBEXaggItemX 2 5 2" xfId="1868"/>
    <cellStyle name="SAPBEXaggItemX 2 5 2 2" xfId="1869"/>
    <cellStyle name="SAPBEXaggItemX 2 5 2 2 2" xfId="20353"/>
    <cellStyle name="SAPBEXaggItemX 2 5 2 2 2 2" xfId="20354"/>
    <cellStyle name="SAPBEXaggItemX 2 5 2 2 3" xfId="20355"/>
    <cellStyle name="SAPBEXaggItemX 2 5 2 2 3 2" xfId="20356"/>
    <cellStyle name="SAPBEXaggItemX 2 5 2 2 4" xfId="20357"/>
    <cellStyle name="SAPBEXaggItemX 2 5 2 3" xfId="20358"/>
    <cellStyle name="SAPBEXaggItemX 2 5 2 3 2" xfId="20359"/>
    <cellStyle name="SAPBEXaggItemX 2 5 2 4" xfId="20360"/>
    <cellStyle name="SAPBEXaggItemX 2 5 2 4 2" xfId="20361"/>
    <cellStyle name="SAPBEXaggItemX 2 5 2 5" xfId="20362"/>
    <cellStyle name="SAPBEXaggItemX 2 5 3" xfId="1870"/>
    <cellStyle name="SAPBEXaggItemX 2 5 3 2" xfId="1871"/>
    <cellStyle name="SAPBEXaggItemX 2 5 3 2 2" xfId="20363"/>
    <cellStyle name="SAPBEXaggItemX 2 5 3 2 2 2" xfId="20364"/>
    <cellStyle name="SAPBEXaggItemX 2 5 3 2 3" xfId="20365"/>
    <cellStyle name="SAPBEXaggItemX 2 5 3 2 3 2" xfId="20366"/>
    <cellStyle name="SAPBEXaggItemX 2 5 3 2 4" xfId="20367"/>
    <cellStyle name="SAPBEXaggItemX 2 5 3 3" xfId="20368"/>
    <cellStyle name="SAPBEXaggItemX 2 5 3 3 2" xfId="20369"/>
    <cellStyle name="SAPBEXaggItemX 2 5 3 4" xfId="20370"/>
    <cellStyle name="SAPBEXaggItemX 2 5 3 4 2" xfId="20371"/>
    <cellStyle name="SAPBEXaggItemX 2 5 3 5" xfId="20372"/>
    <cellStyle name="SAPBEXaggItemX 2 5 4" xfId="1872"/>
    <cellStyle name="SAPBEXaggItemX 2 5 4 2" xfId="1873"/>
    <cellStyle name="SAPBEXaggItemX 2 5 4 2 2" xfId="20373"/>
    <cellStyle name="SAPBEXaggItemX 2 5 4 2 2 2" xfId="20374"/>
    <cellStyle name="SAPBEXaggItemX 2 5 4 2 3" xfId="20375"/>
    <cellStyle name="SAPBEXaggItemX 2 5 4 2 3 2" xfId="20376"/>
    <cellStyle name="SAPBEXaggItemX 2 5 4 2 4" xfId="20377"/>
    <cellStyle name="SAPBEXaggItemX 2 5 4 3" xfId="20378"/>
    <cellStyle name="SAPBEXaggItemX 2 5 4 3 2" xfId="20379"/>
    <cellStyle name="SAPBEXaggItemX 2 5 4 4" xfId="20380"/>
    <cellStyle name="SAPBEXaggItemX 2 5 4 4 2" xfId="20381"/>
    <cellStyle name="SAPBEXaggItemX 2 5 4 5" xfId="20382"/>
    <cellStyle name="SAPBEXaggItemX 2 5 5" xfId="1874"/>
    <cellStyle name="SAPBEXaggItemX 2 5 5 2" xfId="1875"/>
    <cellStyle name="SAPBEXaggItemX 2 5 5 2 2" xfId="20383"/>
    <cellStyle name="SAPBEXaggItemX 2 5 5 2 2 2" xfId="20384"/>
    <cellStyle name="SAPBEXaggItemX 2 5 5 2 3" xfId="20385"/>
    <cellStyle name="SAPBEXaggItemX 2 5 5 2 3 2" xfId="20386"/>
    <cellStyle name="SAPBEXaggItemX 2 5 5 2 4" xfId="20387"/>
    <cellStyle name="SAPBEXaggItemX 2 5 5 3" xfId="20388"/>
    <cellStyle name="SAPBEXaggItemX 2 5 5 3 2" xfId="20389"/>
    <cellStyle name="SAPBEXaggItemX 2 5 5 4" xfId="20390"/>
    <cellStyle name="SAPBEXaggItemX 2 5 5 4 2" xfId="20391"/>
    <cellStyle name="SAPBEXaggItemX 2 5 5 5" xfId="20392"/>
    <cellStyle name="SAPBEXaggItemX 2 5 6" xfId="1876"/>
    <cellStyle name="SAPBEXaggItemX 2 5 6 2" xfId="1877"/>
    <cellStyle name="SAPBEXaggItemX 2 5 6 2 2" xfId="20393"/>
    <cellStyle name="SAPBEXaggItemX 2 5 6 2 2 2" xfId="20394"/>
    <cellStyle name="SAPBEXaggItemX 2 5 6 2 3" xfId="20395"/>
    <cellStyle name="SAPBEXaggItemX 2 5 6 2 3 2" xfId="20396"/>
    <cellStyle name="SAPBEXaggItemX 2 5 6 2 4" xfId="20397"/>
    <cellStyle name="SAPBEXaggItemX 2 5 6 3" xfId="20398"/>
    <cellStyle name="SAPBEXaggItemX 2 5 6 3 2" xfId="20399"/>
    <cellStyle name="SAPBEXaggItemX 2 5 6 4" xfId="20400"/>
    <cellStyle name="SAPBEXaggItemX 2 5 6 4 2" xfId="20401"/>
    <cellStyle name="SAPBEXaggItemX 2 5 6 5" xfId="20402"/>
    <cellStyle name="SAPBEXaggItemX 2 5 7" xfId="1878"/>
    <cellStyle name="SAPBEXaggItemX 2 5 7 2" xfId="20403"/>
    <cellStyle name="SAPBEXaggItemX 2 5 7 2 2" xfId="20404"/>
    <cellStyle name="SAPBEXaggItemX 2 5 7 3" xfId="20405"/>
    <cellStyle name="SAPBEXaggItemX 2 5 7 3 2" xfId="20406"/>
    <cellStyle name="SAPBEXaggItemX 2 5 7 4" xfId="20407"/>
    <cellStyle name="SAPBEXaggItemX 2 5 8" xfId="20408"/>
    <cellStyle name="SAPBEXaggItemX 2 5 8 2" xfId="20409"/>
    <cellStyle name="SAPBEXaggItemX 2 5 9" xfId="20410"/>
    <cellStyle name="SAPBEXaggItemX 2 5 9 2" xfId="20411"/>
    <cellStyle name="SAPBEXaggItemX 2 6" xfId="1879"/>
    <cellStyle name="SAPBEXaggItemX 2 6 2" xfId="1880"/>
    <cellStyle name="SAPBEXaggItemX 2 6 2 2" xfId="20412"/>
    <cellStyle name="SAPBEXaggItemX 2 6 2 2 2" xfId="20413"/>
    <cellStyle name="SAPBEXaggItemX 2 6 2 3" xfId="20414"/>
    <cellStyle name="SAPBEXaggItemX 2 6 2 3 2" xfId="20415"/>
    <cellStyle name="SAPBEXaggItemX 2 6 2 4" xfId="20416"/>
    <cellStyle name="SAPBEXaggItemX 2 6 3" xfId="20417"/>
    <cellStyle name="SAPBEXaggItemX 2 6 3 2" xfId="20418"/>
    <cellStyle name="SAPBEXaggItemX 2 6 4" xfId="20419"/>
    <cellStyle name="SAPBEXaggItemX 2 6 4 2" xfId="20420"/>
    <cellStyle name="SAPBEXaggItemX 2 6 5" xfId="20421"/>
    <cellStyle name="SAPBEXaggItemX 2 7" xfId="1881"/>
    <cellStyle name="SAPBEXaggItemX 2 7 2" xfId="1882"/>
    <cellStyle name="SAPBEXaggItemX 2 7 2 2" xfId="20422"/>
    <cellStyle name="SAPBEXaggItemX 2 7 2 2 2" xfId="20423"/>
    <cellStyle name="SAPBEXaggItemX 2 7 2 3" xfId="20424"/>
    <cellStyle name="SAPBEXaggItemX 2 7 2 3 2" xfId="20425"/>
    <cellStyle name="SAPBEXaggItemX 2 7 2 4" xfId="20426"/>
    <cellStyle name="SAPBEXaggItemX 2 7 3" xfId="20427"/>
    <cellStyle name="SAPBEXaggItemX 2 7 3 2" xfId="20428"/>
    <cellStyle name="SAPBEXaggItemX 2 7 4" xfId="20429"/>
    <cellStyle name="SAPBEXaggItemX 2 7 4 2" xfId="20430"/>
    <cellStyle name="SAPBEXaggItemX 2 7 5" xfId="20431"/>
    <cellStyle name="SAPBEXaggItemX 2 8" xfId="1883"/>
    <cellStyle name="SAPBEXaggItemX 2 8 2" xfId="1884"/>
    <cellStyle name="SAPBEXaggItemX 2 8 2 2" xfId="20432"/>
    <cellStyle name="SAPBEXaggItemX 2 8 2 2 2" xfId="20433"/>
    <cellStyle name="SAPBEXaggItemX 2 8 2 3" xfId="20434"/>
    <cellStyle name="SAPBEXaggItemX 2 8 2 3 2" xfId="20435"/>
    <cellStyle name="SAPBEXaggItemX 2 8 2 4" xfId="20436"/>
    <cellStyle name="SAPBEXaggItemX 2 8 3" xfId="20437"/>
    <cellStyle name="SAPBEXaggItemX 2 8 3 2" xfId="20438"/>
    <cellStyle name="SAPBEXaggItemX 2 8 4" xfId="20439"/>
    <cellStyle name="SAPBEXaggItemX 2 8 4 2" xfId="20440"/>
    <cellStyle name="SAPBEXaggItemX 2 8 5" xfId="20441"/>
    <cellStyle name="SAPBEXaggItemX 2 9" xfId="1885"/>
    <cellStyle name="SAPBEXaggItemX 2 9 2" xfId="1886"/>
    <cellStyle name="SAPBEXaggItemX 2 9 2 2" xfId="20442"/>
    <cellStyle name="SAPBEXaggItemX 2 9 2 2 2" xfId="20443"/>
    <cellStyle name="SAPBEXaggItemX 2 9 2 3" xfId="20444"/>
    <cellStyle name="SAPBEXaggItemX 2 9 2 3 2" xfId="20445"/>
    <cellStyle name="SAPBEXaggItemX 2 9 2 4" xfId="20446"/>
    <cellStyle name="SAPBEXaggItemX 2 9 3" xfId="20447"/>
    <cellStyle name="SAPBEXaggItemX 2 9 3 2" xfId="20448"/>
    <cellStyle name="SAPBEXaggItemX 2 9 4" xfId="20449"/>
    <cellStyle name="SAPBEXaggItemX 2 9 4 2" xfId="20450"/>
    <cellStyle name="SAPBEXaggItemX 2 9 5" xfId="20451"/>
    <cellStyle name="SAPBEXaggItemX 20" xfId="20452"/>
    <cellStyle name="SAPBEXaggItemX 20 2" xfId="20453"/>
    <cellStyle name="SAPBEXaggItemX 21" xfId="20454"/>
    <cellStyle name="SAPBEXaggItemX 21 2" xfId="20455"/>
    <cellStyle name="SAPBEXaggItemX 22" xfId="20456"/>
    <cellStyle name="SAPBEXaggItemX 3" xfId="1887"/>
    <cellStyle name="SAPBEXaggItemX 3 10" xfId="1888"/>
    <cellStyle name="SAPBEXaggItemX 3 10 2" xfId="20457"/>
    <cellStyle name="SAPBEXaggItemX 3 10 2 2" xfId="20458"/>
    <cellStyle name="SAPBEXaggItemX 3 10 3" xfId="20459"/>
    <cellStyle name="SAPBEXaggItemX 3 10 3 2" xfId="20460"/>
    <cellStyle name="SAPBEXaggItemX 3 10 4" xfId="20461"/>
    <cellStyle name="SAPBEXaggItemX 3 11" xfId="20462"/>
    <cellStyle name="SAPBEXaggItemX 3 11 2" xfId="20463"/>
    <cellStyle name="SAPBEXaggItemX 3 12" xfId="20464"/>
    <cellStyle name="SAPBEXaggItemX 3 12 2" xfId="20465"/>
    <cellStyle name="SAPBEXaggItemX 3 13" xfId="20466"/>
    <cellStyle name="SAPBEXaggItemX 3 2" xfId="1889"/>
    <cellStyle name="SAPBEXaggItemX 3 2 10" xfId="20467"/>
    <cellStyle name="SAPBEXaggItemX 3 2 2" xfId="1890"/>
    <cellStyle name="SAPBEXaggItemX 3 2 2 2" xfId="1891"/>
    <cellStyle name="SAPBEXaggItemX 3 2 2 2 2" xfId="20468"/>
    <cellStyle name="SAPBEXaggItemX 3 2 2 2 2 2" xfId="20469"/>
    <cellStyle name="SAPBEXaggItemX 3 2 2 2 3" xfId="20470"/>
    <cellStyle name="SAPBEXaggItemX 3 2 2 2 3 2" xfId="20471"/>
    <cellStyle name="SAPBEXaggItemX 3 2 2 2 4" xfId="20472"/>
    <cellStyle name="SAPBEXaggItemX 3 2 2 3" xfId="20473"/>
    <cellStyle name="SAPBEXaggItemX 3 2 2 3 2" xfId="20474"/>
    <cellStyle name="SAPBEXaggItemX 3 2 2 4" xfId="20475"/>
    <cellStyle name="SAPBEXaggItemX 3 2 2 4 2" xfId="20476"/>
    <cellStyle name="SAPBEXaggItemX 3 2 2 5" xfId="20477"/>
    <cellStyle name="SAPBEXaggItemX 3 2 3" xfId="1892"/>
    <cellStyle name="SAPBEXaggItemX 3 2 3 2" xfId="1893"/>
    <cellStyle name="SAPBEXaggItemX 3 2 3 2 2" xfId="20478"/>
    <cellStyle name="SAPBEXaggItemX 3 2 3 2 2 2" xfId="20479"/>
    <cellStyle name="SAPBEXaggItemX 3 2 3 2 3" xfId="20480"/>
    <cellStyle name="SAPBEXaggItemX 3 2 3 2 3 2" xfId="20481"/>
    <cellStyle name="SAPBEXaggItemX 3 2 3 2 4" xfId="20482"/>
    <cellStyle name="SAPBEXaggItemX 3 2 3 3" xfId="20483"/>
    <cellStyle name="SAPBEXaggItemX 3 2 3 3 2" xfId="20484"/>
    <cellStyle name="SAPBEXaggItemX 3 2 3 4" xfId="20485"/>
    <cellStyle name="SAPBEXaggItemX 3 2 3 4 2" xfId="20486"/>
    <cellStyle name="SAPBEXaggItemX 3 2 3 5" xfId="20487"/>
    <cellStyle name="SAPBEXaggItemX 3 2 4" xfId="1894"/>
    <cellStyle name="SAPBEXaggItemX 3 2 4 2" xfId="1895"/>
    <cellStyle name="SAPBEXaggItemX 3 2 4 2 2" xfId="20488"/>
    <cellStyle name="SAPBEXaggItemX 3 2 4 2 2 2" xfId="20489"/>
    <cellStyle name="SAPBEXaggItemX 3 2 4 2 3" xfId="20490"/>
    <cellStyle name="SAPBEXaggItemX 3 2 4 2 3 2" xfId="20491"/>
    <cellStyle name="SAPBEXaggItemX 3 2 4 2 4" xfId="20492"/>
    <cellStyle name="SAPBEXaggItemX 3 2 4 3" xfId="20493"/>
    <cellStyle name="SAPBEXaggItemX 3 2 4 3 2" xfId="20494"/>
    <cellStyle name="SAPBEXaggItemX 3 2 4 4" xfId="20495"/>
    <cellStyle name="SAPBEXaggItemX 3 2 4 4 2" xfId="20496"/>
    <cellStyle name="SAPBEXaggItemX 3 2 4 5" xfId="20497"/>
    <cellStyle name="SAPBEXaggItemX 3 2 5" xfId="1896"/>
    <cellStyle name="SAPBEXaggItemX 3 2 5 2" xfId="1897"/>
    <cellStyle name="SAPBEXaggItemX 3 2 5 2 2" xfId="20498"/>
    <cellStyle name="SAPBEXaggItemX 3 2 5 2 2 2" xfId="20499"/>
    <cellStyle name="SAPBEXaggItemX 3 2 5 2 3" xfId="20500"/>
    <cellStyle name="SAPBEXaggItemX 3 2 5 2 3 2" xfId="20501"/>
    <cellStyle name="SAPBEXaggItemX 3 2 5 2 4" xfId="20502"/>
    <cellStyle name="SAPBEXaggItemX 3 2 5 3" xfId="20503"/>
    <cellStyle name="SAPBEXaggItemX 3 2 5 3 2" xfId="20504"/>
    <cellStyle name="SAPBEXaggItemX 3 2 5 4" xfId="20505"/>
    <cellStyle name="SAPBEXaggItemX 3 2 5 4 2" xfId="20506"/>
    <cellStyle name="SAPBEXaggItemX 3 2 5 5" xfId="20507"/>
    <cellStyle name="SAPBEXaggItemX 3 2 6" xfId="1898"/>
    <cellStyle name="SAPBEXaggItemX 3 2 6 2" xfId="1899"/>
    <cellStyle name="SAPBEXaggItemX 3 2 6 2 2" xfId="20508"/>
    <cellStyle name="SAPBEXaggItemX 3 2 6 2 2 2" xfId="20509"/>
    <cellStyle name="SAPBEXaggItemX 3 2 6 2 3" xfId="20510"/>
    <cellStyle name="SAPBEXaggItemX 3 2 6 2 3 2" xfId="20511"/>
    <cellStyle name="SAPBEXaggItemX 3 2 6 2 4" xfId="20512"/>
    <cellStyle name="SAPBEXaggItemX 3 2 6 3" xfId="20513"/>
    <cellStyle name="SAPBEXaggItemX 3 2 6 3 2" xfId="20514"/>
    <cellStyle name="SAPBEXaggItemX 3 2 6 4" xfId="20515"/>
    <cellStyle name="SAPBEXaggItemX 3 2 6 4 2" xfId="20516"/>
    <cellStyle name="SAPBEXaggItemX 3 2 6 5" xfId="20517"/>
    <cellStyle name="SAPBEXaggItemX 3 2 7" xfId="1900"/>
    <cellStyle name="SAPBEXaggItemX 3 2 7 2" xfId="20518"/>
    <cellStyle name="SAPBEXaggItemX 3 2 7 2 2" xfId="20519"/>
    <cellStyle name="SAPBEXaggItemX 3 2 7 3" xfId="20520"/>
    <cellStyle name="SAPBEXaggItemX 3 2 7 3 2" xfId="20521"/>
    <cellStyle name="SAPBEXaggItemX 3 2 7 4" xfId="20522"/>
    <cellStyle name="SAPBEXaggItemX 3 2 8" xfId="20523"/>
    <cellStyle name="SAPBEXaggItemX 3 2 8 2" xfId="20524"/>
    <cellStyle name="SAPBEXaggItemX 3 2 9" xfId="20525"/>
    <cellStyle name="SAPBEXaggItemX 3 2 9 2" xfId="20526"/>
    <cellStyle name="SAPBEXaggItemX 3 3" xfId="1901"/>
    <cellStyle name="SAPBEXaggItemX 3 3 10" xfId="20527"/>
    <cellStyle name="SAPBEXaggItemX 3 3 2" xfId="1902"/>
    <cellStyle name="SAPBEXaggItemX 3 3 2 2" xfId="1903"/>
    <cellStyle name="SAPBEXaggItemX 3 3 2 2 2" xfId="20528"/>
    <cellStyle name="SAPBEXaggItemX 3 3 2 2 2 2" xfId="20529"/>
    <cellStyle name="SAPBEXaggItemX 3 3 2 2 3" xfId="20530"/>
    <cellStyle name="SAPBEXaggItemX 3 3 2 2 3 2" xfId="20531"/>
    <cellStyle name="SAPBEXaggItemX 3 3 2 2 4" xfId="20532"/>
    <cellStyle name="SAPBEXaggItemX 3 3 2 3" xfId="20533"/>
    <cellStyle name="SAPBEXaggItemX 3 3 2 3 2" xfId="20534"/>
    <cellStyle name="SAPBEXaggItemX 3 3 2 4" xfId="20535"/>
    <cellStyle name="SAPBEXaggItemX 3 3 2 4 2" xfId="20536"/>
    <cellStyle name="SAPBEXaggItemX 3 3 2 5" xfId="20537"/>
    <cellStyle name="SAPBEXaggItemX 3 3 3" xfId="1904"/>
    <cellStyle name="SAPBEXaggItemX 3 3 3 2" xfId="1905"/>
    <cellStyle name="SAPBEXaggItemX 3 3 3 2 2" xfId="20538"/>
    <cellStyle name="SAPBEXaggItemX 3 3 3 2 2 2" xfId="20539"/>
    <cellStyle name="SAPBEXaggItemX 3 3 3 2 3" xfId="20540"/>
    <cellStyle name="SAPBEXaggItemX 3 3 3 2 3 2" xfId="20541"/>
    <cellStyle name="SAPBEXaggItemX 3 3 3 2 4" xfId="20542"/>
    <cellStyle name="SAPBEXaggItemX 3 3 3 3" xfId="20543"/>
    <cellStyle name="SAPBEXaggItemX 3 3 3 3 2" xfId="20544"/>
    <cellStyle name="SAPBEXaggItemX 3 3 3 4" xfId="20545"/>
    <cellStyle name="SAPBEXaggItemX 3 3 3 4 2" xfId="20546"/>
    <cellStyle name="SAPBEXaggItemX 3 3 3 5" xfId="20547"/>
    <cellStyle name="SAPBEXaggItemX 3 3 4" xfId="1906"/>
    <cellStyle name="SAPBEXaggItemX 3 3 4 2" xfId="1907"/>
    <cellStyle name="SAPBEXaggItemX 3 3 4 2 2" xfId="20548"/>
    <cellStyle name="SAPBEXaggItemX 3 3 4 2 2 2" xfId="20549"/>
    <cellStyle name="SAPBEXaggItemX 3 3 4 2 3" xfId="20550"/>
    <cellStyle name="SAPBEXaggItemX 3 3 4 2 3 2" xfId="20551"/>
    <cellStyle name="SAPBEXaggItemX 3 3 4 2 4" xfId="20552"/>
    <cellStyle name="SAPBEXaggItemX 3 3 4 3" xfId="20553"/>
    <cellStyle name="SAPBEXaggItemX 3 3 4 3 2" xfId="20554"/>
    <cellStyle name="SAPBEXaggItemX 3 3 4 4" xfId="20555"/>
    <cellStyle name="SAPBEXaggItemX 3 3 4 4 2" xfId="20556"/>
    <cellStyle name="SAPBEXaggItemX 3 3 4 5" xfId="20557"/>
    <cellStyle name="SAPBEXaggItemX 3 3 5" xfId="1908"/>
    <cellStyle name="SAPBEXaggItemX 3 3 5 2" xfId="1909"/>
    <cellStyle name="SAPBEXaggItemX 3 3 5 2 2" xfId="20558"/>
    <cellStyle name="SAPBEXaggItemX 3 3 5 2 2 2" xfId="20559"/>
    <cellStyle name="SAPBEXaggItemX 3 3 5 2 3" xfId="20560"/>
    <cellStyle name="SAPBEXaggItemX 3 3 5 2 3 2" xfId="20561"/>
    <cellStyle name="SAPBEXaggItemX 3 3 5 2 4" xfId="20562"/>
    <cellStyle name="SAPBEXaggItemX 3 3 5 3" xfId="20563"/>
    <cellStyle name="SAPBEXaggItemX 3 3 5 3 2" xfId="20564"/>
    <cellStyle name="SAPBEXaggItemX 3 3 5 4" xfId="20565"/>
    <cellStyle name="SAPBEXaggItemX 3 3 5 4 2" xfId="20566"/>
    <cellStyle name="SAPBEXaggItemX 3 3 5 5" xfId="20567"/>
    <cellStyle name="SAPBEXaggItemX 3 3 6" xfId="1910"/>
    <cellStyle name="SAPBEXaggItemX 3 3 6 2" xfId="1911"/>
    <cellStyle name="SAPBEXaggItemX 3 3 6 2 2" xfId="20568"/>
    <cellStyle name="SAPBEXaggItemX 3 3 6 2 2 2" xfId="20569"/>
    <cellStyle name="SAPBEXaggItemX 3 3 6 2 3" xfId="20570"/>
    <cellStyle name="SAPBEXaggItemX 3 3 6 2 3 2" xfId="20571"/>
    <cellStyle name="SAPBEXaggItemX 3 3 6 2 4" xfId="20572"/>
    <cellStyle name="SAPBEXaggItemX 3 3 6 3" xfId="20573"/>
    <cellStyle name="SAPBEXaggItemX 3 3 6 3 2" xfId="20574"/>
    <cellStyle name="SAPBEXaggItemX 3 3 6 4" xfId="20575"/>
    <cellStyle name="SAPBEXaggItemX 3 3 6 4 2" xfId="20576"/>
    <cellStyle name="SAPBEXaggItemX 3 3 6 5" xfId="20577"/>
    <cellStyle name="SAPBEXaggItemX 3 3 7" xfId="1912"/>
    <cellStyle name="SAPBEXaggItemX 3 3 7 2" xfId="20578"/>
    <cellStyle name="SAPBEXaggItemX 3 3 7 2 2" xfId="20579"/>
    <cellStyle name="SAPBEXaggItemX 3 3 7 3" xfId="20580"/>
    <cellStyle name="SAPBEXaggItemX 3 3 7 3 2" xfId="20581"/>
    <cellStyle name="SAPBEXaggItemX 3 3 7 4" xfId="20582"/>
    <cellStyle name="SAPBEXaggItemX 3 3 8" xfId="20583"/>
    <cellStyle name="SAPBEXaggItemX 3 3 8 2" xfId="20584"/>
    <cellStyle name="SAPBEXaggItemX 3 3 9" xfId="20585"/>
    <cellStyle name="SAPBEXaggItemX 3 3 9 2" xfId="20586"/>
    <cellStyle name="SAPBEXaggItemX 3 4" xfId="1913"/>
    <cellStyle name="SAPBEXaggItemX 3 4 10" xfId="20587"/>
    <cellStyle name="SAPBEXaggItemX 3 4 2" xfId="1914"/>
    <cellStyle name="SAPBEXaggItemX 3 4 2 2" xfId="1915"/>
    <cellStyle name="SAPBEXaggItemX 3 4 2 2 2" xfId="20588"/>
    <cellStyle name="SAPBEXaggItemX 3 4 2 2 2 2" xfId="20589"/>
    <cellStyle name="SAPBEXaggItemX 3 4 2 2 3" xfId="20590"/>
    <cellStyle name="SAPBEXaggItemX 3 4 2 2 3 2" xfId="20591"/>
    <cellStyle name="SAPBEXaggItemX 3 4 2 2 4" xfId="20592"/>
    <cellStyle name="SAPBEXaggItemX 3 4 2 3" xfId="20593"/>
    <cellStyle name="SAPBEXaggItemX 3 4 2 3 2" xfId="20594"/>
    <cellStyle name="SAPBEXaggItemX 3 4 2 4" xfId="20595"/>
    <cellStyle name="SAPBEXaggItemX 3 4 2 4 2" xfId="20596"/>
    <cellStyle name="SAPBEXaggItemX 3 4 2 5" xfId="20597"/>
    <cellStyle name="SAPBEXaggItemX 3 4 3" xfId="1916"/>
    <cellStyle name="SAPBEXaggItemX 3 4 3 2" xfId="1917"/>
    <cellStyle name="SAPBEXaggItemX 3 4 3 2 2" xfId="20598"/>
    <cellStyle name="SAPBEXaggItemX 3 4 3 2 2 2" xfId="20599"/>
    <cellStyle name="SAPBEXaggItemX 3 4 3 2 3" xfId="20600"/>
    <cellStyle name="SAPBEXaggItemX 3 4 3 2 3 2" xfId="20601"/>
    <cellStyle name="SAPBEXaggItemX 3 4 3 2 4" xfId="20602"/>
    <cellStyle name="SAPBEXaggItemX 3 4 3 3" xfId="20603"/>
    <cellStyle name="SAPBEXaggItemX 3 4 3 3 2" xfId="20604"/>
    <cellStyle name="SAPBEXaggItemX 3 4 3 4" xfId="20605"/>
    <cellStyle name="SAPBEXaggItemX 3 4 3 4 2" xfId="20606"/>
    <cellStyle name="SAPBEXaggItemX 3 4 3 5" xfId="20607"/>
    <cellStyle name="SAPBEXaggItemX 3 4 4" xfId="1918"/>
    <cellStyle name="SAPBEXaggItemX 3 4 4 2" xfId="1919"/>
    <cellStyle name="SAPBEXaggItemX 3 4 4 2 2" xfId="20608"/>
    <cellStyle name="SAPBEXaggItemX 3 4 4 2 2 2" xfId="20609"/>
    <cellStyle name="SAPBEXaggItemX 3 4 4 2 3" xfId="20610"/>
    <cellStyle name="SAPBEXaggItemX 3 4 4 2 3 2" xfId="20611"/>
    <cellStyle name="SAPBEXaggItemX 3 4 4 2 4" xfId="20612"/>
    <cellStyle name="SAPBEXaggItemX 3 4 4 3" xfId="20613"/>
    <cellStyle name="SAPBEXaggItemX 3 4 4 3 2" xfId="20614"/>
    <cellStyle name="SAPBEXaggItemX 3 4 4 4" xfId="20615"/>
    <cellStyle name="SAPBEXaggItemX 3 4 4 4 2" xfId="20616"/>
    <cellStyle name="SAPBEXaggItemX 3 4 4 5" xfId="20617"/>
    <cellStyle name="SAPBEXaggItemX 3 4 5" xfId="1920"/>
    <cellStyle name="SAPBEXaggItemX 3 4 5 2" xfId="1921"/>
    <cellStyle name="SAPBEXaggItemX 3 4 5 2 2" xfId="20618"/>
    <cellStyle name="SAPBEXaggItemX 3 4 5 2 2 2" xfId="20619"/>
    <cellStyle name="SAPBEXaggItemX 3 4 5 2 3" xfId="20620"/>
    <cellStyle name="SAPBEXaggItemX 3 4 5 2 3 2" xfId="20621"/>
    <cellStyle name="SAPBEXaggItemX 3 4 5 2 4" xfId="20622"/>
    <cellStyle name="SAPBEXaggItemX 3 4 5 3" xfId="20623"/>
    <cellStyle name="SAPBEXaggItemX 3 4 5 3 2" xfId="20624"/>
    <cellStyle name="SAPBEXaggItemX 3 4 5 4" xfId="20625"/>
    <cellStyle name="SAPBEXaggItemX 3 4 5 4 2" xfId="20626"/>
    <cellStyle name="SAPBEXaggItemX 3 4 5 5" xfId="20627"/>
    <cellStyle name="SAPBEXaggItemX 3 4 6" xfId="1922"/>
    <cellStyle name="SAPBEXaggItemX 3 4 6 2" xfId="1923"/>
    <cellStyle name="SAPBEXaggItemX 3 4 6 2 2" xfId="20628"/>
    <cellStyle name="SAPBEXaggItemX 3 4 6 2 2 2" xfId="20629"/>
    <cellStyle name="SAPBEXaggItemX 3 4 6 2 3" xfId="20630"/>
    <cellStyle name="SAPBEXaggItemX 3 4 6 2 3 2" xfId="20631"/>
    <cellStyle name="SAPBEXaggItemX 3 4 6 2 4" xfId="20632"/>
    <cellStyle name="SAPBEXaggItemX 3 4 6 3" xfId="20633"/>
    <cellStyle name="SAPBEXaggItemX 3 4 6 3 2" xfId="20634"/>
    <cellStyle name="SAPBEXaggItemX 3 4 6 4" xfId="20635"/>
    <cellStyle name="SAPBEXaggItemX 3 4 6 4 2" xfId="20636"/>
    <cellStyle name="SAPBEXaggItemX 3 4 6 5" xfId="20637"/>
    <cellStyle name="SAPBEXaggItemX 3 4 7" xfId="1924"/>
    <cellStyle name="SAPBEXaggItemX 3 4 7 2" xfId="20638"/>
    <cellStyle name="SAPBEXaggItemX 3 4 7 2 2" xfId="20639"/>
    <cellStyle name="SAPBEXaggItemX 3 4 7 3" xfId="20640"/>
    <cellStyle name="SAPBEXaggItemX 3 4 7 3 2" xfId="20641"/>
    <cellStyle name="SAPBEXaggItemX 3 4 7 4" xfId="20642"/>
    <cellStyle name="SAPBEXaggItemX 3 4 8" xfId="20643"/>
    <cellStyle name="SAPBEXaggItemX 3 4 8 2" xfId="20644"/>
    <cellStyle name="SAPBEXaggItemX 3 4 9" xfId="20645"/>
    <cellStyle name="SAPBEXaggItemX 3 4 9 2" xfId="20646"/>
    <cellStyle name="SAPBEXaggItemX 3 5" xfId="1925"/>
    <cellStyle name="SAPBEXaggItemX 3 5 2" xfId="1926"/>
    <cellStyle name="SAPBEXaggItemX 3 5 2 2" xfId="20647"/>
    <cellStyle name="SAPBEXaggItemX 3 5 2 2 2" xfId="20648"/>
    <cellStyle name="SAPBEXaggItemX 3 5 2 3" xfId="20649"/>
    <cellStyle name="SAPBEXaggItemX 3 5 2 3 2" xfId="20650"/>
    <cellStyle name="SAPBEXaggItemX 3 5 2 4" xfId="20651"/>
    <cellStyle name="SAPBEXaggItemX 3 5 3" xfId="20652"/>
    <cellStyle name="SAPBEXaggItemX 3 5 3 2" xfId="20653"/>
    <cellStyle name="SAPBEXaggItemX 3 5 4" xfId="20654"/>
    <cellStyle name="SAPBEXaggItemX 3 5 4 2" xfId="20655"/>
    <cellStyle name="SAPBEXaggItemX 3 5 5" xfId="20656"/>
    <cellStyle name="SAPBEXaggItemX 3 6" xfId="1927"/>
    <cellStyle name="SAPBEXaggItemX 3 6 2" xfId="1928"/>
    <cellStyle name="SAPBEXaggItemX 3 6 2 2" xfId="20657"/>
    <cellStyle name="SAPBEXaggItemX 3 6 2 2 2" xfId="20658"/>
    <cellStyle name="SAPBEXaggItemX 3 6 2 3" xfId="20659"/>
    <cellStyle name="SAPBEXaggItemX 3 6 2 3 2" xfId="20660"/>
    <cellStyle name="SAPBEXaggItemX 3 6 2 4" xfId="20661"/>
    <cellStyle name="SAPBEXaggItemX 3 6 3" xfId="20662"/>
    <cellStyle name="SAPBEXaggItemX 3 6 3 2" xfId="20663"/>
    <cellStyle name="SAPBEXaggItemX 3 6 4" xfId="20664"/>
    <cellStyle name="SAPBEXaggItemX 3 6 4 2" xfId="20665"/>
    <cellStyle name="SAPBEXaggItemX 3 6 5" xfId="20666"/>
    <cellStyle name="SAPBEXaggItemX 3 7" xfId="1929"/>
    <cellStyle name="SAPBEXaggItemX 3 7 2" xfId="1930"/>
    <cellStyle name="SAPBEXaggItemX 3 7 2 2" xfId="20667"/>
    <cellStyle name="SAPBEXaggItemX 3 7 2 2 2" xfId="20668"/>
    <cellStyle name="SAPBEXaggItemX 3 7 2 3" xfId="20669"/>
    <cellStyle name="SAPBEXaggItemX 3 7 2 3 2" xfId="20670"/>
    <cellStyle name="SAPBEXaggItemX 3 7 2 4" xfId="20671"/>
    <cellStyle name="SAPBEXaggItemX 3 7 3" xfId="20672"/>
    <cellStyle name="SAPBEXaggItemX 3 7 3 2" xfId="20673"/>
    <cellStyle name="SAPBEXaggItemX 3 7 4" xfId="20674"/>
    <cellStyle name="SAPBEXaggItemX 3 7 4 2" xfId="20675"/>
    <cellStyle name="SAPBEXaggItemX 3 7 5" xfId="20676"/>
    <cellStyle name="SAPBEXaggItemX 3 8" xfId="1931"/>
    <cellStyle name="SAPBEXaggItemX 3 8 2" xfId="1932"/>
    <cellStyle name="SAPBEXaggItemX 3 8 2 2" xfId="20677"/>
    <cellStyle name="SAPBEXaggItemX 3 8 2 2 2" xfId="20678"/>
    <cellStyle name="SAPBEXaggItemX 3 8 2 3" xfId="20679"/>
    <cellStyle name="SAPBEXaggItemX 3 8 2 3 2" xfId="20680"/>
    <cellStyle name="SAPBEXaggItemX 3 8 2 4" xfId="20681"/>
    <cellStyle name="SAPBEXaggItemX 3 8 3" xfId="20682"/>
    <cellStyle name="SAPBEXaggItemX 3 8 3 2" xfId="20683"/>
    <cellStyle name="SAPBEXaggItemX 3 8 4" xfId="20684"/>
    <cellStyle name="SAPBEXaggItemX 3 8 4 2" xfId="20685"/>
    <cellStyle name="SAPBEXaggItemX 3 8 5" xfId="20686"/>
    <cellStyle name="SAPBEXaggItemX 3 9" xfId="1933"/>
    <cellStyle name="SAPBEXaggItemX 3 9 2" xfId="1934"/>
    <cellStyle name="SAPBEXaggItemX 3 9 2 2" xfId="20687"/>
    <cellStyle name="SAPBEXaggItemX 3 9 2 2 2" xfId="20688"/>
    <cellStyle name="SAPBEXaggItemX 3 9 2 3" xfId="20689"/>
    <cellStyle name="SAPBEXaggItemX 3 9 2 3 2" xfId="20690"/>
    <cellStyle name="SAPBEXaggItemX 3 9 2 4" xfId="20691"/>
    <cellStyle name="SAPBEXaggItemX 3 9 3" xfId="20692"/>
    <cellStyle name="SAPBEXaggItemX 3 9 3 2" xfId="20693"/>
    <cellStyle name="SAPBEXaggItemX 3 9 4" xfId="20694"/>
    <cellStyle name="SAPBEXaggItemX 3 9 4 2" xfId="20695"/>
    <cellStyle name="SAPBEXaggItemX 3 9 5" xfId="20696"/>
    <cellStyle name="SAPBEXaggItemX 4" xfId="1935"/>
    <cellStyle name="SAPBEXaggItemX 4 10" xfId="20697"/>
    <cellStyle name="SAPBEXaggItemX 4 2" xfId="1936"/>
    <cellStyle name="SAPBEXaggItemX 4 2 2" xfId="1937"/>
    <cellStyle name="SAPBEXaggItemX 4 2 2 2" xfId="20698"/>
    <cellStyle name="SAPBEXaggItemX 4 2 2 2 2" xfId="20699"/>
    <cellStyle name="SAPBEXaggItemX 4 2 2 3" xfId="20700"/>
    <cellStyle name="SAPBEXaggItemX 4 2 2 3 2" xfId="20701"/>
    <cellStyle name="SAPBEXaggItemX 4 2 2 4" xfId="20702"/>
    <cellStyle name="SAPBEXaggItemX 4 2 3" xfId="20703"/>
    <cellStyle name="SAPBEXaggItemX 4 2 3 2" xfId="20704"/>
    <cellStyle name="SAPBEXaggItemX 4 2 4" xfId="20705"/>
    <cellStyle name="SAPBEXaggItemX 4 2 4 2" xfId="20706"/>
    <cellStyle name="SAPBEXaggItemX 4 2 5" xfId="20707"/>
    <cellStyle name="SAPBEXaggItemX 4 3" xfId="1938"/>
    <cellStyle name="SAPBEXaggItemX 4 3 2" xfId="1939"/>
    <cellStyle name="SAPBEXaggItemX 4 3 2 2" xfId="20708"/>
    <cellStyle name="SAPBEXaggItemX 4 3 2 2 2" xfId="20709"/>
    <cellStyle name="SAPBEXaggItemX 4 3 2 3" xfId="20710"/>
    <cellStyle name="SAPBEXaggItemX 4 3 2 3 2" xfId="20711"/>
    <cellStyle name="SAPBEXaggItemX 4 3 2 4" xfId="20712"/>
    <cellStyle name="SAPBEXaggItemX 4 3 3" xfId="20713"/>
    <cellStyle name="SAPBEXaggItemX 4 3 3 2" xfId="20714"/>
    <cellStyle name="SAPBEXaggItemX 4 3 4" xfId="20715"/>
    <cellStyle name="SAPBEXaggItemX 4 3 4 2" xfId="20716"/>
    <cellStyle name="SAPBEXaggItemX 4 3 5" xfId="20717"/>
    <cellStyle name="SAPBEXaggItemX 4 4" xfId="1940"/>
    <cellStyle name="SAPBEXaggItemX 4 4 2" xfId="1941"/>
    <cellStyle name="SAPBEXaggItemX 4 4 2 2" xfId="20718"/>
    <cellStyle name="SAPBEXaggItemX 4 4 2 2 2" xfId="20719"/>
    <cellStyle name="SAPBEXaggItemX 4 4 2 3" xfId="20720"/>
    <cellStyle name="SAPBEXaggItemX 4 4 2 3 2" xfId="20721"/>
    <cellStyle name="SAPBEXaggItemX 4 4 2 4" xfId="20722"/>
    <cellStyle name="SAPBEXaggItemX 4 4 3" xfId="20723"/>
    <cellStyle name="SAPBEXaggItemX 4 4 3 2" xfId="20724"/>
    <cellStyle name="SAPBEXaggItemX 4 4 4" xfId="20725"/>
    <cellStyle name="SAPBEXaggItemX 4 4 4 2" xfId="20726"/>
    <cellStyle name="SAPBEXaggItemX 4 4 5" xfId="20727"/>
    <cellStyle name="SAPBEXaggItemX 4 5" xfId="1942"/>
    <cellStyle name="SAPBEXaggItemX 4 5 2" xfId="1943"/>
    <cellStyle name="SAPBEXaggItemX 4 5 2 2" xfId="20728"/>
    <cellStyle name="SAPBEXaggItemX 4 5 2 2 2" xfId="20729"/>
    <cellStyle name="SAPBEXaggItemX 4 5 2 3" xfId="20730"/>
    <cellStyle name="SAPBEXaggItemX 4 5 2 3 2" xfId="20731"/>
    <cellStyle name="SAPBEXaggItemX 4 5 2 4" xfId="20732"/>
    <cellStyle name="SAPBEXaggItemX 4 5 3" xfId="20733"/>
    <cellStyle name="SAPBEXaggItemX 4 5 3 2" xfId="20734"/>
    <cellStyle name="SAPBEXaggItemX 4 5 4" xfId="20735"/>
    <cellStyle name="SAPBEXaggItemX 4 5 4 2" xfId="20736"/>
    <cellStyle name="SAPBEXaggItemX 4 5 5" xfId="20737"/>
    <cellStyle name="SAPBEXaggItemX 4 6" xfId="1944"/>
    <cellStyle name="SAPBEXaggItemX 4 6 2" xfId="1945"/>
    <cellStyle name="SAPBEXaggItemX 4 6 2 2" xfId="20738"/>
    <cellStyle name="SAPBEXaggItemX 4 6 2 2 2" xfId="20739"/>
    <cellStyle name="SAPBEXaggItemX 4 6 2 3" xfId="20740"/>
    <cellStyle name="SAPBEXaggItemX 4 6 2 3 2" xfId="20741"/>
    <cellStyle name="SAPBEXaggItemX 4 6 2 4" xfId="20742"/>
    <cellStyle name="SAPBEXaggItemX 4 6 3" xfId="20743"/>
    <cellStyle name="SAPBEXaggItemX 4 6 3 2" xfId="20744"/>
    <cellStyle name="SAPBEXaggItemX 4 6 4" xfId="20745"/>
    <cellStyle name="SAPBEXaggItemX 4 6 4 2" xfId="20746"/>
    <cellStyle name="SAPBEXaggItemX 4 6 5" xfId="20747"/>
    <cellStyle name="SAPBEXaggItemX 4 7" xfId="1946"/>
    <cellStyle name="SAPBEXaggItemX 4 7 2" xfId="20748"/>
    <cellStyle name="SAPBEXaggItemX 4 7 2 2" xfId="20749"/>
    <cellStyle name="SAPBEXaggItemX 4 7 3" xfId="20750"/>
    <cellStyle name="SAPBEXaggItemX 4 7 3 2" xfId="20751"/>
    <cellStyle name="SAPBEXaggItemX 4 7 4" xfId="20752"/>
    <cellStyle name="SAPBEXaggItemX 4 8" xfId="20753"/>
    <cellStyle name="SAPBEXaggItemX 4 8 2" xfId="20754"/>
    <cellStyle name="SAPBEXaggItemX 4 9" xfId="20755"/>
    <cellStyle name="SAPBEXaggItemX 4 9 2" xfId="20756"/>
    <cellStyle name="SAPBEXaggItemX 5" xfId="1947"/>
    <cellStyle name="SAPBEXaggItemX 5 10" xfId="20757"/>
    <cellStyle name="SAPBEXaggItemX 5 2" xfId="1948"/>
    <cellStyle name="SAPBEXaggItemX 5 2 2" xfId="1949"/>
    <cellStyle name="SAPBEXaggItemX 5 2 2 2" xfId="20758"/>
    <cellStyle name="SAPBEXaggItemX 5 2 2 2 2" xfId="20759"/>
    <cellStyle name="SAPBEXaggItemX 5 2 2 3" xfId="20760"/>
    <cellStyle name="SAPBEXaggItemX 5 2 2 3 2" xfId="20761"/>
    <cellStyle name="SAPBEXaggItemX 5 2 2 4" xfId="20762"/>
    <cellStyle name="SAPBEXaggItemX 5 2 3" xfId="20763"/>
    <cellStyle name="SAPBEXaggItemX 5 2 3 2" xfId="20764"/>
    <cellStyle name="SAPBEXaggItemX 5 2 4" xfId="20765"/>
    <cellStyle name="SAPBEXaggItemX 5 2 4 2" xfId="20766"/>
    <cellStyle name="SAPBEXaggItemX 5 2 5" xfId="20767"/>
    <cellStyle name="SAPBEXaggItemX 5 3" xfId="1950"/>
    <cellStyle name="SAPBEXaggItemX 5 3 2" xfId="1951"/>
    <cellStyle name="SAPBEXaggItemX 5 3 2 2" xfId="20768"/>
    <cellStyle name="SAPBEXaggItemX 5 3 2 2 2" xfId="20769"/>
    <cellStyle name="SAPBEXaggItemX 5 3 2 3" xfId="20770"/>
    <cellStyle name="SAPBEXaggItemX 5 3 2 3 2" xfId="20771"/>
    <cellStyle name="SAPBEXaggItemX 5 3 2 4" xfId="20772"/>
    <cellStyle name="SAPBEXaggItemX 5 3 3" xfId="20773"/>
    <cellStyle name="SAPBEXaggItemX 5 3 3 2" xfId="20774"/>
    <cellStyle name="SAPBEXaggItemX 5 3 4" xfId="20775"/>
    <cellStyle name="SAPBEXaggItemX 5 3 4 2" xfId="20776"/>
    <cellStyle name="SAPBEXaggItemX 5 3 5" xfId="20777"/>
    <cellStyle name="SAPBEXaggItemX 5 4" xfId="1952"/>
    <cellStyle name="SAPBEXaggItemX 5 4 2" xfId="1953"/>
    <cellStyle name="SAPBEXaggItemX 5 4 2 2" xfId="20778"/>
    <cellStyle name="SAPBEXaggItemX 5 4 2 2 2" xfId="20779"/>
    <cellStyle name="SAPBEXaggItemX 5 4 2 3" xfId="20780"/>
    <cellStyle name="SAPBEXaggItemX 5 4 2 3 2" xfId="20781"/>
    <cellStyle name="SAPBEXaggItemX 5 4 2 4" xfId="20782"/>
    <cellStyle name="SAPBEXaggItemX 5 4 3" xfId="20783"/>
    <cellStyle name="SAPBEXaggItemX 5 4 3 2" xfId="20784"/>
    <cellStyle name="SAPBEXaggItemX 5 4 4" xfId="20785"/>
    <cellStyle name="SAPBEXaggItemX 5 4 4 2" xfId="20786"/>
    <cellStyle name="SAPBEXaggItemX 5 4 5" xfId="20787"/>
    <cellStyle name="SAPBEXaggItemX 5 5" xfId="1954"/>
    <cellStyle name="SAPBEXaggItemX 5 5 2" xfId="1955"/>
    <cellStyle name="SAPBEXaggItemX 5 5 2 2" xfId="20788"/>
    <cellStyle name="SAPBEXaggItemX 5 5 2 2 2" xfId="20789"/>
    <cellStyle name="SAPBEXaggItemX 5 5 2 3" xfId="20790"/>
    <cellStyle name="SAPBEXaggItemX 5 5 2 3 2" xfId="20791"/>
    <cellStyle name="SAPBEXaggItemX 5 5 2 4" xfId="20792"/>
    <cellStyle name="SAPBEXaggItemX 5 5 3" xfId="20793"/>
    <cellStyle name="SAPBEXaggItemX 5 5 3 2" xfId="20794"/>
    <cellStyle name="SAPBEXaggItemX 5 5 4" xfId="20795"/>
    <cellStyle name="SAPBEXaggItemX 5 5 4 2" xfId="20796"/>
    <cellStyle name="SAPBEXaggItemX 5 5 5" xfId="20797"/>
    <cellStyle name="SAPBEXaggItemX 5 6" xfId="1956"/>
    <cellStyle name="SAPBEXaggItemX 5 6 2" xfId="1957"/>
    <cellStyle name="SAPBEXaggItemX 5 6 2 2" xfId="20798"/>
    <cellStyle name="SAPBEXaggItemX 5 6 2 2 2" xfId="20799"/>
    <cellStyle name="SAPBEXaggItemX 5 6 2 3" xfId="20800"/>
    <cellStyle name="SAPBEXaggItemX 5 6 2 3 2" xfId="20801"/>
    <cellStyle name="SAPBEXaggItemX 5 6 2 4" xfId="20802"/>
    <cellStyle name="SAPBEXaggItemX 5 6 3" xfId="20803"/>
    <cellStyle name="SAPBEXaggItemX 5 6 3 2" xfId="20804"/>
    <cellStyle name="SAPBEXaggItemX 5 6 4" xfId="20805"/>
    <cellStyle name="SAPBEXaggItemX 5 6 4 2" xfId="20806"/>
    <cellStyle name="SAPBEXaggItemX 5 6 5" xfId="20807"/>
    <cellStyle name="SAPBEXaggItemX 5 7" xfId="1958"/>
    <cellStyle name="SAPBEXaggItemX 5 7 2" xfId="20808"/>
    <cellStyle name="SAPBEXaggItemX 5 7 2 2" xfId="20809"/>
    <cellStyle name="SAPBEXaggItemX 5 7 3" xfId="20810"/>
    <cellStyle name="SAPBEXaggItemX 5 7 3 2" xfId="20811"/>
    <cellStyle name="SAPBEXaggItemX 5 7 4" xfId="20812"/>
    <cellStyle name="SAPBEXaggItemX 5 8" xfId="20813"/>
    <cellStyle name="SAPBEXaggItemX 5 8 2" xfId="20814"/>
    <cellStyle name="SAPBEXaggItemX 5 9" xfId="20815"/>
    <cellStyle name="SAPBEXaggItemX 5 9 2" xfId="20816"/>
    <cellStyle name="SAPBEXaggItemX 6" xfId="1959"/>
    <cellStyle name="SAPBEXaggItemX 6 10" xfId="20817"/>
    <cellStyle name="SAPBEXaggItemX 6 2" xfId="1960"/>
    <cellStyle name="SAPBEXaggItemX 6 2 2" xfId="1961"/>
    <cellStyle name="SAPBEXaggItemX 6 2 2 2" xfId="20818"/>
    <cellStyle name="SAPBEXaggItemX 6 2 2 2 2" xfId="20819"/>
    <cellStyle name="SAPBEXaggItemX 6 2 2 3" xfId="20820"/>
    <cellStyle name="SAPBEXaggItemX 6 2 2 3 2" xfId="20821"/>
    <cellStyle name="SAPBEXaggItemX 6 2 2 4" xfId="20822"/>
    <cellStyle name="SAPBEXaggItemX 6 2 3" xfId="20823"/>
    <cellStyle name="SAPBEXaggItemX 6 2 3 2" xfId="20824"/>
    <cellStyle name="SAPBEXaggItemX 6 2 4" xfId="20825"/>
    <cellStyle name="SAPBEXaggItemX 6 2 4 2" xfId="20826"/>
    <cellStyle name="SAPBEXaggItemX 6 2 5" xfId="20827"/>
    <cellStyle name="SAPBEXaggItemX 6 3" xfId="1962"/>
    <cellStyle name="SAPBEXaggItemX 6 3 2" xfId="1963"/>
    <cellStyle name="SAPBEXaggItemX 6 3 2 2" xfId="20828"/>
    <cellStyle name="SAPBEXaggItemX 6 3 2 2 2" xfId="20829"/>
    <cellStyle name="SAPBEXaggItemX 6 3 2 3" xfId="20830"/>
    <cellStyle name="SAPBEXaggItemX 6 3 2 3 2" xfId="20831"/>
    <cellStyle name="SAPBEXaggItemX 6 3 2 4" xfId="20832"/>
    <cellStyle name="SAPBEXaggItemX 6 3 3" xfId="20833"/>
    <cellStyle name="SAPBEXaggItemX 6 3 3 2" xfId="20834"/>
    <cellStyle name="SAPBEXaggItemX 6 3 4" xfId="20835"/>
    <cellStyle name="SAPBEXaggItemX 6 3 4 2" xfId="20836"/>
    <cellStyle name="SAPBEXaggItemX 6 3 5" xfId="20837"/>
    <cellStyle name="SAPBEXaggItemX 6 4" xfId="1964"/>
    <cellStyle name="SAPBEXaggItemX 6 4 2" xfId="1965"/>
    <cellStyle name="SAPBEXaggItemX 6 4 2 2" xfId="20838"/>
    <cellStyle name="SAPBEXaggItemX 6 4 2 2 2" xfId="20839"/>
    <cellStyle name="SAPBEXaggItemX 6 4 2 3" xfId="20840"/>
    <cellStyle name="SAPBEXaggItemX 6 4 2 3 2" xfId="20841"/>
    <cellStyle name="SAPBEXaggItemX 6 4 2 4" xfId="20842"/>
    <cellStyle name="SAPBEXaggItemX 6 4 3" xfId="20843"/>
    <cellStyle name="SAPBEXaggItemX 6 4 3 2" xfId="20844"/>
    <cellStyle name="SAPBEXaggItemX 6 4 4" xfId="20845"/>
    <cellStyle name="SAPBEXaggItemX 6 4 4 2" xfId="20846"/>
    <cellStyle name="SAPBEXaggItemX 6 4 5" xfId="20847"/>
    <cellStyle name="SAPBEXaggItemX 6 5" xfId="1966"/>
    <cellStyle name="SAPBEXaggItemX 6 5 2" xfId="1967"/>
    <cellStyle name="SAPBEXaggItemX 6 5 2 2" xfId="20848"/>
    <cellStyle name="SAPBEXaggItemX 6 5 2 2 2" xfId="20849"/>
    <cellStyle name="SAPBEXaggItemX 6 5 2 3" xfId="20850"/>
    <cellStyle name="SAPBEXaggItemX 6 5 2 3 2" xfId="20851"/>
    <cellStyle name="SAPBEXaggItemX 6 5 2 4" xfId="20852"/>
    <cellStyle name="SAPBEXaggItemX 6 5 3" xfId="20853"/>
    <cellStyle name="SAPBEXaggItemX 6 5 3 2" xfId="20854"/>
    <cellStyle name="SAPBEXaggItemX 6 5 4" xfId="20855"/>
    <cellStyle name="SAPBEXaggItemX 6 5 4 2" xfId="20856"/>
    <cellStyle name="SAPBEXaggItemX 6 5 5" xfId="20857"/>
    <cellStyle name="SAPBEXaggItemX 6 6" xfId="1968"/>
    <cellStyle name="SAPBEXaggItemX 6 6 2" xfId="1969"/>
    <cellStyle name="SAPBEXaggItemX 6 6 2 2" xfId="20858"/>
    <cellStyle name="SAPBEXaggItemX 6 6 2 2 2" xfId="20859"/>
    <cellStyle name="SAPBEXaggItemX 6 6 2 3" xfId="20860"/>
    <cellStyle name="SAPBEXaggItemX 6 6 2 3 2" xfId="20861"/>
    <cellStyle name="SAPBEXaggItemX 6 6 2 4" xfId="20862"/>
    <cellStyle name="SAPBEXaggItemX 6 6 3" xfId="20863"/>
    <cellStyle name="SAPBEXaggItemX 6 6 3 2" xfId="20864"/>
    <cellStyle name="SAPBEXaggItemX 6 6 4" xfId="20865"/>
    <cellStyle name="SAPBEXaggItemX 6 6 4 2" xfId="20866"/>
    <cellStyle name="SAPBEXaggItemX 6 6 5" xfId="20867"/>
    <cellStyle name="SAPBEXaggItemX 6 7" xfId="1970"/>
    <cellStyle name="SAPBEXaggItemX 6 7 2" xfId="20868"/>
    <cellStyle name="SAPBEXaggItemX 6 7 2 2" xfId="20869"/>
    <cellStyle name="SAPBEXaggItemX 6 7 3" xfId="20870"/>
    <cellStyle name="SAPBEXaggItemX 6 7 3 2" xfId="20871"/>
    <cellStyle name="SAPBEXaggItemX 6 7 4" xfId="20872"/>
    <cellStyle name="SAPBEXaggItemX 6 8" xfId="20873"/>
    <cellStyle name="SAPBEXaggItemX 6 8 2" xfId="20874"/>
    <cellStyle name="SAPBEXaggItemX 6 9" xfId="20875"/>
    <cellStyle name="SAPBEXaggItemX 6 9 2" xfId="20876"/>
    <cellStyle name="SAPBEXaggItemX 7" xfId="1971"/>
    <cellStyle name="SAPBEXaggItemX 7 2" xfId="1972"/>
    <cellStyle name="SAPBEXaggItemX 7 2 2" xfId="20877"/>
    <cellStyle name="SAPBEXaggItemX 7 2 2 2" xfId="20878"/>
    <cellStyle name="SAPBEXaggItemX 7 2 3" xfId="20879"/>
    <cellStyle name="SAPBEXaggItemX 7 2 3 2" xfId="20880"/>
    <cellStyle name="SAPBEXaggItemX 7 2 4" xfId="20881"/>
    <cellStyle name="SAPBEXaggItemX 7 3" xfId="20882"/>
    <cellStyle name="SAPBEXaggItemX 7 3 2" xfId="20883"/>
    <cellStyle name="SAPBEXaggItemX 7 4" xfId="20884"/>
    <cellStyle name="SAPBEXaggItemX 7 4 2" xfId="20885"/>
    <cellStyle name="SAPBEXaggItemX 7 5" xfId="20886"/>
    <cellStyle name="SAPBEXaggItemX 8" xfId="1973"/>
    <cellStyle name="SAPBEXaggItemX 8 2" xfId="1974"/>
    <cellStyle name="SAPBEXaggItemX 8 2 2" xfId="20887"/>
    <cellStyle name="SAPBEXaggItemX 8 2 2 2" xfId="20888"/>
    <cellStyle name="SAPBEXaggItemX 8 2 3" xfId="20889"/>
    <cellStyle name="SAPBEXaggItemX 8 2 3 2" xfId="20890"/>
    <cellStyle name="SAPBEXaggItemX 8 2 4" xfId="20891"/>
    <cellStyle name="SAPBEXaggItemX 8 3" xfId="20892"/>
    <cellStyle name="SAPBEXaggItemX 8 3 2" xfId="20893"/>
    <cellStyle name="SAPBEXaggItemX 8 4" xfId="20894"/>
    <cellStyle name="SAPBEXaggItemX 8 4 2" xfId="20895"/>
    <cellStyle name="SAPBEXaggItemX 8 5" xfId="20896"/>
    <cellStyle name="SAPBEXaggItemX 9" xfId="1975"/>
    <cellStyle name="SAPBEXaggItemX 9 2" xfId="1976"/>
    <cellStyle name="SAPBEXaggItemX 9 2 2" xfId="20897"/>
    <cellStyle name="SAPBEXaggItemX 9 2 2 2" xfId="20898"/>
    <cellStyle name="SAPBEXaggItemX 9 2 3" xfId="20899"/>
    <cellStyle name="SAPBEXaggItemX 9 2 3 2" xfId="20900"/>
    <cellStyle name="SAPBEXaggItemX 9 2 4" xfId="20901"/>
    <cellStyle name="SAPBEXaggItemX 9 3" xfId="20902"/>
    <cellStyle name="SAPBEXaggItemX 9 3 2" xfId="20903"/>
    <cellStyle name="SAPBEXaggItemX 9 4" xfId="20904"/>
    <cellStyle name="SAPBEXaggItemX 9 4 2" xfId="20905"/>
    <cellStyle name="SAPBEXaggItemX 9 5" xfId="20906"/>
    <cellStyle name="SAPBEXchaText" xfId="1977"/>
    <cellStyle name="SAPBEXchaText 10" xfId="1978"/>
    <cellStyle name="SAPBEXchaText 10 2" xfId="1979"/>
    <cellStyle name="SAPBEXchaText 10 2 2" xfId="20907"/>
    <cellStyle name="SAPBEXchaText 10 2 2 2" xfId="20908"/>
    <cellStyle name="SAPBEXchaText 10 2 3" xfId="20909"/>
    <cellStyle name="SAPBEXchaText 10 2 3 2" xfId="20910"/>
    <cellStyle name="SAPBEXchaText 10 2 4" xfId="20911"/>
    <cellStyle name="SAPBEXchaText 10 3" xfId="20912"/>
    <cellStyle name="SAPBEXchaText 10 3 2" xfId="20913"/>
    <cellStyle name="SAPBEXchaText 10 4" xfId="20914"/>
    <cellStyle name="SAPBEXchaText 10 4 2" xfId="20915"/>
    <cellStyle name="SAPBEXchaText 10 5" xfId="20916"/>
    <cellStyle name="SAPBEXchaText 11" xfId="1980"/>
    <cellStyle name="SAPBEXchaText 11 2" xfId="20917"/>
    <cellStyle name="SAPBEXchaText 11 2 2" xfId="20918"/>
    <cellStyle name="SAPBEXchaText 11 3" xfId="20919"/>
    <cellStyle name="SAPBEXchaText 11 3 2" xfId="20920"/>
    <cellStyle name="SAPBEXchaText 11 4" xfId="20921"/>
    <cellStyle name="SAPBEXchaText 12" xfId="1981"/>
    <cellStyle name="SAPBEXchaText 12 2" xfId="20922"/>
    <cellStyle name="SAPBEXchaText 12 2 2" xfId="20923"/>
    <cellStyle name="SAPBEXchaText 12 3" xfId="20924"/>
    <cellStyle name="SAPBEXchaText 12 3 2" xfId="20925"/>
    <cellStyle name="SAPBEXchaText 12 4" xfId="20926"/>
    <cellStyle name="SAPBEXchaText 13" xfId="1982"/>
    <cellStyle name="SAPBEXchaText 13 2" xfId="20927"/>
    <cellStyle name="SAPBEXchaText 13 2 2" xfId="20928"/>
    <cellStyle name="SAPBEXchaText 13 3" xfId="20929"/>
    <cellStyle name="SAPBEXchaText 13 3 2" xfId="20930"/>
    <cellStyle name="SAPBEXchaText 13 4" xfId="20931"/>
    <cellStyle name="SAPBEXchaText 14" xfId="1983"/>
    <cellStyle name="SAPBEXchaText 14 2" xfId="20932"/>
    <cellStyle name="SAPBEXchaText 14 2 2" xfId="20933"/>
    <cellStyle name="SAPBEXchaText 14 3" xfId="20934"/>
    <cellStyle name="SAPBEXchaText 14 3 2" xfId="20935"/>
    <cellStyle name="SAPBEXchaText 14 4" xfId="20936"/>
    <cellStyle name="SAPBEXchaText 15" xfId="1984"/>
    <cellStyle name="SAPBEXchaText 15 2" xfId="20937"/>
    <cellStyle name="SAPBEXchaText 15 2 2" xfId="20938"/>
    <cellStyle name="SAPBEXchaText 15 3" xfId="20939"/>
    <cellStyle name="SAPBEXchaText 15 3 2" xfId="20940"/>
    <cellStyle name="SAPBEXchaText 15 4" xfId="20941"/>
    <cellStyle name="SAPBEXchaText 16" xfId="20942"/>
    <cellStyle name="SAPBEXchaText 16 2" xfId="20943"/>
    <cellStyle name="SAPBEXchaText 16 2 2" xfId="20944"/>
    <cellStyle name="SAPBEXchaText 16 3" xfId="20945"/>
    <cellStyle name="SAPBEXchaText 17" xfId="20946"/>
    <cellStyle name="SAPBEXchaText 17 2" xfId="20947"/>
    <cellStyle name="SAPBEXchaText 17 2 2" xfId="20948"/>
    <cellStyle name="SAPBEXchaText 17 3" xfId="20949"/>
    <cellStyle name="SAPBEXchaText 18" xfId="20950"/>
    <cellStyle name="SAPBEXchaText 18 2" xfId="20951"/>
    <cellStyle name="SAPBEXchaText 18 2 2" xfId="20952"/>
    <cellStyle name="SAPBEXchaText 18 3" xfId="20953"/>
    <cellStyle name="SAPBEXchaText 19" xfId="20954"/>
    <cellStyle name="SAPBEXchaText 19 2" xfId="20955"/>
    <cellStyle name="SAPBEXchaText 2" xfId="1985"/>
    <cellStyle name="SAPBEXchaText 2 10" xfId="1986"/>
    <cellStyle name="SAPBEXchaText 2 10 2" xfId="20956"/>
    <cellStyle name="SAPBEXchaText 2 10 2 2" xfId="20957"/>
    <cellStyle name="SAPBEXchaText 2 10 3" xfId="20958"/>
    <cellStyle name="SAPBEXchaText 2 10 3 2" xfId="20959"/>
    <cellStyle name="SAPBEXchaText 2 10 4" xfId="20960"/>
    <cellStyle name="SAPBEXchaText 2 11" xfId="1987"/>
    <cellStyle name="SAPBEXchaText 2 11 2" xfId="20961"/>
    <cellStyle name="SAPBEXchaText 2 11 2 2" xfId="20962"/>
    <cellStyle name="SAPBEXchaText 2 11 3" xfId="20963"/>
    <cellStyle name="SAPBEXchaText 2 11 3 2" xfId="20964"/>
    <cellStyle name="SAPBEXchaText 2 11 4" xfId="20965"/>
    <cellStyle name="SAPBEXchaText 2 12" xfId="1988"/>
    <cellStyle name="SAPBEXchaText 2 12 2" xfId="20966"/>
    <cellStyle name="SAPBEXchaText 2 12 2 2" xfId="20967"/>
    <cellStyle name="SAPBEXchaText 2 12 3" xfId="20968"/>
    <cellStyle name="SAPBEXchaText 2 12 3 2" xfId="20969"/>
    <cellStyle name="SAPBEXchaText 2 12 4" xfId="20970"/>
    <cellStyle name="SAPBEXchaText 2 13" xfId="1989"/>
    <cellStyle name="SAPBEXchaText 2 13 2" xfId="20971"/>
    <cellStyle name="SAPBEXchaText 2 13 2 2" xfId="20972"/>
    <cellStyle name="SAPBEXchaText 2 13 3" xfId="20973"/>
    <cellStyle name="SAPBEXchaText 2 13 3 2" xfId="20974"/>
    <cellStyle name="SAPBEXchaText 2 13 4" xfId="20975"/>
    <cellStyle name="SAPBEXchaText 2 14" xfId="1990"/>
    <cellStyle name="SAPBEXchaText 2 14 2" xfId="20976"/>
    <cellStyle name="SAPBEXchaText 2 14 2 2" xfId="20977"/>
    <cellStyle name="SAPBEXchaText 2 14 3" xfId="20978"/>
    <cellStyle name="SAPBEXchaText 2 14 3 2" xfId="20979"/>
    <cellStyle name="SAPBEXchaText 2 14 4" xfId="20980"/>
    <cellStyle name="SAPBEXchaText 2 15" xfId="20981"/>
    <cellStyle name="SAPBEXchaText 2 15 2" xfId="20982"/>
    <cellStyle name="SAPBEXchaText 2 15 2 2" xfId="20983"/>
    <cellStyle name="SAPBEXchaText 2 15 3" xfId="20984"/>
    <cellStyle name="SAPBEXchaText 2 16" xfId="20985"/>
    <cellStyle name="SAPBEXchaText 2 16 2" xfId="20986"/>
    <cellStyle name="SAPBEXchaText 2 16 2 2" xfId="20987"/>
    <cellStyle name="SAPBEXchaText 2 16 3" xfId="20988"/>
    <cellStyle name="SAPBEXchaText 2 17" xfId="20989"/>
    <cellStyle name="SAPBEXchaText 2 17 2" xfId="20990"/>
    <cellStyle name="SAPBEXchaText 2 17 2 2" xfId="20991"/>
    <cellStyle name="SAPBEXchaText 2 17 3" xfId="20992"/>
    <cellStyle name="SAPBEXchaText 2 18" xfId="20993"/>
    <cellStyle name="SAPBEXchaText 2 18 2" xfId="20994"/>
    <cellStyle name="SAPBEXchaText 2 19" xfId="20995"/>
    <cellStyle name="SAPBEXchaText 2 2" xfId="1991"/>
    <cellStyle name="SAPBEXchaText 2 2 10" xfId="1992"/>
    <cellStyle name="SAPBEXchaText 2 2 10 2" xfId="20996"/>
    <cellStyle name="SAPBEXchaText 2 2 10 2 2" xfId="20997"/>
    <cellStyle name="SAPBEXchaText 2 2 10 3" xfId="20998"/>
    <cellStyle name="SAPBEXchaText 2 2 10 3 2" xfId="20999"/>
    <cellStyle name="SAPBEXchaText 2 2 10 4" xfId="21000"/>
    <cellStyle name="SAPBEXchaText 2 2 11" xfId="21001"/>
    <cellStyle name="SAPBEXchaText 2 2 11 2" xfId="21002"/>
    <cellStyle name="SAPBEXchaText 2 2 12" xfId="21003"/>
    <cellStyle name="SAPBEXchaText 2 2 12 2" xfId="21004"/>
    <cellStyle name="SAPBEXchaText 2 2 13" xfId="21005"/>
    <cellStyle name="SAPBEXchaText 2 2 2" xfId="1993"/>
    <cellStyle name="SAPBEXchaText 2 2 2 10" xfId="21006"/>
    <cellStyle name="SAPBEXchaText 2 2 2 2" xfId="1994"/>
    <cellStyle name="SAPBEXchaText 2 2 2 2 2" xfId="1995"/>
    <cellStyle name="SAPBEXchaText 2 2 2 2 2 2" xfId="21007"/>
    <cellStyle name="SAPBEXchaText 2 2 2 2 2 2 2" xfId="21008"/>
    <cellStyle name="SAPBEXchaText 2 2 2 2 2 3" xfId="21009"/>
    <cellStyle name="SAPBEXchaText 2 2 2 2 2 3 2" xfId="21010"/>
    <cellStyle name="SAPBEXchaText 2 2 2 2 2 4" xfId="21011"/>
    <cellStyle name="SAPBEXchaText 2 2 2 2 3" xfId="21012"/>
    <cellStyle name="SAPBEXchaText 2 2 2 2 3 2" xfId="21013"/>
    <cellStyle name="SAPBEXchaText 2 2 2 2 4" xfId="21014"/>
    <cellStyle name="SAPBEXchaText 2 2 2 2 4 2" xfId="21015"/>
    <cellStyle name="SAPBEXchaText 2 2 2 2 5" xfId="21016"/>
    <cellStyle name="SAPBEXchaText 2 2 2 3" xfId="1996"/>
    <cellStyle name="SAPBEXchaText 2 2 2 3 2" xfId="1997"/>
    <cellStyle name="SAPBEXchaText 2 2 2 3 2 2" xfId="21017"/>
    <cellStyle name="SAPBEXchaText 2 2 2 3 2 2 2" xfId="21018"/>
    <cellStyle name="SAPBEXchaText 2 2 2 3 2 3" xfId="21019"/>
    <cellStyle name="SAPBEXchaText 2 2 2 3 2 3 2" xfId="21020"/>
    <cellStyle name="SAPBEXchaText 2 2 2 3 2 4" xfId="21021"/>
    <cellStyle name="SAPBEXchaText 2 2 2 3 3" xfId="21022"/>
    <cellStyle name="SAPBEXchaText 2 2 2 3 3 2" xfId="21023"/>
    <cellStyle name="SAPBEXchaText 2 2 2 3 4" xfId="21024"/>
    <cellStyle name="SAPBEXchaText 2 2 2 3 4 2" xfId="21025"/>
    <cellStyle name="SAPBEXchaText 2 2 2 3 5" xfId="21026"/>
    <cellStyle name="SAPBEXchaText 2 2 2 4" xfId="1998"/>
    <cellStyle name="SAPBEXchaText 2 2 2 4 2" xfId="1999"/>
    <cellStyle name="SAPBEXchaText 2 2 2 4 2 2" xfId="21027"/>
    <cellStyle name="SAPBEXchaText 2 2 2 4 2 2 2" xfId="21028"/>
    <cellStyle name="SAPBEXchaText 2 2 2 4 2 3" xfId="21029"/>
    <cellStyle name="SAPBEXchaText 2 2 2 4 2 3 2" xfId="21030"/>
    <cellStyle name="SAPBEXchaText 2 2 2 4 2 4" xfId="21031"/>
    <cellStyle name="SAPBEXchaText 2 2 2 4 3" xfId="21032"/>
    <cellStyle name="SAPBEXchaText 2 2 2 4 3 2" xfId="21033"/>
    <cellStyle name="SAPBEXchaText 2 2 2 4 4" xfId="21034"/>
    <cellStyle name="SAPBEXchaText 2 2 2 4 4 2" xfId="21035"/>
    <cellStyle name="SAPBEXchaText 2 2 2 4 5" xfId="21036"/>
    <cellStyle name="SAPBEXchaText 2 2 2 5" xfId="2000"/>
    <cellStyle name="SAPBEXchaText 2 2 2 5 2" xfId="2001"/>
    <cellStyle name="SAPBEXchaText 2 2 2 5 2 2" xfId="21037"/>
    <cellStyle name="SAPBEXchaText 2 2 2 5 2 2 2" xfId="21038"/>
    <cellStyle name="SAPBEXchaText 2 2 2 5 2 3" xfId="21039"/>
    <cellStyle name="SAPBEXchaText 2 2 2 5 2 3 2" xfId="21040"/>
    <cellStyle name="SAPBEXchaText 2 2 2 5 2 4" xfId="21041"/>
    <cellStyle name="SAPBEXchaText 2 2 2 5 3" xfId="21042"/>
    <cellStyle name="SAPBEXchaText 2 2 2 5 3 2" xfId="21043"/>
    <cellStyle name="SAPBEXchaText 2 2 2 5 4" xfId="21044"/>
    <cellStyle name="SAPBEXchaText 2 2 2 5 4 2" xfId="21045"/>
    <cellStyle name="SAPBEXchaText 2 2 2 5 5" xfId="21046"/>
    <cellStyle name="SAPBEXchaText 2 2 2 6" xfId="2002"/>
    <cellStyle name="SAPBEXchaText 2 2 2 6 2" xfId="2003"/>
    <cellStyle name="SAPBEXchaText 2 2 2 6 2 2" xfId="21047"/>
    <cellStyle name="SAPBEXchaText 2 2 2 6 2 2 2" xfId="21048"/>
    <cellStyle name="SAPBEXchaText 2 2 2 6 2 3" xfId="21049"/>
    <cellStyle name="SAPBEXchaText 2 2 2 6 2 3 2" xfId="21050"/>
    <cellStyle name="SAPBEXchaText 2 2 2 6 2 4" xfId="21051"/>
    <cellStyle name="SAPBEXchaText 2 2 2 6 3" xfId="21052"/>
    <cellStyle name="SAPBEXchaText 2 2 2 6 3 2" xfId="21053"/>
    <cellStyle name="SAPBEXchaText 2 2 2 6 4" xfId="21054"/>
    <cellStyle name="SAPBEXchaText 2 2 2 6 4 2" xfId="21055"/>
    <cellStyle name="SAPBEXchaText 2 2 2 6 5" xfId="21056"/>
    <cellStyle name="SAPBEXchaText 2 2 2 7" xfId="2004"/>
    <cellStyle name="SAPBEXchaText 2 2 2 7 2" xfId="21057"/>
    <cellStyle name="SAPBEXchaText 2 2 2 7 2 2" xfId="21058"/>
    <cellStyle name="SAPBEXchaText 2 2 2 7 3" xfId="21059"/>
    <cellStyle name="SAPBEXchaText 2 2 2 7 3 2" xfId="21060"/>
    <cellStyle name="SAPBEXchaText 2 2 2 7 4" xfId="21061"/>
    <cellStyle name="SAPBEXchaText 2 2 2 8" xfId="21062"/>
    <cellStyle name="SAPBEXchaText 2 2 2 8 2" xfId="21063"/>
    <cellStyle name="SAPBEXchaText 2 2 2 9" xfId="21064"/>
    <cellStyle name="SAPBEXchaText 2 2 2 9 2" xfId="21065"/>
    <cellStyle name="SAPBEXchaText 2 2 3" xfId="2005"/>
    <cellStyle name="SAPBEXchaText 2 2 3 10" xfId="21066"/>
    <cellStyle name="SAPBEXchaText 2 2 3 2" xfId="2006"/>
    <cellStyle name="SAPBEXchaText 2 2 3 2 2" xfId="2007"/>
    <cellStyle name="SAPBEXchaText 2 2 3 2 2 2" xfId="21067"/>
    <cellStyle name="SAPBEXchaText 2 2 3 2 2 2 2" xfId="21068"/>
    <cellStyle name="SAPBEXchaText 2 2 3 2 2 3" xfId="21069"/>
    <cellStyle name="SAPBEXchaText 2 2 3 2 2 3 2" xfId="21070"/>
    <cellStyle name="SAPBEXchaText 2 2 3 2 2 4" xfId="21071"/>
    <cellStyle name="SAPBEXchaText 2 2 3 2 3" xfId="21072"/>
    <cellStyle name="SAPBEXchaText 2 2 3 2 3 2" xfId="21073"/>
    <cellStyle name="SAPBEXchaText 2 2 3 2 4" xfId="21074"/>
    <cellStyle name="SAPBEXchaText 2 2 3 2 4 2" xfId="21075"/>
    <cellStyle name="SAPBEXchaText 2 2 3 2 5" xfId="21076"/>
    <cellStyle name="SAPBEXchaText 2 2 3 3" xfId="2008"/>
    <cellStyle name="SAPBEXchaText 2 2 3 3 2" xfId="2009"/>
    <cellStyle name="SAPBEXchaText 2 2 3 3 2 2" xfId="21077"/>
    <cellStyle name="SAPBEXchaText 2 2 3 3 2 2 2" xfId="21078"/>
    <cellStyle name="SAPBEXchaText 2 2 3 3 2 3" xfId="21079"/>
    <cellStyle name="SAPBEXchaText 2 2 3 3 2 3 2" xfId="21080"/>
    <cellStyle name="SAPBEXchaText 2 2 3 3 2 4" xfId="21081"/>
    <cellStyle name="SAPBEXchaText 2 2 3 3 3" xfId="21082"/>
    <cellStyle name="SAPBEXchaText 2 2 3 3 3 2" xfId="21083"/>
    <cellStyle name="SAPBEXchaText 2 2 3 3 4" xfId="21084"/>
    <cellStyle name="SAPBEXchaText 2 2 3 3 4 2" xfId="21085"/>
    <cellStyle name="SAPBEXchaText 2 2 3 3 5" xfId="21086"/>
    <cellStyle name="SAPBEXchaText 2 2 3 4" xfId="2010"/>
    <cellStyle name="SAPBEXchaText 2 2 3 4 2" xfId="2011"/>
    <cellStyle name="SAPBEXchaText 2 2 3 4 2 2" xfId="21087"/>
    <cellStyle name="SAPBEXchaText 2 2 3 4 2 2 2" xfId="21088"/>
    <cellStyle name="SAPBEXchaText 2 2 3 4 2 3" xfId="21089"/>
    <cellStyle name="SAPBEXchaText 2 2 3 4 2 3 2" xfId="21090"/>
    <cellStyle name="SAPBEXchaText 2 2 3 4 2 4" xfId="21091"/>
    <cellStyle name="SAPBEXchaText 2 2 3 4 3" xfId="21092"/>
    <cellStyle name="SAPBEXchaText 2 2 3 4 3 2" xfId="21093"/>
    <cellStyle name="SAPBEXchaText 2 2 3 4 4" xfId="21094"/>
    <cellStyle name="SAPBEXchaText 2 2 3 4 4 2" xfId="21095"/>
    <cellStyle name="SAPBEXchaText 2 2 3 4 5" xfId="21096"/>
    <cellStyle name="SAPBEXchaText 2 2 3 5" xfId="2012"/>
    <cellStyle name="SAPBEXchaText 2 2 3 5 2" xfId="2013"/>
    <cellStyle name="SAPBEXchaText 2 2 3 5 2 2" xfId="21097"/>
    <cellStyle name="SAPBEXchaText 2 2 3 5 2 2 2" xfId="21098"/>
    <cellStyle name="SAPBEXchaText 2 2 3 5 2 3" xfId="21099"/>
    <cellStyle name="SAPBEXchaText 2 2 3 5 2 3 2" xfId="21100"/>
    <cellStyle name="SAPBEXchaText 2 2 3 5 2 4" xfId="21101"/>
    <cellStyle name="SAPBEXchaText 2 2 3 5 3" xfId="21102"/>
    <cellStyle name="SAPBEXchaText 2 2 3 5 3 2" xfId="21103"/>
    <cellStyle name="SAPBEXchaText 2 2 3 5 4" xfId="21104"/>
    <cellStyle name="SAPBEXchaText 2 2 3 5 4 2" xfId="21105"/>
    <cellStyle name="SAPBEXchaText 2 2 3 5 5" xfId="21106"/>
    <cellStyle name="SAPBEXchaText 2 2 3 6" xfId="2014"/>
    <cellStyle name="SAPBEXchaText 2 2 3 6 2" xfId="2015"/>
    <cellStyle name="SAPBEXchaText 2 2 3 6 2 2" xfId="21107"/>
    <cellStyle name="SAPBEXchaText 2 2 3 6 2 2 2" xfId="21108"/>
    <cellStyle name="SAPBEXchaText 2 2 3 6 2 3" xfId="21109"/>
    <cellStyle name="SAPBEXchaText 2 2 3 6 2 3 2" xfId="21110"/>
    <cellStyle name="SAPBEXchaText 2 2 3 6 2 4" xfId="21111"/>
    <cellStyle name="SAPBEXchaText 2 2 3 6 3" xfId="21112"/>
    <cellStyle name="SAPBEXchaText 2 2 3 6 3 2" xfId="21113"/>
    <cellStyle name="SAPBEXchaText 2 2 3 6 4" xfId="21114"/>
    <cellStyle name="SAPBEXchaText 2 2 3 6 4 2" xfId="21115"/>
    <cellStyle name="SAPBEXchaText 2 2 3 6 5" xfId="21116"/>
    <cellStyle name="SAPBEXchaText 2 2 3 7" xfId="2016"/>
    <cellStyle name="SAPBEXchaText 2 2 3 7 2" xfId="21117"/>
    <cellStyle name="SAPBEXchaText 2 2 3 7 2 2" xfId="21118"/>
    <cellStyle name="SAPBEXchaText 2 2 3 7 3" xfId="21119"/>
    <cellStyle name="SAPBEXchaText 2 2 3 7 3 2" xfId="21120"/>
    <cellStyle name="SAPBEXchaText 2 2 3 7 4" xfId="21121"/>
    <cellStyle name="SAPBEXchaText 2 2 3 8" xfId="21122"/>
    <cellStyle name="SAPBEXchaText 2 2 3 8 2" xfId="21123"/>
    <cellStyle name="SAPBEXchaText 2 2 3 9" xfId="21124"/>
    <cellStyle name="SAPBEXchaText 2 2 3 9 2" xfId="21125"/>
    <cellStyle name="SAPBEXchaText 2 2 4" xfId="2017"/>
    <cellStyle name="SAPBEXchaText 2 2 4 10" xfId="21126"/>
    <cellStyle name="SAPBEXchaText 2 2 4 2" xfId="2018"/>
    <cellStyle name="SAPBEXchaText 2 2 4 2 2" xfId="2019"/>
    <cellStyle name="SAPBEXchaText 2 2 4 2 2 2" xfId="21127"/>
    <cellStyle name="SAPBEXchaText 2 2 4 2 2 2 2" xfId="21128"/>
    <cellStyle name="SAPBEXchaText 2 2 4 2 2 3" xfId="21129"/>
    <cellStyle name="SAPBEXchaText 2 2 4 2 2 3 2" xfId="21130"/>
    <cellStyle name="SAPBEXchaText 2 2 4 2 2 4" xfId="21131"/>
    <cellStyle name="SAPBEXchaText 2 2 4 2 3" xfId="21132"/>
    <cellStyle name="SAPBEXchaText 2 2 4 2 3 2" xfId="21133"/>
    <cellStyle name="SAPBEXchaText 2 2 4 2 4" xfId="21134"/>
    <cellStyle name="SAPBEXchaText 2 2 4 2 4 2" xfId="21135"/>
    <cellStyle name="SAPBEXchaText 2 2 4 2 5" xfId="21136"/>
    <cellStyle name="SAPBEXchaText 2 2 4 3" xfId="2020"/>
    <cellStyle name="SAPBEXchaText 2 2 4 3 2" xfId="2021"/>
    <cellStyle name="SAPBEXchaText 2 2 4 3 2 2" xfId="21137"/>
    <cellStyle name="SAPBEXchaText 2 2 4 3 2 2 2" xfId="21138"/>
    <cellStyle name="SAPBEXchaText 2 2 4 3 2 3" xfId="21139"/>
    <cellStyle name="SAPBEXchaText 2 2 4 3 2 3 2" xfId="21140"/>
    <cellStyle name="SAPBEXchaText 2 2 4 3 2 4" xfId="21141"/>
    <cellStyle name="SAPBEXchaText 2 2 4 3 3" xfId="21142"/>
    <cellStyle name="SAPBEXchaText 2 2 4 3 3 2" xfId="21143"/>
    <cellStyle name="SAPBEXchaText 2 2 4 3 4" xfId="21144"/>
    <cellStyle name="SAPBEXchaText 2 2 4 3 4 2" xfId="21145"/>
    <cellStyle name="SAPBEXchaText 2 2 4 3 5" xfId="21146"/>
    <cellStyle name="SAPBEXchaText 2 2 4 4" xfId="2022"/>
    <cellStyle name="SAPBEXchaText 2 2 4 4 2" xfId="2023"/>
    <cellStyle name="SAPBEXchaText 2 2 4 4 2 2" xfId="21147"/>
    <cellStyle name="SAPBEXchaText 2 2 4 4 2 2 2" xfId="21148"/>
    <cellStyle name="SAPBEXchaText 2 2 4 4 2 3" xfId="21149"/>
    <cellStyle name="SAPBEXchaText 2 2 4 4 2 3 2" xfId="21150"/>
    <cellStyle name="SAPBEXchaText 2 2 4 4 2 4" xfId="21151"/>
    <cellStyle name="SAPBEXchaText 2 2 4 4 3" xfId="21152"/>
    <cellStyle name="SAPBEXchaText 2 2 4 4 3 2" xfId="21153"/>
    <cellStyle name="SAPBEXchaText 2 2 4 4 4" xfId="21154"/>
    <cellStyle name="SAPBEXchaText 2 2 4 4 4 2" xfId="21155"/>
    <cellStyle name="SAPBEXchaText 2 2 4 4 5" xfId="21156"/>
    <cellStyle name="SAPBEXchaText 2 2 4 5" xfId="2024"/>
    <cellStyle name="SAPBEXchaText 2 2 4 5 2" xfId="2025"/>
    <cellStyle name="SAPBEXchaText 2 2 4 5 2 2" xfId="21157"/>
    <cellStyle name="SAPBEXchaText 2 2 4 5 2 2 2" xfId="21158"/>
    <cellStyle name="SAPBEXchaText 2 2 4 5 2 3" xfId="21159"/>
    <cellStyle name="SAPBEXchaText 2 2 4 5 2 3 2" xfId="21160"/>
    <cellStyle name="SAPBEXchaText 2 2 4 5 2 4" xfId="21161"/>
    <cellStyle name="SAPBEXchaText 2 2 4 5 3" xfId="21162"/>
    <cellStyle name="SAPBEXchaText 2 2 4 5 3 2" xfId="21163"/>
    <cellStyle name="SAPBEXchaText 2 2 4 5 4" xfId="21164"/>
    <cellStyle name="SAPBEXchaText 2 2 4 5 4 2" xfId="21165"/>
    <cellStyle name="SAPBEXchaText 2 2 4 5 5" xfId="21166"/>
    <cellStyle name="SAPBEXchaText 2 2 4 6" xfId="2026"/>
    <cellStyle name="SAPBEXchaText 2 2 4 6 2" xfId="2027"/>
    <cellStyle name="SAPBEXchaText 2 2 4 6 2 2" xfId="21167"/>
    <cellStyle name="SAPBEXchaText 2 2 4 6 2 2 2" xfId="21168"/>
    <cellStyle name="SAPBEXchaText 2 2 4 6 2 3" xfId="21169"/>
    <cellStyle name="SAPBEXchaText 2 2 4 6 2 3 2" xfId="21170"/>
    <cellStyle name="SAPBEXchaText 2 2 4 6 2 4" xfId="21171"/>
    <cellStyle name="SAPBEXchaText 2 2 4 6 3" xfId="21172"/>
    <cellStyle name="SAPBEXchaText 2 2 4 6 3 2" xfId="21173"/>
    <cellStyle name="SAPBEXchaText 2 2 4 6 4" xfId="21174"/>
    <cellStyle name="SAPBEXchaText 2 2 4 6 4 2" xfId="21175"/>
    <cellStyle name="SAPBEXchaText 2 2 4 6 5" xfId="21176"/>
    <cellStyle name="SAPBEXchaText 2 2 4 7" xfId="2028"/>
    <cellStyle name="SAPBEXchaText 2 2 4 7 2" xfId="21177"/>
    <cellStyle name="SAPBEXchaText 2 2 4 7 2 2" xfId="21178"/>
    <cellStyle name="SAPBEXchaText 2 2 4 7 3" xfId="21179"/>
    <cellStyle name="SAPBEXchaText 2 2 4 7 3 2" xfId="21180"/>
    <cellStyle name="SAPBEXchaText 2 2 4 7 4" xfId="21181"/>
    <cellStyle name="SAPBEXchaText 2 2 4 8" xfId="21182"/>
    <cellStyle name="SAPBEXchaText 2 2 4 8 2" xfId="21183"/>
    <cellStyle name="SAPBEXchaText 2 2 4 9" xfId="21184"/>
    <cellStyle name="SAPBEXchaText 2 2 4 9 2" xfId="21185"/>
    <cellStyle name="SAPBEXchaText 2 2 5" xfId="2029"/>
    <cellStyle name="SAPBEXchaText 2 2 5 2" xfId="2030"/>
    <cellStyle name="SAPBEXchaText 2 2 5 2 2" xfId="21186"/>
    <cellStyle name="SAPBEXchaText 2 2 5 2 2 2" xfId="21187"/>
    <cellStyle name="SAPBEXchaText 2 2 5 2 3" xfId="21188"/>
    <cellStyle name="SAPBEXchaText 2 2 5 2 3 2" xfId="21189"/>
    <cellStyle name="SAPBEXchaText 2 2 5 2 4" xfId="21190"/>
    <cellStyle name="SAPBEXchaText 2 2 5 3" xfId="21191"/>
    <cellStyle name="SAPBEXchaText 2 2 5 3 2" xfId="21192"/>
    <cellStyle name="SAPBEXchaText 2 2 5 4" xfId="21193"/>
    <cellStyle name="SAPBEXchaText 2 2 5 4 2" xfId="21194"/>
    <cellStyle name="SAPBEXchaText 2 2 5 5" xfId="21195"/>
    <cellStyle name="SAPBEXchaText 2 2 6" xfId="2031"/>
    <cellStyle name="SAPBEXchaText 2 2 6 2" xfId="2032"/>
    <cellStyle name="SAPBEXchaText 2 2 6 2 2" xfId="21196"/>
    <cellStyle name="SAPBEXchaText 2 2 6 2 2 2" xfId="21197"/>
    <cellStyle name="SAPBEXchaText 2 2 6 2 3" xfId="21198"/>
    <cellStyle name="SAPBEXchaText 2 2 6 2 3 2" xfId="21199"/>
    <cellStyle name="SAPBEXchaText 2 2 6 2 4" xfId="21200"/>
    <cellStyle name="SAPBEXchaText 2 2 6 3" xfId="21201"/>
    <cellStyle name="SAPBEXchaText 2 2 6 3 2" xfId="21202"/>
    <cellStyle name="SAPBEXchaText 2 2 6 4" xfId="21203"/>
    <cellStyle name="SAPBEXchaText 2 2 6 4 2" xfId="21204"/>
    <cellStyle name="SAPBEXchaText 2 2 6 5" xfId="21205"/>
    <cellStyle name="SAPBEXchaText 2 2 7" xfId="2033"/>
    <cellStyle name="SAPBEXchaText 2 2 7 2" xfId="2034"/>
    <cellStyle name="SAPBEXchaText 2 2 7 2 2" xfId="21206"/>
    <cellStyle name="SAPBEXchaText 2 2 7 2 2 2" xfId="21207"/>
    <cellStyle name="SAPBEXchaText 2 2 7 2 3" xfId="21208"/>
    <cellStyle name="SAPBEXchaText 2 2 7 2 3 2" xfId="21209"/>
    <cellStyle name="SAPBEXchaText 2 2 7 2 4" xfId="21210"/>
    <cellStyle name="SAPBEXchaText 2 2 7 3" xfId="21211"/>
    <cellStyle name="SAPBEXchaText 2 2 7 3 2" xfId="21212"/>
    <cellStyle name="SAPBEXchaText 2 2 7 4" xfId="21213"/>
    <cellStyle name="SAPBEXchaText 2 2 7 4 2" xfId="21214"/>
    <cellStyle name="SAPBEXchaText 2 2 7 5" xfId="21215"/>
    <cellStyle name="SAPBEXchaText 2 2 8" xfId="2035"/>
    <cellStyle name="SAPBEXchaText 2 2 8 2" xfId="2036"/>
    <cellStyle name="SAPBEXchaText 2 2 8 2 2" xfId="21216"/>
    <cellStyle name="SAPBEXchaText 2 2 8 2 2 2" xfId="21217"/>
    <cellStyle name="SAPBEXchaText 2 2 8 2 3" xfId="21218"/>
    <cellStyle name="SAPBEXchaText 2 2 8 2 3 2" xfId="21219"/>
    <cellStyle name="SAPBEXchaText 2 2 8 2 4" xfId="21220"/>
    <cellStyle name="SAPBEXchaText 2 2 8 3" xfId="21221"/>
    <cellStyle name="SAPBEXchaText 2 2 8 3 2" xfId="21222"/>
    <cellStyle name="SAPBEXchaText 2 2 8 4" xfId="21223"/>
    <cellStyle name="SAPBEXchaText 2 2 8 4 2" xfId="21224"/>
    <cellStyle name="SAPBEXchaText 2 2 8 5" xfId="21225"/>
    <cellStyle name="SAPBEXchaText 2 2 9" xfId="2037"/>
    <cellStyle name="SAPBEXchaText 2 2 9 2" xfId="2038"/>
    <cellStyle name="SAPBEXchaText 2 2 9 2 2" xfId="21226"/>
    <cellStyle name="SAPBEXchaText 2 2 9 2 2 2" xfId="21227"/>
    <cellStyle name="SAPBEXchaText 2 2 9 2 3" xfId="21228"/>
    <cellStyle name="SAPBEXchaText 2 2 9 2 3 2" xfId="21229"/>
    <cellStyle name="SAPBEXchaText 2 2 9 2 4" xfId="21230"/>
    <cellStyle name="SAPBEXchaText 2 2 9 3" xfId="21231"/>
    <cellStyle name="SAPBEXchaText 2 2 9 3 2" xfId="21232"/>
    <cellStyle name="SAPBEXchaText 2 2 9 4" xfId="21233"/>
    <cellStyle name="SAPBEXchaText 2 2 9 4 2" xfId="21234"/>
    <cellStyle name="SAPBEXchaText 2 2 9 5" xfId="21235"/>
    <cellStyle name="SAPBEXchaText 2 20" xfId="21236"/>
    <cellStyle name="SAPBEXchaText 2 20 2" xfId="21237"/>
    <cellStyle name="SAPBEXchaText 2 21" xfId="21238"/>
    <cellStyle name="SAPBEXchaText 2 3" xfId="2039"/>
    <cellStyle name="SAPBEXchaText 2 3 10" xfId="21239"/>
    <cellStyle name="SAPBEXchaText 2 3 2" xfId="2040"/>
    <cellStyle name="SAPBEXchaText 2 3 2 2" xfId="2041"/>
    <cellStyle name="SAPBEXchaText 2 3 2 2 2" xfId="21240"/>
    <cellStyle name="SAPBEXchaText 2 3 2 2 2 2" xfId="21241"/>
    <cellStyle name="SAPBEXchaText 2 3 2 2 3" xfId="21242"/>
    <cellStyle name="SAPBEXchaText 2 3 2 2 3 2" xfId="21243"/>
    <cellStyle name="SAPBEXchaText 2 3 2 2 4" xfId="21244"/>
    <cellStyle name="SAPBEXchaText 2 3 2 3" xfId="21245"/>
    <cellStyle name="SAPBEXchaText 2 3 2 3 2" xfId="21246"/>
    <cellStyle name="SAPBEXchaText 2 3 2 4" xfId="21247"/>
    <cellStyle name="SAPBEXchaText 2 3 2 4 2" xfId="21248"/>
    <cellStyle name="SAPBEXchaText 2 3 2 5" xfId="21249"/>
    <cellStyle name="SAPBEXchaText 2 3 3" xfId="2042"/>
    <cellStyle name="SAPBEXchaText 2 3 3 2" xfId="2043"/>
    <cellStyle name="SAPBEXchaText 2 3 3 2 2" xfId="21250"/>
    <cellStyle name="SAPBEXchaText 2 3 3 2 2 2" xfId="21251"/>
    <cellStyle name="SAPBEXchaText 2 3 3 2 3" xfId="21252"/>
    <cellStyle name="SAPBEXchaText 2 3 3 2 3 2" xfId="21253"/>
    <cellStyle name="SAPBEXchaText 2 3 3 2 4" xfId="21254"/>
    <cellStyle name="SAPBEXchaText 2 3 3 3" xfId="21255"/>
    <cellStyle name="SAPBEXchaText 2 3 3 3 2" xfId="21256"/>
    <cellStyle name="SAPBEXchaText 2 3 3 4" xfId="21257"/>
    <cellStyle name="SAPBEXchaText 2 3 3 4 2" xfId="21258"/>
    <cellStyle name="SAPBEXchaText 2 3 3 5" xfId="21259"/>
    <cellStyle name="SAPBEXchaText 2 3 4" xfId="2044"/>
    <cellStyle name="SAPBEXchaText 2 3 4 2" xfId="2045"/>
    <cellStyle name="SAPBEXchaText 2 3 4 2 2" xfId="21260"/>
    <cellStyle name="SAPBEXchaText 2 3 4 2 2 2" xfId="21261"/>
    <cellStyle name="SAPBEXchaText 2 3 4 2 3" xfId="21262"/>
    <cellStyle name="SAPBEXchaText 2 3 4 2 3 2" xfId="21263"/>
    <cellStyle name="SAPBEXchaText 2 3 4 2 4" xfId="21264"/>
    <cellStyle name="SAPBEXchaText 2 3 4 3" xfId="21265"/>
    <cellStyle name="SAPBEXchaText 2 3 4 3 2" xfId="21266"/>
    <cellStyle name="SAPBEXchaText 2 3 4 4" xfId="21267"/>
    <cellStyle name="SAPBEXchaText 2 3 4 4 2" xfId="21268"/>
    <cellStyle name="SAPBEXchaText 2 3 4 5" xfId="21269"/>
    <cellStyle name="SAPBEXchaText 2 3 5" xfId="2046"/>
    <cellStyle name="SAPBEXchaText 2 3 5 2" xfId="2047"/>
    <cellStyle name="SAPBEXchaText 2 3 5 2 2" xfId="21270"/>
    <cellStyle name="SAPBEXchaText 2 3 5 2 2 2" xfId="21271"/>
    <cellStyle name="SAPBEXchaText 2 3 5 2 3" xfId="21272"/>
    <cellStyle name="SAPBEXchaText 2 3 5 2 3 2" xfId="21273"/>
    <cellStyle name="SAPBEXchaText 2 3 5 2 4" xfId="21274"/>
    <cellStyle name="SAPBEXchaText 2 3 5 3" xfId="21275"/>
    <cellStyle name="SAPBEXchaText 2 3 5 3 2" xfId="21276"/>
    <cellStyle name="SAPBEXchaText 2 3 5 4" xfId="21277"/>
    <cellStyle name="SAPBEXchaText 2 3 5 4 2" xfId="21278"/>
    <cellStyle name="SAPBEXchaText 2 3 5 5" xfId="21279"/>
    <cellStyle name="SAPBEXchaText 2 3 6" xfId="2048"/>
    <cellStyle name="SAPBEXchaText 2 3 6 2" xfId="2049"/>
    <cellStyle name="SAPBEXchaText 2 3 6 2 2" xfId="21280"/>
    <cellStyle name="SAPBEXchaText 2 3 6 2 2 2" xfId="21281"/>
    <cellStyle name="SAPBEXchaText 2 3 6 2 3" xfId="21282"/>
    <cellStyle name="SAPBEXchaText 2 3 6 2 3 2" xfId="21283"/>
    <cellStyle name="SAPBEXchaText 2 3 6 2 4" xfId="21284"/>
    <cellStyle name="SAPBEXchaText 2 3 6 3" xfId="21285"/>
    <cellStyle name="SAPBEXchaText 2 3 6 3 2" xfId="21286"/>
    <cellStyle name="SAPBEXchaText 2 3 6 4" xfId="21287"/>
    <cellStyle name="SAPBEXchaText 2 3 6 4 2" xfId="21288"/>
    <cellStyle name="SAPBEXchaText 2 3 6 5" xfId="21289"/>
    <cellStyle name="SAPBEXchaText 2 3 7" xfId="2050"/>
    <cellStyle name="SAPBEXchaText 2 3 7 2" xfId="21290"/>
    <cellStyle name="SAPBEXchaText 2 3 7 2 2" xfId="21291"/>
    <cellStyle name="SAPBEXchaText 2 3 7 3" xfId="21292"/>
    <cellStyle name="SAPBEXchaText 2 3 7 3 2" xfId="21293"/>
    <cellStyle name="SAPBEXchaText 2 3 7 4" xfId="21294"/>
    <cellStyle name="SAPBEXchaText 2 3 8" xfId="21295"/>
    <cellStyle name="SAPBEXchaText 2 3 8 2" xfId="21296"/>
    <cellStyle name="SAPBEXchaText 2 3 9" xfId="21297"/>
    <cellStyle name="SAPBEXchaText 2 3 9 2" xfId="21298"/>
    <cellStyle name="SAPBEXchaText 2 4" xfId="2051"/>
    <cellStyle name="SAPBEXchaText 2 4 10" xfId="21299"/>
    <cellStyle name="SAPBEXchaText 2 4 2" xfId="2052"/>
    <cellStyle name="SAPBEXchaText 2 4 2 2" xfId="2053"/>
    <cellStyle name="SAPBEXchaText 2 4 2 2 2" xfId="21300"/>
    <cellStyle name="SAPBEXchaText 2 4 2 2 2 2" xfId="21301"/>
    <cellStyle name="SAPBEXchaText 2 4 2 2 3" xfId="21302"/>
    <cellStyle name="SAPBEXchaText 2 4 2 2 3 2" xfId="21303"/>
    <cellStyle name="SAPBEXchaText 2 4 2 2 4" xfId="21304"/>
    <cellStyle name="SAPBEXchaText 2 4 2 3" xfId="21305"/>
    <cellStyle name="SAPBEXchaText 2 4 2 3 2" xfId="21306"/>
    <cellStyle name="SAPBEXchaText 2 4 2 4" xfId="21307"/>
    <cellStyle name="SAPBEXchaText 2 4 2 4 2" xfId="21308"/>
    <cellStyle name="SAPBEXchaText 2 4 2 5" xfId="21309"/>
    <cellStyle name="SAPBEXchaText 2 4 3" xfId="2054"/>
    <cellStyle name="SAPBEXchaText 2 4 3 2" xfId="2055"/>
    <cellStyle name="SAPBEXchaText 2 4 3 2 2" xfId="21310"/>
    <cellStyle name="SAPBEXchaText 2 4 3 2 2 2" xfId="21311"/>
    <cellStyle name="SAPBEXchaText 2 4 3 2 3" xfId="21312"/>
    <cellStyle name="SAPBEXchaText 2 4 3 2 3 2" xfId="21313"/>
    <cellStyle name="SAPBEXchaText 2 4 3 2 4" xfId="21314"/>
    <cellStyle name="SAPBEXchaText 2 4 3 3" xfId="21315"/>
    <cellStyle name="SAPBEXchaText 2 4 3 3 2" xfId="21316"/>
    <cellStyle name="SAPBEXchaText 2 4 3 4" xfId="21317"/>
    <cellStyle name="SAPBEXchaText 2 4 3 4 2" xfId="21318"/>
    <cellStyle name="SAPBEXchaText 2 4 3 5" xfId="21319"/>
    <cellStyle name="SAPBEXchaText 2 4 4" xfId="2056"/>
    <cellStyle name="SAPBEXchaText 2 4 4 2" xfId="2057"/>
    <cellStyle name="SAPBEXchaText 2 4 4 2 2" xfId="21320"/>
    <cellStyle name="SAPBEXchaText 2 4 4 2 2 2" xfId="21321"/>
    <cellStyle name="SAPBEXchaText 2 4 4 2 3" xfId="21322"/>
    <cellStyle name="SAPBEXchaText 2 4 4 2 3 2" xfId="21323"/>
    <cellStyle name="SAPBEXchaText 2 4 4 2 4" xfId="21324"/>
    <cellStyle name="SAPBEXchaText 2 4 4 3" xfId="21325"/>
    <cellStyle name="SAPBEXchaText 2 4 4 3 2" xfId="21326"/>
    <cellStyle name="SAPBEXchaText 2 4 4 4" xfId="21327"/>
    <cellStyle name="SAPBEXchaText 2 4 4 4 2" xfId="21328"/>
    <cellStyle name="SAPBEXchaText 2 4 4 5" xfId="21329"/>
    <cellStyle name="SAPBEXchaText 2 4 5" xfId="2058"/>
    <cellStyle name="SAPBEXchaText 2 4 5 2" xfId="2059"/>
    <cellStyle name="SAPBEXchaText 2 4 5 2 2" xfId="21330"/>
    <cellStyle name="SAPBEXchaText 2 4 5 2 2 2" xfId="21331"/>
    <cellStyle name="SAPBEXchaText 2 4 5 2 3" xfId="21332"/>
    <cellStyle name="SAPBEXchaText 2 4 5 2 3 2" xfId="21333"/>
    <cellStyle name="SAPBEXchaText 2 4 5 2 4" xfId="21334"/>
    <cellStyle name="SAPBEXchaText 2 4 5 3" xfId="21335"/>
    <cellStyle name="SAPBEXchaText 2 4 5 3 2" xfId="21336"/>
    <cellStyle name="SAPBEXchaText 2 4 5 4" xfId="21337"/>
    <cellStyle name="SAPBEXchaText 2 4 5 4 2" xfId="21338"/>
    <cellStyle name="SAPBEXchaText 2 4 5 5" xfId="21339"/>
    <cellStyle name="SAPBEXchaText 2 4 6" xfId="2060"/>
    <cellStyle name="SAPBEXchaText 2 4 6 2" xfId="2061"/>
    <cellStyle name="SAPBEXchaText 2 4 6 2 2" xfId="21340"/>
    <cellStyle name="SAPBEXchaText 2 4 6 2 2 2" xfId="21341"/>
    <cellStyle name="SAPBEXchaText 2 4 6 2 3" xfId="21342"/>
    <cellStyle name="SAPBEXchaText 2 4 6 2 3 2" xfId="21343"/>
    <cellStyle name="SAPBEXchaText 2 4 6 2 4" xfId="21344"/>
    <cellStyle name="SAPBEXchaText 2 4 6 3" xfId="21345"/>
    <cellStyle name="SAPBEXchaText 2 4 6 3 2" xfId="21346"/>
    <cellStyle name="SAPBEXchaText 2 4 6 4" xfId="21347"/>
    <cellStyle name="SAPBEXchaText 2 4 6 4 2" xfId="21348"/>
    <cellStyle name="SAPBEXchaText 2 4 6 5" xfId="21349"/>
    <cellStyle name="SAPBEXchaText 2 4 7" xfId="2062"/>
    <cellStyle name="SAPBEXchaText 2 4 7 2" xfId="21350"/>
    <cellStyle name="SAPBEXchaText 2 4 7 2 2" xfId="21351"/>
    <cellStyle name="SAPBEXchaText 2 4 7 3" xfId="21352"/>
    <cellStyle name="SAPBEXchaText 2 4 7 3 2" xfId="21353"/>
    <cellStyle name="SAPBEXchaText 2 4 7 4" xfId="21354"/>
    <cellStyle name="SAPBEXchaText 2 4 8" xfId="21355"/>
    <cellStyle name="SAPBEXchaText 2 4 8 2" xfId="21356"/>
    <cellStyle name="SAPBEXchaText 2 4 9" xfId="21357"/>
    <cellStyle name="SAPBEXchaText 2 4 9 2" xfId="21358"/>
    <cellStyle name="SAPBEXchaText 2 5" xfId="2063"/>
    <cellStyle name="SAPBEXchaText 2 5 10" xfId="21359"/>
    <cellStyle name="SAPBEXchaText 2 5 2" xfId="2064"/>
    <cellStyle name="SAPBEXchaText 2 5 2 2" xfId="2065"/>
    <cellStyle name="SAPBEXchaText 2 5 2 2 2" xfId="21360"/>
    <cellStyle name="SAPBEXchaText 2 5 2 2 2 2" xfId="21361"/>
    <cellStyle name="SAPBEXchaText 2 5 2 2 3" xfId="21362"/>
    <cellStyle name="SAPBEXchaText 2 5 2 2 3 2" xfId="21363"/>
    <cellStyle name="SAPBEXchaText 2 5 2 2 4" xfId="21364"/>
    <cellStyle name="SAPBEXchaText 2 5 2 3" xfId="21365"/>
    <cellStyle name="SAPBEXchaText 2 5 2 3 2" xfId="21366"/>
    <cellStyle name="SAPBEXchaText 2 5 2 4" xfId="21367"/>
    <cellStyle name="SAPBEXchaText 2 5 2 4 2" xfId="21368"/>
    <cellStyle name="SAPBEXchaText 2 5 2 5" xfId="21369"/>
    <cellStyle name="SAPBEXchaText 2 5 3" xfId="2066"/>
    <cellStyle name="SAPBEXchaText 2 5 3 2" xfId="2067"/>
    <cellStyle name="SAPBEXchaText 2 5 3 2 2" xfId="21370"/>
    <cellStyle name="SAPBEXchaText 2 5 3 2 2 2" xfId="21371"/>
    <cellStyle name="SAPBEXchaText 2 5 3 2 3" xfId="21372"/>
    <cellStyle name="SAPBEXchaText 2 5 3 2 3 2" xfId="21373"/>
    <cellStyle name="SAPBEXchaText 2 5 3 2 4" xfId="21374"/>
    <cellStyle name="SAPBEXchaText 2 5 3 3" xfId="21375"/>
    <cellStyle name="SAPBEXchaText 2 5 3 3 2" xfId="21376"/>
    <cellStyle name="SAPBEXchaText 2 5 3 4" xfId="21377"/>
    <cellStyle name="SAPBEXchaText 2 5 3 4 2" xfId="21378"/>
    <cellStyle name="SAPBEXchaText 2 5 3 5" xfId="21379"/>
    <cellStyle name="SAPBEXchaText 2 5 4" xfId="2068"/>
    <cellStyle name="SAPBEXchaText 2 5 4 2" xfId="2069"/>
    <cellStyle name="SAPBEXchaText 2 5 4 2 2" xfId="21380"/>
    <cellStyle name="SAPBEXchaText 2 5 4 2 2 2" xfId="21381"/>
    <cellStyle name="SAPBEXchaText 2 5 4 2 3" xfId="21382"/>
    <cellStyle name="SAPBEXchaText 2 5 4 2 3 2" xfId="21383"/>
    <cellStyle name="SAPBEXchaText 2 5 4 2 4" xfId="21384"/>
    <cellStyle name="SAPBEXchaText 2 5 4 3" xfId="21385"/>
    <cellStyle name="SAPBEXchaText 2 5 4 3 2" xfId="21386"/>
    <cellStyle name="SAPBEXchaText 2 5 4 4" xfId="21387"/>
    <cellStyle name="SAPBEXchaText 2 5 4 4 2" xfId="21388"/>
    <cellStyle name="SAPBEXchaText 2 5 4 5" xfId="21389"/>
    <cellStyle name="SAPBEXchaText 2 5 5" xfId="2070"/>
    <cellStyle name="SAPBEXchaText 2 5 5 2" xfId="2071"/>
    <cellStyle name="SAPBEXchaText 2 5 5 2 2" xfId="21390"/>
    <cellStyle name="SAPBEXchaText 2 5 5 2 2 2" xfId="21391"/>
    <cellStyle name="SAPBEXchaText 2 5 5 2 3" xfId="21392"/>
    <cellStyle name="SAPBEXchaText 2 5 5 2 3 2" xfId="21393"/>
    <cellStyle name="SAPBEXchaText 2 5 5 2 4" xfId="21394"/>
    <cellStyle name="SAPBEXchaText 2 5 5 3" xfId="21395"/>
    <cellStyle name="SAPBEXchaText 2 5 5 3 2" xfId="21396"/>
    <cellStyle name="SAPBEXchaText 2 5 5 4" xfId="21397"/>
    <cellStyle name="SAPBEXchaText 2 5 5 4 2" xfId="21398"/>
    <cellStyle name="SAPBEXchaText 2 5 5 5" xfId="21399"/>
    <cellStyle name="SAPBEXchaText 2 5 6" xfId="2072"/>
    <cellStyle name="SAPBEXchaText 2 5 6 2" xfId="2073"/>
    <cellStyle name="SAPBEXchaText 2 5 6 2 2" xfId="21400"/>
    <cellStyle name="SAPBEXchaText 2 5 6 2 2 2" xfId="21401"/>
    <cellStyle name="SAPBEXchaText 2 5 6 2 3" xfId="21402"/>
    <cellStyle name="SAPBEXchaText 2 5 6 2 3 2" xfId="21403"/>
    <cellStyle name="SAPBEXchaText 2 5 6 2 4" xfId="21404"/>
    <cellStyle name="SAPBEXchaText 2 5 6 3" xfId="21405"/>
    <cellStyle name="SAPBEXchaText 2 5 6 3 2" xfId="21406"/>
    <cellStyle name="SAPBEXchaText 2 5 6 4" xfId="21407"/>
    <cellStyle name="SAPBEXchaText 2 5 6 4 2" xfId="21408"/>
    <cellStyle name="SAPBEXchaText 2 5 6 5" xfId="21409"/>
    <cellStyle name="SAPBEXchaText 2 5 7" xfId="2074"/>
    <cellStyle name="SAPBEXchaText 2 5 7 2" xfId="21410"/>
    <cellStyle name="SAPBEXchaText 2 5 7 2 2" xfId="21411"/>
    <cellStyle name="SAPBEXchaText 2 5 7 3" xfId="21412"/>
    <cellStyle name="SAPBEXchaText 2 5 7 3 2" xfId="21413"/>
    <cellStyle name="SAPBEXchaText 2 5 7 4" xfId="21414"/>
    <cellStyle name="SAPBEXchaText 2 5 8" xfId="21415"/>
    <cellStyle name="SAPBEXchaText 2 5 8 2" xfId="21416"/>
    <cellStyle name="SAPBEXchaText 2 5 9" xfId="21417"/>
    <cellStyle name="SAPBEXchaText 2 5 9 2" xfId="21418"/>
    <cellStyle name="SAPBEXchaText 2 6" xfId="2075"/>
    <cellStyle name="SAPBEXchaText 2 6 2" xfId="2076"/>
    <cellStyle name="SAPBEXchaText 2 6 2 2" xfId="21419"/>
    <cellStyle name="SAPBEXchaText 2 6 2 2 2" xfId="21420"/>
    <cellStyle name="SAPBEXchaText 2 6 2 3" xfId="21421"/>
    <cellStyle name="SAPBEXchaText 2 6 2 3 2" xfId="21422"/>
    <cellStyle name="SAPBEXchaText 2 6 2 4" xfId="21423"/>
    <cellStyle name="SAPBEXchaText 2 6 3" xfId="21424"/>
    <cellStyle name="SAPBEXchaText 2 6 3 2" xfId="21425"/>
    <cellStyle name="SAPBEXchaText 2 6 4" xfId="21426"/>
    <cellStyle name="SAPBEXchaText 2 6 4 2" xfId="21427"/>
    <cellStyle name="SAPBEXchaText 2 6 5" xfId="21428"/>
    <cellStyle name="SAPBEXchaText 2 7" xfId="2077"/>
    <cellStyle name="SAPBEXchaText 2 7 2" xfId="2078"/>
    <cellStyle name="SAPBEXchaText 2 7 2 2" xfId="21429"/>
    <cellStyle name="SAPBEXchaText 2 7 2 2 2" xfId="21430"/>
    <cellStyle name="SAPBEXchaText 2 7 2 3" xfId="21431"/>
    <cellStyle name="SAPBEXchaText 2 7 2 3 2" xfId="21432"/>
    <cellStyle name="SAPBEXchaText 2 7 2 4" xfId="21433"/>
    <cellStyle name="SAPBEXchaText 2 7 3" xfId="21434"/>
    <cellStyle name="SAPBEXchaText 2 7 3 2" xfId="21435"/>
    <cellStyle name="SAPBEXchaText 2 7 4" xfId="21436"/>
    <cellStyle name="SAPBEXchaText 2 7 4 2" xfId="21437"/>
    <cellStyle name="SAPBEXchaText 2 7 5" xfId="21438"/>
    <cellStyle name="SAPBEXchaText 2 8" xfId="2079"/>
    <cellStyle name="SAPBEXchaText 2 8 2" xfId="2080"/>
    <cellStyle name="SAPBEXchaText 2 8 2 2" xfId="21439"/>
    <cellStyle name="SAPBEXchaText 2 8 2 2 2" xfId="21440"/>
    <cellStyle name="SAPBEXchaText 2 8 2 3" xfId="21441"/>
    <cellStyle name="SAPBEXchaText 2 8 2 3 2" xfId="21442"/>
    <cellStyle name="SAPBEXchaText 2 8 2 4" xfId="21443"/>
    <cellStyle name="SAPBEXchaText 2 8 3" xfId="21444"/>
    <cellStyle name="SAPBEXchaText 2 8 3 2" xfId="21445"/>
    <cellStyle name="SAPBEXchaText 2 8 4" xfId="21446"/>
    <cellStyle name="SAPBEXchaText 2 8 4 2" xfId="21447"/>
    <cellStyle name="SAPBEXchaText 2 8 5" xfId="21448"/>
    <cellStyle name="SAPBEXchaText 2 9" xfId="2081"/>
    <cellStyle name="SAPBEXchaText 2 9 2" xfId="2082"/>
    <cellStyle name="SAPBEXchaText 2 9 2 2" xfId="21449"/>
    <cellStyle name="SAPBEXchaText 2 9 2 2 2" xfId="21450"/>
    <cellStyle name="SAPBEXchaText 2 9 2 3" xfId="21451"/>
    <cellStyle name="SAPBEXchaText 2 9 2 3 2" xfId="21452"/>
    <cellStyle name="SAPBEXchaText 2 9 2 4" xfId="21453"/>
    <cellStyle name="SAPBEXchaText 2 9 3" xfId="21454"/>
    <cellStyle name="SAPBEXchaText 2 9 3 2" xfId="21455"/>
    <cellStyle name="SAPBEXchaText 2 9 4" xfId="21456"/>
    <cellStyle name="SAPBEXchaText 2 9 4 2" xfId="21457"/>
    <cellStyle name="SAPBEXchaText 2 9 5" xfId="21458"/>
    <cellStyle name="SAPBEXchaText 20" xfId="21459"/>
    <cellStyle name="SAPBEXchaText 21" xfId="21460"/>
    <cellStyle name="SAPBEXchaText 21 2" xfId="21461"/>
    <cellStyle name="SAPBEXchaText 22" xfId="21462"/>
    <cellStyle name="SAPBEXchaText 3" xfId="2083"/>
    <cellStyle name="SAPBEXchaText 3 10" xfId="2084"/>
    <cellStyle name="SAPBEXchaText 3 10 2" xfId="21463"/>
    <cellStyle name="SAPBEXchaText 3 10 2 2" xfId="21464"/>
    <cellStyle name="SAPBEXchaText 3 10 3" xfId="21465"/>
    <cellStyle name="SAPBEXchaText 3 10 3 2" xfId="21466"/>
    <cellStyle name="SAPBEXchaText 3 10 4" xfId="21467"/>
    <cellStyle name="SAPBEXchaText 3 11" xfId="21468"/>
    <cellStyle name="SAPBEXchaText 3 11 2" xfId="21469"/>
    <cellStyle name="SAPBEXchaText 3 12" xfId="21470"/>
    <cellStyle name="SAPBEXchaText 3 12 2" xfId="21471"/>
    <cellStyle name="SAPBEXchaText 3 13" xfId="21472"/>
    <cellStyle name="SAPBEXchaText 3 2" xfId="2085"/>
    <cellStyle name="SAPBEXchaText 3 2 10" xfId="21473"/>
    <cellStyle name="SAPBEXchaText 3 2 2" xfId="2086"/>
    <cellStyle name="SAPBEXchaText 3 2 2 2" xfId="2087"/>
    <cellStyle name="SAPBEXchaText 3 2 2 2 2" xfId="21474"/>
    <cellStyle name="SAPBEXchaText 3 2 2 2 2 2" xfId="21475"/>
    <cellStyle name="SAPBEXchaText 3 2 2 2 3" xfId="21476"/>
    <cellStyle name="SAPBEXchaText 3 2 2 2 3 2" xfId="21477"/>
    <cellStyle name="SAPBEXchaText 3 2 2 2 4" xfId="21478"/>
    <cellStyle name="SAPBEXchaText 3 2 2 3" xfId="21479"/>
    <cellStyle name="SAPBEXchaText 3 2 2 3 2" xfId="21480"/>
    <cellStyle name="SAPBEXchaText 3 2 2 4" xfId="21481"/>
    <cellStyle name="SAPBEXchaText 3 2 2 4 2" xfId="21482"/>
    <cellStyle name="SAPBEXchaText 3 2 2 5" xfId="21483"/>
    <cellStyle name="SAPBEXchaText 3 2 3" xfId="2088"/>
    <cellStyle name="SAPBEXchaText 3 2 3 2" xfId="2089"/>
    <cellStyle name="SAPBEXchaText 3 2 3 2 2" xfId="21484"/>
    <cellStyle name="SAPBEXchaText 3 2 3 2 2 2" xfId="21485"/>
    <cellStyle name="SAPBEXchaText 3 2 3 2 3" xfId="21486"/>
    <cellStyle name="SAPBEXchaText 3 2 3 2 3 2" xfId="21487"/>
    <cellStyle name="SAPBEXchaText 3 2 3 2 4" xfId="21488"/>
    <cellStyle name="SAPBEXchaText 3 2 3 3" xfId="21489"/>
    <cellStyle name="SAPBEXchaText 3 2 3 3 2" xfId="21490"/>
    <cellStyle name="SAPBEXchaText 3 2 3 4" xfId="21491"/>
    <cellStyle name="SAPBEXchaText 3 2 3 4 2" xfId="21492"/>
    <cellStyle name="SAPBEXchaText 3 2 3 5" xfId="21493"/>
    <cellStyle name="SAPBEXchaText 3 2 4" xfId="2090"/>
    <cellStyle name="SAPBEXchaText 3 2 4 2" xfId="2091"/>
    <cellStyle name="SAPBEXchaText 3 2 4 2 2" xfId="21494"/>
    <cellStyle name="SAPBEXchaText 3 2 4 2 2 2" xfId="21495"/>
    <cellStyle name="SAPBEXchaText 3 2 4 2 3" xfId="21496"/>
    <cellStyle name="SAPBEXchaText 3 2 4 2 3 2" xfId="21497"/>
    <cellStyle name="SAPBEXchaText 3 2 4 2 4" xfId="21498"/>
    <cellStyle name="SAPBEXchaText 3 2 4 3" xfId="21499"/>
    <cellStyle name="SAPBEXchaText 3 2 4 3 2" xfId="21500"/>
    <cellStyle name="SAPBEXchaText 3 2 4 4" xfId="21501"/>
    <cellStyle name="SAPBEXchaText 3 2 4 4 2" xfId="21502"/>
    <cellStyle name="SAPBEXchaText 3 2 4 5" xfId="21503"/>
    <cellStyle name="SAPBEXchaText 3 2 5" xfId="2092"/>
    <cellStyle name="SAPBEXchaText 3 2 5 2" xfId="2093"/>
    <cellStyle name="SAPBEXchaText 3 2 5 2 2" xfId="21504"/>
    <cellStyle name="SAPBEXchaText 3 2 5 2 2 2" xfId="21505"/>
    <cellStyle name="SAPBEXchaText 3 2 5 2 3" xfId="21506"/>
    <cellStyle name="SAPBEXchaText 3 2 5 2 3 2" xfId="21507"/>
    <cellStyle name="SAPBEXchaText 3 2 5 2 4" xfId="21508"/>
    <cellStyle name="SAPBEXchaText 3 2 5 3" xfId="21509"/>
    <cellStyle name="SAPBEXchaText 3 2 5 3 2" xfId="21510"/>
    <cellStyle name="SAPBEXchaText 3 2 5 4" xfId="21511"/>
    <cellStyle name="SAPBEXchaText 3 2 5 4 2" xfId="21512"/>
    <cellStyle name="SAPBEXchaText 3 2 5 5" xfId="21513"/>
    <cellStyle name="SAPBEXchaText 3 2 6" xfId="2094"/>
    <cellStyle name="SAPBEXchaText 3 2 6 2" xfId="2095"/>
    <cellStyle name="SAPBEXchaText 3 2 6 2 2" xfId="21514"/>
    <cellStyle name="SAPBEXchaText 3 2 6 2 2 2" xfId="21515"/>
    <cellStyle name="SAPBEXchaText 3 2 6 2 3" xfId="21516"/>
    <cellStyle name="SAPBEXchaText 3 2 6 2 3 2" xfId="21517"/>
    <cellStyle name="SAPBEXchaText 3 2 6 2 4" xfId="21518"/>
    <cellStyle name="SAPBEXchaText 3 2 6 3" xfId="21519"/>
    <cellStyle name="SAPBEXchaText 3 2 6 3 2" xfId="21520"/>
    <cellStyle name="SAPBEXchaText 3 2 6 4" xfId="21521"/>
    <cellStyle name="SAPBEXchaText 3 2 6 4 2" xfId="21522"/>
    <cellStyle name="SAPBEXchaText 3 2 6 5" xfId="21523"/>
    <cellStyle name="SAPBEXchaText 3 2 7" xfId="2096"/>
    <cellStyle name="SAPBEXchaText 3 2 7 2" xfId="21524"/>
    <cellStyle name="SAPBEXchaText 3 2 7 2 2" xfId="21525"/>
    <cellStyle name="SAPBEXchaText 3 2 7 3" xfId="21526"/>
    <cellStyle name="SAPBEXchaText 3 2 7 3 2" xfId="21527"/>
    <cellStyle name="SAPBEXchaText 3 2 7 4" xfId="21528"/>
    <cellStyle name="SAPBEXchaText 3 2 8" xfId="21529"/>
    <cellStyle name="SAPBEXchaText 3 2 8 2" xfId="21530"/>
    <cellStyle name="SAPBEXchaText 3 2 9" xfId="21531"/>
    <cellStyle name="SAPBEXchaText 3 2 9 2" xfId="21532"/>
    <cellStyle name="SAPBEXchaText 3 3" xfId="2097"/>
    <cellStyle name="SAPBEXchaText 3 3 10" xfId="21533"/>
    <cellStyle name="SAPBEXchaText 3 3 2" xfId="2098"/>
    <cellStyle name="SAPBEXchaText 3 3 2 2" xfId="2099"/>
    <cellStyle name="SAPBEXchaText 3 3 2 2 2" xfId="21534"/>
    <cellStyle name="SAPBEXchaText 3 3 2 2 2 2" xfId="21535"/>
    <cellStyle name="SAPBEXchaText 3 3 2 2 3" xfId="21536"/>
    <cellStyle name="SAPBEXchaText 3 3 2 2 3 2" xfId="21537"/>
    <cellStyle name="SAPBEXchaText 3 3 2 2 4" xfId="21538"/>
    <cellStyle name="SAPBEXchaText 3 3 2 3" xfId="21539"/>
    <cellStyle name="SAPBEXchaText 3 3 2 3 2" xfId="21540"/>
    <cellStyle name="SAPBEXchaText 3 3 2 4" xfId="21541"/>
    <cellStyle name="SAPBEXchaText 3 3 2 4 2" xfId="21542"/>
    <cellStyle name="SAPBEXchaText 3 3 2 5" xfId="21543"/>
    <cellStyle name="SAPBEXchaText 3 3 3" xfId="2100"/>
    <cellStyle name="SAPBEXchaText 3 3 3 2" xfId="2101"/>
    <cellStyle name="SAPBEXchaText 3 3 3 2 2" xfId="21544"/>
    <cellStyle name="SAPBEXchaText 3 3 3 2 2 2" xfId="21545"/>
    <cellStyle name="SAPBEXchaText 3 3 3 2 3" xfId="21546"/>
    <cellStyle name="SAPBEXchaText 3 3 3 2 3 2" xfId="21547"/>
    <cellStyle name="SAPBEXchaText 3 3 3 2 4" xfId="21548"/>
    <cellStyle name="SAPBEXchaText 3 3 3 3" xfId="21549"/>
    <cellStyle name="SAPBEXchaText 3 3 3 3 2" xfId="21550"/>
    <cellStyle name="SAPBEXchaText 3 3 3 4" xfId="21551"/>
    <cellStyle name="SAPBEXchaText 3 3 3 4 2" xfId="21552"/>
    <cellStyle name="SAPBEXchaText 3 3 3 5" xfId="21553"/>
    <cellStyle name="SAPBEXchaText 3 3 4" xfId="2102"/>
    <cellStyle name="SAPBEXchaText 3 3 4 2" xfId="2103"/>
    <cellStyle name="SAPBEXchaText 3 3 4 2 2" xfId="21554"/>
    <cellStyle name="SAPBEXchaText 3 3 4 2 2 2" xfId="21555"/>
    <cellStyle name="SAPBEXchaText 3 3 4 2 3" xfId="21556"/>
    <cellStyle name="SAPBEXchaText 3 3 4 2 3 2" xfId="21557"/>
    <cellStyle name="SAPBEXchaText 3 3 4 2 4" xfId="21558"/>
    <cellStyle name="SAPBEXchaText 3 3 4 3" xfId="21559"/>
    <cellStyle name="SAPBEXchaText 3 3 4 3 2" xfId="21560"/>
    <cellStyle name="SAPBEXchaText 3 3 4 4" xfId="21561"/>
    <cellStyle name="SAPBEXchaText 3 3 4 4 2" xfId="21562"/>
    <cellStyle name="SAPBEXchaText 3 3 4 5" xfId="21563"/>
    <cellStyle name="SAPBEXchaText 3 3 5" xfId="2104"/>
    <cellStyle name="SAPBEXchaText 3 3 5 2" xfId="2105"/>
    <cellStyle name="SAPBEXchaText 3 3 5 2 2" xfId="21564"/>
    <cellStyle name="SAPBEXchaText 3 3 5 2 2 2" xfId="21565"/>
    <cellStyle name="SAPBEXchaText 3 3 5 2 3" xfId="21566"/>
    <cellStyle name="SAPBEXchaText 3 3 5 2 3 2" xfId="21567"/>
    <cellStyle name="SAPBEXchaText 3 3 5 2 4" xfId="21568"/>
    <cellStyle name="SAPBEXchaText 3 3 5 3" xfId="21569"/>
    <cellStyle name="SAPBEXchaText 3 3 5 3 2" xfId="21570"/>
    <cellStyle name="SAPBEXchaText 3 3 5 4" xfId="21571"/>
    <cellStyle name="SAPBEXchaText 3 3 5 4 2" xfId="21572"/>
    <cellStyle name="SAPBEXchaText 3 3 5 5" xfId="21573"/>
    <cellStyle name="SAPBEXchaText 3 3 6" xfId="2106"/>
    <cellStyle name="SAPBEXchaText 3 3 6 2" xfId="2107"/>
    <cellStyle name="SAPBEXchaText 3 3 6 2 2" xfId="21574"/>
    <cellStyle name="SAPBEXchaText 3 3 6 2 2 2" xfId="21575"/>
    <cellStyle name="SAPBEXchaText 3 3 6 2 3" xfId="21576"/>
    <cellStyle name="SAPBEXchaText 3 3 6 2 3 2" xfId="21577"/>
    <cellStyle name="SAPBEXchaText 3 3 6 2 4" xfId="21578"/>
    <cellStyle name="SAPBEXchaText 3 3 6 3" xfId="21579"/>
    <cellStyle name="SAPBEXchaText 3 3 6 3 2" xfId="21580"/>
    <cellStyle name="SAPBEXchaText 3 3 6 4" xfId="21581"/>
    <cellStyle name="SAPBEXchaText 3 3 6 4 2" xfId="21582"/>
    <cellStyle name="SAPBEXchaText 3 3 6 5" xfId="21583"/>
    <cellStyle name="SAPBEXchaText 3 3 7" xfId="2108"/>
    <cellStyle name="SAPBEXchaText 3 3 7 2" xfId="21584"/>
    <cellStyle name="SAPBEXchaText 3 3 7 2 2" xfId="21585"/>
    <cellStyle name="SAPBEXchaText 3 3 7 3" xfId="21586"/>
    <cellStyle name="SAPBEXchaText 3 3 7 3 2" xfId="21587"/>
    <cellStyle name="SAPBEXchaText 3 3 7 4" xfId="21588"/>
    <cellStyle name="SAPBEXchaText 3 3 8" xfId="21589"/>
    <cellStyle name="SAPBEXchaText 3 3 8 2" xfId="21590"/>
    <cellStyle name="SAPBEXchaText 3 3 9" xfId="21591"/>
    <cellStyle name="SAPBEXchaText 3 3 9 2" xfId="21592"/>
    <cellStyle name="SAPBEXchaText 3 4" xfId="2109"/>
    <cellStyle name="SAPBEXchaText 3 4 10" xfId="21593"/>
    <cellStyle name="SAPBEXchaText 3 4 2" xfId="2110"/>
    <cellStyle name="SAPBEXchaText 3 4 2 2" xfId="2111"/>
    <cellStyle name="SAPBEXchaText 3 4 2 2 2" xfId="21594"/>
    <cellStyle name="SAPBEXchaText 3 4 2 2 2 2" xfId="21595"/>
    <cellStyle name="SAPBEXchaText 3 4 2 2 3" xfId="21596"/>
    <cellStyle name="SAPBEXchaText 3 4 2 2 3 2" xfId="21597"/>
    <cellStyle name="SAPBEXchaText 3 4 2 2 4" xfId="21598"/>
    <cellStyle name="SAPBEXchaText 3 4 2 3" xfId="21599"/>
    <cellStyle name="SAPBEXchaText 3 4 2 3 2" xfId="21600"/>
    <cellStyle name="SAPBEXchaText 3 4 2 4" xfId="21601"/>
    <cellStyle name="SAPBEXchaText 3 4 2 4 2" xfId="21602"/>
    <cellStyle name="SAPBEXchaText 3 4 2 5" xfId="21603"/>
    <cellStyle name="SAPBEXchaText 3 4 3" xfId="2112"/>
    <cellStyle name="SAPBEXchaText 3 4 3 2" xfId="2113"/>
    <cellStyle name="SAPBEXchaText 3 4 3 2 2" xfId="21604"/>
    <cellStyle name="SAPBEXchaText 3 4 3 2 2 2" xfId="21605"/>
    <cellStyle name="SAPBEXchaText 3 4 3 2 3" xfId="21606"/>
    <cellStyle name="SAPBEXchaText 3 4 3 2 3 2" xfId="21607"/>
    <cellStyle name="SAPBEXchaText 3 4 3 2 4" xfId="21608"/>
    <cellStyle name="SAPBEXchaText 3 4 3 3" xfId="21609"/>
    <cellStyle name="SAPBEXchaText 3 4 3 3 2" xfId="21610"/>
    <cellStyle name="SAPBEXchaText 3 4 3 4" xfId="21611"/>
    <cellStyle name="SAPBEXchaText 3 4 3 4 2" xfId="21612"/>
    <cellStyle name="SAPBEXchaText 3 4 3 5" xfId="21613"/>
    <cellStyle name="SAPBEXchaText 3 4 4" xfId="2114"/>
    <cellStyle name="SAPBEXchaText 3 4 4 2" xfId="2115"/>
    <cellStyle name="SAPBEXchaText 3 4 4 2 2" xfId="21614"/>
    <cellStyle name="SAPBEXchaText 3 4 4 2 2 2" xfId="21615"/>
    <cellStyle name="SAPBEXchaText 3 4 4 2 3" xfId="21616"/>
    <cellStyle name="SAPBEXchaText 3 4 4 2 3 2" xfId="21617"/>
    <cellStyle name="SAPBEXchaText 3 4 4 2 4" xfId="21618"/>
    <cellStyle name="SAPBEXchaText 3 4 4 3" xfId="21619"/>
    <cellStyle name="SAPBEXchaText 3 4 4 3 2" xfId="21620"/>
    <cellStyle name="SAPBEXchaText 3 4 4 4" xfId="21621"/>
    <cellStyle name="SAPBEXchaText 3 4 4 4 2" xfId="21622"/>
    <cellStyle name="SAPBEXchaText 3 4 4 5" xfId="21623"/>
    <cellStyle name="SAPBEXchaText 3 4 5" xfId="2116"/>
    <cellStyle name="SAPBEXchaText 3 4 5 2" xfId="2117"/>
    <cellStyle name="SAPBEXchaText 3 4 5 2 2" xfId="21624"/>
    <cellStyle name="SAPBEXchaText 3 4 5 2 2 2" xfId="21625"/>
    <cellStyle name="SAPBEXchaText 3 4 5 2 3" xfId="21626"/>
    <cellStyle name="SAPBEXchaText 3 4 5 2 3 2" xfId="21627"/>
    <cellStyle name="SAPBEXchaText 3 4 5 2 4" xfId="21628"/>
    <cellStyle name="SAPBEXchaText 3 4 5 3" xfId="21629"/>
    <cellStyle name="SAPBEXchaText 3 4 5 3 2" xfId="21630"/>
    <cellStyle name="SAPBEXchaText 3 4 5 4" xfId="21631"/>
    <cellStyle name="SAPBEXchaText 3 4 5 4 2" xfId="21632"/>
    <cellStyle name="SAPBEXchaText 3 4 5 5" xfId="21633"/>
    <cellStyle name="SAPBEXchaText 3 4 6" xfId="2118"/>
    <cellStyle name="SAPBEXchaText 3 4 6 2" xfId="2119"/>
    <cellStyle name="SAPBEXchaText 3 4 6 2 2" xfId="21634"/>
    <cellStyle name="SAPBEXchaText 3 4 6 2 2 2" xfId="21635"/>
    <cellStyle name="SAPBEXchaText 3 4 6 2 3" xfId="21636"/>
    <cellStyle name="SAPBEXchaText 3 4 6 2 3 2" xfId="21637"/>
    <cellStyle name="SAPBEXchaText 3 4 6 2 4" xfId="21638"/>
    <cellStyle name="SAPBEXchaText 3 4 6 3" xfId="21639"/>
    <cellStyle name="SAPBEXchaText 3 4 6 3 2" xfId="21640"/>
    <cellStyle name="SAPBEXchaText 3 4 6 4" xfId="21641"/>
    <cellStyle name="SAPBEXchaText 3 4 6 4 2" xfId="21642"/>
    <cellStyle name="SAPBEXchaText 3 4 6 5" xfId="21643"/>
    <cellStyle name="SAPBEXchaText 3 4 7" xfId="2120"/>
    <cellStyle name="SAPBEXchaText 3 4 7 2" xfId="21644"/>
    <cellStyle name="SAPBEXchaText 3 4 7 2 2" xfId="21645"/>
    <cellStyle name="SAPBEXchaText 3 4 7 3" xfId="21646"/>
    <cellStyle name="SAPBEXchaText 3 4 7 3 2" xfId="21647"/>
    <cellStyle name="SAPBEXchaText 3 4 7 4" xfId="21648"/>
    <cellStyle name="SAPBEXchaText 3 4 8" xfId="21649"/>
    <cellStyle name="SAPBEXchaText 3 4 8 2" xfId="21650"/>
    <cellStyle name="SAPBEXchaText 3 4 9" xfId="21651"/>
    <cellStyle name="SAPBEXchaText 3 4 9 2" xfId="21652"/>
    <cellStyle name="SAPBEXchaText 3 5" xfId="2121"/>
    <cellStyle name="SAPBEXchaText 3 5 2" xfId="2122"/>
    <cellStyle name="SAPBEXchaText 3 5 2 2" xfId="21653"/>
    <cellStyle name="SAPBEXchaText 3 5 2 2 2" xfId="21654"/>
    <cellStyle name="SAPBEXchaText 3 5 2 3" xfId="21655"/>
    <cellStyle name="SAPBEXchaText 3 5 2 3 2" xfId="21656"/>
    <cellStyle name="SAPBEXchaText 3 5 2 4" xfId="21657"/>
    <cellStyle name="SAPBEXchaText 3 5 3" xfId="21658"/>
    <cellStyle name="SAPBEXchaText 3 5 3 2" xfId="21659"/>
    <cellStyle name="SAPBEXchaText 3 5 4" xfId="21660"/>
    <cellStyle name="SAPBEXchaText 3 5 4 2" xfId="21661"/>
    <cellStyle name="SAPBEXchaText 3 5 5" xfId="21662"/>
    <cellStyle name="SAPBEXchaText 3 6" xfId="2123"/>
    <cellStyle name="SAPBEXchaText 3 6 2" xfId="2124"/>
    <cellStyle name="SAPBEXchaText 3 6 2 2" xfId="21663"/>
    <cellStyle name="SAPBEXchaText 3 6 2 2 2" xfId="21664"/>
    <cellStyle name="SAPBEXchaText 3 6 2 3" xfId="21665"/>
    <cellStyle name="SAPBEXchaText 3 6 2 3 2" xfId="21666"/>
    <cellStyle name="SAPBEXchaText 3 6 2 4" xfId="21667"/>
    <cellStyle name="SAPBEXchaText 3 6 3" xfId="21668"/>
    <cellStyle name="SAPBEXchaText 3 6 3 2" xfId="21669"/>
    <cellStyle name="SAPBEXchaText 3 6 4" xfId="21670"/>
    <cellStyle name="SAPBEXchaText 3 6 4 2" xfId="21671"/>
    <cellStyle name="SAPBEXchaText 3 6 5" xfId="21672"/>
    <cellStyle name="SAPBEXchaText 3 7" xfId="2125"/>
    <cellStyle name="SAPBEXchaText 3 7 2" xfId="2126"/>
    <cellStyle name="SAPBEXchaText 3 7 2 2" xfId="21673"/>
    <cellStyle name="SAPBEXchaText 3 7 2 2 2" xfId="21674"/>
    <cellStyle name="SAPBEXchaText 3 7 2 3" xfId="21675"/>
    <cellStyle name="SAPBEXchaText 3 7 2 3 2" xfId="21676"/>
    <cellStyle name="SAPBEXchaText 3 7 2 4" xfId="21677"/>
    <cellStyle name="SAPBEXchaText 3 7 3" xfId="21678"/>
    <cellStyle name="SAPBEXchaText 3 7 3 2" xfId="21679"/>
    <cellStyle name="SAPBEXchaText 3 7 4" xfId="21680"/>
    <cellStyle name="SAPBEXchaText 3 7 4 2" xfId="21681"/>
    <cellStyle name="SAPBEXchaText 3 7 5" xfId="21682"/>
    <cellStyle name="SAPBEXchaText 3 8" xfId="2127"/>
    <cellStyle name="SAPBEXchaText 3 8 2" xfId="2128"/>
    <cellStyle name="SAPBEXchaText 3 8 2 2" xfId="21683"/>
    <cellStyle name="SAPBEXchaText 3 8 2 2 2" xfId="21684"/>
    <cellStyle name="SAPBEXchaText 3 8 2 3" xfId="21685"/>
    <cellStyle name="SAPBEXchaText 3 8 2 3 2" xfId="21686"/>
    <cellStyle name="SAPBEXchaText 3 8 2 4" xfId="21687"/>
    <cellStyle name="SAPBEXchaText 3 8 3" xfId="21688"/>
    <cellStyle name="SAPBEXchaText 3 8 3 2" xfId="21689"/>
    <cellStyle name="SAPBEXchaText 3 8 4" xfId="21690"/>
    <cellStyle name="SAPBEXchaText 3 8 4 2" xfId="21691"/>
    <cellStyle name="SAPBEXchaText 3 8 5" xfId="21692"/>
    <cellStyle name="SAPBEXchaText 3 9" xfId="2129"/>
    <cellStyle name="SAPBEXchaText 3 9 2" xfId="2130"/>
    <cellStyle name="SAPBEXchaText 3 9 2 2" xfId="21693"/>
    <cellStyle name="SAPBEXchaText 3 9 2 2 2" xfId="21694"/>
    <cellStyle name="SAPBEXchaText 3 9 2 3" xfId="21695"/>
    <cellStyle name="SAPBEXchaText 3 9 2 3 2" xfId="21696"/>
    <cellStyle name="SAPBEXchaText 3 9 2 4" xfId="21697"/>
    <cellStyle name="SAPBEXchaText 3 9 3" xfId="21698"/>
    <cellStyle name="SAPBEXchaText 3 9 3 2" xfId="21699"/>
    <cellStyle name="SAPBEXchaText 3 9 4" xfId="21700"/>
    <cellStyle name="SAPBEXchaText 3 9 4 2" xfId="21701"/>
    <cellStyle name="SAPBEXchaText 3 9 5" xfId="21702"/>
    <cellStyle name="SAPBEXchaText 4" xfId="2131"/>
    <cellStyle name="SAPBEXchaText 4 10" xfId="21703"/>
    <cellStyle name="SAPBEXchaText 4 2" xfId="2132"/>
    <cellStyle name="SAPBEXchaText 4 2 2" xfId="2133"/>
    <cellStyle name="SAPBEXchaText 4 2 2 2" xfId="21704"/>
    <cellStyle name="SAPBEXchaText 4 2 2 2 2" xfId="21705"/>
    <cellStyle name="SAPBEXchaText 4 2 2 3" xfId="21706"/>
    <cellStyle name="SAPBEXchaText 4 2 2 3 2" xfId="21707"/>
    <cellStyle name="SAPBEXchaText 4 2 2 4" xfId="21708"/>
    <cellStyle name="SAPBEXchaText 4 2 3" xfId="21709"/>
    <cellStyle name="SAPBEXchaText 4 2 3 2" xfId="21710"/>
    <cellStyle name="SAPBEXchaText 4 2 4" xfId="21711"/>
    <cellStyle name="SAPBEXchaText 4 2 4 2" xfId="21712"/>
    <cellStyle name="SAPBEXchaText 4 2 5" xfId="21713"/>
    <cellStyle name="SAPBEXchaText 4 3" xfId="2134"/>
    <cellStyle name="SAPBEXchaText 4 3 2" xfId="2135"/>
    <cellStyle name="SAPBEXchaText 4 3 2 2" xfId="21714"/>
    <cellStyle name="SAPBEXchaText 4 3 2 2 2" xfId="21715"/>
    <cellStyle name="SAPBEXchaText 4 3 2 3" xfId="21716"/>
    <cellStyle name="SAPBEXchaText 4 3 2 3 2" xfId="21717"/>
    <cellStyle name="SAPBEXchaText 4 3 2 4" xfId="21718"/>
    <cellStyle name="SAPBEXchaText 4 3 3" xfId="21719"/>
    <cellStyle name="SAPBEXchaText 4 3 3 2" xfId="21720"/>
    <cellStyle name="SAPBEXchaText 4 3 4" xfId="21721"/>
    <cellStyle name="SAPBEXchaText 4 3 4 2" xfId="21722"/>
    <cellStyle name="SAPBEXchaText 4 3 5" xfId="21723"/>
    <cellStyle name="SAPBEXchaText 4 4" xfId="2136"/>
    <cellStyle name="SAPBEXchaText 4 4 2" xfId="2137"/>
    <cellStyle name="SAPBEXchaText 4 4 2 2" xfId="21724"/>
    <cellStyle name="SAPBEXchaText 4 4 2 2 2" xfId="21725"/>
    <cellStyle name="SAPBEXchaText 4 4 2 3" xfId="21726"/>
    <cellStyle name="SAPBEXchaText 4 4 2 3 2" xfId="21727"/>
    <cellStyle name="SAPBEXchaText 4 4 2 4" xfId="21728"/>
    <cellStyle name="SAPBEXchaText 4 4 3" xfId="21729"/>
    <cellStyle name="SAPBEXchaText 4 4 3 2" xfId="21730"/>
    <cellStyle name="SAPBEXchaText 4 4 4" xfId="21731"/>
    <cellStyle name="SAPBEXchaText 4 4 4 2" xfId="21732"/>
    <cellStyle name="SAPBEXchaText 4 4 5" xfId="21733"/>
    <cellStyle name="SAPBEXchaText 4 5" xfId="2138"/>
    <cellStyle name="SAPBEXchaText 4 5 2" xfId="2139"/>
    <cellStyle name="SAPBEXchaText 4 5 2 2" xfId="21734"/>
    <cellStyle name="SAPBEXchaText 4 5 2 2 2" xfId="21735"/>
    <cellStyle name="SAPBEXchaText 4 5 2 3" xfId="21736"/>
    <cellStyle name="SAPBEXchaText 4 5 2 3 2" xfId="21737"/>
    <cellStyle name="SAPBEXchaText 4 5 2 4" xfId="21738"/>
    <cellStyle name="SAPBEXchaText 4 5 3" xfId="21739"/>
    <cellStyle name="SAPBEXchaText 4 5 3 2" xfId="21740"/>
    <cellStyle name="SAPBEXchaText 4 5 4" xfId="21741"/>
    <cellStyle name="SAPBEXchaText 4 5 4 2" xfId="21742"/>
    <cellStyle name="SAPBEXchaText 4 5 5" xfId="21743"/>
    <cellStyle name="SAPBEXchaText 4 6" xfId="2140"/>
    <cellStyle name="SAPBEXchaText 4 6 2" xfId="2141"/>
    <cellStyle name="SAPBEXchaText 4 6 2 2" xfId="21744"/>
    <cellStyle name="SAPBEXchaText 4 6 2 2 2" xfId="21745"/>
    <cellStyle name="SAPBEXchaText 4 6 2 3" xfId="21746"/>
    <cellStyle name="SAPBEXchaText 4 6 2 3 2" xfId="21747"/>
    <cellStyle name="SAPBEXchaText 4 6 2 4" xfId="21748"/>
    <cellStyle name="SAPBEXchaText 4 6 3" xfId="21749"/>
    <cellStyle name="SAPBEXchaText 4 6 3 2" xfId="21750"/>
    <cellStyle name="SAPBEXchaText 4 6 4" xfId="21751"/>
    <cellStyle name="SAPBEXchaText 4 6 4 2" xfId="21752"/>
    <cellStyle name="SAPBEXchaText 4 6 5" xfId="21753"/>
    <cellStyle name="SAPBEXchaText 4 7" xfId="2142"/>
    <cellStyle name="SAPBEXchaText 4 7 2" xfId="21754"/>
    <cellStyle name="SAPBEXchaText 4 7 2 2" xfId="21755"/>
    <cellStyle name="SAPBEXchaText 4 7 3" xfId="21756"/>
    <cellStyle name="SAPBEXchaText 4 7 3 2" xfId="21757"/>
    <cellStyle name="SAPBEXchaText 4 7 4" xfId="21758"/>
    <cellStyle name="SAPBEXchaText 4 8" xfId="21759"/>
    <cellStyle name="SAPBEXchaText 4 8 2" xfId="21760"/>
    <cellStyle name="SAPBEXchaText 4 9" xfId="21761"/>
    <cellStyle name="SAPBEXchaText 4 9 2" xfId="21762"/>
    <cellStyle name="SAPBEXchaText 5" xfId="2143"/>
    <cellStyle name="SAPBEXchaText 5 10" xfId="21763"/>
    <cellStyle name="SAPBEXchaText 5 2" xfId="2144"/>
    <cellStyle name="SAPBEXchaText 5 2 2" xfId="2145"/>
    <cellStyle name="SAPBEXchaText 5 2 2 2" xfId="21764"/>
    <cellStyle name="SAPBEXchaText 5 2 2 2 2" xfId="21765"/>
    <cellStyle name="SAPBEXchaText 5 2 2 3" xfId="21766"/>
    <cellStyle name="SAPBEXchaText 5 2 2 3 2" xfId="21767"/>
    <cellStyle name="SAPBEXchaText 5 2 2 4" xfId="21768"/>
    <cellStyle name="SAPBEXchaText 5 2 3" xfId="21769"/>
    <cellStyle name="SAPBEXchaText 5 2 3 2" xfId="21770"/>
    <cellStyle name="SAPBEXchaText 5 2 4" xfId="21771"/>
    <cellStyle name="SAPBEXchaText 5 2 4 2" xfId="21772"/>
    <cellStyle name="SAPBEXchaText 5 2 5" xfId="21773"/>
    <cellStyle name="SAPBEXchaText 5 3" xfId="2146"/>
    <cellStyle name="SAPBEXchaText 5 3 2" xfId="2147"/>
    <cellStyle name="SAPBEXchaText 5 3 2 2" xfId="21774"/>
    <cellStyle name="SAPBEXchaText 5 3 2 2 2" xfId="21775"/>
    <cellStyle name="SAPBEXchaText 5 3 2 3" xfId="21776"/>
    <cellStyle name="SAPBEXchaText 5 3 2 3 2" xfId="21777"/>
    <cellStyle name="SAPBEXchaText 5 3 2 4" xfId="21778"/>
    <cellStyle name="SAPBEXchaText 5 3 3" xfId="21779"/>
    <cellStyle name="SAPBEXchaText 5 3 3 2" xfId="21780"/>
    <cellStyle name="SAPBEXchaText 5 3 4" xfId="21781"/>
    <cellStyle name="SAPBEXchaText 5 3 4 2" xfId="21782"/>
    <cellStyle name="SAPBEXchaText 5 3 5" xfId="21783"/>
    <cellStyle name="SAPBEXchaText 5 4" xfId="2148"/>
    <cellStyle name="SAPBEXchaText 5 4 2" xfId="2149"/>
    <cellStyle name="SAPBEXchaText 5 4 2 2" xfId="21784"/>
    <cellStyle name="SAPBEXchaText 5 4 2 2 2" xfId="21785"/>
    <cellStyle name="SAPBEXchaText 5 4 2 3" xfId="21786"/>
    <cellStyle name="SAPBEXchaText 5 4 2 3 2" xfId="21787"/>
    <cellStyle name="SAPBEXchaText 5 4 2 4" xfId="21788"/>
    <cellStyle name="SAPBEXchaText 5 4 3" xfId="21789"/>
    <cellStyle name="SAPBEXchaText 5 4 3 2" xfId="21790"/>
    <cellStyle name="SAPBEXchaText 5 4 4" xfId="21791"/>
    <cellStyle name="SAPBEXchaText 5 4 4 2" xfId="21792"/>
    <cellStyle name="SAPBEXchaText 5 4 5" xfId="21793"/>
    <cellStyle name="SAPBEXchaText 5 5" xfId="2150"/>
    <cellStyle name="SAPBEXchaText 5 5 2" xfId="2151"/>
    <cellStyle name="SAPBEXchaText 5 5 2 2" xfId="21794"/>
    <cellStyle name="SAPBEXchaText 5 5 2 2 2" xfId="21795"/>
    <cellStyle name="SAPBEXchaText 5 5 2 3" xfId="21796"/>
    <cellStyle name="SAPBEXchaText 5 5 2 3 2" xfId="21797"/>
    <cellStyle name="SAPBEXchaText 5 5 2 4" xfId="21798"/>
    <cellStyle name="SAPBEXchaText 5 5 3" xfId="21799"/>
    <cellStyle name="SAPBEXchaText 5 5 3 2" xfId="21800"/>
    <cellStyle name="SAPBEXchaText 5 5 4" xfId="21801"/>
    <cellStyle name="SAPBEXchaText 5 5 4 2" xfId="21802"/>
    <cellStyle name="SAPBEXchaText 5 5 5" xfId="21803"/>
    <cellStyle name="SAPBEXchaText 5 6" xfId="2152"/>
    <cellStyle name="SAPBEXchaText 5 6 2" xfId="2153"/>
    <cellStyle name="SAPBEXchaText 5 6 2 2" xfId="21804"/>
    <cellStyle name="SAPBEXchaText 5 6 2 2 2" xfId="21805"/>
    <cellStyle name="SAPBEXchaText 5 6 2 3" xfId="21806"/>
    <cellStyle name="SAPBEXchaText 5 6 2 3 2" xfId="21807"/>
    <cellStyle name="SAPBEXchaText 5 6 2 4" xfId="21808"/>
    <cellStyle name="SAPBEXchaText 5 6 3" xfId="21809"/>
    <cellStyle name="SAPBEXchaText 5 6 3 2" xfId="21810"/>
    <cellStyle name="SAPBEXchaText 5 6 4" xfId="21811"/>
    <cellStyle name="SAPBEXchaText 5 6 4 2" xfId="21812"/>
    <cellStyle name="SAPBEXchaText 5 6 5" xfId="21813"/>
    <cellStyle name="SAPBEXchaText 5 7" xfId="2154"/>
    <cellStyle name="SAPBEXchaText 5 7 2" xfId="21814"/>
    <cellStyle name="SAPBEXchaText 5 7 2 2" xfId="21815"/>
    <cellStyle name="SAPBEXchaText 5 7 3" xfId="21816"/>
    <cellStyle name="SAPBEXchaText 5 7 3 2" xfId="21817"/>
    <cellStyle name="SAPBEXchaText 5 7 4" xfId="21818"/>
    <cellStyle name="SAPBEXchaText 5 8" xfId="21819"/>
    <cellStyle name="SAPBEXchaText 5 8 2" xfId="21820"/>
    <cellStyle name="SAPBEXchaText 5 9" xfId="21821"/>
    <cellStyle name="SAPBEXchaText 5 9 2" xfId="21822"/>
    <cellStyle name="SAPBEXchaText 6" xfId="2155"/>
    <cellStyle name="SAPBEXchaText 6 10" xfId="21823"/>
    <cellStyle name="SAPBEXchaText 6 2" xfId="2156"/>
    <cellStyle name="SAPBEXchaText 6 2 2" xfId="2157"/>
    <cellStyle name="SAPBEXchaText 6 2 2 2" xfId="21824"/>
    <cellStyle name="SAPBEXchaText 6 2 2 2 2" xfId="21825"/>
    <cellStyle name="SAPBEXchaText 6 2 2 3" xfId="21826"/>
    <cellStyle name="SAPBEXchaText 6 2 2 3 2" xfId="21827"/>
    <cellStyle name="SAPBEXchaText 6 2 2 4" xfId="21828"/>
    <cellStyle name="SAPBEXchaText 6 2 3" xfId="21829"/>
    <cellStyle name="SAPBEXchaText 6 2 3 2" xfId="21830"/>
    <cellStyle name="SAPBEXchaText 6 2 4" xfId="21831"/>
    <cellStyle name="SAPBEXchaText 6 2 4 2" xfId="21832"/>
    <cellStyle name="SAPBEXchaText 6 2 5" xfId="21833"/>
    <cellStyle name="SAPBEXchaText 6 3" xfId="2158"/>
    <cellStyle name="SAPBEXchaText 6 3 2" xfId="2159"/>
    <cellStyle name="SAPBEXchaText 6 3 2 2" xfId="21834"/>
    <cellStyle name="SAPBEXchaText 6 3 2 2 2" xfId="21835"/>
    <cellStyle name="SAPBEXchaText 6 3 2 3" xfId="21836"/>
    <cellStyle name="SAPBEXchaText 6 3 2 3 2" xfId="21837"/>
    <cellStyle name="SAPBEXchaText 6 3 2 4" xfId="21838"/>
    <cellStyle name="SAPBEXchaText 6 3 3" xfId="21839"/>
    <cellStyle name="SAPBEXchaText 6 3 3 2" xfId="21840"/>
    <cellStyle name="SAPBEXchaText 6 3 4" xfId="21841"/>
    <cellStyle name="SAPBEXchaText 6 3 4 2" xfId="21842"/>
    <cellStyle name="SAPBEXchaText 6 3 5" xfId="21843"/>
    <cellStyle name="SAPBEXchaText 6 4" xfId="2160"/>
    <cellStyle name="SAPBEXchaText 6 4 2" xfId="2161"/>
    <cellStyle name="SAPBEXchaText 6 4 2 2" xfId="21844"/>
    <cellStyle name="SAPBEXchaText 6 4 2 2 2" xfId="21845"/>
    <cellStyle name="SAPBEXchaText 6 4 2 3" xfId="21846"/>
    <cellStyle name="SAPBEXchaText 6 4 2 3 2" xfId="21847"/>
    <cellStyle name="SAPBEXchaText 6 4 2 4" xfId="21848"/>
    <cellStyle name="SAPBEXchaText 6 4 3" xfId="21849"/>
    <cellStyle name="SAPBEXchaText 6 4 3 2" xfId="21850"/>
    <cellStyle name="SAPBEXchaText 6 4 4" xfId="21851"/>
    <cellStyle name="SAPBEXchaText 6 4 4 2" xfId="21852"/>
    <cellStyle name="SAPBEXchaText 6 4 5" xfId="21853"/>
    <cellStyle name="SAPBEXchaText 6 5" xfId="2162"/>
    <cellStyle name="SAPBEXchaText 6 5 2" xfId="2163"/>
    <cellStyle name="SAPBEXchaText 6 5 2 2" xfId="21854"/>
    <cellStyle name="SAPBEXchaText 6 5 2 2 2" xfId="21855"/>
    <cellStyle name="SAPBEXchaText 6 5 2 3" xfId="21856"/>
    <cellStyle name="SAPBEXchaText 6 5 2 3 2" xfId="21857"/>
    <cellStyle name="SAPBEXchaText 6 5 2 4" xfId="21858"/>
    <cellStyle name="SAPBEXchaText 6 5 3" xfId="21859"/>
    <cellStyle name="SAPBEXchaText 6 5 3 2" xfId="21860"/>
    <cellStyle name="SAPBEXchaText 6 5 4" xfId="21861"/>
    <cellStyle name="SAPBEXchaText 6 5 4 2" xfId="21862"/>
    <cellStyle name="SAPBEXchaText 6 5 5" xfId="21863"/>
    <cellStyle name="SAPBEXchaText 6 6" xfId="2164"/>
    <cellStyle name="SAPBEXchaText 6 6 2" xfId="2165"/>
    <cellStyle name="SAPBEXchaText 6 6 2 2" xfId="21864"/>
    <cellStyle name="SAPBEXchaText 6 6 2 2 2" xfId="21865"/>
    <cellStyle name="SAPBEXchaText 6 6 2 3" xfId="21866"/>
    <cellStyle name="SAPBEXchaText 6 6 2 3 2" xfId="21867"/>
    <cellStyle name="SAPBEXchaText 6 6 2 4" xfId="21868"/>
    <cellStyle name="SAPBEXchaText 6 6 3" xfId="21869"/>
    <cellStyle name="SAPBEXchaText 6 6 3 2" xfId="21870"/>
    <cellStyle name="SAPBEXchaText 6 6 4" xfId="21871"/>
    <cellStyle name="SAPBEXchaText 6 6 4 2" xfId="21872"/>
    <cellStyle name="SAPBEXchaText 6 6 5" xfId="21873"/>
    <cellStyle name="SAPBEXchaText 6 7" xfId="2166"/>
    <cellStyle name="SAPBEXchaText 6 7 2" xfId="21874"/>
    <cellStyle name="SAPBEXchaText 6 7 2 2" xfId="21875"/>
    <cellStyle name="SAPBEXchaText 6 7 3" xfId="21876"/>
    <cellStyle name="SAPBEXchaText 6 7 3 2" xfId="21877"/>
    <cellStyle name="SAPBEXchaText 6 7 4" xfId="21878"/>
    <cellStyle name="SAPBEXchaText 6 8" xfId="21879"/>
    <cellStyle name="SAPBEXchaText 6 8 2" xfId="21880"/>
    <cellStyle name="SAPBEXchaText 6 9" xfId="21881"/>
    <cellStyle name="SAPBEXchaText 6 9 2" xfId="21882"/>
    <cellStyle name="SAPBEXchaText 7" xfId="2167"/>
    <cellStyle name="SAPBEXchaText 7 2" xfId="2168"/>
    <cellStyle name="SAPBEXchaText 7 2 2" xfId="21883"/>
    <cellStyle name="SAPBEXchaText 7 2 2 2" xfId="21884"/>
    <cellStyle name="SAPBEXchaText 7 2 3" xfId="21885"/>
    <cellStyle name="SAPBEXchaText 7 2 3 2" xfId="21886"/>
    <cellStyle name="SAPBEXchaText 7 2 4" xfId="21887"/>
    <cellStyle name="SAPBEXchaText 7 3" xfId="21888"/>
    <cellStyle name="SAPBEXchaText 7 3 2" xfId="21889"/>
    <cellStyle name="SAPBEXchaText 7 4" xfId="21890"/>
    <cellStyle name="SAPBEXchaText 7 4 2" xfId="21891"/>
    <cellStyle name="SAPBEXchaText 7 5" xfId="21892"/>
    <cellStyle name="SAPBEXchaText 8" xfId="2169"/>
    <cellStyle name="SAPBEXchaText 8 2" xfId="2170"/>
    <cellStyle name="SAPBEXchaText 8 2 2" xfId="21893"/>
    <cellStyle name="SAPBEXchaText 8 2 2 2" xfId="21894"/>
    <cellStyle name="SAPBEXchaText 8 2 3" xfId="21895"/>
    <cellStyle name="SAPBEXchaText 8 2 3 2" xfId="21896"/>
    <cellStyle name="SAPBEXchaText 8 2 4" xfId="21897"/>
    <cellStyle name="SAPBEXchaText 8 3" xfId="21898"/>
    <cellStyle name="SAPBEXchaText 8 3 2" xfId="21899"/>
    <cellStyle name="SAPBEXchaText 8 4" xfId="21900"/>
    <cellStyle name="SAPBEXchaText 8 4 2" xfId="21901"/>
    <cellStyle name="SAPBEXchaText 8 5" xfId="21902"/>
    <cellStyle name="SAPBEXchaText 9" xfId="2171"/>
    <cellStyle name="SAPBEXchaText 9 2" xfId="2172"/>
    <cellStyle name="SAPBEXchaText 9 2 2" xfId="21903"/>
    <cellStyle name="SAPBEXchaText 9 2 2 2" xfId="21904"/>
    <cellStyle name="SAPBEXchaText 9 2 3" xfId="21905"/>
    <cellStyle name="SAPBEXchaText 9 2 3 2" xfId="21906"/>
    <cellStyle name="SAPBEXchaText 9 2 4" xfId="21907"/>
    <cellStyle name="SAPBEXchaText 9 3" xfId="21908"/>
    <cellStyle name="SAPBEXchaText 9 3 2" xfId="21909"/>
    <cellStyle name="SAPBEXchaText 9 4" xfId="21910"/>
    <cellStyle name="SAPBEXchaText 9 4 2" xfId="21911"/>
    <cellStyle name="SAPBEXchaText 9 5" xfId="21912"/>
    <cellStyle name="SAPBEXexcBad7" xfId="2173"/>
    <cellStyle name="SAPBEXexcBad7 10" xfId="2174"/>
    <cellStyle name="SAPBEXexcBad7 10 2" xfId="2175"/>
    <cellStyle name="SAPBEXexcBad7 10 2 2" xfId="21913"/>
    <cellStyle name="SAPBEXexcBad7 10 2 2 2" xfId="21914"/>
    <cellStyle name="SAPBEXexcBad7 10 2 3" xfId="21915"/>
    <cellStyle name="SAPBEXexcBad7 10 2 3 2" xfId="21916"/>
    <cellStyle name="SAPBEXexcBad7 10 2 4" xfId="21917"/>
    <cellStyle name="SAPBEXexcBad7 10 3" xfId="21918"/>
    <cellStyle name="SAPBEXexcBad7 10 3 2" xfId="21919"/>
    <cellStyle name="SAPBEXexcBad7 10 4" xfId="21920"/>
    <cellStyle name="SAPBEXexcBad7 10 4 2" xfId="21921"/>
    <cellStyle name="SAPBEXexcBad7 10 5" xfId="21922"/>
    <cellStyle name="SAPBEXexcBad7 11" xfId="2176"/>
    <cellStyle name="SAPBEXexcBad7 11 2" xfId="21923"/>
    <cellStyle name="SAPBEXexcBad7 11 2 2" xfId="21924"/>
    <cellStyle name="SAPBEXexcBad7 11 3" xfId="21925"/>
    <cellStyle name="SAPBEXexcBad7 11 3 2" xfId="21926"/>
    <cellStyle name="SAPBEXexcBad7 11 4" xfId="21927"/>
    <cellStyle name="SAPBEXexcBad7 12" xfId="2177"/>
    <cellStyle name="SAPBEXexcBad7 12 2" xfId="21928"/>
    <cellStyle name="SAPBEXexcBad7 12 2 2" xfId="21929"/>
    <cellStyle name="SAPBEXexcBad7 12 3" xfId="21930"/>
    <cellStyle name="SAPBEXexcBad7 12 3 2" xfId="21931"/>
    <cellStyle name="SAPBEXexcBad7 12 4" xfId="21932"/>
    <cellStyle name="SAPBEXexcBad7 13" xfId="2178"/>
    <cellStyle name="SAPBEXexcBad7 13 2" xfId="21933"/>
    <cellStyle name="SAPBEXexcBad7 13 2 2" xfId="21934"/>
    <cellStyle name="SAPBEXexcBad7 13 3" xfId="21935"/>
    <cellStyle name="SAPBEXexcBad7 13 3 2" xfId="21936"/>
    <cellStyle name="SAPBEXexcBad7 13 4" xfId="21937"/>
    <cellStyle name="SAPBEXexcBad7 14" xfId="2179"/>
    <cellStyle name="SAPBEXexcBad7 14 2" xfId="21938"/>
    <cellStyle name="SAPBEXexcBad7 14 2 2" xfId="21939"/>
    <cellStyle name="SAPBEXexcBad7 14 3" xfId="21940"/>
    <cellStyle name="SAPBEXexcBad7 14 3 2" xfId="21941"/>
    <cellStyle name="SAPBEXexcBad7 14 4" xfId="21942"/>
    <cellStyle name="SAPBEXexcBad7 15" xfId="2180"/>
    <cellStyle name="SAPBEXexcBad7 15 2" xfId="21943"/>
    <cellStyle name="SAPBEXexcBad7 15 2 2" xfId="21944"/>
    <cellStyle name="SAPBEXexcBad7 15 3" xfId="21945"/>
    <cellStyle name="SAPBEXexcBad7 15 3 2" xfId="21946"/>
    <cellStyle name="SAPBEXexcBad7 15 4" xfId="21947"/>
    <cellStyle name="SAPBEXexcBad7 16" xfId="21948"/>
    <cellStyle name="SAPBEXexcBad7 16 2" xfId="21949"/>
    <cellStyle name="SAPBEXexcBad7 16 2 2" xfId="21950"/>
    <cellStyle name="SAPBEXexcBad7 16 3" xfId="21951"/>
    <cellStyle name="SAPBEXexcBad7 17" xfId="21952"/>
    <cellStyle name="SAPBEXexcBad7 17 2" xfId="21953"/>
    <cellStyle name="SAPBEXexcBad7 17 2 2" xfId="21954"/>
    <cellStyle name="SAPBEXexcBad7 17 3" xfId="21955"/>
    <cellStyle name="SAPBEXexcBad7 18" xfId="21956"/>
    <cellStyle name="SAPBEXexcBad7 18 2" xfId="21957"/>
    <cellStyle name="SAPBEXexcBad7 18 2 2" xfId="21958"/>
    <cellStyle name="SAPBEXexcBad7 18 3" xfId="21959"/>
    <cellStyle name="SAPBEXexcBad7 19" xfId="21960"/>
    <cellStyle name="SAPBEXexcBad7 19 2" xfId="21961"/>
    <cellStyle name="SAPBEXexcBad7 2" xfId="2181"/>
    <cellStyle name="SAPBEXexcBad7 2 10" xfId="2182"/>
    <cellStyle name="SAPBEXexcBad7 2 10 2" xfId="21962"/>
    <cellStyle name="SAPBEXexcBad7 2 10 2 2" xfId="21963"/>
    <cellStyle name="SAPBEXexcBad7 2 10 3" xfId="21964"/>
    <cellStyle name="SAPBEXexcBad7 2 10 3 2" xfId="21965"/>
    <cellStyle name="SAPBEXexcBad7 2 10 4" xfId="21966"/>
    <cellStyle name="SAPBEXexcBad7 2 11" xfId="2183"/>
    <cellStyle name="SAPBEXexcBad7 2 11 2" xfId="21967"/>
    <cellStyle name="SAPBEXexcBad7 2 11 2 2" xfId="21968"/>
    <cellStyle name="SAPBEXexcBad7 2 11 3" xfId="21969"/>
    <cellStyle name="SAPBEXexcBad7 2 11 3 2" xfId="21970"/>
    <cellStyle name="SAPBEXexcBad7 2 11 4" xfId="21971"/>
    <cellStyle name="SAPBEXexcBad7 2 12" xfId="2184"/>
    <cellStyle name="SAPBEXexcBad7 2 12 2" xfId="21972"/>
    <cellStyle name="SAPBEXexcBad7 2 12 2 2" xfId="21973"/>
    <cellStyle name="SAPBEXexcBad7 2 12 3" xfId="21974"/>
    <cellStyle name="SAPBEXexcBad7 2 12 3 2" xfId="21975"/>
    <cellStyle name="SAPBEXexcBad7 2 12 4" xfId="21976"/>
    <cellStyle name="SAPBEXexcBad7 2 13" xfId="2185"/>
    <cellStyle name="SAPBEXexcBad7 2 13 2" xfId="21977"/>
    <cellStyle name="SAPBEXexcBad7 2 13 2 2" xfId="21978"/>
    <cellStyle name="SAPBEXexcBad7 2 13 3" xfId="21979"/>
    <cellStyle name="SAPBEXexcBad7 2 13 3 2" xfId="21980"/>
    <cellStyle name="SAPBEXexcBad7 2 13 4" xfId="21981"/>
    <cellStyle name="SAPBEXexcBad7 2 14" xfId="2186"/>
    <cellStyle name="SAPBEXexcBad7 2 14 2" xfId="21982"/>
    <cellStyle name="SAPBEXexcBad7 2 14 2 2" xfId="21983"/>
    <cellStyle name="SAPBEXexcBad7 2 14 3" xfId="21984"/>
    <cellStyle name="SAPBEXexcBad7 2 14 3 2" xfId="21985"/>
    <cellStyle name="SAPBEXexcBad7 2 14 4" xfId="21986"/>
    <cellStyle name="SAPBEXexcBad7 2 15" xfId="21987"/>
    <cellStyle name="SAPBEXexcBad7 2 15 2" xfId="21988"/>
    <cellStyle name="SAPBEXexcBad7 2 15 2 2" xfId="21989"/>
    <cellStyle name="SAPBEXexcBad7 2 15 3" xfId="21990"/>
    <cellStyle name="SAPBEXexcBad7 2 16" xfId="21991"/>
    <cellStyle name="SAPBEXexcBad7 2 16 2" xfId="21992"/>
    <cellStyle name="SAPBEXexcBad7 2 16 2 2" xfId="21993"/>
    <cellStyle name="SAPBEXexcBad7 2 16 3" xfId="21994"/>
    <cellStyle name="SAPBEXexcBad7 2 17" xfId="21995"/>
    <cellStyle name="SAPBEXexcBad7 2 17 2" xfId="21996"/>
    <cellStyle name="SAPBEXexcBad7 2 17 2 2" xfId="21997"/>
    <cellStyle name="SAPBEXexcBad7 2 17 3" xfId="21998"/>
    <cellStyle name="SAPBEXexcBad7 2 18" xfId="21999"/>
    <cellStyle name="SAPBEXexcBad7 2 18 2" xfId="22000"/>
    <cellStyle name="SAPBEXexcBad7 2 19" xfId="22001"/>
    <cellStyle name="SAPBEXexcBad7 2 19 2" xfId="22002"/>
    <cellStyle name="SAPBEXexcBad7 2 2" xfId="2187"/>
    <cellStyle name="SAPBEXexcBad7 2 2 10" xfId="2188"/>
    <cellStyle name="SAPBEXexcBad7 2 2 10 2" xfId="22003"/>
    <cellStyle name="SAPBEXexcBad7 2 2 10 2 2" xfId="22004"/>
    <cellStyle name="SAPBEXexcBad7 2 2 10 3" xfId="22005"/>
    <cellStyle name="SAPBEXexcBad7 2 2 10 3 2" xfId="22006"/>
    <cellStyle name="SAPBEXexcBad7 2 2 10 4" xfId="22007"/>
    <cellStyle name="SAPBEXexcBad7 2 2 11" xfId="22008"/>
    <cellStyle name="SAPBEXexcBad7 2 2 11 2" xfId="22009"/>
    <cellStyle name="SAPBEXexcBad7 2 2 12" xfId="22010"/>
    <cellStyle name="SAPBEXexcBad7 2 2 12 2" xfId="22011"/>
    <cellStyle name="SAPBEXexcBad7 2 2 13" xfId="22012"/>
    <cellStyle name="SAPBEXexcBad7 2 2 2" xfId="2189"/>
    <cellStyle name="SAPBEXexcBad7 2 2 2 10" xfId="22013"/>
    <cellStyle name="SAPBEXexcBad7 2 2 2 2" xfId="2190"/>
    <cellStyle name="SAPBEXexcBad7 2 2 2 2 2" xfId="2191"/>
    <cellStyle name="SAPBEXexcBad7 2 2 2 2 2 2" xfId="22014"/>
    <cellStyle name="SAPBEXexcBad7 2 2 2 2 2 2 2" xfId="22015"/>
    <cellStyle name="SAPBEXexcBad7 2 2 2 2 2 3" xfId="22016"/>
    <cellStyle name="SAPBEXexcBad7 2 2 2 2 2 3 2" xfId="22017"/>
    <cellStyle name="SAPBEXexcBad7 2 2 2 2 2 4" xfId="22018"/>
    <cellStyle name="SAPBEXexcBad7 2 2 2 2 3" xfId="22019"/>
    <cellStyle name="SAPBEXexcBad7 2 2 2 2 3 2" xfId="22020"/>
    <cellStyle name="SAPBEXexcBad7 2 2 2 2 4" xfId="22021"/>
    <cellStyle name="SAPBEXexcBad7 2 2 2 2 4 2" xfId="22022"/>
    <cellStyle name="SAPBEXexcBad7 2 2 2 2 5" xfId="22023"/>
    <cellStyle name="SAPBEXexcBad7 2 2 2 3" xfId="2192"/>
    <cellStyle name="SAPBEXexcBad7 2 2 2 3 2" xfId="2193"/>
    <cellStyle name="SAPBEXexcBad7 2 2 2 3 2 2" xfId="22024"/>
    <cellStyle name="SAPBEXexcBad7 2 2 2 3 2 2 2" xfId="22025"/>
    <cellStyle name="SAPBEXexcBad7 2 2 2 3 2 3" xfId="22026"/>
    <cellStyle name="SAPBEXexcBad7 2 2 2 3 2 3 2" xfId="22027"/>
    <cellStyle name="SAPBEXexcBad7 2 2 2 3 2 4" xfId="22028"/>
    <cellStyle name="SAPBEXexcBad7 2 2 2 3 3" xfId="22029"/>
    <cellStyle name="SAPBEXexcBad7 2 2 2 3 3 2" xfId="22030"/>
    <cellStyle name="SAPBEXexcBad7 2 2 2 3 4" xfId="22031"/>
    <cellStyle name="SAPBEXexcBad7 2 2 2 3 4 2" xfId="22032"/>
    <cellStyle name="SAPBEXexcBad7 2 2 2 3 5" xfId="22033"/>
    <cellStyle name="SAPBEXexcBad7 2 2 2 4" xfId="2194"/>
    <cellStyle name="SAPBEXexcBad7 2 2 2 4 2" xfId="2195"/>
    <cellStyle name="SAPBEXexcBad7 2 2 2 4 2 2" xfId="22034"/>
    <cellStyle name="SAPBEXexcBad7 2 2 2 4 2 2 2" xfId="22035"/>
    <cellStyle name="SAPBEXexcBad7 2 2 2 4 2 3" xfId="22036"/>
    <cellStyle name="SAPBEXexcBad7 2 2 2 4 2 3 2" xfId="22037"/>
    <cellStyle name="SAPBEXexcBad7 2 2 2 4 2 4" xfId="22038"/>
    <cellStyle name="SAPBEXexcBad7 2 2 2 4 3" xfId="22039"/>
    <cellStyle name="SAPBEXexcBad7 2 2 2 4 3 2" xfId="22040"/>
    <cellStyle name="SAPBEXexcBad7 2 2 2 4 4" xfId="22041"/>
    <cellStyle name="SAPBEXexcBad7 2 2 2 4 4 2" xfId="22042"/>
    <cellStyle name="SAPBEXexcBad7 2 2 2 4 5" xfId="22043"/>
    <cellStyle name="SAPBEXexcBad7 2 2 2 5" xfId="2196"/>
    <cellStyle name="SAPBEXexcBad7 2 2 2 5 2" xfId="2197"/>
    <cellStyle name="SAPBEXexcBad7 2 2 2 5 2 2" xfId="22044"/>
    <cellStyle name="SAPBEXexcBad7 2 2 2 5 2 2 2" xfId="22045"/>
    <cellStyle name="SAPBEXexcBad7 2 2 2 5 2 3" xfId="22046"/>
    <cellStyle name="SAPBEXexcBad7 2 2 2 5 2 3 2" xfId="22047"/>
    <cellStyle name="SAPBEXexcBad7 2 2 2 5 2 4" xfId="22048"/>
    <cellStyle name="SAPBEXexcBad7 2 2 2 5 3" xfId="22049"/>
    <cellStyle name="SAPBEXexcBad7 2 2 2 5 3 2" xfId="22050"/>
    <cellStyle name="SAPBEXexcBad7 2 2 2 5 4" xfId="22051"/>
    <cellStyle name="SAPBEXexcBad7 2 2 2 5 4 2" xfId="22052"/>
    <cellStyle name="SAPBEXexcBad7 2 2 2 5 5" xfId="22053"/>
    <cellStyle name="SAPBEXexcBad7 2 2 2 6" xfId="2198"/>
    <cellStyle name="SAPBEXexcBad7 2 2 2 6 2" xfId="2199"/>
    <cellStyle name="SAPBEXexcBad7 2 2 2 6 2 2" xfId="22054"/>
    <cellStyle name="SAPBEXexcBad7 2 2 2 6 2 2 2" xfId="22055"/>
    <cellStyle name="SAPBEXexcBad7 2 2 2 6 2 3" xfId="22056"/>
    <cellStyle name="SAPBEXexcBad7 2 2 2 6 2 3 2" xfId="22057"/>
    <cellStyle name="SAPBEXexcBad7 2 2 2 6 2 4" xfId="22058"/>
    <cellStyle name="SAPBEXexcBad7 2 2 2 6 3" xfId="22059"/>
    <cellStyle name="SAPBEXexcBad7 2 2 2 6 3 2" xfId="22060"/>
    <cellStyle name="SAPBEXexcBad7 2 2 2 6 4" xfId="22061"/>
    <cellStyle name="SAPBEXexcBad7 2 2 2 6 4 2" xfId="22062"/>
    <cellStyle name="SAPBEXexcBad7 2 2 2 6 5" xfId="22063"/>
    <cellStyle name="SAPBEXexcBad7 2 2 2 7" xfId="2200"/>
    <cellStyle name="SAPBEXexcBad7 2 2 2 7 2" xfId="22064"/>
    <cellStyle name="SAPBEXexcBad7 2 2 2 7 2 2" xfId="22065"/>
    <cellStyle name="SAPBEXexcBad7 2 2 2 7 3" xfId="22066"/>
    <cellStyle name="SAPBEXexcBad7 2 2 2 7 3 2" xfId="22067"/>
    <cellStyle name="SAPBEXexcBad7 2 2 2 7 4" xfId="22068"/>
    <cellStyle name="SAPBEXexcBad7 2 2 2 8" xfId="22069"/>
    <cellStyle name="SAPBEXexcBad7 2 2 2 8 2" xfId="22070"/>
    <cellStyle name="SAPBEXexcBad7 2 2 2 9" xfId="22071"/>
    <cellStyle name="SAPBEXexcBad7 2 2 2 9 2" xfId="22072"/>
    <cellStyle name="SAPBEXexcBad7 2 2 3" xfId="2201"/>
    <cellStyle name="SAPBEXexcBad7 2 2 3 10" xfId="22073"/>
    <cellStyle name="SAPBEXexcBad7 2 2 3 2" xfId="2202"/>
    <cellStyle name="SAPBEXexcBad7 2 2 3 2 2" xfId="2203"/>
    <cellStyle name="SAPBEXexcBad7 2 2 3 2 2 2" xfId="22074"/>
    <cellStyle name="SAPBEXexcBad7 2 2 3 2 2 2 2" xfId="22075"/>
    <cellStyle name="SAPBEXexcBad7 2 2 3 2 2 3" xfId="22076"/>
    <cellStyle name="SAPBEXexcBad7 2 2 3 2 2 3 2" xfId="22077"/>
    <cellStyle name="SAPBEXexcBad7 2 2 3 2 2 4" xfId="22078"/>
    <cellStyle name="SAPBEXexcBad7 2 2 3 2 3" xfId="22079"/>
    <cellStyle name="SAPBEXexcBad7 2 2 3 2 3 2" xfId="22080"/>
    <cellStyle name="SAPBEXexcBad7 2 2 3 2 4" xfId="22081"/>
    <cellStyle name="SAPBEXexcBad7 2 2 3 2 4 2" xfId="22082"/>
    <cellStyle name="SAPBEXexcBad7 2 2 3 2 5" xfId="22083"/>
    <cellStyle name="SAPBEXexcBad7 2 2 3 3" xfId="2204"/>
    <cellStyle name="SAPBEXexcBad7 2 2 3 3 2" xfId="2205"/>
    <cellStyle name="SAPBEXexcBad7 2 2 3 3 2 2" xfId="22084"/>
    <cellStyle name="SAPBEXexcBad7 2 2 3 3 2 2 2" xfId="22085"/>
    <cellStyle name="SAPBEXexcBad7 2 2 3 3 2 3" xfId="22086"/>
    <cellStyle name="SAPBEXexcBad7 2 2 3 3 2 3 2" xfId="22087"/>
    <cellStyle name="SAPBEXexcBad7 2 2 3 3 2 4" xfId="22088"/>
    <cellStyle name="SAPBEXexcBad7 2 2 3 3 3" xfId="22089"/>
    <cellStyle name="SAPBEXexcBad7 2 2 3 3 3 2" xfId="22090"/>
    <cellStyle name="SAPBEXexcBad7 2 2 3 3 4" xfId="22091"/>
    <cellStyle name="SAPBEXexcBad7 2 2 3 3 4 2" xfId="22092"/>
    <cellStyle name="SAPBEXexcBad7 2 2 3 3 5" xfId="22093"/>
    <cellStyle name="SAPBEXexcBad7 2 2 3 4" xfId="2206"/>
    <cellStyle name="SAPBEXexcBad7 2 2 3 4 2" xfId="2207"/>
    <cellStyle name="SAPBEXexcBad7 2 2 3 4 2 2" xfId="22094"/>
    <cellStyle name="SAPBEXexcBad7 2 2 3 4 2 2 2" xfId="22095"/>
    <cellStyle name="SAPBEXexcBad7 2 2 3 4 2 3" xfId="22096"/>
    <cellStyle name="SAPBEXexcBad7 2 2 3 4 2 3 2" xfId="22097"/>
    <cellStyle name="SAPBEXexcBad7 2 2 3 4 2 4" xfId="22098"/>
    <cellStyle name="SAPBEXexcBad7 2 2 3 4 3" xfId="22099"/>
    <cellStyle name="SAPBEXexcBad7 2 2 3 4 3 2" xfId="22100"/>
    <cellStyle name="SAPBEXexcBad7 2 2 3 4 4" xfId="22101"/>
    <cellStyle name="SAPBEXexcBad7 2 2 3 4 4 2" xfId="22102"/>
    <cellStyle name="SAPBEXexcBad7 2 2 3 4 5" xfId="22103"/>
    <cellStyle name="SAPBEXexcBad7 2 2 3 5" xfId="2208"/>
    <cellStyle name="SAPBEXexcBad7 2 2 3 5 2" xfId="2209"/>
    <cellStyle name="SAPBEXexcBad7 2 2 3 5 2 2" xfId="22104"/>
    <cellStyle name="SAPBEXexcBad7 2 2 3 5 2 2 2" xfId="22105"/>
    <cellStyle name="SAPBEXexcBad7 2 2 3 5 2 3" xfId="22106"/>
    <cellStyle name="SAPBEXexcBad7 2 2 3 5 2 3 2" xfId="22107"/>
    <cellStyle name="SAPBEXexcBad7 2 2 3 5 2 4" xfId="22108"/>
    <cellStyle name="SAPBEXexcBad7 2 2 3 5 3" xfId="22109"/>
    <cellStyle name="SAPBEXexcBad7 2 2 3 5 3 2" xfId="22110"/>
    <cellStyle name="SAPBEXexcBad7 2 2 3 5 4" xfId="22111"/>
    <cellStyle name="SAPBEXexcBad7 2 2 3 5 4 2" xfId="22112"/>
    <cellStyle name="SAPBEXexcBad7 2 2 3 5 5" xfId="22113"/>
    <cellStyle name="SAPBEXexcBad7 2 2 3 6" xfId="2210"/>
    <cellStyle name="SAPBEXexcBad7 2 2 3 6 2" xfId="2211"/>
    <cellStyle name="SAPBEXexcBad7 2 2 3 6 2 2" xfId="22114"/>
    <cellStyle name="SAPBEXexcBad7 2 2 3 6 2 2 2" xfId="22115"/>
    <cellStyle name="SAPBEXexcBad7 2 2 3 6 2 3" xfId="22116"/>
    <cellStyle name="SAPBEXexcBad7 2 2 3 6 2 3 2" xfId="22117"/>
    <cellStyle name="SAPBEXexcBad7 2 2 3 6 2 4" xfId="22118"/>
    <cellStyle name="SAPBEXexcBad7 2 2 3 6 3" xfId="22119"/>
    <cellStyle name="SAPBEXexcBad7 2 2 3 6 3 2" xfId="22120"/>
    <cellStyle name="SAPBEXexcBad7 2 2 3 6 4" xfId="22121"/>
    <cellStyle name="SAPBEXexcBad7 2 2 3 6 4 2" xfId="22122"/>
    <cellStyle name="SAPBEXexcBad7 2 2 3 6 5" xfId="22123"/>
    <cellStyle name="SAPBEXexcBad7 2 2 3 7" xfId="2212"/>
    <cellStyle name="SAPBEXexcBad7 2 2 3 7 2" xfId="22124"/>
    <cellStyle name="SAPBEXexcBad7 2 2 3 7 2 2" xfId="22125"/>
    <cellStyle name="SAPBEXexcBad7 2 2 3 7 3" xfId="22126"/>
    <cellStyle name="SAPBEXexcBad7 2 2 3 7 3 2" xfId="22127"/>
    <cellStyle name="SAPBEXexcBad7 2 2 3 7 4" xfId="22128"/>
    <cellStyle name="SAPBEXexcBad7 2 2 3 8" xfId="22129"/>
    <cellStyle name="SAPBEXexcBad7 2 2 3 8 2" xfId="22130"/>
    <cellStyle name="SAPBEXexcBad7 2 2 3 9" xfId="22131"/>
    <cellStyle name="SAPBEXexcBad7 2 2 3 9 2" xfId="22132"/>
    <cellStyle name="SAPBEXexcBad7 2 2 4" xfId="2213"/>
    <cellStyle name="SAPBEXexcBad7 2 2 4 10" xfId="22133"/>
    <cellStyle name="SAPBEXexcBad7 2 2 4 2" xfId="2214"/>
    <cellStyle name="SAPBEXexcBad7 2 2 4 2 2" xfId="2215"/>
    <cellStyle name="SAPBEXexcBad7 2 2 4 2 2 2" xfId="22134"/>
    <cellStyle name="SAPBEXexcBad7 2 2 4 2 2 2 2" xfId="22135"/>
    <cellStyle name="SAPBEXexcBad7 2 2 4 2 2 3" xfId="22136"/>
    <cellStyle name="SAPBEXexcBad7 2 2 4 2 2 3 2" xfId="22137"/>
    <cellStyle name="SAPBEXexcBad7 2 2 4 2 2 4" xfId="22138"/>
    <cellStyle name="SAPBEXexcBad7 2 2 4 2 3" xfId="22139"/>
    <cellStyle name="SAPBEXexcBad7 2 2 4 2 3 2" xfId="22140"/>
    <cellStyle name="SAPBEXexcBad7 2 2 4 2 4" xfId="22141"/>
    <cellStyle name="SAPBEXexcBad7 2 2 4 2 4 2" xfId="22142"/>
    <cellStyle name="SAPBEXexcBad7 2 2 4 2 5" xfId="22143"/>
    <cellStyle name="SAPBEXexcBad7 2 2 4 3" xfId="2216"/>
    <cellStyle name="SAPBEXexcBad7 2 2 4 3 2" xfId="2217"/>
    <cellStyle name="SAPBEXexcBad7 2 2 4 3 2 2" xfId="22144"/>
    <cellStyle name="SAPBEXexcBad7 2 2 4 3 2 2 2" xfId="22145"/>
    <cellStyle name="SAPBEXexcBad7 2 2 4 3 2 3" xfId="22146"/>
    <cellStyle name="SAPBEXexcBad7 2 2 4 3 2 3 2" xfId="22147"/>
    <cellStyle name="SAPBEXexcBad7 2 2 4 3 2 4" xfId="22148"/>
    <cellStyle name="SAPBEXexcBad7 2 2 4 3 3" xfId="22149"/>
    <cellStyle name="SAPBEXexcBad7 2 2 4 3 3 2" xfId="22150"/>
    <cellStyle name="SAPBEXexcBad7 2 2 4 3 4" xfId="22151"/>
    <cellStyle name="SAPBEXexcBad7 2 2 4 3 4 2" xfId="22152"/>
    <cellStyle name="SAPBEXexcBad7 2 2 4 3 5" xfId="22153"/>
    <cellStyle name="SAPBEXexcBad7 2 2 4 4" xfId="2218"/>
    <cellStyle name="SAPBEXexcBad7 2 2 4 4 2" xfId="2219"/>
    <cellStyle name="SAPBEXexcBad7 2 2 4 4 2 2" xfId="22154"/>
    <cellStyle name="SAPBEXexcBad7 2 2 4 4 2 2 2" xfId="22155"/>
    <cellStyle name="SAPBEXexcBad7 2 2 4 4 2 3" xfId="22156"/>
    <cellStyle name="SAPBEXexcBad7 2 2 4 4 2 3 2" xfId="22157"/>
    <cellStyle name="SAPBEXexcBad7 2 2 4 4 2 4" xfId="22158"/>
    <cellStyle name="SAPBEXexcBad7 2 2 4 4 3" xfId="22159"/>
    <cellStyle name="SAPBEXexcBad7 2 2 4 4 3 2" xfId="22160"/>
    <cellStyle name="SAPBEXexcBad7 2 2 4 4 4" xfId="22161"/>
    <cellStyle name="SAPBEXexcBad7 2 2 4 4 4 2" xfId="22162"/>
    <cellStyle name="SAPBEXexcBad7 2 2 4 4 5" xfId="22163"/>
    <cellStyle name="SAPBEXexcBad7 2 2 4 5" xfId="2220"/>
    <cellStyle name="SAPBEXexcBad7 2 2 4 5 2" xfId="2221"/>
    <cellStyle name="SAPBEXexcBad7 2 2 4 5 2 2" xfId="22164"/>
    <cellStyle name="SAPBEXexcBad7 2 2 4 5 2 2 2" xfId="22165"/>
    <cellStyle name="SAPBEXexcBad7 2 2 4 5 2 3" xfId="22166"/>
    <cellStyle name="SAPBEXexcBad7 2 2 4 5 2 3 2" xfId="22167"/>
    <cellStyle name="SAPBEXexcBad7 2 2 4 5 2 4" xfId="22168"/>
    <cellStyle name="SAPBEXexcBad7 2 2 4 5 3" xfId="22169"/>
    <cellStyle name="SAPBEXexcBad7 2 2 4 5 3 2" xfId="22170"/>
    <cellStyle name="SAPBEXexcBad7 2 2 4 5 4" xfId="22171"/>
    <cellStyle name="SAPBEXexcBad7 2 2 4 5 4 2" xfId="22172"/>
    <cellStyle name="SAPBEXexcBad7 2 2 4 5 5" xfId="22173"/>
    <cellStyle name="SAPBEXexcBad7 2 2 4 6" xfId="2222"/>
    <cellStyle name="SAPBEXexcBad7 2 2 4 6 2" xfId="2223"/>
    <cellStyle name="SAPBEXexcBad7 2 2 4 6 2 2" xfId="22174"/>
    <cellStyle name="SAPBEXexcBad7 2 2 4 6 2 2 2" xfId="22175"/>
    <cellStyle name="SAPBEXexcBad7 2 2 4 6 2 3" xfId="22176"/>
    <cellStyle name="SAPBEXexcBad7 2 2 4 6 2 3 2" xfId="22177"/>
    <cellStyle name="SAPBEXexcBad7 2 2 4 6 2 4" xfId="22178"/>
    <cellStyle name="SAPBEXexcBad7 2 2 4 6 3" xfId="22179"/>
    <cellStyle name="SAPBEXexcBad7 2 2 4 6 3 2" xfId="22180"/>
    <cellStyle name="SAPBEXexcBad7 2 2 4 6 4" xfId="22181"/>
    <cellStyle name="SAPBEXexcBad7 2 2 4 6 4 2" xfId="22182"/>
    <cellStyle name="SAPBEXexcBad7 2 2 4 6 5" xfId="22183"/>
    <cellStyle name="SAPBEXexcBad7 2 2 4 7" xfId="2224"/>
    <cellStyle name="SAPBEXexcBad7 2 2 4 7 2" xfId="22184"/>
    <cellStyle name="SAPBEXexcBad7 2 2 4 7 2 2" xfId="22185"/>
    <cellStyle name="SAPBEXexcBad7 2 2 4 7 3" xfId="22186"/>
    <cellStyle name="SAPBEXexcBad7 2 2 4 7 3 2" xfId="22187"/>
    <cellStyle name="SAPBEXexcBad7 2 2 4 7 4" xfId="22188"/>
    <cellStyle name="SAPBEXexcBad7 2 2 4 8" xfId="22189"/>
    <cellStyle name="SAPBEXexcBad7 2 2 4 8 2" xfId="22190"/>
    <cellStyle name="SAPBEXexcBad7 2 2 4 9" xfId="22191"/>
    <cellStyle name="SAPBEXexcBad7 2 2 4 9 2" xfId="22192"/>
    <cellStyle name="SAPBEXexcBad7 2 2 5" xfId="2225"/>
    <cellStyle name="SAPBEXexcBad7 2 2 5 2" xfId="2226"/>
    <cellStyle name="SAPBEXexcBad7 2 2 5 2 2" xfId="22193"/>
    <cellStyle name="SAPBEXexcBad7 2 2 5 2 2 2" xfId="22194"/>
    <cellStyle name="SAPBEXexcBad7 2 2 5 2 3" xfId="22195"/>
    <cellStyle name="SAPBEXexcBad7 2 2 5 2 3 2" xfId="22196"/>
    <cellStyle name="SAPBEXexcBad7 2 2 5 2 4" xfId="22197"/>
    <cellStyle name="SAPBEXexcBad7 2 2 5 3" xfId="22198"/>
    <cellStyle name="SAPBEXexcBad7 2 2 5 3 2" xfId="22199"/>
    <cellStyle name="SAPBEXexcBad7 2 2 5 4" xfId="22200"/>
    <cellStyle name="SAPBEXexcBad7 2 2 5 4 2" xfId="22201"/>
    <cellStyle name="SAPBEXexcBad7 2 2 5 5" xfId="22202"/>
    <cellStyle name="SAPBEXexcBad7 2 2 6" xfId="2227"/>
    <cellStyle name="SAPBEXexcBad7 2 2 6 2" xfId="2228"/>
    <cellStyle name="SAPBEXexcBad7 2 2 6 2 2" xfId="22203"/>
    <cellStyle name="SAPBEXexcBad7 2 2 6 2 2 2" xfId="22204"/>
    <cellStyle name="SAPBEXexcBad7 2 2 6 2 3" xfId="22205"/>
    <cellStyle name="SAPBEXexcBad7 2 2 6 2 3 2" xfId="22206"/>
    <cellStyle name="SAPBEXexcBad7 2 2 6 2 4" xfId="22207"/>
    <cellStyle name="SAPBEXexcBad7 2 2 6 3" xfId="22208"/>
    <cellStyle name="SAPBEXexcBad7 2 2 6 3 2" xfId="22209"/>
    <cellStyle name="SAPBEXexcBad7 2 2 6 4" xfId="22210"/>
    <cellStyle name="SAPBEXexcBad7 2 2 6 4 2" xfId="22211"/>
    <cellStyle name="SAPBEXexcBad7 2 2 6 5" xfId="22212"/>
    <cellStyle name="SAPBEXexcBad7 2 2 7" xfId="2229"/>
    <cellStyle name="SAPBEXexcBad7 2 2 7 2" xfId="2230"/>
    <cellStyle name="SAPBEXexcBad7 2 2 7 2 2" xfId="22213"/>
    <cellStyle name="SAPBEXexcBad7 2 2 7 2 2 2" xfId="22214"/>
    <cellStyle name="SAPBEXexcBad7 2 2 7 2 3" xfId="22215"/>
    <cellStyle name="SAPBEXexcBad7 2 2 7 2 3 2" xfId="22216"/>
    <cellStyle name="SAPBEXexcBad7 2 2 7 2 4" xfId="22217"/>
    <cellStyle name="SAPBEXexcBad7 2 2 7 3" xfId="22218"/>
    <cellStyle name="SAPBEXexcBad7 2 2 7 3 2" xfId="22219"/>
    <cellStyle name="SAPBEXexcBad7 2 2 7 4" xfId="22220"/>
    <cellStyle name="SAPBEXexcBad7 2 2 7 4 2" xfId="22221"/>
    <cellStyle name="SAPBEXexcBad7 2 2 7 5" xfId="22222"/>
    <cellStyle name="SAPBEXexcBad7 2 2 8" xfId="2231"/>
    <cellStyle name="SAPBEXexcBad7 2 2 8 2" xfId="2232"/>
    <cellStyle name="SAPBEXexcBad7 2 2 8 2 2" xfId="22223"/>
    <cellStyle name="SAPBEXexcBad7 2 2 8 2 2 2" xfId="22224"/>
    <cellStyle name="SAPBEXexcBad7 2 2 8 2 3" xfId="22225"/>
    <cellStyle name="SAPBEXexcBad7 2 2 8 2 3 2" xfId="22226"/>
    <cellStyle name="SAPBEXexcBad7 2 2 8 2 4" xfId="22227"/>
    <cellStyle name="SAPBEXexcBad7 2 2 8 3" xfId="22228"/>
    <cellStyle name="SAPBEXexcBad7 2 2 8 3 2" xfId="22229"/>
    <cellStyle name="SAPBEXexcBad7 2 2 8 4" xfId="22230"/>
    <cellStyle name="SAPBEXexcBad7 2 2 8 4 2" xfId="22231"/>
    <cellStyle name="SAPBEXexcBad7 2 2 8 5" xfId="22232"/>
    <cellStyle name="SAPBEXexcBad7 2 2 9" xfId="2233"/>
    <cellStyle name="SAPBEXexcBad7 2 2 9 2" xfId="2234"/>
    <cellStyle name="SAPBEXexcBad7 2 2 9 2 2" xfId="22233"/>
    <cellStyle name="SAPBEXexcBad7 2 2 9 2 2 2" xfId="22234"/>
    <cellStyle name="SAPBEXexcBad7 2 2 9 2 3" xfId="22235"/>
    <cellStyle name="SAPBEXexcBad7 2 2 9 2 3 2" xfId="22236"/>
    <cellStyle name="SAPBEXexcBad7 2 2 9 2 4" xfId="22237"/>
    <cellStyle name="SAPBEXexcBad7 2 2 9 3" xfId="22238"/>
    <cellStyle name="SAPBEXexcBad7 2 2 9 3 2" xfId="22239"/>
    <cellStyle name="SAPBEXexcBad7 2 2 9 4" xfId="22240"/>
    <cellStyle name="SAPBEXexcBad7 2 2 9 4 2" xfId="22241"/>
    <cellStyle name="SAPBEXexcBad7 2 2 9 5" xfId="22242"/>
    <cellStyle name="SAPBEXexcBad7 2 20" xfId="22243"/>
    <cellStyle name="SAPBEXexcBad7 2 20 2" xfId="22244"/>
    <cellStyle name="SAPBEXexcBad7 2 21" xfId="22245"/>
    <cellStyle name="SAPBEXexcBad7 2 3" xfId="2235"/>
    <cellStyle name="SAPBEXexcBad7 2 3 10" xfId="22246"/>
    <cellStyle name="SAPBEXexcBad7 2 3 2" xfId="2236"/>
    <cellStyle name="SAPBEXexcBad7 2 3 2 2" xfId="2237"/>
    <cellStyle name="SAPBEXexcBad7 2 3 2 2 2" xfId="22247"/>
    <cellStyle name="SAPBEXexcBad7 2 3 2 2 2 2" xfId="22248"/>
    <cellStyle name="SAPBEXexcBad7 2 3 2 2 3" xfId="22249"/>
    <cellStyle name="SAPBEXexcBad7 2 3 2 2 3 2" xfId="22250"/>
    <cellStyle name="SAPBEXexcBad7 2 3 2 2 4" xfId="22251"/>
    <cellStyle name="SAPBEXexcBad7 2 3 2 3" xfId="22252"/>
    <cellStyle name="SAPBEXexcBad7 2 3 2 3 2" xfId="22253"/>
    <cellStyle name="SAPBEXexcBad7 2 3 2 4" xfId="22254"/>
    <cellStyle name="SAPBEXexcBad7 2 3 2 4 2" xfId="22255"/>
    <cellStyle name="SAPBEXexcBad7 2 3 2 5" xfId="22256"/>
    <cellStyle name="SAPBEXexcBad7 2 3 3" xfId="2238"/>
    <cellStyle name="SAPBEXexcBad7 2 3 3 2" xfId="2239"/>
    <cellStyle name="SAPBEXexcBad7 2 3 3 2 2" xfId="22257"/>
    <cellStyle name="SAPBEXexcBad7 2 3 3 2 2 2" xfId="22258"/>
    <cellStyle name="SAPBEXexcBad7 2 3 3 2 3" xfId="22259"/>
    <cellStyle name="SAPBEXexcBad7 2 3 3 2 3 2" xfId="22260"/>
    <cellStyle name="SAPBEXexcBad7 2 3 3 2 4" xfId="22261"/>
    <cellStyle name="SAPBEXexcBad7 2 3 3 3" xfId="22262"/>
    <cellStyle name="SAPBEXexcBad7 2 3 3 3 2" xfId="22263"/>
    <cellStyle name="SAPBEXexcBad7 2 3 3 4" xfId="22264"/>
    <cellStyle name="SAPBEXexcBad7 2 3 3 4 2" xfId="22265"/>
    <cellStyle name="SAPBEXexcBad7 2 3 3 5" xfId="22266"/>
    <cellStyle name="SAPBEXexcBad7 2 3 4" xfId="2240"/>
    <cellStyle name="SAPBEXexcBad7 2 3 4 2" xfId="2241"/>
    <cellStyle name="SAPBEXexcBad7 2 3 4 2 2" xfId="22267"/>
    <cellStyle name="SAPBEXexcBad7 2 3 4 2 2 2" xfId="22268"/>
    <cellStyle name="SAPBEXexcBad7 2 3 4 2 3" xfId="22269"/>
    <cellStyle name="SAPBEXexcBad7 2 3 4 2 3 2" xfId="22270"/>
    <cellStyle name="SAPBEXexcBad7 2 3 4 2 4" xfId="22271"/>
    <cellStyle name="SAPBEXexcBad7 2 3 4 3" xfId="22272"/>
    <cellStyle name="SAPBEXexcBad7 2 3 4 3 2" xfId="22273"/>
    <cellStyle name="SAPBEXexcBad7 2 3 4 4" xfId="22274"/>
    <cellStyle name="SAPBEXexcBad7 2 3 4 4 2" xfId="22275"/>
    <cellStyle name="SAPBEXexcBad7 2 3 4 5" xfId="22276"/>
    <cellStyle name="SAPBEXexcBad7 2 3 5" xfId="2242"/>
    <cellStyle name="SAPBEXexcBad7 2 3 5 2" xfId="2243"/>
    <cellStyle name="SAPBEXexcBad7 2 3 5 2 2" xfId="22277"/>
    <cellStyle name="SAPBEXexcBad7 2 3 5 2 2 2" xfId="22278"/>
    <cellStyle name="SAPBEXexcBad7 2 3 5 2 3" xfId="22279"/>
    <cellStyle name="SAPBEXexcBad7 2 3 5 2 3 2" xfId="22280"/>
    <cellStyle name="SAPBEXexcBad7 2 3 5 2 4" xfId="22281"/>
    <cellStyle name="SAPBEXexcBad7 2 3 5 3" xfId="22282"/>
    <cellStyle name="SAPBEXexcBad7 2 3 5 3 2" xfId="22283"/>
    <cellStyle name="SAPBEXexcBad7 2 3 5 4" xfId="22284"/>
    <cellStyle name="SAPBEXexcBad7 2 3 5 4 2" xfId="22285"/>
    <cellStyle name="SAPBEXexcBad7 2 3 5 5" xfId="22286"/>
    <cellStyle name="SAPBEXexcBad7 2 3 6" xfId="2244"/>
    <cellStyle name="SAPBEXexcBad7 2 3 6 2" xfId="2245"/>
    <cellStyle name="SAPBEXexcBad7 2 3 6 2 2" xfId="22287"/>
    <cellStyle name="SAPBEXexcBad7 2 3 6 2 2 2" xfId="22288"/>
    <cellStyle name="SAPBEXexcBad7 2 3 6 2 3" xfId="22289"/>
    <cellStyle name="SAPBEXexcBad7 2 3 6 2 3 2" xfId="22290"/>
    <cellStyle name="SAPBEXexcBad7 2 3 6 2 4" xfId="22291"/>
    <cellStyle name="SAPBEXexcBad7 2 3 6 3" xfId="22292"/>
    <cellStyle name="SAPBEXexcBad7 2 3 6 3 2" xfId="22293"/>
    <cellStyle name="SAPBEXexcBad7 2 3 6 4" xfId="22294"/>
    <cellStyle name="SAPBEXexcBad7 2 3 6 4 2" xfId="22295"/>
    <cellStyle name="SAPBEXexcBad7 2 3 6 5" xfId="22296"/>
    <cellStyle name="SAPBEXexcBad7 2 3 7" xfId="2246"/>
    <cellStyle name="SAPBEXexcBad7 2 3 7 2" xfId="22297"/>
    <cellStyle name="SAPBEXexcBad7 2 3 7 2 2" xfId="22298"/>
    <cellStyle name="SAPBEXexcBad7 2 3 7 3" xfId="22299"/>
    <cellStyle name="SAPBEXexcBad7 2 3 7 3 2" xfId="22300"/>
    <cellStyle name="SAPBEXexcBad7 2 3 7 4" xfId="22301"/>
    <cellStyle name="SAPBEXexcBad7 2 3 8" xfId="22302"/>
    <cellStyle name="SAPBEXexcBad7 2 3 8 2" xfId="22303"/>
    <cellStyle name="SAPBEXexcBad7 2 3 9" xfId="22304"/>
    <cellStyle name="SAPBEXexcBad7 2 3 9 2" xfId="22305"/>
    <cellStyle name="SAPBEXexcBad7 2 4" xfId="2247"/>
    <cellStyle name="SAPBEXexcBad7 2 4 10" xfId="22306"/>
    <cellStyle name="SAPBEXexcBad7 2 4 2" xfId="2248"/>
    <cellStyle name="SAPBEXexcBad7 2 4 2 2" xfId="2249"/>
    <cellStyle name="SAPBEXexcBad7 2 4 2 2 2" xfId="22307"/>
    <cellStyle name="SAPBEXexcBad7 2 4 2 2 2 2" xfId="22308"/>
    <cellStyle name="SAPBEXexcBad7 2 4 2 2 3" xfId="22309"/>
    <cellStyle name="SAPBEXexcBad7 2 4 2 2 3 2" xfId="22310"/>
    <cellStyle name="SAPBEXexcBad7 2 4 2 2 4" xfId="22311"/>
    <cellStyle name="SAPBEXexcBad7 2 4 2 3" xfId="22312"/>
    <cellStyle name="SAPBEXexcBad7 2 4 2 3 2" xfId="22313"/>
    <cellStyle name="SAPBEXexcBad7 2 4 2 4" xfId="22314"/>
    <cellStyle name="SAPBEXexcBad7 2 4 2 4 2" xfId="22315"/>
    <cellStyle name="SAPBEXexcBad7 2 4 2 5" xfId="22316"/>
    <cellStyle name="SAPBEXexcBad7 2 4 3" xfId="2250"/>
    <cellStyle name="SAPBEXexcBad7 2 4 3 2" xfId="2251"/>
    <cellStyle name="SAPBEXexcBad7 2 4 3 2 2" xfId="22317"/>
    <cellStyle name="SAPBEXexcBad7 2 4 3 2 2 2" xfId="22318"/>
    <cellStyle name="SAPBEXexcBad7 2 4 3 2 3" xfId="22319"/>
    <cellStyle name="SAPBEXexcBad7 2 4 3 2 3 2" xfId="22320"/>
    <cellStyle name="SAPBEXexcBad7 2 4 3 2 4" xfId="22321"/>
    <cellStyle name="SAPBEXexcBad7 2 4 3 3" xfId="22322"/>
    <cellStyle name="SAPBEXexcBad7 2 4 3 3 2" xfId="22323"/>
    <cellStyle name="SAPBEXexcBad7 2 4 3 4" xfId="22324"/>
    <cellStyle name="SAPBEXexcBad7 2 4 3 4 2" xfId="22325"/>
    <cellStyle name="SAPBEXexcBad7 2 4 3 5" xfId="22326"/>
    <cellStyle name="SAPBEXexcBad7 2 4 4" xfId="2252"/>
    <cellStyle name="SAPBEXexcBad7 2 4 4 2" xfId="2253"/>
    <cellStyle name="SAPBEXexcBad7 2 4 4 2 2" xfId="22327"/>
    <cellStyle name="SAPBEXexcBad7 2 4 4 2 2 2" xfId="22328"/>
    <cellStyle name="SAPBEXexcBad7 2 4 4 2 3" xfId="22329"/>
    <cellStyle name="SAPBEXexcBad7 2 4 4 2 3 2" xfId="22330"/>
    <cellStyle name="SAPBEXexcBad7 2 4 4 2 4" xfId="22331"/>
    <cellStyle name="SAPBEXexcBad7 2 4 4 3" xfId="22332"/>
    <cellStyle name="SAPBEXexcBad7 2 4 4 3 2" xfId="22333"/>
    <cellStyle name="SAPBEXexcBad7 2 4 4 4" xfId="22334"/>
    <cellStyle name="SAPBEXexcBad7 2 4 4 4 2" xfId="22335"/>
    <cellStyle name="SAPBEXexcBad7 2 4 4 5" xfId="22336"/>
    <cellStyle name="SAPBEXexcBad7 2 4 5" xfId="2254"/>
    <cellStyle name="SAPBEXexcBad7 2 4 5 2" xfId="2255"/>
    <cellStyle name="SAPBEXexcBad7 2 4 5 2 2" xfId="22337"/>
    <cellStyle name="SAPBEXexcBad7 2 4 5 2 2 2" xfId="22338"/>
    <cellStyle name="SAPBEXexcBad7 2 4 5 2 3" xfId="22339"/>
    <cellStyle name="SAPBEXexcBad7 2 4 5 2 3 2" xfId="22340"/>
    <cellStyle name="SAPBEXexcBad7 2 4 5 2 4" xfId="22341"/>
    <cellStyle name="SAPBEXexcBad7 2 4 5 3" xfId="22342"/>
    <cellStyle name="SAPBEXexcBad7 2 4 5 3 2" xfId="22343"/>
    <cellStyle name="SAPBEXexcBad7 2 4 5 4" xfId="22344"/>
    <cellStyle name="SAPBEXexcBad7 2 4 5 4 2" xfId="22345"/>
    <cellStyle name="SAPBEXexcBad7 2 4 5 5" xfId="22346"/>
    <cellStyle name="SAPBEXexcBad7 2 4 6" xfId="2256"/>
    <cellStyle name="SAPBEXexcBad7 2 4 6 2" xfId="2257"/>
    <cellStyle name="SAPBEXexcBad7 2 4 6 2 2" xfId="22347"/>
    <cellStyle name="SAPBEXexcBad7 2 4 6 2 2 2" xfId="22348"/>
    <cellStyle name="SAPBEXexcBad7 2 4 6 2 3" xfId="22349"/>
    <cellStyle name="SAPBEXexcBad7 2 4 6 2 3 2" xfId="22350"/>
    <cellStyle name="SAPBEXexcBad7 2 4 6 2 4" xfId="22351"/>
    <cellStyle name="SAPBEXexcBad7 2 4 6 3" xfId="22352"/>
    <cellStyle name="SAPBEXexcBad7 2 4 6 3 2" xfId="22353"/>
    <cellStyle name="SAPBEXexcBad7 2 4 6 4" xfId="22354"/>
    <cellStyle name="SAPBEXexcBad7 2 4 6 4 2" xfId="22355"/>
    <cellStyle name="SAPBEXexcBad7 2 4 6 5" xfId="22356"/>
    <cellStyle name="SAPBEXexcBad7 2 4 7" xfId="2258"/>
    <cellStyle name="SAPBEXexcBad7 2 4 7 2" xfId="22357"/>
    <cellStyle name="SAPBEXexcBad7 2 4 7 2 2" xfId="22358"/>
    <cellStyle name="SAPBEXexcBad7 2 4 7 3" xfId="22359"/>
    <cellStyle name="SAPBEXexcBad7 2 4 7 3 2" xfId="22360"/>
    <cellStyle name="SAPBEXexcBad7 2 4 7 4" xfId="22361"/>
    <cellStyle name="SAPBEXexcBad7 2 4 8" xfId="22362"/>
    <cellStyle name="SAPBEXexcBad7 2 4 8 2" xfId="22363"/>
    <cellStyle name="SAPBEXexcBad7 2 4 9" xfId="22364"/>
    <cellStyle name="SAPBEXexcBad7 2 4 9 2" xfId="22365"/>
    <cellStyle name="SAPBEXexcBad7 2 5" xfId="2259"/>
    <cellStyle name="SAPBEXexcBad7 2 5 10" xfId="22366"/>
    <cellStyle name="SAPBEXexcBad7 2 5 2" xfId="2260"/>
    <cellStyle name="SAPBEXexcBad7 2 5 2 2" xfId="2261"/>
    <cellStyle name="SAPBEXexcBad7 2 5 2 2 2" xfId="22367"/>
    <cellStyle name="SAPBEXexcBad7 2 5 2 2 2 2" xfId="22368"/>
    <cellStyle name="SAPBEXexcBad7 2 5 2 2 3" xfId="22369"/>
    <cellStyle name="SAPBEXexcBad7 2 5 2 2 3 2" xfId="22370"/>
    <cellStyle name="SAPBEXexcBad7 2 5 2 2 4" xfId="22371"/>
    <cellStyle name="SAPBEXexcBad7 2 5 2 3" xfId="22372"/>
    <cellStyle name="SAPBEXexcBad7 2 5 2 3 2" xfId="22373"/>
    <cellStyle name="SAPBEXexcBad7 2 5 2 4" xfId="22374"/>
    <cellStyle name="SAPBEXexcBad7 2 5 2 4 2" xfId="22375"/>
    <cellStyle name="SAPBEXexcBad7 2 5 2 5" xfId="22376"/>
    <cellStyle name="SAPBEXexcBad7 2 5 3" xfId="2262"/>
    <cellStyle name="SAPBEXexcBad7 2 5 3 2" xfId="2263"/>
    <cellStyle name="SAPBEXexcBad7 2 5 3 2 2" xfId="22377"/>
    <cellStyle name="SAPBEXexcBad7 2 5 3 2 2 2" xfId="22378"/>
    <cellStyle name="SAPBEXexcBad7 2 5 3 2 3" xfId="22379"/>
    <cellStyle name="SAPBEXexcBad7 2 5 3 2 3 2" xfId="22380"/>
    <cellStyle name="SAPBEXexcBad7 2 5 3 2 4" xfId="22381"/>
    <cellStyle name="SAPBEXexcBad7 2 5 3 3" xfId="22382"/>
    <cellStyle name="SAPBEXexcBad7 2 5 3 3 2" xfId="22383"/>
    <cellStyle name="SAPBEXexcBad7 2 5 3 4" xfId="22384"/>
    <cellStyle name="SAPBEXexcBad7 2 5 3 4 2" xfId="22385"/>
    <cellStyle name="SAPBEXexcBad7 2 5 3 5" xfId="22386"/>
    <cellStyle name="SAPBEXexcBad7 2 5 4" xfId="2264"/>
    <cellStyle name="SAPBEXexcBad7 2 5 4 2" xfId="2265"/>
    <cellStyle name="SAPBEXexcBad7 2 5 4 2 2" xfId="22387"/>
    <cellStyle name="SAPBEXexcBad7 2 5 4 2 2 2" xfId="22388"/>
    <cellStyle name="SAPBEXexcBad7 2 5 4 2 3" xfId="22389"/>
    <cellStyle name="SAPBEXexcBad7 2 5 4 2 3 2" xfId="22390"/>
    <cellStyle name="SAPBEXexcBad7 2 5 4 2 4" xfId="22391"/>
    <cellStyle name="SAPBEXexcBad7 2 5 4 3" xfId="22392"/>
    <cellStyle name="SAPBEXexcBad7 2 5 4 3 2" xfId="22393"/>
    <cellStyle name="SAPBEXexcBad7 2 5 4 4" xfId="22394"/>
    <cellStyle name="SAPBEXexcBad7 2 5 4 4 2" xfId="22395"/>
    <cellStyle name="SAPBEXexcBad7 2 5 4 5" xfId="22396"/>
    <cellStyle name="SAPBEXexcBad7 2 5 5" xfId="2266"/>
    <cellStyle name="SAPBEXexcBad7 2 5 5 2" xfId="2267"/>
    <cellStyle name="SAPBEXexcBad7 2 5 5 2 2" xfId="22397"/>
    <cellStyle name="SAPBEXexcBad7 2 5 5 2 2 2" xfId="22398"/>
    <cellStyle name="SAPBEXexcBad7 2 5 5 2 3" xfId="22399"/>
    <cellStyle name="SAPBEXexcBad7 2 5 5 2 3 2" xfId="22400"/>
    <cellStyle name="SAPBEXexcBad7 2 5 5 2 4" xfId="22401"/>
    <cellStyle name="SAPBEXexcBad7 2 5 5 3" xfId="22402"/>
    <cellStyle name="SAPBEXexcBad7 2 5 5 3 2" xfId="22403"/>
    <cellStyle name="SAPBEXexcBad7 2 5 5 4" xfId="22404"/>
    <cellStyle name="SAPBEXexcBad7 2 5 5 4 2" xfId="22405"/>
    <cellStyle name="SAPBEXexcBad7 2 5 5 5" xfId="22406"/>
    <cellStyle name="SAPBEXexcBad7 2 5 6" xfId="2268"/>
    <cellStyle name="SAPBEXexcBad7 2 5 6 2" xfId="2269"/>
    <cellStyle name="SAPBEXexcBad7 2 5 6 2 2" xfId="22407"/>
    <cellStyle name="SAPBEXexcBad7 2 5 6 2 2 2" xfId="22408"/>
    <cellStyle name="SAPBEXexcBad7 2 5 6 2 3" xfId="22409"/>
    <cellStyle name="SAPBEXexcBad7 2 5 6 2 3 2" xfId="22410"/>
    <cellStyle name="SAPBEXexcBad7 2 5 6 2 4" xfId="22411"/>
    <cellStyle name="SAPBEXexcBad7 2 5 6 3" xfId="22412"/>
    <cellStyle name="SAPBEXexcBad7 2 5 6 3 2" xfId="22413"/>
    <cellStyle name="SAPBEXexcBad7 2 5 6 4" xfId="22414"/>
    <cellStyle name="SAPBEXexcBad7 2 5 6 4 2" xfId="22415"/>
    <cellStyle name="SAPBEXexcBad7 2 5 6 5" xfId="22416"/>
    <cellStyle name="SAPBEXexcBad7 2 5 7" xfId="2270"/>
    <cellStyle name="SAPBEXexcBad7 2 5 7 2" xfId="22417"/>
    <cellStyle name="SAPBEXexcBad7 2 5 7 2 2" xfId="22418"/>
    <cellStyle name="SAPBEXexcBad7 2 5 7 3" xfId="22419"/>
    <cellStyle name="SAPBEXexcBad7 2 5 7 3 2" xfId="22420"/>
    <cellStyle name="SAPBEXexcBad7 2 5 7 4" xfId="22421"/>
    <cellStyle name="SAPBEXexcBad7 2 5 8" xfId="22422"/>
    <cellStyle name="SAPBEXexcBad7 2 5 8 2" xfId="22423"/>
    <cellStyle name="SAPBEXexcBad7 2 5 9" xfId="22424"/>
    <cellStyle name="SAPBEXexcBad7 2 5 9 2" xfId="22425"/>
    <cellStyle name="SAPBEXexcBad7 2 6" xfId="2271"/>
    <cellStyle name="SAPBEXexcBad7 2 6 2" xfId="2272"/>
    <cellStyle name="SAPBEXexcBad7 2 6 2 2" xfId="22426"/>
    <cellStyle name="SAPBEXexcBad7 2 6 2 2 2" xfId="22427"/>
    <cellStyle name="SAPBEXexcBad7 2 6 2 3" xfId="22428"/>
    <cellStyle name="SAPBEXexcBad7 2 6 2 3 2" xfId="22429"/>
    <cellStyle name="SAPBEXexcBad7 2 6 2 4" xfId="22430"/>
    <cellStyle name="SAPBEXexcBad7 2 6 3" xfId="22431"/>
    <cellStyle name="SAPBEXexcBad7 2 6 3 2" xfId="22432"/>
    <cellStyle name="SAPBEXexcBad7 2 6 4" xfId="22433"/>
    <cellStyle name="SAPBEXexcBad7 2 6 4 2" xfId="22434"/>
    <cellStyle name="SAPBEXexcBad7 2 6 5" xfId="22435"/>
    <cellStyle name="SAPBEXexcBad7 2 7" xfId="2273"/>
    <cellStyle name="SAPBEXexcBad7 2 7 2" xfId="2274"/>
    <cellStyle name="SAPBEXexcBad7 2 7 2 2" xfId="22436"/>
    <cellStyle name="SAPBEXexcBad7 2 7 2 2 2" xfId="22437"/>
    <cellStyle name="SAPBEXexcBad7 2 7 2 3" xfId="22438"/>
    <cellStyle name="SAPBEXexcBad7 2 7 2 3 2" xfId="22439"/>
    <cellStyle name="SAPBEXexcBad7 2 7 2 4" xfId="22440"/>
    <cellStyle name="SAPBEXexcBad7 2 7 3" xfId="22441"/>
    <cellStyle name="SAPBEXexcBad7 2 7 3 2" xfId="22442"/>
    <cellStyle name="SAPBEXexcBad7 2 7 4" xfId="22443"/>
    <cellStyle name="SAPBEXexcBad7 2 7 4 2" xfId="22444"/>
    <cellStyle name="SAPBEXexcBad7 2 7 5" xfId="22445"/>
    <cellStyle name="SAPBEXexcBad7 2 8" xfId="2275"/>
    <cellStyle name="SAPBEXexcBad7 2 8 2" xfId="2276"/>
    <cellStyle name="SAPBEXexcBad7 2 8 2 2" xfId="22446"/>
    <cellStyle name="SAPBEXexcBad7 2 8 2 2 2" xfId="22447"/>
    <cellStyle name="SAPBEXexcBad7 2 8 2 3" xfId="22448"/>
    <cellStyle name="SAPBEXexcBad7 2 8 2 3 2" xfId="22449"/>
    <cellStyle name="SAPBEXexcBad7 2 8 2 4" xfId="22450"/>
    <cellStyle name="SAPBEXexcBad7 2 8 3" xfId="22451"/>
    <cellStyle name="SAPBEXexcBad7 2 8 3 2" xfId="22452"/>
    <cellStyle name="SAPBEXexcBad7 2 8 4" xfId="22453"/>
    <cellStyle name="SAPBEXexcBad7 2 8 4 2" xfId="22454"/>
    <cellStyle name="SAPBEXexcBad7 2 8 5" xfId="22455"/>
    <cellStyle name="SAPBEXexcBad7 2 9" xfId="2277"/>
    <cellStyle name="SAPBEXexcBad7 2 9 2" xfId="2278"/>
    <cellStyle name="SAPBEXexcBad7 2 9 2 2" xfId="22456"/>
    <cellStyle name="SAPBEXexcBad7 2 9 2 2 2" xfId="22457"/>
    <cellStyle name="SAPBEXexcBad7 2 9 2 3" xfId="22458"/>
    <cellStyle name="SAPBEXexcBad7 2 9 2 3 2" xfId="22459"/>
    <cellStyle name="SAPBEXexcBad7 2 9 2 4" xfId="22460"/>
    <cellStyle name="SAPBEXexcBad7 2 9 3" xfId="22461"/>
    <cellStyle name="SAPBEXexcBad7 2 9 3 2" xfId="22462"/>
    <cellStyle name="SAPBEXexcBad7 2 9 4" xfId="22463"/>
    <cellStyle name="SAPBEXexcBad7 2 9 4 2" xfId="22464"/>
    <cellStyle name="SAPBEXexcBad7 2 9 5" xfId="22465"/>
    <cellStyle name="SAPBEXexcBad7 20" xfId="22466"/>
    <cellStyle name="SAPBEXexcBad7 20 2" xfId="22467"/>
    <cellStyle name="SAPBEXexcBad7 21" xfId="22468"/>
    <cellStyle name="SAPBEXexcBad7 21 2" xfId="22469"/>
    <cellStyle name="SAPBEXexcBad7 22" xfId="22470"/>
    <cellStyle name="SAPBEXexcBad7 3" xfId="2279"/>
    <cellStyle name="SAPBEXexcBad7 3 10" xfId="2280"/>
    <cellStyle name="SAPBEXexcBad7 3 10 2" xfId="22471"/>
    <cellStyle name="SAPBEXexcBad7 3 10 2 2" xfId="22472"/>
    <cellStyle name="SAPBEXexcBad7 3 10 3" xfId="22473"/>
    <cellStyle name="SAPBEXexcBad7 3 10 3 2" xfId="22474"/>
    <cellStyle name="SAPBEXexcBad7 3 10 4" xfId="22475"/>
    <cellStyle name="SAPBEXexcBad7 3 11" xfId="22476"/>
    <cellStyle name="SAPBEXexcBad7 3 11 2" xfId="22477"/>
    <cellStyle name="SAPBEXexcBad7 3 12" xfId="22478"/>
    <cellStyle name="SAPBEXexcBad7 3 12 2" xfId="22479"/>
    <cellStyle name="SAPBEXexcBad7 3 13" xfId="22480"/>
    <cellStyle name="SAPBEXexcBad7 3 2" xfId="2281"/>
    <cellStyle name="SAPBEXexcBad7 3 2 10" xfId="22481"/>
    <cellStyle name="SAPBEXexcBad7 3 2 2" xfId="2282"/>
    <cellStyle name="SAPBEXexcBad7 3 2 2 2" xfId="2283"/>
    <cellStyle name="SAPBEXexcBad7 3 2 2 2 2" xfId="22482"/>
    <cellStyle name="SAPBEXexcBad7 3 2 2 2 2 2" xfId="22483"/>
    <cellStyle name="SAPBEXexcBad7 3 2 2 2 3" xfId="22484"/>
    <cellStyle name="SAPBEXexcBad7 3 2 2 2 3 2" xfId="22485"/>
    <cellStyle name="SAPBEXexcBad7 3 2 2 2 4" xfId="22486"/>
    <cellStyle name="SAPBEXexcBad7 3 2 2 3" xfId="22487"/>
    <cellStyle name="SAPBEXexcBad7 3 2 2 3 2" xfId="22488"/>
    <cellStyle name="SAPBEXexcBad7 3 2 2 4" xfId="22489"/>
    <cellStyle name="SAPBEXexcBad7 3 2 2 4 2" xfId="22490"/>
    <cellStyle name="SAPBEXexcBad7 3 2 2 5" xfId="22491"/>
    <cellStyle name="SAPBEXexcBad7 3 2 3" xfId="2284"/>
    <cellStyle name="SAPBEXexcBad7 3 2 3 2" xfId="2285"/>
    <cellStyle name="SAPBEXexcBad7 3 2 3 2 2" xfId="22492"/>
    <cellStyle name="SAPBEXexcBad7 3 2 3 2 2 2" xfId="22493"/>
    <cellStyle name="SAPBEXexcBad7 3 2 3 2 3" xfId="22494"/>
    <cellStyle name="SAPBEXexcBad7 3 2 3 2 3 2" xfId="22495"/>
    <cellStyle name="SAPBEXexcBad7 3 2 3 2 4" xfId="22496"/>
    <cellStyle name="SAPBEXexcBad7 3 2 3 3" xfId="22497"/>
    <cellStyle name="SAPBEXexcBad7 3 2 3 3 2" xfId="22498"/>
    <cellStyle name="SAPBEXexcBad7 3 2 3 4" xfId="22499"/>
    <cellStyle name="SAPBEXexcBad7 3 2 3 4 2" xfId="22500"/>
    <cellStyle name="SAPBEXexcBad7 3 2 3 5" xfId="22501"/>
    <cellStyle name="SAPBEXexcBad7 3 2 4" xfId="2286"/>
    <cellStyle name="SAPBEXexcBad7 3 2 4 2" xfId="2287"/>
    <cellStyle name="SAPBEXexcBad7 3 2 4 2 2" xfId="22502"/>
    <cellStyle name="SAPBEXexcBad7 3 2 4 2 2 2" xfId="22503"/>
    <cellStyle name="SAPBEXexcBad7 3 2 4 2 3" xfId="22504"/>
    <cellStyle name="SAPBEXexcBad7 3 2 4 2 3 2" xfId="22505"/>
    <cellStyle name="SAPBEXexcBad7 3 2 4 2 4" xfId="22506"/>
    <cellStyle name="SAPBEXexcBad7 3 2 4 3" xfId="22507"/>
    <cellStyle name="SAPBEXexcBad7 3 2 4 3 2" xfId="22508"/>
    <cellStyle name="SAPBEXexcBad7 3 2 4 4" xfId="22509"/>
    <cellStyle name="SAPBEXexcBad7 3 2 4 4 2" xfId="22510"/>
    <cellStyle name="SAPBEXexcBad7 3 2 4 5" xfId="22511"/>
    <cellStyle name="SAPBEXexcBad7 3 2 5" xfId="2288"/>
    <cellStyle name="SAPBEXexcBad7 3 2 5 2" xfId="2289"/>
    <cellStyle name="SAPBEXexcBad7 3 2 5 2 2" xfId="22512"/>
    <cellStyle name="SAPBEXexcBad7 3 2 5 2 2 2" xfId="22513"/>
    <cellStyle name="SAPBEXexcBad7 3 2 5 2 3" xfId="22514"/>
    <cellStyle name="SAPBEXexcBad7 3 2 5 2 3 2" xfId="22515"/>
    <cellStyle name="SAPBEXexcBad7 3 2 5 2 4" xfId="22516"/>
    <cellStyle name="SAPBEXexcBad7 3 2 5 3" xfId="22517"/>
    <cellStyle name="SAPBEXexcBad7 3 2 5 3 2" xfId="22518"/>
    <cellStyle name="SAPBEXexcBad7 3 2 5 4" xfId="22519"/>
    <cellStyle name="SAPBEXexcBad7 3 2 5 4 2" xfId="22520"/>
    <cellStyle name="SAPBEXexcBad7 3 2 5 5" xfId="22521"/>
    <cellStyle name="SAPBEXexcBad7 3 2 6" xfId="2290"/>
    <cellStyle name="SAPBEXexcBad7 3 2 6 2" xfId="2291"/>
    <cellStyle name="SAPBEXexcBad7 3 2 6 2 2" xfId="22522"/>
    <cellStyle name="SAPBEXexcBad7 3 2 6 2 2 2" xfId="22523"/>
    <cellStyle name="SAPBEXexcBad7 3 2 6 2 3" xfId="22524"/>
    <cellStyle name="SAPBEXexcBad7 3 2 6 2 3 2" xfId="22525"/>
    <cellStyle name="SAPBEXexcBad7 3 2 6 2 4" xfId="22526"/>
    <cellStyle name="SAPBEXexcBad7 3 2 6 3" xfId="22527"/>
    <cellStyle name="SAPBEXexcBad7 3 2 6 3 2" xfId="22528"/>
    <cellStyle name="SAPBEXexcBad7 3 2 6 4" xfId="22529"/>
    <cellStyle name="SAPBEXexcBad7 3 2 6 4 2" xfId="22530"/>
    <cellStyle name="SAPBEXexcBad7 3 2 6 5" xfId="22531"/>
    <cellStyle name="SAPBEXexcBad7 3 2 7" xfId="2292"/>
    <cellStyle name="SAPBEXexcBad7 3 2 7 2" xfId="22532"/>
    <cellStyle name="SAPBEXexcBad7 3 2 7 2 2" xfId="22533"/>
    <cellStyle name="SAPBEXexcBad7 3 2 7 3" xfId="22534"/>
    <cellStyle name="SAPBEXexcBad7 3 2 7 3 2" xfId="22535"/>
    <cellStyle name="SAPBEXexcBad7 3 2 7 4" xfId="22536"/>
    <cellStyle name="SAPBEXexcBad7 3 2 8" xfId="22537"/>
    <cellStyle name="SAPBEXexcBad7 3 2 8 2" xfId="22538"/>
    <cellStyle name="SAPBEXexcBad7 3 2 9" xfId="22539"/>
    <cellStyle name="SAPBEXexcBad7 3 2 9 2" xfId="22540"/>
    <cellStyle name="SAPBEXexcBad7 3 3" xfId="2293"/>
    <cellStyle name="SAPBEXexcBad7 3 3 10" xfId="22541"/>
    <cellStyle name="SAPBEXexcBad7 3 3 2" xfId="2294"/>
    <cellStyle name="SAPBEXexcBad7 3 3 2 2" xfId="2295"/>
    <cellStyle name="SAPBEXexcBad7 3 3 2 2 2" xfId="22542"/>
    <cellStyle name="SAPBEXexcBad7 3 3 2 2 2 2" xfId="22543"/>
    <cellStyle name="SAPBEXexcBad7 3 3 2 2 3" xfId="22544"/>
    <cellStyle name="SAPBEXexcBad7 3 3 2 2 3 2" xfId="22545"/>
    <cellStyle name="SAPBEXexcBad7 3 3 2 2 4" xfId="22546"/>
    <cellStyle name="SAPBEXexcBad7 3 3 2 3" xfId="22547"/>
    <cellStyle name="SAPBEXexcBad7 3 3 2 3 2" xfId="22548"/>
    <cellStyle name="SAPBEXexcBad7 3 3 2 4" xfId="22549"/>
    <cellStyle name="SAPBEXexcBad7 3 3 2 4 2" xfId="22550"/>
    <cellStyle name="SAPBEXexcBad7 3 3 2 5" xfId="22551"/>
    <cellStyle name="SAPBEXexcBad7 3 3 3" xfId="2296"/>
    <cellStyle name="SAPBEXexcBad7 3 3 3 2" xfId="2297"/>
    <cellStyle name="SAPBEXexcBad7 3 3 3 2 2" xfId="22552"/>
    <cellStyle name="SAPBEXexcBad7 3 3 3 2 2 2" xfId="22553"/>
    <cellStyle name="SAPBEXexcBad7 3 3 3 2 3" xfId="22554"/>
    <cellStyle name="SAPBEXexcBad7 3 3 3 2 3 2" xfId="22555"/>
    <cellStyle name="SAPBEXexcBad7 3 3 3 2 4" xfId="22556"/>
    <cellStyle name="SAPBEXexcBad7 3 3 3 3" xfId="22557"/>
    <cellStyle name="SAPBEXexcBad7 3 3 3 3 2" xfId="22558"/>
    <cellStyle name="SAPBEXexcBad7 3 3 3 4" xfId="22559"/>
    <cellStyle name="SAPBEXexcBad7 3 3 3 4 2" xfId="22560"/>
    <cellStyle name="SAPBEXexcBad7 3 3 3 5" xfId="22561"/>
    <cellStyle name="SAPBEXexcBad7 3 3 4" xfId="2298"/>
    <cellStyle name="SAPBEXexcBad7 3 3 4 2" xfId="2299"/>
    <cellStyle name="SAPBEXexcBad7 3 3 4 2 2" xfId="22562"/>
    <cellStyle name="SAPBEXexcBad7 3 3 4 2 2 2" xfId="22563"/>
    <cellStyle name="SAPBEXexcBad7 3 3 4 2 3" xfId="22564"/>
    <cellStyle name="SAPBEXexcBad7 3 3 4 2 3 2" xfId="22565"/>
    <cellStyle name="SAPBEXexcBad7 3 3 4 2 4" xfId="22566"/>
    <cellStyle name="SAPBEXexcBad7 3 3 4 3" xfId="22567"/>
    <cellStyle name="SAPBEXexcBad7 3 3 4 3 2" xfId="22568"/>
    <cellStyle name="SAPBEXexcBad7 3 3 4 4" xfId="22569"/>
    <cellStyle name="SAPBEXexcBad7 3 3 4 4 2" xfId="22570"/>
    <cellStyle name="SAPBEXexcBad7 3 3 4 5" xfId="22571"/>
    <cellStyle name="SAPBEXexcBad7 3 3 5" xfId="2300"/>
    <cellStyle name="SAPBEXexcBad7 3 3 5 2" xfId="2301"/>
    <cellStyle name="SAPBEXexcBad7 3 3 5 2 2" xfId="22572"/>
    <cellStyle name="SAPBEXexcBad7 3 3 5 2 2 2" xfId="22573"/>
    <cellStyle name="SAPBEXexcBad7 3 3 5 2 3" xfId="22574"/>
    <cellStyle name="SAPBEXexcBad7 3 3 5 2 3 2" xfId="22575"/>
    <cellStyle name="SAPBEXexcBad7 3 3 5 2 4" xfId="22576"/>
    <cellStyle name="SAPBEXexcBad7 3 3 5 3" xfId="22577"/>
    <cellStyle name="SAPBEXexcBad7 3 3 5 3 2" xfId="22578"/>
    <cellStyle name="SAPBEXexcBad7 3 3 5 4" xfId="22579"/>
    <cellStyle name="SAPBEXexcBad7 3 3 5 4 2" xfId="22580"/>
    <cellStyle name="SAPBEXexcBad7 3 3 5 5" xfId="22581"/>
    <cellStyle name="SAPBEXexcBad7 3 3 6" xfId="2302"/>
    <cellStyle name="SAPBEXexcBad7 3 3 6 2" xfId="2303"/>
    <cellStyle name="SAPBEXexcBad7 3 3 6 2 2" xfId="22582"/>
    <cellStyle name="SAPBEXexcBad7 3 3 6 2 2 2" xfId="22583"/>
    <cellStyle name="SAPBEXexcBad7 3 3 6 2 3" xfId="22584"/>
    <cellStyle name="SAPBEXexcBad7 3 3 6 2 3 2" xfId="22585"/>
    <cellStyle name="SAPBEXexcBad7 3 3 6 2 4" xfId="22586"/>
    <cellStyle name="SAPBEXexcBad7 3 3 6 3" xfId="22587"/>
    <cellStyle name="SAPBEXexcBad7 3 3 6 3 2" xfId="22588"/>
    <cellStyle name="SAPBEXexcBad7 3 3 6 4" xfId="22589"/>
    <cellStyle name="SAPBEXexcBad7 3 3 6 4 2" xfId="22590"/>
    <cellStyle name="SAPBEXexcBad7 3 3 6 5" xfId="22591"/>
    <cellStyle name="SAPBEXexcBad7 3 3 7" xfId="2304"/>
    <cellStyle name="SAPBEXexcBad7 3 3 7 2" xfId="22592"/>
    <cellStyle name="SAPBEXexcBad7 3 3 7 2 2" xfId="22593"/>
    <cellStyle name="SAPBEXexcBad7 3 3 7 3" xfId="22594"/>
    <cellStyle name="SAPBEXexcBad7 3 3 7 3 2" xfId="22595"/>
    <cellStyle name="SAPBEXexcBad7 3 3 7 4" xfId="22596"/>
    <cellStyle name="SAPBEXexcBad7 3 3 8" xfId="22597"/>
    <cellStyle name="SAPBEXexcBad7 3 3 8 2" xfId="22598"/>
    <cellStyle name="SAPBEXexcBad7 3 3 9" xfId="22599"/>
    <cellStyle name="SAPBEXexcBad7 3 3 9 2" xfId="22600"/>
    <cellStyle name="SAPBEXexcBad7 3 4" xfId="2305"/>
    <cellStyle name="SAPBEXexcBad7 3 4 10" xfId="22601"/>
    <cellStyle name="SAPBEXexcBad7 3 4 2" xfId="2306"/>
    <cellStyle name="SAPBEXexcBad7 3 4 2 2" xfId="2307"/>
    <cellStyle name="SAPBEXexcBad7 3 4 2 2 2" xfId="22602"/>
    <cellStyle name="SAPBEXexcBad7 3 4 2 2 2 2" xfId="22603"/>
    <cellStyle name="SAPBEXexcBad7 3 4 2 2 3" xfId="22604"/>
    <cellStyle name="SAPBEXexcBad7 3 4 2 2 3 2" xfId="22605"/>
    <cellStyle name="SAPBEXexcBad7 3 4 2 2 4" xfId="22606"/>
    <cellStyle name="SAPBEXexcBad7 3 4 2 3" xfId="22607"/>
    <cellStyle name="SAPBEXexcBad7 3 4 2 3 2" xfId="22608"/>
    <cellStyle name="SAPBEXexcBad7 3 4 2 4" xfId="22609"/>
    <cellStyle name="SAPBEXexcBad7 3 4 2 4 2" xfId="22610"/>
    <cellStyle name="SAPBEXexcBad7 3 4 2 5" xfId="22611"/>
    <cellStyle name="SAPBEXexcBad7 3 4 3" xfId="2308"/>
    <cellStyle name="SAPBEXexcBad7 3 4 3 2" xfId="2309"/>
    <cellStyle name="SAPBEXexcBad7 3 4 3 2 2" xfId="22612"/>
    <cellStyle name="SAPBEXexcBad7 3 4 3 2 2 2" xfId="22613"/>
    <cellStyle name="SAPBEXexcBad7 3 4 3 2 3" xfId="22614"/>
    <cellStyle name="SAPBEXexcBad7 3 4 3 2 3 2" xfId="22615"/>
    <cellStyle name="SAPBEXexcBad7 3 4 3 2 4" xfId="22616"/>
    <cellStyle name="SAPBEXexcBad7 3 4 3 3" xfId="22617"/>
    <cellStyle name="SAPBEXexcBad7 3 4 3 3 2" xfId="22618"/>
    <cellStyle name="SAPBEXexcBad7 3 4 3 4" xfId="22619"/>
    <cellStyle name="SAPBEXexcBad7 3 4 3 4 2" xfId="22620"/>
    <cellStyle name="SAPBEXexcBad7 3 4 3 5" xfId="22621"/>
    <cellStyle name="SAPBEXexcBad7 3 4 4" xfId="2310"/>
    <cellStyle name="SAPBEXexcBad7 3 4 4 2" xfId="2311"/>
    <cellStyle name="SAPBEXexcBad7 3 4 4 2 2" xfId="22622"/>
    <cellStyle name="SAPBEXexcBad7 3 4 4 2 2 2" xfId="22623"/>
    <cellStyle name="SAPBEXexcBad7 3 4 4 2 3" xfId="22624"/>
    <cellStyle name="SAPBEXexcBad7 3 4 4 2 3 2" xfId="22625"/>
    <cellStyle name="SAPBEXexcBad7 3 4 4 2 4" xfId="22626"/>
    <cellStyle name="SAPBEXexcBad7 3 4 4 3" xfId="22627"/>
    <cellStyle name="SAPBEXexcBad7 3 4 4 3 2" xfId="22628"/>
    <cellStyle name="SAPBEXexcBad7 3 4 4 4" xfId="22629"/>
    <cellStyle name="SAPBEXexcBad7 3 4 4 4 2" xfId="22630"/>
    <cellStyle name="SAPBEXexcBad7 3 4 4 5" xfId="22631"/>
    <cellStyle name="SAPBEXexcBad7 3 4 5" xfId="2312"/>
    <cellStyle name="SAPBEXexcBad7 3 4 5 2" xfId="2313"/>
    <cellStyle name="SAPBEXexcBad7 3 4 5 2 2" xfId="22632"/>
    <cellStyle name="SAPBEXexcBad7 3 4 5 2 2 2" xfId="22633"/>
    <cellStyle name="SAPBEXexcBad7 3 4 5 2 3" xfId="22634"/>
    <cellStyle name="SAPBEXexcBad7 3 4 5 2 3 2" xfId="22635"/>
    <cellStyle name="SAPBEXexcBad7 3 4 5 2 4" xfId="22636"/>
    <cellStyle name="SAPBEXexcBad7 3 4 5 3" xfId="22637"/>
    <cellStyle name="SAPBEXexcBad7 3 4 5 3 2" xfId="22638"/>
    <cellStyle name="SAPBEXexcBad7 3 4 5 4" xfId="22639"/>
    <cellStyle name="SAPBEXexcBad7 3 4 5 4 2" xfId="22640"/>
    <cellStyle name="SAPBEXexcBad7 3 4 5 5" xfId="22641"/>
    <cellStyle name="SAPBEXexcBad7 3 4 6" xfId="2314"/>
    <cellStyle name="SAPBEXexcBad7 3 4 6 2" xfId="2315"/>
    <cellStyle name="SAPBEXexcBad7 3 4 6 2 2" xfId="22642"/>
    <cellStyle name="SAPBEXexcBad7 3 4 6 2 2 2" xfId="22643"/>
    <cellStyle name="SAPBEXexcBad7 3 4 6 2 3" xfId="22644"/>
    <cellStyle name="SAPBEXexcBad7 3 4 6 2 3 2" xfId="22645"/>
    <cellStyle name="SAPBEXexcBad7 3 4 6 2 4" xfId="22646"/>
    <cellStyle name="SAPBEXexcBad7 3 4 6 3" xfId="22647"/>
    <cellStyle name="SAPBEXexcBad7 3 4 6 3 2" xfId="22648"/>
    <cellStyle name="SAPBEXexcBad7 3 4 6 4" xfId="22649"/>
    <cellStyle name="SAPBEXexcBad7 3 4 6 4 2" xfId="22650"/>
    <cellStyle name="SAPBEXexcBad7 3 4 6 5" xfId="22651"/>
    <cellStyle name="SAPBEXexcBad7 3 4 7" xfId="2316"/>
    <cellStyle name="SAPBEXexcBad7 3 4 7 2" xfId="22652"/>
    <cellStyle name="SAPBEXexcBad7 3 4 7 2 2" xfId="22653"/>
    <cellStyle name="SAPBEXexcBad7 3 4 7 3" xfId="22654"/>
    <cellStyle name="SAPBEXexcBad7 3 4 7 3 2" xfId="22655"/>
    <cellStyle name="SAPBEXexcBad7 3 4 7 4" xfId="22656"/>
    <cellStyle name="SAPBEXexcBad7 3 4 8" xfId="22657"/>
    <cellStyle name="SAPBEXexcBad7 3 4 8 2" xfId="22658"/>
    <cellStyle name="SAPBEXexcBad7 3 4 9" xfId="22659"/>
    <cellStyle name="SAPBEXexcBad7 3 4 9 2" xfId="22660"/>
    <cellStyle name="SAPBEXexcBad7 3 5" xfId="2317"/>
    <cellStyle name="SAPBEXexcBad7 3 5 2" xfId="2318"/>
    <cellStyle name="SAPBEXexcBad7 3 5 2 2" xfId="22661"/>
    <cellStyle name="SAPBEXexcBad7 3 5 2 2 2" xfId="22662"/>
    <cellStyle name="SAPBEXexcBad7 3 5 2 3" xfId="22663"/>
    <cellStyle name="SAPBEXexcBad7 3 5 2 3 2" xfId="22664"/>
    <cellStyle name="SAPBEXexcBad7 3 5 2 4" xfId="22665"/>
    <cellStyle name="SAPBEXexcBad7 3 5 3" xfId="22666"/>
    <cellStyle name="SAPBEXexcBad7 3 5 3 2" xfId="22667"/>
    <cellStyle name="SAPBEXexcBad7 3 5 4" xfId="22668"/>
    <cellStyle name="SAPBEXexcBad7 3 5 4 2" xfId="22669"/>
    <cellStyle name="SAPBEXexcBad7 3 5 5" xfId="22670"/>
    <cellStyle name="SAPBEXexcBad7 3 6" xfId="2319"/>
    <cellStyle name="SAPBEXexcBad7 3 6 2" xfId="2320"/>
    <cellStyle name="SAPBEXexcBad7 3 6 2 2" xfId="22671"/>
    <cellStyle name="SAPBEXexcBad7 3 6 2 2 2" xfId="22672"/>
    <cellStyle name="SAPBEXexcBad7 3 6 2 3" xfId="22673"/>
    <cellStyle name="SAPBEXexcBad7 3 6 2 3 2" xfId="22674"/>
    <cellStyle name="SAPBEXexcBad7 3 6 2 4" xfId="22675"/>
    <cellStyle name="SAPBEXexcBad7 3 6 3" xfId="22676"/>
    <cellStyle name="SAPBEXexcBad7 3 6 3 2" xfId="22677"/>
    <cellStyle name="SAPBEXexcBad7 3 6 4" xfId="22678"/>
    <cellStyle name="SAPBEXexcBad7 3 6 4 2" xfId="22679"/>
    <cellStyle name="SAPBEXexcBad7 3 6 5" xfId="22680"/>
    <cellStyle name="SAPBEXexcBad7 3 7" xfId="2321"/>
    <cellStyle name="SAPBEXexcBad7 3 7 2" xfId="2322"/>
    <cellStyle name="SAPBEXexcBad7 3 7 2 2" xfId="22681"/>
    <cellStyle name="SAPBEXexcBad7 3 7 2 2 2" xfId="22682"/>
    <cellStyle name="SAPBEXexcBad7 3 7 2 3" xfId="22683"/>
    <cellStyle name="SAPBEXexcBad7 3 7 2 3 2" xfId="22684"/>
    <cellStyle name="SAPBEXexcBad7 3 7 2 4" xfId="22685"/>
    <cellStyle name="SAPBEXexcBad7 3 7 3" xfId="22686"/>
    <cellStyle name="SAPBEXexcBad7 3 7 3 2" xfId="22687"/>
    <cellStyle name="SAPBEXexcBad7 3 7 4" xfId="22688"/>
    <cellStyle name="SAPBEXexcBad7 3 7 4 2" xfId="22689"/>
    <cellStyle name="SAPBEXexcBad7 3 7 5" xfId="22690"/>
    <cellStyle name="SAPBEXexcBad7 3 8" xfId="2323"/>
    <cellStyle name="SAPBEXexcBad7 3 8 2" xfId="2324"/>
    <cellStyle name="SAPBEXexcBad7 3 8 2 2" xfId="22691"/>
    <cellStyle name="SAPBEXexcBad7 3 8 2 2 2" xfId="22692"/>
    <cellStyle name="SAPBEXexcBad7 3 8 2 3" xfId="22693"/>
    <cellStyle name="SAPBEXexcBad7 3 8 2 3 2" xfId="22694"/>
    <cellStyle name="SAPBEXexcBad7 3 8 2 4" xfId="22695"/>
    <cellStyle name="SAPBEXexcBad7 3 8 3" xfId="22696"/>
    <cellStyle name="SAPBEXexcBad7 3 8 3 2" xfId="22697"/>
    <cellStyle name="SAPBEXexcBad7 3 8 4" xfId="22698"/>
    <cellStyle name="SAPBEXexcBad7 3 8 4 2" xfId="22699"/>
    <cellStyle name="SAPBEXexcBad7 3 8 5" xfId="22700"/>
    <cellStyle name="SAPBEXexcBad7 3 9" xfId="2325"/>
    <cellStyle name="SAPBEXexcBad7 3 9 2" xfId="2326"/>
    <cellStyle name="SAPBEXexcBad7 3 9 2 2" xfId="22701"/>
    <cellStyle name="SAPBEXexcBad7 3 9 2 2 2" xfId="22702"/>
    <cellStyle name="SAPBEXexcBad7 3 9 2 3" xfId="22703"/>
    <cellStyle name="SAPBEXexcBad7 3 9 2 3 2" xfId="22704"/>
    <cellStyle name="SAPBEXexcBad7 3 9 2 4" xfId="22705"/>
    <cellStyle name="SAPBEXexcBad7 3 9 3" xfId="22706"/>
    <cellStyle name="SAPBEXexcBad7 3 9 3 2" xfId="22707"/>
    <cellStyle name="SAPBEXexcBad7 3 9 4" xfId="22708"/>
    <cellStyle name="SAPBEXexcBad7 3 9 4 2" xfId="22709"/>
    <cellStyle name="SAPBEXexcBad7 3 9 5" xfId="22710"/>
    <cellStyle name="SAPBEXexcBad7 4" xfId="2327"/>
    <cellStyle name="SAPBEXexcBad7 4 10" xfId="22711"/>
    <cellStyle name="SAPBEXexcBad7 4 2" xfId="2328"/>
    <cellStyle name="SAPBEXexcBad7 4 2 2" xfId="2329"/>
    <cellStyle name="SAPBEXexcBad7 4 2 2 2" xfId="22712"/>
    <cellStyle name="SAPBEXexcBad7 4 2 2 2 2" xfId="22713"/>
    <cellStyle name="SAPBEXexcBad7 4 2 2 3" xfId="22714"/>
    <cellStyle name="SAPBEXexcBad7 4 2 2 3 2" xfId="22715"/>
    <cellStyle name="SAPBEXexcBad7 4 2 2 4" xfId="22716"/>
    <cellStyle name="SAPBEXexcBad7 4 2 3" xfId="22717"/>
    <cellStyle name="SAPBEXexcBad7 4 2 3 2" xfId="22718"/>
    <cellStyle name="SAPBEXexcBad7 4 2 4" xfId="22719"/>
    <cellStyle name="SAPBEXexcBad7 4 2 4 2" xfId="22720"/>
    <cellStyle name="SAPBEXexcBad7 4 2 5" xfId="22721"/>
    <cellStyle name="SAPBEXexcBad7 4 3" xfId="2330"/>
    <cellStyle name="SAPBEXexcBad7 4 3 2" xfId="2331"/>
    <cellStyle name="SAPBEXexcBad7 4 3 2 2" xfId="22722"/>
    <cellStyle name="SAPBEXexcBad7 4 3 2 2 2" xfId="22723"/>
    <cellStyle name="SAPBEXexcBad7 4 3 2 3" xfId="22724"/>
    <cellStyle name="SAPBEXexcBad7 4 3 2 3 2" xfId="22725"/>
    <cellStyle name="SAPBEXexcBad7 4 3 2 4" xfId="22726"/>
    <cellStyle name="SAPBEXexcBad7 4 3 3" xfId="22727"/>
    <cellStyle name="SAPBEXexcBad7 4 3 3 2" xfId="22728"/>
    <cellStyle name="SAPBEXexcBad7 4 3 4" xfId="22729"/>
    <cellStyle name="SAPBEXexcBad7 4 3 4 2" xfId="22730"/>
    <cellStyle name="SAPBEXexcBad7 4 3 5" xfId="22731"/>
    <cellStyle name="SAPBEXexcBad7 4 4" xfId="2332"/>
    <cellStyle name="SAPBEXexcBad7 4 4 2" xfId="2333"/>
    <cellStyle name="SAPBEXexcBad7 4 4 2 2" xfId="22732"/>
    <cellStyle name="SAPBEXexcBad7 4 4 2 2 2" xfId="22733"/>
    <cellStyle name="SAPBEXexcBad7 4 4 2 3" xfId="22734"/>
    <cellStyle name="SAPBEXexcBad7 4 4 2 3 2" xfId="22735"/>
    <cellStyle name="SAPBEXexcBad7 4 4 2 4" xfId="22736"/>
    <cellStyle name="SAPBEXexcBad7 4 4 3" xfId="22737"/>
    <cellStyle name="SAPBEXexcBad7 4 4 3 2" xfId="22738"/>
    <cellStyle name="SAPBEXexcBad7 4 4 4" xfId="22739"/>
    <cellStyle name="SAPBEXexcBad7 4 4 4 2" xfId="22740"/>
    <cellStyle name="SAPBEXexcBad7 4 4 5" xfId="22741"/>
    <cellStyle name="SAPBEXexcBad7 4 5" xfId="2334"/>
    <cellStyle name="SAPBEXexcBad7 4 5 2" xfId="2335"/>
    <cellStyle name="SAPBEXexcBad7 4 5 2 2" xfId="22742"/>
    <cellStyle name="SAPBEXexcBad7 4 5 2 2 2" xfId="22743"/>
    <cellStyle name="SAPBEXexcBad7 4 5 2 3" xfId="22744"/>
    <cellStyle name="SAPBEXexcBad7 4 5 2 3 2" xfId="22745"/>
    <cellStyle name="SAPBEXexcBad7 4 5 2 4" xfId="22746"/>
    <cellStyle name="SAPBEXexcBad7 4 5 3" xfId="22747"/>
    <cellStyle name="SAPBEXexcBad7 4 5 3 2" xfId="22748"/>
    <cellStyle name="SAPBEXexcBad7 4 5 4" xfId="22749"/>
    <cellStyle name="SAPBEXexcBad7 4 5 4 2" xfId="22750"/>
    <cellStyle name="SAPBEXexcBad7 4 5 5" xfId="22751"/>
    <cellStyle name="SAPBEXexcBad7 4 6" xfId="2336"/>
    <cellStyle name="SAPBEXexcBad7 4 6 2" xfId="2337"/>
    <cellStyle name="SAPBEXexcBad7 4 6 2 2" xfId="22752"/>
    <cellStyle name="SAPBEXexcBad7 4 6 2 2 2" xfId="22753"/>
    <cellStyle name="SAPBEXexcBad7 4 6 2 3" xfId="22754"/>
    <cellStyle name="SAPBEXexcBad7 4 6 2 3 2" xfId="22755"/>
    <cellStyle name="SAPBEXexcBad7 4 6 2 4" xfId="22756"/>
    <cellStyle name="SAPBEXexcBad7 4 6 3" xfId="22757"/>
    <cellStyle name="SAPBEXexcBad7 4 6 3 2" xfId="22758"/>
    <cellStyle name="SAPBEXexcBad7 4 6 4" xfId="22759"/>
    <cellStyle name="SAPBEXexcBad7 4 6 4 2" xfId="22760"/>
    <cellStyle name="SAPBEXexcBad7 4 6 5" xfId="22761"/>
    <cellStyle name="SAPBEXexcBad7 4 7" xfId="2338"/>
    <cellStyle name="SAPBEXexcBad7 4 7 2" xfId="22762"/>
    <cellStyle name="SAPBEXexcBad7 4 7 2 2" xfId="22763"/>
    <cellStyle name="SAPBEXexcBad7 4 7 3" xfId="22764"/>
    <cellStyle name="SAPBEXexcBad7 4 7 3 2" xfId="22765"/>
    <cellStyle name="SAPBEXexcBad7 4 7 4" xfId="22766"/>
    <cellStyle name="SAPBEXexcBad7 4 8" xfId="22767"/>
    <cellStyle name="SAPBEXexcBad7 4 8 2" xfId="22768"/>
    <cellStyle name="SAPBEXexcBad7 4 9" xfId="22769"/>
    <cellStyle name="SAPBEXexcBad7 4 9 2" xfId="22770"/>
    <cellStyle name="SAPBEXexcBad7 5" xfId="2339"/>
    <cellStyle name="SAPBEXexcBad7 5 10" xfId="22771"/>
    <cellStyle name="SAPBEXexcBad7 5 2" xfId="2340"/>
    <cellStyle name="SAPBEXexcBad7 5 2 2" xfId="2341"/>
    <cellStyle name="SAPBEXexcBad7 5 2 2 2" xfId="22772"/>
    <cellStyle name="SAPBEXexcBad7 5 2 2 2 2" xfId="22773"/>
    <cellStyle name="SAPBEXexcBad7 5 2 2 3" xfId="22774"/>
    <cellStyle name="SAPBEXexcBad7 5 2 2 3 2" xfId="22775"/>
    <cellStyle name="SAPBEXexcBad7 5 2 2 4" xfId="22776"/>
    <cellStyle name="SAPBEXexcBad7 5 2 3" xfId="22777"/>
    <cellStyle name="SAPBEXexcBad7 5 2 3 2" xfId="22778"/>
    <cellStyle name="SAPBEXexcBad7 5 2 4" xfId="22779"/>
    <cellStyle name="SAPBEXexcBad7 5 2 4 2" xfId="22780"/>
    <cellStyle name="SAPBEXexcBad7 5 2 5" xfId="22781"/>
    <cellStyle name="SAPBEXexcBad7 5 3" xfId="2342"/>
    <cellStyle name="SAPBEXexcBad7 5 3 2" xfId="2343"/>
    <cellStyle name="SAPBEXexcBad7 5 3 2 2" xfId="22782"/>
    <cellStyle name="SAPBEXexcBad7 5 3 2 2 2" xfId="22783"/>
    <cellStyle name="SAPBEXexcBad7 5 3 2 3" xfId="22784"/>
    <cellStyle name="SAPBEXexcBad7 5 3 2 3 2" xfId="22785"/>
    <cellStyle name="SAPBEXexcBad7 5 3 2 4" xfId="22786"/>
    <cellStyle name="SAPBEXexcBad7 5 3 3" xfId="22787"/>
    <cellStyle name="SAPBEXexcBad7 5 3 3 2" xfId="22788"/>
    <cellStyle name="SAPBEXexcBad7 5 3 4" xfId="22789"/>
    <cellStyle name="SAPBEXexcBad7 5 3 4 2" xfId="22790"/>
    <cellStyle name="SAPBEXexcBad7 5 3 5" xfId="22791"/>
    <cellStyle name="SAPBEXexcBad7 5 4" xfId="2344"/>
    <cellStyle name="SAPBEXexcBad7 5 4 2" xfId="2345"/>
    <cellStyle name="SAPBEXexcBad7 5 4 2 2" xfId="22792"/>
    <cellStyle name="SAPBEXexcBad7 5 4 2 2 2" xfId="22793"/>
    <cellStyle name="SAPBEXexcBad7 5 4 2 3" xfId="22794"/>
    <cellStyle name="SAPBEXexcBad7 5 4 2 3 2" xfId="22795"/>
    <cellStyle name="SAPBEXexcBad7 5 4 2 4" xfId="22796"/>
    <cellStyle name="SAPBEXexcBad7 5 4 3" xfId="22797"/>
    <cellStyle name="SAPBEXexcBad7 5 4 3 2" xfId="22798"/>
    <cellStyle name="SAPBEXexcBad7 5 4 4" xfId="22799"/>
    <cellStyle name="SAPBEXexcBad7 5 4 4 2" xfId="22800"/>
    <cellStyle name="SAPBEXexcBad7 5 4 5" xfId="22801"/>
    <cellStyle name="SAPBEXexcBad7 5 5" xfId="2346"/>
    <cellStyle name="SAPBEXexcBad7 5 5 2" xfId="2347"/>
    <cellStyle name="SAPBEXexcBad7 5 5 2 2" xfId="22802"/>
    <cellStyle name="SAPBEXexcBad7 5 5 2 2 2" xfId="22803"/>
    <cellStyle name="SAPBEXexcBad7 5 5 2 3" xfId="22804"/>
    <cellStyle name="SAPBEXexcBad7 5 5 2 3 2" xfId="22805"/>
    <cellStyle name="SAPBEXexcBad7 5 5 2 4" xfId="22806"/>
    <cellStyle name="SAPBEXexcBad7 5 5 3" xfId="22807"/>
    <cellStyle name="SAPBEXexcBad7 5 5 3 2" xfId="22808"/>
    <cellStyle name="SAPBEXexcBad7 5 5 4" xfId="22809"/>
    <cellStyle name="SAPBEXexcBad7 5 5 4 2" xfId="22810"/>
    <cellStyle name="SAPBEXexcBad7 5 5 5" xfId="22811"/>
    <cellStyle name="SAPBEXexcBad7 5 6" xfId="2348"/>
    <cellStyle name="SAPBEXexcBad7 5 6 2" xfId="2349"/>
    <cellStyle name="SAPBEXexcBad7 5 6 2 2" xfId="22812"/>
    <cellStyle name="SAPBEXexcBad7 5 6 2 2 2" xfId="22813"/>
    <cellStyle name="SAPBEXexcBad7 5 6 2 3" xfId="22814"/>
    <cellStyle name="SAPBEXexcBad7 5 6 2 3 2" xfId="22815"/>
    <cellStyle name="SAPBEXexcBad7 5 6 2 4" xfId="22816"/>
    <cellStyle name="SAPBEXexcBad7 5 6 3" xfId="22817"/>
    <cellStyle name="SAPBEXexcBad7 5 6 3 2" xfId="22818"/>
    <cellStyle name="SAPBEXexcBad7 5 6 4" xfId="22819"/>
    <cellStyle name="SAPBEXexcBad7 5 6 4 2" xfId="22820"/>
    <cellStyle name="SAPBEXexcBad7 5 6 5" xfId="22821"/>
    <cellStyle name="SAPBEXexcBad7 5 7" xfId="2350"/>
    <cellStyle name="SAPBEXexcBad7 5 7 2" xfId="22822"/>
    <cellStyle name="SAPBEXexcBad7 5 7 2 2" xfId="22823"/>
    <cellStyle name="SAPBEXexcBad7 5 7 3" xfId="22824"/>
    <cellStyle name="SAPBEXexcBad7 5 7 3 2" xfId="22825"/>
    <cellStyle name="SAPBEXexcBad7 5 7 4" xfId="22826"/>
    <cellStyle name="SAPBEXexcBad7 5 8" xfId="22827"/>
    <cellStyle name="SAPBEXexcBad7 5 8 2" xfId="22828"/>
    <cellStyle name="SAPBEXexcBad7 5 9" xfId="22829"/>
    <cellStyle name="SAPBEXexcBad7 5 9 2" xfId="22830"/>
    <cellStyle name="SAPBEXexcBad7 6" xfId="2351"/>
    <cellStyle name="SAPBEXexcBad7 6 10" xfId="22831"/>
    <cellStyle name="SAPBEXexcBad7 6 2" xfId="2352"/>
    <cellStyle name="SAPBEXexcBad7 6 2 2" xfId="2353"/>
    <cellStyle name="SAPBEXexcBad7 6 2 2 2" xfId="22832"/>
    <cellStyle name="SAPBEXexcBad7 6 2 2 2 2" xfId="22833"/>
    <cellStyle name="SAPBEXexcBad7 6 2 2 3" xfId="22834"/>
    <cellStyle name="SAPBEXexcBad7 6 2 2 3 2" xfId="22835"/>
    <cellStyle name="SAPBEXexcBad7 6 2 2 4" xfId="22836"/>
    <cellStyle name="SAPBEXexcBad7 6 2 3" xfId="22837"/>
    <cellStyle name="SAPBEXexcBad7 6 2 3 2" xfId="22838"/>
    <cellStyle name="SAPBEXexcBad7 6 2 4" xfId="22839"/>
    <cellStyle name="SAPBEXexcBad7 6 2 4 2" xfId="22840"/>
    <cellStyle name="SAPBEXexcBad7 6 2 5" xfId="22841"/>
    <cellStyle name="SAPBEXexcBad7 6 3" xfId="2354"/>
    <cellStyle name="SAPBEXexcBad7 6 3 2" xfId="2355"/>
    <cellStyle name="SAPBEXexcBad7 6 3 2 2" xfId="22842"/>
    <cellStyle name="SAPBEXexcBad7 6 3 2 2 2" xfId="22843"/>
    <cellStyle name="SAPBEXexcBad7 6 3 2 3" xfId="22844"/>
    <cellStyle name="SAPBEXexcBad7 6 3 2 3 2" xfId="22845"/>
    <cellStyle name="SAPBEXexcBad7 6 3 2 4" xfId="22846"/>
    <cellStyle name="SAPBEXexcBad7 6 3 3" xfId="22847"/>
    <cellStyle name="SAPBEXexcBad7 6 3 3 2" xfId="22848"/>
    <cellStyle name="SAPBEXexcBad7 6 3 4" xfId="22849"/>
    <cellStyle name="SAPBEXexcBad7 6 3 4 2" xfId="22850"/>
    <cellStyle name="SAPBEXexcBad7 6 3 5" xfId="22851"/>
    <cellStyle name="SAPBEXexcBad7 6 4" xfId="2356"/>
    <cellStyle name="SAPBEXexcBad7 6 4 2" xfId="2357"/>
    <cellStyle name="SAPBEXexcBad7 6 4 2 2" xfId="22852"/>
    <cellStyle name="SAPBEXexcBad7 6 4 2 2 2" xfId="22853"/>
    <cellStyle name="SAPBEXexcBad7 6 4 2 3" xfId="22854"/>
    <cellStyle name="SAPBEXexcBad7 6 4 2 3 2" xfId="22855"/>
    <cellStyle name="SAPBEXexcBad7 6 4 2 4" xfId="22856"/>
    <cellStyle name="SAPBEXexcBad7 6 4 3" xfId="22857"/>
    <cellStyle name="SAPBEXexcBad7 6 4 3 2" xfId="22858"/>
    <cellStyle name="SAPBEXexcBad7 6 4 4" xfId="22859"/>
    <cellStyle name="SAPBEXexcBad7 6 4 4 2" xfId="22860"/>
    <cellStyle name="SAPBEXexcBad7 6 4 5" xfId="22861"/>
    <cellStyle name="SAPBEXexcBad7 6 5" xfId="2358"/>
    <cellStyle name="SAPBEXexcBad7 6 5 2" xfId="2359"/>
    <cellStyle name="SAPBEXexcBad7 6 5 2 2" xfId="22862"/>
    <cellStyle name="SAPBEXexcBad7 6 5 2 2 2" xfId="22863"/>
    <cellStyle name="SAPBEXexcBad7 6 5 2 3" xfId="22864"/>
    <cellStyle name="SAPBEXexcBad7 6 5 2 3 2" xfId="22865"/>
    <cellStyle name="SAPBEXexcBad7 6 5 2 4" xfId="22866"/>
    <cellStyle name="SAPBEXexcBad7 6 5 3" xfId="22867"/>
    <cellStyle name="SAPBEXexcBad7 6 5 3 2" xfId="22868"/>
    <cellStyle name="SAPBEXexcBad7 6 5 4" xfId="22869"/>
    <cellStyle name="SAPBEXexcBad7 6 5 4 2" xfId="22870"/>
    <cellStyle name="SAPBEXexcBad7 6 5 5" xfId="22871"/>
    <cellStyle name="SAPBEXexcBad7 6 6" xfId="2360"/>
    <cellStyle name="SAPBEXexcBad7 6 6 2" xfId="2361"/>
    <cellStyle name="SAPBEXexcBad7 6 6 2 2" xfId="22872"/>
    <cellStyle name="SAPBEXexcBad7 6 6 2 2 2" xfId="22873"/>
    <cellStyle name="SAPBEXexcBad7 6 6 2 3" xfId="22874"/>
    <cellStyle name="SAPBEXexcBad7 6 6 2 3 2" xfId="22875"/>
    <cellStyle name="SAPBEXexcBad7 6 6 2 4" xfId="22876"/>
    <cellStyle name="SAPBEXexcBad7 6 6 3" xfId="22877"/>
    <cellStyle name="SAPBEXexcBad7 6 6 3 2" xfId="22878"/>
    <cellStyle name="SAPBEXexcBad7 6 6 4" xfId="22879"/>
    <cellStyle name="SAPBEXexcBad7 6 6 4 2" xfId="22880"/>
    <cellStyle name="SAPBEXexcBad7 6 6 5" xfId="22881"/>
    <cellStyle name="SAPBEXexcBad7 6 7" xfId="2362"/>
    <cellStyle name="SAPBEXexcBad7 6 7 2" xfId="22882"/>
    <cellStyle name="SAPBEXexcBad7 6 7 2 2" xfId="22883"/>
    <cellStyle name="SAPBEXexcBad7 6 7 3" xfId="22884"/>
    <cellStyle name="SAPBEXexcBad7 6 7 3 2" xfId="22885"/>
    <cellStyle name="SAPBEXexcBad7 6 7 4" xfId="22886"/>
    <cellStyle name="SAPBEXexcBad7 6 8" xfId="22887"/>
    <cellStyle name="SAPBEXexcBad7 6 8 2" xfId="22888"/>
    <cellStyle name="SAPBEXexcBad7 6 9" xfId="22889"/>
    <cellStyle name="SAPBEXexcBad7 6 9 2" xfId="22890"/>
    <cellStyle name="SAPBEXexcBad7 7" xfId="2363"/>
    <cellStyle name="SAPBEXexcBad7 7 2" xfId="2364"/>
    <cellStyle name="SAPBEXexcBad7 7 2 2" xfId="22891"/>
    <cellStyle name="SAPBEXexcBad7 7 2 2 2" xfId="22892"/>
    <cellStyle name="SAPBEXexcBad7 7 2 3" xfId="22893"/>
    <cellStyle name="SAPBEXexcBad7 7 2 3 2" xfId="22894"/>
    <cellStyle name="SAPBEXexcBad7 7 2 4" xfId="22895"/>
    <cellStyle name="SAPBEXexcBad7 7 3" xfId="22896"/>
    <cellStyle name="SAPBEXexcBad7 7 3 2" xfId="22897"/>
    <cellStyle name="SAPBEXexcBad7 7 4" xfId="22898"/>
    <cellStyle name="SAPBEXexcBad7 7 4 2" xfId="22899"/>
    <cellStyle name="SAPBEXexcBad7 7 5" xfId="22900"/>
    <cellStyle name="SAPBEXexcBad7 8" xfId="2365"/>
    <cellStyle name="SAPBEXexcBad7 8 2" xfId="2366"/>
    <cellStyle name="SAPBEXexcBad7 8 2 2" xfId="22901"/>
    <cellStyle name="SAPBEXexcBad7 8 2 2 2" xfId="22902"/>
    <cellStyle name="SAPBEXexcBad7 8 2 3" xfId="22903"/>
    <cellStyle name="SAPBEXexcBad7 8 2 3 2" xfId="22904"/>
    <cellStyle name="SAPBEXexcBad7 8 2 4" xfId="22905"/>
    <cellStyle name="SAPBEXexcBad7 8 3" xfId="22906"/>
    <cellStyle name="SAPBEXexcBad7 8 3 2" xfId="22907"/>
    <cellStyle name="SAPBEXexcBad7 8 4" xfId="22908"/>
    <cellStyle name="SAPBEXexcBad7 8 4 2" xfId="22909"/>
    <cellStyle name="SAPBEXexcBad7 8 5" xfId="22910"/>
    <cellStyle name="SAPBEXexcBad7 9" xfId="2367"/>
    <cellStyle name="SAPBEXexcBad7 9 2" xfId="2368"/>
    <cellStyle name="SAPBEXexcBad7 9 2 2" xfId="22911"/>
    <cellStyle name="SAPBEXexcBad7 9 2 2 2" xfId="22912"/>
    <cellStyle name="SAPBEXexcBad7 9 2 3" xfId="22913"/>
    <cellStyle name="SAPBEXexcBad7 9 2 3 2" xfId="22914"/>
    <cellStyle name="SAPBEXexcBad7 9 2 4" xfId="22915"/>
    <cellStyle name="SAPBEXexcBad7 9 3" xfId="22916"/>
    <cellStyle name="SAPBEXexcBad7 9 3 2" xfId="22917"/>
    <cellStyle name="SAPBEXexcBad7 9 4" xfId="22918"/>
    <cellStyle name="SAPBEXexcBad7 9 4 2" xfId="22919"/>
    <cellStyle name="SAPBEXexcBad7 9 5" xfId="22920"/>
    <cellStyle name="SAPBEXexcBad8" xfId="2369"/>
    <cellStyle name="SAPBEXexcBad8 10" xfId="2370"/>
    <cellStyle name="SAPBEXexcBad8 10 2" xfId="2371"/>
    <cellStyle name="SAPBEXexcBad8 10 2 2" xfId="22921"/>
    <cellStyle name="SAPBEXexcBad8 10 2 2 2" xfId="22922"/>
    <cellStyle name="SAPBEXexcBad8 10 2 3" xfId="22923"/>
    <cellStyle name="SAPBEXexcBad8 10 2 3 2" xfId="22924"/>
    <cellStyle name="SAPBEXexcBad8 10 2 4" xfId="22925"/>
    <cellStyle name="SAPBEXexcBad8 10 3" xfId="22926"/>
    <cellStyle name="SAPBEXexcBad8 10 3 2" xfId="22927"/>
    <cellStyle name="SAPBEXexcBad8 10 4" xfId="22928"/>
    <cellStyle name="SAPBEXexcBad8 10 4 2" xfId="22929"/>
    <cellStyle name="SAPBEXexcBad8 10 5" xfId="22930"/>
    <cellStyle name="SAPBEXexcBad8 11" xfId="2372"/>
    <cellStyle name="SAPBEXexcBad8 11 2" xfId="22931"/>
    <cellStyle name="SAPBEXexcBad8 11 2 2" xfId="22932"/>
    <cellStyle name="SAPBEXexcBad8 11 3" xfId="22933"/>
    <cellStyle name="SAPBEXexcBad8 11 3 2" xfId="22934"/>
    <cellStyle name="SAPBEXexcBad8 11 4" xfId="22935"/>
    <cellStyle name="SAPBEXexcBad8 12" xfId="2373"/>
    <cellStyle name="SAPBEXexcBad8 12 2" xfId="22936"/>
    <cellStyle name="SAPBEXexcBad8 12 2 2" xfId="22937"/>
    <cellStyle name="SAPBEXexcBad8 12 3" xfId="22938"/>
    <cellStyle name="SAPBEXexcBad8 12 3 2" xfId="22939"/>
    <cellStyle name="SAPBEXexcBad8 12 4" xfId="22940"/>
    <cellStyle name="SAPBEXexcBad8 13" xfId="2374"/>
    <cellStyle name="SAPBEXexcBad8 13 2" xfId="22941"/>
    <cellStyle name="SAPBEXexcBad8 13 2 2" xfId="22942"/>
    <cellStyle name="SAPBEXexcBad8 13 3" xfId="22943"/>
    <cellStyle name="SAPBEXexcBad8 13 3 2" xfId="22944"/>
    <cellStyle name="SAPBEXexcBad8 13 4" xfId="22945"/>
    <cellStyle name="SAPBEXexcBad8 14" xfId="2375"/>
    <cellStyle name="SAPBEXexcBad8 14 2" xfId="22946"/>
    <cellStyle name="SAPBEXexcBad8 14 2 2" xfId="22947"/>
    <cellStyle name="SAPBEXexcBad8 14 3" xfId="22948"/>
    <cellStyle name="SAPBEXexcBad8 14 3 2" xfId="22949"/>
    <cellStyle name="SAPBEXexcBad8 14 4" xfId="22950"/>
    <cellStyle name="SAPBEXexcBad8 15" xfId="2376"/>
    <cellStyle name="SAPBEXexcBad8 15 2" xfId="22951"/>
    <cellStyle name="SAPBEXexcBad8 15 2 2" xfId="22952"/>
    <cellStyle name="SAPBEXexcBad8 15 3" xfId="22953"/>
    <cellStyle name="SAPBEXexcBad8 15 3 2" xfId="22954"/>
    <cellStyle name="SAPBEXexcBad8 15 4" xfId="22955"/>
    <cellStyle name="SAPBEXexcBad8 16" xfId="22956"/>
    <cellStyle name="SAPBEXexcBad8 16 2" xfId="22957"/>
    <cellStyle name="SAPBEXexcBad8 16 2 2" xfId="22958"/>
    <cellStyle name="SAPBEXexcBad8 16 3" xfId="22959"/>
    <cellStyle name="SAPBEXexcBad8 17" xfId="22960"/>
    <cellStyle name="SAPBEXexcBad8 17 2" xfId="22961"/>
    <cellStyle name="SAPBEXexcBad8 17 2 2" xfId="22962"/>
    <cellStyle name="SAPBEXexcBad8 17 3" xfId="22963"/>
    <cellStyle name="SAPBEXexcBad8 18" xfId="22964"/>
    <cellStyle name="SAPBEXexcBad8 18 2" xfId="22965"/>
    <cellStyle name="SAPBEXexcBad8 18 2 2" xfId="22966"/>
    <cellStyle name="SAPBEXexcBad8 18 3" xfId="22967"/>
    <cellStyle name="SAPBEXexcBad8 19" xfId="22968"/>
    <cellStyle name="SAPBEXexcBad8 19 2" xfId="22969"/>
    <cellStyle name="SAPBEXexcBad8 2" xfId="2377"/>
    <cellStyle name="SAPBEXexcBad8 2 10" xfId="2378"/>
    <cellStyle name="SAPBEXexcBad8 2 10 2" xfId="22970"/>
    <cellStyle name="SAPBEXexcBad8 2 10 2 2" xfId="22971"/>
    <cellStyle name="SAPBEXexcBad8 2 10 3" xfId="22972"/>
    <cellStyle name="SAPBEXexcBad8 2 10 3 2" xfId="22973"/>
    <cellStyle name="SAPBEXexcBad8 2 10 4" xfId="22974"/>
    <cellStyle name="SAPBEXexcBad8 2 11" xfId="2379"/>
    <cellStyle name="SAPBEXexcBad8 2 11 2" xfId="22975"/>
    <cellStyle name="SAPBEXexcBad8 2 11 2 2" xfId="22976"/>
    <cellStyle name="SAPBEXexcBad8 2 11 3" xfId="22977"/>
    <cellStyle name="SAPBEXexcBad8 2 11 3 2" xfId="22978"/>
    <cellStyle name="SAPBEXexcBad8 2 11 4" xfId="22979"/>
    <cellStyle name="SAPBEXexcBad8 2 12" xfId="2380"/>
    <cellStyle name="SAPBEXexcBad8 2 12 2" xfId="22980"/>
    <cellStyle name="SAPBEXexcBad8 2 12 2 2" xfId="22981"/>
    <cellStyle name="SAPBEXexcBad8 2 12 3" xfId="22982"/>
    <cellStyle name="SAPBEXexcBad8 2 12 3 2" xfId="22983"/>
    <cellStyle name="SAPBEXexcBad8 2 12 4" xfId="22984"/>
    <cellStyle name="SAPBEXexcBad8 2 13" xfId="2381"/>
    <cellStyle name="SAPBEXexcBad8 2 13 2" xfId="22985"/>
    <cellStyle name="SAPBEXexcBad8 2 13 2 2" xfId="22986"/>
    <cellStyle name="SAPBEXexcBad8 2 13 3" xfId="22987"/>
    <cellStyle name="SAPBEXexcBad8 2 13 3 2" xfId="22988"/>
    <cellStyle name="SAPBEXexcBad8 2 13 4" xfId="22989"/>
    <cellStyle name="SAPBEXexcBad8 2 14" xfId="2382"/>
    <cellStyle name="SAPBEXexcBad8 2 14 2" xfId="22990"/>
    <cellStyle name="SAPBEXexcBad8 2 14 2 2" xfId="22991"/>
    <cellStyle name="SAPBEXexcBad8 2 14 3" xfId="22992"/>
    <cellStyle name="SAPBEXexcBad8 2 14 3 2" xfId="22993"/>
    <cellStyle name="SAPBEXexcBad8 2 14 4" xfId="22994"/>
    <cellStyle name="SAPBEXexcBad8 2 15" xfId="22995"/>
    <cellStyle name="SAPBEXexcBad8 2 15 2" xfId="22996"/>
    <cellStyle name="SAPBEXexcBad8 2 15 2 2" xfId="22997"/>
    <cellStyle name="SAPBEXexcBad8 2 15 3" xfId="22998"/>
    <cellStyle name="SAPBEXexcBad8 2 16" xfId="22999"/>
    <cellStyle name="SAPBEXexcBad8 2 16 2" xfId="23000"/>
    <cellStyle name="SAPBEXexcBad8 2 16 2 2" xfId="23001"/>
    <cellStyle name="SAPBEXexcBad8 2 16 3" xfId="23002"/>
    <cellStyle name="SAPBEXexcBad8 2 17" xfId="23003"/>
    <cellStyle name="SAPBEXexcBad8 2 17 2" xfId="23004"/>
    <cellStyle name="SAPBEXexcBad8 2 17 2 2" xfId="23005"/>
    <cellStyle name="SAPBEXexcBad8 2 17 3" xfId="23006"/>
    <cellStyle name="SAPBEXexcBad8 2 18" xfId="23007"/>
    <cellStyle name="SAPBEXexcBad8 2 18 2" xfId="23008"/>
    <cellStyle name="SAPBEXexcBad8 2 19" xfId="23009"/>
    <cellStyle name="SAPBEXexcBad8 2 19 2" xfId="23010"/>
    <cellStyle name="SAPBEXexcBad8 2 2" xfId="2383"/>
    <cellStyle name="SAPBEXexcBad8 2 2 10" xfId="2384"/>
    <cellStyle name="SAPBEXexcBad8 2 2 10 2" xfId="23011"/>
    <cellStyle name="SAPBEXexcBad8 2 2 10 2 2" xfId="23012"/>
    <cellStyle name="SAPBEXexcBad8 2 2 10 3" xfId="23013"/>
    <cellStyle name="SAPBEXexcBad8 2 2 10 3 2" xfId="23014"/>
    <cellStyle name="SAPBEXexcBad8 2 2 10 4" xfId="23015"/>
    <cellStyle name="SAPBEXexcBad8 2 2 11" xfId="23016"/>
    <cellStyle name="SAPBEXexcBad8 2 2 11 2" xfId="23017"/>
    <cellStyle name="SAPBEXexcBad8 2 2 12" xfId="23018"/>
    <cellStyle name="SAPBEXexcBad8 2 2 12 2" xfId="23019"/>
    <cellStyle name="SAPBEXexcBad8 2 2 13" xfId="23020"/>
    <cellStyle name="SAPBEXexcBad8 2 2 2" xfId="2385"/>
    <cellStyle name="SAPBEXexcBad8 2 2 2 10" xfId="23021"/>
    <cellStyle name="SAPBEXexcBad8 2 2 2 2" xfId="2386"/>
    <cellStyle name="SAPBEXexcBad8 2 2 2 2 2" xfId="2387"/>
    <cellStyle name="SAPBEXexcBad8 2 2 2 2 2 2" xfId="23022"/>
    <cellStyle name="SAPBEXexcBad8 2 2 2 2 2 2 2" xfId="23023"/>
    <cellStyle name="SAPBEXexcBad8 2 2 2 2 2 3" xfId="23024"/>
    <cellStyle name="SAPBEXexcBad8 2 2 2 2 2 3 2" xfId="23025"/>
    <cellStyle name="SAPBEXexcBad8 2 2 2 2 2 4" xfId="23026"/>
    <cellStyle name="SAPBEXexcBad8 2 2 2 2 3" xfId="23027"/>
    <cellStyle name="SAPBEXexcBad8 2 2 2 2 3 2" xfId="23028"/>
    <cellStyle name="SAPBEXexcBad8 2 2 2 2 4" xfId="23029"/>
    <cellStyle name="SAPBEXexcBad8 2 2 2 2 4 2" xfId="23030"/>
    <cellStyle name="SAPBEXexcBad8 2 2 2 2 5" xfId="23031"/>
    <cellStyle name="SAPBEXexcBad8 2 2 2 3" xfId="2388"/>
    <cellStyle name="SAPBEXexcBad8 2 2 2 3 2" xfId="2389"/>
    <cellStyle name="SAPBEXexcBad8 2 2 2 3 2 2" xfId="23032"/>
    <cellStyle name="SAPBEXexcBad8 2 2 2 3 2 2 2" xfId="23033"/>
    <cellStyle name="SAPBEXexcBad8 2 2 2 3 2 3" xfId="23034"/>
    <cellStyle name="SAPBEXexcBad8 2 2 2 3 2 3 2" xfId="23035"/>
    <cellStyle name="SAPBEXexcBad8 2 2 2 3 2 4" xfId="23036"/>
    <cellStyle name="SAPBEXexcBad8 2 2 2 3 3" xfId="23037"/>
    <cellStyle name="SAPBEXexcBad8 2 2 2 3 3 2" xfId="23038"/>
    <cellStyle name="SAPBEXexcBad8 2 2 2 3 4" xfId="23039"/>
    <cellStyle name="SAPBEXexcBad8 2 2 2 3 4 2" xfId="23040"/>
    <cellStyle name="SAPBEXexcBad8 2 2 2 3 5" xfId="23041"/>
    <cellStyle name="SAPBEXexcBad8 2 2 2 4" xfId="2390"/>
    <cellStyle name="SAPBEXexcBad8 2 2 2 4 2" xfId="2391"/>
    <cellStyle name="SAPBEXexcBad8 2 2 2 4 2 2" xfId="23042"/>
    <cellStyle name="SAPBEXexcBad8 2 2 2 4 2 2 2" xfId="23043"/>
    <cellStyle name="SAPBEXexcBad8 2 2 2 4 2 3" xfId="23044"/>
    <cellStyle name="SAPBEXexcBad8 2 2 2 4 2 3 2" xfId="23045"/>
    <cellStyle name="SAPBEXexcBad8 2 2 2 4 2 4" xfId="23046"/>
    <cellStyle name="SAPBEXexcBad8 2 2 2 4 3" xfId="23047"/>
    <cellStyle name="SAPBEXexcBad8 2 2 2 4 3 2" xfId="23048"/>
    <cellStyle name="SAPBEXexcBad8 2 2 2 4 4" xfId="23049"/>
    <cellStyle name="SAPBEXexcBad8 2 2 2 4 4 2" xfId="23050"/>
    <cellStyle name="SAPBEXexcBad8 2 2 2 4 5" xfId="23051"/>
    <cellStyle name="SAPBEXexcBad8 2 2 2 5" xfId="2392"/>
    <cellStyle name="SAPBEXexcBad8 2 2 2 5 2" xfId="2393"/>
    <cellStyle name="SAPBEXexcBad8 2 2 2 5 2 2" xfId="23052"/>
    <cellStyle name="SAPBEXexcBad8 2 2 2 5 2 2 2" xfId="23053"/>
    <cellStyle name="SAPBEXexcBad8 2 2 2 5 2 3" xfId="23054"/>
    <cellStyle name="SAPBEXexcBad8 2 2 2 5 2 3 2" xfId="23055"/>
    <cellStyle name="SAPBEXexcBad8 2 2 2 5 2 4" xfId="23056"/>
    <cellStyle name="SAPBEXexcBad8 2 2 2 5 3" xfId="23057"/>
    <cellStyle name="SAPBEXexcBad8 2 2 2 5 3 2" xfId="23058"/>
    <cellStyle name="SAPBEXexcBad8 2 2 2 5 4" xfId="23059"/>
    <cellStyle name="SAPBEXexcBad8 2 2 2 5 4 2" xfId="23060"/>
    <cellStyle name="SAPBEXexcBad8 2 2 2 5 5" xfId="23061"/>
    <cellStyle name="SAPBEXexcBad8 2 2 2 6" xfId="2394"/>
    <cellStyle name="SAPBEXexcBad8 2 2 2 6 2" xfId="2395"/>
    <cellStyle name="SAPBEXexcBad8 2 2 2 6 2 2" xfId="23062"/>
    <cellStyle name="SAPBEXexcBad8 2 2 2 6 2 2 2" xfId="23063"/>
    <cellStyle name="SAPBEXexcBad8 2 2 2 6 2 3" xfId="23064"/>
    <cellStyle name="SAPBEXexcBad8 2 2 2 6 2 3 2" xfId="23065"/>
    <cellStyle name="SAPBEXexcBad8 2 2 2 6 2 4" xfId="23066"/>
    <cellStyle name="SAPBEXexcBad8 2 2 2 6 3" xfId="23067"/>
    <cellStyle name="SAPBEXexcBad8 2 2 2 6 3 2" xfId="23068"/>
    <cellStyle name="SAPBEXexcBad8 2 2 2 6 4" xfId="23069"/>
    <cellStyle name="SAPBEXexcBad8 2 2 2 6 4 2" xfId="23070"/>
    <cellStyle name="SAPBEXexcBad8 2 2 2 6 5" xfId="23071"/>
    <cellStyle name="SAPBEXexcBad8 2 2 2 7" xfId="2396"/>
    <cellStyle name="SAPBEXexcBad8 2 2 2 7 2" xfId="23072"/>
    <cellStyle name="SAPBEXexcBad8 2 2 2 7 2 2" xfId="23073"/>
    <cellStyle name="SAPBEXexcBad8 2 2 2 7 3" xfId="23074"/>
    <cellStyle name="SAPBEXexcBad8 2 2 2 7 3 2" xfId="23075"/>
    <cellStyle name="SAPBEXexcBad8 2 2 2 7 4" xfId="23076"/>
    <cellStyle name="SAPBEXexcBad8 2 2 2 8" xfId="23077"/>
    <cellStyle name="SAPBEXexcBad8 2 2 2 8 2" xfId="23078"/>
    <cellStyle name="SAPBEXexcBad8 2 2 2 9" xfId="23079"/>
    <cellStyle name="SAPBEXexcBad8 2 2 2 9 2" xfId="23080"/>
    <cellStyle name="SAPBEXexcBad8 2 2 3" xfId="2397"/>
    <cellStyle name="SAPBEXexcBad8 2 2 3 10" xfId="23081"/>
    <cellStyle name="SAPBEXexcBad8 2 2 3 2" xfId="2398"/>
    <cellStyle name="SAPBEXexcBad8 2 2 3 2 2" xfId="2399"/>
    <cellStyle name="SAPBEXexcBad8 2 2 3 2 2 2" xfId="23082"/>
    <cellStyle name="SAPBEXexcBad8 2 2 3 2 2 2 2" xfId="23083"/>
    <cellStyle name="SAPBEXexcBad8 2 2 3 2 2 3" xfId="23084"/>
    <cellStyle name="SAPBEXexcBad8 2 2 3 2 2 3 2" xfId="23085"/>
    <cellStyle name="SAPBEXexcBad8 2 2 3 2 2 4" xfId="23086"/>
    <cellStyle name="SAPBEXexcBad8 2 2 3 2 3" xfId="23087"/>
    <cellStyle name="SAPBEXexcBad8 2 2 3 2 3 2" xfId="23088"/>
    <cellStyle name="SAPBEXexcBad8 2 2 3 2 4" xfId="23089"/>
    <cellStyle name="SAPBEXexcBad8 2 2 3 2 4 2" xfId="23090"/>
    <cellStyle name="SAPBEXexcBad8 2 2 3 2 5" xfId="23091"/>
    <cellStyle name="SAPBEXexcBad8 2 2 3 3" xfId="2400"/>
    <cellStyle name="SAPBEXexcBad8 2 2 3 3 2" xfId="2401"/>
    <cellStyle name="SAPBEXexcBad8 2 2 3 3 2 2" xfId="23092"/>
    <cellStyle name="SAPBEXexcBad8 2 2 3 3 2 2 2" xfId="23093"/>
    <cellStyle name="SAPBEXexcBad8 2 2 3 3 2 3" xfId="23094"/>
    <cellStyle name="SAPBEXexcBad8 2 2 3 3 2 3 2" xfId="23095"/>
    <cellStyle name="SAPBEXexcBad8 2 2 3 3 2 4" xfId="23096"/>
    <cellStyle name="SAPBEXexcBad8 2 2 3 3 3" xfId="23097"/>
    <cellStyle name="SAPBEXexcBad8 2 2 3 3 3 2" xfId="23098"/>
    <cellStyle name="SAPBEXexcBad8 2 2 3 3 4" xfId="23099"/>
    <cellStyle name="SAPBEXexcBad8 2 2 3 3 4 2" xfId="23100"/>
    <cellStyle name="SAPBEXexcBad8 2 2 3 3 5" xfId="23101"/>
    <cellStyle name="SAPBEXexcBad8 2 2 3 4" xfId="2402"/>
    <cellStyle name="SAPBEXexcBad8 2 2 3 4 2" xfId="2403"/>
    <cellStyle name="SAPBEXexcBad8 2 2 3 4 2 2" xfId="23102"/>
    <cellStyle name="SAPBEXexcBad8 2 2 3 4 2 2 2" xfId="23103"/>
    <cellStyle name="SAPBEXexcBad8 2 2 3 4 2 3" xfId="23104"/>
    <cellStyle name="SAPBEXexcBad8 2 2 3 4 2 3 2" xfId="23105"/>
    <cellStyle name="SAPBEXexcBad8 2 2 3 4 2 4" xfId="23106"/>
    <cellStyle name="SAPBEXexcBad8 2 2 3 4 3" xfId="23107"/>
    <cellStyle name="SAPBEXexcBad8 2 2 3 4 3 2" xfId="23108"/>
    <cellStyle name="SAPBEXexcBad8 2 2 3 4 4" xfId="23109"/>
    <cellStyle name="SAPBEXexcBad8 2 2 3 4 4 2" xfId="23110"/>
    <cellStyle name="SAPBEXexcBad8 2 2 3 4 5" xfId="23111"/>
    <cellStyle name="SAPBEXexcBad8 2 2 3 5" xfId="2404"/>
    <cellStyle name="SAPBEXexcBad8 2 2 3 5 2" xfId="2405"/>
    <cellStyle name="SAPBEXexcBad8 2 2 3 5 2 2" xfId="23112"/>
    <cellStyle name="SAPBEXexcBad8 2 2 3 5 2 2 2" xfId="23113"/>
    <cellStyle name="SAPBEXexcBad8 2 2 3 5 2 3" xfId="23114"/>
    <cellStyle name="SAPBEXexcBad8 2 2 3 5 2 3 2" xfId="23115"/>
    <cellStyle name="SAPBEXexcBad8 2 2 3 5 2 4" xfId="23116"/>
    <cellStyle name="SAPBEXexcBad8 2 2 3 5 3" xfId="23117"/>
    <cellStyle name="SAPBEXexcBad8 2 2 3 5 3 2" xfId="23118"/>
    <cellStyle name="SAPBEXexcBad8 2 2 3 5 4" xfId="23119"/>
    <cellStyle name="SAPBEXexcBad8 2 2 3 5 4 2" xfId="23120"/>
    <cellStyle name="SAPBEXexcBad8 2 2 3 5 5" xfId="23121"/>
    <cellStyle name="SAPBEXexcBad8 2 2 3 6" xfId="2406"/>
    <cellStyle name="SAPBEXexcBad8 2 2 3 6 2" xfId="2407"/>
    <cellStyle name="SAPBEXexcBad8 2 2 3 6 2 2" xfId="23122"/>
    <cellStyle name="SAPBEXexcBad8 2 2 3 6 2 2 2" xfId="23123"/>
    <cellStyle name="SAPBEXexcBad8 2 2 3 6 2 3" xfId="23124"/>
    <cellStyle name="SAPBEXexcBad8 2 2 3 6 2 3 2" xfId="23125"/>
    <cellStyle name="SAPBEXexcBad8 2 2 3 6 2 4" xfId="23126"/>
    <cellStyle name="SAPBEXexcBad8 2 2 3 6 3" xfId="23127"/>
    <cellStyle name="SAPBEXexcBad8 2 2 3 6 3 2" xfId="23128"/>
    <cellStyle name="SAPBEXexcBad8 2 2 3 6 4" xfId="23129"/>
    <cellStyle name="SAPBEXexcBad8 2 2 3 6 4 2" xfId="23130"/>
    <cellStyle name="SAPBEXexcBad8 2 2 3 6 5" xfId="23131"/>
    <cellStyle name="SAPBEXexcBad8 2 2 3 7" xfId="2408"/>
    <cellStyle name="SAPBEXexcBad8 2 2 3 7 2" xfId="23132"/>
    <cellStyle name="SAPBEXexcBad8 2 2 3 7 2 2" xfId="23133"/>
    <cellStyle name="SAPBEXexcBad8 2 2 3 7 3" xfId="23134"/>
    <cellStyle name="SAPBEXexcBad8 2 2 3 7 3 2" xfId="23135"/>
    <cellStyle name="SAPBEXexcBad8 2 2 3 7 4" xfId="23136"/>
    <cellStyle name="SAPBEXexcBad8 2 2 3 8" xfId="23137"/>
    <cellStyle name="SAPBEXexcBad8 2 2 3 8 2" xfId="23138"/>
    <cellStyle name="SAPBEXexcBad8 2 2 3 9" xfId="23139"/>
    <cellStyle name="SAPBEXexcBad8 2 2 3 9 2" xfId="23140"/>
    <cellStyle name="SAPBEXexcBad8 2 2 4" xfId="2409"/>
    <cellStyle name="SAPBEXexcBad8 2 2 4 10" xfId="23141"/>
    <cellStyle name="SAPBEXexcBad8 2 2 4 2" xfId="2410"/>
    <cellStyle name="SAPBEXexcBad8 2 2 4 2 2" xfId="2411"/>
    <cellStyle name="SAPBEXexcBad8 2 2 4 2 2 2" xfId="23142"/>
    <cellStyle name="SAPBEXexcBad8 2 2 4 2 2 2 2" xfId="23143"/>
    <cellStyle name="SAPBEXexcBad8 2 2 4 2 2 3" xfId="23144"/>
    <cellStyle name="SAPBEXexcBad8 2 2 4 2 2 3 2" xfId="23145"/>
    <cellStyle name="SAPBEXexcBad8 2 2 4 2 2 4" xfId="23146"/>
    <cellStyle name="SAPBEXexcBad8 2 2 4 2 3" xfId="23147"/>
    <cellStyle name="SAPBEXexcBad8 2 2 4 2 3 2" xfId="23148"/>
    <cellStyle name="SAPBEXexcBad8 2 2 4 2 4" xfId="23149"/>
    <cellStyle name="SAPBEXexcBad8 2 2 4 2 4 2" xfId="23150"/>
    <cellStyle name="SAPBEXexcBad8 2 2 4 2 5" xfId="23151"/>
    <cellStyle name="SAPBEXexcBad8 2 2 4 3" xfId="2412"/>
    <cellStyle name="SAPBEXexcBad8 2 2 4 3 2" xfId="2413"/>
    <cellStyle name="SAPBEXexcBad8 2 2 4 3 2 2" xfId="23152"/>
    <cellStyle name="SAPBEXexcBad8 2 2 4 3 2 2 2" xfId="23153"/>
    <cellStyle name="SAPBEXexcBad8 2 2 4 3 2 3" xfId="23154"/>
    <cellStyle name="SAPBEXexcBad8 2 2 4 3 2 3 2" xfId="23155"/>
    <cellStyle name="SAPBEXexcBad8 2 2 4 3 2 4" xfId="23156"/>
    <cellStyle name="SAPBEXexcBad8 2 2 4 3 3" xfId="23157"/>
    <cellStyle name="SAPBEXexcBad8 2 2 4 3 3 2" xfId="23158"/>
    <cellStyle name="SAPBEXexcBad8 2 2 4 3 4" xfId="23159"/>
    <cellStyle name="SAPBEXexcBad8 2 2 4 3 4 2" xfId="23160"/>
    <cellStyle name="SAPBEXexcBad8 2 2 4 3 5" xfId="23161"/>
    <cellStyle name="SAPBEXexcBad8 2 2 4 4" xfId="2414"/>
    <cellStyle name="SAPBEXexcBad8 2 2 4 4 2" xfId="2415"/>
    <cellStyle name="SAPBEXexcBad8 2 2 4 4 2 2" xfId="23162"/>
    <cellStyle name="SAPBEXexcBad8 2 2 4 4 2 2 2" xfId="23163"/>
    <cellStyle name="SAPBEXexcBad8 2 2 4 4 2 3" xfId="23164"/>
    <cellStyle name="SAPBEXexcBad8 2 2 4 4 2 3 2" xfId="23165"/>
    <cellStyle name="SAPBEXexcBad8 2 2 4 4 2 4" xfId="23166"/>
    <cellStyle name="SAPBEXexcBad8 2 2 4 4 3" xfId="23167"/>
    <cellStyle name="SAPBEXexcBad8 2 2 4 4 3 2" xfId="23168"/>
    <cellStyle name="SAPBEXexcBad8 2 2 4 4 4" xfId="23169"/>
    <cellStyle name="SAPBEXexcBad8 2 2 4 4 4 2" xfId="23170"/>
    <cellStyle name="SAPBEXexcBad8 2 2 4 4 5" xfId="23171"/>
    <cellStyle name="SAPBEXexcBad8 2 2 4 5" xfId="2416"/>
    <cellStyle name="SAPBEXexcBad8 2 2 4 5 2" xfId="2417"/>
    <cellStyle name="SAPBEXexcBad8 2 2 4 5 2 2" xfId="23172"/>
    <cellStyle name="SAPBEXexcBad8 2 2 4 5 2 2 2" xfId="23173"/>
    <cellStyle name="SAPBEXexcBad8 2 2 4 5 2 3" xfId="23174"/>
    <cellStyle name="SAPBEXexcBad8 2 2 4 5 2 3 2" xfId="23175"/>
    <cellStyle name="SAPBEXexcBad8 2 2 4 5 2 4" xfId="23176"/>
    <cellStyle name="SAPBEXexcBad8 2 2 4 5 3" xfId="23177"/>
    <cellStyle name="SAPBEXexcBad8 2 2 4 5 3 2" xfId="23178"/>
    <cellStyle name="SAPBEXexcBad8 2 2 4 5 4" xfId="23179"/>
    <cellStyle name="SAPBEXexcBad8 2 2 4 5 4 2" xfId="23180"/>
    <cellStyle name="SAPBEXexcBad8 2 2 4 5 5" xfId="23181"/>
    <cellStyle name="SAPBEXexcBad8 2 2 4 6" xfId="2418"/>
    <cellStyle name="SAPBEXexcBad8 2 2 4 6 2" xfId="2419"/>
    <cellStyle name="SAPBEXexcBad8 2 2 4 6 2 2" xfId="23182"/>
    <cellStyle name="SAPBEXexcBad8 2 2 4 6 2 2 2" xfId="23183"/>
    <cellStyle name="SAPBEXexcBad8 2 2 4 6 2 3" xfId="23184"/>
    <cellStyle name="SAPBEXexcBad8 2 2 4 6 2 3 2" xfId="23185"/>
    <cellStyle name="SAPBEXexcBad8 2 2 4 6 2 4" xfId="23186"/>
    <cellStyle name="SAPBEXexcBad8 2 2 4 6 3" xfId="23187"/>
    <cellStyle name="SAPBEXexcBad8 2 2 4 6 3 2" xfId="23188"/>
    <cellStyle name="SAPBEXexcBad8 2 2 4 6 4" xfId="23189"/>
    <cellStyle name="SAPBEXexcBad8 2 2 4 6 4 2" xfId="23190"/>
    <cellStyle name="SAPBEXexcBad8 2 2 4 6 5" xfId="23191"/>
    <cellStyle name="SAPBEXexcBad8 2 2 4 7" xfId="2420"/>
    <cellStyle name="SAPBEXexcBad8 2 2 4 7 2" xfId="23192"/>
    <cellStyle name="SAPBEXexcBad8 2 2 4 7 2 2" xfId="23193"/>
    <cellStyle name="SAPBEXexcBad8 2 2 4 7 3" xfId="23194"/>
    <cellStyle name="SAPBEXexcBad8 2 2 4 7 3 2" xfId="23195"/>
    <cellStyle name="SAPBEXexcBad8 2 2 4 7 4" xfId="23196"/>
    <cellStyle name="SAPBEXexcBad8 2 2 4 8" xfId="23197"/>
    <cellStyle name="SAPBEXexcBad8 2 2 4 8 2" xfId="23198"/>
    <cellStyle name="SAPBEXexcBad8 2 2 4 9" xfId="23199"/>
    <cellStyle name="SAPBEXexcBad8 2 2 4 9 2" xfId="23200"/>
    <cellStyle name="SAPBEXexcBad8 2 2 5" xfId="2421"/>
    <cellStyle name="SAPBEXexcBad8 2 2 5 2" xfId="2422"/>
    <cellStyle name="SAPBEXexcBad8 2 2 5 2 2" xfId="23201"/>
    <cellStyle name="SAPBEXexcBad8 2 2 5 2 2 2" xfId="23202"/>
    <cellStyle name="SAPBEXexcBad8 2 2 5 2 3" xfId="23203"/>
    <cellStyle name="SAPBEXexcBad8 2 2 5 2 3 2" xfId="23204"/>
    <cellStyle name="SAPBEXexcBad8 2 2 5 2 4" xfId="23205"/>
    <cellStyle name="SAPBEXexcBad8 2 2 5 3" xfId="23206"/>
    <cellStyle name="SAPBEXexcBad8 2 2 5 3 2" xfId="23207"/>
    <cellStyle name="SAPBEXexcBad8 2 2 5 4" xfId="23208"/>
    <cellStyle name="SAPBEXexcBad8 2 2 5 4 2" xfId="23209"/>
    <cellStyle name="SAPBEXexcBad8 2 2 5 5" xfId="23210"/>
    <cellStyle name="SAPBEXexcBad8 2 2 6" xfId="2423"/>
    <cellStyle name="SAPBEXexcBad8 2 2 6 2" xfId="2424"/>
    <cellStyle name="SAPBEXexcBad8 2 2 6 2 2" xfId="23211"/>
    <cellStyle name="SAPBEXexcBad8 2 2 6 2 2 2" xfId="23212"/>
    <cellStyle name="SAPBEXexcBad8 2 2 6 2 3" xfId="23213"/>
    <cellStyle name="SAPBEXexcBad8 2 2 6 2 3 2" xfId="23214"/>
    <cellStyle name="SAPBEXexcBad8 2 2 6 2 4" xfId="23215"/>
    <cellStyle name="SAPBEXexcBad8 2 2 6 3" xfId="23216"/>
    <cellStyle name="SAPBEXexcBad8 2 2 6 3 2" xfId="23217"/>
    <cellStyle name="SAPBEXexcBad8 2 2 6 4" xfId="23218"/>
    <cellStyle name="SAPBEXexcBad8 2 2 6 4 2" xfId="23219"/>
    <cellStyle name="SAPBEXexcBad8 2 2 6 5" xfId="23220"/>
    <cellStyle name="SAPBEXexcBad8 2 2 7" xfId="2425"/>
    <cellStyle name="SAPBEXexcBad8 2 2 7 2" xfId="2426"/>
    <cellStyle name="SAPBEXexcBad8 2 2 7 2 2" xfId="23221"/>
    <cellStyle name="SAPBEXexcBad8 2 2 7 2 2 2" xfId="23222"/>
    <cellStyle name="SAPBEXexcBad8 2 2 7 2 3" xfId="23223"/>
    <cellStyle name="SAPBEXexcBad8 2 2 7 2 3 2" xfId="23224"/>
    <cellStyle name="SAPBEXexcBad8 2 2 7 2 4" xfId="23225"/>
    <cellStyle name="SAPBEXexcBad8 2 2 7 3" xfId="23226"/>
    <cellStyle name="SAPBEXexcBad8 2 2 7 3 2" xfId="23227"/>
    <cellStyle name="SAPBEXexcBad8 2 2 7 4" xfId="23228"/>
    <cellStyle name="SAPBEXexcBad8 2 2 7 4 2" xfId="23229"/>
    <cellStyle name="SAPBEXexcBad8 2 2 7 5" xfId="23230"/>
    <cellStyle name="SAPBEXexcBad8 2 2 8" xfId="2427"/>
    <cellStyle name="SAPBEXexcBad8 2 2 8 2" xfId="2428"/>
    <cellStyle name="SAPBEXexcBad8 2 2 8 2 2" xfId="23231"/>
    <cellStyle name="SAPBEXexcBad8 2 2 8 2 2 2" xfId="23232"/>
    <cellStyle name="SAPBEXexcBad8 2 2 8 2 3" xfId="23233"/>
    <cellStyle name="SAPBEXexcBad8 2 2 8 2 3 2" xfId="23234"/>
    <cellStyle name="SAPBEXexcBad8 2 2 8 2 4" xfId="23235"/>
    <cellStyle name="SAPBEXexcBad8 2 2 8 3" xfId="23236"/>
    <cellStyle name="SAPBEXexcBad8 2 2 8 3 2" xfId="23237"/>
    <cellStyle name="SAPBEXexcBad8 2 2 8 4" xfId="23238"/>
    <cellStyle name="SAPBEXexcBad8 2 2 8 4 2" xfId="23239"/>
    <cellStyle name="SAPBEXexcBad8 2 2 8 5" xfId="23240"/>
    <cellStyle name="SAPBEXexcBad8 2 2 9" xfId="2429"/>
    <cellStyle name="SAPBEXexcBad8 2 2 9 2" xfId="2430"/>
    <cellStyle name="SAPBEXexcBad8 2 2 9 2 2" xfId="23241"/>
    <cellStyle name="SAPBEXexcBad8 2 2 9 2 2 2" xfId="23242"/>
    <cellStyle name="SAPBEXexcBad8 2 2 9 2 3" xfId="23243"/>
    <cellStyle name="SAPBEXexcBad8 2 2 9 2 3 2" xfId="23244"/>
    <cellStyle name="SAPBEXexcBad8 2 2 9 2 4" xfId="23245"/>
    <cellStyle name="SAPBEXexcBad8 2 2 9 3" xfId="23246"/>
    <cellStyle name="SAPBEXexcBad8 2 2 9 3 2" xfId="23247"/>
    <cellStyle name="SAPBEXexcBad8 2 2 9 4" xfId="23248"/>
    <cellStyle name="SAPBEXexcBad8 2 2 9 4 2" xfId="23249"/>
    <cellStyle name="SAPBEXexcBad8 2 2 9 5" xfId="23250"/>
    <cellStyle name="SAPBEXexcBad8 2 20" xfId="23251"/>
    <cellStyle name="SAPBEXexcBad8 2 20 2" xfId="23252"/>
    <cellStyle name="SAPBEXexcBad8 2 21" xfId="23253"/>
    <cellStyle name="SAPBEXexcBad8 2 3" xfId="2431"/>
    <cellStyle name="SAPBEXexcBad8 2 3 10" xfId="23254"/>
    <cellStyle name="SAPBEXexcBad8 2 3 2" xfId="2432"/>
    <cellStyle name="SAPBEXexcBad8 2 3 2 2" xfId="2433"/>
    <cellStyle name="SAPBEXexcBad8 2 3 2 2 2" xfId="23255"/>
    <cellStyle name="SAPBEXexcBad8 2 3 2 2 2 2" xfId="23256"/>
    <cellStyle name="SAPBEXexcBad8 2 3 2 2 3" xfId="23257"/>
    <cellStyle name="SAPBEXexcBad8 2 3 2 2 3 2" xfId="23258"/>
    <cellStyle name="SAPBEXexcBad8 2 3 2 2 4" xfId="23259"/>
    <cellStyle name="SAPBEXexcBad8 2 3 2 3" xfId="23260"/>
    <cellStyle name="SAPBEXexcBad8 2 3 2 3 2" xfId="23261"/>
    <cellStyle name="SAPBEXexcBad8 2 3 2 4" xfId="23262"/>
    <cellStyle name="SAPBEXexcBad8 2 3 2 4 2" xfId="23263"/>
    <cellStyle name="SAPBEXexcBad8 2 3 2 5" xfId="23264"/>
    <cellStyle name="SAPBEXexcBad8 2 3 3" xfId="2434"/>
    <cellStyle name="SAPBEXexcBad8 2 3 3 2" xfId="2435"/>
    <cellStyle name="SAPBEXexcBad8 2 3 3 2 2" xfId="23265"/>
    <cellStyle name="SAPBEXexcBad8 2 3 3 2 2 2" xfId="23266"/>
    <cellStyle name="SAPBEXexcBad8 2 3 3 2 3" xfId="23267"/>
    <cellStyle name="SAPBEXexcBad8 2 3 3 2 3 2" xfId="23268"/>
    <cellStyle name="SAPBEXexcBad8 2 3 3 2 4" xfId="23269"/>
    <cellStyle name="SAPBEXexcBad8 2 3 3 3" xfId="23270"/>
    <cellStyle name="SAPBEXexcBad8 2 3 3 3 2" xfId="23271"/>
    <cellStyle name="SAPBEXexcBad8 2 3 3 4" xfId="23272"/>
    <cellStyle name="SAPBEXexcBad8 2 3 3 4 2" xfId="23273"/>
    <cellStyle name="SAPBEXexcBad8 2 3 3 5" xfId="23274"/>
    <cellStyle name="SAPBEXexcBad8 2 3 4" xfId="2436"/>
    <cellStyle name="SAPBEXexcBad8 2 3 4 2" xfId="2437"/>
    <cellStyle name="SAPBEXexcBad8 2 3 4 2 2" xfId="23275"/>
    <cellStyle name="SAPBEXexcBad8 2 3 4 2 2 2" xfId="23276"/>
    <cellStyle name="SAPBEXexcBad8 2 3 4 2 3" xfId="23277"/>
    <cellStyle name="SAPBEXexcBad8 2 3 4 2 3 2" xfId="23278"/>
    <cellStyle name="SAPBEXexcBad8 2 3 4 2 4" xfId="23279"/>
    <cellStyle name="SAPBEXexcBad8 2 3 4 3" xfId="23280"/>
    <cellStyle name="SAPBEXexcBad8 2 3 4 3 2" xfId="23281"/>
    <cellStyle name="SAPBEXexcBad8 2 3 4 4" xfId="23282"/>
    <cellStyle name="SAPBEXexcBad8 2 3 4 4 2" xfId="23283"/>
    <cellStyle name="SAPBEXexcBad8 2 3 4 5" xfId="23284"/>
    <cellStyle name="SAPBEXexcBad8 2 3 5" xfId="2438"/>
    <cellStyle name="SAPBEXexcBad8 2 3 5 2" xfId="2439"/>
    <cellStyle name="SAPBEXexcBad8 2 3 5 2 2" xfId="23285"/>
    <cellStyle name="SAPBEXexcBad8 2 3 5 2 2 2" xfId="23286"/>
    <cellStyle name="SAPBEXexcBad8 2 3 5 2 3" xfId="23287"/>
    <cellStyle name="SAPBEXexcBad8 2 3 5 2 3 2" xfId="23288"/>
    <cellStyle name="SAPBEXexcBad8 2 3 5 2 4" xfId="23289"/>
    <cellStyle name="SAPBEXexcBad8 2 3 5 3" xfId="23290"/>
    <cellStyle name="SAPBEXexcBad8 2 3 5 3 2" xfId="23291"/>
    <cellStyle name="SAPBEXexcBad8 2 3 5 4" xfId="23292"/>
    <cellStyle name="SAPBEXexcBad8 2 3 5 4 2" xfId="23293"/>
    <cellStyle name="SAPBEXexcBad8 2 3 5 5" xfId="23294"/>
    <cellStyle name="SAPBEXexcBad8 2 3 6" xfId="2440"/>
    <cellStyle name="SAPBEXexcBad8 2 3 6 2" xfId="2441"/>
    <cellStyle name="SAPBEXexcBad8 2 3 6 2 2" xfId="23295"/>
    <cellStyle name="SAPBEXexcBad8 2 3 6 2 2 2" xfId="23296"/>
    <cellStyle name="SAPBEXexcBad8 2 3 6 2 3" xfId="23297"/>
    <cellStyle name="SAPBEXexcBad8 2 3 6 2 3 2" xfId="23298"/>
    <cellStyle name="SAPBEXexcBad8 2 3 6 2 4" xfId="23299"/>
    <cellStyle name="SAPBEXexcBad8 2 3 6 3" xfId="23300"/>
    <cellStyle name="SAPBEXexcBad8 2 3 6 3 2" xfId="23301"/>
    <cellStyle name="SAPBEXexcBad8 2 3 6 4" xfId="23302"/>
    <cellStyle name="SAPBEXexcBad8 2 3 6 4 2" xfId="23303"/>
    <cellStyle name="SAPBEXexcBad8 2 3 6 5" xfId="23304"/>
    <cellStyle name="SAPBEXexcBad8 2 3 7" xfId="2442"/>
    <cellStyle name="SAPBEXexcBad8 2 3 7 2" xfId="23305"/>
    <cellStyle name="SAPBEXexcBad8 2 3 7 2 2" xfId="23306"/>
    <cellStyle name="SAPBEXexcBad8 2 3 7 3" xfId="23307"/>
    <cellStyle name="SAPBEXexcBad8 2 3 7 3 2" xfId="23308"/>
    <cellStyle name="SAPBEXexcBad8 2 3 7 4" xfId="23309"/>
    <cellStyle name="SAPBEXexcBad8 2 3 8" xfId="23310"/>
    <cellStyle name="SAPBEXexcBad8 2 3 8 2" xfId="23311"/>
    <cellStyle name="SAPBEXexcBad8 2 3 9" xfId="23312"/>
    <cellStyle name="SAPBEXexcBad8 2 3 9 2" xfId="23313"/>
    <cellStyle name="SAPBEXexcBad8 2 4" xfId="2443"/>
    <cellStyle name="SAPBEXexcBad8 2 4 10" xfId="23314"/>
    <cellStyle name="SAPBEXexcBad8 2 4 2" xfId="2444"/>
    <cellStyle name="SAPBEXexcBad8 2 4 2 2" xfId="2445"/>
    <cellStyle name="SAPBEXexcBad8 2 4 2 2 2" xfId="23315"/>
    <cellStyle name="SAPBEXexcBad8 2 4 2 2 2 2" xfId="23316"/>
    <cellStyle name="SAPBEXexcBad8 2 4 2 2 3" xfId="23317"/>
    <cellStyle name="SAPBEXexcBad8 2 4 2 2 3 2" xfId="23318"/>
    <cellStyle name="SAPBEXexcBad8 2 4 2 2 4" xfId="23319"/>
    <cellStyle name="SAPBEXexcBad8 2 4 2 3" xfId="23320"/>
    <cellStyle name="SAPBEXexcBad8 2 4 2 3 2" xfId="23321"/>
    <cellStyle name="SAPBEXexcBad8 2 4 2 4" xfId="23322"/>
    <cellStyle name="SAPBEXexcBad8 2 4 2 4 2" xfId="23323"/>
    <cellStyle name="SAPBEXexcBad8 2 4 2 5" xfId="23324"/>
    <cellStyle name="SAPBEXexcBad8 2 4 3" xfId="2446"/>
    <cellStyle name="SAPBEXexcBad8 2 4 3 2" xfId="2447"/>
    <cellStyle name="SAPBEXexcBad8 2 4 3 2 2" xfId="23325"/>
    <cellStyle name="SAPBEXexcBad8 2 4 3 2 2 2" xfId="23326"/>
    <cellStyle name="SAPBEXexcBad8 2 4 3 2 3" xfId="23327"/>
    <cellStyle name="SAPBEXexcBad8 2 4 3 2 3 2" xfId="23328"/>
    <cellStyle name="SAPBEXexcBad8 2 4 3 2 4" xfId="23329"/>
    <cellStyle name="SAPBEXexcBad8 2 4 3 3" xfId="23330"/>
    <cellStyle name="SAPBEXexcBad8 2 4 3 3 2" xfId="23331"/>
    <cellStyle name="SAPBEXexcBad8 2 4 3 4" xfId="23332"/>
    <cellStyle name="SAPBEXexcBad8 2 4 3 4 2" xfId="23333"/>
    <cellStyle name="SAPBEXexcBad8 2 4 3 5" xfId="23334"/>
    <cellStyle name="SAPBEXexcBad8 2 4 4" xfId="2448"/>
    <cellStyle name="SAPBEXexcBad8 2 4 4 2" xfId="2449"/>
    <cellStyle name="SAPBEXexcBad8 2 4 4 2 2" xfId="23335"/>
    <cellStyle name="SAPBEXexcBad8 2 4 4 2 2 2" xfId="23336"/>
    <cellStyle name="SAPBEXexcBad8 2 4 4 2 3" xfId="23337"/>
    <cellStyle name="SAPBEXexcBad8 2 4 4 2 3 2" xfId="23338"/>
    <cellStyle name="SAPBEXexcBad8 2 4 4 2 4" xfId="23339"/>
    <cellStyle name="SAPBEXexcBad8 2 4 4 3" xfId="23340"/>
    <cellStyle name="SAPBEXexcBad8 2 4 4 3 2" xfId="23341"/>
    <cellStyle name="SAPBEXexcBad8 2 4 4 4" xfId="23342"/>
    <cellStyle name="SAPBEXexcBad8 2 4 4 4 2" xfId="23343"/>
    <cellStyle name="SAPBEXexcBad8 2 4 4 5" xfId="23344"/>
    <cellStyle name="SAPBEXexcBad8 2 4 5" xfId="2450"/>
    <cellStyle name="SAPBEXexcBad8 2 4 5 2" xfId="2451"/>
    <cellStyle name="SAPBEXexcBad8 2 4 5 2 2" xfId="23345"/>
    <cellStyle name="SAPBEXexcBad8 2 4 5 2 2 2" xfId="23346"/>
    <cellStyle name="SAPBEXexcBad8 2 4 5 2 3" xfId="23347"/>
    <cellStyle name="SAPBEXexcBad8 2 4 5 2 3 2" xfId="23348"/>
    <cellStyle name="SAPBEXexcBad8 2 4 5 2 4" xfId="23349"/>
    <cellStyle name="SAPBEXexcBad8 2 4 5 3" xfId="23350"/>
    <cellStyle name="SAPBEXexcBad8 2 4 5 3 2" xfId="23351"/>
    <cellStyle name="SAPBEXexcBad8 2 4 5 4" xfId="23352"/>
    <cellStyle name="SAPBEXexcBad8 2 4 5 4 2" xfId="23353"/>
    <cellStyle name="SAPBEXexcBad8 2 4 5 5" xfId="23354"/>
    <cellStyle name="SAPBEXexcBad8 2 4 6" xfId="2452"/>
    <cellStyle name="SAPBEXexcBad8 2 4 6 2" xfId="2453"/>
    <cellStyle name="SAPBEXexcBad8 2 4 6 2 2" xfId="23355"/>
    <cellStyle name="SAPBEXexcBad8 2 4 6 2 2 2" xfId="23356"/>
    <cellStyle name="SAPBEXexcBad8 2 4 6 2 3" xfId="23357"/>
    <cellStyle name="SAPBEXexcBad8 2 4 6 2 3 2" xfId="23358"/>
    <cellStyle name="SAPBEXexcBad8 2 4 6 2 4" xfId="23359"/>
    <cellStyle name="SAPBEXexcBad8 2 4 6 3" xfId="23360"/>
    <cellStyle name="SAPBEXexcBad8 2 4 6 3 2" xfId="23361"/>
    <cellStyle name="SAPBEXexcBad8 2 4 6 4" xfId="23362"/>
    <cellStyle name="SAPBEXexcBad8 2 4 6 4 2" xfId="23363"/>
    <cellStyle name="SAPBEXexcBad8 2 4 6 5" xfId="23364"/>
    <cellStyle name="SAPBEXexcBad8 2 4 7" xfId="2454"/>
    <cellStyle name="SAPBEXexcBad8 2 4 7 2" xfId="23365"/>
    <cellStyle name="SAPBEXexcBad8 2 4 7 2 2" xfId="23366"/>
    <cellStyle name="SAPBEXexcBad8 2 4 7 3" xfId="23367"/>
    <cellStyle name="SAPBEXexcBad8 2 4 7 3 2" xfId="23368"/>
    <cellStyle name="SAPBEXexcBad8 2 4 7 4" xfId="23369"/>
    <cellStyle name="SAPBEXexcBad8 2 4 8" xfId="23370"/>
    <cellStyle name="SAPBEXexcBad8 2 4 8 2" xfId="23371"/>
    <cellStyle name="SAPBEXexcBad8 2 4 9" xfId="23372"/>
    <cellStyle name="SAPBEXexcBad8 2 4 9 2" xfId="23373"/>
    <cellStyle name="SAPBEXexcBad8 2 5" xfId="2455"/>
    <cellStyle name="SAPBEXexcBad8 2 5 10" xfId="23374"/>
    <cellStyle name="SAPBEXexcBad8 2 5 2" xfId="2456"/>
    <cellStyle name="SAPBEXexcBad8 2 5 2 2" xfId="2457"/>
    <cellStyle name="SAPBEXexcBad8 2 5 2 2 2" xfId="23375"/>
    <cellStyle name="SAPBEXexcBad8 2 5 2 2 2 2" xfId="23376"/>
    <cellStyle name="SAPBEXexcBad8 2 5 2 2 3" xfId="23377"/>
    <cellStyle name="SAPBEXexcBad8 2 5 2 2 3 2" xfId="23378"/>
    <cellStyle name="SAPBEXexcBad8 2 5 2 2 4" xfId="23379"/>
    <cellStyle name="SAPBEXexcBad8 2 5 2 3" xfId="23380"/>
    <cellStyle name="SAPBEXexcBad8 2 5 2 3 2" xfId="23381"/>
    <cellStyle name="SAPBEXexcBad8 2 5 2 4" xfId="23382"/>
    <cellStyle name="SAPBEXexcBad8 2 5 2 4 2" xfId="23383"/>
    <cellStyle name="SAPBEXexcBad8 2 5 2 5" xfId="23384"/>
    <cellStyle name="SAPBEXexcBad8 2 5 3" xfId="2458"/>
    <cellStyle name="SAPBEXexcBad8 2 5 3 2" xfId="2459"/>
    <cellStyle name="SAPBEXexcBad8 2 5 3 2 2" xfId="23385"/>
    <cellStyle name="SAPBEXexcBad8 2 5 3 2 2 2" xfId="23386"/>
    <cellStyle name="SAPBEXexcBad8 2 5 3 2 3" xfId="23387"/>
    <cellStyle name="SAPBEXexcBad8 2 5 3 2 3 2" xfId="23388"/>
    <cellStyle name="SAPBEXexcBad8 2 5 3 2 4" xfId="23389"/>
    <cellStyle name="SAPBEXexcBad8 2 5 3 3" xfId="23390"/>
    <cellStyle name="SAPBEXexcBad8 2 5 3 3 2" xfId="23391"/>
    <cellStyle name="SAPBEXexcBad8 2 5 3 4" xfId="23392"/>
    <cellStyle name="SAPBEXexcBad8 2 5 3 4 2" xfId="23393"/>
    <cellStyle name="SAPBEXexcBad8 2 5 3 5" xfId="23394"/>
    <cellStyle name="SAPBEXexcBad8 2 5 4" xfId="2460"/>
    <cellStyle name="SAPBEXexcBad8 2 5 4 2" xfId="2461"/>
    <cellStyle name="SAPBEXexcBad8 2 5 4 2 2" xfId="23395"/>
    <cellStyle name="SAPBEXexcBad8 2 5 4 2 2 2" xfId="23396"/>
    <cellStyle name="SAPBEXexcBad8 2 5 4 2 3" xfId="23397"/>
    <cellStyle name="SAPBEXexcBad8 2 5 4 2 3 2" xfId="23398"/>
    <cellStyle name="SAPBEXexcBad8 2 5 4 2 4" xfId="23399"/>
    <cellStyle name="SAPBEXexcBad8 2 5 4 3" xfId="23400"/>
    <cellStyle name="SAPBEXexcBad8 2 5 4 3 2" xfId="23401"/>
    <cellStyle name="SAPBEXexcBad8 2 5 4 4" xfId="23402"/>
    <cellStyle name="SAPBEXexcBad8 2 5 4 4 2" xfId="23403"/>
    <cellStyle name="SAPBEXexcBad8 2 5 4 5" xfId="23404"/>
    <cellStyle name="SAPBEXexcBad8 2 5 5" xfId="2462"/>
    <cellStyle name="SAPBEXexcBad8 2 5 5 2" xfId="2463"/>
    <cellStyle name="SAPBEXexcBad8 2 5 5 2 2" xfId="23405"/>
    <cellStyle name="SAPBEXexcBad8 2 5 5 2 2 2" xfId="23406"/>
    <cellStyle name="SAPBEXexcBad8 2 5 5 2 3" xfId="23407"/>
    <cellStyle name="SAPBEXexcBad8 2 5 5 2 3 2" xfId="23408"/>
    <cellStyle name="SAPBEXexcBad8 2 5 5 2 4" xfId="23409"/>
    <cellStyle name="SAPBEXexcBad8 2 5 5 3" xfId="23410"/>
    <cellStyle name="SAPBEXexcBad8 2 5 5 3 2" xfId="23411"/>
    <cellStyle name="SAPBEXexcBad8 2 5 5 4" xfId="23412"/>
    <cellStyle name="SAPBEXexcBad8 2 5 5 4 2" xfId="23413"/>
    <cellStyle name="SAPBEXexcBad8 2 5 5 5" xfId="23414"/>
    <cellStyle name="SAPBEXexcBad8 2 5 6" xfId="2464"/>
    <cellStyle name="SAPBEXexcBad8 2 5 6 2" xfId="2465"/>
    <cellStyle name="SAPBEXexcBad8 2 5 6 2 2" xfId="23415"/>
    <cellStyle name="SAPBEXexcBad8 2 5 6 2 2 2" xfId="23416"/>
    <cellStyle name="SAPBEXexcBad8 2 5 6 2 3" xfId="23417"/>
    <cellStyle name="SAPBEXexcBad8 2 5 6 2 3 2" xfId="23418"/>
    <cellStyle name="SAPBEXexcBad8 2 5 6 2 4" xfId="23419"/>
    <cellStyle name="SAPBEXexcBad8 2 5 6 3" xfId="23420"/>
    <cellStyle name="SAPBEXexcBad8 2 5 6 3 2" xfId="23421"/>
    <cellStyle name="SAPBEXexcBad8 2 5 6 4" xfId="23422"/>
    <cellStyle name="SAPBEXexcBad8 2 5 6 4 2" xfId="23423"/>
    <cellStyle name="SAPBEXexcBad8 2 5 6 5" xfId="23424"/>
    <cellStyle name="SAPBEXexcBad8 2 5 7" xfId="2466"/>
    <cellStyle name="SAPBEXexcBad8 2 5 7 2" xfId="23425"/>
    <cellStyle name="SAPBEXexcBad8 2 5 7 2 2" xfId="23426"/>
    <cellStyle name="SAPBEXexcBad8 2 5 7 3" xfId="23427"/>
    <cellStyle name="SAPBEXexcBad8 2 5 7 3 2" xfId="23428"/>
    <cellStyle name="SAPBEXexcBad8 2 5 7 4" xfId="23429"/>
    <cellStyle name="SAPBEXexcBad8 2 5 8" xfId="23430"/>
    <cellStyle name="SAPBEXexcBad8 2 5 8 2" xfId="23431"/>
    <cellStyle name="SAPBEXexcBad8 2 5 9" xfId="23432"/>
    <cellStyle name="SAPBEXexcBad8 2 5 9 2" xfId="23433"/>
    <cellStyle name="SAPBEXexcBad8 2 6" xfId="2467"/>
    <cellStyle name="SAPBEXexcBad8 2 6 2" xfId="2468"/>
    <cellStyle name="SAPBEXexcBad8 2 6 2 2" xfId="23434"/>
    <cellStyle name="SAPBEXexcBad8 2 6 2 2 2" xfId="23435"/>
    <cellStyle name="SAPBEXexcBad8 2 6 2 3" xfId="23436"/>
    <cellStyle name="SAPBEXexcBad8 2 6 2 3 2" xfId="23437"/>
    <cellStyle name="SAPBEXexcBad8 2 6 2 4" xfId="23438"/>
    <cellStyle name="SAPBEXexcBad8 2 6 3" xfId="23439"/>
    <cellStyle name="SAPBEXexcBad8 2 6 3 2" xfId="23440"/>
    <cellStyle name="SAPBEXexcBad8 2 6 4" xfId="23441"/>
    <cellStyle name="SAPBEXexcBad8 2 6 4 2" xfId="23442"/>
    <cellStyle name="SAPBEXexcBad8 2 6 5" xfId="23443"/>
    <cellStyle name="SAPBEXexcBad8 2 7" xfId="2469"/>
    <cellStyle name="SAPBEXexcBad8 2 7 2" xfId="2470"/>
    <cellStyle name="SAPBEXexcBad8 2 7 2 2" xfId="23444"/>
    <cellStyle name="SAPBEXexcBad8 2 7 2 2 2" xfId="23445"/>
    <cellStyle name="SAPBEXexcBad8 2 7 2 3" xfId="23446"/>
    <cellStyle name="SAPBEXexcBad8 2 7 2 3 2" xfId="23447"/>
    <cellStyle name="SAPBEXexcBad8 2 7 2 4" xfId="23448"/>
    <cellStyle name="SAPBEXexcBad8 2 7 3" xfId="23449"/>
    <cellStyle name="SAPBEXexcBad8 2 7 3 2" xfId="23450"/>
    <cellStyle name="SAPBEXexcBad8 2 7 4" xfId="23451"/>
    <cellStyle name="SAPBEXexcBad8 2 7 4 2" xfId="23452"/>
    <cellStyle name="SAPBEXexcBad8 2 7 5" xfId="23453"/>
    <cellStyle name="SAPBEXexcBad8 2 8" xfId="2471"/>
    <cellStyle name="SAPBEXexcBad8 2 8 2" xfId="2472"/>
    <cellStyle name="SAPBEXexcBad8 2 8 2 2" xfId="23454"/>
    <cellStyle name="SAPBEXexcBad8 2 8 2 2 2" xfId="23455"/>
    <cellStyle name="SAPBEXexcBad8 2 8 2 3" xfId="23456"/>
    <cellStyle name="SAPBEXexcBad8 2 8 2 3 2" xfId="23457"/>
    <cellStyle name="SAPBEXexcBad8 2 8 2 4" xfId="23458"/>
    <cellStyle name="SAPBEXexcBad8 2 8 3" xfId="23459"/>
    <cellStyle name="SAPBEXexcBad8 2 8 3 2" xfId="23460"/>
    <cellStyle name="SAPBEXexcBad8 2 8 4" xfId="23461"/>
    <cellStyle name="SAPBEXexcBad8 2 8 4 2" xfId="23462"/>
    <cellStyle name="SAPBEXexcBad8 2 8 5" xfId="23463"/>
    <cellStyle name="SAPBEXexcBad8 2 9" xfId="2473"/>
    <cellStyle name="SAPBEXexcBad8 2 9 2" xfId="2474"/>
    <cellStyle name="SAPBEXexcBad8 2 9 2 2" xfId="23464"/>
    <cellStyle name="SAPBEXexcBad8 2 9 2 2 2" xfId="23465"/>
    <cellStyle name="SAPBEXexcBad8 2 9 2 3" xfId="23466"/>
    <cellStyle name="SAPBEXexcBad8 2 9 2 3 2" xfId="23467"/>
    <cellStyle name="SAPBEXexcBad8 2 9 2 4" xfId="23468"/>
    <cellStyle name="SAPBEXexcBad8 2 9 3" xfId="23469"/>
    <cellStyle name="SAPBEXexcBad8 2 9 3 2" xfId="23470"/>
    <cellStyle name="SAPBEXexcBad8 2 9 4" xfId="23471"/>
    <cellStyle name="SAPBEXexcBad8 2 9 4 2" xfId="23472"/>
    <cellStyle name="SAPBEXexcBad8 2 9 5" xfId="23473"/>
    <cellStyle name="SAPBEXexcBad8 20" xfId="23474"/>
    <cellStyle name="SAPBEXexcBad8 20 2" xfId="23475"/>
    <cellStyle name="SAPBEXexcBad8 21" xfId="23476"/>
    <cellStyle name="SAPBEXexcBad8 21 2" xfId="23477"/>
    <cellStyle name="SAPBEXexcBad8 22" xfId="23478"/>
    <cellStyle name="SAPBEXexcBad8 3" xfId="2475"/>
    <cellStyle name="SAPBEXexcBad8 3 10" xfId="2476"/>
    <cellStyle name="SAPBEXexcBad8 3 10 2" xfId="23479"/>
    <cellStyle name="SAPBEXexcBad8 3 10 2 2" xfId="23480"/>
    <cellStyle name="SAPBEXexcBad8 3 10 3" xfId="23481"/>
    <cellStyle name="SAPBEXexcBad8 3 10 3 2" xfId="23482"/>
    <cellStyle name="SAPBEXexcBad8 3 10 4" xfId="23483"/>
    <cellStyle name="SAPBEXexcBad8 3 11" xfId="23484"/>
    <cellStyle name="SAPBEXexcBad8 3 11 2" xfId="23485"/>
    <cellStyle name="SAPBEXexcBad8 3 12" xfId="23486"/>
    <cellStyle name="SAPBEXexcBad8 3 12 2" xfId="23487"/>
    <cellStyle name="SAPBEXexcBad8 3 13" xfId="23488"/>
    <cellStyle name="SAPBEXexcBad8 3 2" xfId="2477"/>
    <cellStyle name="SAPBEXexcBad8 3 2 10" xfId="23489"/>
    <cellStyle name="SAPBEXexcBad8 3 2 2" xfId="2478"/>
    <cellStyle name="SAPBEXexcBad8 3 2 2 2" xfId="2479"/>
    <cellStyle name="SAPBEXexcBad8 3 2 2 2 2" xfId="23490"/>
    <cellStyle name="SAPBEXexcBad8 3 2 2 2 2 2" xfId="23491"/>
    <cellStyle name="SAPBEXexcBad8 3 2 2 2 3" xfId="23492"/>
    <cellStyle name="SAPBEXexcBad8 3 2 2 2 3 2" xfId="23493"/>
    <cellStyle name="SAPBEXexcBad8 3 2 2 2 4" xfId="23494"/>
    <cellStyle name="SAPBEXexcBad8 3 2 2 3" xfId="23495"/>
    <cellStyle name="SAPBEXexcBad8 3 2 2 3 2" xfId="23496"/>
    <cellStyle name="SAPBEXexcBad8 3 2 2 4" xfId="23497"/>
    <cellStyle name="SAPBEXexcBad8 3 2 2 4 2" xfId="23498"/>
    <cellStyle name="SAPBEXexcBad8 3 2 2 5" xfId="23499"/>
    <cellStyle name="SAPBEXexcBad8 3 2 3" xfId="2480"/>
    <cellStyle name="SAPBEXexcBad8 3 2 3 2" xfId="2481"/>
    <cellStyle name="SAPBEXexcBad8 3 2 3 2 2" xfId="23500"/>
    <cellStyle name="SAPBEXexcBad8 3 2 3 2 2 2" xfId="23501"/>
    <cellStyle name="SAPBEXexcBad8 3 2 3 2 3" xfId="23502"/>
    <cellStyle name="SAPBEXexcBad8 3 2 3 2 3 2" xfId="23503"/>
    <cellStyle name="SAPBEXexcBad8 3 2 3 2 4" xfId="23504"/>
    <cellStyle name="SAPBEXexcBad8 3 2 3 3" xfId="23505"/>
    <cellStyle name="SAPBEXexcBad8 3 2 3 3 2" xfId="23506"/>
    <cellStyle name="SAPBEXexcBad8 3 2 3 4" xfId="23507"/>
    <cellStyle name="SAPBEXexcBad8 3 2 3 4 2" xfId="23508"/>
    <cellStyle name="SAPBEXexcBad8 3 2 3 5" xfId="23509"/>
    <cellStyle name="SAPBEXexcBad8 3 2 4" xfId="2482"/>
    <cellStyle name="SAPBEXexcBad8 3 2 4 2" xfId="2483"/>
    <cellStyle name="SAPBEXexcBad8 3 2 4 2 2" xfId="23510"/>
    <cellStyle name="SAPBEXexcBad8 3 2 4 2 2 2" xfId="23511"/>
    <cellStyle name="SAPBEXexcBad8 3 2 4 2 3" xfId="23512"/>
    <cellStyle name="SAPBEXexcBad8 3 2 4 2 3 2" xfId="23513"/>
    <cellStyle name="SAPBEXexcBad8 3 2 4 2 4" xfId="23514"/>
    <cellStyle name="SAPBEXexcBad8 3 2 4 3" xfId="23515"/>
    <cellStyle name="SAPBEXexcBad8 3 2 4 3 2" xfId="23516"/>
    <cellStyle name="SAPBEXexcBad8 3 2 4 4" xfId="23517"/>
    <cellStyle name="SAPBEXexcBad8 3 2 4 4 2" xfId="23518"/>
    <cellStyle name="SAPBEXexcBad8 3 2 4 5" xfId="23519"/>
    <cellStyle name="SAPBEXexcBad8 3 2 5" xfId="2484"/>
    <cellStyle name="SAPBEXexcBad8 3 2 5 2" xfId="2485"/>
    <cellStyle name="SAPBEXexcBad8 3 2 5 2 2" xfId="23520"/>
    <cellStyle name="SAPBEXexcBad8 3 2 5 2 2 2" xfId="23521"/>
    <cellStyle name="SAPBEXexcBad8 3 2 5 2 3" xfId="23522"/>
    <cellStyle name="SAPBEXexcBad8 3 2 5 2 3 2" xfId="23523"/>
    <cellStyle name="SAPBEXexcBad8 3 2 5 2 4" xfId="23524"/>
    <cellStyle name="SAPBEXexcBad8 3 2 5 3" xfId="23525"/>
    <cellStyle name="SAPBEXexcBad8 3 2 5 3 2" xfId="23526"/>
    <cellStyle name="SAPBEXexcBad8 3 2 5 4" xfId="23527"/>
    <cellStyle name="SAPBEXexcBad8 3 2 5 4 2" xfId="23528"/>
    <cellStyle name="SAPBEXexcBad8 3 2 5 5" xfId="23529"/>
    <cellStyle name="SAPBEXexcBad8 3 2 6" xfId="2486"/>
    <cellStyle name="SAPBEXexcBad8 3 2 6 2" xfId="2487"/>
    <cellStyle name="SAPBEXexcBad8 3 2 6 2 2" xfId="23530"/>
    <cellStyle name="SAPBEXexcBad8 3 2 6 2 2 2" xfId="23531"/>
    <cellStyle name="SAPBEXexcBad8 3 2 6 2 3" xfId="23532"/>
    <cellStyle name="SAPBEXexcBad8 3 2 6 2 3 2" xfId="23533"/>
    <cellStyle name="SAPBEXexcBad8 3 2 6 2 4" xfId="23534"/>
    <cellStyle name="SAPBEXexcBad8 3 2 6 3" xfId="23535"/>
    <cellStyle name="SAPBEXexcBad8 3 2 6 3 2" xfId="23536"/>
    <cellStyle name="SAPBEXexcBad8 3 2 6 4" xfId="23537"/>
    <cellStyle name="SAPBEXexcBad8 3 2 6 4 2" xfId="23538"/>
    <cellStyle name="SAPBEXexcBad8 3 2 6 5" xfId="23539"/>
    <cellStyle name="SAPBEXexcBad8 3 2 7" xfId="2488"/>
    <cellStyle name="SAPBEXexcBad8 3 2 7 2" xfId="23540"/>
    <cellStyle name="SAPBEXexcBad8 3 2 7 2 2" xfId="23541"/>
    <cellStyle name="SAPBEXexcBad8 3 2 7 3" xfId="23542"/>
    <cellStyle name="SAPBEXexcBad8 3 2 7 3 2" xfId="23543"/>
    <cellStyle name="SAPBEXexcBad8 3 2 7 4" xfId="23544"/>
    <cellStyle name="SAPBEXexcBad8 3 2 8" xfId="23545"/>
    <cellStyle name="SAPBEXexcBad8 3 2 8 2" xfId="23546"/>
    <cellStyle name="SAPBEXexcBad8 3 2 9" xfId="23547"/>
    <cellStyle name="SAPBEXexcBad8 3 2 9 2" xfId="23548"/>
    <cellStyle name="SAPBEXexcBad8 3 3" xfId="2489"/>
    <cellStyle name="SAPBEXexcBad8 3 3 10" xfId="23549"/>
    <cellStyle name="SAPBEXexcBad8 3 3 2" xfId="2490"/>
    <cellStyle name="SAPBEXexcBad8 3 3 2 2" xfId="2491"/>
    <cellStyle name="SAPBEXexcBad8 3 3 2 2 2" xfId="23550"/>
    <cellStyle name="SAPBEXexcBad8 3 3 2 2 2 2" xfId="23551"/>
    <cellStyle name="SAPBEXexcBad8 3 3 2 2 3" xfId="23552"/>
    <cellStyle name="SAPBEXexcBad8 3 3 2 2 3 2" xfId="23553"/>
    <cellStyle name="SAPBEXexcBad8 3 3 2 2 4" xfId="23554"/>
    <cellStyle name="SAPBEXexcBad8 3 3 2 3" xfId="23555"/>
    <cellStyle name="SAPBEXexcBad8 3 3 2 3 2" xfId="23556"/>
    <cellStyle name="SAPBEXexcBad8 3 3 2 4" xfId="23557"/>
    <cellStyle name="SAPBEXexcBad8 3 3 2 4 2" xfId="23558"/>
    <cellStyle name="SAPBEXexcBad8 3 3 2 5" xfId="23559"/>
    <cellStyle name="SAPBEXexcBad8 3 3 3" xfId="2492"/>
    <cellStyle name="SAPBEXexcBad8 3 3 3 2" xfId="2493"/>
    <cellStyle name="SAPBEXexcBad8 3 3 3 2 2" xfId="23560"/>
    <cellStyle name="SAPBEXexcBad8 3 3 3 2 2 2" xfId="23561"/>
    <cellStyle name="SAPBEXexcBad8 3 3 3 2 3" xfId="23562"/>
    <cellStyle name="SAPBEXexcBad8 3 3 3 2 3 2" xfId="23563"/>
    <cellStyle name="SAPBEXexcBad8 3 3 3 2 4" xfId="23564"/>
    <cellStyle name="SAPBEXexcBad8 3 3 3 3" xfId="23565"/>
    <cellStyle name="SAPBEXexcBad8 3 3 3 3 2" xfId="23566"/>
    <cellStyle name="SAPBEXexcBad8 3 3 3 4" xfId="23567"/>
    <cellStyle name="SAPBEXexcBad8 3 3 3 4 2" xfId="23568"/>
    <cellStyle name="SAPBEXexcBad8 3 3 3 5" xfId="23569"/>
    <cellStyle name="SAPBEXexcBad8 3 3 4" xfId="2494"/>
    <cellStyle name="SAPBEXexcBad8 3 3 4 2" xfId="2495"/>
    <cellStyle name="SAPBEXexcBad8 3 3 4 2 2" xfId="23570"/>
    <cellStyle name="SAPBEXexcBad8 3 3 4 2 2 2" xfId="23571"/>
    <cellStyle name="SAPBEXexcBad8 3 3 4 2 3" xfId="23572"/>
    <cellStyle name="SAPBEXexcBad8 3 3 4 2 3 2" xfId="23573"/>
    <cellStyle name="SAPBEXexcBad8 3 3 4 2 4" xfId="23574"/>
    <cellStyle name="SAPBEXexcBad8 3 3 4 3" xfId="23575"/>
    <cellStyle name="SAPBEXexcBad8 3 3 4 3 2" xfId="23576"/>
    <cellStyle name="SAPBEXexcBad8 3 3 4 4" xfId="23577"/>
    <cellStyle name="SAPBEXexcBad8 3 3 4 4 2" xfId="23578"/>
    <cellStyle name="SAPBEXexcBad8 3 3 4 5" xfId="23579"/>
    <cellStyle name="SAPBEXexcBad8 3 3 5" xfId="2496"/>
    <cellStyle name="SAPBEXexcBad8 3 3 5 2" xfId="2497"/>
    <cellStyle name="SAPBEXexcBad8 3 3 5 2 2" xfId="23580"/>
    <cellStyle name="SAPBEXexcBad8 3 3 5 2 2 2" xfId="23581"/>
    <cellStyle name="SAPBEXexcBad8 3 3 5 2 3" xfId="23582"/>
    <cellStyle name="SAPBEXexcBad8 3 3 5 2 3 2" xfId="23583"/>
    <cellStyle name="SAPBEXexcBad8 3 3 5 2 4" xfId="23584"/>
    <cellStyle name="SAPBEXexcBad8 3 3 5 3" xfId="23585"/>
    <cellStyle name="SAPBEXexcBad8 3 3 5 3 2" xfId="23586"/>
    <cellStyle name="SAPBEXexcBad8 3 3 5 4" xfId="23587"/>
    <cellStyle name="SAPBEXexcBad8 3 3 5 4 2" xfId="23588"/>
    <cellStyle name="SAPBEXexcBad8 3 3 5 5" xfId="23589"/>
    <cellStyle name="SAPBEXexcBad8 3 3 6" xfId="2498"/>
    <cellStyle name="SAPBEXexcBad8 3 3 6 2" xfId="2499"/>
    <cellStyle name="SAPBEXexcBad8 3 3 6 2 2" xfId="23590"/>
    <cellStyle name="SAPBEXexcBad8 3 3 6 2 2 2" xfId="23591"/>
    <cellStyle name="SAPBEXexcBad8 3 3 6 2 3" xfId="23592"/>
    <cellStyle name="SAPBEXexcBad8 3 3 6 2 3 2" xfId="23593"/>
    <cellStyle name="SAPBEXexcBad8 3 3 6 2 4" xfId="23594"/>
    <cellStyle name="SAPBEXexcBad8 3 3 6 3" xfId="23595"/>
    <cellStyle name="SAPBEXexcBad8 3 3 6 3 2" xfId="23596"/>
    <cellStyle name="SAPBEXexcBad8 3 3 6 4" xfId="23597"/>
    <cellStyle name="SAPBEXexcBad8 3 3 6 4 2" xfId="23598"/>
    <cellStyle name="SAPBEXexcBad8 3 3 6 5" xfId="23599"/>
    <cellStyle name="SAPBEXexcBad8 3 3 7" xfId="2500"/>
    <cellStyle name="SAPBEXexcBad8 3 3 7 2" xfId="23600"/>
    <cellStyle name="SAPBEXexcBad8 3 3 7 2 2" xfId="23601"/>
    <cellStyle name="SAPBEXexcBad8 3 3 7 3" xfId="23602"/>
    <cellStyle name="SAPBEXexcBad8 3 3 7 3 2" xfId="23603"/>
    <cellStyle name="SAPBEXexcBad8 3 3 7 4" xfId="23604"/>
    <cellStyle name="SAPBEXexcBad8 3 3 8" xfId="23605"/>
    <cellStyle name="SAPBEXexcBad8 3 3 8 2" xfId="23606"/>
    <cellStyle name="SAPBEXexcBad8 3 3 9" xfId="23607"/>
    <cellStyle name="SAPBEXexcBad8 3 3 9 2" xfId="23608"/>
    <cellStyle name="SAPBEXexcBad8 3 4" xfId="2501"/>
    <cellStyle name="SAPBEXexcBad8 3 4 10" xfId="23609"/>
    <cellStyle name="SAPBEXexcBad8 3 4 2" xfId="2502"/>
    <cellStyle name="SAPBEXexcBad8 3 4 2 2" xfId="2503"/>
    <cellStyle name="SAPBEXexcBad8 3 4 2 2 2" xfId="23610"/>
    <cellStyle name="SAPBEXexcBad8 3 4 2 2 2 2" xfId="23611"/>
    <cellStyle name="SAPBEXexcBad8 3 4 2 2 3" xfId="23612"/>
    <cellStyle name="SAPBEXexcBad8 3 4 2 2 3 2" xfId="23613"/>
    <cellStyle name="SAPBEXexcBad8 3 4 2 2 4" xfId="23614"/>
    <cellStyle name="SAPBEXexcBad8 3 4 2 3" xfId="23615"/>
    <cellStyle name="SAPBEXexcBad8 3 4 2 3 2" xfId="23616"/>
    <cellStyle name="SAPBEXexcBad8 3 4 2 4" xfId="23617"/>
    <cellStyle name="SAPBEXexcBad8 3 4 2 4 2" xfId="23618"/>
    <cellStyle name="SAPBEXexcBad8 3 4 2 5" xfId="23619"/>
    <cellStyle name="SAPBEXexcBad8 3 4 3" xfId="2504"/>
    <cellStyle name="SAPBEXexcBad8 3 4 3 2" xfId="2505"/>
    <cellStyle name="SAPBEXexcBad8 3 4 3 2 2" xfId="23620"/>
    <cellStyle name="SAPBEXexcBad8 3 4 3 2 2 2" xfId="23621"/>
    <cellStyle name="SAPBEXexcBad8 3 4 3 2 3" xfId="23622"/>
    <cellStyle name="SAPBEXexcBad8 3 4 3 2 3 2" xfId="23623"/>
    <cellStyle name="SAPBEXexcBad8 3 4 3 2 4" xfId="23624"/>
    <cellStyle name="SAPBEXexcBad8 3 4 3 3" xfId="23625"/>
    <cellStyle name="SAPBEXexcBad8 3 4 3 3 2" xfId="23626"/>
    <cellStyle name="SAPBEXexcBad8 3 4 3 4" xfId="23627"/>
    <cellStyle name="SAPBEXexcBad8 3 4 3 4 2" xfId="23628"/>
    <cellStyle name="SAPBEXexcBad8 3 4 3 5" xfId="23629"/>
    <cellStyle name="SAPBEXexcBad8 3 4 4" xfId="2506"/>
    <cellStyle name="SAPBEXexcBad8 3 4 4 2" xfId="2507"/>
    <cellStyle name="SAPBEXexcBad8 3 4 4 2 2" xfId="23630"/>
    <cellStyle name="SAPBEXexcBad8 3 4 4 2 2 2" xfId="23631"/>
    <cellStyle name="SAPBEXexcBad8 3 4 4 2 3" xfId="23632"/>
    <cellStyle name="SAPBEXexcBad8 3 4 4 2 3 2" xfId="23633"/>
    <cellStyle name="SAPBEXexcBad8 3 4 4 2 4" xfId="23634"/>
    <cellStyle name="SAPBEXexcBad8 3 4 4 3" xfId="23635"/>
    <cellStyle name="SAPBEXexcBad8 3 4 4 3 2" xfId="23636"/>
    <cellStyle name="SAPBEXexcBad8 3 4 4 4" xfId="23637"/>
    <cellStyle name="SAPBEXexcBad8 3 4 4 4 2" xfId="23638"/>
    <cellStyle name="SAPBEXexcBad8 3 4 4 5" xfId="23639"/>
    <cellStyle name="SAPBEXexcBad8 3 4 5" xfId="2508"/>
    <cellStyle name="SAPBEXexcBad8 3 4 5 2" xfId="2509"/>
    <cellStyle name="SAPBEXexcBad8 3 4 5 2 2" xfId="23640"/>
    <cellStyle name="SAPBEXexcBad8 3 4 5 2 2 2" xfId="23641"/>
    <cellStyle name="SAPBEXexcBad8 3 4 5 2 3" xfId="23642"/>
    <cellStyle name="SAPBEXexcBad8 3 4 5 2 3 2" xfId="23643"/>
    <cellStyle name="SAPBEXexcBad8 3 4 5 2 4" xfId="23644"/>
    <cellStyle name="SAPBEXexcBad8 3 4 5 3" xfId="23645"/>
    <cellStyle name="SAPBEXexcBad8 3 4 5 3 2" xfId="23646"/>
    <cellStyle name="SAPBEXexcBad8 3 4 5 4" xfId="23647"/>
    <cellStyle name="SAPBEXexcBad8 3 4 5 4 2" xfId="23648"/>
    <cellStyle name="SAPBEXexcBad8 3 4 5 5" xfId="23649"/>
    <cellStyle name="SAPBEXexcBad8 3 4 6" xfId="2510"/>
    <cellStyle name="SAPBEXexcBad8 3 4 6 2" xfId="2511"/>
    <cellStyle name="SAPBEXexcBad8 3 4 6 2 2" xfId="23650"/>
    <cellStyle name="SAPBEXexcBad8 3 4 6 2 2 2" xfId="23651"/>
    <cellStyle name="SAPBEXexcBad8 3 4 6 2 3" xfId="23652"/>
    <cellStyle name="SAPBEXexcBad8 3 4 6 2 3 2" xfId="23653"/>
    <cellStyle name="SAPBEXexcBad8 3 4 6 2 4" xfId="23654"/>
    <cellStyle name="SAPBEXexcBad8 3 4 6 3" xfId="23655"/>
    <cellStyle name="SAPBEXexcBad8 3 4 6 3 2" xfId="23656"/>
    <cellStyle name="SAPBEXexcBad8 3 4 6 4" xfId="23657"/>
    <cellStyle name="SAPBEXexcBad8 3 4 6 4 2" xfId="23658"/>
    <cellStyle name="SAPBEXexcBad8 3 4 6 5" xfId="23659"/>
    <cellStyle name="SAPBEXexcBad8 3 4 7" xfId="2512"/>
    <cellStyle name="SAPBEXexcBad8 3 4 7 2" xfId="23660"/>
    <cellStyle name="SAPBEXexcBad8 3 4 7 2 2" xfId="23661"/>
    <cellStyle name="SAPBEXexcBad8 3 4 7 3" xfId="23662"/>
    <cellStyle name="SAPBEXexcBad8 3 4 7 3 2" xfId="23663"/>
    <cellStyle name="SAPBEXexcBad8 3 4 7 4" xfId="23664"/>
    <cellStyle name="SAPBEXexcBad8 3 4 8" xfId="23665"/>
    <cellStyle name="SAPBEXexcBad8 3 4 8 2" xfId="23666"/>
    <cellStyle name="SAPBEXexcBad8 3 4 9" xfId="23667"/>
    <cellStyle name="SAPBEXexcBad8 3 4 9 2" xfId="23668"/>
    <cellStyle name="SAPBEXexcBad8 3 5" xfId="2513"/>
    <cellStyle name="SAPBEXexcBad8 3 5 2" xfId="2514"/>
    <cellStyle name="SAPBEXexcBad8 3 5 2 2" xfId="23669"/>
    <cellStyle name="SAPBEXexcBad8 3 5 2 2 2" xfId="23670"/>
    <cellStyle name="SAPBEXexcBad8 3 5 2 3" xfId="23671"/>
    <cellStyle name="SAPBEXexcBad8 3 5 2 3 2" xfId="23672"/>
    <cellStyle name="SAPBEXexcBad8 3 5 2 4" xfId="23673"/>
    <cellStyle name="SAPBEXexcBad8 3 5 3" xfId="23674"/>
    <cellStyle name="SAPBEXexcBad8 3 5 3 2" xfId="23675"/>
    <cellStyle name="SAPBEXexcBad8 3 5 4" xfId="23676"/>
    <cellStyle name="SAPBEXexcBad8 3 5 4 2" xfId="23677"/>
    <cellStyle name="SAPBEXexcBad8 3 5 5" xfId="23678"/>
    <cellStyle name="SAPBEXexcBad8 3 6" xfId="2515"/>
    <cellStyle name="SAPBEXexcBad8 3 6 2" xfId="2516"/>
    <cellStyle name="SAPBEXexcBad8 3 6 2 2" xfId="23679"/>
    <cellStyle name="SAPBEXexcBad8 3 6 2 2 2" xfId="23680"/>
    <cellStyle name="SAPBEXexcBad8 3 6 2 3" xfId="23681"/>
    <cellStyle name="SAPBEXexcBad8 3 6 2 3 2" xfId="23682"/>
    <cellStyle name="SAPBEXexcBad8 3 6 2 4" xfId="23683"/>
    <cellStyle name="SAPBEXexcBad8 3 6 3" xfId="23684"/>
    <cellStyle name="SAPBEXexcBad8 3 6 3 2" xfId="23685"/>
    <cellStyle name="SAPBEXexcBad8 3 6 4" xfId="23686"/>
    <cellStyle name="SAPBEXexcBad8 3 6 4 2" xfId="23687"/>
    <cellStyle name="SAPBEXexcBad8 3 6 5" xfId="23688"/>
    <cellStyle name="SAPBEXexcBad8 3 7" xfId="2517"/>
    <cellStyle name="SAPBEXexcBad8 3 7 2" xfId="2518"/>
    <cellStyle name="SAPBEXexcBad8 3 7 2 2" xfId="23689"/>
    <cellStyle name="SAPBEXexcBad8 3 7 2 2 2" xfId="23690"/>
    <cellStyle name="SAPBEXexcBad8 3 7 2 3" xfId="23691"/>
    <cellStyle name="SAPBEXexcBad8 3 7 2 3 2" xfId="23692"/>
    <cellStyle name="SAPBEXexcBad8 3 7 2 4" xfId="23693"/>
    <cellStyle name="SAPBEXexcBad8 3 7 3" xfId="23694"/>
    <cellStyle name="SAPBEXexcBad8 3 7 3 2" xfId="23695"/>
    <cellStyle name="SAPBEXexcBad8 3 7 4" xfId="23696"/>
    <cellStyle name="SAPBEXexcBad8 3 7 4 2" xfId="23697"/>
    <cellStyle name="SAPBEXexcBad8 3 7 5" xfId="23698"/>
    <cellStyle name="SAPBEXexcBad8 3 8" xfId="2519"/>
    <cellStyle name="SAPBEXexcBad8 3 8 2" xfId="2520"/>
    <cellStyle name="SAPBEXexcBad8 3 8 2 2" xfId="23699"/>
    <cellStyle name="SAPBEXexcBad8 3 8 2 2 2" xfId="23700"/>
    <cellStyle name="SAPBEXexcBad8 3 8 2 3" xfId="23701"/>
    <cellStyle name="SAPBEXexcBad8 3 8 2 3 2" xfId="23702"/>
    <cellStyle name="SAPBEXexcBad8 3 8 2 4" xfId="23703"/>
    <cellStyle name="SAPBEXexcBad8 3 8 3" xfId="23704"/>
    <cellStyle name="SAPBEXexcBad8 3 8 3 2" xfId="23705"/>
    <cellStyle name="SAPBEXexcBad8 3 8 4" xfId="23706"/>
    <cellStyle name="SAPBEXexcBad8 3 8 4 2" xfId="23707"/>
    <cellStyle name="SAPBEXexcBad8 3 8 5" xfId="23708"/>
    <cellStyle name="SAPBEXexcBad8 3 9" xfId="2521"/>
    <cellStyle name="SAPBEXexcBad8 3 9 2" xfId="2522"/>
    <cellStyle name="SAPBEXexcBad8 3 9 2 2" xfId="23709"/>
    <cellStyle name="SAPBEXexcBad8 3 9 2 2 2" xfId="23710"/>
    <cellStyle name="SAPBEXexcBad8 3 9 2 3" xfId="23711"/>
    <cellStyle name="SAPBEXexcBad8 3 9 2 3 2" xfId="23712"/>
    <cellStyle name="SAPBEXexcBad8 3 9 2 4" xfId="23713"/>
    <cellStyle name="SAPBEXexcBad8 3 9 3" xfId="23714"/>
    <cellStyle name="SAPBEXexcBad8 3 9 3 2" xfId="23715"/>
    <cellStyle name="SAPBEXexcBad8 3 9 4" xfId="23716"/>
    <cellStyle name="SAPBEXexcBad8 3 9 4 2" xfId="23717"/>
    <cellStyle name="SAPBEXexcBad8 3 9 5" xfId="23718"/>
    <cellStyle name="SAPBEXexcBad8 4" xfId="2523"/>
    <cellStyle name="SAPBEXexcBad8 4 10" xfId="23719"/>
    <cellStyle name="SAPBEXexcBad8 4 2" xfId="2524"/>
    <cellStyle name="SAPBEXexcBad8 4 2 2" xfId="2525"/>
    <cellStyle name="SAPBEXexcBad8 4 2 2 2" xfId="23720"/>
    <cellStyle name="SAPBEXexcBad8 4 2 2 2 2" xfId="23721"/>
    <cellStyle name="SAPBEXexcBad8 4 2 2 3" xfId="23722"/>
    <cellStyle name="SAPBEXexcBad8 4 2 2 3 2" xfId="23723"/>
    <cellStyle name="SAPBEXexcBad8 4 2 2 4" xfId="23724"/>
    <cellStyle name="SAPBEXexcBad8 4 2 3" xfId="23725"/>
    <cellStyle name="SAPBEXexcBad8 4 2 3 2" xfId="23726"/>
    <cellStyle name="SAPBEXexcBad8 4 2 4" xfId="23727"/>
    <cellStyle name="SAPBEXexcBad8 4 2 4 2" xfId="23728"/>
    <cellStyle name="SAPBEXexcBad8 4 2 5" xfId="23729"/>
    <cellStyle name="SAPBEXexcBad8 4 3" xfId="2526"/>
    <cellStyle name="SAPBEXexcBad8 4 3 2" xfId="2527"/>
    <cellStyle name="SAPBEXexcBad8 4 3 2 2" xfId="23730"/>
    <cellStyle name="SAPBEXexcBad8 4 3 2 2 2" xfId="23731"/>
    <cellStyle name="SAPBEXexcBad8 4 3 2 3" xfId="23732"/>
    <cellStyle name="SAPBEXexcBad8 4 3 2 3 2" xfId="23733"/>
    <cellStyle name="SAPBEXexcBad8 4 3 2 4" xfId="23734"/>
    <cellStyle name="SAPBEXexcBad8 4 3 3" xfId="23735"/>
    <cellStyle name="SAPBEXexcBad8 4 3 3 2" xfId="23736"/>
    <cellStyle name="SAPBEXexcBad8 4 3 4" xfId="23737"/>
    <cellStyle name="SAPBEXexcBad8 4 3 4 2" xfId="23738"/>
    <cellStyle name="SAPBEXexcBad8 4 3 5" xfId="23739"/>
    <cellStyle name="SAPBEXexcBad8 4 4" xfId="2528"/>
    <cellStyle name="SAPBEXexcBad8 4 4 2" xfId="2529"/>
    <cellStyle name="SAPBEXexcBad8 4 4 2 2" xfId="23740"/>
    <cellStyle name="SAPBEXexcBad8 4 4 2 2 2" xfId="23741"/>
    <cellStyle name="SAPBEXexcBad8 4 4 2 3" xfId="23742"/>
    <cellStyle name="SAPBEXexcBad8 4 4 2 3 2" xfId="23743"/>
    <cellStyle name="SAPBEXexcBad8 4 4 2 4" xfId="23744"/>
    <cellStyle name="SAPBEXexcBad8 4 4 3" xfId="23745"/>
    <cellStyle name="SAPBEXexcBad8 4 4 3 2" xfId="23746"/>
    <cellStyle name="SAPBEXexcBad8 4 4 4" xfId="23747"/>
    <cellStyle name="SAPBEXexcBad8 4 4 4 2" xfId="23748"/>
    <cellStyle name="SAPBEXexcBad8 4 4 5" xfId="23749"/>
    <cellStyle name="SAPBEXexcBad8 4 5" xfId="2530"/>
    <cellStyle name="SAPBEXexcBad8 4 5 2" xfId="2531"/>
    <cellStyle name="SAPBEXexcBad8 4 5 2 2" xfId="23750"/>
    <cellStyle name="SAPBEXexcBad8 4 5 2 2 2" xfId="23751"/>
    <cellStyle name="SAPBEXexcBad8 4 5 2 3" xfId="23752"/>
    <cellStyle name="SAPBEXexcBad8 4 5 2 3 2" xfId="23753"/>
    <cellStyle name="SAPBEXexcBad8 4 5 2 4" xfId="23754"/>
    <cellStyle name="SAPBEXexcBad8 4 5 3" xfId="23755"/>
    <cellStyle name="SAPBEXexcBad8 4 5 3 2" xfId="23756"/>
    <cellStyle name="SAPBEXexcBad8 4 5 4" xfId="23757"/>
    <cellStyle name="SAPBEXexcBad8 4 5 4 2" xfId="23758"/>
    <cellStyle name="SAPBEXexcBad8 4 5 5" xfId="23759"/>
    <cellStyle name="SAPBEXexcBad8 4 6" xfId="2532"/>
    <cellStyle name="SAPBEXexcBad8 4 6 2" xfId="2533"/>
    <cellStyle name="SAPBEXexcBad8 4 6 2 2" xfId="23760"/>
    <cellStyle name="SAPBEXexcBad8 4 6 2 2 2" xfId="23761"/>
    <cellStyle name="SAPBEXexcBad8 4 6 2 3" xfId="23762"/>
    <cellStyle name="SAPBEXexcBad8 4 6 2 3 2" xfId="23763"/>
    <cellStyle name="SAPBEXexcBad8 4 6 2 4" xfId="23764"/>
    <cellStyle name="SAPBEXexcBad8 4 6 3" xfId="23765"/>
    <cellStyle name="SAPBEXexcBad8 4 6 3 2" xfId="23766"/>
    <cellStyle name="SAPBEXexcBad8 4 6 4" xfId="23767"/>
    <cellStyle name="SAPBEXexcBad8 4 6 4 2" xfId="23768"/>
    <cellStyle name="SAPBEXexcBad8 4 6 5" xfId="23769"/>
    <cellStyle name="SAPBEXexcBad8 4 7" xfId="2534"/>
    <cellStyle name="SAPBEXexcBad8 4 7 2" xfId="23770"/>
    <cellStyle name="SAPBEXexcBad8 4 7 2 2" xfId="23771"/>
    <cellStyle name="SAPBEXexcBad8 4 7 3" xfId="23772"/>
    <cellStyle name="SAPBEXexcBad8 4 7 3 2" xfId="23773"/>
    <cellStyle name="SAPBEXexcBad8 4 7 4" xfId="23774"/>
    <cellStyle name="SAPBEXexcBad8 4 8" xfId="23775"/>
    <cellStyle name="SAPBEXexcBad8 4 8 2" xfId="23776"/>
    <cellStyle name="SAPBEXexcBad8 4 9" xfId="23777"/>
    <cellStyle name="SAPBEXexcBad8 4 9 2" xfId="23778"/>
    <cellStyle name="SAPBEXexcBad8 5" xfId="2535"/>
    <cellStyle name="SAPBEXexcBad8 5 10" xfId="23779"/>
    <cellStyle name="SAPBEXexcBad8 5 2" xfId="2536"/>
    <cellStyle name="SAPBEXexcBad8 5 2 2" xfId="2537"/>
    <cellStyle name="SAPBEXexcBad8 5 2 2 2" xfId="23780"/>
    <cellStyle name="SAPBEXexcBad8 5 2 2 2 2" xfId="23781"/>
    <cellStyle name="SAPBEXexcBad8 5 2 2 3" xfId="23782"/>
    <cellStyle name="SAPBEXexcBad8 5 2 2 3 2" xfId="23783"/>
    <cellStyle name="SAPBEXexcBad8 5 2 2 4" xfId="23784"/>
    <cellStyle name="SAPBEXexcBad8 5 2 3" xfId="23785"/>
    <cellStyle name="SAPBEXexcBad8 5 2 3 2" xfId="23786"/>
    <cellStyle name="SAPBEXexcBad8 5 2 4" xfId="23787"/>
    <cellStyle name="SAPBEXexcBad8 5 2 4 2" xfId="23788"/>
    <cellStyle name="SAPBEXexcBad8 5 2 5" xfId="23789"/>
    <cellStyle name="SAPBEXexcBad8 5 3" xfId="2538"/>
    <cellStyle name="SAPBEXexcBad8 5 3 2" xfId="2539"/>
    <cellStyle name="SAPBEXexcBad8 5 3 2 2" xfId="23790"/>
    <cellStyle name="SAPBEXexcBad8 5 3 2 2 2" xfId="23791"/>
    <cellStyle name="SAPBEXexcBad8 5 3 2 3" xfId="23792"/>
    <cellStyle name="SAPBEXexcBad8 5 3 2 3 2" xfId="23793"/>
    <cellStyle name="SAPBEXexcBad8 5 3 2 4" xfId="23794"/>
    <cellStyle name="SAPBEXexcBad8 5 3 3" xfId="23795"/>
    <cellStyle name="SAPBEXexcBad8 5 3 3 2" xfId="23796"/>
    <cellStyle name="SAPBEXexcBad8 5 3 4" xfId="23797"/>
    <cellStyle name="SAPBEXexcBad8 5 3 4 2" xfId="23798"/>
    <cellStyle name="SAPBEXexcBad8 5 3 5" xfId="23799"/>
    <cellStyle name="SAPBEXexcBad8 5 4" xfId="2540"/>
    <cellStyle name="SAPBEXexcBad8 5 4 2" xfId="2541"/>
    <cellStyle name="SAPBEXexcBad8 5 4 2 2" xfId="23800"/>
    <cellStyle name="SAPBEXexcBad8 5 4 2 2 2" xfId="23801"/>
    <cellStyle name="SAPBEXexcBad8 5 4 2 3" xfId="23802"/>
    <cellStyle name="SAPBEXexcBad8 5 4 2 3 2" xfId="23803"/>
    <cellStyle name="SAPBEXexcBad8 5 4 2 4" xfId="23804"/>
    <cellStyle name="SAPBEXexcBad8 5 4 3" xfId="23805"/>
    <cellStyle name="SAPBEXexcBad8 5 4 3 2" xfId="23806"/>
    <cellStyle name="SAPBEXexcBad8 5 4 4" xfId="23807"/>
    <cellStyle name="SAPBEXexcBad8 5 4 4 2" xfId="23808"/>
    <cellStyle name="SAPBEXexcBad8 5 4 5" xfId="23809"/>
    <cellStyle name="SAPBEXexcBad8 5 5" xfId="2542"/>
    <cellStyle name="SAPBEXexcBad8 5 5 2" xfId="2543"/>
    <cellStyle name="SAPBEXexcBad8 5 5 2 2" xfId="23810"/>
    <cellStyle name="SAPBEXexcBad8 5 5 2 2 2" xfId="23811"/>
    <cellStyle name="SAPBEXexcBad8 5 5 2 3" xfId="23812"/>
    <cellStyle name="SAPBEXexcBad8 5 5 2 3 2" xfId="23813"/>
    <cellStyle name="SAPBEXexcBad8 5 5 2 4" xfId="23814"/>
    <cellStyle name="SAPBEXexcBad8 5 5 3" xfId="23815"/>
    <cellStyle name="SAPBEXexcBad8 5 5 3 2" xfId="23816"/>
    <cellStyle name="SAPBEXexcBad8 5 5 4" xfId="23817"/>
    <cellStyle name="SAPBEXexcBad8 5 5 4 2" xfId="23818"/>
    <cellStyle name="SAPBEXexcBad8 5 5 5" xfId="23819"/>
    <cellStyle name="SAPBEXexcBad8 5 6" xfId="2544"/>
    <cellStyle name="SAPBEXexcBad8 5 6 2" xfId="2545"/>
    <cellStyle name="SAPBEXexcBad8 5 6 2 2" xfId="23820"/>
    <cellStyle name="SAPBEXexcBad8 5 6 2 2 2" xfId="23821"/>
    <cellStyle name="SAPBEXexcBad8 5 6 2 3" xfId="23822"/>
    <cellStyle name="SAPBEXexcBad8 5 6 2 3 2" xfId="23823"/>
    <cellStyle name="SAPBEXexcBad8 5 6 2 4" xfId="23824"/>
    <cellStyle name="SAPBEXexcBad8 5 6 3" xfId="23825"/>
    <cellStyle name="SAPBEXexcBad8 5 6 3 2" xfId="23826"/>
    <cellStyle name="SAPBEXexcBad8 5 6 4" xfId="23827"/>
    <cellStyle name="SAPBEXexcBad8 5 6 4 2" xfId="23828"/>
    <cellStyle name="SAPBEXexcBad8 5 6 5" xfId="23829"/>
    <cellStyle name="SAPBEXexcBad8 5 7" xfId="2546"/>
    <cellStyle name="SAPBEXexcBad8 5 7 2" xfId="23830"/>
    <cellStyle name="SAPBEXexcBad8 5 7 2 2" xfId="23831"/>
    <cellStyle name="SAPBEXexcBad8 5 7 3" xfId="23832"/>
    <cellStyle name="SAPBEXexcBad8 5 7 3 2" xfId="23833"/>
    <cellStyle name="SAPBEXexcBad8 5 7 4" xfId="23834"/>
    <cellStyle name="SAPBEXexcBad8 5 8" xfId="23835"/>
    <cellStyle name="SAPBEXexcBad8 5 8 2" xfId="23836"/>
    <cellStyle name="SAPBEXexcBad8 5 9" xfId="23837"/>
    <cellStyle name="SAPBEXexcBad8 5 9 2" xfId="23838"/>
    <cellStyle name="SAPBEXexcBad8 6" xfId="2547"/>
    <cellStyle name="SAPBEXexcBad8 6 10" xfId="23839"/>
    <cellStyle name="SAPBEXexcBad8 6 2" xfId="2548"/>
    <cellStyle name="SAPBEXexcBad8 6 2 2" xfId="2549"/>
    <cellStyle name="SAPBEXexcBad8 6 2 2 2" xfId="23840"/>
    <cellStyle name="SAPBEXexcBad8 6 2 2 2 2" xfId="23841"/>
    <cellStyle name="SAPBEXexcBad8 6 2 2 3" xfId="23842"/>
    <cellStyle name="SAPBEXexcBad8 6 2 2 3 2" xfId="23843"/>
    <cellStyle name="SAPBEXexcBad8 6 2 2 4" xfId="23844"/>
    <cellStyle name="SAPBEXexcBad8 6 2 3" xfId="23845"/>
    <cellStyle name="SAPBEXexcBad8 6 2 3 2" xfId="23846"/>
    <cellStyle name="SAPBEXexcBad8 6 2 4" xfId="23847"/>
    <cellStyle name="SAPBEXexcBad8 6 2 4 2" xfId="23848"/>
    <cellStyle name="SAPBEXexcBad8 6 2 5" xfId="23849"/>
    <cellStyle name="SAPBEXexcBad8 6 3" xfId="2550"/>
    <cellStyle name="SAPBEXexcBad8 6 3 2" xfId="2551"/>
    <cellStyle name="SAPBEXexcBad8 6 3 2 2" xfId="23850"/>
    <cellStyle name="SAPBEXexcBad8 6 3 2 2 2" xfId="23851"/>
    <cellStyle name="SAPBEXexcBad8 6 3 2 3" xfId="23852"/>
    <cellStyle name="SAPBEXexcBad8 6 3 2 3 2" xfId="23853"/>
    <cellStyle name="SAPBEXexcBad8 6 3 2 4" xfId="23854"/>
    <cellStyle name="SAPBEXexcBad8 6 3 3" xfId="23855"/>
    <cellStyle name="SAPBEXexcBad8 6 3 3 2" xfId="23856"/>
    <cellStyle name="SAPBEXexcBad8 6 3 4" xfId="23857"/>
    <cellStyle name="SAPBEXexcBad8 6 3 4 2" xfId="23858"/>
    <cellStyle name="SAPBEXexcBad8 6 3 5" xfId="23859"/>
    <cellStyle name="SAPBEXexcBad8 6 4" xfId="2552"/>
    <cellStyle name="SAPBEXexcBad8 6 4 2" xfId="2553"/>
    <cellStyle name="SAPBEXexcBad8 6 4 2 2" xfId="23860"/>
    <cellStyle name="SAPBEXexcBad8 6 4 2 2 2" xfId="23861"/>
    <cellStyle name="SAPBEXexcBad8 6 4 2 3" xfId="23862"/>
    <cellStyle name="SAPBEXexcBad8 6 4 2 3 2" xfId="23863"/>
    <cellStyle name="SAPBEXexcBad8 6 4 2 4" xfId="23864"/>
    <cellStyle name="SAPBEXexcBad8 6 4 3" xfId="23865"/>
    <cellStyle name="SAPBEXexcBad8 6 4 3 2" xfId="23866"/>
    <cellStyle name="SAPBEXexcBad8 6 4 4" xfId="23867"/>
    <cellStyle name="SAPBEXexcBad8 6 4 4 2" xfId="23868"/>
    <cellStyle name="SAPBEXexcBad8 6 4 5" xfId="23869"/>
    <cellStyle name="SAPBEXexcBad8 6 5" xfId="2554"/>
    <cellStyle name="SAPBEXexcBad8 6 5 2" xfId="2555"/>
    <cellStyle name="SAPBEXexcBad8 6 5 2 2" xfId="23870"/>
    <cellStyle name="SAPBEXexcBad8 6 5 2 2 2" xfId="23871"/>
    <cellStyle name="SAPBEXexcBad8 6 5 2 3" xfId="23872"/>
    <cellStyle name="SAPBEXexcBad8 6 5 2 3 2" xfId="23873"/>
    <cellStyle name="SAPBEXexcBad8 6 5 2 4" xfId="23874"/>
    <cellStyle name="SAPBEXexcBad8 6 5 3" xfId="23875"/>
    <cellStyle name="SAPBEXexcBad8 6 5 3 2" xfId="23876"/>
    <cellStyle name="SAPBEXexcBad8 6 5 4" xfId="23877"/>
    <cellStyle name="SAPBEXexcBad8 6 5 4 2" xfId="23878"/>
    <cellStyle name="SAPBEXexcBad8 6 5 5" xfId="23879"/>
    <cellStyle name="SAPBEXexcBad8 6 6" xfId="2556"/>
    <cellStyle name="SAPBEXexcBad8 6 6 2" xfId="2557"/>
    <cellStyle name="SAPBEXexcBad8 6 6 2 2" xfId="23880"/>
    <cellStyle name="SAPBEXexcBad8 6 6 2 2 2" xfId="23881"/>
    <cellStyle name="SAPBEXexcBad8 6 6 2 3" xfId="23882"/>
    <cellStyle name="SAPBEXexcBad8 6 6 2 3 2" xfId="23883"/>
    <cellStyle name="SAPBEXexcBad8 6 6 2 4" xfId="23884"/>
    <cellStyle name="SAPBEXexcBad8 6 6 3" xfId="23885"/>
    <cellStyle name="SAPBEXexcBad8 6 6 3 2" xfId="23886"/>
    <cellStyle name="SAPBEXexcBad8 6 6 4" xfId="23887"/>
    <cellStyle name="SAPBEXexcBad8 6 6 4 2" xfId="23888"/>
    <cellStyle name="SAPBEXexcBad8 6 6 5" xfId="23889"/>
    <cellStyle name="SAPBEXexcBad8 6 7" xfId="2558"/>
    <cellStyle name="SAPBEXexcBad8 6 7 2" xfId="23890"/>
    <cellStyle name="SAPBEXexcBad8 6 7 2 2" xfId="23891"/>
    <cellStyle name="SAPBEXexcBad8 6 7 3" xfId="23892"/>
    <cellStyle name="SAPBEXexcBad8 6 7 3 2" xfId="23893"/>
    <cellStyle name="SAPBEXexcBad8 6 7 4" xfId="23894"/>
    <cellStyle name="SAPBEXexcBad8 6 8" xfId="23895"/>
    <cellStyle name="SAPBEXexcBad8 6 8 2" xfId="23896"/>
    <cellStyle name="SAPBEXexcBad8 6 9" xfId="23897"/>
    <cellStyle name="SAPBEXexcBad8 6 9 2" xfId="23898"/>
    <cellStyle name="SAPBEXexcBad8 7" xfId="2559"/>
    <cellStyle name="SAPBEXexcBad8 7 2" xfId="2560"/>
    <cellStyle name="SAPBEXexcBad8 7 2 2" xfId="23899"/>
    <cellStyle name="SAPBEXexcBad8 7 2 2 2" xfId="23900"/>
    <cellStyle name="SAPBEXexcBad8 7 2 3" xfId="23901"/>
    <cellStyle name="SAPBEXexcBad8 7 2 3 2" xfId="23902"/>
    <cellStyle name="SAPBEXexcBad8 7 2 4" xfId="23903"/>
    <cellStyle name="SAPBEXexcBad8 7 3" xfId="23904"/>
    <cellStyle name="SAPBEXexcBad8 7 3 2" xfId="23905"/>
    <cellStyle name="SAPBEXexcBad8 7 4" xfId="23906"/>
    <cellStyle name="SAPBEXexcBad8 7 4 2" xfId="23907"/>
    <cellStyle name="SAPBEXexcBad8 7 5" xfId="23908"/>
    <cellStyle name="SAPBEXexcBad8 8" xfId="2561"/>
    <cellStyle name="SAPBEXexcBad8 8 2" xfId="2562"/>
    <cellStyle name="SAPBEXexcBad8 8 2 2" xfId="23909"/>
    <cellStyle name="SAPBEXexcBad8 8 2 2 2" xfId="23910"/>
    <cellStyle name="SAPBEXexcBad8 8 2 3" xfId="23911"/>
    <cellStyle name="SAPBEXexcBad8 8 2 3 2" xfId="23912"/>
    <cellStyle name="SAPBEXexcBad8 8 2 4" xfId="23913"/>
    <cellStyle name="SAPBEXexcBad8 8 3" xfId="23914"/>
    <cellStyle name="SAPBEXexcBad8 8 3 2" xfId="23915"/>
    <cellStyle name="SAPBEXexcBad8 8 4" xfId="23916"/>
    <cellStyle name="SAPBEXexcBad8 8 4 2" xfId="23917"/>
    <cellStyle name="SAPBEXexcBad8 8 5" xfId="23918"/>
    <cellStyle name="SAPBEXexcBad8 9" xfId="2563"/>
    <cellStyle name="SAPBEXexcBad8 9 2" xfId="2564"/>
    <cellStyle name="SAPBEXexcBad8 9 2 2" xfId="23919"/>
    <cellStyle name="SAPBEXexcBad8 9 2 2 2" xfId="23920"/>
    <cellStyle name="SAPBEXexcBad8 9 2 3" xfId="23921"/>
    <cellStyle name="SAPBEXexcBad8 9 2 3 2" xfId="23922"/>
    <cellStyle name="SAPBEXexcBad8 9 2 4" xfId="23923"/>
    <cellStyle name="SAPBEXexcBad8 9 3" xfId="23924"/>
    <cellStyle name="SAPBEXexcBad8 9 3 2" xfId="23925"/>
    <cellStyle name="SAPBEXexcBad8 9 4" xfId="23926"/>
    <cellStyle name="SAPBEXexcBad8 9 4 2" xfId="23927"/>
    <cellStyle name="SAPBEXexcBad8 9 5" xfId="23928"/>
    <cellStyle name="SAPBEXexcBad9" xfId="2565"/>
    <cellStyle name="SAPBEXexcBad9 10" xfId="2566"/>
    <cellStyle name="SAPBEXexcBad9 10 2" xfId="2567"/>
    <cellStyle name="SAPBEXexcBad9 10 2 2" xfId="23929"/>
    <cellStyle name="SAPBEXexcBad9 10 2 2 2" xfId="23930"/>
    <cellStyle name="SAPBEXexcBad9 10 2 3" xfId="23931"/>
    <cellStyle name="SAPBEXexcBad9 10 2 3 2" xfId="23932"/>
    <cellStyle name="SAPBEXexcBad9 10 2 4" xfId="23933"/>
    <cellStyle name="SAPBEXexcBad9 10 3" xfId="23934"/>
    <cellStyle name="SAPBEXexcBad9 10 3 2" xfId="23935"/>
    <cellStyle name="SAPBEXexcBad9 10 4" xfId="23936"/>
    <cellStyle name="SAPBEXexcBad9 10 4 2" xfId="23937"/>
    <cellStyle name="SAPBEXexcBad9 10 5" xfId="23938"/>
    <cellStyle name="SAPBEXexcBad9 11" xfId="2568"/>
    <cellStyle name="SAPBEXexcBad9 11 2" xfId="23939"/>
    <cellStyle name="SAPBEXexcBad9 11 2 2" xfId="23940"/>
    <cellStyle name="SAPBEXexcBad9 11 3" xfId="23941"/>
    <cellStyle name="SAPBEXexcBad9 11 3 2" xfId="23942"/>
    <cellStyle name="SAPBEXexcBad9 11 4" xfId="23943"/>
    <cellStyle name="SAPBEXexcBad9 12" xfId="2569"/>
    <cellStyle name="SAPBEXexcBad9 12 2" xfId="23944"/>
    <cellStyle name="SAPBEXexcBad9 12 2 2" xfId="23945"/>
    <cellStyle name="SAPBEXexcBad9 12 3" xfId="23946"/>
    <cellStyle name="SAPBEXexcBad9 12 3 2" xfId="23947"/>
    <cellStyle name="SAPBEXexcBad9 12 4" xfId="23948"/>
    <cellStyle name="SAPBEXexcBad9 13" xfId="2570"/>
    <cellStyle name="SAPBEXexcBad9 13 2" xfId="23949"/>
    <cellStyle name="SAPBEXexcBad9 13 2 2" xfId="23950"/>
    <cellStyle name="SAPBEXexcBad9 13 3" xfId="23951"/>
    <cellStyle name="SAPBEXexcBad9 13 3 2" xfId="23952"/>
    <cellStyle name="SAPBEXexcBad9 13 4" xfId="23953"/>
    <cellStyle name="SAPBEXexcBad9 14" xfId="2571"/>
    <cellStyle name="SAPBEXexcBad9 14 2" xfId="23954"/>
    <cellStyle name="SAPBEXexcBad9 14 2 2" xfId="23955"/>
    <cellStyle name="SAPBEXexcBad9 14 3" xfId="23956"/>
    <cellStyle name="SAPBEXexcBad9 14 3 2" xfId="23957"/>
    <cellStyle name="SAPBEXexcBad9 14 4" xfId="23958"/>
    <cellStyle name="SAPBEXexcBad9 15" xfId="2572"/>
    <cellStyle name="SAPBEXexcBad9 15 2" xfId="23959"/>
    <cellStyle name="SAPBEXexcBad9 15 2 2" xfId="23960"/>
    <cellStyle name="SAPBEXexcBad9 15 3" xfId="23961"/>
    <cellStyle name="SAPBEXexcBad9 15 3 2" xfId="23962"/>
    <cellStyle name="SAPBEXexcBad9 15 4" xfId="23963"/>
    <cellStyle name="SAPBEXexcBad9 16" xfId="23964"/>
    <cellStyle name="SAPBEXexcBad9 16 2" xfId="23965"/>
    <cellStyle name="SAPBEXexcBad9 16 2 2" xfId="23966"/>
    <cellStyle name="SAPBEXexcBad9 16 3" xfId="23967"/>
    <cellStyle name="SAPBEXexcBad9 17" xfId="23968"/>
    <cellStyle name="SAPBEXexcBad9 17 2" xfId="23969"/>
    <cellStyle name="SAPBEXexcBad9 17 2 2" xfId="23970"/>
    <cellStyle name="SAPBEXexcBad9 17 3" xfId="23971"/>
    <cellStyle name="SAPBEXexcBad9 18" xfId="23972"/>
    <cellStyle name="SAPBEXexcBad9 18 2" xfId="23973"/>
    <cellStyle name="SAPBEXexcBad9 18 2 2" xfId="23974"/>
    <cellStyle name="SAPBEXexcBad9 18 3" xfId="23975"/>
    <cellStyle name="SAPBEXexcBad9 19" xfId="23976"/>
    <cellStyle name="SAPBEXexcBad9 19 2" xfId="23977"/>
    <cellStyle name="SAPBEXexcBad9 2" xfId="2573"/>
    <cellStyle name="SAPBEXexcBad9 2 10" xfId="2574"/>
    <cellStyle name="SAPBEXexcBad9 2 10 2" xfId="23978"/>
    <cellStyle name="SAPBEXexcBad9 2 10 2 2" xfId="23979"/>
    <cellStyle name="SAPBEXexcBad9 2 10 3" xfId="23980"/>
    <cellStyle name="SAPBEXexcBad9 2 10 3 2" xfId="23981"/>
    <cellStyle name="SAPBEXexcBad9 2 10 4" xfId="23982"/>
    <cellStyle name="SAPBEXexcBad9 2 11" xfId="2575"/>
    <cellStyle name="SAPBEXexcBad9 2 11 2" xfId="23983"/>
    <cellStyle name="SAPBEXexcBad9 2 11 2 2" xfId="23984"/>
    <cellStyle name="SAPBEXexcBad9 2 11 3" xfId="23985"/>
    <cellStyle name="SAPBEXexcBad9 2 11 3 2" xfId="23986"/>
    <cellStyle name="SAPBEXexcBad9 2 11 4" xfId="23987"/>
    <cellStyle name="SAPBEXexcBad9 2 12" xfId="2576"/>
    <cellStyle name="SAPBEXexcBad9 2 12 2" xfId="23988"/>
    <cellStyle name="SAPBEXexcBad9 2 12 2 2" xfId="23989"/>
    <cellStyle name="SAPBEXexcBad9 2 12 3" xfId="23990"/>
    <cellStyle name="SAPBEXexcBad9 2 12 3 2" xfId="23991"/>
    <cellStyle name="SAPBEXexcBad9 2 12 4" xfId="23992"/>
    <cellStyle name="SAPBEXexcBad9 2 13" xfId="2577"/>
    <cellStyle name="SAPBEXexcBad9 2 13 2" xfId="23993"/>
    <cellStyle name="SAPBEXexcBad9 2 13 2 2" xfId="23994"/>
    <cellStyle name="SAPBEXexcBad9 2 13 3" xfId="23995"/>
    <cellStyle name="SAPBEXexcBad9 2 13 3 2" xfId="23996"/>
    <cellStyle name="SAPBEXexcBad9 2 13 4" xfId="23997"/>
    <cellStyle name="SAPBEXexcBad9 2 14" xfId="2578"/>
    <cellStyle name="SAPBEXexcBad9 2 14 2" xfId="23998"/>
    <cellStyle name="SAPBEXexcBad9 2 14 2 2" xfId="23999"/>
    <cellStyle name="SAPBEXexcBad9 2 14 3" xfId="24000"/>
    <cellStyle name="SAPBEXexcBad9 2 14 3 2" xfId="24001"/>
    <cellStyle name="SAPBEXexcBad9 2 14 4" xfId="24002"/>
    <cellStyle name="SAPBEXexcBad9 2 15" xfId="24003"/>
    <cellStyle name="SAPBEXexcBad9 2 15 2" xfId="24004"/>
    <cellStyle name="SAPBEXexcBad9 2 15 2 2" xfId="24005"/>
    <cellStyle name="SAPBEXexcBad9 2 15 3" xfId="24006"/>
    <cellStyle name="SAPBEXexcBad9 2 16" xfId="24007"/>
    <cellStyle name="SAPBEXexcBad9 2 16 2" xfId="24008"/>
    <cellStyle name="SAPBEXexcBad9 2 16 2 2" xfId="24009"/>
    <cellStyle name="SAPBEXexcBad9 2 16 3" xfId="24010"/>
    <cellStyle name="SAPBEXexcBad9 2 17" xfId="24011"/>
    <cellStyle name="SAPBEXexcBad9 2 17 2" xfId="24012"/>
    <cellStyle name="SAPBEXexcBad9 2 17 2 2" xfId="24013"/>
    <cellStyle name="SAPBEXexcBad9 2 17 3" xfId="24014"/>
    <cellStyle name="SAPBEXexcBad9 2 18" xfId="24015"/>
    <cellStyle name="SAPBEXexcBad9 2 18 2" xfId="24016"/>
    <cellStyle name="SAPBEXexcBad9 2 19" xfId="24017"/>
    <cellStyle name="SAPBEXexcBad9 2 19 2" xfId="24018"/>
    <cellStyle name="SAPBEXexcBad9 2 2" xfId="2579"/>
    <cellStyle name="SAPBEXexcBad9 2 2 10" xfId="2580"/>
    <cellStyle name="SAPBEXexcBad9 2 2 10 2" xfId="24019"/>
    <cellStyle name="SAPBEXexcBad9 2 2 10 2 2" xfId="24020"/>
    <cellStyle name="SAPBEXexcBad9 2 2 10 3" xfId="24021"/>
    <cellStyle name="SAPBEXexcBad9 2 2 10 3 2" xfId="24022"/>
    <cellStyle name="SAPBEXexcBad9 2 2 10 4" xfId="24023"/>
    <cellStyle name="SAPBEXexcBad9 2 2 11" xfId="24024"/>
    <cellStyle name="SAPBEXexcBad9 2 2 11 2" xfId="24025"/>
    <cellStyle name="SAPBEXexcBad9 2 2 12" xfId="24026"/>
    <cellStyle name="SAPBEXexcBad9 2 2 12 2" xfId="24027"/>
    <cellStyle name="SAPBEXexcBad9 2 2 13" xfId="24028"/>
    <cellStyle name="SAPBEXexcBad9 2 2 2" xfId="2581"/>
    <cellStyle name="SAPBEXexcBad9 2 2 2 10" xfId="24029"/>
    <cellStyle name="SAPBEXexcBad9 2 2 2 2" xfId="2582"/>
    <cellStyle name="SAPBEXexcBad9 2 2 2 2 2" xfId="2583"/>
    <cellStyle name="SAPBEXexcBad9 2 2 2 2 2 2" xfId="24030"/>
    <cellStyle name="SAPBEXexcBad9 2 2 2 2 2 2 2" xfId="24031"/>
    <cellStyle name="SAPBEXexcBad9 2 2 2 2 2 3" xfId="24032"/>
    <cellStyle name="SAPBEXexcBad9 2 2 2 2 2 3 2" xfId="24033"/>
    <cellStyle name="SAPBEXexcBad9 2 2 2 2 2 4" xfId="24034"/>
    <cellStyle name="SAPBEXexcBad9 2 2 2 2 3" xfId="24035"/>
    <cellStyle name="SAPBEXexcBad9 2 2 2 2 3 2" xfId="24036"/>
    <cellStyle name="SAPBEXexcBad9 2 2 2 2 4" xfId="24037"/>
    <cellStyle name="SAPBEXexcBad9 2 2 2 2 4 2" xfId="24038"/>
    <cellStyle name="SAPBEXexcBad9 2 2 2 2 5" xfId="24039"/>
    <cellStyle name="SAPBEXexcBad9 2 2 2 3" xfId="2584"/>
    <cellStyle name="SAPBEXexcBad9 2 2 2 3 2" xfId="2585"/>
    <cellStyle name="SAPBEXexcBad9 2 2 2 3 2 2" xfId="24040"/>
    <cellStyle name="SAPBEXexcBad9 2 2 2 3 2 2 2" xfId="24041"/>
    <cellStyle name="SAPBEXexcBad9 2 2 2 3 2 3" xfId="24042"/>
    <cellStyle name="SAPBEXexcBad9 2 2 2 3 2 3 2" xfId="24043"/>
    <cellStyle name="SAPBEXexcBad9 2 2 2 3 2 4" xfId="24044"/>
    <cellStyle name="SAPBEXexcBad9 2 2 2 3 3" xfId="24045"/>
    <cellStyle name="SAPBEXexcBad9 2 2 2 3 3 2" xfId="24046"/>
    <cellStyle name="SAPBEXexcBad9 2 2 2 3 4" xfId="24047"/>
    <cellStyle name="SAPBEXexcBad9 2 2 2 3 4 2" xfId="24048"/>
    <cellStyle name="SAPBEXexcBad9 2 2 2 3 5" xfId="24049"/>
    <cellStyle name="SAPBEXexcBad9 2 2 2 4" xfId="2586"/>
    <cellStyle name="SAPBEXexcBad9 2 2 2 4 2" xfId="2587"/>
    <cellStyle name="SAPBEXexcBad9 2 2 2 4 2 2" xfId="24050"/>
    <cellStyle name="SAPBEXexcBad9 2 2 2 4 2 2 2" xfId="24051"/>
    <cellStyle name="SAPBEXexcBad9 2 2 2 4 2 3" xfId="24052"/>
    <cellStyle name="SAPBEXexcBad9 2 2 2 4 2 3 2" xfId="24053"/>
    <cellStyle name="SAPBEXexcBad9 2 2 2 4 2 4" xfId="24054"/>
    <cellStyle name="SAPBEXexcBad9 2 2 2 4 3" xfId="24055"/>
    <cellStyle name="SAPBEXexcBad9 2 2 2 4 3 2" xfId="24056"/>
    <cellStyle name="SAPBEXexcBad9 2 2 2 4 4" xfId="24057"/>
    <cellStyle name="SAPBEXexcBad9 2 2 2 4 4 2" xfId="24058"/>
    <cellStyle name="SAPBEXexcBad9 2 2 2 4 5" xfId="24059"/>
    <cellStyle name="SAPBEXexcBad9 2 2 2 5" xfId="2588"/>
    <cellStyle name="SAPBEXexcBad9 2 2 2 5 2" xfId="2589"/>
    <cellStyle name="SAPBEXexcBad9 2 2 2 5 2 2" xfId="24060"/>
    <cellStyle name="SAPBEXexcBad9 2 2 2 5 2 2 2" xfId="24061"/>
    <cellStyle name="SAPBEXexcBad9 2 2 2 5 2 3" xfId="24062"/>
    <cellStyle name="SAPBEXexcBad9 2 2 2 5 2 3 2" xfId="24063"/>
    <cellStyle name="SAPBEXexcBad9 2 2 2 5 2 4" xfId="24064"/>
    <cellStyle name="SAPBEXexcBad9 2 2 2 5 3" xfId="24065"/>
    <cellStyle name="SAPBEXexcBad9 2 2 2 5 3 2" xfId="24066"/>
    <cellStyle name="SAPBEXexcBad9 2 2 2 5 4" xfId="24067"/>
    <cellStyle name="SAPBEXexcBad9 2 2 2 5 4 2" xfId="24068"/>
    <cellStyle name="SAPBEXexcBad9 2 2 2 5 5" xfId="24069"/>
    <cellStyle name="SAPBEXexcBad9 2 2 2 6" xfId="2590"/>
    <cellStyle name="SAPBEXexcBad9 2 2 2 6 2" xfId="2591"/>
    <cellStyle name="SAPBEXexcBad9 2 2 2 6 2 2" xfId="24070"/>
    <cellStyle name="SAPBEXexcBad9 2 2 2 6 2 2 2" xfId="24071"/>
    <cellStyle name="SAPBEXexcBad9 2 2 2 6 2 3" xfId="24072"/>
    <cellStyle name="SAPBEXexcBad9 2 2 2 6 2 3 2" xfId="24073"/>
    <cellStyle name="SAPBEXexcBad9 2 2 2 6 2 4" xfId="24074"/>
    <cellStyle name="SAPBEXexcBad9 2 2 2 6 3" xfId="24075"/>
    <cellStyle name="SAPBEXexcBad9 2 2 2 6 3 2" xfId="24076"/>
    <cellStyle name="SAPBEXexcBad9 2 2 2 6 4" xfId="24077"/>
    <cellStyle name="SAPBEXexcBad9 2 2 2 6 4 2" xfId="24078"/>
    <cellStyle name="SAPBEXexcBad9 2 2 2 6 5" xfId="24079"/>
    <cellStyle name="SAPBEXexcBad9 2 2 2 7" xfId="2592"/>
    <cellStyle name="SAPBEXexcBad9 2 2 2 7 2" xfId="24080"/>
    <cellStyle name="SAPBEXexcBad9 2 2 2 7 2 2" xfId="24081"/>
    <cellStyle name="SAPBEXexcBad9 2 2 2 7 3" xfId="24082"/>
    <cellStyle name="SAPBEXexcBad9 2 2 2 7 3 2" xfId="24083"/>
    <cellStyle name="SAPBEXexcBad9 2 2 2 7 4" xfId="24084"/>
    <cellStyle name="SAPBEXexcBad9 2 2 2 8" xfId="24085"/>
    <cellStyle name="SAPBEXexcBad9 2 2 2 8 2" xfId="24086"/>
    <cellStyle name="SAPBEXexcBad9 2 2 2 9" xfId="24087"/>
    <cellStyle name="SAPBEXexcBad9 2 2 2 9 2" xfId="24088"/>
    <cellStyle name="SAPBEXexcBad9 2 2 3" xfId="2593"/>
    <cellStyle name="SAPBEXexcBad9 2 2 3 10" xfId="24089"/>
    <cellStyle name="SAPBEXexcBad9 2 2 3 2" xfId="2594"/>
    <cellStyle name="SAPBEXexcBad9 2 2 3 2 2" xfId="2595"/>
    <cellStyle name="SAPBEXexcBad9 2 2 3 2 2 2" xfId="24090"/>
    <cellStyle name="SAPBEXexcBad9 2 2 3 2 2 2 2" xfId="24091"/>
    <cellStyle name="SAPBEXexcBad9 2 2 3 2 2 3" xfId="24092"/>
    <cellStyle name="SAPBEXexcBad9 2 2 3 2 2 3 2" xfId="24093"/>
    <cellStyle name="SAPBEXexcBad9 2 2 3 2 2 4" xfId="24094"/>
    <cellStyle name="SAPBEXexcBad9 2 2 3 2 3" xfId="24095"/>
    <cellStyle name="SAPBEXexcBad9 2 2 3 2 3 2" xfId="24096"/>
    <cellStyle name="SAPBEXexcBad9 2 2 3 2 4" xfId="24097"/>
    <cellStyle name="SAPBEXexcBad9 2 2 3 2 4 2" xfId="24098"/>
    <cellStyle name="SAPBEXexcBad9 2 2 3 2 5" xfId="24099"/>
    <cellStyle name="SAPBEXexcBad9 2 2 3 3" xfId="2596"/>
    <cellStyle name="SAPBEXexcBad9 2 2 3 3 2" xfId="2597"/>
    <cellStyle name="SAPBEXexcBad9 2 2 3 3 2 2" xfId="24100"/>
    <cellStyle name="SAPBEXexcBad9 2 2 3 3 2 2 2" xfId="24101"/>
    <cellStyle name="SAPBEXexcBad9 2 2 3 3 2 3" xfId="24102"/>
    <cellStyle name="SAPBEXexcBad9 2 2 3 3 2 3 2" xfId="24103"/>
    <cellStyle name="SAPBEXexcBad9 2 2 3 3 2 4" xfId="24104"/>
    <cellStyle name="SAPBEXexcBad9 2 2 3 3 3" xfId="24105"/>
    <cellStyle name="SAPBEXexcBad9 2 2 3 3 3 2" xfId="24106"/>
    <cellStyle name="SAPBEXexcBad9 2 2 3 3 4" xfId="24107"/>
    <cellStyle name="SAPBEXexcBad9 2 2 3 3 4 2" xfId="24108"/>
    <cellStyle name="SAPBEXexcBad9 2 2 3 3 5" xfId="24109"/>
    <cellStyle name="SAPBEXexcBad9 2 2 3 4" xfId="2598"/>
    <cellStyle name="SAPBEXexcBad9 2 2 3 4 2" xfId="2599"/>
    <cellStyle name="SAPBEXexcBad9 2 2 3 4 2 2" xfId="24110"/>
    <cellStyle name="SAPBEXexcBad9 2 2 3 4 2 2 2" xfId="24111"/>
    <cellStyle name="SAPBEXexcBad9 2 2 3 4 2 3" xfId="24112"/>
    <cellStyle name="SAPBEXexcBad9 2 2 3 4 2 3 2" xfId="24113"/>
    <cellStyle name="SAPBEXexcBad9 2 2 3 4 2 4" xfId="24114"/>
    <cellStyle name="SAPBEXexcBad9 2 2 3 4 3" xfId="24115"/>
    <cellStyle name="SAPBEXexcBad9 2 2 3 4 3 2" xfId="24116"/>
    <cellStyle name="SAPBEXexcBad9 2 2 3 4 4" xfId="24117"/>
    <cellStyle name="SAPBEXexcBad9 2 2 3 4 4 2" xfId="24118"/>
    <cellStyle name="SAPBEXexcBad9 2 2 3 4 5" xfId="24119"/>
    <cellStyle name="SAPBEXexcBad9 2 2 3 5" xfId="2600"/>
    <cellStyle name="SAPBEXexcBad9 2 2 3 5 2" xfId="2601"/>
    <cellStyle name="SAPBEXexcBad9 2 2 3 5 2 2" xfId="24120"/>
    <cellStyle name="SAPBEXexcBad9 2 2 3 5 2 2 2" xfId="24121"/>
    <cellStyle name="SAPBEXexcBad9 2 2 3 5 2 3" xfId="24122"/>
    <cellStyle name="SAPBEXexcBad9 2 2 3 5 2 3 2" xfId="24123"/>
    <cellStyle name="SAPBEXexcBad9 2 2 3 5 2 4" xfId="24124"/>
    <cellStyle name="SAPBEXexcBad9 2 2 3 5 3" xfId="24125"/>
    <cellStyle name="SAPBEXexcBad9 2 2 3 5 3 2" xfId="24126"/>
    <cellStyle name="SAPBEXexcBad9 2 2 3 5 4" xfId="24127"/>
    <cellStyle name="SAPBEXexcBad9 2 2 3 5 4 2" xfId="24128"/>
    <cellStyle name="SAPBEXexcBad9 2 2 3 5 5" xfId="24129"/>
    <cellStyle name="SAPBEXexcBad9 2 2 3 6" xfId="2602"/>
    <cellStyle name="SAPBEXexcBad9 2 2 3 6 2" xfId="2603"/>
    <cellStyle name="SAPBEXexcBad9 2 2 3 6 2 2" xfId="24130"/>
    <cellStyle name="SAPBEXexcBad9 2 2 3 6 2 2 2" xfId="24131"/>
    <cellStyle name="SAPBEXexcBad9 2 2 3 6 2 3" xfId="24132"/>
    <cellStyle name="SAPBEXexcBad9 2 2 3 6 2 3 2" xfId="24133"/>
    <cellStyle name="SAPBEXexcBad9 2 2 3 6 2 4" xfId="24134"/>
    <cellStyle name="SAPBEXexcBad9 2 2 3 6 3" xfId="24135"/>
    <cellStyle name="SAPBEXexcBad9 2 2 3 6 3 2" xfId="24136"/>
    <cellStyle name="SAPBEXexcBad9 2 2 3 6 4" xfId="24137"/>
    <cellStyle name="SAPBEXexcBad9 2 2 3 6 4 2" xfId="24138"/>
    <cellStyle name="SAPBEXexcBad9 2 2 3 6 5" xfId="24139"/>
    <cellStyle name="SAPBEXexcBad9 2 2 3 7" xfId="2604"/>
    <cellStyle name="SAPBEXexcBad9 2 2 3 7 2" xfId="24140"/>
    <cellStyle name="SAPBEXexcBad9 2 2 3 7 2 2" xfId="24141"/>
    <cellStyle name="SAPBEXexcBad9 2 2 3 7 3" xfId="24142"/>
    <cellStyle name="SAPBEXexcBad9 2 2 3 7 3 2" xfId="24143"/>
    <cellStyle name="SAPBEXexcBad9 2 2 3 7 4" xfId="24144"/>
    <cellStyle name="SAPBEXexcBad9 2 2 3 8" xfId="24145"/>
    <cellStyle name="SAPBEXexcBad9 2 2 3 8 2" xfId="24146"/>
    <cellStyle name="SAPBEXexcBad9 2 2 3 9" xfId="24147"/>
    <cellStyle name="SAPBEXexcBad9 2 2 3 9 2" xfId="24148"/>
    <cellStyle name="SAPBEXexcBad9 2 2 4" xfId="2605"/>
    <cellStyle name="SAPBEXexcBad9 2 2 4 10" xfId="24149"/>
    <cellStyle name="SAPBEXexcBad9 2 2 4 2" xfId="2606"/>
    <cellStyle name="SAPBEXexcBad9 2 2 4 2 2" xfId="2607"/>
    <cellStyle name="SAPBEXexcBad9 2 2 4 2 2 2" xfId="24150"/>
    <cellStyle name="SAPBEXexcBad9 2 2 4 2 2 2 2" xfId="24151"/>
    <cellStyle name="SAPBEXexcBad9 2 2 4 2 2 3" xfId="24152"/>
    <cellStyle name="SAPBEXexcBad9 2 2 4 2 2 3 2" xfId="24153"/>
    <cellStyle name="SAPBEXexcBad9 2 2 4 2 2 4" xfId="24154"/>
    <cellStyle name="SAPBEXexcBad9 2 2 4 2 3" xfId="24155"/>
    <cellStyle name="SAPBEXexcBad9 2 2 4 2 3 2" xfId="24156"/>
    <cellStyle name="SAPBEXexcBad9 2 2 4 2 4" xfId="24157"/>
    <cellStyle name="SAPBEXexcBad9 2 2 4 2 4 2" xfId="24158"/>
    <cellStyle name="SAPBEXexcBad9 2 2 4 2 5" xfId="24159"/>
    <cellStyle name="SAPBEXexcBad9 2 2 4 3" xfId="2608"/>
    <cellStyle name="SAPBEXexcBad9 2 2 4 3 2" xfId="2609"/>
    <cellStyle name="SAPBEXexcBad9 2 2 4 3 2 2" xfId="24160"/>
    <cellStyle name="SAPBEXexcBad9 2 2 4 3 2 2 2" xfId="24161"/>
    <cellStyle name="SAPBEXexcBad9 2 2 4 3 2 3" xfId="24162"/>
    <cellStyle name="SAPBEXexcBad9 2 2 4 3 2 3 2" xfId="24163"/>
    <cellStyle name="SAPBEXexcBad9 2 2 4 3 2 4" xfId="24164"/>
    <cellStyle name="SAPBEXexcBad9 2 2 4 3 3" xfId="24165"/>
    <cellStyle name="SAPBEXexcBad9 2 2 4 3 3 2" xfId="24166"/>
    <cellStyle name="SAPBEXexcBad9 2 2 4 3 4" xfId="24167"/>
    <cellStyle name="SAPBEXexcBad9 2 2 4 3 4 2" xfId="24168"/>
    <cellStyle name="SAPBEXexcBad9 2 2 4 3 5" xfId="24169"/>
    <cellStyle name="SAPBEXexcBad9 2 2 4 4" xfId="2610"/>
    <cellStyle name="SAPBEXexcBad9 2 2 4 4 2" xfId="2611"/>
    <cellStyle name="SAPBEXexcBad9 2 2 4 4 2 2" xfId="24170"/>
    <cellStyle name="SAPBEXexcBad9 2 2 4 4 2 2 2" xfId="24171"/>
    <cellStyle name="SAPBEXexcBad9 2 2 4 4 2 3" xfId="24172"/>
    <cellStyle name="SAPBEXexcBad9 2 2 4 4 2 3 2" xfId="24173"/>
    <cellStyle name="SAPBEXexcBad9 2 2 4 4 2 4" xfId="24174"/>
    <cellStyle name="SAPBEXexcBad9 2 2 4 4 3" xfId="24175"/>
    <cellStyle name="SAPBEXexcBad9 2 2 4 4 3 2" xfId="24176"/>
    <cellStyle name="SAPBEXexcBad9 2 2 4 4 4" xfId="24177"/>
    <cellStyle name="SAPBEXexcBad9 2 2 4 4 4 2" xfId="24178"/>
    <cellStyle name="SAPBEXexcBad9 2 2 4 4 5" xfId="24179"/>
    <cellStyle name="SAPBEXexcBad9 2 2 4 5" xfId="2612"/>
    <cellStyle name="SAPBEXexcBad9 2 2 4 5 2" xfId="2613"/>
    <cellStyle name="SAPBEXexcBad9 2 2 4 5 2 2" xfId="24180"/>
    <cellStyle name="SAPBEXexcBad9 2 2 4 5 2 2 2" xfId="24181"/>
    <cellStyle name="SAPBEXexcBad9 2 2 4 5 2 3" xfId="24182"/>
    <cellStyle name="SAPBEXexcBad9 2 2 4 5 2 3 2" xfId="24183"/>
    <cellStyle name="SAPBEXexcBad9 2 2 4 5 2 4" xfId="24184"/>
    <cellStyle name="SAPBEXexcBad9 2 2 4 5 3" xfId="24185"/>
    <cellStyle name="SAPBEXexcBad9 2 2 4 5 3 2" xfId="24186"/>
    <cellStyle name="SAPBEXexcBad9 2 2 4 5 4" xfId="24187"/>
    <cellStyle name="SAPBEXexcBad9 2 2 4 5 4 2" xfId="24188"/>
    <cellStyle name="SAPBEXexcBad9 2 2 4 5 5" xfId="24189"/>
    <cellStyle name="SAPBEXexcBad9 2 2 4 6" xfId="2614"/>
    <cellStyle name="SAPBEXexcBad9 2 2 4 6 2" xfId="2615"/>
    <cellStyle name="SAPBEXexcBad9 2 2 4 6 2 2" xfId="24190"/>
    <cellStyle name="SAPBEXexcBad9 2 2 4 6 2 2 2" xfId="24191"/>
    <cellStyle name="SAPBEXexcBad9 2 2 4 6 2 3" xfId="24192"/>
    <cellStyle name="SAPBEXexcBad9 2 2 4 6 2 3 2" xfId="24193"/>
    <cellStyle name="SAPBEXexcBad9 2 2 4 6 2 4" xfId="24194"/>
    <cellStyle name="SAPBEXexcBad9 2 2 4 6 3" xfId="24195"/>
    <cellStyle name="SAPBEXexcBad9 2 2 4 6 3 2" xfId="24196"/>
    <cellStyle name="SAPBEXexcBad9 2 2 4 6 4" xfId="24197"/>
    <cellStyle name="SAPBEXexcBad9 2 2 4 6 4 2" xfId="24198"/>
    <cellStyle name="SAPBEXexcBad9 2 2 4 6 5" xfId="24199"/>
    <cellStyle name="SAPBEXexcBad9 2 2 4 7" xfId="2616"/>
    <cellStyle name="SAPBEXexcBad9 2 2 4 7 2" xfId="24200"/>
    <cellStyle name="SAPBEXexcBad9 2 2 4 7 2 2" xfId="24201"/>
    <cellStyle name="SAPBEXexcBad9 2 2 4 7 3" xfId="24202"/>
    <cellStyle name="SAPBEXexcBad9 2 2 4 7 3 2" xfId="24203"/>
    <cellStyle name="SAPBEXexcBad9 2 2 4 7 4" xfId="24204"/>
    <cellStyle name="SAPBEXexcBad9 2 2 4 8" xfId="24205"/>
    <cellStyle name="SAPBEXexcBad9 2 2 4 8 2" xfId="24206"/>
    <cellStyle name="SAPBEXexcBad9 2 2 4 9" xfId="24207"/>
    <cellStyle name="SAPBEXexcBad9 2 2 4 9 2" xfId="24208"/>
    <cellStyle name="SAPBEXexcBad9 2 2 5" xfId="2617"/>
    <cellStyle name="SAPBEXexcBad9 2 2 5 2" xfId="2618"/>
    <cellStyle name="SAPBEXexcBad9 2 2 5 2 2" xfId="24209"/>
    <cellStyle name="SAPBEXexcBad9 2 2 5 2 2 2" xfId="24210"/>
    <cellStyle name="SAPBEXexcBad9 2 2 5 2 3" xfId="24211"/>
    <cellStyle name="SAPBEXexcBad9 2 2 5 2 3 2" xfId="24212"/>
    <cellStyle name="SAPBEXexcBad9 2 2 5 2 4" xfId="24213"/>
    <cellStyle name="SAPBEXexcBad9 2 2 5 3" xfId="24214"/>
    <cellStyle name="SAPBEXexcBad9 2 2 5 3 2" xfId="24215"/>
    <cellStyle name="SAPBEXexcBad9 2 2 5 4" xfId="24216"/>
    <cellStyle name="SAPBEXexcBad9 2 2 5 4 2" xfId="24217"/>
    <cellStyle name="SAPBEXexcBad9 2 2 5 5" xfId="24218"/>
    <cellStyle name="SAPBEXexcBad9 2 2 6" xfId="2619"/>
    <cellStyle name="SAPBEXexcBad9 2 2 6 2" xfId="2620"/>
    <cellStyle name="SAPBEXexcBad9 2 2 6 2 2" xfId="24219"/>
    <cellStyle name="SAPBEXexcBad9 2 2 6 2 2 2" xfId="24220"/>
    <cellStyle name="SAPBEXexcBad9 2 2 6 2 3" xfId="24221"/>
    <cellStyle name="SAPBEXexcBad9 2 2 6 2 3 2" xfId="24222"/>
    <cellStyle name="SAPBEXexcBad9 2 2 6 2 4" xfId="24223"/>
    <cellStyle name="SAPBEXexcBad9 2 2 6 3" xfId="24224"/>
    <cellStyle name="SAPBEXexcBad9 2 2 6 3 2" xfId="24225"/>
    <cellStyle name="SAPBEXexcBad9 2 2 6 4" xfId="24226"/>
    <cellStyle name="SAPBEXexcBad9 2 2 6 4 2" xfId="24227"/>
    <cellStyle name="SAPBEXexcBad9 2 2 6 5" xfId="24228"/>
    <cellStyle name="SAPBEXexcBad9 2 2 7" xfId="2621"/>
    <cellStyle name="SAPBEXexcBad9 2 2 7 2" xfId="2622"/>
    <cellStyle name="SAPBEXexcBad9 2 2 7 2 2" xfId="24229"/>
    <cellStyle name="SAPBEXexcBad9 2 2 7 2 2 2" xfId="24230"/>
    <cellStyle name="SAPBEXexcBad9 2 2 7 2 3" xfId="24231"/>
    <cellStyle name="SAPBEXexcBad9 2 2 7 2 3 2" xfId="24232"/>
    <cellStyle name="SAPBEXexcBad9 2 2 7 2 4" xfId="24233"/>
    <cellStyle name="SAPBEXexcBad9 2 2 7 3" xfId="24234"/>
    <cellStyle name="SAPBEXexcBad9 2 2 7 3 2" xfId="24235"/>
    <cellStyle name="SAPBEXexcBad9 2 2 7 4" xfId="24236"/>
    <cellStyle name="SAPBEXexcBad9 2 2 7 4 2" xfId="24237"/>
    <cellStyle name="SAPBEXexcBad9 2 2 7 5" xfId="24238"/>
    <cellStyle name="SAPBEXexcBad9 2 2 8" xfId="2623"/>
    <cellStyle name="SAPBEXexcBad9 2 2 8 2" xfId="2624"/>
    <cellStyle name="SAPBEXexcBad9 2 2 8 2 2" xfId="24239"/>
    <cellStyle name="SAPBEXexcBad9 2 2 8 2 2 2" xfId="24240"/>
    <cellStyle name="SAPBEXexcBad9 2 2 8 2 3" xfId="24241"/>
    <cellStyle name="SAPBEXexcBad9 2 2 8 2 3 2" xfId="24242"/>
    <cellStyle name="SAPBEXexcBad9 2 2 8 2 4" xfId="24243"/>
    <cellStyle name="SAPBEXexcBad9 2 2 8 3" xfId="24244"/>
    <cellStyle name="SAPBEXexcBad9 2 2 8 3 2" xfId="24245"/>
    <cellStyle name="SAPBEXexcBad9 2 2 8 4" xfId="24246"/>
    <cellStyle name="SAPBEXexcBad9 2 2 8 4 2" xfId="24247"/>
    <cellStyle name="SAPBEXexcBad9 2 2 8 5" xfId="24248"/>
    <cellStyle name="SAPBEXexcBad9 2 2 9" xfId="2625"/>
    <cellStyle name="SAPBEXexcBad9 2 2 9 2" xfId="2626"/>
    <cellStyle name="SAPBEXexcBad9 2 2 9 2 2" xfId="24249"/>
    <cellStyle name="SAPBEXexcBad9 2 2 9 2 2 2" xfId="24250"/>
    <cellStyle name="SAPBEXexcBad9 2 2 9 2 3" xfId="24251"/>
    <cellStyle name="SAPBEXexcBad9 2 2 9 2 3 2" xfId="24252"/>
    <cellStyle name="SAPBEXexcBad9 2 2 9 2 4" xfId="24253"/>
    <cellStyle name="SAPBEXexcBad9 2 2 9 3" xfId="24254"/>
    <cellStyle name="SAPBEXexcBad9 2 2 9 3 2" xfId="24255"/>
    <cellStyle name="SAPBEXexcBad9 2 2 9 4" xfId="24256"/>
    <cellStyle name="SAPBEXexcBad9 2 2 9 4 2" xfId="24257"/>
    <cellStyle name="SAPBEXexcBad9 2 2 9 5" xfId="24258"/>
    <cellStyle name="SAPBEXexcBad9 2 20" xfId="24259"/>
    <cellStyle name="SAPBEXexcBad9 2 20 2" xfId="24260"/>
    <cellStyle name="SAPBEXexcBad9 2 21" xfId="24261"/>
    <cellStyle name="SAPBEXexcBad9 2 3" xfId="2627"/>
    <cellStyle name="SAPBEXexcBad9 2 3 10" xfId="24262"/>
    <cellStyle name="SAPBEXexcBad9 2 3 2" xfId="2628"/>
    <cellStyle name="SAPBEXexcBad9 2 3 2 2" xfId="2629"/>
    <cellStyle name="SAPBEXexcBad9 2 3 2 2 2" xfId="24263"/>
    <cellStyle name="SAPBEXexcBad9 2 3 2 2 2 2" xfId="24264"/>
    <cellStyle name="SAPBEXexcBad9 2 3 2 2 3" xfId="24265"/>
    <cellStyle name="SAPBEXexcBad9 2 3 2 2 3 2" xfId="24266"/>
    <cellStyle name="SAPBEXexcBad9 2 3 2 2 4" xfId="24267"/>
    <cellStyle name="SAPBEXexcBad9 2 3 2 3" xfId="24268"/>
    <cellStyle name="SAPBEXexcBad9 2 3 2 3 2" xfId="24269"/>
    <cellStyle name="SAPBEXexcBad9 2 3 2 4" xfId="24270"/>
    <cellStyle name="SAPBEXexcBad9 2 3 2 4 2" xfId="24271"/>
    <cellStyle name="SAPBEXexcBad9 2 3 2 5" xfId="24272"/>
    <cellStyle name="SAPBEXexcBad9 2 3 3" xfId="2630"/>
    <cellStyle name="SAPBEXexcBad9 2 3 3 2" xfId="2631"/>
    <cellStyle name="SAPBEXexcBad9 2 3 3 2 2" xfId="24273"/>
    <cellStyle name="SAPBEXexcBad9 2 3 3 2 2 2" xfId="24274"/>
    <cellStyle name="SAPBEXexcBad9 2 3 3 2 3" xfId="24275"/>
    <cellStyle name="SAPBEXexcBad9 2 3 3 2 3 2" xfId="24276"/>
    <cellStyle name="SAPBEXexcBad9 2 3 3 2 4" xfId="24277"/>
    <cellStyle name="SAPBEXexcBad9 2 3 3 3" xfId="24278"/>
    <cellStyle name="SAPBEXexcBad9 2 3 3 3 2" xfId="24279"/>
    <cellStyle name="SAPBEXexcBad9 2 3 3 4" xfId="24280"/>
    <cellStyle name="SAPBEXexcBad9 2 3 3 4 2" xfId="24281"/>
    <cellStyle name="SAPBEXexcBad9 2 3 3 5" xfId="24282"/>
    <cellStyle name="SAPBEXexcBad9 2 3 4" xfId="2632"/>
    <cellStyle name="SAPBEXexcBad9 2 3 4 2" xfId="2633"/>
    <cellStyle name="SAPBEXexcBad9 2 3 4 2 2" xfId="24283"/>
    <cellStyle name="SAPBEXexcBad9 2 3 4 2 2 2" xfId="24284"/>
    <cellStyle name="SAPBEXexcBad9 2 3 4 2 3" xfId="24285"/>
    <cellStyle name="SAPBEXexcBad9 2 3 4 2 3 2" xfId="24286"/>
    <cellStyle name="SAPBEXexcBad9 2 3 4 2 4" xfId="24287"/>
    <cellStyle name="SAPBEXexcBad9 2 3 4 3" xfId="24288"/>
    <cellStyle name="SAPBEXexcBad9 2 3 4 3 2" xfId="24289"/>
    <cellStyle name="SAPBEXexcBad9 2 3 4 4" xfId="24290"/>
    <cellStyle name="SAPBEXexcBad9 2 3 4 4 2" xfId="24291"/>
    <cellStyle name="SAPBEXexcBad9 2 3 4 5" xfId="24292"/>
    <cellStyle name="SAPBEXexcBad9 2 3 5" xfId="2634"/>
    <cellStyle name="SAPBEXexcBad9 2 3 5 2" xfId="2635"/>
    <cellStyle name="SAPBEXexcBad9 2 3 5 2 2" xfId="24293"/>
    <cellStyle name="SAPBEXexcBad9 2 3 5 2 2 2" xfId="24294"/>
    <cellStyle name="SAPBEXexcBad9 2 3 5 2 3" xfId="24295"/>
    <cellStyle name="SAPBEXexcBad9 2 3 5 2 3 2" xfId="24296"/>
    <cellStyle name="SAPBEXexcBad9 2 3 5 2 4" xfId="24297"/>
    <cellStyle name="SAPBEXexcBad9 2 3 5 3" xfId="24298"/>
    <cellStyle name="SAPBEXexcBad9 2 3 5 3 2" xfId="24299"/>
    <cellStyle name="SAPBEXexcBad9 2 3 5 4" xfId="24300"/>
    <cellStyle name="SAPBEXexcBad9 2 3 5 4 2" xfId="24301"/>
    <cellStyle name="SAPBEXexcBad9 2 3 5 5" xfId="24302"/>
    <cellStyle name="SAPBEXexcBad9 2 3 6" xfId="2636"/>
    <cellStyle name="SAPBEXexcBad9 2 3 6 2" xfId="2637"/>
    <cellStyle name="SAPBEXexcBad9 2 3 6 2 2" xfId="24303"/>
    <cellStyle name="SAPBEXexcBad9 2 3 6 2 2 2" xfId="24304"/>
    <cellStyle name="SAPBEXexcBad9 2 3 6 2 3" xfId="24305"/>
    <cellStyle name="SAPBEXexcBad9 2 3 6 2 3 2" xfId="24306"/>
    <cellStyle name="SAPBEXexcBad9 2 3 6 2 4" xfId="24307"/>
    <cellStyle name="SAPBEXexcBad9 2 3 6 3" xfId="24308"/>
    <cellStyle name="SAPBEXexcBad9 2 3 6 3 2" xfId="24309"/>
    <cellStyle name="SAPBEXexcBad9 2 3 6 4" xfId="24310"/>
    <cellStyle name="SAPBEXexcBad9 2 3 6 4 2" xfId="24311"/>
    <cellStyle name="SAPBEXexcBad9 2 3 6 5" xfId="24312"/>
    <cellStyle name="SAPBEXexcBad9 2 3 7" xfId="2638"/>
    <cellStyle name="SAPBEXexcBad9 2 3 7 2" xfId="24313"/>
    <cellStyle name="SAPBEXexcBad9 2 3 7 2 2" xfId="24314"/>
    <cellStyle name="SAPBEXexcBad9 2 3 7 3" xfId="24315"/>
    <cellStyle name="SAPBEXexcBad9 2 3 7 3 2" xfId="24316"/>
    <cellStyle name="SAPBEXexcBad9 2 3 7 4" xfId="24317"/>
    <cellStyle name="SAPBEXexcBad9 2 3 8" xfId="24318"/>
    <cellStyle name="SAPBEXexcBad9 2 3 8 2" xfId="24319"/>
    <cellStyle name="SAPBEXexcBad9 2 3 9" xfId="24320"/>
    <cellStyle name="SAPBEXexcBad9 2 3 9 2" xfId="24321"/>
    <cellStyle name="SAPBEXexcBad9 2 4" xfId="2639"/>
    <cellStyle name="SAPBEXexcBad9 2 4 10" xfId="24322"/>
    <cellStyle name="SAPBEXexcBad9 2 4 2" xfId="2640"/>
    <cellStyle name="SAPBEXexcBad9 2 4 2 2" xfId="2641"/>
    <cellStyle name="SAPBEXexcBad9 2 4 2 2 2" xfId="24323"/>
    <cellStyle name="SAPBEXexcBad9 2 4 2 2 2 2" xfId="24324"/>
    <cellStyle name="SAPBEXexcBad9 2 4 2 2 3" xfId="24325"/>
    <cellStyle name="SAPBEXexcBad9 2 4 2 2 3 2" xfId="24326"/>
    <cellStyle name="SAPBEXexcBad9 2 4 2 2 4" xfId="24327"/>
    <cellStyle name="SAPBEXexcBad9 2 4 2 3" xfId="24328"/>
    <cellStyle name="SAPBEXexcBad9 2 4 2 3 2" xfId="24329"/>
    <cellStyle name="SAPBEXexcBad9 2 4 2 4" xfId="24330"/>
    <cellStyle name="SAPBEXexcBad9 2 4 2 4 2" xfId="24331"/>
    <cellStyle name="SAPBEXexcBad9 2 4 2 5" xfId="24332"/>
    <cellStyle name="SAPBEXexcBad9 2 4 3" xfId="2642"/>
    <cellStyle name="SAPBEXexcBad9 2 4 3 2" xfId="2643"/>
    <cellStyle name="SAPBEXexcBad9 2 4 3 2 2" xfId="24333"/>
    <cellStyle name="SAPBEXexcBad9 2 4 3 2 2 2" xfId="24334"/>
    <cellStyle name="SAPBEXexcBad9 2 4 3 2 3" xfId="24335"/>
    <cellStyle name="SAPBEXexcBad9 2 4 3 2 3 2" xfId="24336"/>
    <cellStyle name="SAPBEXexcBad9 2 4 3 2 4" xfId="24337"/>
    <cellStyle name="SAPBEXexcBad9 2 4 3 3" xfId="24338"/>
    <cellStyle name="SAPBEXexcBad9 2 4 3 3 2" xfId="24339"/>
    <cellStyle name="SAPBEXexcBad9 2 4 3 4" xfId="24340"/>
    <cellStyle name="SAPBEXexcBad9 2 4 3 4 2" xfId="24341"/>
    <cellStyle name="SAPBEXexcBad9 2 4 3 5" xfId="24342"/>
    <cellStyle name="SAPBEXexcBad9 2 4 4" xfId="2644"/>
    <cellStyle name="SAPBEXexcBad9 2 4 4 2" xfId="2645"/>
    <cellStyle name="SAPBEXexcBad9 2 4 4 2 2" xfId="24343"/>
    <cellStyle name="SAPBEXexcBad9 2 4 4 2 2 2" xfId="24344"/>
    <cellStyle name="SAPBEXexcBad9 2 4 4 2 3" xfId="24345"/>
    <cellStyle name="SAPBEXexcBad9 2 4 4 2 3 2" xfId="24346"/>
    <cellStyle name="SAPBEXexcBad9 2 4 4 2 4" xfId="24347"/>
    <cellStyle name="SAPBEXexcBad9 2 4 4 3" xfId="24348"/>
    <cellStyle name="SAPBEXexcBad9 2 4 4 3 2" xfId="24349"/>
    <cellStyle name="SAPBEXexcBad9 2 4 4 4" xfId="24350"/>
    <cellStyle name="SAPBEXexcBad9 2 4 4 4 2" xfId="24351"/>
    <cellStyle name="SAPBEXexcBad9 2 4 4 5" xfId="24352"/>
    <cellStyle name="SAPBEXexcBad9 2 4 5" xfId="2646"/>
    <cellStyle name="SAPBEXexcBad9 2 4 5 2" xfId="2647"/>
    <cellStyle name="SAPBEXexcBad9 2 4 5 2 2" xfId="24353"/>
    <cellStyle name="SAPBEXexcBad9 2 4 5 2 2 2" xfId="24354"/>
    <cellStyle name="SAPBEXexcBad9 2 4 5 2 3" xfId="24355"/>
    <cellStyle name="SAPBEXexcBad9 2 4 5 2 3 2" xfId="24356"/>
    <cellStyle name="SAPBEXexcBad9 2 4 5 2 4" xfId="24357"/>
    <cellStyle name="SAPBEXexcBad9 2 4 5 3" xfId="24358"/>
    <cellStyle name="SAPBEXexcBad9 2 4 5 3 2" xfId="24359"/>
    <cellStyle name="SAPBEXexcBad9 2 4 5 4" xfId="24360"/>
    <cellStyle name="SAPBEXexcBad9 2 4 5 4 2" xfId="24361"/>
    <cellStyle name="SAPBEXexcBad9 2 4 5 5" xfId="24362"/>
    <cellStyle name="SAPBEXexcBad9 2 4 6" xfId="2648"/>
    <cellStyle name="SAPBEXexcBad9 2 4 6 2" xfId="2649"/>
    <cellStyle name="SAPBEXexcBad9 2 4 6 2 2" xfId="24363"/>
    <cellStyle name="SAPBEXexcBad9 2 4 6 2 2 2" xfId="24364"/>
    <cellStyle name="SAPBEXexcBad9 2 4 6 2 3" xfId="24365"/>
    <cellStyle name="SAPBEXexcBad9 2 4 6 2 3 2" xfId="24366"/>
    <cellStyle name="SAPBEXexcBad9 2 4 6 2 4" xfId="24367"/>
    <cellStyle name="SAPBEXexcBad9 2 4 6 3" xfId="24368"/>
    <cellStyle name="SAPBEXexcBad9 2 4 6 3 2" xfId="24369"/>
    <cellStyle name="SAPBEXexcBad9 2 4 6 4" xfId="24370"/>
    <cellStyle name="SAPBEXexcBad9 2 4 6 4 2" xfId="24371"/>
    <cellStyle name="SAPBEXexcBad9 2 4 6 5" xfId="24372"/>
    <cellStyle name="SAPBEXexcBad9 2 4 7" xfId="2650"/>
    <cellStyle name="SAPBEXexcBad9 2 4 7 2" xfId="24373"/>
    <cellStyle name="SAPBEXexcBad9 2 4 7 2 2" xfId="24374"/>
    <cellStyle name="SAPBEXexcBad9 2 4 7 3" xfId="24375"/>
    <cellStyle name="SAPBEXexcBad9 2 4 7 3 2" xfId="24376"/>
    <cellStyle name="SAPBEXexcBad9 2 4 7 4" xfId="24377"/>
    <cellStyle name="SAPBEXexcBad9 2 4 8" xfId="24378"/>
    <cellStyle name="SAPBEXexcBad9 2 4 8 2" xfId="24379"/>
    <cellStyle name="SAPBEXexcBad9 2 4 9" xfId="24380"/>
    <cellStyle name="SAPBEXexcBad9 2 4 9 2" xfId="24381"/>
    <cellStyle name="SAPBEXexcBad9 2 5" xfId="2651"/>
    <cellStyle name="SAPBEXexcBad9 2 5 10" xfId="24382"/>
    <cellStyle name="SAPBEXexcBad9 2 5 2" xfId="2652"/>
    <cellStyle name="SAPBEXexcBad9 2 5 2 2" xfId="2653"/>
    <cellStyle name="SAPBEXexcBad9 2 5 2 2 2" xfId="24383"/>
    <cellStyle name="SAPBEXexcBad9 2 5 2 2 2 2" xfId="24384"/>
    <cellStyle name="SAPBEXexcBad9 2 5 2 2 3" xfId="24385"/>
    <cellStyle name="SAPBEXexcBad9 2 5 2 2 3 2" xfId="24386"/>
    <cellStyle name="SAPBEXexcBad9 2 5 2 2 4" xfId="24387"/>
    <cellStyle name="SAPBEXexcBad9 2 5 2 3" xfId="24388"/>
    <cellStyle name="SAPBEXexcBad9 2 5 2 3 2" xfId="24389"/>
    <cellStyle name="SAPBEXexcBad9 2 5 2 4" xfId="24390"/>
    <cellStyle name="SAPBEXexcBad9 2 5 2 4 2" xfId="24391"/>
    <cellStyle name="SAPBEXexcBad9 2 5 2 5" xfId="24392"/>
    <cellStyle name="SAPBEXexcBad9 2 5 3" xfId="2654"/>
    <cellStyle name="SAPBEXexcBad9 2 5 3 2" xfId="2655"/>
    <cellStyle name="SAPBEXexcBad9 2 5 3 2 2" xfId="24393"/>
    <cellStyle name="SAPBEXexcBad9 2 5 3 2 2 2" xfId="24394"/>
    <cellStyle name="SAPBEXexcBad9 2 5 3 2 3" xfId="24395"/>
    <cellStyle name="SAPBEXexcBad9 2 5 3 2 3 2" xfId="24396"/>
    <cellStyle name="SAPBEXexcBad9 2 5 3 2 4" xfId="24397"/>
    <cellStyle name="SAPBEXexcBad9 2 5 3 3" xfId="24398"/>
    <cellStyle name="SAPBEXexcBad9 2 5 3 3 2" xfId="24399"/>
    <cellStyle name="SAPBEXexcBad9 2 5 3 4" xfId="24400"/>
    <cellStyle name="SAPBEXexcBad9 2 5 3 4 2" xfId="24401"/>
    <cellStyle name="SAPBEXexcBad9 2 5 3 5" xfId="24402"/>
    <cellStyle name="SAPBEXexcBad9 2 5 4" xfId="2656"/>
    <cellStyle name="SAPBEXexcBad9 2 5 4 2" xfId="2657"/>
    <cellStyle name="SAPBEXexcBad9 2 5 4 2 2" xfId="24403"/>
    <cellStyle name="SAPBEXexcBad9 2 5 4 2 2 2" xfId="24404"/>
    <cellStyle name="SAPBEXexcBad9 2 5 4 2 3" xfId="24405"/>
    <cellStyle name="SAPBEXexcBad9 2 5 4 2 3 2" xfId="24406"/>
    <cellStyle name="SAPBEXexcBad9 2 5 4 2 4" xfId="24407"/>
    <cellStyle name="SAPBEXexcBad9 2 5 4 3" xfId="24408"/>
    <cellStyle name="SAPBEXexcBad9 2 5 4 3 2" xfId="24409"/>
    <cellStyle name="SAPBEXexcBad9 2 5 4 4" xfId="24410"/>
    <cellStyle name="SAPBEXexcBad9 2 5 4 4 2" xfId="24411"/>
    <cellStyle name="SAPBEXexcBad9 2 5 4 5" xfId="24412"/>
    <cellStyle name="SAPBEXexcBad9 2 5 5" xfId="2658"/>
    <cellStyle name="SAPBEXexcBad9 2 5 5 2" xfId="2659"/>
    <cellStyle name="SAPBEXexcBad9 2 5 5 2 2" xfId="24413"/>
    <cellStyle name="SAPBEXexcBad9 2 5 5 2 2 2" xfId="24414"/>
    <cellStyle name="SAPBEXexcBad9 2 5 5 2 3" xfId="24415"/>
    <cellStyle name="SAPBEXexcBad9 2 5 5 2 3 2" xfId="24416"/>
    <cellStyle name="SAPBEXexcBad9 2 5 5 2 4" xfId="24417"/>
    <cellStyle name="SAPBEXexcBad9 2 5 5 3" xfId="24418"/>
    <cellStyle name="SAPBEXexcBad9 2 5 5 3 2" xfId="24419"/>
    <cellStyle name="SAPBEXexcBad9 2 5 5 4" xfId="24420"/>
    <cellStyle name="SAPBEXexcBad9 2 5 5 4 2" xfId="24421"/>
    <cellStyle name="SAPBEXexcBad9 2 5 5 5" xfId="24422"/>
    <cellStyle name="SAPBEXexcBad9 2 5 6" xfId="2660"/>
    <cellStyle name="SAPBEXexcBad9 2 5 6 2" xfId="2661"/>
    <cellStyle name="SAPBEXexcBad9 2 5 6 2 2" xfId="24423"/>
    <cellStyle name="SAPBEXexcBad9 2 5 6 2 2 2" xfId="24424"/>
    <cellStyle name="SAPBEXexcBad9 2 5 6 2 3" xfId="24425"/>
    <cellStyle name="SAPBEXexcBad9 2 5 6 2 3 2" xfId="24426"/>
    <cellStyle name="SAPBEXexcBad9 2 5 6 2 4" xfId="24427"/>
    <cellStyle name="SAPBEXexcBad9 2 5 6 3" xfId="24428"/>
    <cellStyle name="SAPBEXexcBad9 2 5 6 3 2" xfId="24429"/>
    <cellStyle name="SAPBEXexcBad9 2 5 6 4" xfId="24430"/>
    <cellStyle name="SAPBEXexcBad9 2 5 6 4 2" xfId="24431"/>
    <cellStyle name="SAPBEXexcBad9 2 5 6 5" xfId="24432"/>
    <cellStyle name="SAPBEXexcBad9 2 5 7" xfId="2662"/>
    <cellStyle name="SAPBEXexcBad9 2 5 7 2" xfId="24433"/>
    <cellStyle name="SAPBEXexcBad9 2 5 7 2 2" xfId="24434"/>
    <cellStyle name="SAPBEXexcBad9 2 5 7 3" xfId="24435"/>
    <cellStyle name="SAPBEXexcBad9 2 5 7 3 2" xfId="24436"/>
    <cellStyle name="SAPBEXexcBad9 2 5 7 4" xfId="24437"/>
    <cellStyle name="SAPBEXexcBad9 2 5 8" xfId="24438"/>
    <cellStyle name="SAPBEXexcBad9 2 5 8 2" xfId="24439"/>
    <cellStyle name="SAPBEXexcBad9 2 5 9" xfId="24440"/>
    <cellStyle name="SAPBEXexcBad9 2 5 9 2" xfId="24441"/>
    <cellStyle name="SAPBEXexcBad9 2 6" xfId="2663"/>
    <cellStyle name="SAPBEXexcBad9 2 6 2" xfId="2664"/>
    <cellStyle name="SAPBEXexcBad9 2 6 2 2" xfId="24442"/>
    <cellStyle name="SAPBEXexcBad9 2 6 2 2 2" xfId="24443"/>
    <cellStyle name="SAPBEXexcBad9 2 6 2 3" xfId="24444"/>
    <cellStyle name="SAPBEXexcBad9 2 6 2 3 2" xfId="24445"/>
    <cellStyle name="SAPBEXexcBad9 2 6 2 4" xfId="24446"/>
    <cellStyle name="SAPBEXexcBad9 2 6 3" xfId="24447"/>
    <cellStyle name="SAPBEXexcBad9 2 6 3 2" xfId="24448"/>
    <cellStyle name="SAPBEXexcBad9 2 6 4" xfId="24449"/>
    <cellStyle name="SAPBEXexcBad9 2 6 4 2" xfId="24450"/>
    <cellStyle name="SAPBEXexcBad9 2 6 5" xfId="24451"/>
    <cellStyle name="SAPBEXexcBad9 2 7" xfId="2665"/>
    <cellStyle name="SAPBEXexcBad9 2 7 2" xfId="2666"/>
    <cellStyle name="SAPBEXexcBad9 2 7 2 2" xfId="24452"/>
    <cellStyle name="SAPBEXexcBad9 2 7 2 2 2" xfId="24453"/>
    <cellStyle name="SAPBEXexcBad9 2 7 2 3" xfId="24454"/>
    <cellStyle name="SAPBEXexcBad9 2 7 2 3 2" xfId="24455"/>
    <cellStyle name="SAPBEXexcBad9 2 7 2 4" xfId="24456"/>
    <cellStyle name="SAPBEXexcBad9 2 7 3" xfId="24457"/>
    <cellStyle name="SAPBEXexcBad9 2 7 3 2" xfId="24458"/>
    <cellStyle name="SAPBEXexcBad9 2 7 4" xfId="24459"/>
    <cellStyle name="SAPBEXexcBad9 2 7 4 2" xfId="24460"/>
    <cellStyle name="SAPBEXexcBad9 2 7 5" xfId="24461"/>
    <cellStyle name="SAPBEXexcBad9 2 8" xfId="2667"/>
    <cellStyle name="SAPBEXexcBad9 2 8 2" xfId="2668"/>
    <cellStyle name="SAPBEXexcBad9 2 8 2 2" xfId="24462"/>
    <cellStyle name="SAPBEXexcBad9 2 8 2 2 2" xfId="24463"/>
    <cellStyle name="SAPBEXexcBad9 2 8 2 3" xfId="24464"/>
    <cellStyle name="SAPBEXexcBad9 2 8 2 3 2" xfId="24465"/>
    <cellStyle name="SAPBEXexcBad9 2 8 2 4" xfId="24466"/>
    <cellStyle name="SAPBEXexcBad9 2 8 3" xfId="24467"/>
    <cellStyle name="SAPBEXexcBad9 2 8 3 2" xfId="24468"/>
    <cellStyle name="SAPBEXexcBad9 2 8 4" xfId="24469"/>
    <cellStyle name="SAPBEXexcBad9 2 8 4 2" xfId="24470"/>
    <cellStyle name="SAPBEXexcBad9 2 8 5" xfId="24471"/>
    <cellStyle name="SAPBEXexcBad9 2 9" xfId="2669"/>
    <cellStyle name="SAPBEXexcBad9 2 9 2" xfId="2670"/>
    <cellStyle name="SAPBEXexcBad9 2 9 2 2" xfId="24472"/>
    <cellStyle name="SAPBEXexcBad9 2 9 2 2 2" xfId="24473"/>
    <cellStyle name="SAPBEXexcBad9 2 9 2 3" xfId="24474"/>
    <cellStyle name="SAPBEXexcBad9 2 9 2 3 2" xfId="24475"/>
    <cellStyle name="SAPBEXexcBad9 2 9 2 4" xfId="24476"/>
    <cellStyle name="SAPBEXexcBad9 2 9 3" xfId="24477"/>
    <cellStyle name="SAPBEXexcBad9 2 9 3 2" xfId="24478"/>
    <cellStyle name="SAPBEXexcBad9 2 9 4" xfId="24479"/>
    <cellStyle name="SAPBEXexcBad9 2 9 4 2" xfId="24480"/>
    <cellStyle name="SAPBEXexcBad9 2 9 5" xfId="24481"/>
    <cellStyle name="SAPBEXexcBad9 20" xfId="24482"/>
    <cellStyle name="SAPBEXexcBad9 20 2" xfId="24483"/>
    <cellStyle name="SAPBEXexcBad9 21" xfId="24484"/>
    <cellStyle name="SAPBEXexcBad9 21 2" xfId="24485"/>
    <cellStyle name="SAPBEXexcBad9 22" xfId="24486"/>
    <cellStyle name="SAPBEXexcBad9 3" xfId="2671"/>
    <cellStyle name="SAPBEXexcBad9 3 10" xfId="2672"/>
    <cellStyle name="SAPBEXexcBad9 3 10 2" xfId="24487"/>
    <cellStyle name="SAPBEXexcBad9 3 10 2 2" xfId="24488"/>
    <cellStyle name="SAPBEXexcBad9 3 10 3" xfId="24489"/>
    <cellStyle name="SAPBEXexcBad9 3 10 3 2" xfId="24490"/>
    <cellStyle name="SAPBEXexcBad9 3 10 4" xfId="24491"/>
    <cellStyle name="SAPBEXexcBad9 3 11" xfId="24492"/>
    <cellStyle name="SAPBEXexcBad9 3 11 2" xfId="24493"/>
    <cellStyle name="SAPBEXexcBad9 3 12" xfId="24494"/>
    <cellStyle name="SAPBEXexcBad9 3 12 2" xfId="24495"/>
    <cellStyle name="SAPBEXexcBad9 3 13" xfId="24496"/>
    <cellStyle name="SAPBEXexcBad9 3 2" xfId="2673"/>
    <cellStyle name="SAPBEXexcBad9 3 2 10" xfId="24497"/>
    <cellStyle name="SAPBEXexcBad9 3 2 2" xfId="2674"/>
    <cellStyle name="SAPBEXexcBad9 3 2 2 2" xfId="2675"/>
    <cellStyle name="SAPBEXexcBad9 3 2 2 2 2" xfId="24498"/>
    <cellStyle name="SAPBEXexcBad9 3 2 2 2 2 2" xfId="24499"/>
    <cellStyle name="SAPBEXexcBad9 3 2 2 2 3" xfId="24500"/>
    <cellStyle name="SAPBEXexcBad9 3 2 2 2 3 2" xfId="24501"/>
    <cellStyle name="SAPBEXexcBad9 3 2 2 2 4" xfId="24502"/>
    <cellStyle name="SAPBEXexcBad9 3 2 2 3" xfId="24503"/>
    <cellStyle name="SAPBEXexcBad9 3 2 2 3 2" xfId="24504"/>
    <cellStyle name="SAPBEXexcBad9 3 2 2 4" xfId="24505"/>
    <cellStyle name="SAPBEXexcBad9 3 2 2 4 2" xfId="24506"/>
    <cellStyle name="SAPBEXexcBad9 3 2 2 5" xfId="24507"/>
    <cellStyle name="SAPBEXexcBad9 3 2 3" xfId="2676"/>
    <cellStyle name="SAPBEXexcBad9 3 2 3 2" xfId="2677"/>
    <cellStyle name="SAPBEXexcBad9 3 2 3 2 2" xfId="24508"/>
    <cellStyle name="SAPBEXexcBad9 3 2 3 2 2 2" xfId="24509"/>
    <cellStyle name="SAPBEXexcBad9 3 2 3 2 3" xfId="24510"/>
    <cellStyle name="SAPBEXexcBad9 3 2 3 2 3 2" xfId="24511"/>
    <cellStyle name="SAPBEXexcBad9 3 2 3 2 4" xfId="24512"/>
    <cellStyle name="SAPBEXexcBad9 3 2 3 3" xfId="24513"/>
    <cellStyle name="SAPBEXexcBad9 3 2 3 3 2" xfId="24514"/>
    <cellStyle name="SAPBEXexcBad9 3 2 3 4" xfId="24515"/>
    <cellStyle name="SAPBEXexcBad9 3 2 3 4 2" xfId="24516"/>
    <cellStyle name="SAPBEXexcBad9 3 2 3 5" xfId="24517"/>
    <cellStyle name="SAPBEXexcBad9 3 2 4" xfId="2678"/>
    <cellStyle name="SAPBEXexcBad9 3 2 4 2" xfId="2679"/>
    <cellStyle name="SAPBEXexcBad9 3 2 4 2 2" xfId="24518"/>
    <cellStyle name="SAPBEXexcBad9 3 2 4 2 2 2" xfId="24519"/>
    <cellStyle name="SAPBEXexcBad9 3 2 4 2 3" xfId="24520"/>
    <cellStyle name="SAPBEXexcBad9 3 2 4 2 3 2" xfId="24521"/>
    <cellStyle name="SAPBEXexcBad9 3 2 4 2 4" xfId="24522"/>
    <cellStyle name="SAPBEXexcBad9 3 2 4 3" xfId="24523"/>
    <cellStyle name="SAPBEXexcBad9 3 2 4 3 2" xfId="24524"/>
    <cellStyle name="SAPBEXexcBad9 3 2 4 4" xfId="24525"/>
    <cellStyle name="SAPBEXexcBad9 3 2 4 4 2" xfId="24526"/>
    <cellStyle name="SAPBEXexcBad9 3 2 4 5" xfId="24527"/>
    <cellStyle name="SAPBEXexcBad9 3 2 5" xfId="2680"/>
    <cellStyle name="SAPBEXexcBad9 3 2 5 2" xfId="2681"/>
    <cellStyle name="SAPBEXexcBad9 3 2 5 2 2" xfId="24528"/>
    <cellStyle name="SAPBEXexcBad9 3 2 5 2 2 2" xfId="24529"/>
    <cellStyle name="SAPBEXexcBad9 3 2 5 2 3" xfId="24530"/>
    <cellStyle name="SAPBEXexcBad9 3 2 5 2 3 2" xfId="24531"/>
    <cellStyle name="SAPBEXexcBad9 3 2 5 2 4" xfId="24532"/>
    <cellStyle name="SAPBEXexcBad9 3 2 5 3" xfId="24533"/>
    <cellStyle name="SAPBEXexcBad9 3 2 5 3 2" xfId="24534"/>
    <cellStyle name="SAPBEXexcBad9 3 2 5 4" xfId="24535"/>
    <cellStyle name="SAPBEXexcBad9 3 2 5 4 2" xfId="24536"/>
    <cellStyle name="SAPBEXexcBad9 3 2 5 5" xfId="24537"/>
    <cellStyle name="SAPBEXexcBad9 3 2 6" xfId="2682"/>
    <cellStyle name="SAPBEXexcBad9 3 2 6 2" xfId="2683"/>
    <cellStyle name="SAPBEXexcBad9 3 2 6 2 2" xfId="24538"/>
    <cellStyle name="SAPBEXexcBad9 3 2 6 2 2 2" xfId="24539"/>
    <cellStyle name="SAPBEXexcBad9 3 2 6 2 3" xfId="24540"/>
    <cellStyle name="SAPBEXexcBad9 3 2 6 2 3 2" xfId="24541"/>
    <cellStyle name="SAPBEXexcBad9 3 2 6 2 4" xfId="24542"/>
    <cellStyle name="SAPBEXexcBad9 3 2 6 3" xfId="24543"/>
    <cellStyle name="SAPBEXexcBad9 3 2 6 3 2" xfId="24544"/>
    <cellStyle name="SAPBEXexcBad9 3 2 6 4" xfId="24545"/>
    <cellStyle name="SAPBEXexcBad9 3 2 6 4 2" xfId="24546"/>
    <cellStyle name="SAPBEXexcBad9 3 2 6 5" xfId="24547"/>
    <cellStyle name="SAPBEXexcBad9 3 2 7" xfId="2684"/>
    <cellStyle name="SAPBEXexcBad9 3 2 7 2" xfId="24548"/>
    <cellStyle name="SAPBEXexcBad9 3 2 7 2 2" xfId="24549"/>
    <cellStyle name="SAPBEXexcBad9 3 2 7 3" xfId="24550"/>
    <cellStyle name="SAPBEXexcBad9 3 2 7 3 2" xfId="24551"/>
    <cellStyle name="SAPBEXexcBad9 3 2 7 4" xfId="24552"/>
    <cellStyle name="SAPBEXexcBad9 3 2 8" xfId="24553"/>
    <cellStyle name="SAPBEXexcBad9 3 2 8 2" xfId="24554"/>
    <cellStyle name="SAPBEXexcBad9 3 2 9" xfId="24555"/>
    <cellStyle name="SAPBEXexcBad9 3 2 9 2" xfId="24556"/>
    <cellStyle name="SAPBEXexcBad9 3 3" xfId="2685"/>
    <cellStyle name="SAPBEXexcBad9 3 3 10" xfId="24557"/>
    <cellStyle name="SAPBEXexcBad9 3 3 2" xfId="2686"/>
    <cellStyle name="SAPBEXexcBad9 3 3 2 2" xfId="2687"/>
    <cellStyle name="SAPBEXexcBad9 3 3 2 2 2" xfId="24558"/>
    <cellStyle name="SAPBEXexcBad9 3 3 2 2 2 2" xfId="24559"/>
    <cellStyle name="SAPBEXexcBad9 3 3 2 2 3" xfId="24560"/>
    <cellStyle name="SAPBEXexcBad9 3 3 2 2 3 2" xfId="24561"/>
    <cellStyle name="SAPBEXexcBad9 3 3 2 2 4" xfId="24562"/>
    <cellStyle name="SAPBEXexcBad9 3 3 2 3" xfId="24563"/>
    <cellStyle name="SAPBEXexcBad9 3 3 2 3 2" xfId="24564"/>
    <cellStyle name="SAPBEXexcBad9 3 3 2 4" xfId="24565"/>
    <cellStyle name="SAPBEXexcBad9 3 3 2 4 2" xfId="24566"/>
    <cellStyle name="SAPBEXexcBad9 3 3 2 5" xfId="24567"/>
    <cellStyle name="SAPBEXexcBad9 3 3 3" xfId="2688"/>
    <cellStyle name="SAPBEXexcBad9 3 3 3 2" xfId="2689"/>
    <cellStyle name="SAPBEXexcBad9 3 3 3 2 2" xfId="24568"/>
    <cellStyle name="SAPBEXexcBad9 3 3 3 2 2 2" xfId="24569"/>
    <cellStyle name="SAPBEXexcBad9 3 3 3 2 3" xfId="24570"/>
    <cellStyle name="SAPBEXexcBad9 3 3 3 2 3 2" xfId="24571"/>
    <cellStyle name="SAPBEXexcBad9 3 3 3 2 4" xfId="24572"/>
    <cellStyle name="SAPBEXexcBad9 3 3 3 3" xfId="24573"/>
    <cellStyle name="SAPBEXexcBad9 3 3 3 3 2" xfId="24574"/>
    <cellStyle name="SAPBEXexcBad9 3 3 3 4" xfId="24575"/>
    <cellStyle name="SAPBEXexcBad9 3 3 3 4 2" xfId="24576"/>
    <cellStyle name="SAPBEXexcBad9 3 3 3 5" xfId="24577"/>
    <cellStyle name="SAPBEXexcBad9 3 3 4" xfId="2690"/>
    <cellStyle name="SAPBEXexcBad9 3 3 4 2" xfId="2691"/>
    <cellStyle name="SAPBEXexcBad9 3 3 4 2 2" xfId="24578"/>
    <cellStyle name="SAPBEXexcBad9 3 3 4 2 2 2" xfId="24579"/>
    <cellStyle name="SAPBEXexcBad9 3 3 4 2 3" xfId="24580"/>
    <cellStyle name="SAPBEXexcBad9 3 3 4 2 3 2" xfId="24581"/>
    <cellStyle name="SAPBEXexcBad9 3 3 4 2 4" xfId="24582"/>
    <cellStyle name="SAPBEXexcBad9 3 3 4 3" xfId="24583"/>
    <cellStyle name="SAPBEXexcBad9 3 3 4 3 2" xfId="24584"/>
    <cellStyle name="SAPBEXexcBad9 3 3 4 4" xfId="24585"/>
    <cellStyle name="SAPBEXexcBad9 3 3 4 4 2" xfId="24586"/>
    <cellStyle name="SAPBEXexcBad9 3 3 4 5" xfId="24587"/>
    <cellStyle name="SAPBEXexcBad9 3 3 5" xfId="2692"/>
    <cellStyle name="SAPBEXexcBad9 3 3 5 2" xfId="2693"/>
    <cellStyle name="SAPBEXexcBad9 3 3 5 2 2" xfId="24588"/>
    <cellStyle name="SAPBEXexcBad9 3 3 5 2 2 2" xfId="24589"/>
    <cellStyle name="SAPBEXexcBad9 3 3 5 2 3" xfId="24590"/>
    <cellStyle name="SAPBEXexcBad9 3 3 5 2 3 2" xfId="24591"/>
    <cellStyle name="SAPBEXexcBad9 3 3 5 2 4" xfId="24592"/>
    <cellStyle name="SAPBEXexcBad9 3 3 5 3" xfId="24593"/>
    <cellStyle name="SAPBEXexcBad9 3 3 5 3 2" xfId="24594"/>
    <cellStyle name="SAPBEXexcBad9 3 3 5 4" xfId="24595"/>
    <cellStyle name="SAPBEXexcBad9 3 3 5 4 2" xfId="24596"/>
    <cellStyle name="SAPBEXexcBad9 3 3 5 5" xfId="24597"/>
    <cellStyle name="SAPBEXexcBad9 3 3 6" xfId="2694"/>
    <cellStyle name="SAPBEXexcBad9 3 3 6 2" xfId="2695"/>
    <cellStyle name="SAPBEXexcBad9 3 3 6 2 2" xfId="24598"/>
    <cellStyle name="SAPBEXexcBad9 3 3 6 2 2 2" xfId="24599"/>
    <cellStyle name="SAPBEXexcBad9 3 3 6 2 3" xfId="24600"/>
    <cellStyle name="SAPBEXexcBad9 3 3 6 2 3 2" xfId="24601"/>
    <cellStyle name="SAPBEXexcBad9 3 3 6 2 4" xfId="24602"/>
    <cellStyle name="SAPBEXexcBad9 3 3 6 3" xfId="24603"/>
    <cellStyle name="SAPBEXexcBad9 3 3 6 3 2" xfId="24604"/>
    <cellStyle name="SAPBEXexcBad9 3 3 6 4" xfId="24605"/>
    <cellStyle name="SAPBEXexcBad9 3 3 6 4 2" xfId="24606"/>
    <cellStyle name="SAPBEXexcBad9 3 3 6 5" xfId="24607"/>
    <cellStyle name="SAPBEXexcBad9 3 3 7" xfId="2696"/>
    <cellStyle name="SAPBEXexcBad9 3 3 7 2" xfId="24608"/>
    <cellStyle name="SAPBEXexcBad9 3 3 7 2 2" xfId="24609"/>
    <cellStyle name="SAPBEXexcBad9 3 3 7 3" xfId="24610"/>
    <cellStyle name="SAPBEXexcBad9 3 3 7 3 2" xfId="24611"/>
    <cellStyle name="SAPBEXexcBad9 3 3 7 4" xfId="24612"/>
    <cellStyle name="SAPBEXexcBad9 3 3 8" xfId="24613"/>
    <cellStyle name="SAPBEXexcBad9 3 3 8 2" xfId="24614"/>
    <cellStyle name="SAPBEXexcBad9 3 3 9" xfId="24615"/>
    <cellStyle name="SAPBEXexcBad9 3 3 9 2" xfId="24616"/>
    <cellStyle name="SAPBEXexcBad9 3 4" xfId="2697"/>
    <cellStyle name="SAPBEXexcBad9 3 4 10" xfId="24617"/>
    <cellStyle name="SAPBEXexcBad9 3 4 2" xfId="2698"/>
    <cellStyle name="SAPBEXexcBad9 3 4 2 2" xfId="2699"/>
    <cellStyle name="SAPBEXexcBad9 3 4 2 2 2" xfId="24618"/>
    <cellStyle name="SAPBEXexcBad9 3 4 2 2 2 2" xfId="24619"/>
    <cellStyle name="SAPBEXexcBad9 3 4 2 2 3" xfId="24620"/>
    <cellStyle name="SAPBEXexcBad9 3 4 2 2 3 2" xfId="24621"/>
    <cellStyle name="SAPBEXexcBad9 3 4 2 2 4" xfId="24622"/>
    <cellStyle name="SAPBEXexcBad9 3 4 2 3" xfId="24623"/>
    <cellStyle name="SAPBEXexcBad9 3 4 2 3 2" xfId="24624"/>
    <cellStyle name="SAPBEXexcBad9 3 4 2 4" xfId="24625"/>
    <cellStyle name="SAPBEXexcBad9 3 4 2 4 2" xfId="24626"/>
    <cellStyle name="SAPBEXexcBad9 3 4 2 5" xfId="24627"/>
    <cellStyle name="SAPBEXexcBad9 3 4 3" xfId="2700"/>
    <cellStyle name="SAPBEXexcBad9 3 4 3 2" xfId="2701"/>
    <cellStyle name="SAPBEXexcBad9 3 4 3 2 2" xfId="24628"/>
    <cellStyle name="SAPBEXexcBad9 3 4 3 2 2 2" xfId="24629"/>
    <cellStyle name="SAPBEXexcBad9 3 4 3 2 3" xfId="24630"/>
    <cellStyle name="SAPBEXexcBad9 3 4 3 2 3 2" xfId="24631"/>
    <cellStyle name="SAPBEXexcBad9 3 4 3 2 4" xfId="24632"/>
    <cellStyle name="SAPBEXexcBad9 3 4 3 3" xfId="24633"/>
    <cellStyle name="SAPBEXexcBad9 3 4 3 3 2" xfId="24634"/>
    <cellStyle name="SAPBEXexcBad9 3 4 3 4" xfId="24635"/>
    <cellStyle name="SAPBEXexcBad9 3 4 3 4 2" xfId="24636"/>
    <cellStyle name="SAPBEXexcBad9 3 4 3 5" xfId="24637"/>
    <cellStyle name="SAPBEXexcBad9 3 4 4" xfId="2702"/>
    <cellStyle name="SAPBEXexcBad9 3 4 4 2" xfId="2703"/>
    <cellStyle name="SAPBEXexcBad9 3 4 4 2 2" xfId="24638"/>
    <cellStyle name="SAPBEXexcBad9 3 4 4 2 2 2" xfId="24639"/>
    <cellStyle name="SAPBEXexcBad9 3 4 4 2 3" xfId="24640"/>
    <cellStyle name="SAPBEXexcBad9 3 4 4 2 3 2" xfId="24641"/>
    <cellStyle name="SAPBEXexcBad9 3 4 4 2 4" xfId="24642"/>
    <cellStyle name="SAPBEXexcBad9 3 4 4 3" xfId="24643"/>
    <cellStyle name="SAPBEXexcBad9 3 4 4 3 2" xfId="24644"/>
    <cellStyle name="SAPBEXexcBad9 3 4 4 4" xfId="24645"/>
    <cellStyle name="SAPBEXexcBad9 3 4 4 4 2" xfId="24646"/>
    <cellStyle name="SAPBEXexcBad9 3 4 4 5" xfId="24647"/>
    <cellStyle name="SAPBEXexcBad9 3 4 5" xfId="2704"/>
    <cellStyle name="SAPBEXexcBad9 3 4 5 2" xfId="2705"/>
    <cellStyle name="SAPBEXexcBad9 3 4 5 2 2" xfId="24648"/>
    <cellStyle name="SAPBEXexcBad9 3 4 5 2 2 2" xfId="24649"/>
    <cellStyle name="SAPBEXexcBad9 3 4 5 2 3" xfId="24650"/>
    <cellStyle name="SAPBEXexcBad9 3 4 5 2 3 2" xfId="24651"/>
    <cellStyle name="SAPBEXexcBad9 3 4 5 2 4" xfId="24652"/>
    <cellStyle name="SAPBEXexcBad9 3 4 5 3" xfId="24653"/>
    <cellStyle name="SAPBEXexcBad9 3 4 5 3 2" xfId="24654"/>
    <cellStyle name="SAPBEXexcBad9 3 4 5 4" xfId="24655"/>
    <cellStyle name="SAPBEXexcBad9 3 4 5 4 2" xfId="24656"/>
    <cellStyle name="SAPBEXexcBad9 3 4 5 5" xfId="24657"/>
    <cellStyle name="SAPBEXexcBad9 3 4 6" xfId="2706"/>
    <cellStyle name="SAPBEXexcBad9 3 4 6 2" xfId="2707"/>
    <cellStyle name="SAPBEXexcBad9 3 4 6 2 2" xfId="24658"/>
    <cellStyle name="SAPBEXexcBad9 3 4 6 2 2 2" xfId="24659"/>
    <cellStyle name="SAPBEXexcBad9 3 4 6 2 3" xfId="24660"/>
    <cellStyle name="SAPBEXexcBad9 3 4 6 2 3 2" xfId="24661"/>
    <cellStyle name="SAPBEXexcBad9 3 4 6 2 4" xfId="24662"/>
    <cellStyle name="SAPBEXexcBad9 3 4 6 3" xfId="24663"/>
    <cellStyle name="SAPBEXexcBad9 3 4 6 3 2" xfId="24664"/>
    <cellStyle name="SAPBEXexcBad9 3 4 6 4" xfId="24665"/>
    <cellStyle name="SAPBEXexcBad9 3 4 6 4 2" xfId="24666"/>
    <cellStyle name="SAPBEXexcBad9 3 4 6 5" xfId="24667"/>
    <cellStyle name="SAPBEXexcBad9 3 4 7" xfId="2708"/>
    <cellStyle name="SAPBEXexcBad9 3 4 7 2" xfId="24668"/>
    <cellStyle name="SAPBEXexcBad9 3 4 7 2 2" xfId="24669"/>
    <cellStyle name="SAPBEXexcBad9 3 4 7 3" xfId="24670"/>
    <cellStyle name="SAPBEXexcBad9 3 4 7 3 2" xfId="24671"/>
    <cellStyle name="SAPBEXexcBad9 3 4 7 4" xfId="24672"/>
    <cellStyle name="SAPBEXexcBad9 3 4 8" xfId="24673"/>
    <cellStyle name="SAPBEXexcBad9 3 4 8 2" xfId="24674"/>
    <cellStyle name="SAPBEXexcBad9 3 4 9" xfId="24675"/>
    <cellStyle name="SAPBEXexcBad9 3 4 9 2" xfId="24676"/>
    <cellStyle name="SAPBEXexcBad9 3 5" xfId="2709"/>
    <cellStyle name="SAPBEXexcBad9 3 5 2" xfId="2710"/>
    <cellStyle name="SAPBEXexcBad9 3 5 2 2" xfId="24677"/>
    <cellStyle name="SAPBEXexcBad9 3 5 2 2 2" xfId="24678"/>
    <cellStyle name="SAPBEXexcBad9 3 5 2 3" xfId="24679"/>
    <cellStyle name="SAPBEXexcBad9 3 5 2 3 2" xfId="24680"/>
    <cellStyle name="SAPBEXexcBad9 3 5 2 4" xfId="24681"/>
    <cellStyle name="SAPBEXexcBad9 3 5 3" xfId="24682"/>
    <cellStyle name="SAPBEXexcBad9 3 5 3 2" xfId="24683"/>
    <cellStyle name="SAPBEXexcBad9 3 5 4" xfId="24684"/>
    <cellStyle name="SAPBEXexcBad9 3 5 4 2" xfId="24685"/>
    <cellStyle name="SAPBEXexcBad9 3 5 5" xfId="24686"/>
    <cellStyle name="SAPBEXexcBad9 3 6" xfId="2711"/>
    <cellStyle name="SAPBEXexcBad9 3 6 2" xfId="2712"/>
    <cellStyle name="SAPBEXexcBad9 3 6 2 2" xfId="24687"/>
    <cellStyle name="SAPBEXexcBad9 3 6 2 2 2" xfId="24688"/>
    <cellStyle name="SAPBEXexcBad9 3 6 2 3" xfId="24689"/>
    <cellStyle name="SAPBEXexcBad9 3 6 2 3 2" xfId="24690"/>
    <cellStyle name="SAPBEXexcBad9 3 6 2 4" xfId="24691"/>
    <cellStyle name="SAPBEXexcBad9 3 6 3" xfId="24692"/>
    <cellStyle name="SAPBEXexcBad9 3 6 3 2" xfId="24693"/>
    <cellStyle name="SAPBEXexcBad9 3 6 4" xfId="24694"/>
    <cellStyle name="SAPBEXexcBad9 3 6 4 2" xfId="24695"/>
    <cellStyle name="SAPBEXexcBad9 3 6 5" xfId="24696"/>
    <cellStyle name="SAPBEXexcBad9 3 7" xfId="2713"/>
    <cellStyle name="SAPBEXexcBad9 3 7 2" xfId="2714"/>
    <cellStyle name="SAPBEXexcBad9 3 7 2 2" xfId="24697"/>
    <cellStyle name="SAPBEXexcBad9 3 7 2 2 2" xfId="24698"/>
    <cellStyle name="SAPBEXexcBad9 3 7 2 3" xfId="24699"/>
    <cellStyle name="SAPBEXexcBad9 3 7 2 3 2" xfId="24700"/>
    <cellStyle name="SAPBEXexcBad9 3 7 2 4" xfId="24701"/>
    <cellStyle name="SAPBEXexcBad9 3 7 3" xfId="24702"/>
    <cellStyle name="SAPBEXexcBad9 3 7 3 2" xfId="24703"/>
    <cellStyle name="SAPBEXexcBad9 3 7 4" xfId="24704"/>
    <cellStyle name="SAPBEXexcBad9 3 7 4 2" xfId="24705"/>
    <cellStyle name="SAPBEXexcBad9 3 7 5" xfId="24706"/>
    <cellStyle name="SAPBEXexcBad9 3 8" xfId="2715"/>
    <cellStyle name="SAPBEXexcBad9 3 8 2" xfId="2716"/>
    <cellStyle name="SAPBEXexcBad9 3 8 2 2" xfId="24707"/>
    <cellStyle name="SAPBEXexcBad9 3 8 2 2 2" xfId="24708"/>
    <cellStyle name="SAPBEXexcBad9 3 8 2 3" xfId="24709"/>
    <cellStyle name="SAPBEXexcBad9 3 8 2 3 2" xfId="24710"/>
    <cellStyle name="SAPBEXexcBad9 3 8 2 4" xfId="24711"/>
    <cellStyle name="SAPBEXexcBad9 3 8 3" xfId="24712"/>
    <cellStyle name="SAPBEXexcBad9 3 8 3 2" xfId="24713"/>
    <cellStyle name="SAPBEXexcBad9 3 8 4" xfId="24714"/>
    <cellStyle name="SAPBEXexcBad9 3 8 4 2" xfId="24715"/>
    <cellStyle name="SAPBEXexcBad9 3 8 5" xfId="24716"/>
    <cellStyle name="SAPBEXexcBad9 3 9" xfId="2717"/>
    <cellStyle name="SAPBEXexcBad9 3 9 2" xfId="2718"/>
    <cellStyle name="SAPBEXexcBad9 3 9 2 2" xfId="24717"/>
    <cellStyle name="SAPBEXexcBad9 3 9 2 2 2" xfId="24718"/>
    <cellStyle name="SAPBEXexcBad9 3 9 2 3" xfId="24719"/>
    <cellStyle name="SAPBEXexcBad9 3 9 2 3 2" xfId="24720"/>
    <cellStyle name="SAPBEXexcBad9 3 9 2 4" xfId="24721"/>
    <cellStyle name="SAPBEXexcBad9 3 9 3" xfId="24722"/>
    <cellStyle name="SAPBEXexcBad9 3 9 3 2" xfId="24723"/>
    <cellStyle name="SAPBEXexcBad9 3 9 4" xfId="24724"/>
    <cellStyle name="SAPBEXexcBad9 3 9 4 2" xfId="24725"/>
    <cellStyle name="SAPBEXexcBad9 3 9 5" xfId="24726"/>
    <cellStyle name="SAPBEXexcBad9 4" xfId="2719"/>
    <cellStyle name="SAPBEXexcBad9 4 10" xfId="24727"/>
    <cellStyle name="SAPBEXexcBad9 4 2" xfId="2720"/>
    <cellStyle name="SAPBEXexcBad9 4 2 2" xfId="2721"/>
    <cellStyle name="SAPBEXexcBad9 4 2 2 2" xfId="24728"/>
    <cellStyle name="SAPBEXexcBad9 4 2 2 2 2" xfId="24729"/>
    <cellStyle name="SAPBEXexcBad9 4 2 2 3" xfId="24730"/>
    <cellStyle name="SAPBEXexcBad9 4 2 2 3 2" xfId="24731"/>
    <cellStyle name="SAPBEXexcBad9 4 2 2 4" xfId="24732"/>
    <cellStyle name="SAPBEXexcBad9 4 2 3" xfId="24733"/>
    <cellStyle name="SAPBEXexcBad9 4 2 3 2" xfId="24734"/>
    <cellStyle name="SAPBEXexcBad9 4 2 4" xfId="24735"/>
    <cellStyle name="SAPBEXexcBad9 4 2 4 2" xfId="24736"/>
    <cellStyle name="SAPBEXexcBad9 4 2 5" xfId="24737"/>
    <cellStyle name="SAPBEXexcBad9 4 3" xfId="2722"/>
    <cellStyle name="SAPBEXexcBad9 4 3 2" xfId="2723"/>
    <cellStyle name="SAPBEXexcBad9 4 3 2 2" xfId="24738"/>
    <cellStyle name="SAPBEXexcBad9 4 3 2 2 2" xfId="24739"/>
    <cellStyle name="SAPBEXexcBad9 4 3 2 3" xfId="24740"/>
    <cellStyle name="SAPBEXexcBad9 4 3 2 3 2" xfId="24741"/>
    <cellStyle name="SAPBEXexcBad9 4 3 2 4" xfId="24742"/>
    <cellStyle name="SAPBEXexcBad9 4 3 3" xfId="24743"/>
    <cellStyle name="SAPBEXexcBad9 4 3 3 2" xfId="24744"/>
    <cellStyle name="SAPBEXexcBad9 4 3 4" xfId="24745"/>
    <cellStyle name="SAPBEXexcBad9 4 3 4 2" xfId="24746"/>
    <cellStyle name="SAPBEXexcBad9 4 3 5" xfId="24747"/>
    <cellStyle name="SAPBEXexcBad9 4 4" xfId="2724"/>
    <cellStyle name="SAPBEXexcBad9 4 4 2" xfId="2725"/>
    <cellStyle name="SAPBEXexcBad9 4 4 2 2" xfId="24748"/>
    <cellStyle name="SAPBEXexcBad9 4 4 2 2 2" xfId="24749"/>
    <cellStyle name="SAPBEXexcBad9 4 4 2 3" xfId="24750"/>
    <cellStyle name="SAPBEXexcBad9 4 4 2 3 2" xfId="24751"/>
    <cellStyle name="SAPBEXexcBad9 4 4 2 4" xfId="24752"/>
    <cellStyle name="SAPBEXexcBad9 4 4 3" xfId="24753"/>
    <cellStyle name="SAPBEXexcBad9 4 4 3 2" xfId="24754"/>
    <cellStyle name="SAPBEXexcBad9 4 4 4" xfId="24755"/>
    <cellStyle name="SAPBEXexcBad9 4 4 4 2" xfId="24756"/>
    <cellStyle name="SAPBEXexcBad9 4 4 5" xfId="24757"/>
    <cellStyle name="SAPBEXexcBad9 4 5" xfId="2726"/>
    <cellStyle name="SAPBEXexcBad9 4 5 2" xfId="2727"/>
    <cellStyle name="SAPBEXexcBad9 4 5 2 2" xfId="24758"/>
    <cellStyle name="SAPBEXexcBad9 4 5 2 2 2" xfId="24759"/>
    <cellStyle name="SAPBEXexcBad9 4 5 2 3" xfId="24760"/>
    <cellStyle name="SAPBEXexcBad9 4 5 2 3 2" xfId="24761"/>
    <cellStyle name="SAPBEXexcBad9 4 5 2 4" xfId="24762"/>
    <cellStyle name="SAPBEXexcBad9 4 5 3" xfId="24763"/>
    <cellStyle name="SAPBEXexcBad9 4 5 3 2" xfId="24764"/>
    <cellStyle name="SAPBEXexcBad9 4 5 4" xfId="24765"/>
    <cellStyle name="SAPBEXexcBad9 4 5 4 2" xfId="24766"/>
    <cellStyle name="SAPBEXexcBad9 4 5 5" xfId="24767"/>
    <cellStyle name="SAPBEXexcBad9 4 6" xfId="2728"/>
    <cellStyle name="SAPBEXexcBad9 4 6 2" xfId="2729"/>
    <cellStyle name="SAPBEXexcBad9 4 6 2 2" xfId="24768"/>
    <cellStyle name="SAPBEXexcBad9 4 6 2 2 2" xfId="24769"/>
    <cellStyle name="SAPBEXexcBad9 4 6 2 3" xfId="24770"/>
    <cellStyle name="SAPBEXexcBad9 4 6 2 3 2" xfId="24771"/>
    <cellStyle name="SAPBEXexcBad9 4 6 2 4" xfId="24772"/>
    <cellStyle name="SAPBEXexcBad9 4 6 3" xfId="24773"/>
    <cellStyle name="SAPBEXexcBad9 4 6 3 2" xfId="24774"/>
    <cellStyle name="SAPBEXexcBad9 4 6 4" xfId="24775"/>
    <cellStyle name="SAPBEXexcBad9 4 6 4 2" xfId="24776"/>
    <cellStyle name="SAPBEXexcBad9 4 6 5" xfId="24777"/>
    <cellStyle name="SAPBEXexcBad9 4 7" xfId="2730"/>
    <cellStyle name="SAPBEXexcBad9 4 7 2" xfId="24778"/>
    <cellStyle name="SAPBEXexcBad9 4 7 2 2" xfId="24779"/>
    <cellStyle name="SAPBEXexcBad9 4 7 3" xfId="24780"/>
    <cellStyle name="SAPBEXexcBad9 4 7 3 2" xfId="24781"/>
    <cellStyle name="SAPBEXexcBad9 4 7 4" xfId="24782"/>
    <cellStyle name="SAPBEXexcBad9 4 8" xfId="24783"/>
    <cellStyle name="SAPBEXexcBad9 4 8 2" xfId="24784"/>
    <cellStyle name="SAPBEXexcBad9 4 9" xfId="24785"/>
    <cellStyle name="SAPBEXexcBad9 4 9 2" xfId="24786"/>
    <cellStyle name="SAPBEXexcBad9 5" xfId="2731"/>
    <cellStyle name="SAPBEXexcBad9 5 10" xfId="24787"/>
    <cellStyle name="SAPBEXexcBad9 5 2" xfId="2732"/>
    <cellStyle name="SAPBEXexcBad9 5 2 2" xfId="2733"/>
    <cellStyle name="SAPBEXexcBad9 5 2 2 2" xfId="24788"/>
    <cellStyle name="SAPBEXexcBad9 5 2 2 2 2" xfId="24789"/>
    <cellStyle name="SAPBEXexcBad9 5 2 2 3" xfId="24790"/>
    <cellStyle name="SAPBEXexcBad9 5 2 2 3 2" xfId="24791"/>
    <cellStyle name="SAPBEXexcBad9 5 2 2 4" xfId="24792"/>
    <cellStyle name="SAPBEXexcBad9 5 2 3" xfId="24793"/>
    <cellStyle name="SAPBEXexcBad9 5 2 3 2" xfId="24794"/>
    <cellStyle name="SAPBEXexcBad9 5 2 4" xfId="24795"/>
    <cellStyle name="SAPBEXexcBad9 5 2 4 2" xfId="24796"/>
    <cellStyle name="SAPBEXexcBad9 5 2 5" xfId="24797"/>
    <cellStyle name="SAPBEXexcBad9 5 3" xfId="2734"/>
    <cellStyle name="SAPBEXexcBad9 5 3 2" xfId="2735"/>
    <cellStyle name="SAPBEXexcBad9 5 3 2 2" xfId="24798"/>
    <cellStyle name="SAPBEXexcBad9 5 3 2 2 2" xfId="24799"/>
    <cellStyle name="SAPBEXexcBad9 5 3 2 3" xfId="24800"/>
    <cellStyle name="SAPBEXexcBad9 5 3 2 3 2" xfId="24801"/>
    <cellStyle name="SAPBEXexcBad9 5 3 2 4" xfId="24802"/>
    <cellStyle name="SAPBEXexcBad9 5 3 3" xfId="24803"/>
    <cellStyle name="SAPBEXexcBad9 5 3 3 2" xfId="24804"/>
    <cellStyle name="SAPBEXexcBad9 5 3 4" xfId="24805"/>
    <cellStyle name="SAPBEXexcBad9 5 3 4 2" xfId="24806"/>
    <cellStyle name="SAPBEXexcBad9 5 3 5" xfId="24807"/>
    <cellStyle name="SAPBEXexcBad9 5 4" xfId="2736"/>
    <cellStyle name="SAPBEXexcBad9 5 4 2" xfId="2737"/>
    <cellStyle name="SAPBEXexcBad9 5 4 2 2" xfId="24808"/>
    <cellStyle name="SAPBEXexcBad9 5 4 2 2 2" xfId="24809"/>
    <cellStyle name="SAPBEXexcBad9 5 4 2 3" xfId="24810"/>
    <cellStyle name="SAPBEXexcBad9 5 4 2 3 2" xfId="24811"/>
    <cellStyle name="SAPBEXexcBad9 5 4 2 4" xfId="24812"/>
    <cellStyle name="SAPBEXexcBad9 5 4 3" xfId="24813"/>
    <cellStyle name="SAPBEXexcBad9 5 4 3 2" xfId="24814"/>
    <cellStyle name="SAPBEXexcBad9 5 4 4" xfId="24815"/>
    <cellStyle name="SAPBEXexcBad9 5 4 4 2" xfId="24816"/>
    <cellStyle name="SAPBEXexcBad9 5 4 5" xfId="24817"/>
    <cellStyle name="SAPBEXexcBad9 5 5" xfId="2738"/>
    <cellStyle name="SAPBEXexcBad9 5 5 2" xfId="2739"/>
    <cellStyle name="SAPBEXexcBad9 5 5 2 2" xfId="24818"/>
    <cellStyle name="SAPBEXexcBad9 5 5 2 2 2" xfId="24819"/>
    <cellStyle name="SAPBEXexcBad9 5 5 2 3" xfId="24820"/>
    <cellStyle name="SAPBEXexcBad9 5 5 2 3 2" xfId="24821"/>
    <cellStyle name="SAPBEXexcBad9 5 5 2 4" xfId="24822"/>
    <cellStyle name="SAPBEXexcBad9 5 5 3" xfId="24823"/>
    <cellStyle name="SAPBEXexcBad9 5 5 3 2" xfId="24824"/>
    <cellStyle name="SAPBEXexcBad9 5 5 4" xfId="24825"/>
    <cellStyle name="SAPBEXexcBad9 5 5 4 2" xfId="24826"/>
    <cellStyle name="SAPBEXexcBad9 5 5 5" xfId="24827"/>
    <cellStyle name="SAPBEXexcBad9 5 6" xfId="2740"/>
    <cellStyle name="SAPBEXexcBad9 5 6 2" xfId="2741"/>
    <cellStyle name="SAPBEXexcBad9 5 6 2 2" xfId="24828"/>
    <cellStyle name="SAPBEXexcBad9 5 6 2 2 2" xfId="24829"/>
    <cellStyle name="SAPBEXexcBad9 5 6 2 3" xfId="24830"/>
    <cellStyle name="SAPBEXexcBad9 5 6 2 3 2" xfId="24831"/>
    <cellStyle name="SAPBEXexcBad9 5 6 2 4" xfId="24832"/>
    <cellStyle name="SAPBEXexcBad9 5 6 3" xfId="24833"/>
    <cellStyle name="SAPBEXexcBad9 5 6 3 2" xfId="24834"/>
    <cellStyle name="SAPBEXexcBad9 5 6 4" xfId="24835"/>
    <cellStyle name="SAPBEXexcBad9 5 6 4 2" xfId="24836"/>
    <cellStyle name="SAPBEXexcBad9 5 6 5" xfId="24837"/>
    <cellStyle name="SAPBEXexcBad9 5 7" xfId="2742"/>
    <cellStyle name="SAPBEXexcBad9 5 7 2" xfId="24838"/>
    <cellStyle name="SAPBEXexcBad9 5 7 2 2" xfId="24839"/>
    <cellStyle name="SAPBEXexcBad9 5 7 3" xfId="24840"/>
    <cellStyle name="SAPBEXexcBad9 5 7 3 2" xfId="24841"/>
    <cellStyle name="SAPBEXexcBad9 5 7 4" xfId="24842"/>
    <cellStyle name="SAPBEXexcBad9 5 8" xfId="24843"/>
    <cellStyle name="SAPBEXexcBad9 5 8 2" xfId="24844"/>
    <cellStyle name="SAPBEXexcBad9 5 9" xfId="24845"/>
    <cellStyle name="SAPBEXexcBad9 5 9 2" xfId="24846"/>
    <cellStyle name="SAPBEXexcBad9 6" xfId="2743"/>
    <cellStyle name="SAPBEXexcBad9 6 10" xfId="24847"/>
    <cellStyle name="SAPBEXexcBad9 6 2" xfId="2744"/>
    <cellStyle name="SAPBEXexcBad9 6 2 2" xfId="2745"/>
    <cellStyle name="SAPBEXexcBad9 6 2 2 2" xfId="24848"/>
    <cellStyle name="SAPBEXexcBad9 6 2 2 2 2" xfId="24849"/>
    <cellStyle name="SAPBEXexcBad9 6 2 2 3" xfId="24850"/>
    <cellStyle name="SAPBEXexcBad9 6 2 2 3 2" xfId="24851"/>
    <cellStyle name="SAPBEXexcBad9 6 2 2 4" xfId="24852"/>
    <cellStyle name="SAPBEXexcBad9 6 2 3" xfId="24853"/>
    <cellStyle name="SAPBEXexcBad9 6 2 3 2" xfId="24854"/>
    <cellStyle name="SAPBEXexcBad9 6 2 4" xfId="24855"/>
    <cellStyle name="SAPBEXexcBad9 6 2 4 2" xfId="24856"/>
    <cellStyle name="SAPBEXexcBad9 6 2 5" xfId="24857"/>
    <cellStyle name="SAPBEXexcBad9 6 3" xfId="2746"/>
    <cellStyle name="SAPBEXexcBad9 6 3 2" xfId="2747"/>
    <cellStyle name="SAPBEXexcBad9 6 3 2 2" xfId="24858"/>
    <cellStyle name="SAPBEXexcBad9 6 3 2 2 2" xfId="24859"/>
    <cellStyle name="SAPBEXexcBad9 6 3 2 3" xfId="24860"/>
    <cellStyle name="SAPBEXexcBad9 6 3 2 3 2" xfId="24861"/>
    <cellStyle name="SAPBEXexcBad9 6 3 2 4" xfId="24862"/>
    <cellStyle name="SAPBEXexcBad9 6 3 3" xfId="24863"/>
    <cellStyle name="SAPBEXexcBad9 6 3 3 2" xfId="24864"/>
    <cellStyle name="SAPBEXexcBad9 6 3 4" xfId="24865"/>
    <cellStyle name="SAPBEXexcBad9 6 3 4 2" xfId="24866"/>
    <cellStyle name="SAPBEXexcBad9 6 3 5" xfId="24867"/>
    <cellStyle name="SAPBEXexcBad9 6 4" xfId="2748"/>
    <cellStyle name="SAPBEXexcBad9 6 4 2" xfId="2749"/>
    <cellStyle name="SAPBEXexcBad9 6 4 2 2" xfId="24868"/>
    <cellStyle name="SAPBEXexcBad9 6 4 2 2 2" xfId="24869"/>
    <cellStyle name="SAPBEXexcBad9 6 4 2 3" xfId="24870"/>
    <cellStyle name="SAPBEXexcBad9 6 4 2 3 2" xfId="24871"/>
    <cellStyle name="SAPBEXexcBad9 6 4 2 4" xfId="24872"/>
    <cellStyle name="SAPBEXexcBad9 6 4 3" xfId="24873"/>
    <cellStyle name="SAPBEXexcBad9 6 4 3 2" xfId="24874"/>
    <cellStyle name="SAPBEXexcBad9 6 4 4" xfId="24875"/>
    <cellStyle name="SAPBEXexcBad9 6 4 4 2" xfId="24876"/>
    <cellStyle name="SAPBEXexcBad9 6 4 5" xfId="24877"/>
    <cellStyle name="SAPBEXexcBad9 6 5" xfId="2750"/>
    <cellStyle name="SAPBEXexcBad9 6 5 2" xfId="2751"/>
    <cellStyle name="SAPBEXexcBad9 6 5 2 2" xfId="24878"/>
    <cellStyle name="SAPBEXexcBad9 6 5 2 2 2" xfId="24879"/>
    <cellStyle name="SAPBEXexcBad9 6 5 2 3" xfId="24880"/>
    <cellStyle name="SAPBEXexcBad9 6 5 2 3 2" xfId="24881"/>
    <cellStyle name="SAPBEXexcBad9 6 5 2 4" xfId="24882"/>
    <cellStyle name="SAPBEXexcBad9 6 5 3" xfId="24883"/>
    <cellStyle name="SAPBEXexcBad9 6 5 3 2" xfId="24884"/>
    <cellStyle name="SAPBEXexcBad9 6 5 4" xfId="24885"/>
    <cellStyle name="SAPBEXexcBad9 6 5 4 2" xfId="24886"/>
    <cellStyle name="SAPBEXexcBad9 6 5 5" xfId="24887"/>
    <cellStyle name="SAPBEXexcBad9 6 6" xfId="2752"/>
    <cellStyle name="SAPBEXexcBad9 6 6 2" xfId="2753"/>
    <cellStyle name="SAPBEXexcBad9 6 6 2 2" xfId="24888"/>
    <cellStyle name="SAPBEXexcBad9 6 6 2 2 2" xfId="24889"/>
    <cellStyle name="SAPBEXexcBad9 6 6 2 3" xfId="24890"/>
    <cellStyle name="SAPBEXexcBad9 6 6 2 3 2" xfId="24891"/>
    <cellStyle name="SAPBEXexcBad9 6 6 2 4" xfId="24892"/>
    <cellStyle name="SAPBEXexcBad9 6 6 3" xfId="24893"/>
    <cellStyle name="SAPBEXexcBad9 6 6 3 2" xfId="24894"/>
    <cellStyle name="SAPBEXexcBad9 6 6 4" xfId="24895"/>
    <cellStyle name="SAPBEXexcBad9 6 6 4 2" xfId="24896"/>
    <cellStyle name="SAPBEXexcBad9 6 6 5" xfId="24897"/>
    <cellStyle name="SAPBEXexcBad9 6 7" xfId="2754"/>
    <cellStyle name="SAPBEXexcBad9 6 7 2" xfId="24898"/>
    <cellStyle name="SAPBEXexcBad9 6 7 2 2" xfId="24899"/>
    <cellStyle name="SAPBEXexcBad9 6 7 3" xfId="24900"/>
    <cellStyle name="SAPBEXexcBad9 6 7 3 2" xfId="24901"/>
    <cellStyle name="SAPBEXexcBad9 6 7 4" xfId="24902"/>
    <cellStyle name="SAPBEXexcBad9 6 8" xfId="24903"/>
    <cellStyle name="SAPBEXexcBad9 6 8 2" xfId="24904"/>
    <cellStyle name="SAPBEXexcBad9 6 9" xfId="24905"/>
    <cellStyle name="SAPBEXexcBad9 6 9 2" xfId="24906"/>
    <cellStyle name="SAPBEXexcBad9 7" xfId="2755"/>
    <cellStyle name="SAPBEXexcBad9 7 2" xfId="2756"/>
    <cellStyle name="SAPBEXexcBad9 7 2 2" xfId="24907"/>
    <cellStyle name="SAPBEXexcBad9 7 2 2 2" xfId="24908"/>
    <cellStyle name="SAPBEXexcBad9 7 2 3" xfId="24909"/>
    <cellStyle name="SAPBEXexcBad9 7 2 3 2" xfId="24910"/>
    <cellStyle name="SAPBEXexcBad9 7 2 4" xfId="24911"/>
    <cellStyle name="SAPBEXexcBad9 7 3" xfId="24912"/>
    <cellStyle name="SAPBEXexcBad9 7 3 2" xfId="24913"/>
    <cellStyle name="SAPBEXexcBad9 7 4" xfId="24914"/>
    <cellStyle name="SAPBEXexcBad9 7 4 2" xfId="24915"/>
    <cellStyle name="SAPBEXexcBad9 7 5" xfId="24916"/>
    <cellStyle name="SAPBEXexcBad9 8" xfId="2757"/>
    <cellStyle name="SAPBEXexcBad9 8 2" xfId="2758"/>
    <cellStyle name="SAPBEXexcBad9 8 2 2" xfId="24917"/>
    <cellStyle name="SAPBEXexcBad9 8 2 2 2" xfId="24918"/>
    <cellStyle name="SAPBEXexcBad9 8 2 3" xfId="24919"/>
    <cellStyle name="SAPBEXexcBad9 8 2 3 2" xfId="24920"/>
    <cellStyle name="SAPBEXexcBad9 8 2 4" xfId="24921"/>
    <cellStyle name="SAPBEXexcBad9 8 3" xfId="24922"/>
    <cellStyle name="SAPBEXexcBad9 8 3 2" xfId="24923"/>
    <cellStyle name="SAPBEXexcBad9 8 4" xfId="24924"/>
    <cellStyle name="SAPBEXexcBad9 8 4 2" xfId="24925"/>
    <cellStyle name="SAPBEXexcBad9 8 5" xfId="24926"/>
    <cellStyle name="SAPBEXexcBad9 9" xfId="2759"/>
    <cellStyle name="SAPBEXexcBad9 9 2" xfId="2760"/>
    <cellStyle name="SAPBEXexcBad9 9 2 2" xfId="24927"/>
    <cellStyle name="SAPBEXexcBad9 9 2 2 2" xfId="24928"/>
    <cellStyle name="SAPBEXexcBad9 9 2 3" xfId="24929"/>
    <cellStyle name="SAPBEXexcBad9 9 2 3 2" xfId="24930"/>
    <cellStyle name="SAPBEXexcBad9 9 2 4" xfId="24931"/>
    <cellStyle name="SAPBEXexcBad9 9 3" xfId="24932"/>
    <cellStyle name="SAPBEXexcBad9 9 3 2" xfId="24933"/>
    <cellStyle name="SAPBEXexcBad9 9 4" xfId="24934"/>
    <cellStyle name="SAPBEXexcBad9 9 4 2" xfId="24935"/>
    <cellStyle name="SAPBEXexcBad9 9 5" xfId="24936"/>
    <cellStyle name="SAPBEXexcCritical4" xfId="2761"/>
    <cellStyle name="SAPBEXexcCritical4 10" xfId="2762"/>
    <cellStyle name="SAPBEXexcCritical4 10 2" xfId="2763"/>
    <cellStyle name="SAPBEXexcCritical4 10 2 2" xfId="24937"/>
    <cellStyle name="SAPBEXexcCritical4 10 2 2 2" xfId="24938"/>
    <cellStyle name="SAPBEXexcCritical4 10 2 3" xfId="24939"/>
    <cellStyle name="SAPBEXexcCritical4 10 2 3 2" xfId="24940"/>
    <cellStyle name="SAPBEXexcCritical4 10 2 4" xfId="24941"/>
    <cellStyle name="SAPBEXexcCritical4 10 3" xfId="24942"/>
    <cellStyle name="SAPBEXexcCritical4 10 3 2" xfId="24943"/>
    <cellStyle name="SAPBEXexcCritical4 10 4" xfId="24944"/>
    <cellStyle name="SAPBEXexcCritical4 10 4 2" xfId="24945"/>
    <cellStyle name="SAPBEXexcCritical4 10 5" xfId="24946"/>
    <cellStyle name="SAPBEXexcCritical4 11" xfId="2764"/>
    <cellStyle name="SAPBEXexcCritical4 11 2" xfId="24947"/>
    <cellStyle name="SAPBEXexcCritical4 11 2 2" xfId="24948"/>
    <cellStyle name="SAPBEXexcCritical4 11 3" xfId="24949"/>
    <cellStyle name="SAPBEXexcCritical4 11 3 2" xfId="24950"/>
    <cellStyle name="SAPBEXexcCritical4 11 4" xfId="24951"/>
    <cellStyle name="SAPBEXexcCritical4 12" xfId="2765"/>
    <cellStyle name="SAPBEXexcCritical4 12 2" xfId="24952"/>
    <cellStyle name="SAPBEXexcCritical4 12 2 2" xfId="24953"/>
    <cellStyle name="SAPBEXexcCritical4 12 3" xfId="24954"/>
    <cellStyle name="SAPBEXexcCritical4 12 3 2" xfId="24955"/>
    <cellStyle name="SAPBEXexcCritical4 12 4" xfId="24956"/>
    <cellStyle name="SAPBEXexcCritical4 13" xfId="2766"/>
    <cellStyle name="SAPBEXexcCritical4 13 2" xfId="24957"/>
    <cellStyle name="SAPBEXexcCritical4 13 2 2" xfId="24958"/>
    <cellStyle name="SAPBEXexcCritical4 13 3" xfId="24959"/>
    <cellStyle name="SAPBEXexcCritical4 13 3 2" xfId="24960"/>
    <cellStyle name="SAPBEXexcCritical4 13 4" xfId="24961"/>
    <cellStyle name="SAPBEXexcCritical4 14" xfId="2767"/>
    <cellStyle name="SAPBEXexcCritical4 14 2" xfId="24962"/>
    <cellStyle name="SAPBEXexcCritical4 14 2 2" xfId="24963"/>
    <cellStyle name="SAPBEXexcCritical4 14 3" xfId="24964"/>
    <cellStyle name="SAPBEXexcCritical4 14 3 2" xfId="24965"/>
    <cellStyle name="SAPBEXexcCritical4 14 4" xfId="24966"/>
    <cellStyle name="SAPBEXexcCritical4 15" xfId="2768"/>
    <cellStyle name="SAPBEXexcCritical4 15 2" xfId="24967"/>
    <cellStyle name="SAPBEXexcCritical4 15 2 2" xfId="24968"/>
    <cellStyle name="SAPBEXexcCritical4 15 3" xfId="24969"/>
    <cellStyle name="SAPBEXexcCritical4 15 3 2" xfId="24970"/>
    <cellStyle name="SAPBEXexcCritical4 15 4" xfId="24971"/>
    <cellStyle name="SAPBEXexcCritical4 16" xfId="24972"/>
    <cellStyle name="SAPBEXexcCritical4 16 2" xfId="24973"/>
    <cellStyle name="SAPBEXexcCritical4 16 2 2" xfId="24974"/>
    <cellStyle name="SAPBEXexcCritical4 16 3" xfId="24975"/>
    <cellStyle name="SAPBEXexcCritical4 17" xfId="24976"/>
    <cellStyle name="SAPBEXexcCritical4 17 2" xfId="24977"/>
    <cellStyle name="SAPBEXexcCritical4 17 2 2" xfId="24978"/>
    <cellStyle name="SAPBEXexcCritical4 17 3" xfId="24979"/>
    <cellStyle name="SAPBEXexcCritical4 18" xfId="24980"/>
    <cellStyle name="SAPBEXexcCritical4 18 2" xfId="24981"/>
    <cellStyle name="SAPBEXexcCritical4 18 2 2" xfId="24982"/>
    <cellStyle name="SAPBEXexcCritical4 18 3" xfId="24983"/>
    <cellStyle name="SAPBEXexcCritical4 19" xfId="24984"/>
    <cellStyle name="SAPBEXexcCritical4 19 2" xfId="24985"/>
    <cellStyle name="SAPBEXexcCritical4 2" xfId="2769"/>
    <cellStyle name="SAPBEXexcCritical4 2 10" xfId="2770"/>
    <cellStyle name="SAPBEXexcCritical4 2 10 2" xfId="24986"/>
    <cellStyle name="SAPBEXexcCritical4 2 10 2 2" xfId="24987"/>
    <cellStyle name="SAPBEXexcCritical4 2 10 3" xfId="24988"/>
    <cellStyle name="SAPBEXexcCritical4 2 10 3 2" xfId="24989"/>
    <cellStyle name="SAPBEXexcCritical4 2 10 4" xfId="24990"/>
    <cellStyle name="SAPBEXexcCritical4 2 11" xfId="2771"/>
    <cellStyle name="SAPBEXexcCritical4 2 11 2" xfId="24991"/>
    <cellStyle name="SAPBEXexcCritical4 2 11 2 2" xfId="24992"/>
    <cellStyle name="SAPBEXexcCritical4 2 11 3" xfId="24993"/>
    <cellStyle name="SAPBEXexcCritical4 2 11 3 2" xfId="24994"/>
    <cellStyle name="SAPBEXexcCritical4 2 11 4" xfId="24995"/>
    <cellStyle name="SAPBEXexcCritical4 2 12" xfId="2772"/>
    <cellStyle name="SAPBEXexcCritical4 2 12 2" xfId="24996"/>
    <cellStyle name="SAPBEXexcCritical4 2 12 2 2" xfId="24997"/>
    <cellStyle name="SAPBEXexcCritical4 2 12 3" xfId="24998"/>
    <cellStyle name="SAPBEXexcCritical4 2 12 3 2" xfId="24999"/>
    <cellStyle name="SAPBEXexcCritical4 2 12 4" xfId="25000"/>
    <cellStyle name="SAPBEXexcCritical4 2 13" xfId="2773"/>
    <cellStyle name="SAPBEXexcCritical4 2 13 2" xfId="25001"/>
    <cellStyle name="SAPBEXexcCritical4 2 13 2 2" xfId="25002"/>
    <cellStyle name="SAPBEXexcCritical4 2 13 3" xfId="25003"/>
    <cellStyle name="SAPBEXexcCritical4 2 13 3 2" xfId="25004"/>
    <cellStyle name="SAPBEXexcCritical4 2 13 4" xfId="25005"/>
    <cellStyle name="SAPBEXexcCritical4 2 14" xfId="2774"/>
    <cellStyle name="SAPBEXexcCritical4 2 14 2" xfId="25006"/>
    <cellStyle name="SAPBEXexcCritical4 2 14 2 2" xfId="25007"/>
    <cellStyle name="SAPBEXexcCritical4 2 14 3" xfId="25008"/>
    <cellStyle name="SAPBEXexcCritical4 2 14 3 2" xfId="25009"/>
    <cellStyle name="SAPBEXexcCritical4 2 14 4" xfId="25010"/>
    <cellStyle name="SAPBEXexcCritical4 2 15" xfId="25011"/>
    <cellStyle name="SAPBEXexcCritical4 2 15 2" xfId="25012"/>
    <cellStyle name="SAPBEXexcCritical4 2 15 2 2" xfId="25013"/>
    <cellStyle name="SAPBEXexcCritical4 2 15 3" xfId="25014"/>
    <cellStyle name="SAPBEXexcCritical4 2 16" xfId="25015"/>
    <cellStyle name="SAPBEXexcCritical4 2 16 2" xfId="25016"/>
    <cellStyle name="SAPBEXexcCritical4 2 16 2 2" xfId="25017"/>
    <cellStyle name="SAPBEXexcCritical4 2 16 3" xfId="25018"/>
    <cellStyle name="SAPBEXexcCritical4 2 17" xfId="25019"/>
    <cellStyle name="SAPBEXexcCritical4 2 17 2" xfId="25020"/>
    <cellStyle name="SAPBEXexcCritical4 2 17 2 2" xfId="25021"/>
    <cellStyle name="SAPBEXexcCritical4 2 17 3" xfId="25022"/>
    <cellStyle name="SAPBEXexcCritical4 2 18" xfId="25023"/>
    <cellStyle name="SAPBEXexcCritical4 2 18 2" xfId="25024"/>
    <cellStyle name="SAPBEXexcCritical4 2 19" xfId="25025"/>
    <cellStyle name="SAPBEXexcCritical4 2 19 2" xfId="25026"/>
    <cellStyle name="SAPBEXexcCritical4 2 2" xfId="2775"/>
    <cellStyle name="SAPBEXexcCritical4 2 2 10" xfId="2776"/>
    <cellStyle name="SAPBEXexcCritical4 2 2 10 2" xfId="25027"/>
    <cellStyle name="SAPBEXexcCritical4 2 2 10 2 2" xfId="25028"/>
    <cellStyle name="SAPBEXexcCritical4 2 2 10 3" xfId="25029"/>
    <cellStyle name="SAPBEXexcCritical4 2 2 10 3 2" xfId="25030"/>
    <cellStyle name="SAPBEXexcCritical4 2 2 10 4" xfId="25031"/>
    <cellStyle name="SAPBEXexcCritical4 2 2 11" xfId="25032"/>
    <cellStyle name="SAPBEXexcCritical4 2 2 11 2" xfId="25033"/>
    <cellStyle name="SAPBEXexcCritical4 2 2 12" xfId="25034"/>
    <cellStyle name="SAPBEXexcCritical4 2 2 12 2" xfId="25035"/>
    <cellStyle name="SAPBEXexcCritical4 2 2 13" xfId="25036"/>
    <cellStyle name="SAPBEXexcCritical4 2 2 2" xfId="2777"/>
    <cellStyle name="SAPBEXexcCritical4 2 2 2 10" xfId="25037"/>
    <cellStyle name="SAPBEXexcCritical4 2 2 2 2" xfId="2778"/>
    <cellStyle name="SAPBEXexcCritical4 2 2 2 2 2" xfId="2779"/>
    <cellStyle name="SAPBEXexcCritical4 2 2 2 2 2 2" xfId="25038"/>
    <cellStyle name="SAPBEXexcCritical4 2 2 2 2 2 2 2" xfId="25039"/>
    <cellStyle name="SAPBEXexcCritical4 2 2 2 2 2 3" xfId="25040"/>
    <cellStyle name="SAPBEXexcCritical4 2 2 2 2 2 3 2" xfId="25041"/>
    <cellStyle name="SAPBEXexcCritical4 2 2 2 2 2 4" xfId="25042"/>
    <cellStyle name="SAPBEXexcCritical4 2 2 2 2 3" xfId="25043"/>
    <cellStyle name="SAPBEXexcCritical4 2 2 2 2 3 2" xfId="25044"/>
    <cellStyle name="SAPBEXexcCritical4 2 2 2 2 4" xfId="25045"/>
    <cellStyle name="SAPBEXexcCritical4 2 2 2 2 4 2" xfId="25046"/>
    <cellStyle name="SAPBEXexcCritical4 2 2 2 2 5" xfId="25047"/>
    <cellStyle name="SAPBEXexcCritical4 2 2 2 3" xfId="2780"/>
    <cellStyle name="SAPBEXexcCritical4 2 2 2 3 2" xfId="2781"/>
    <cellStyle name="SAPBEXexcCritical4 2 2 2 3 2 2" xfId="25048"/>
    <cellStyle name="SAPBEXexcCritical4 2 2 2 3 2 2 2" xfId="25049"/>
    <cellStyle name="SAPBEXexcCritical4 2 2 2 3 2 3" xfId="25050"/>
    <cellStyle name="SAPBEXexcCritical4 2 2 2 3 2 3 2" xfId="25051"/>
    <cellStyle name="SAPBEXexcCritical4 2 2 2 3 2 4" xfId="25052"/>
    <cellStyle name="SAPBEXexcCritical4 2 2 2 3 3" xfId="25053"/>
    <cellStyle name="SAPBEXexcCritical4 2 2 2 3 3 2" xfId="25054"/>
    <cellStyle name="SAPBEXexcCritical4 2 2 2 3 4" xfId="25055"/>
    <cellStyle name="SAPBEXexcCritical4 2 2 2 3 4 2" xfId="25056"/>
    <cellStyle name="SAPBEXexcCritical4 2 2 2 3 5" xfId="25057"/>
    <cellStyle name="SAPBEXexcCritical4 2 2 2 4" xfId="2782"/>
    <cellStyle name="SAPBEXexcCritical4 2 2 2 4 2" xfId="2783"/>
    <cellStyle name="SAPBEXexcCritical4 2 2 2 4 2 2" xfId="25058"/>
    <cellStyle name="SAPBEXexcCritical4 2 2 2 4 2 2 2" xfId="25059"/>
    <cellStyle name="SAPBEXexcCritical4 2 2 2 4 2 3" xfId="25060"/>
    <cellStyle name="SAPBEXexcCritical4 2 2 2 4 2 3 2" xfId="25061"/>
    <cellStyle name="SAPBEXexcCritical4 2 2 2 4 2 4" xfId="25062"/>
    <cellStyle name="SAPBEXexcCritical4 2 2 2 4 3" xfId="25063"/>
    <cellStyle name="SAPBEXexcCritical4 2 2 2 4 3 2" xfId="25064"/>
    <cellStyle name="SAPBEXexcCritical4 2 2 2 4 4" xfId="25065"/>
    <cellStyle name="SAPBEXexcCritical4 2 2 2 4 4 2" xfId="25066"/>
    <cellStyle name="SAPBEXexcCritical4 2 2 2 4 5" xfId="25067"/>
    <cellStyle name="SAPBEXexcCritical4 2 2 2 5" xfId="2784"/>
    <cellStyle name="SAPBEXexcCritical4 2 2 2 5 2" xfId="2785"/>
    <cellStyle name="SAPBEXexcCritical4 2 2 2 5 2 2" xfId="25068"/>
    <cellStyle name="SAPBEXexcCritical4 2 2 2 5 2 2 2" xfId="25069"/>
    <cellStyle name="SAPBEXexcCritical4 2 2 2 5 2 3" xfId="25070"/>
    <cellStyle name="SAPBEXexcCritical4 2 2 2 5 2 3 2" xfId="25071"/>
    <cellStyle name="SAPBEXexcCritical4 2 2 2 5 2 4" xfId="25072"/>
    <cellStyle name="SAPBEXexcCritical4 2 2 2 5 3" xfId="25073"/>
    <cellStyle name="SAPBEXexcCritical4 2 2 2 5 3 2" xfId="25074"/>
    <cellStyle name="SAPBEXexcCritical4 2 2 2 5 4" xfId="25075"/>
    <cellStyle name="SAPBEXexcCritical4 2 2 2 5 4 2" xfId="25076"/>
    <cellStyle name="SAPBEXexcCritical4 2 2 2 5 5" xfId="25077"/>
    <cellStyle name="SAPBEXexcCritical4 2 2 2 6" xfId="2786"/>
    <cellStyle name="SAPBEXexcCritical4 2 2 2 6 2" xfId="2787"/>
    <cellStyle name="SAPBEXexcCritical4 2 2 2 6 2 2" xfId="25078"/>
    <cellStyle name="SAPBEXexcCritical4 2 2 2 6 2 2 2" xfId="25079"/>
    <cellStyle name="SAPBEXexcCritical4 2 2 2 6 2 3" xfId="25080"/>
    <cellStyle name="SAPBEXexcCritical4 2 2 2 6 2 3 2" xfId="25081"/>
    <cellStyle name="SAPBEXexcCritical4 2 2 2 6 2 4" xfId="25082"/>
    <cellStyle name="SAPBEXexcCritical4 2 2 2 6 3" xfId="25083"/>
    <cellStyle name="SAPBEXexcCritical4 2 2 2 6 3 2" xfId="25084"/>
    <cellStyle name="SAPBEXexcCritical4 2 2 2 6 4" xfId="25085"/>
    <cellStyle name="SAPBEXexcCritical4 2 2 2 6 4 2" xfId="25086"/>
    <cellStyle name="SAPBEXexcCritical4 2 2 2 6 5" xfId="25087"/>
    <cellStyle name="SAPBEXexcCritical4 2 2 2 7" xfId="2788"/>
    <cellStyle name="SAPBEXexcCritical4 2 2 2 7 2" xfId="25088"/>
    <cellStyle name="SAPBEXexcCritical4 2 2 2 7 2 2" xfId="25089"/>
    <cellStyle name="SAPBEXexcCritical4 2 2 2 7 3" xfId="25090"/>
    <cellStyle name="SAPBEXexcCritical4 2 2 2 7 3 2" xfId="25091"/>
    <cellStyle name="SAPBEXexcCritical4 2 2 2 7 4" xfId="25092"/>
    <cellStyle name="SAPBEXexcCritical4 2 2 2 8" xfId="25093"/>
    <cellStyle name="SAPBEXexcCritical4 2 2 2 8 2" xfId="25094"/>
    <cellStyle name="SAPBEXexcCritical4 2 2 2 9" xfId="25095"/>
    <cellStyle name="SAPBEXexcCritical4 2 2 2 9 2" xfId="25096"/>
    <cellStyle name="SAPBEXexcCritical4 2 2 3" xfId="2789"/>
    <cellStyle name="SAPBEXexcCritical4 2 2 3 10" xfId="25097"/>
    <cellStyle name="SAPBEXexcCritical4 2 2 3 2" xfId="2790"/>
    <cellStyle name="SAPBEXexcCritical4 2 2 3 2 2" xfId="2791"/>
    <cellStyle name="SAPBEXexcCritical4 2 2 3 2 2 2" xfId="25098"/>
    <cellStyle name="SAPBEXexcCritical4 2 2 3 2 2 2 2" xfId="25099"/>
    <cellStyle name="SAPBEXexcCritical4 2 2 3 2 2 3" xfId="25100"/>
    <cellStyle name="SAPBEXexcCritical4 2 2 3 2 2 3 2" xfId="25101"/>
    <cellStyle name="SAPBEXexcCritical4 2 2 3 2 2 4" xfId="25102"/>
    <cellStyle name="SAPBEXexcCritical4 2 2 3 2 3" xfId="25103"/>
    <cellStyle name="SAPBEXexcCritical4 2 2 3 2 3 2" xfId="25104"/>
    <cellStyle name="SAPBEXexcCritical4 2 2 3 2 4" xfId="25105"/>
    <cellStyle name="SAPBEXexcCritical4 2 2 3 2 4 2" xfId="25106"/>
    <cellStyle name="SAPBEXexcCritical4 2 2 3 2 5" xfId="25107"/>
    <cellStyle name="SAPBEXexcCritical4 2 2 3 3" xfId="2792"/>
    <cellStyle name="SAPBEXexcCritical4 2 2 3 3 2" xfId="2793"/>
    <cellStyle name="SAPBEXexcCritical4 2 2 3 3 2 2" xfId="25108"/>
    <cellStyle name="SAPBEXexcCritical4 2 2 3 3 2 2 2" xfId="25109"/>
    <cellStyle name="SAPBEXexcCritical4 2 2 3 3 2 3" xfId="25110"/>
    <cellStyle name="SAPBEXexcCritical4 2 2 3 3 2 3 2" xfId="25111"/>
    <cellStyle name="SAPBEXexcCritical4 2 2 3 3 2 4" xfId="25112"/>
    <cellStyle name="SAPBEXexcCritical4 2 2 3 3 3" xfId="25113"/>
    <cellStyle name="SAPBEXexcCritical4 2 2 3 3 3 2" xfId="25114"/>
    <cellStyle name="SAPBEXexcCritical4 2 2 3 3 4" xfId="25115"/>
    <cellStyle name="SAPBEXexcCritical4 2 2 3 3 4 2" xfId="25116"/>
    <cellStyle name="SAPBEXexcCritical4 2 2 3 3 5" xfId="25117"/>
    <cellStyle name="SAPBEXexcCritical4 2 2 3 4" xfId="2794"/>
    <cellStyle name="SAPBEXexcCritical4 2 2 3 4 2" xfId="2795"/>
    <cellStyle name="SAPBEXexcCritical4 2 2 3 4 2 2" xfId="25118"/>
    <cellStyle name="SAPBEXexcCritical4 2 2 3 4 2 2 2" xfId="25119"/>
    <cellStyle name="SAPBEXexcCritical4 2 2 3 4 2 3" xfId="25120"/>
    <cellStyle name="SAPBEXexcCritical4 2 2 3 4 2 3 2" xfId="25121"/>
    <cellStyle name="SAPBEXexcCritical4 2 2 3 4 2 4" xfId="25122"/>
    <cellStyle name="SAPBEXexcCritical4 2 2 3 4 3" xfId="25123"/>
    <cellStyle name="SAPBEXexcCritical4 2 2 3 4 3 2" xfId="25124"/>
    <cellStyle name="SAPBEXexcCritical4 2 2 3 4 4" xfId="25125"/>
    <cellStyle name="SAPBEXexcCritical4 2 2 3 4 4 2" xfId="25126"/>
    <cellStyle name="SAPBEXexcCritical4 2 2 3 4 5" xfId="25127"/>
    <cellStyle name="SAPBEXexcCritical4 2 2 3 5" xfId="2796"/>
    <cellStyle name="SAPBEXexcCritical4 2 2 3 5 2" xfId="2797"/>
    <cellStyle name="SAPBEXexcCritical4 2 2 3 5 2 2" xfId="25128"/>
    <cellStyle name="SAPBEXexcCritical4 2 2 3 5 2 2 2" xfId="25129"/>
    <cellStyle name="SAPBEXexcCritical4 2 2 3 5 2 3" xfId="25130"/>
    <cellStyle name="SAPBEXexcCritical4 2 2 3 5 2 3 2" xfId="25131"/>
    <cellStyle name="SAPBEXexcCritical4 2 2 3 5 2 4" xfId="25132"/>
    <cellStyle name="SAPBEXexcCritical4 2 2 3 5 3" xfId="25133"/>
    <cellStyle name="SAPBEXexcCritical4 2 2 3 5 3 2" xfId="25134"/>
    <cellStyle name="SAPBEXexcCritical4 2 2 3 5 4" xfId="25135"/>
    <cellStyle name="SAPBEXexcCritical4 2 2 3 5 4 2" xfId="25136"/>
    <cellStyle name="SAPBEXexcCritical4 2 2 3 5 5" xfId="25137"/>
    <cellStyle name="SAPBEXexcCritical4 2 2 3 6" xfId="2798"/>
    <cellStyle name="SAPBEXexcCritical4 2 2 3 6 2" xfId="2799"/>
    <cellStyle name="SAPBEXexcCritical4 2 2 3 6 2 2" xfId="25138"/>
    <cellStyle name="SAPBEXexcCritical4 2 2 3 6 2 2 2" xfId="25139"/>
    <cellStyle name="SAPBEXexcCritical4 2 2 3 6 2 3" xfId="25140"/>
    <cellStyle name="SAPBEXexcCritical4 2 2 3 6 2 3 2" xfId="25141"/>
    <cellStyle name="SAPBEXexcCritical4 2 2 3 6 2 4" xfId="25142"/>
    <cellStyle name="SAPBEXexcCritical4 2 2 3 6 3" xfId="25143"/>
    <cellStyle name="SAPBEXexcCritical4 2 2 3 6 3 2" xfId="25144"/>
    <cellStyle name="SAPBEXexcCritical4 2 2 3 6 4" xfId="25145"/>
    <cellStyle name="SAPBEXexcCritical4 2 2 3 6 4 2" xfId="25146"/>
    <cellStyle name="SAPBEXexcCritical4 2 2 3 6 5" xfId="25147"/>
    <cellStyle name="SAPBEXexcCritical4 2 2 3 7" xfId="2800"/>
    <cellStyle name="SAPBEXexcCritical4 2 2 3 7 2" xfId="25148"/>
    <cellStyle name="SAPBEXexcCritical4 2 2 3 7 2 2" xfId="25149"/>
    <cellStyle name="SAPBEXexcCritical4 2 2 3 7 3" xfId="25150"/>
    <cellStyle name="SAPBEXexcCritical4 2 2 3 7 3 2" xfId="25151"/>
    <cellStyle name="SAPBEXexcCritical4 2 2 3 7 4" xfId="25152"/>
    <cellStyle name="SAPBEXexcCritical4 2 2 3 8" xfId="25153"/>
    <cellStyle name="SAPBEXexcCritical4 2 2 3 8 2" xfId="25154"/>
    <cellStyle name="SAPBEXexcCritical4 2 2 3 9" xfId="25155"/>
    <cellStyle name="SAPBEXexcCritical4 2 2 3 9 2" xfId="25156"/>
    <cellStyle name="SAPBEXexcCritical4 2 2 4" xfId="2801"/>
    <cellStyle name="SAPBEXexcCritical4 2 2 4 10" xfId="25157"/>
    <cellStyle name="SAPBEXexcCritical4 2 2 4 2" xfId="2802"/>
    <cellStyle name="SAPBEXexcCritical4 2 2 4 2 2" xfId="2803"/>
    <cellStyle name="SAPBEXexcCritical4 2 2 4 2 2 2" xfId="25158"/>
    <cellStyle name="SAPBEXexcCritical4 2 2 4 2 2 2 2" xfId="25159"/>
    <cellStyle name="SAPBEXexcCritical4 2 2 4 2 2 3" xfId="25160"/>
    <cellStyle name="SAPBEXexcCritical4 2 2 4 2 2 3 2" xfId="25161"/>
    <cellStyle name="SAPBEXexcCritical4 2 2 4 2 2 4" xfId="25162"/>
    <cellStyle name="SAPBEXexcCritical4 2 2 4 2 3" xfId="25163"/>
    <cellStyle name="SAPBEXexcCritical4 2 2 4 2 3 2" xfId="25164"/>
    <cellStyle name="SAPBEXexcCritical4 2 2 4 2 4" xfId="25165"/>
    <cellStyle name="SAPBEXexcCritical4 2 2 4 2 4 2" xfId="25166"/>
    <cellStyle name="SAPBEXexcCritical4 2 2 4 2 5" xfId="25167"/>
    <cellStyle name="SAPBEXexcCritical4 2 2 4 3" xfId="2804"/>
    <cellStyle name="SAPBEXexcCritical4 2 2 4 3 2" xfId="2805"/>
    <cellStyle name="SAPBEXexcCritical4 2 2 4 3 2 2" xfId="25168"/>
    <cellStyle name="SAPBEXexcCritical4 2 2 4 3 2 2 2" xfId="25169"/>
    <cellStyle name="SAPBEXexcCritical4 2 2 4 3 2 3" xfId="25170"/>
    <cellStyle name="SAPBEXexcCritical4 2 2 4 3 2 3 2" xfId="25171"/>
    <cellStyle name="SAPBEXexcCritical4 2 2 4 3 2 4" xfId="25172"/>
    <cellStyle name="SAPBEXexcCritical4 2 2 4 3 3" xfId="25173"/>
    <cellStyle name="SAPBEXexcCritical4 2 2 4 3 3 2" xfId="25174"/>
    <cellStyle name="SAPBEXexcCritical4 2 2 4 3 4" xfId="25175"/>
    <cellStyle name="SAPBEXexcCritical4 2 2 4 3 4 2" xfId="25176"/>
    <cellStyle name="SAPBEXexcCritical4 2 2 4 3 5" xfId="25177"/>
    <cellStyle name="SAPBEXexcCritical4 2 2 4 4" xfId="2806"/>
    <cellStyle name="SAPBEXexcCritical4 2 2 4 4 2" xfId="2807"/>
    <cellStyle name="SAPBEXexcCritical4 2 2 4 4 2 2" xfId="25178"/>
    <cellStyle name="SAPBEXexcCritical4 2 2 4 4 2 2 2" xfId="25179"/>
    <cellStyle name="SAPBEXexcCritical4 2 2 4 4 2 3" xfId="25180"/>
    <cellStyle name="SAPBEXexcCritical4 2 2 4 4 2 3 2" xfId="25181"/>
    <cellStyle name="SAPBEXexcCritical4 2 2 4 4 2 4" xfId="25182"/>
    <cellStyle name="SAPBEXexcCritical4 2 2 4 4 3" xfId="25183"/>
    <cellStyle name="SAPBEXexcCritical4 2 2 4 4 3 2" xfId="25184"/>
    <cellStyle name="SAPBEXexcCritical4 2 2 4 4 4" xfId="25185"/>
    <cellStyle name="SAPBEXexcCritical4 2 2 4 4 4 2" xfId="25186"/>
    <cellStyle name="SAPBEXexcCritical4 2 2 4 4 5" xfId="25187"/>
    <cellStyle name="SAPBEXexcCritical4 2 2 4 5" xfId="2808"/>
    <cellStyle name="SAPBEXexcCritical4 2 2 4 5 2" xfId="2809"/>
    <cellStyle name="SAPBEXexcCritical4 2 2 4 5 2 2" xfId="25188"/>
    <cellStyle name="SAPBEXexcCritical4 2 2 4 5 2 2 2" xfId="25189"/>
    <cellStyle name="SAPBEXexcCritical4 2 2 4 5 2 3" xfId="25190"/>
    <cellStyle name="SAPBEXexcCritical4 2 2 4 5 2 3 2" xfId="25191"/>
    <cellStyle name="SAPBEXexcCritical4 2 2 4 5 2 4" xfId="25192"/>
    <cellStyle name="SAPBEXexcCritical4 2 2 4 5 3" xfId="25193"/>
    <cellStyle name="SAPBEXexcCritical4 2 2 4 5 3 2" xfId="25194"/>
    <cellStyle name="SAPBEXexcCritical4 2 2 4 5 4" xfId="25195"/>
    <cellStyle name="SAPBEXexcCritical4 2 2 4 5 4 2" xfId="25196"/>
    <cellStyle name="SAPBEXexcCritical4 2 2 4 5 5" xfId="25197"/>
    <cellStyle name="SAPBEXexcCritical4 2 2 4 6" xfId="2810"/>
    <cellStyle name="SAPBEXexcCritical4 2 2 4 6 2" xfId="2811"/>
    <cellStyle name="SAPBEXexcCritical4 2 2 4 6 2 2" xfId="25198"/>
    <cellStyle name="SAPBEXexcCritical4 2 2 4 6 2 2 2" xfId="25199"/>
    <cellStyle name="SAPBEXexcCritical4 2 2 4 6 2 3" xfId="25200"/>
    <cellStyle name="SAPBEXexcCritical4 2 2 4 6 2 3 2" xfId="25201"/>
    <cellStyle name="SAPBEXexcCritical4 2 2 4 6 2 4" xfId="25202"/>
    <cellStyle name="SAPBEXexcCritical4 2 2 4 6 3" xfId="25203"/>
    <cellStyle name="SAPBEXexcCritical4 2 2 4 6 3 2" xfId="25204"/>
    <cellStyle name="SAPBEXexcCritical4 2 2 4 6 4" xfId="25205"/>
    <cellStyle name="SAPBEXexcCritical4 2 2 4 6 4 2" xfId="25206"/>
    <cellStyle name="SAPBEXexcCritical4 2 2 4 6 5" xfId="25207"/>
    <cellStyle name="SAPBEXexcCritical4 2 2 4 7" xfId="2812"/>
    <cellStyle name="SAPBEXexcCritical4 2 2 4 7 2" xfId="25208"/>
    <cellStyle name="SAPBEXexcCritical4 2 2 4 7 2 2" xfId="25209"/>
    <cellStyle name="SAPBEXexcCritical4 2 2 4 7 3" xfId="25210"/>
    <cellStyle name="SAPBEXexcCritical4 2 2 4 7 3 2" xfId="25211"/>
    <cellStyle name="SAPBEXexcCritical4 2 2 4 7 4" xfId="25212"/>
    <cellStyle name="SAPBEXexcCritical4 2 2 4 8" xfId="25213"/>
    <cellStyle name="SAPBEXexcCritical4 2 2 4 8 2" xfId="25214"/>
    <cellStyle name="SAPBEXexcCritical4 2 2 4 9" xfId="25215"/>
    <cellStyle name="SAPBEXexcCritical4 2 2 4 9 2" xfId="25216"/>
    <cellStyle name="SAPBEXexcCritical4 2 2 5" xfId="2813"/>
    <cellStyle name="SAPBEXexcCritical4 2 2 5 2" xfId="2814"/>
    <cellStyle name="SAPBEXexcCritical4 2 2 5 2 2" xfId="25217"/>
    <cellStyle name="SAPBEXexcCritical4 2 2 5 2 2 2" xfId="25218"/>
    <cellStyle name="SAPBEXexcCritical4 2 2 5 2 3" xfId="25219"/>
    <cellStyle name="SAPBEXexcCritical4 2 2 5 2 3 2" xfId="25220"/>
    <cellStyle name="SAPBEXexcCritical4 2 2 5 2 4" xfId="25221"/>
    <cellStyle name="SAPBEXexcCritical4 2 2 5 3" xfId="25222"/>
    <cellStyle name="SAPBEXexcCritical4 2 2 5 3 2" xfId="25223"/>
    <cellStyle name="SAPBEXexcCritical4 2 2 5 4" xfId="25224"/>
    <cellStyle name="SAPBEXexcCritical4 2 2 5 4 2" xfId="25225"/>
    <cellStyle name="SAPBEXexcCritical4 2 2 5 5" xfId="25226"/>
    <cellStyle name="SAPBEXexcCritical4 2 2 6" xfId="2815"/>
    <cellStyle name="SAPBEXexcCritical4 2 2 6 2" xfId="2816"/>
    <cellStyle name="SAPBEXexcCritical4 2 2 6 2 2" xfId="25227"/>
    <cellStyle name="SAPBEXexcCritical4 2 2 6 2 2 2" xfId="25228"/>
    <cellStyle name="SAPBEXexcCritical4 2 2 6 2 3" xfId="25229"/>
    <cellStyle name="SAPBEXexcCritical4 2 2 6 2 3 2" xfId="25230"/>
    <cellStyle name="SAPBEXexcCritical4 2 2 6 2 4" xfId="25231"/>
    <cellStyle name="SAPBEXexcCritical4 2 2 6 3" xfId="25232"/>
    <cellStyle name="SAPBEXexcCritical4 2 2 6 3 2" xfId="25233"/>
    <cellStyle name="SAPBEXexcCritical4 2 2 6 4" xfId="25234"/>
    <cellStyle name="SAPBEXexcCritical4 2 2 6 4 2" xfId="25235"/>
    <cellStyle name="SAPBEXexcCritical4 2 2 6 5" xfId="25236"/>
    <cellStyle name="SAPBEXexcCritical4 2 2 7" xfId="2817"/>
    <cellStyle name="SAPBEXexcCritical4 2 2 7 2" xfId="2818"/>
    <cellStyle name="SAPBEXexcCritical4 2 2 7 2 2" xfId="25237"/>
    <cellStyle name="SAPBEXexcCritical4 2 2 7 2 2 2" xfId="25238"/>
    <cellStyle name="SAPBEXexcCritical4 2 2 7 2 3" xfId="25239"/>
    <cellStyle name="SAPBEXexcCritical4 2 2 7 2 3 2" xfId="25240"/>
    <cellStyle name="SAPBEXexcCritical4 2 2 7 2 4" xfId="25241"/>
    <cellStyle name="SAPBEXexcCritical4 2 2 7 3" xfId="25242"/>
    <cellStyle name="SAPBEXexcCritical4 2 2 7 3 2" xfId="25243"/>
    <cellStyle name="SAPBEXexcCritical4 2 2 7 4" xfId="25244"/>
    <cellStyle name="SAPBEXexcCritical4 2 2 7 4 2" xfId="25245"/>
    <cellStyle name="SAPBEXexcCritical4 2 2 7 5" xfId="25246"/>
    <cellStyle name="SAPBEXexcCritical4 2 2 8" xfId="2819"/>
    <cellStyle name="SAPBEXexcCritical4 2 2 8 2" xfId="2820"/>
    <cellStyle name="SAPBEXexcCritical4 2 2 8 2 2" xfId="25247"/>
    <cellStyle name="SAPBEXexcCritical4 2 2 8 2 2 2" xfId="25248"/>
    <cellStyle name="SAPBEXexcCritical4 2 2 8 2 3" xfId="25249"/>
    <cellStyle name="SAPBEXexcCritical4 2 2 8 2 3 2" xfId="25250"/>
    <cellStyle name="SAPBEXexcCritical4 2 2 8 2 4" xfId="25251"/>
    <cellStyle name="SAPBEXexcCritical4 2 2 8 3" xfId="25252"/>
    <cellStyle name="SAPBEXexcCritical4 2 2 8 3 2" xfId="25253"/>
    <cellStyle name="SAPBEXexcCritical4 2 2 8 4" xfId="25254"/>
    <cellStyle name="SAPBEXexcCritical4 2 2 8 4 2" xfId="25255"/>
    <cellStyle name="SAPBEXexcCritical4 2 2 8 5" xfId="25256"/>
    <cellStyle name="SAPBEXexcCritical4 2 2 9" xfId="2821"/>
    <cellStyle name="SAPBEXexcCritical4 2 2 9 2" xfId="2822"/>
    <cellStyle name="SAPBEXexcCritical4 2 2 9 2 2" xfId="25257"/>
    <cellStyle name="SAPBEXexcCritical4 2 2 9 2 2 2" xfId="25258"/>
    <cellStyle name="SAPBEXexcCritical4 2 2 9 2 3" xfId="25259"/>
    <cellStyle name="SAPBEXexcCritical4 2 2 9 2 3 2" xfId="25260"/>
    <cellStyle name="SAPBEXexcCritical4 2 2 9 2 4" xfId="25261"/>
    <cellStyle name="SAPBEXexcCritical4 2 2 9 3" xfId="25262"/>
    <cellStyle name="SAPBEXexcCritical4 2 2 9 3 2" xfId="25263"/>
    <cellStyle name="SAPBEXexcCritical4 2 2 9 4" xfId="25264"/>
    <cellStyle name="SAPBEXexcCritical4 2 2 9 4 2" xfId="25265"/>
    <cellStyle name="SAPBEXexcCritical4 2 2 9 5" xfId="25266"/>
    <cellStyle name="SAPBEXexcCritical4 2 20" xfId="25267"/>
    <cellStyle name="SAPBEXexcCritical4 2 20 2" xfId="25268"/>
    <cellStyle name="SAPBEXexcCritical4 2 21" xfId="25269"/>
    <cellStyle name="SAPBEXexcCritical4 2 3" xfId="2823"/>
    <cellStyle name="SAPBEXexcCritical4 2 3 10" xfId="25270"/>
    <cellStyle name="SAPBEXexcCritical4 2 3 2" xfId="2824"/>
    <cellStyle name="SAPBEXexcCritical4 2 3 2 2" xfId="2825"/>
    <cellStyle name="SAPBEXexcCritical4 2 3 2 2 2" xfId="25271"/>
    <cellStyle name="SAPBEXexcCritical4 2 3 2 2 2 2" xfId="25272"/>
    <cellStyle name="SAPBEXexcCritical4 2 3 2 2 3" xfId="25273"/>
    <cellStyle name="SAPBEXexcCritical4 2 3 2 2 3 2" xfId="25274"/>
    <cellStyle name="SAPBEXexcCritical4 2 3 2 2 4" xfId="25275"/>
    <cellStyle name="SAPBEXexcCritical4 2 3 2 3" xfId="25276"/>
    <cellStyle name="SAPBEXexcCritical4 2 3 2 3 2" xfId="25277"/>
    <cellStyle name="SAPBEXexcCritical4 2 3 2 4" xfId="25278"/>
    <cellStyle name="SAPBEXexcCritical4 2 3 2 4 2" xfId="25279"/>
    <cellStyle name="SAPBEXexcCritical4 2 3 2 5" xfId="25280"/>
    <cellStyle name="SAPBEXexcCritical4 2 3 3" xfId="2826"/>
    <cellStyle name="SAPBEXexcCritical4 2 3 3 2" xfId="2827"/>
    <cellStyle name="SAPBEXexcCritical4 2 3 3 2 2" xfId="25281"/>
    <cellStyle name="SAPBEXexcCritical4 2 3 3 2 2 2" xfId="25282"/>
    <cellStyle name="SAPBEXexcCritical4 2 3 3 2 3" xfId="25283"/>
    <cellStyle name="SAPBEXexcCritical4 2 3 3 2 3 2" xfId="25284"/>
    <cellStyle name="SAPBEXexcCritical4 2 3 3 2 4" xfId="25285"/>
    <cellStyle name="SAPBEXexcCritical4 2 3 3 3" xfId="25286"/>
    <cellStyle name="SAPBEXexcCritical4 2 3 3 3 2" xfId="25287"/>
    <cellStyle name="SAPBEXexcCritical4 2 3 3 4" xfId="25288"/>
    <cellStyle name="SAPBEXexcCritical4 2 3 3 4 2" xfId="25289"/>
    <cellStyle name="SAPBEXexcCritical4 2 3 3 5" xfId="25290"/>
    <cellStyle name="SAPBEXexcCritical4 2 3 4" xfId="2828"/>
    <cellStyle name="SAPBEXexcCritical4 2 3 4 2" xfId="2829"/>
    <cellStyle name="SAPBEXexcCritical4 2 3 4 2 2" xfId="25291"/>
    <cellStyle name="SAPBEXexcCritical4 2 3 4 2 2 2" xfId="25292"/>
    <cellStyle name="SAPBEXexcCritical4 2 3 4 2 3" xfId="25293"/>
    <cellStyle name="SAPBEXexcCritical4 2 3 4 2 3 2" xfId="25294"/>
    <cellStyle name="SAPBEXexcCritical4 2 3 4 2 4" xfId="25295"/>
    <cellStyle name="SAPBEXexcCritical4 2 3 4 3" xfId="25296"/>
    <cellStyle name="SAPBEXexcCritical4 2 3 4 3 2" xfId="25297"/>
    <cellStyle name="SAPBEXexcCritical4 2 3 4 4" xfId="25298"/>
    <cellStyle name="SAPBEXexcCritical4 2 3 4 4 2" xfId="25299"/>
    <cellStyle name="SAPBEXexcCritical4 2 3 4 5" xfId="25300"/>
    <cellStyle name="SAPBEXexcCritical4 2 3 5" xfId="2830"/>
    <cellStyle name="SAPBEXexcCritical4 2 3 5 2" xfId="2831"/>
    <cellStyle name="SAPBEXexcCritical4 2 3 5 2 2" xfId="25301"/>
    <cellStyle name="SAPBEXexcCritical4 2 3 5 2 2 2" xfId="25302"/>
    <cellStyle name="SAPBEXexcCritical4 2 3 5 2 3" xfId="25303"/>
    <cellStyle name="SAPBEXexcCritical4 2 3 5 2 3 2" xfId="25304"/>
    <cellStyle name="SAPBEXexcCritical4 2 3 5 2 4" xfId="25305"/>
    <cellStyle name="SAPBEXexcCritical4 2 3 5 3" xfId="25306"/>
    <cellStyle name="SAPBEXexcCritical4 2 3 5 3 2" xfId="25307"/>
    <cellStyle name="SAPBEXexcCritical4 2 3 5 4" xfId="25308"/>
    <cellStyle name="SAPBEXexcCritical4 2 3 5 4 2" xfId="25309"/>
    <cellStyle name="SAPBEXexcCritical4 2 3 5 5" xfId="25310"/>
    <cellStyle name="SAPBEXexcCritical4 2 3 6" xfId="2832"/>
    <cellStyle name="SAPBEXexcCritical4 2 3 6 2" xfId="2833"/>
    <cellStyle name="SAPBEXexcCritical4 2 3 6 2 2" xfId="25311"/>
    <cellStyle name="SAPBEXexcCritical4 2 3 6 2 2 2" xfId="25312"/>
    <cellStyle name="SAPBEXexcCritical4 2 3 6 2 3" xfId="25313"/>
    <cellStyle name="SAPBEXexcCritical4 2 3 6 2 3 2" xfId="25314"/>
    <cellStyle name="SAPBEXexcCritical4 2 3 6 2 4" xfId="25315"/>
    <cellStyle name="SAPBEXexcCritical4 2 3 6 3" xfId="25316"/>
    <cellStyle name="SAPBEXexcCritical4 2 3 6 3 2" xfId="25317"/>
    <cellStyle name="SAPBEXexcCritical4 2 3 6 4" xfId="25318"/>
    <cellStyle name="SAPBEXexcCritical4 2 3 6 4 2" xfId="25319"/>
    <cellStyle name="SAPBEXexcCritical4 2 3 6 5" xfId="25320"/>
    <cellStyle name="SAPBEXexcCritical4 2 3 7" xfId="2834"/>
    <cellStyle name="SAPBEXexcCritical4 2 3 7 2" xfId="25321"/>
    <cellStyle name="SAPBEXexcCritical4 2 3 7 2 2" xfId="25322"/>
    <cellStyle name="SAPBEXexcCritical4 2 3 7 3" xfId="25323"/>
    <cellStyle name="SAPBEXexcCritical4 2 3 7 3 2" xfId="25324"/>
    <cellStyle name="SAPBEXexcCritical4 2 3 7 4" xfId="25325"/>
    <cellStyle name="SAPBEXexcCritical4 2 3 8" xfId="25326"/>
    <cellStyle name="SAPBEXexcCritical4 2 3 8 2" xfId="25327"/>
    <cellStyle name="SAPBEXexcCritical4 2 3 9" xfId="25328"/>
    <cellStyle name="SAPBEXexcCritical4 2 3 9 2" xfId="25329"/>
    <cellStyle name="SAPBEXexcCritical4 2 4" xfId="2835"/>
    <cellStyle name="SAPBEXexcCritical4 2 4 10" xfId="25330"/>
    <cellStyle name="SAPBEXexcCritical4 2 4 2" xfId="2836"/>
    <cellStyle name="SAPBEXexcCritical4 2 4 2 2" xfId="2837"/>
    <cellStyle name="SAPBEXexcCritical4 2 4 2 2 2" xfId="25331"/>
    <cellStyle name="SAPBEXexcCritical4 2 4 2 2 2 2" xfId="25332"/>
    <cellStyle name="SAPBEXexcCritical4 2 4 2 2 3" xfId="25333"/>
    <cellStyle name="SAPBEXexcCritical4 2 4 2 2 3 2" xfId="25334"/>
    <cellStyle name="SAPBEXexcCritical4 2 4 2 2 4" xfId="25335"/>
    <cellStyle name="SAPBEXexcCritical4 2 4 2 3" xfId="25336"/>
    <cellStyle name="SAPBEXexcCritical4 2 4 2 3 2" xfId="25337"/>
    <cellStyle name="SAPBEXexcCritical4 2 4 2 4" xfId="25338"/>
    <cellStyle name="SAPBEXexcCritical4 2 4 2 4 2" xfId="25339"/>
    <cellStyle name="SAPBEXexcCritical4 2 4 2 5" xfId="25340"/>
    <cellStyle name="SAPBEXexcCritical4 2 4 3" xfId="2838"/>
    <cellStyle name="SAPBEXexcCritical4 2 4 3 2" xfId="2839"/>
    <cellStyle name="SAPBEXexcCritical4 2 4 3 2 2" xfId="25341"/>
    <cellStyle name="SAPBEXexcCritical4 2 4 3 2 2 2" xfId="25342"/>
    <cellStyle name="SAPBEXexcCritical4 2 4 3 2 3" xfId="25343"/>
    <cellStyle name="SAPBEXexcCritical4 2 4 3 2 3 2" xfId="25344"/>
    <cellStyle name="SAPBEXexcCritical4 2 4 3 2 4" xfId="25345"/>
    <cellStyle name="SAPBEXexcCritical4 2 4 3 3" xfId="25346"/>
    <cellStyle name="SAPBEXexcCritical4 2 4 3 3 2" xfId="25347"/>
    <cellStyle name="SAPBEXexcCritical4 2 4 3 4" xfId="25348"/>
    <cellStyle name="SAPBEXexcCritical4 2 4 3 4 2" xfId="25349"/>
    <cellStyle name="SAPBEXexcCritical4 2 4 3 5" xfId="25350"/>
    <cellStyle name="SAPBEXexcCritical4 2 4 4" xfId="2840"/>
    <cellStyle name="SAPBEXexcCritical4 2 4 4 2" xfId="2841"/>
    <cellStyle name="SAPBEXexcCritical4 2 4 4 2 2" xfId="25351"/>
    <cellStyle name="SAPBEXexcCritical4 2 4 4 2 2 2" xfId="25352"/>
    <cellStyle name="SAPBEXexcCritical4 2 4 4 2 3" xfId="25353"/>
    <cellStyle name="SAPBEXexcCritical4 2 4 4 2 3 2" xfId="25354"/>
    <cellStyle name="SAPBEXexcCritical4 2 4 4 2 4" xfId="25355"/>
    <cellStyle name="SAPBEXexcCritical4 2 4 4 3" xfId="25356"/>
    <cellStyle name="SAPBEXexcCritical4 2 4 4 3 2" xfId="25357"/>
    <cellStyle name="SAPBEXexcCritical4 2 4 4 4" xfId="25358"/>
    <cellStyle name="SAPBEXexcCritical4 2 4 4 4 2" xfId="25359"/>
    <cellStyle name="SAPBEXexcCritical4 2 4 4 5" xfId="25360"/>
    <cellStyle name="SAPBEXexcCritical4 2 4 5" xfId="2842"/>
    <cellStyle name="SAPBEXexcCritical4 2 4 5 2" xfId="2843"/>
    <cellStyle name="SAPBEXexcCritical4 2 4 5 2 2" xfId="25361"/>
    <cellStyle name="SAPBEXexcCritical4 2 4 5 2 2 2" xfId="25362"/>
    <cellStyle name="SAPBEXexcCritical4 2 4 5 2 3" xfId="25363"/>
    <cellStyle name="SAPBEXexcCritical4 2 4 5 2 3 2" xfId="25364"/>
    <cellStyle name="SAPBEXexcCritical4 2 4 5 2 4" xfId="25365"/>
    <cellStyle name="SAPBEXexcCritical4 2 4 5 3" xfId="25366"/>
    <cellStyle name="SAPBEXexcCritical4 2 4 5 3 2" xfId="25367"/>
    <cellStyle name="SAPBEXexcCritical4 2 4 5 4" xfId="25368"/>
    <cellStyle name="SAPBEXexcCritical4 2 4 5 4 2" xfId="25369"/>
    <cellStyle name="SAPBEXexcCritical4 2 4 5 5" xfId="25370"/>
    <cellStyle name="SAPBEXexcCritical4 2 4 6" xfId="2844"/>
    <cellStyle name="SAPBEXexcCritical4 2 4 6 2" xfId="2845"/>
    <cellStyle name="SAPBEXexcCritical4 2 4 6 2 2" xfId="25371"/>
    <cellStyle name="SAPBEXexcCritical4 2 4 6 2 2 2" xfId="25372"/>
    <cellStyle name="SAPBEXexcCritical4 2 4 6 2 3" xfId="25373"/>
    <cellStyle name="SAPBEXexcCritical4 2 4 6 2 3 2" xfId="25374"/>
    <cellStyle name="SAPBEXexcCritical4 2 4 6 2 4" xfId="25375"/>
    <cellStyle name="SAPBEXexcCritical4 2 4 6 3" xfId="25376"/>
    <cellStyle name="SAPBEXexcCritical4 2 4 6 3 2" xfId="25377"/>
    <cellStyle name="SAPBEXexcCritical4 2 4 6 4" xfId="25378"/>
    <cellStyle name="SAPBEXexcCritical4 2 4 6 4 2" xfId="25379"/>
    <cellStyle name="SAPBEXexcCritical4 2 4 6 5" xfId="25380"/>
    <cellStyle name="SAPBEXexcCritical4 2 4 7" xfId="2846"/>
    <cellStyle name="SAPBEXexcCritical4 2 4 7 2" xfId="25381"/>
    <cellStyle name="SAPBEXexcCritical4 2 4 7 2 2" xfId="25382"/>
    <cellStyle name="SAPBEXexcCritical4 2 4 7 3" xfId="25383"/>
    <cellStyle name="SAPBEXexcCritical4 2 4 7 3 2" xfId="25384"/>
    <cellStyle name="SAPBEXexcCritical4 2 4 7 4" xfId="25385"/>
    <cellStyle name="SAPBEXexcCritical4 2 4 8" xfId="25386"/>
    <cellStyle name="SAPBEXexcCritical4 2 4 8 2" xfId="25387"/>
    <cellStyle name="SAPBEXexcCritical4 2 4 9" xfId="25388"/>
    <cellStyle name="SAPBEXexcCritical4 2 4 9 2" xfId="25389"/>
    <cellStyle name="SAPBEXexcCritical4 2 5" xfId="2847"/>
    <cellStyle name="SAPBEXexcCritical4 2 5 10" xfId="25390"/>
    <cellStyle name="SAPBEXexcCritical4 2 5 2" xfId="2848"/>
    <cellStyle name="SAPBEXexcCritical4 2 5 2 2" xfId="2849"/>
    <cellStyle name="SAPBEXexcCritical4 2 5 2 2 2" xfId="25391"/>
    <cellStyle name="SAPBEXexcCritical4 2 5 2 2 2 2" xfId="25392"/>
    <cellStyle name="SAPBEXexcCritical4 2 5 2 2 3" xfId="25393"/>
    <cellStyle name="SAPBEXexcCritical4 2 5 2 2 3 2" xfId="25394"/>
    <cellStyle name="SAPBEXexcCritical4 2 5 2 2 4" xfId="25395"/>
    <cellStyle name="SAPBEXexcCritical4 2 5 2 3" xfId="25396"/>
    <cellStyle name="SAPBEXexcCritical4 2 5 2 3 2" xfId="25397"/>
    <cellStyle name="SAPBEXexcCritical4 2 5 2 4" xfId="25398"/>
    <cellStyle name="SAPBEXexcCritical4 2 5 2 4 2" xfId="25399"/>
    <cellStyle name="SAPBEXexcCritical4 2 5 2 5" xfId="25400"/>
    <cellStyle name="SAPBEXexcCritical4 2 5 3" xfId="2850"/>
    <cellStyle name="SAPBEXexcCritical4 2 5 3 2" xfId="2851"/>
    <cellStyle name="SAPBEXexcCritical4 2 5 3 2 2" xfId="25401"/>
    <cellStyle name="SAPBEXexcCritical4 2 5 3 2 2 2" xfId="25402"/>
    <cellStyle name="SAPBEXexcCritical4 2 5 3 2 3" xfId="25403"/>
    <cellStyle name="SAPBEXexcCritical4 2 5 3 2 3 2" xfId="25404"/>
    <cellStyle name="SAPBEXexcCritical4 2 5 3 2 4" xfId="25405"/>
    <cellStyle name="SAPBEXexcCritical4 2 5 3 3" xfId="25406"/>
    <cellStyle name="SAPBEXexcCritical4 2 5 3 3 2" xfId="25407"/>
    <cellStyle name="SAPBEXexcCritical4 2 5 3 4" xfId="25408"/>
    <cellStyle name="SAPBEXexcCritical4 2 5 3 4 2" xfId="25409"/>
    <cellStyle name="SAPBEXexcCritical4 2 5 3 5" xfId="25410"/>
    <cellStyle name="SAPBEXexcCritical4 2 5 4" xfId="2852"/>
    <cellStyle name="SAPBEXexcCritical4 2 5 4 2" xfId="2853"/>
    <cellStyle name="SAPBEXexcCritical4 2 5 4 2 2" xfId="25411"/>
    <cellStyle name="SAPBEXexcCritical4 2 5 4 2 2 2" xfId="25412"/>
    <cellStyle name="SAPBEXexcCritical4 2 5 4 2 3" xfId="25413"/>
    <cellStyle name="SAPBEXexcCritical4 2 5 4 2 3 2" xfId="25414"/>
    <cellStyle name="SAPBEXexcCritical4 2 5 4 2 4" xfId="25415"/>
    <cellStyle name="SAPBEXexcCritical4 2 5 4 3" xfId="25416"/>
    <cellStyle name="SAPBEXexcCritical4 2 5 4 3 2" xfId="25417"/>
    <cellStyle name="SAPBEXexcCritical4 2 5 4 4" xfId="25418"/>
    <cellStyle name="SAPBEXexcCritical4 2 5 4 4 2" xfId="25419"/>
    <cellStyle name="SAPBEXexcCritical4 2 5 4 5" xfId="25420"/>
    <cellStyle name="SAPBEXexcCritical4 2 5 5" xfId="2854"/>
    <cellStyle name="SAPBEXexcCritical4 2 5 5 2" xfId="2855"/>
    <cellStyle name="SAPBEXexcCritical4 2 5 5 2 2" xfId="25421"/>
    <cellStyle name="SAPBEXexcCritical4 2 5 5 2 2 2" xfId="25422"/>
    <cellStyle name="SAPBEXexcCritical4 2 5 5 2 3" xfId="25423"/>
    <cellStyle name="SAPBEXexcCritical4 2 5 5 2 3 2" xfId="25424"/>
    <cellStyle name="SAPBEXexcCritical4 2 5 5 2 4" xfId="25425"/>
    <cellStyle name="SAPBEXexcCritical4 2 5 5 3" xfId="25426"/>
    <cellStyle name="SAPBEXexcCritical4 2 5 5 3 2" xfId="25427"/>
    <cellStyle name="SAPBEXexcCritical4 2 5 5 4" xfId="25428"/>
    <cellStyle name="SAPBEXexcCritical4 2 5 5 4 2" xfId="25429"/>
    <cellStyle name="SAPBEXexcCritical4 2 5 5 5" xfId="25430"/>
    <cellStyle name="SAPBEXexcCritical4 2 5 6" xfId="2856"/>
    <cellStyle name="SAPBEXexcCritical4 2 5 6 2" xfId="2857"/>
    <cellStyle name="SAPBEXexcCritical4 2 5 6 2 2" xfId="25431"/>
    <cellStyle name="SAPBEXexcCritical4 2 5 6 2 2 2" xfId="25432"/>
    <cellStyle name="SAPBEXexcCritical4 2 5 6 2 3" xfId="25433"/>
    <cellStyle name="SAPBEXexcCritical4 2 5 6 2 3 2" xfId="25434"/>
    <cellStyle name="SAPBEXexcCritical4 2 5 6 2 4" xfId="25435"/>
    <cellStyle name="SAPBEXexcCritical4 2 5 6 3" xfId="25436"/>
    <cellStyle name="SAPBEXexcCritical4 2 5 6 3 2" xfId="25437"/>
    <cellStyle name="SAPBEXexcCritical4 2 5 6 4" xfId="25438"/>
    <cellStyle name="SAPBEXexcCritical4 2 5 6 4 2" xfId="25439"/>
    <cellStyle name="SAPBEXexcCritical4 2 5 6 5" xfId="25440"/>
    <cellStyle name="SAPBEXexcCritical4 2 5 7" xfId="2858"/>
    <cellStyle name="SAPBEXexcCritical4 2 5 7 2" xfId="25441"/>
    <cellStyle name="SAPBEXexcCritical4 2 5 7 2 2" xfId="25442"/>
    <cellStyle name="SAPBEXexcCritical4 2 5 7 3" xfId="25443"/>
    <cellStyle name="SAPBEXexcCritical4 2 5 7 3 2" xfId="25444"/>
    <cellStyle name="SAPBEXexcCritical4 2 5 7 4" xfId="25445"/>
    <cellStyle name="SAPBEXexcCritical4 2 5 8" xfId="25446"/>
    <cellStyle name="SAPBEXexcCritical4 2 5 8 2" xfId="25447"/>
    <cellStyle name="SAPBEXexcCritical4 2 5 9" xfId="25448"/>
    <cellStyle name="SAPBEXexcCritical4 2 5 9 2" xfId="25449"/>
    <cellStyle name="SAPBEXexcCritical4 2 6" xfId="2859"/>
    <cellStyle name="SAPBEXexcCritical4 2 6 2" xfId="2860"/>
    <cellStyle name="SAPBEXexcCritical4 2 6 2 2" xfId="25450"/>
    <cellStyle name="SAPBEXexcCritical4 2 6 2 2 2" xfId="25451"/>
    <cellStyle name="SAPBEXexcCritical4 2 6 2 3" xfId="25452"/>
    <cellStyle name="SAPBEXexcCritical4 2 6 2 3 2" xfId="25453"/>
    <cellStyle name="SAPBEXexcCritical4 2 6 2 4" xfId="25454"/>
    <cellStyle name="SAPBEXexcCritical4 2 6 3" xfId="25455"/>
    <cellStyle name="SAPBEXexcCritical4 2 6 3 2" xfId="25456"/>
    <cellStyle name="SAPBEXexcCritical4 2 6 4" xfId="25457"/>
    <cellStyle name="SAPBEXexcCritical4 2 6 4 2" xfId="25458"/>
    <cellStyle name="SAPBEXexcCritical4 2 6 5" xfId="25459"/>
    <cellStyle name="SAPBEXexcCritical4 2 7" xfId="2861"/>
    <cellStyle name="SAPBEXexcCritical4 2 7 2" xfId="2862"/>
    <cellStyle name="SAPBEXexcCritical4 2 7 2 2" xfId="25460"/>
    <cellStyle name="SAPBEXexcCritical4 2 7 2 2 2" xfId="25461"/>
    <cellStyle name="SAPBEXexcCritical4 2 7 2 3" xfId="25462"/>
    <cellStyle name="SAPBEXexcCritical4 2 7 2 3 2" xfId="25463"/>
    <cellStyle name="SAPBEXexcCritical4 2 7 2 4" xfId="25464"/>
    <cellStyle name="SAPBEXexcCritical4 2 7 3" xfId="25465"/>
    <cellStyle name="SAPBEXexcCritical4 2 7 3 2" xfId="25466"/>
    <cellStyle name="SAPBEXexcCritical4 2 7 4" xfId="25467"/>
    <cellStyle name="SAPBEXexcCritical4 2 7 4 2" xfId="25468"/>
    <cellStyle name="SAPBEXexcCritical4 2 7 5" xfId="25469"/>
    <cellStyle name="SAPBEXexcCritical4 2 8" xfId="2863"/>
    <cellStyle name="SAPBEXexcCritical4 2 8 2" xfId="2864"/>
    <cellStyle name="SAPBEXexcCritical4 2 8 2 2" xfId="25470"/>
    <cellStyle name="SAPBEXexcCritical4 2 8 2 2 2" xfId="25471"/>
    <cellStyle name="SAPBEXexcCritical4 2 8 2 3" xfId="25472"/>
    <cellStyle name="SAPBEXexcCritical4 2 8 2 3 2" xfId="25473"/>
    <cellStyle name="SAPBEXexcCritical4 2 8 2 4" xfId="25474"/>
    <cellStyle name="SAPBEXexcCritical4 2 8 3" xfId="25475"/>
    <cellStyle name="SAPBEXexcCritical4 2 8 3 2" xfId="25476"/>
    <cellStyle name="SAPBEXexcCritical4 2 8 4" xfId="25477"/>
    <cellStyle name="SAPBEXexcCritical4 2 8 4 2" xfId="25478"/>
    <cellStyle name="SAPBEXexcCritical4 2 8 5" xfId="25479"/>
    <cellStyle name="SAPBEXexcCritical4 2 9" xfId="2865"/>
    <cellStyle name="SAPBEXexcCritical4 2 9 2" xfId="2866"/>
    <cellStyle name="SAPBEXexcCritical4 2 9 2 2" xfId="25480"/>
    <cellStyle name="SAPBEXexcCritical4 2 9 2 2 2" xfId="25481"/>
    <cellStyle name="SAPBEXexcCritical4 2 9 2 3" xfId="25482"/>
    <cellStyle name="SAPBEXexcCritical4 2 9 2 3 2" xfId="25483"/>
    <cellStyle name="SAPBEXexcCritical4 2 9 2 4" xfId="25484"/>
    <cellStyle name="SAPBEXexcCritical4 2 9 3" xfId="25485"/>
    <cellStyle name="SAPBEXexcCritical4 2 9 3 2" xfId="25486"/>
    <cellStyle name="SAPBEXexcCritical4 2 9 4" xfId="25487"/>
    <cellStyle name="SAPBEXexcCritical4 2 9 4 2" xfId="25488"/>
    <cellStyle name="SAPBEXexcCritical4 2 9 5" xfId="25489"/>
    <cellStyle name="SAPBEXexcCritical4 20" xfId="25490"/>
    <cellStyle name="SAPBEXexcCritical4 20 2" xfId="25491"/>
    <cellStyle name="SAPBEXexcCritical4 21" xfId="25492"/>
    <cellStyle name="SAPBEXexcCritical4 21 2" xfId="25493"/>
    <cellStyle name="SAPBEXexcCritical4 22" xfId="25494"/>
    <cellStyle name="SAPBEXexcCritical4 3" xfId="2867"/>
    <cellStyle name="SAPBEXexcCritical4 3 10" xfId="2868"/>
    <cellStyle name="SAPBEXexcCritical4 3 10 2" xfId="25495"/>
    <cellStyle name="SAPBEXexcCritical4 3 10 2 2" xfId="25496"/>
    <cellStyle name="SAPBEXexcCritical4 3 10 3" xfId="25497"/>
    <cellStyle name="SAPBEXexcCritical4 3 10 3 2" xfId="25498"/>
    <cellStyle name="SAPBEXexcCritical4 3 10 4" xfId="25499"/>
    <cellStyle name="SAPBEXexcCritical4 3 11" xfId="25500"/>
    <cellStyle name="SAPBEXexcCritical4 3 11 2" xfId="25501"/>
    <cellStyle name="SAPBEXexcCritical4 3 12" xfId="25502"/>
    <cellStyle name="SAPBEXexcCritical4 3 12 2" xfId="25503"/>
    <cellStyle name="SAPBEXexcCritical4 3 13" xfId="25504"/>
    <cellStyle name="SAPBEXexcCritical4 3 2" xfId="2869"/>
    <cellStyle name="SAPBEXexcCritical4 3 2 10" xfId="25505"/>
    <cellStyle name="SAPBEXexcCritical4 3 2 2" xfId="2870"/>
    <cellStyle name="SAPBEXexcCritical4 3 2 2 2" xfId="2871"/>
    <cellStyle name="SAPBEXexcCritical4 3 2 2 2 2" xfId="25506"/>
    <cellStyle name="SAPBEXexcCritical4 3 2 2 2 2 2" xfId="25507"/>
    <cellStyle name="SAPBEXexcCritical4 3 2 2 2 3" xfId="25508"/>
    <cellStyle name="SAPBEXexcCritical4 3 2 2 2 3 2" xfId="25509"/>
    <cellStyle name="SAPBEXexcCritical4 3 2 2 2 4" xfId="25510"/>
    <cellStyle name="SAPBEXexcCritical4 3 2 2 3" xfId="25511"/>
    <cellStyle name="SAPBEXexcCritical4 3 2 2 3 2" xfId="25512"/>
    <cellStyle name="SAPBEXexcCritical4 3 2 2 4" xfId="25513"/>
    <cellStyle name="SAPBEXexcCritical4 3 2 2 4 2" xfId="25514"/>
    <cellStyle name="SAPBEXexcCritical4 3 2 2 5" xfId="25515"/>
    <cellStyle name="SAPBEXexcCritical4 3 2 3" xfId="2872"/>
    <cellStyle name="SAPBEXexcCritical4 3 2 3 2" xfId="2873"/>
    <cellStyle name="SAPBEXexcCritical4 3 2 3 2 2" xfId="25516"/>
    <cellStyle name="SAPBEXexcCritical4 3 2 3 2 2 2" xfId="25517"/>
    <cellStyle name="SAPBEXexcCritical4 3 2 3 2 3" xfId="25518"/>
    <cellStyle name="SAPBEXexcCritical4 3 2 3 2 3 2" xfId="25519"/>
    <cellStyle name="SAPBEXexcCritical4 3 2 3 2 4" xfId="25520"/>
    <cellStyle name="SAPBEXexcCritical4 3 2 3 3" xfId="25521"/>
    <cellStyle name="SAPBEXexcCritical4 3 2 3 3 2" xfId="25522"/>
    <cellStyle name="SAPBEXexcCritical4 3 2 3 4" xfId="25523"/>
    <cellStyle name="SAPBEXexcCritical4 3 2 3 4 2" xfId="25524"/>
    <cellStyle name="SAPBEXexcCritical4 3 2 3 5" xfId="25525"/>
    <cellStyle name="SAPBEXexcCritical4 3 2 4" xfId="2874"/>
    <cellStyle name="SAPBEXexcCritical4 3 2 4 2" xfId="2875"/>
    <cellStyle name="SAPBEXexcCritical4 3 2 4 2 2" xfId="25526"/>
    <cellStyle name="SAPBEXexcCritical4 3 2 4 2 2 2" xfId="25527"/>
    <cellStyle name="SAPBEXexcCritical4 3 2 4 2 3" xfId="25528"/>
    <cellStyle name="SAPBEXexcCritical4 3 2 4 2 3 2" xfId="25529"/>
    <cellStyle name="SAPBEXexcCritical4 3 2 4 2 4" xfId="25530"/>
    <cellStyle name="SAPBEXexcCritical4 3 2 4 3" xfId="25531"/>
    <cellStyle name="SAPBEXexcCritical4 3 2 4 3 2" xfId="25532"/>
    <cellStyle name="SAPBEXexcCritical4 3 2 4 4" xfId="25533"/>
    <cellStyle name="SAPBEXexcCritical4 3 2 4 4 2" xfId="25534"/>
    <cellStyle name="SAPBEXexcCritical4 3 2 4 5" xfId="25535"/>
    <cellStyle name="SAPBEXexcCritical4 3 2 5" xfId="2876"/>
    <cellStyle name="SAPBEXexcCritical4 3 2 5 2" xfId="2877"/>
    <cellStyle name="SAPBEXexcCritical4 3 2 5 2 2" xfId="25536"/>
    <cellStyle name="SAPBEXexcCritical4 3 2 5 2 2 2" xfId="25537"/>
    <cellStyle name="SAPBEXexcCritical4 3 2 5 2 3" xfId="25538"/>
    <cellStyle name="SAPBEXexcCritical4 3 2 5 2 3 2" xfId="25539"/>
    <cellStyle name="SAPBEXexcCritical4 3 2 5 2 4" xfId="25540"/>
    <cellStyle name="SAPBEXexcCritical4 3 2 5 3" xfId="25541"/>
    <cellStyle name="SAPBEXexcCritical4 3 2 5 3 2" xfId="25542"/>
    <cellStyle name="SAPBEXexcCritical4 3 2 5 4" xfId="25543"/>
    <cellStyle name="SAPBEXexcCritical4 3 2 5 4 2" xfId="25544"/>
    <cellStyle name="SAPBEXexcCritical4 3 2 5 5" xfId="25545"/>
    <cellStyle name="SAPBEXexcCritical4 3 2 6" xfId="2878"/>
    <cellStyle name="SAPBEXexcCritical4 3 2 6 2" xfId="2879"/>
    <cellStyle name="SAPBEXexcCritical4 3 2 6 2 2" xfId="25546"/>
    <cellStyle name="SAPBEXexcCritical4 3 2 6 2 2 2" xfId="25547"/>
    <cellStyle name="SAPBEXexcCritical4 3 2 6 2 3" xfId="25548"/>
    <cellStyle name="SAPBEXexcCritical4 3 2 6 2 3 2" xfId="25549"/>
    <cellStyle name="SAPBEXexcCritical4 3 2 6 2 4" xfId="25550"/>
    <cellStyle name="SAPBEXexcCritical4 3 2 6 3" xfId="25551"/>
    <cellStyle name="SAPBEXexcCritical4 3 2 6 3 2" xfId="25552"/>
    <cellStyle name="SAPBEXexcCritical4 3 2 6 4" xfId="25553"/>
    <cellStyle name="SAPBEXexcCritical4 3 2 6 4 2" xfId="25554"/>
    <cellStyle name="SAPBEXexcCritical4 3 2 6 5" xfId="25555"/>
    <cellStyle name="SAPBEXexcCritical4 3 2 7" xfId="2880"/>
    <cellStyle name="SAPBEXexcCritical4 3 2 7 2" xfId="25556"/>
    <cellStyle name="SAPBEXexcCritical4 3 2 7 2 2" xfId="25557"/>
    <cellStyle name="SAPBEXexcCritical4 3 2 7 3" xfId="25558"/>
    <cellStyle name="SAPBEXexcCritical4 3 2 7 3 2" xfId="25559"/>
    <cellStyle name="SAPBEXexcCritical4 3 2 7 4" xfId="25560"/>
    <cellStyle name="SAPBEXexcCritical4 3 2 8" xfId="25561"/>
    <cellStyle name="SAPBEXexcCritical4 3 2 8 2" xfId="25562"/>
    <cellStyle name="SAPBEXexcCritical4 3 2 9" xfId="25563"/>
    <cellStyle name="SAPBEXexcCritical4 3 2 9 2" xfId="25564"/>
    <cellStyle name="SAPBEXexcCritical4 3 3" xfId="2881"/>
    <cellStyle name="SAPBEXexcCritical4 3 3 10" xfId="25565"/>
    <cellStyle name="SAPBEXexcCritical4 3 3 2" xfId="2882"/>
    <cellStyle name="SAPBEXexcCritical4 3 3 2 2" xfId="2883"/>
    <cellStyle name="SAPBEXexcCritical4 3 3 2 2 2" xfId="25566"/>
    <cellStyle name="SAPBEXexcCritical4 3 3 2 2 2 2" xfId="25567"/>
    <cellStyle name="SAPBEXexcCritical4 3 3 2 2 3" xfId="25568"/>
    <cellStyle name="SAPBEXexcCritical4 3 3 2 2 3 2" xfId="25569"/>
    <cellStyle name="SAPBEXexcCritical4 3 3 2 2 4" xfId="25570"/>
    <cellStyle name="SAPBEXexcCritical4 3 3 2 3" xfId="25571"/>
    <cellStyle name="SAPBEXexcCritical4 3 3 2 3 2" xfId="25572"/>
    <cellStyle name="SAPBEXexcCritical4 3 3 2 4" xfId="25573"/>
    <cellStyle name="SAPBEXexcCritical4 3 3 2 4 2" xfId="25574"/>
    <cellStyle name="SAPBEXexcCritical4 3 3 2 5" xfId="25575"/>
    <cellStyle name="SAPBEXexcCritical4 3 3 3" xfId="2884"/>
    <cellStyle name="SAPBEXexcCritical4 3 3 3 2" xfId="2885"/>
    <cellStyle name="SAPBEXexcCritical4 3 3 3 2 2" xfId="25576"/>
    <cellStyle name="SAPBEXexcCritical4 3 3 3 2 2 2" xfId="25577"/>
    <cellStyle name="SAPBEXexcCritical4 3 3 3 2 3" xfId="25578"/>
    <cellStyle name="SAPBEXexcCritical4 3 3 3 2 3 2" xfId="25579"/>
    <cellStyle name="SAPBEXexcCritical4 3 3 3 2 4" xfId="25580"/>
    <cellStyle name="SAPBEXexcCritical4 3 3 3 3" xfId="25581"/>
    <cellStyle name="SAPBEXexcCritical4 3 3 3 3 2" xfId="25582"/>
    <cellStyle name="SAPBEXexcCritical4 3 3 3 4" xfId="25583"/>
    <cellStyle name="SAPBEXexcCritical4 3 3 3 4 2" xfId="25584"/>
    <cellStyle name="SAPBEXexcCritical4 3 3 3 5" xfId="25585"/>
    <cellStyle name="SAPBEXexcCritical4 3 3 4" xfId="2886"/>
    <cellStyle name="SAPBEXexcCritical4 3 3 4 2" xfId="2887"/>
    <cellStyle name="SAPBEXexcCritical4 3 3 4 2 2" xfId="25586"/>
    <cellStyle name="SAPBEXexcCritical4 3 3 4 2 2 2" xfId="25587"/>
    <cellStyle name="SAPBEXexcCritical4 3 3 4 2 3" xfId="25588"/>
    <cellStyle name="SAPBEXexcCritical4 3 3 4 2 3 2" xfId="25589"/>
    <cellStyle name="SAPBEXexcCritical4 3 3 4 2 4" xfId="25590"/>
    <cellStyle name="SAPBEXexcCritical4 3 3 4 3" xfId="25591"/>
    <cellStyle name="SAPBEXexcCritical4 3 3 4 3 2" xfId="25592"/>
    <cellStyle name="SAPBEXexcCritical4 3 3 4 4" xfId="25593"/>
    <cellStyle name="SAPBEXexcCritical4 3 3 4 4 2" xfId="25594"/>
    <cellStyle name="SAPBEXexcCritical4 3 3 4 5" xfId="25595"/>
    <cellStyle name="SAPBEXexcCritical4 3 3 5" xfId="2888"/>
    <cellStyle name="SAPBEXexcCritical4 3 3 5 2" xfId="2889"/>
    <cellStyle name="SAPBEXexcCritical4 3 3 5 2 2" xfId="25596"/>
    <cellStyle name="SAPBEXexcCritical4 3 3 5 2 2 2" xfId="25597"/>
    <cellStyle name="SAPBEXexcCritical4 3 3 5 2 3" xfId="25598"/>
    <cellStyle name="SAPBEXexcCritical4 3 3 5 2 3 2" xfId="25599"/>
    <cellStyle name="SAPBEXexcCritical4 3 3 5 2 4" xfId="25600"/>
    <cellStyle name="SAPBEXexcCritical4 3 3 5 3" xfId="25601"/>
    <cellStyle name="SAPBEXexcCritical4 3 3 5 3 2" xfId="25602"/>
    <cellStyle name="SAPBEXexcCritical4 3 3 5 4" xfId="25603"/>
    <cellStyle name="SAPBEXexcCritical4 3 3 5 4 2" xfId="25604"/>
    <cellStyle name="SAPBEXexcCritical4 3 3 5 5" xfId="25605"/>
    <cellStyle name="SAPBEXexcCritical4 3 3 6" xfId="2890"/>
    <cellStyle name="SAPBEXexcCritical4 3 3 6 2" xfId="2891"/>
    <cellStyle name="SAPBEXexcCritical4 3 3 6 2 2" xfId="25606"/>
    <cellStyle name="SAPBEXexcCritical4 3 3 6 2 2 2" xfId="25607"/>
    <cellStyle name="SAPBEXexcCritical4 3 3 6 2 3" xfId="25608"/>
    <cellStyle name="SAPBEXexcCritical4 3 3 6 2 3 2" xfId="25609"/>
    <cellStyle name="SAPBEXexcCritical4 3 3 6 2 4" xfId="25610"/>
    <cellStyle name="SAPBEXexcCritical4 3 3 6 3" xfId="25611"/>
    <cellStyle name="SAPBEXexcCritical4 3 3 6 3 2" xfId="25612"/>
    <cellStyle name="SAPBEXexcCritical4 3 3 6 4" xfId="25613"/>
    <cellStyle name="SAPBEXexcCritical4 3 3 6 4 2" xfId="25614"/>
    <cellStyle name="SAPBEXexcCritical4 3 3 6 5" xfId="25615"/>
    <cellStyle name="SAPBEXexcCritical4 3 3 7" xfId="2892"/>
    <cellStyle name="SAPBEXexcCritical4 3 3 7 2" xfId="25616"/>
    <cellStyle name="SAPBEXexcCritical4 3 3 7 2 2" xfId="25617"/>
    <cellStyle name="SAPBEXexcCritical4 3 3 7 3" xfId="25618"/>
    <cellStyle name="SAPBEXexcCritical4 3 3 7 3 2" xfId="25619"/>
    <cellStyle name="SAPBEXexcCritical4 3 3 7 4" xfId="25620"/>
    <cellStyle name="SAPBEXexcCritical4 3 3 8" xfId="25621"/>
    <cellStyle name="SAPBEXexcCritical4 3 3 8 2" xfId="25622"/>
    <cellStyle name="SAPBEXexcCritical4 3 3 9" xfId="25623"/>
    <cellStyle name="SAPBEXexcCritical4 3 3 9 2" xfId="25624"/>
    <cellStyle name="SAPBEXexcCritical4 3 4" xfId="2893"/>
    <cellStyle name="SAPBEXexcCritical4 3 4 10" xfId="25625"/>
    <cellStyle name="SAPBEXexcCritical4 3 4 2" xfId="2894"/>
    <cellStyle name="SAPBEXexcCritical4 3 4 2 2" xfId="2895"/>
    <cellStyle name="SAPBEXexcCritical4 3 4 2 2 2" xfId="25626"/>
    <cellStyle name="SAPBEXexcCritical4 3 4 2 2 2 2" xfId="25627"/>
    <cellStyle name="SAPBEXexcCritical4 3 4 2 2 3" xfId="25628"/>
    <cellStyle name="SAPBEXexcCritical4 3 4 2 2 3 2" xfId="25629"/>
    <cellStyle name="SAPBEXexcCritical4 3 4 2 2 4" xfId="25630"/>
    <cellStyle name="SAPBEXexcCritical4 3 4 2 3" xfId="25631"/>
    <cellStyle name="SAPBEXexcCritical4 3 4 2 3 2" xfId="25632"/>
    <cellStyle name="SAPBEXexcCritical4 3 4 2 4" xfId="25633"/>
    <cellStyle name="SAPBEXexcCritical4 3 4 2 4 2" xfId="25634"/>
    <cellStyle name="SAPBEXexcCritical4 3 4 2 5" xfId="25635"/>
    <cellStyle name="SAPBEXexcCritical4 3 4 3" xfId="2896"/>
    <cellStyle name="SAPBEXexcCritical4 3 4 3 2" xfId="2897"/>
    <cellStyle name="SAPBEXexcCritical4 3 4 3 2 2" xfId="25636"/>
    <cellStyle name="SAPBEXexcCritical4 3 4 3 2 2 2" xfId="25637"/>
    <cellStyle name="SAPBEXexcCritical4 3 4 3 2 3" xfId="25638"/>
    <cellStyle name="SAPBEXexcCritical4 3 4 3 2 3 2" xfId="25639"/>
    <cellStyle name="SAPBEXexcCritical4 3 4 3 2 4" xfId="25640"/>
    <cellStyle name="SAPBEXexcCritical4 3 4 3 3" xfId="25641"/>
    <cellStyle name="SAPBEXexcCritical4 3 4 3 3 2" xfId="25642"/>
    <cellStyle name="SAPBEXexcCritical4 3 4 3 4" xfId="25643"/>
    <cellStyle name="SAPBEXexcCritical4 3 4 3 4 2" xfId="25644"/>
    <cellStyle name="SAPBEXexcCritical4 3 4 3 5" xfId="25645"/>
    <cellStyle name="SAPBEXexcCritical4 3 4 4" xfId="2898"/>
    <cellStyle name="SAPBEXexcCritical4 3 4 4 2" xfId="2899"/>
    <cellStyle name="SAPBEXexcCritical4 3 4 4 2 2" xfId="25646"/>
    <cellStyle name="SAPBEXexcCritical4 3 4 4 2 2 2" xfId="25647"/>
    <cellStyle name="SAPBEXexcCritical4 3 4 4 2 3" xfId="25648"/>
    <cellStyle name="SAPBEXexcCritical4 3 4 4 2 3 2" xfId="25649"/>
    <cellStyle name="SAPBEXexcCritical4 3 4 4 2 4" xfId="25650"/>
    <cellStyle name="SAPBEXexcCritical4 3 4 4 3" xfId="25651"/>
    <cellStyle name="SAPBEXexcCritical4 3 4 4 3 2" xfId="25652"/>
    <cellStyle name="SAPBEXexcCritical4 3 4 4 4" xfId="25653"/>
    <cellStyle name="SAPBEXexcCritical4 3 4 4 4 2" xfId="25654"/>
    <cellStyle name="SAPBEXexcCritical4 3 4 4 5" xfId="25655"/>
    <cellStyle name="SAPBEXexcCritical4 3 4 5" xfId="2900"/>
    <cellStyle name="SAPBEXexcCritical4 3 4 5 2" xfId="2901"/>
    <cellStyle name="SAPBEXexcCritical4 3 4 5 2 2" xfId="25656"/>
    <cellStyle name="SAPBEXexcCritical4 3 4 5 2 2 2" xfId="25657"/>
    <cellStyle name="SAPBEXexcCritical4 3 4 5 2 3" xfId="25658"/>
    <cellStyle name="SAPBEXexcCritical4 3 4 5 2 3 2" xfId="25659"/>
    <cellStyle name="SAPBEXexcCritical4 3 4 5 2 4" xfId="25660"/>
    <cellStyle name="SAPBEXexcCritical4 3 4 5 3" xfId="25661"/>
    <cellStyle name="SAPBEXexcCritical4 3 4 5 3 2" xfId="25662"/>
    <cellStyle name="SAPBEXexcCritical4 3 4 5 4" xfId="25663"/>
    <cellStyle name="SAPBEXexcCritical4 3 4 5 4 2" xfId="25664"/>
    <cellStyle name="SAPBEXexcCritical4 3 4 5 5" xfId="25665"/>
    <cellStyle name="SAPBEXexcCritical4 3 4 6" xfId="2902"/>
    <cellStyle name="SAPBEXexcCritical4 3 4 6 2" xfId="2903"/>
    <cellStyle name="SAPBEXexcCritical4 3 4 6 2 2" xfId="25666"/>
    <cellStyle name="SAPBEXexcCritical4 3 4 6 2 2 2" xfId="25667"/>
    <cellStyle name="SAPBEXexcCritical4 3 4 6 2 3" xfId="25668"/>
    <cellStyle name="SAPBEXexcCritical4 3 4 6 2 3 2" xfId="25669"/>
    <cellStyle name="SAPBEXexcCritical4 3 4 6 2 4" xfId="25670"/>
    <cellStyle name="SAPBEXexcCritical4 3 4 6 3" xfId="25671"/>
    <cellStyle name="SAPBEXexcCritical4 3 4 6 3 2" xfId="25672"/>
    <cellStyle name="SAPBEXexcCritical4 3 4 6 4" xfId="25673"/>
    <cellStyle name="SAPBEXexcCritical4 3 4 6 4 2" xfId="25674"/>
    <cellStyle name="SAPBEXexcCritical4 3 4 6 5" xfId="25675"/>
    <cellStyle name="SAPBEXexcCritical4 3 4 7" xfId="2904"/>
    <cellStyle name="SAPBEXexcCritical4 3 4 7 2" xfId="25676"/>
    <cellStyle name="SAPBEXexcCritical4 3 4 7 2 2" xfId="25677"/>
    <cellStyle name="SAPBEXexcCritical4 3 4 7 3" xfId="25678"/>
    <cellStyle name="SAPBEXexcCritical4 3 4 7 3 2" xfId="25679"/>
    <cellStyle name="SAPBEXexcCritical4 3 4 7 4" xfId="25680"/>
    <cellStyle name="SAPBEXexcCritical4 3 4 8" xfId="25681"/>
    <cellStyle name="SAPBEXexcCritical4 3 4 8 2" xfId="25682"/>
    <cellStyle name="SAPBEXexcCritical4 3 4 9" xfId="25683"/>
    <cellStyle name="SAPBEXexcCritical4 3 4 9 2" xfId="25684"/>
    <cellStyle name="SAPBEXexcCritical4 3 5" xfId="2905"/>
    <cellStyle name="SAPBEXexcCritical4 3 5 2" xfId="2906"/>
    <cellStyle name="SAPBEXexcCritical4 3 5 2 2" xfId="25685"/>
    <cellStyle name="SAPBEXexcCritical4 3 5 2 2 2" xfId="25686"/>
    <cellStyle name="SAPBEXexcCritical4 3 5 2 3" xfId="25687"/>
    <cellStyle name="SAPBEXexcCritical4 3 5 2 3 2" xfId="25688"/>
    <cellStyle name="SAPBEXexcCritical4 3 5 2 4" xfId="25689"/>
    <cellStyle name="SAPBEXexcCritical4 3 5 3" xfId="25690"/>
    <cellStyle name="SAPBEXexcCritical4 3 5 3 2" xfId="25691"/>
    <cellStyle name="SAPBEXexcCritical4 3 5 4" xfId="25692"/>
    <cellStyle name="SAPBEXexcCritical4 3 5 4 2" xfId="25693"/>
    <cellStyle name="SAPBEXexcCritical4 3 5 5" xfId="25694"/>
    <cellStyle name="SAPBEXexcCritical4 3 6" xfId="2907"/>
    <cellStyle name="SAPBEXexcCritical4 3 6 2" xfId="2908"/>
    <cellStyle name="SAPBEXexcCritical4 3 6 2 2" xfId="25695"/>
    <cellStyle name="SAPBEXexcCritical4 3 6 2 2 2" xfId="25696"/>
    <cellStyle name="SAPBEXexcCritical4 3 6 2 3" xfId="25697"/>
    <cellStyle name="SAPBEXexcCritical4 3 6 2 3 2" xfId="25698"/>
    <cellStyle name="SAPBEXexcCritical4 3 6 2 4" xfId="25699"/>
    <cellStyle name="SAPBEXexcCritical4 3 6 3" xfId="25700"/>
    <cellStyle name="SAPBEXexcCritical4 3 6 3 2" xfId="25701"/>
    <cellStyle name="SAPBEXexcCritical4 3 6 4" xfId="25702"/>
    <cellStyle name="SAPBEXexcCritical4 3 6 4 2" xfId="25703"/>
    <cellStyle name="SAPBEXexcCritical4 3 6 5" xfId="25704"/>
    <cellStyle name="SAPBEXexcCritical4 3 7" xfId="2909"/>
    <cellStyle name="SAPBEXexcCritical4 3 7 2" xfId="2910"/>
    <cellStyle name="SAPBEXexcCritical4 3 7 2 2" xfId="25705"/>
    <cellStyle name="SAPBEXexcCritical4 3 7 2 2 2" xfId="25706"/>
    <cellStyle name="SAPBEXexcCritical4 3 7 2 3" xfId="25707"/>
    <cellStyle name="SAPBEXexcCritical4 3 7 2 3 2" xfId="25708"/>
    <cellStyle name="SAPBEXexcCritical4 3 7 2 4" xfId="25709"/>
    <cellStyle name="SAPBEXexcCritical4 3 7 3" xfId="25710"/>
    <cellStyle name="SAPBEXexcCritical4 3 7 3 2" xfId="25711"/>
    <cellStyle name="SAPBEXexcCritical4 3 7 4" xfId="25712"/>
    <cellStyle name="SAPBEXexcCritical4 3 7 4 2" xfId="25713"/>
    <cellStyle name="SAPBEXexcCritical4 3 7 5" xfId="25714"/>
    <cellStyle name="SAPBEXexcCritical4 3 8" xfId="2911"/>
    <cellStyle name="SAPBEXexcCritical4 3 8 2" xfId="2912"/>
    <cellStyle name="SAPBEXexcCritical4 3 8 2 2" xfId="25715"/>
    <cellStyle name="SAPBEXexcCritical4 3 8 2 2 2" xfId="25716"/>
    <cellStyle name="SAPBEXexcCritical4 3 8 2 3" xfId="25717"/>
    <cellStyle name="SAPBEXexcCritical4 3 8 2 3 2" xfId="25718"/>
    <cellStyle name="SAPBEXexcCritical4 3 8 2 4" xfId="25719"/>
    <cellStyle name="SAPBEXexcCritical4 3 8 3" xfId="25720"/>
    <cellStyle name="SAPBEXexcCritical4 3 8 3 2" xfId="25721"/>
    <cellStyle name="SAPBEXexcCritical4 3 8 4" xfId="25722"/>
    <cellStyle name="SAPBEXexcCritical4 3 8 4 2" xfId="25723"/>
    <cellStyle name="SAPBEXexcCritical4 3 8 5" xfId="25724"/>
    <cellStyle name="SAPBEXexcCritical4 3 9" xfId="2913"/>
    <cellStyle name="SAPBEXexcCritical4 3 9 2" xfId="2914"/>
    <cellStyle name="SAPBEXexcCritical4 3 9 2 2" xfId="25725"/>
    <cellStyle name="SAPBEXexcCritical4 3 9 2 2 2" xfId="25726"/>
    <cellStyle name="SAPBEXexcCritical4 3 9 2 3" xfId="25727"/>
    <cellStyle name="SAPBEXexcCritical4 3 9 2 3 2" xfId="25728"/>
    <cellStyle name="SAPBEXexcCritical4 3 9 2 4" xfId="25729"/>
    <cellStyle name="SAPBEXexcCritical4 3 9 3" xfId="25730"/>
    <cellStyle name="SAPBEXexcCritical4 3 9 3 2" xfId="25731"/>
    <cellStyle name="SAPBEXexcCritical4 3 9 4" xfId="25732"/>
    <cellStyle name="SAPBEXexcCritical4 3 9 4 2" xfId="25733"/>
    <cellStyle name="SAPBEXexcCritical4 3 9 5" xfId="25734"/>
    <cellStyle name="SAPBEXexcCritical4 4" xfId="2915"/>
    <cellStyle name="SAPBEXexcCritical4 4 10" xfId="25735"/>
    <cellStyle name="SAPBEXexcCritical4 4 2" xfId="2916"/>
    <cellStyle name="SAPBEXexcCritical4 4 2 2" xfId="2917"/>
    <cellStyle name="SAPBEXexcCritical4 4 2 2 2" xfId="25736"/>
    <cellStyle name="SAPBEXexcCritical4 4 2 2 2 2" xfId="25737"/>
    <cellStyle name="SAPBEXexcCritical4 4 2 2 3" xfId="25738"/>
    <cellStyle name="SAPBEXexcCritical4 4 2 2 3 2" xfId="25739"/>
    <cellStyle name="SAPBEXexcCritical4 4 2 2 4" xfId="25740"/>
    <cellStyle name="SAPBEXexcCritical4 4 2 3" xfId="25741"/>
    <cellStyle name="SAPBEXexcCritical4 4 2 3 2" xfId="25742"/>
    <cellStyle name="SAPBEXexcCritical4 4 2 4" xfId="25743"/>
    <cellStyle name="SAPBEXexcCritical4 4 2 4 2" xfId="25744"/>
    <cellStyle name="SAPBEXexcCritical4 4 2 5" xfId="25745"/>
    <cellStyle name="SAPBEXexcCritical4 4 3" xfId="2918"/>
    <cellStyle name="SAPBEXexcCritical4 4 3 2" xfId="2919"/>
    <cellStyle name="SAPBEXexcCritical4 4 3 2 2" xfId="25746"/>
    <cellStyle name="SAPBEXexcCritical4 4 3 2 2 2" xfId="25747"/>
    <cellStyle name="SAPBEXexcCritical4 4 3 2 3" xfId="25748"/>
    <cellStyle name="SAPBEXexcCritical4 4 3 2 3 2" xfId="25749"/>
    <cellStyle name="SAPBEXexcCritical4 4 3 2 4" xfId="25750"/>
    <cellStyle name="SAPBEXexcCritical4 4 3 3" xfId="25751"/>
    <cellStyle name="SAPBEXexcCritical4 4 3 3 2" xfId="25752"/>
    <cellStyle name="SAPBEXexcCritical4 4 3 4" xfId="25753"/>
    <cellStyle name="SAPBEXexcCritical4 4 3 4 2" xfId="25754"/>
    <cellStyle name="SAPBEXexcCritical4 4 3 5" xfId="25755"/>
    <cellStyle name="SAPBEXexcCritical4 4 4" xfId="2920"/>
    <cellStyle name="SAPBEXexcCritical4 4 4 2" xfId="2921"/>
    <cellStyle name="SAPBEXexcCritical4 4 4 2 2" xfId="25756"/>
    <cellStyle name="SAPBEXexcCritical4 4 4 2 2 2" xfId="25757"/>
    <cellStyle name="SAPBEXexcCritical4 4 4 2 3" xfId="25758"/>
    <cellStyle name="SAPBEXexcCritical4 4 4 2 3 2" xfId="25759"/>
    <cellStyle name="SAPBEXexcCritical4 4 4 2 4" xfId="25760"/>
    <cellStyle name="SAPBEXexcCritical4 4 4 3" xfId="25761"/>
    <cellStyle name="SAPBEXexcCritical4 4 4 3 2" xfId="25762"/>
    <cellStyle name="SAPBEXexcCritical4 4 4 4" xfId="25763"/>
    <cellStyle name="SAPBEXexcCritical4 4 4 4 2" xfId="25764"/>
    <cellStyle name="SAPBEXexcCritical4 4 4 5" xfId="25765"/>
    <cellStyle name="SAPBEXexcCritical4 4 5" xfId="2922"/>
    <cellStyle name="SAPBEXexcCritical4 4 5 2" xfId="2923"/>
    <cellStyle name="SAPBEXexcCritical4 4 5 2 2" xfId="25766"/>
    <cellStyle name="SAPBEXexcCritical4 4 5 2 2 2" xfId="25767"/>
    <cellStyle name="SAPBEXexcCritical4 4 5 2 3" xfId="25768"/>
    <cellStyle name="SAPBEXexcCritical4 4 5 2 3 2" xfId="25769"/>
    <cellStyle name="SAPBEXexcCritical4 4 5 2 4" xfId="25770"/>
    <cellStyle name="SAPBEXexcCritical4 4 5 3" xfId="25771"/>
    <cellStyle name="SAPBEXexcCritical4 4 5 3 2" xfId="25772"/>
    <cellStyle name="SAPBEXexcCritical4 4 5 4" xfId="25773"/>
    <cellStyle name="SAPBEXexcCritical4 4 5 4 2" xfId="25774"/>
    <cellStyle name="SAPBEXexcCritical4 4 5 5" xfId="25775"/>
    <cellStyle name="SAPBEXexcCritical4 4 6" xfId="2924"/>
    <cellStyle name="SAPBEXexcCritical4 4 6 2" xfId="2925"/>
    <cellStyle name="SAPBEXexcCritical4 4 6 2 2" xfId="25776"/>
    <cellStyle name="SAPBEXexcCritical4 4 6 2 2 2" xfId="25777"/>
    <cellStyle name="SAPBEXexcCritical4 4 6 2 3" xfId="25778"/>
    <cellStyle name="SAPBEXexcCritical4 4 6 2 3 2" xfId="25779"/>
    <cellStyle name="SAPBEXexcCritical4 4 6 2 4" xfId="25780"/>
    <cellStyle name="SAPBEXexcCritical4 4 6 3" xfId="25781"/>
    <cellStyle name="SAPBEXexcCritical4 4 6 3 2" xfId="25782"/>
    <cellStyle name="SAPBEXexcCritical4 4 6 4" xfId="25783"/>
    <cellStyle name="SAPBEXexcCritical4 4 6 4 2" xfId="25784"/>
    <cellStyle name="SAPBEXexcCritical4 4 6 5" xfId="25785"/>
    <cellStyle name="SAPBEXexcCritical4 4 7" xfId="2926"/>
    <cellStyle name="SAPBEXexcCritical4 4 7 2" xfId="25786"/>
    <cellStyle name="SAPBEXexcCritical4 4 7 2 2" xfId="25787"/>
    <cellStyle name="SAPBEXexcCritical4 4 7 3" xfId="25788"/>
    <cellStyle name="SAPBEXexcCritical4 4 7 3 2" xfId="25789"/>
    <cellStyle name="SAPBEXexcCritical4 4 7 4" xfId="25790"/>
    <cellStyle name="SAPBEXexcCritical4 4 8" xfId="25791"/>
    <cellStyle name="SAPBEXexcCritical4 4 8 2" xfId="25792"/>
    <cellStyle name="SAPBEXexcCritical4 4 9" xfId="25793"/>
    <cellStyle name="SAPBEXexcCritical4 4 9 2" xfId="25794"/>
    <cellStyle name="SAPBEXexcCritical4 5" xfId="2927"/>
    <cellStyle name="SAPBEXexcCritical4 5 10" xfId="25795"/>
    <cellStyle name="SAPBEXexcCritical4 5 2" xfId="2928"/>
    <cellStyle name="SAPBEXexcCritical4 5 2 2" xfId="2929"/>
    <cellStyle name="SAPBEXexcCritical4 5 2 2 2" xfId="25796"/>
    <cellStyle name="SAPBEXexcCritical4 5 2 2 2 2" xfId="25797"/>
    <cellStyle name="SAPBEXexcCritical4 5 2 2 3" xfId="25798"/>
    <cellStyle name="SAPBEXexcCritical4 5 2 2 3 2" xfId="25799"/>
    <cellStyle name="SAPBEXexcCritical4 5 2 2 4" xfId="25800"/>
    <cellStyle name="SAPBEXexcCritical4 5 2 3" xfId="25801"/>
    <cellStyle name="SAPBEXexcCritical4 5 2 3 2" xfId="25802"/>
    <cellStyle name="SAPBEXexcCritical4 5 2 4" xfId="25803"/>
    <cellStyle name="SAPBEXexcCritical4 5 2 4 2" xfId="25804"/>
    <cellStyle name="SAPBEXexcCritical4 5 2 5" xfId="25805"/>
    <cellStyle name="SAPBEXexcCritical4 5 3" xfId="2930"/>
    <cellStyle name="SAPBEXexcCritical4 5 3 2" xfId="2931"/>
    <cellStyle name="SAPBEXexcCritical4 5 3 2 2" xfId="25806"/>
    <cellStyle name="SAPBEXexcCritical4 5 3 2 2 2" xfId="25807"/>
    <cellStyle name="SAPBEXexcCritical4 5 3 2 3" xfId="25808"/>
    <cellStyle name="SAPBEXexcCritical4 5 3 2 3 2" xfId="25809"/>
    <cellStyle name="SAPBEXexcCritical4 5 3 2 4" xfId="25810"/>
    <cellStyle name="SAPBEXexcCritical4 5 3 3" xfId="25811"/>
    <cellStyle name="SAPBEXexcCritical4 5 3 3 2" xfId="25812"/>
    <cellStyle name="SAPBEXexcCritical4 5 3 4" xfId="25813"/>
    <cellStyle name="SAPBEXexcCritical4 5 3 4 2" xfId="25814"/>
    <cellStyle name="SAPBEXexcCritical4 5 3 5" xfId="25815"/>
    <cellStyle name="SAPBEXexcCritical4 5 4" xfId="2932"/>
    <cellStyle name="SAPBEXexcCritical4 5 4 2" xfId="2933"/>
    <cellStyle name="SAPBEXexcCritical4 5 4 2 2" xfId="25816"/>
    <cellStyle name="SAPBEXexcCritical4 5 4 2 2 2" xfId="25817"/>
    <cellStyle name="SAPBEXexcCritical4 5 4 2 3" xfId="25818"/>
    <cellStyle name="SAPBEXexcCritical4 5 4 2 3 2" xfId="25819"/>
    <cellStyle name="SAPBEXexcCritical4 5 4 2 4" xfId="25820"/>
    <cellStyle name="SAPBEXexcCritical4 5 4 3" xfId="25821"/>
    <cellStyle name="SAPBEXexcCritical4 5 4 3 2" xfId="25822"/>
    <cellStyle name="SAPBEXexcCritical4 5 4 4" xfId="25823"/>
    <cellStyle name="SAPBEXexcCritical4 5 4 4 2" xfId="25824"/>
    <cellStyle name="SAPBEXexcCritical4 5 4 5" xfId="25825"/>
    <cellStyle name="SAPBEXexcCritical4 5 5" xfId="2934"/>
    <cellStyle name="SAPBEXexcCritical4 5 5 2" xfId="2935"/>
    <cellStyle name="SAPBEXexcCritical4 5 5 2 2" xfId="25826"/>
    <cellStyle name="SAPBEXexcCritical4 5 5 2 2 2" xfId="25827"/>
    <cellStyle name="SAPBEXexcCritical4 5 5 2 3" xfId="25828"/>
    <cellStyle name="SAPBEXexcCritical4 5 5 2 3 2" xfId="25829"/>
    <cellStyle name="SAPBEXexcCritical4 5 5 2 4" xfId="25830"/>
    <cellStyle name="SAPBEXexcCritical4 5 5 3" xfId="25831"/>
    <cellStyle name="SAPBEXexcCritical4 5 5 3 2" xfId="25832"/>
    <cellStyle name="SAPBEXexcCritical4 5 5 4" xfId="25833"/>
    <cellStyle name="SAPBEXexcCritical4 5 5 4 2" xfId="25834"/>
    <cellStyle name="SAPBEXexcCritical4 5 5 5" xfId="25835"/>
    <cellStyle name="SAPBEXexcCritical4 5 6" xfId="2936"/>
    <cellStyle name="SAPBEXexcCritical4 5 6 2" xfId="2937"/>
    <cellStyle name="SAPBEXexcCritical4 5 6 2 2" xfId="25836"/>
    <cellStyle name="SAPBEXexcCritical4 5 6 2 2 2" xfId="25837"/>
    <cellStyle name="SAPBEXexcCritical4 5 6 2 3" xfId="25838"/>
    <cellStyle name="SAPBEXexcCritical4 5 6 2 3 2" xfId="25839"/>
    <cellStyle name="SAPBEXexcCritical4 5 6 2 4" xfId="25840"/>
    <cellStyle name="SAPBEXexcCritical4 5 6 3" xfId="25841"/>
    <cellStyle name="SAPBEXexcCritical4 5 6 3 2" xfId="25842"/>
    <cellStyle name="SAPBEXexcCritical4 5 6 4" xfId="25843"/>
    <cellStyle name="SAPBEXexcCritical4 5 6 4 2" xfId="25844"/>
    <cellStyle name="SAPBEXexcCritical4 5 6 5" xfId="25845"/>
    <cellStyle name="SAPBEXexcCritical4 5 7" xfId="2938"/>
    <cellStyle name="SAPBEXexcCritical4 5 7 2" xfId="25846"/>
    <cellStyle name="SAPBEXexcCritical4 5 7 2 2" xfId="25847"/>
    <cellStyle name="SAPBEXexcCritical4 5 7 3" xfId="25848"/>
    <cellStyle name="SAPBEXexcCritical4 5 7 3 2" xfId="25849"/>
    <cellStyle name="SAPBEXexcCritical4 5 7 4" xfId="25850"/>
    <cellStyle name="SAPBEXexcCritical4 5 8" xfId="25851"/>
    <cellStyle name="SAPBEXexcCritical4 5 8 2" xfId="25852"/>
    <cellStyle name="SAPBEXexcCritical4 5 9" xfId="25853"/>
    <cellStyle name="SAPBEXexcCritical4 5 9 2" xfId="25854"/>
    <cellStyle name="SAPBEXexcCritical4 6" xfId="2939"/>
    <cellStyle name="SAPBEXexcCritical4 6 10" xfId="25855"/>
    <cellStyle name="SAPBEXexcCritical4 6 2" xfId="2940"/>
    <cellStyle name="SAPBEXexcCritical4 6 2 2" xfId="2941"/>
    <cellStyle name="SAPBEXexcCritical4 6 2 2 2" xfId="25856"/>
    <cellStyle name="SAPBEXexcCritical4 6 2 2 2 2" xfId="25857"/>
    <cellStyle name="SAPBEXexcCritical4 6 2 2 3" xfId="25858"/>
    <cellStyle name="SAPBEXexcCritical4 6 2 2 3 2" xfId="25859"/>
    <cellStyle name="SAPBEXexcCritical4 6 2 2 4" xfId="25860"/>
    <cellStyle name="SAPBEXexcCritical4 6 2 3" xfId="25861"/>
    <cellStyle name="SAPBEXexcCritical4 6 2 3 2" xfId="25862"/>
    <cellStyle name="SAPBEXexcCritical4 6 2 4" xfId="25863"/>
    <cellStyle name="SAPBEXexcCritical4 6 2 4 2" xfId="25864"/>
    <cellStyle name="SAPBEXexcCritical4 6 2 5" xfId="25865"/>
    <cellStyle name="SAPBEXexcCritical4 6 3" xfId="2942"/>
    <cellStyle name="SAPBEXexcCritical4 6 3 2" xfId="2943"/>
    <cellStyle name="SAPBEXexcCritical4 6 3 2 2" xfId="25866"/>
    <cellStyle name="SAPBEXexcCritical4 6 3 2 2 2" xfId="25867"/>
    <cellStyle name="SAPBEXexcCritical4 6 3 2 3" xfId="25868"/>
    <cellStyle name="SAPBEXexcCritical4 6 3 2 3 2" xfId="25869"/>
    <cellStyle name="SAPBEXexcCritical4 6 3 2 4" xfId="25870"/>
    <cellStyle name="SAPBEXexcCritical4 6 3 3" xfId="25871"/>
    <cellStyle name="SAPBEXexcCritical4 6 3 3 2" xfId="25872"/>
    <cellStyle name="SAPBEXexcCritical4 6 3 4" xfId="25873"/>
    <cellStyle name="SAPBEXexcCritical4 6 3 4 2" xfId="25874"/>
    <cellStyle name="SAPBEXexcCritical4 6 3 5" xfId="25875"/>
    <cellStyle name="SAPBEXexcCritical4 6 4" xfId="2944"/>
    <cellStyle name="SAPBEXexcCritical4 6 4 2" xfId="2945"/>
    <cellStyle name="SAPBEXexcCritical4 6 4 2 2" xfId="25876"/>
    <cellStyle name="SAPBEXexcCritical4 6 4 2 2 2" xfId="25877"/>
    <cellStyle name="SAPBEXexcCritical4 6 4 2 3" xfId="25878"/>
    <cellStyle name="SAPBEXexcCritical4 6 4 2 3 2" xfId="25879"/>
    <cellStyle name="SAPBEXexcCritical4 6 4 2 4" xfId="25880"/>
    <cellStyle name="SAPBEXexcCritical4 6 4 3" xfId="25881"/>
    <cellStyle name="SAPBEXexcCritical4 6 4 3 2" xfId="25882"/>
    <cellStyle name="SAPBEXexcCritical4 6 4 4" xfId="25883"/>
    <cellStyle name="SAPBEXexcCritical4 6 4 4 2" xfId="25884"/>
    <cellStyle name="SAPBEXexcCritical4 6 4 5" xfId="25885"/>
    <cellStyle name="SAPBEXexcCritical4 6 5" xfId="2946"/>
    <cellStyle name="SAPBEXexcCritical4 6 5 2" xfId="2947"/>
    <cellStyle name="SAPBEXexcCritical4 6 5 2 2" xfId="25886"/>
    <cellStyle name="SAPBEXexcCritical4 6 5 2 2 2" xfId="25887"/>
    <cellStyle name="SAPBEXexcCritical4 6 5 2 3" xfId="25888"/>
    <cellStyle name="SAPBEXexcCritical4 6 5 2 3 2" xfId="25889"/>
    <cellStyle name="SAPBEXexcCritical4 6 5 2 4" xfId="25890"/>
    <cellStyle name="SAPBEXexcCritical4 6 5 3" xfId="25891"/>
    <cellStyle name="SAPBEXexcCritical4 6 5 3 2" xfId="25892"/>
    <cellStyle name="SAPBEXexcCritical4 6 5 4" xfId="25893"/>
    <cellStyle name="SAPBEXexcCritical4 6 5 4 2" xfId="25894"/>
    <cellStyle name="SAPBEXexcCritical4 6 5 5" xfId="25895"/>
    <cellStyle name="SAPBEXexcCritical4 6 6" xfId="2948"/>
    <cellStyle name="SAPBEXexcCritical4 6 6 2" xfId="2949"/>
    <cellStyle name="SAPBEXexcCritical4 6 6 2 2" xfId="25896"/>
    <cellStyle name="SAPBEXexcCritical4 6 6 2 2 2" xfId="25897"/>
    <cellStyle name="SAPBEXexcCritical4 6 6 2 3" xfId="25898"/>
    <cellStyle name="SAPBEXexcCritical4 6 6 2 3 2" xfId="25899"/>
    <cellStyle name="SAPBEXexcCritical4 6 6 2 4" xfId="25900"/>
    <cellStyle name="SAPBEXexcCritical4 6 6 3" xfId="25901"/>
    <cellStyle name="SAPBEXexcCritical4 6 6 3 2" xfId="25902"/>
    <cellStyle name="SAPBEXexcCritical4 6 6 4" xfId="25903"/>
    <cellStyle name="SAPBEXexcCritical4 6 6 4 2" xfId="25904"/>
    <cellStyle name="SAPBEXexcCritical4 6 6 5" xfId="25905"/>
    <cellStyle name="SAPBEXexcCritical4 6 7" xfId="2950"/>
    <cellStyle name="SAPBEXexcCritical4 6 7 2" xfId="25906"/>
    <cellStyle name="SAPBEXexcCritical4 6 7 2 2" xfId="25907"/>
    <cellStyle name="SAPBEXexcCritical4 6 7 3" xfId="25908"/>
    <cellStyle name="SAPBEXexcCritical4 6 7 3 2" xfId="25909"/>
    <cellStyle name="SAPBEXexcCritical4 6 7 4" xfId="25910"/>
    <cellStyle name="SAPBEXexcCritical4 6 8" xfId="25911"/>
    <cellStyle name="SAPBEXexcCritical4 6 8 2" xfId="25912"/>
    <cellStyle name="SAPBEXexcCritical4 6 9" xfId="25913"/>
    <cellStyle name="SAPBEXexcCritical4 6 9 2" xfId="25914"/>
    <cellStyle name="SAPBEXexcCritical4 7" xfId="2951"/>
    <cellStyle name="SAPBEXexcCritical4 7 2" xfId="2952"/>
    <cellStyle name="SAPBEXexcCritical4 7 2 2" xfId="25915"/>
    <cellStyle name="SAPBEXexcCritical4 7 2 2 2" xfId="25916"/>
    <cellStyle name="SAPBEXexcCritical4 7 2 3" xfId="25917"/>
    <cellStyle name="SAPBEXexcCritical4 7 2 3 2" xfId="25918"/>
    <cellStyle name="SAPBEXexcCritical4 7 2 4" xfId="25919"/>
    <cellStyle name="SAPBEXexcCritical4 7 3" xfId="25920"/>
    <cellStyle name="SAPBEXexcCritical4 7 3 2" xfId="25921"/>
    <cellStyle name="SAPBEXexcCritical4 7 4" xfId="25922"/>
    <cellStyle name="SAPBEXexcCritical4 7 4 2" xfId="25923"/>
    <cellStyle name="SAPBEXexcCritical4 7 5" xfId="25924"/>
    <cellStyle name="SAPBEXexcCritical4 8" xfId="2953"/>
    <cellStyle name="SAPBEXexcCritical4 8 2" xfId="2954"/>
    <cellStyle name="SAPBEXexcCritical4 8 2 2" xfId="25925"/>
    <cellStyle name="SAPBEXexcCritical4 8 2 2 2" xfId="25926"/>
    <cellStyle name="SAPBEXexcCritical4 8 2 3" xfId="25927"/>
    <cellStyle name="SAPBEXexcCritical4 8 2 3 2" xfId="25928"/>
    <cellStyle name="SAPBEXexcCritical4 8 2 4" xfId="25929"/>
    <cellStyle name="SAPBEXexcCritical4 8 3" xfId="25930"/>
    <cellStyle name="SAPBEXexcCritical4 8 3 2" xfId="25931"/>
    <cellStyle name="SAPBEXexcCritical4 8 4" xfId="25932"/>
    <cellStyle name="SAPBEXexcCritical4 8 4 2" xfId="25933"/>
    <cellStyle name="SAPBEXexcCritical4 8 5" xfId="25934"/>
    <cellStyle name="SAPBEXexcCritical4 9" xfId="2955"/>
    <cellStyle name="SAPBEXexcCritical4 9 2" xfId="2956"/>
    <cellStyle name="SAPBEXexcCritical4 9 2 2" xfId="25935"/>
    <cellStyle name="SAPBEXexcCritical4 9 2 2 2" xfId="25936"/>
    <cellStyle name="SAPBEXexcCritical4 9 2 3" xfId="25937"/>
    <cellStyle name="SAPBEXexcCritical4 9 2 3 2" xfId="25938"/>
    <cellStyle name="SAPBEXexcCritical4 9 2 4" xfId="25939"/>
    <cellStyle name="SAPBEXexcCritical4 9 3" xfId="25940"/>
    <cellStyle name="SAPBEXexcCritical4 9 3 2" xfId="25941"/>
    <cellStyle name="SAPBEXexcCritical4 9 4" xfId="25942"/>
    <cellStyle name="SAPBEXexcCritical4 9 4 2" xfId="25943"/>
    <cellStyle name="SAPBEXexcCritical4 9 5" xfId="25944"/>
    <cellStyle name="SAPBEXexcCritical5" xfId="2957"/>
    <cellStyle name="SAPBEXexcCritical5 10" xfId="2958"/>
    <cellStyle name="SAPBEXexcCritical5 10 2" xfId="2959"/>
    <cellStyle name="SAPBEXexcCritical5 10 2 2" xfId="25945"/>
    <cellStyle name="SAPBEXexcCritical5 10 2 2 2" xfId="25946"/>
    <cellStyle name="SAPBEXexcCritical5 10 2 3" xfId="25947"/>
    <cellStyle name="SAPBEXexcCritical5 10 2 3 2" xfId="25948"/>
    <cellStyle name="SAPBEXexcCritical5 10 2 4" xfId="25949"/>
    <cellStyle name="SAPBEXexcCritical5 10 3" xfId="25950"/>
    <cellStyle name="SAPBEXexcCritical5 10 3 2" xfId="25951"/>
    <cellStyle name="SAPBEXexcCritical5 10 4" xfId="25952"/>
    <cellStyle name="SAPBEXexcCritical5 10 4 2" xfId="25953"/>
    <cellStyle name="SAPBEXexcCritical5 10 5" xfId="25954"/>
    <cellStyle name="SAPBEXexcCritical5 11" xfId="2960"/>
    <cellStyle name="SAPBEXexcCritical5 11 2" xfId="25955"/>
    <cellStyle name="SAPBEXexcCritical5 11 2 2" xfId="25956"/>
    <cellStyle name="SAPBEXexcCritical5 11 3" xfId="25957"/>
    <cellStyle name="SAPBEXexcCritical5 11 3 2" xfId="25958"/>
    <cellStyle name="SAPBEXexcCritical5 11 4" xfId="25959"/>
    <cellStyle name="SAPBEXexcCritical5 12" xfId="2961"/>
    <cellStyle name="SAPBEXexcCritical5 12 2" xfId="25960"/>
    <cellStyle name="SAPBEXexcCritical5 12 2 2" xfId="25961"/>
    <cellStyle name="SAPBEXexcCritical5 12 3" xfId="25962"/>
    <cellStyle name="SAPBEXexcCritical5 12 3 2" xfId="25963"/>
    <cellStyle name="SAPBEXexcCritical5 12 4" xfId="25964"/>
    <cellStyle name="SAPBEXexcCritical5 13" xfId="2962"/>
    <cellStyle name="SAPBEXexcCritical5 13 2" xfId="25965"/>
    <cellStyle name="SAPBEXexcCritical5 13 2 2" xfId="25966"/>
    <cellStyle name="SAPBEXexcCritical5 13 3" xfId="25967"/>
    <cellStyle name="SAPBEXexcCritical5 13 3 2" xfId="25968"/>
    <cellStyle name="SAPBEXexcCritical5 13 4" xfId="25969"/>
    <cellStyle name="SAPBEXexcCritical5 14" xfId="2963"/>
    <cellStyle name="SAPBEXexcCritical5 14 2" xfId="25970"/>
    <cellStyle name="SAPBEXexcCritical5 14 2 2" xfId="25971"/>
    <cellStyle name="SAPBEXexcCritical5 14 3" xfId="25972"/>
    <cellStyle name="SAPBEXexcCritical5 14 3 2" xfId="25973"/>
    <cellStyle name="SAPBEXexcCritical5 14 4" xfId="25974"/>
    <cellStyle name="SAPBEXexcCritical5 15" xfId="2964"/>
    <cellStyle name="SAPBEXexcCritical5 15 2" xfId="25975"/>
    <cellStyle name="SAPBEXexcCritical5 15 2 2" xfId="25976"/>
    <cellStyle name="SAPBEXexcCritical5 15 3" xfId="25977"/>
    <cellStyle name="SAPBEXexcCritical5 15 3 2" xfId="25978"/>
    <cellStyle name="SAPBEXexcCritical5 15 4" xfId="25979"/>
    <cellStyle name="SAPBEXexcCritical5 16" xfId="25980"/>
    <cellStyle name="SAPBEXexcCritical5 16 2" xfId="25981"/>
    <cellStyle name="SAPBEXexcCritical5 16 2 2" xfId="25982"/>
    <cellStyle name="SAPBEXexcCritical5 16 3" xfId="25983"/>
    <cellStyle name="SAPBEXexcCritical5 17" xfId="25984"/>
    <cellStyle name="SAPBEXexcCritical5 17 2" xfId="25985"/>
    <cellStyle name="SAPBEXexcCritical5 17 2 2" xfId="25986"/>
    <cellStyle name="SAPBEXexcCritical5 17 3" xfId="25987"/>
    <cellStyle name="SAPBEXexcCritical5 18" xfId="25988"/>
    <cellStyle name="SAPBEXexcCritical5 18 2" xfId="25989"/>
    <cellStyle name="SAPBEXexcCritical5 18 2 2" xfId="25990"/>
    <cellStyle name="SAPBEXexcCritical5 18 3" xfId="25991"/>
    <cellStyle name="SAPBEXexcCritical5 19" xfId="25992"/>
    <cellStyle name="SAPBEXexcCritical5 19 2" xfId="25993"/>
    <cellStyle name="SAPBEXexcCritical5 2" xfId="2965"/>
    <cellStyle name="SAPBEXexcCritical5 2 10" xfId="2966"/>
    <cellStyle name="SAPBEXexcCritical5 2 10 2" xfId="25994"/>
    <cellStyle name="SAPBEXexcCritical5 2 10 2 2" xfId="25995"/>
    <cellStyle name="SAPBEXexcCritical5 2 10 3" xfId="25996"/>
    <cellStyle name="SAPBEXexcCritical5 2 10 3 2" xfId="25997"/>
    <cellStyle name="SAPBEXexcCritical5 2 10 4" xfId="25998"/>
    <cellStyle name="SAPBEXexcCritical5 2 11" xfId="2967"/>
    <cellStyle name="SAPBEXexcCritical5 2 11 2" xfId="25999"/>
    <cellStyle name="SAPBEXexcCritical5 2 11 2 2" xfId="26000"/>
    <cellStyle name="SAPBEXexcCritical5 2 11 3" xfId="26001"/>
    <cellStyle name="SAPBEXexcCritical5 2 11 3 2" xfId="26002"/>
    <cellStyle name="SAPBEXexcCritical5 2 11 4" xfId="26003"/>
    <cellStyle name="SAPBEXexcCritical5 2 12" xfId="2968"/>
    <cellStyle name="SAPBEXexcCritical5 2 12 2" xfId="26004"/>
    <cellStyle name="SAPBEXexcCritical5 2 12 2 2" xfId="26005"/>
    <cellStyle name="SAPBEXexcCritical5 2 12 3" xfId="26006"/>
    <cellStyle name="SAPBEXexcCritical5 2 12 3 2" xfId="26007"/>
    <cellStyle name="SAPBEXexcCritical5 2 12 4" xfId="26008"/>
    <cellStyle name="SAPBEXexcCritical5 2 13" xfId="2969"/>
    <cellStyle name="SAPBEXexcCritical5 2 13 2" xfId="26009"/>
    <cellStyle name="SAPBEXexcCritical5 2 13 2 2" xfId="26010"/>
    <cellStyle name="SAPBEXexcCritical5 2 13 3" xfId="26011"/>
    <cellStyle name="SAPBEXexcCritical5 2 13 3 2" xfId="26012"/>
    <cellStyle name="SAPBEXexcCritical5 2 13 4" xfId="26013"/>
    <cellStyle name="SAPBEXexcCritical5 2 14" xfId="2970"/>
    <cellStyle name="SAPBEXexcCritical5 2 14 2" xfId="26014"/>
    <cellStyle name="SAPBEXexcCritical5 2 14 2 2" xfId="26015"/>
    <cellStyle name="SAPBEXexcCritical5 2 14 3" xfId="26016"/>
    <cellStyle name="SAPBEXexcCritical5 2 14 3 2" xfId="26017"/>
    <cellStyle name="SAPBEXexcCritical5 2 14 4" xfId="26018"/>
    <cellStyle name="SAPBEXexcCritical5 2 15" xfId="26019"/>
    <cellStyle name="SAPBEXexcCritical5 2 15 2" xfId="26020"/>
    <cellStyle name="SAPBEXexcCritical5 2 15 2 2" xfId="26021"/>
    <cellStyle name="SAPBEXexcCritical5 2 15 3" xfId="26022"/>
    <cellStyle name="SAPBEXexcCritical5 2 16" xfId="26023"/>
    <cellStyle name="SAPBEXexcCritical5 2 16 2" xfId="26024"/>
    <cellStyle name="SAPBEXexcCritical5 2 16 2 2" xfId="26025"/>
    <cellStyle name="SAPBEXexcCritical5 2 16 3" xfId="26026"/>
    <cellStyle name="SAPBEXexcCritical5 2 17" xfId="26027"/>
    <cellStyle name="SAPBEXexcCritical5 2 17 2" xfId="26028"/>
    <cellStyle name="SAPBEXexcCritical5 2 17 2 2" xfId="26029"/>
    <cellStyle name="SAPBEXexcCritical5 2 17 3" xfId="26030"/>
    <cellStyle name="SAPBEXexcCritical5 2 18" xfId="26031"/>
    <cellStyle name="SAPBEXexcCritical5 2 18 2" xfId="26032"/>
    <cellStyle name="SAPBEXexcCritical5 2 19" xfId="26033"/>
    <cellStyle name="SAPBEXexcCritical5 2 19 2" xfId="26034"/>
    <cellStyle name="SAPBEXexcCritical5 2 2" xfId="2971"/>
    <cellStyle name="SAPBEXexcCritical5 2 2 10" xfId="2972"/>
    <cellStyle name="SAPBEXexcCritical5 2 2 10 2" xfId="26035"/>
    <cellStyle name="SAPBEXexcCritical5 2 2 10 2 2" xfId="26036"/>
    <cellStyle name="SAPBEXexcCritical5 2 2 10 3" xfId="26037"/>
    <cellStyle name="SAPBEXexcCritical5 2 2 10 3 2" xfId="26038"/>
    <cellStyle name="SAPBEXexcCritical5 2 2 10 4" xfId="26039"/>
    <cellStyle name="SAPBEXexcCritical5 2 2 11" xfId="26040"/>
    <cellStyle name="SAPBEXexcCritical5 2 2 11 2" xfId="26041"/>
    <cellStyle name="SAPBEXexcCritical5 2 2 12" xfId="26042"/>
    <cellStyle name="SAPBEXexcCritical5 2 2 12 2" xfId="26043"/>
    <cellStyle name="SAPBEXexcCritical5 2 2 13" xfId="26044"/>
    <cellStyle name="SAPBEXexcCritical5 2 2 2" xfId="2973"/>
    <cellStyle name="SAPBEXexcCritical5 2 2 2 10" xfId="26045"/>
    <cellStyle name="SAPBEXexcCritical5 2 2 2 2" xfId="2974"/>
    <cellStyle name="SAPBEXexcCritical5 2 2 2 2 2" xfId="2975"/>
    <cellStyle name="SAPBEXexcCritical5 2 2 2 2 2 2" xfId="26046"/>
    <cellStyle name="SAPBEXexcCritical5 2 2 2 2 2 2 2" xfId="26047"/>
    <cellStyle name="SAPBEXexcCritical5 2 2 2 2 2 3" xfId="26048"/>
    <cellStyle name="SAPBEXexcCritical5 2 2 2 2 2 3 2" xfId="26049"/>
    <cellStyle name="SAPBEXexcCritical5 2 2 2 2 2 4" xfId="26050"/>
    <cellStyle name="SAPBEXexcCritical5 2 2 2 2 3" xfId="26051"/>
    <cellStyle name="SAPBEXexcCritical5 2 2 2 2 3 2" xfId="26052"/>
    <cellStyle name="SAPBEXexcCritical5 2 2 2 2 4" xfId="26053"/>
    <cellStyle name="SAPBEXexcCritical5 2 2 2 2 4 2" xfId="26054"/>
    <cellStyle name="SAPBEXexcCritical5 2 2 2 2 5" xfId="26055"/>
    <cellStyle name="SAPBEXexcCritical5 2 2 2 3" xfId="2976"/>
    <cellStyle name="SAPBEXexcCritical5 2 2 2 3 2" xfId="2977"/>
    <cellStyle name="SAPBEXexcCritical5 2 2 2 3 2 2" xfId="26056"/>
    <cellStyle name="SAPBEXexcCritical5 2 2 2 3 2 2 2" xfId="26057"/>
    <cellStyle name="SAPBEXexcCritical5 2 2 2 3 2 3" xfId="26058"/>
    <cellStyle name="SAPBEXexcCritical5 2 2 2 3 2 3 2" xfId="26059"/>
    <cellStyle name="SAPBEXexcCritical5 2 2 2 3 2 4" xfId="26060"/>
    <cellStyle name="SAPBEXexcCritical5 2 2 2 3 3" xfId="26061"/>
    <cellStyle name="SAPBEXexcCritical5 2 2 2 3 3 2" xfId="26062"/>
    <cellStyle name="SAPBEXexcCritical5 2 2 2 3 4" xfId="26063"/>
    <cellStyle name="SAPBEXexcCritical5 2 2 2 3 4 2" xfId="26064"/>
    <cellStyle name="SAPBEXexcCritical5 2 2 2 3 5" xfId="26065"/>
    <cellStyle name="SAPBEXexcCritical5 2 2 2 4" xfId="2978"/>
    <cellStyle name="SAPBEXexcCritical5 2 2 2 4 2" xfId="2979"/>
    <cellStyle name="SAPBEXexcCritical5 2 2 2 4 2 2" xfId="26066"/>
    <cellStyle name="SAPBEXexcCritical5 2 2 2 4 2 2 2" xfId="26067"/>
    <cellStyle name="SAPBEXexcCritical5 2 2 2 4 2 3" xfId="26068"/>
    <cellStyle name="SAPBEXexcCritical5 2 2 2 4 2 3 2" xfId="26069"/>
    <cellStyle name="SAPBEXexcCritical5 2 2 2 4 2 4" xfId="26070"/>
    <cellStyle name="SAPBEXexcCritical5 2 2 2 4 3" xfId="26071"/>
    <cellStyle name="SAPBEXexcCritical5 2 2 2 4 3 2" xfId="26072"/>
    <cellStyle name="SAPBEXexcCritical5 2 2 2 4 4" xfId="26073"/>
    <cellStyle name="SAPBEXexcCritical5 2 2 2 4 4 2" xfId="26074"/>
    <cellStyle name="SAPBEXexcCritical5 2 2 2 4 5" xfId="26075"/>
    <cellStyle name="SAPBEXexcCritical5 2 2 2 5" xfId="2980"/>
    <cellStyle name="SAPBEXexcCritical5 2 2 2 5 2" xfId="2981"/>
    <cellStyle name="SAPBEXexcCritical5 2 2 2 5 2 2" xfId="26076"/>
    <cellStyle name="SAPBEXexcCritical5 2 2 2 5 2 2 2" xfId="26077"/>
    <cellStyle name="SAPBEXexcCritical5 2 2 2 5 2 3" xfId="26078"/>
    <cellStyle name="SAPBEXexcCritical5 2 2 2 5 2 3 2" xfId="26079"/>
    <cellStyle name="SAPBEXexcCritical5 2 2 2 5 2 4" xfId="26080"/>
    <cellStyle name="SAPBEXexcCritical5 2 2 2 5 3" xfId="26081"/>
    <cellStyle name="SAPBEXexcCritical5 2 2 2 5 3 2" xfId="26082"/>
    <cellStyle name="SAPBEXexcCritical5 2 2 2 5 4" xfId="26083"/>
    <cellStyle name="SAPBEXexcCritical5 2 2 2 5 4 2" xfId="26084"/>
    <cellStyle name="SAPBEXexcCritical5 2 2 2 5 5" xfId="26085"/>
    <cellStyle name="SAPBEXexcCritical5 2 2 2 6" xfId="2982"/>
    <cellStyle name="SAPBEXexcCritical5 2 2 2 6 2" xfId="2983"/>
    <cellStyle name="SAPBEXexcCritical5 2 2 2 6 2 2" xfId="26086"/>
    <cellStyle name="SAPBEXexcCritical5 2 2 2 6 2 2 2" xfId="26087"/>
    <cellStyle name="SAPBEXexcCritical5 2 2 2 6 2 3" xfId="26088"/>
    <cellStyle name="SAPBEXexcCritical5 2 2 2 6 2 3 2" xfId="26089"/>
    <cellStyle name="SAPBEXexcCritical5 2 2 2 6 2 4" xfId="26090"/>
    <cellStyle name="SAPBEXexcCritical5 2 2 2 6 3" xfId="26091"/>
    <cellStyle name="SAPBEXexcCritical5 2 2 2 6 3 2" xfId="26092"/>
    <cellStyle name="SAPBEXexcCritical5 2 2 2 6 4" xfId="26093"/>
    <cellStyle name="SAPBEXexcCritical5 2 2 2 6 4 2" xfId="26094"/>
    <cellStyle name="SAPBEXexcCritical5 2 2 2 6 5" xfId="26095"/>
    <cellStyle name="SAPBEXexcCritical5 2 2 2 7" xfId="2984"/>
    <cellStyle name="SAPBEXexcCritical5 2 2 2 7 2" xfId="26096"/>
    <cellStyle name="SAPBEXexcCritical5 2 2 2 7 2 2" xfId="26097"/>
    <cellStyle name="SAPBEXexcCritical5 2 2 2 7 3" xfId="26098"/>
    <cellStyle name="SAPBEXexcCritical5 2 2 2 7 3 2" xfId="26099"/>
    <cellStyle name="SAPBEXexcCritical5 2 2 2 7 4" xfId="26100"/>
    <cellStyle name="SAPBEXexcCritical5 2 2 2 8" xfId="26101"/>
    <cellStyle name="SAPBEXexcCritical5 2 2 2 8 2" xfId="26102"/>
    <cellStyle name="SAPBEXexcCritical5 2 2 2 9" xfId="26103"/>
    <cellStyle name="SAPBEXexcCritical5 2 2 2 9 2" xfId="26104"/>
    <cellStyle name="SAPBEXexcCritical5 2 2 3" xfId="2985"/>
    <cellStyle name="SAPBEXexcCritical5 2 2 3 10" xfId="26105"/>
    <cellStyle name="SAPBEXexcCritical5 2 2 3 2" xfId="2986"/>
    <cellStyle name="SAPBEXexcCritical5 2 2 3 2 2" xfId="2987"/>
    <cellStyle name="SAPBEXexcCritical5 2 2 3 2 2 2" xfId="26106"/>
    <cellStyle name="SAPBEXexcCritical5 2 2 3 2 2 2 2" xfId="26107"/>
    <cellStyle name="SAPBEXexcCritical5 2 2 3 2 2 3" xfId="26108"/>
    <cellStyle name="SAPBEXexcCritical5 2 2 3 2 2 3 2" xfId="26109"/>
    <cellStyle name="SAPBEXexcCritical5 2 2 3 2 2 4" xfId="26110"/>
    <cellStyle name="SAPBEXexcCritical5 2 2 3 2 3" xfId="26111"/>
    <cellStyle name="SAPBEXexcCritical5 2 2 3 2 3 2" xfId="26112"/>
    <cellStyle name="SAPBEXexcCritical5 2 2 3 2 4" xfId="26113"/>
    <cellStyle name="SAPBEXexcCritical5 2 2 3 2 4 2" xfId="26114"/>
    <cellStyle name="SAPBEXexcCritical5 2 2 3 2 5" xfId="26115"/>
    <cellStyle name="SAPBEXexcCritical5 2 2 3 3" xfId="2988"/>
    <cellStyle name="SAPBEXexcCritical5 2 2 3 3 2" xfId="2989"/>
    <cellStyle name="SAPBEXexcCritical5 2 2 3 3 2 2" xfId="26116"/>
    <cellStyle name="SAPBEXexcCritical5 2 2 3 3 2 2 2" xfId="26117"/>
    <cellStyle name="SAPBEXexcCritical5 2 2 3 3 2 3" xfId="26118"/>
    <cellStyle name="SAPBEXexcCritical5 2 2 3 3 2 3 2" xfId="26119"/>
    <cellStyle name="SAPBEXexcCritical5 2 2 3 3 2 4" xfId="26120"/>
    <cellStyle name="SAPBEXexcCritical5 2 2 3 3 3" xfId="26121"/>
    <cellStyle name="SAPBEXexcCritical5 2 2 3 3 3 2" xfId="26122"/>
    <cellStyle name="SAPBEXexcCritical5 2 2 3 3 4" xfId="26123"/>
    <cellStyle name="SAPBEXexcCritical5 2 2 3 3 4 2" xfId="26124"/>
    <cellStyle name="SAPBEXexcCritical5 2 2 3 3 5" xfId="26125"/>
    <cellStyle name="SAPBEXexcCritical5 2 2 3 4" xfId="2990"/>
    <cellStyle name="SAPBEXexcCritical5 2 2 3 4 2" xfId="2991"/>
    <cellStyle name="SAPBEXexcCritical5 2 2 3 4 2 2" xfId="26126"/>
    <cellStyle name="SAPBEXexcCritical5 2 2 3 4 2 2 2" xfId="26127"/>
    <cellStyle name="SAPBEXexcCritical5 2 2 3 4 2 3" xfId="26128"/>
    <cellStyle name="SAPBEXexcCritical5 2 2 3 4 2 3 2" xfId="26129"/>
    <cellStyle name="SAPBEXexcCritical5 2 2 3 4 2 4" xfId="26130"/>
    <cellStyle name="SAPBEXexcCritical5 2 2 3 4 3" xfId="26131"/>
    <cellStyle name="SAPBEXexcCritical5 2 2 3 4 3 2" xfId="26132"/>
    <cellStyle name="SAPBEXexcCritical5 2 2 3 4 4" xfId="26133"/>
    <cellStyle name="SAPBEXexcCritical5 2 2 3 4 4 2" xfId="26134"/>
    <cellStyle name="SAPBEXexcCritical5 2 2 3 4 5" xfId="26135"/>
    <cellStyle name="SAPBEXexcCritical5 2 2 3 5" xfId="2992"/>
    <cellStyle name="SAPBEXexcCritical5 2 2 3 5 2" xfId="2993"/>
    <cellStyle name="SAPBEXexcCritical5 2 2 3 5 2 2" xfId="26136"/>
    <cellStyle name="SAPBEXexcCritical5 2 2 3 5 2 2 2" xfId="26137"/>
    <cellStyle name="SAPBEXexcCritical5 2 2 3 5 2 3" xfId="26138"/>
    <cellStyle name="SAPBEXexcCritical5 2 2 3 5 2 3 2" xfId="26139"/>
    <cellStyle name="SAPBEXexcCritical5 2 2 3 5 2 4" xfId="26140"/>
    <cellStyle name="SAPBEXexcCritical5 2 2 3 5 3" xfId="26141"/>
    <cellStyle name="SAPBEXexcCritical5 2 2 3 5 3 2" xfId="26142"/>
    <cellStyle name="SAPBEXexcCritical5 2 2 3 5 4" xfId="26143"/>
    <cellStyle name="SAPBEXexcCritical5 2 2 3 5 4 2" xfId="26144"/>
    <cellStyle name="SAPBEXexcCritical5 2 2 3 5 5" xfId="26145"/>
    <cellStyle name="SAPBEXexcCritical5 2 2 3 6" xfId="2994"/>
    <cellStyle name="SAPBEXexcCritical5 2 2 3 6 2" xfId="2995"/>
    <cellStyle name="SAPBEXexcCritical5 2 2 3 6 2 2" xfId="26146"/>
    <cellStyle name="SAPBEXexcCritical5 2 2 3 6 2 2 2" xfId="26147"/>
    <cellStyle name="SAPBEXexcCritical5 2 2 3 6 2 3" xfId="26148"/>
    <cellStyle name="SAPBEXexcCritical5 2 2 3 6 2 3 2" xfId="26149"/>
    <cellStyle name="SAPBEXexcCritical5 2 2 3 6 2 4" xfId="26150"/>
    <cellStyle name="SAPBEXexcCritical5 2 2 3 6 3" xfId="26151"/>
    <cellStyle name="SAPBEXexcCritical5 2 2 3 6 3 2" xfId="26152"/>
    <cellStyle name="SAPBEXexcCritical5 2 2 3 6 4" xfId="26153"/>
    <cellStyle name="SAPBEXexcCritical5 2 2 3 6 4 2" xfId="26154"/>
    <cellStyle name="SAPBEXexcCritical5 2 2 3 6 5" xfId="26155"/>
    <cellStyle name="SAPBEXexcCritical5 2 2 3 7" xfId="2996"/>
    <cellStyle name="SAPBEXexcCritical5 2 2 3 7 2" xfId="26156"/>
    <cellStyle name="SAPBEXexcCritical5 2 2 3 7 2 2" xfId="26157"/>
    <cellStyle name="SAPBEXexcCritical5 2 2 3 7 3" xfId="26158"/>
    <cellStyle name="SAPBEXexcCritical5 2 2 3 7 3 2" xfId="26159"/>
    <cellStyle name="SAPBEXexcCritical5 2 2 3 7 4" xfId="26160"/>
    <cellStyle name="SAPBEXexcCritical5 2 2 3 8" xfId="26161"/>
    <cellStyle name="SAPBEXexcCritical5 2 2 3 8 2" xfId="26162"/>
    <cellStyle name="SAPBEXexcCritical5 2 2 3 9" xfId="26163"/>
    <cellStyle name="SAPBEXexcCritical5 2 2 3 9 2" xfId="26164"/>
    <cellStyle name="SAPBEXexcCritical5 2 2 4" xfId="2997"/>
    <cellStyle name="SAPBEXexcCritical5 2 2 4 10" xfId="26165"/>
    <cellStyle name="SAPBEXexcCritical5 2 2 4 2" xfId="2998"/>
    <cellStyle name="SAPBEXexcCritical5 2 2 4 2 2" xfId="2999"/>
    <cellStyle name="SAPBEXexcCritical5 2 2 4 2 2 2" xfId="26166"/>
    <cellStyle name="SAPBEXexcCritical5 2 2 4 2 2 2 2" xfId="26167"/>
    <cellStyle name="SAPBEXexcCritical5 2 2 4 2 2 3" xfId="26168"/>
    <cellStyle name="SAPBEXexcCritical5 2 2 4 2 2 3 2" xfId="26169"/>
    <cellStyle name="SAPBEXexcCritical5 2 2 4 2 2 4" xfId="26170"/>
    <cellStyle name="SAPBEXexcCritical5 2 2 4 2 3" xfId="26171"/>
    <cellStyle name="SAPBEXexcCritical5 2 2 4 2 3 2" xfId="26172"/>
    <cellStyle name="SAPBEXexcCritical5 2 2 4 2 4" xfId="26173"/>
    <cellStyle name="SAPBEXexcCritical5 2 2 4 2 4 2" xfId="26174"/>
    <cellStyle name="SAPBEXexcCritical5 2 2 4 2 5" xfId="26175"/>
    <cellStyle name="SAPBEXexcCritical5 2 2 4 3" xfId="3000"/>
    <cellStyle name="SAPBEXexcCritical5 2 2 4 3 2" xfId="3001"/>
    <cellStyle name="SAPBEXexcCritical5 2 2 4 3 2 2" xfId="26176"/>
    <cellStyle name="SAPBEXexcCritical5 2 2 4 3 2 2 2" xfId="26177"/>
    <cellStyle name="SAPBEXexcCritical5 2 2 4 3 2 3" xfId="26178"/>
    <cellStyle name="SAPBEXexcCritical5 2 2 4 3 2 3 2" xfId="26179"/>
    <cellStyle name="SAPBEXexcCritical5 2 2 4 3 2 4" xfId="26180"/>
    <cellStyle name="SAPBEXexcCritical5 2 2 4 3 3" xfId="26181"/>
    <cellStyle name="SAPBEXexcCritical5 2 2 4 3 3 2" xfId="26182"/>
    <cellStyle name="SAPBEXexcCritical5 2 2 4 3 4" xfId="26183"/>
    <cellStyle name="SAPBEXexcCritical5 2 2 4 3 4 2" xfId="26184"/>
    <cellStyle name="SAPBEXexcCritical5 2 2 4 3 5" xfId="26185"/>
    <cellStyle name="SAPBEXexcCritical5 2 2 4 4" xfId="3002"/>
    <cellStyle name="SAPBEXexcCritical5 2 2 4 4 2" xfId="3003"/>
    <cellStyle name="SAPBEXexcCritical5 2 2 4 4 2 2" xfId="26186"/>
    <cellStyle name="SAPBEXexcCritical5 2 2 4 4 2 2 2" xfId="26187"/>
    <cellStyle name="SAPBEXexcCritical5 2 2 4 4 2 3" xfId="26188"/>
    <cellStyle name="SAPBEXexcCritical5 2 2 4 4 2 3 2" xfId="26189"/>
    <cellStyle name="SAPBEXexcCritical5 2 2 4 4 2 4" xfId="26190"/>
    <cellStyle name="SAPBEXexcCritical5 2 2 4 4 3" xfId="26191"/>
    <cellStyle name="SAPBEXexcCritical5 2 2 4 4 3 2" xfId="26192"/>
    <cellStyle name="SAPBEXexcCritical5 2 2 4 4 4" xfId="26193"/>
    <cellStyle name="SAPBEXexcCritical5 2 2 4 4 4 2" xfId="26194"/>
    <cellStyle name="SAPBEXexcCritical5 2 2 4 4 5" xfId="26195"/>
    <cellStyle name="SAPBEXexcCritical5 2 2 4 5" xfId="3004"/>
    <cellStyle name="SAPBEXexcCritical5 2 2 4 5 2" xfId="3005"/>
    <cellStyle name="SAPBEXexcCritical5 2 2 4 5 2 2" xfId="26196"/>
    <cellStyle name="SAPBEXexcCritical5 2 2 4 5 2 2 2" xfId="26197"/>
    <cellStyle name="SAPBEXexcCritical5 2 2 4 5 2 3" xfId="26198"/>
    <cellStyle name="SAPBEXexcCritical5 2 2 4 5 2 3 2" xfId="26199"/>
    <cellStyle name="SAPBEXexcCritical5 2 2 4 5 2 4" xfId="26200"/>
    <cellStyle name="SAPBEXexcCritical5 2 2 4 5 3" xfId="26201"/>
    <cellStyle name="SAPBEXexcCritical5 2 2 4 5 3 2" xfId="26202"/>
    <cellStyle name="SAPBEXexcCritical5 2 2 4 5 4" xfId="26203"/>
    <cellStyle name="SAPBEXexcCritical5 2 2 4 5 4 2" xfId="26204"/>
    <cellStyle name="SAPBEXexcCritical5 2 2 4 5 5" xfId="26205"/>
    <cellStyle name="SAPBEXexcCritical5 2 2 4 6" xfId="3006"/>
    <cellStyle name="SAPBEXexcCritical5 2 2 4 6 2" xfId="3007"/>
    <cellStyle name="SAPBEXexcCritical5 2 2 4 6 2 2" xfId="26206"/>
    <cellStyle name="SAPBEXexcCritical5 2 2 4 6 2 2 2" xfId="26207"/>
    <cellStyle name="SAPBEXexcCritical5 2 2 4 6 2 3" xfId="26208"/>
    <cellStyle name="SAPBEXexcCritical5 2 2 4 6 2 3 2" xfId="26209"/>
    <cellStyle name="SAPBEXexcCritical5 2 2 4 6 2 4" xfId="26210"/>
    <cellStyle name="SAPBEXexcCritical5 2 2 4 6 3" xfId="26211"/>
    <cellStyle name="SAPBEXexcCritical5 2 2 4 6 3 2" xfId="26212"/>
    <cellStyle name="SAPBEXexcCritical5 2 2 4 6 4" xfId="26213"/>
    <cellStyle name="SAPBEXexcCritical5 2 2 4 6 4 2" xfId="26214"/>
    <cellStyle name="SAPBEXexcCritical5 2 2 4 6 5" xfId="26215"/>
    <cellStyle name="SAPBEXexcCritical5 2 2 4 7" xfId="3008"/>
    <cellStyle name="SAPBEXexcCritical5 2 2 4 7 2" xfId="26216"/>
    <cellStyle name="SAPBEXexcCritical5 2 2 4 7 2 2" xfId="26217"/>
    <cellStyle name="SAPBEXexcCritical5 2 2 4 7 3" xfId="26218"/>
    <cellStyle name="SAPBEXexcCritical5 2 2 4 7 3 2" xfId="26219"/>
    <cellStyle name="SAPBEXexcCritical5 2 2 4 7 4" xfId="26220"/>
    <cellStyle name="SAPBEXexcCritical5 2 2 4 8" xfId="26221"/>
    <cellStyle name="SAPBEXexcCritical5 2 2 4 8 2" xfId="26222"/>
    <cellStyle name="SAPBEXexcCritical5 2 2 4 9" xfId="26223"/>
    <cellStyle name="SAPBEXexcCritical5 2 2 4 9 2" xfId="26224"/>
    <cellStyle name="SAPBEXexcCritical5 2 2 5" xfId="3009"/>
    <cellStyle name="SAPBEXexcCritical5 2 2 5 2" xfId="3010"/>
    <cellStyle name="SAPBEXexcCritical5 2 2 5 2 2" xfId="26225"/>
    <cellStyle name="SAPBEXexcCritical5 2 2 5 2 2 2" xfId="26226"/>
    <cellStyle name="SAPBEXexcCritical5 2 2 5 2 3" xfId="26227"/>
    <cellStyle name="SAPBEXexcCritical5 2 2 5 2 3 2" xfId="26228"/>
    <cellStyle name="SAPBEXexcCritical5 2 2 5 2 4" xfId="26229"/>
    <cellStyle name="SAPBEXexcCritical5 2 2 5 3" xfId="26230"/>
    <cellStyle name="SAPBEXexcCritical5 2 2 5 3 2" xfId="26231"/>
    <cellStyle name="SAPBEXexcCritical5 2 2 5 4" xfId="26232"/>
    <cellStyle name="SAPBEXexcCritical5 2 2 5 4 2" xfId="26233"/>
    <cellStyle name="SAPBEXexcCritical5 2 2 5 5" xfId="26234"/>
    <cellStyle name="SAPBEXexcCritical5 2 2 6" xfId="3011"/>
    <cellStyle name="SAPBEXexcCritical5 2 2 6 2" xfId="3012"/>
    <cellStyle name="SAPBEXexcCritical5 2 2 6 2 2" xfId="26235"/>
    <cellStyle name="SAPBEXexcCritical5 2 2 6 2 2 2" xfId="26236"/>
    <cellStyle name="SAPBEXexcCritical5 2 2 6 2 3" xfId="26237"/>
    <cellStyle name="SAPBEXexcCritical5 2 2 6 2 3 2" xfId="26238"/>
    <cellStyle name="SAPBEXexcCritical5 2 2 6 2 4" xfId="26239"/>
    <cellStyle name="SAPBEXexcCritical5 2 2 6 3" xfId="26240"/>
    <cellStyle name="SAPBEXexcCritical5 2 2 6 3 2" xfId="26241"/>
    <cellStyle name="SAPBEXexcCritical5 2 2 6 4" xfId="26242"/>
    <cellStyle name="SAPBEXexcCritical5 2 2 6 4 2" xfId="26243"/>
    <cellStyle name="SAPBEXexcCritical5 2 2 6 5" xfId="26244"/>
    <cellStyle name="SAPBEXexcCritical5 2 2 7" xfId="3013"/>
    <cellStyle name="SAPBEXexcCritical5 2 2 7 2" xfId="3014"/>
    <cellStyle name="SAPBEXexcCritical5 2 2 7 2 2" xfId="26245"/>
    <cellStyle name="SAPBEXexcCritical5 2 2 7 2 2 2" xfId="26246"/>
    <cellStyle name="SAPBEXexcCritical5 2 2 7 2 3" xfId="26247"/>
    <cellStyle name="SAPBEXexcCritical5 2 2 7 2 3 2" xfId="26248"/>
    <cellStyle name="SAPBEXexcCritical5 2 2 7 2 4" xfId="26249"/>
    <cellStyle name="SAPBEXexcCritical5 2 2 7 3" xfId="26250"/>
    <cellStyle name="SAPBEXexcCritical5 2 2 7 3 2" xfId="26251"/>
    <cellStyle name="SAPBEXexcCritical5 2 2 7 4" xfId="26252"/>
    <cellStyle name="SAPBEXexcCritical5 2 2 7 4 2" xfId="26253"/>
    <cellStyle name="SAPBEXexcCritical5 2 2 7 5" xfId="26254"/>
    <cellStyle name="SAPBEXexcCritical5 2 2 8" xfId="3015"/>
    <cellStyle name="SAPBEXexcCritical5 2 2 8 2" xfId="3016"/>
    <cellStyle name="SAPBEXexcCritical5 2 2 8 2 2" xfId="26255"/>
    <cellStyle name="SAPBEXexcCritical5 2 2 8 2 2 2" xfId="26256"/>
    <cellStyle name="SAPBEXexcCritical5 2 2 8 2 3" xfId="26257"/>
    <cellStyle name="SAPBEXexcCritical5 2 2 8 2 3 2" xfId="26258"/>
    <cellStyle name="SAPBEXexcCritical5 2 2 8 2 4" xfId="26259"/>
    <cellStyle name="SAPBEXexcCritical5 2 2 8 3" xfId="26260"/>
    <cellStyle name="SAPBEXexcCritical5 2 2 8 3 2" xfId="26261"/>
    <cellStyle name="SAPBEXexcCritical5 2 2 8 4" xfId="26262"/>
    <cellStyle name="SAPBEXexcCritical5 2 2 8 4 2" xfId="26263"/>
    <cellStyle name="SAPBEXexcCritical5 2 2 8 5" xfId="26264"/>
    <cellStyle name="SAPBEXexcCritical5 2 2 9" xfId="3017"/>
    <cellStyle name="SAPBEXexcCritical5 2 2 9 2" xfId="3018"/>
    <cellStyle name="SAPBEXexcCritical5 2 2 9 2 2" xfId="26265"/>
    <cellStyle name="SAPBEXexcCritical5 2 2 9 2 2 2" xfId="26266"/>
    <cellStyle name="SAPBEXexcCritical5 2 2 9 2 3" xfId="26267"/>
    <cellStyle name="SAPBEXexcCritical5 2 2 9 2 3 2" xfId="26268"/>
    <cellStyle name="SAPBEXexcCritical5 2 2 9 2 4" xfId="26269"/>
    <cellStyle name="SAPBEXexcCritical5 2 2 9 3" xfId="26270"/>
    <cellStyle name="SAPBEXexcCritical5 2 2 9 3 2" xfId="26271"/>
    <cellStyle name="SAPBEXexcCritical5 2 2 9 4" xfId="26272"/>
    <cellStyle name="SAPBEXexcCritical5 2 2 9 4 2" xfId="26273"/>
    <cellStyle name="SAPBEXexcCritical5 2 2 9 5" xfId="26274"/>
    <cellStyle name="SAPBEXexcCritical5 2 20" xfId="26275"/>
    <cellStyle name="SAPBEXexcCritical5 2 20 2" xfId="26276"/>
    <cellStyle name="SAPBEXexcCritical5 2 21" xfId="26277"/>
    <cellStyle name="SAPBEXexcCritical5 2 3" xfId="3019"/>
    <cellStyle name="SAPBEXexcCritical5 2 3 10" xfId="26278"/>
    <cellStyle name="SAPBEXexcCritical5 2 3 2" xfId="3020"/>
    <cellStyle name="SAPBEXexcCritical5 2 3 2 2" xfId="3021"/>
    <cellStyle name="SAPBEXexcCritical5 2 3 2 2 2" xfId="26279"/>
    <cellStyle name="SAPBEXexcCritical5 2 3 2 2 2 2" xfId="26280"/>
    <cellStyle name="SAPBEXexcCritical5 2 3 2 2 3" xfId="26281"/>
    <cellStyle name="SAPBEXexcCritical5 2 3 2 2 3 2" xfId="26282"/>
    <cellStyle name="SAPBEXexcCritical5 2 3 2 2 4" xfId="26283"/>
    <cellStyle name="SAPBEXexcCritical5 2 3 2 3" xfId="26284"/>
    <cellStyle name="SAPBEXexcCritical5 2 3 2 3 2" xfId="26285"/>
    <cellStyle name="SAPBEXexcCritical5 2 3 2 4" xfId="26286"/>
    <cellStyle name="SAPBEXexcCritical5 2 3 2 4 2" xfId="26287"/>
    <cellStyle name="SAPBEXexcCritical5 2 3 2 5" xfId="26288"/>
    <cellStyle name="SAPBEXexcCritical5 2 3 3" xfId="3022"/>
    <cellStyle name="SAPBEXexcCritical5 2 3 3 2" xfId="3023"/>
    <cellStyle name="SAPBEXexcCritical5 2 3 3 2 2" xfId="26289"/>
    <cellStyle name="SAPBEXexcCritical5 2 3 3 2 2 2" xfId="26290"/>
    <cellStyle name="SAPBEXexcCritical5 2 3 3 2 3" xfId="26291"/>
    <cellStyle name="SAPBEXexcCritical5 2 3 3 2 3 2" xfId="26292"/>
    <cellStyle name="SAPBEXexcCritical5 2 3 3 2 4" xfId="26293"/>
    <cellStyle name="SAPBEXexcCritical5 2 3 3 3" xfId="26294"/>
    <cellStyle name="SAPBEXexcCritical5 2 3 3 3 2" xfId="26295"/>
    <cellStyle name="SAPBEXexcCritical5 2 3 3 4" xfId="26296"/>
    <cellStyle name="SAPBEXexcCritical5 2 3 3 4 2" xfId="26297"/>
    <cellStyle name="SAPBEXexcCritical5 2 3 3 5" xfId="26298"/>
    <cellStyle name="SAPBEXexcCritical5 2 3 4" xfId="3024"/>
    <cellStyle name="SAPBEXexcCritical5 2 3 4 2" xfId="3025"/>
    <cellStyle name="SAPBEXexcCritical5 2 3 4 2 2" xfId="26299"/>
    <cellStyle name="SAPBEXexcCritical5 2 3 4 2 2 2" xfId="26300"/>
    <cellStyle name="SAPBEXexcCritical5 2 3 4 2 3" xfId="26301"/>
    <cellStyle name="SAPBEXexcCritical5 2 3 4 2 3 2" xfId="26302"/>
    <cellStyle name="SAPBEXexcCritical5 2 3 4 2 4" xfId="26303"/>
    <cellStyle name="SAPBEXexcCritical5 2 3 4 3" xfId="26304"/>
    <cellStyle name="SAPBEXexcCritical5 2 3 4 3 2" xfId="26305"/>
    <cellStyle name="SAPBEXexcCritical5 2 3 4 4" xfId="26306"/>
    <cellStyle name="SAPBEXexcCritical5 2 3 4 4 2" xfId="26307"/>
    <cellStyle name="SAPBEXexcCritical5 2 3 4 5" xfId="26308"/>
    <cellStyle name="SAPBEXexcCritical5 2 3 5" xfId="3026"/>
    <cellStyle name="SAPBEXexcCritical5 2 3 5 2" xfId="3027"/>
    <cellStyle name="SAPBEXexcCritical5 2 3 5 2 2" xfId="26309"/>
    <cellStyle name="SAPBEXexcCritical5 2 3 5 2 2 2" xfId="26310"/>
    <cellStyle name="SAPBEXexcCritical5 2 3 5 2 3" xfId="26311"/>
    <cellStyle name="SAPBEXexcCritical5 2 3 5 2 3 2" xfId="26312"/>
    <cellStyle name="SAPBEXexcCritical5 2 3 5 2 4" xfId="26313"/>
    <cellStyle name="SAPBEXexcCritical5 2 3 5 3" xfId="26314"/>
    <cellStyle name="SAPBEXexcCritical5 2 3 5 3 2" xfId="26315"/>
    <cellStyle name="SAPBEXexcCritical5 2 3 5 4" xfId="26316"/>
    <cellStyle name="SAPBEXexcCritical5 2 3 5 4 2" xfId="26317"/>
    <cellStyle name="SAPBEXexcCritical5 2 3 5 5" xfId="26318"/>
    <cellStyle name="SAPBEXexcCritical5 2 3 6" xfId="3028"/>
    <cellStyle name="SAPBEXexcCritical5 2 3 6 2" xfId="3029"/>
    <cellStyle name="SAPBEXexcCritical5 2 3 6 2 2" xfId="26319"/>
    <cellStyle name="SAPBEXexcCritical5 2 3 6 2 2 2" xfId="26320"/>
    <cellStyle name="SAPBEXexcCritical5 2 3 6 2 3" xfId="26321"/>
    <cellStyle name="SAPBEXexcCritical5 2 3 6 2 3 2" xfId="26322"/>
    <cellStyle name="SAPBEXexcCritical5 2 3 6 2 4" xfId="26323"/>
    <cellStyle name="SAPBEXexcCritical5 2 3 6 3" xfId="26324"/>
    <cellStyle name="SAPBEXexcCritical5 2 3 6 3 2" xfId="26325"/>
    <cellStyle name="SAPBEXexcCritical5 2 3 6 4" xfId="26326"/>
    <cellStyle name="SAPBEXexcCritical5 2 3 6 4 2" xfId="26327"/>
    <cellStyle name="SAPBEXexcCritical5 2 3 6 5" xfId="26328"/>
    <cellStyle name="SAPBEXexcCritical5 2 3 7" xfId="3030"/>
    <cellStyle name="SAPBEXexcCritical5 2 3 7 2" xfId="26329"/>
    <cellStyle name="SAPBEXexcCritical5 2 3 7 2 2" xfId="26330"/>
    <cellStyle name="SAPBEXexcCritical5 2 3 7 3" xfId="26331"/>
    <cellStyle name="SAPBEXexcCritical5 2 3 7 3 2" xfId="26332"/>
    <cellStyle name="SAPBEXexcCritical5 2 3 7 4" xfId="26333"/>
    <cellStyle name="SAPBEXexcCritical5 2 3 8" xfId="26334"/>
    <cellStyle name="SAPBEXexcCritical5 2 3 8 2" xfId="26335"/>
    <cellStyle name="SAPBEXexcCritical5 2 3 9" xfId="26336"/>
    <cellStyle name="SAPBEXexcCritical5 2 3 9 2" xfId="26337"/>
    <cellStyle name="SAPBEXexcCritical5 2 4" xfId="3031"/>
    <cellStyle name="SAPBEXexcCritical5 2 4 10" xfId="26338"/>
    <cellStyle name="SAPBEXexcCritical5 2 4 2" xfId="3032"/>
    <cellStyle name="SAPBEXexcCritical5 2 4 2 2" xfId="3033"/>
    <cellStyle name="SAPBEXexcCritical5 2 4 2 2 2" xfId="26339"/>
    <cellStyle name="SAPBEXexcCritical5 2 4 2 2 2 2" xfId="26340"/>
    <cellStyle name="SAPBEXexcCritical5 2 4 2 2 3" xfId="26341"/>
    <cellStyle name="SAPBEXexcCritical5 2 4 2 2 3 2" xfId="26342"/>
    <cellStyle name="SAPBEXexcCritical5 2 4 2 2 4" xfId="26343"/>
    <cellStyle name="SAPBEXexcCritical5 2 4 2 3" xfId="26344"/>
    <cellStyle name="SAPBEXexcCritical5 2 4 2 3 2" xfId="26345"/>
    <cellStyle name="SAPBEXexcCritical5 2 4 2 4" xfId="26346"/>
    <cellStyle name="SAPBEXexcCritical5 2 4 2 4 2" xfId="26347"/>
    <cellStyle name="SAPBEXexcCritical5 2 4 2 5" xfId="26348"/>
    <cellStyle name="SAPBEXexcCritical5 2 4 3" xfId="3034"/>
    <cellStyle name="SAPBEXexcCritical5 2 4 3 2" xfId="3035"/>
    <cellStyle name="SAPBEXexcCritical5 2 4 3 2 2" xfId="26349"/>
    <cellStyle name="SAPBEXexcCritical5 2 4 3 2 2 2" xfId="26350"/>
    <cellStyle name="SAPBEXexcCritical5 2 4 3 2 3" xfId="26351"/>
    <cellStyle name="SAPBEXexcCritical5 2 4 3 2 3 2" xfId="26352"/>
    <cellStyle name="SAPBEXexcCritical5 2 4 3 2 4" xfId="26353"/>
    <cellStyle name="SAPBEXexcCritical5 2 4 3 3" xfId="26354"/>
    <cellStyle name="SAPBEXexcCritical5 2 4 3 3 2" xfId="26355"/>
    <cellStyle name="SAPBEXexcCritical5 2 4 3 4" xfId="26356"/>
    <cellStyle name="SAPBEXexcCritical5 2 4 3 4 2" xfId="26357"/>
    <cellStyle name="SAPBEXexcCritical5 2 4 3 5" xfId="26358"/>
    <cellStyle name="SAPBEXexcCritical5 2 4 4" xfId="3036"/>
    <cellStyle name="SAPBEXexcCritical5 2 4 4 2" xfId="3037"/>
    <cellStyle name="SAPBEXexcCritical5 2 4 4 2 2" xfId="26359"/>
    <cellStyle name="SAPBEXexcCritical5 2 4 4 2 2 2" xfId="26360"/>
    <cellStyle name="SAPBEXexcCritical5 2 4 4 2 3" xfId="26361"/>
    <cellStyle name="SAPBEXexcCritical5 2 4 4 2 3 2" xfId="26362"/>
    <cellStyle name="SAPBEXexcCritical5 2 4 4 2 4" xfId="26363"/>
    <cellStyle name="SAPBEXexcCritical5 2 4 4 3" xfId="26364"/>
    <cellStyle name="SAPBEXexcCritical5 2 4 4 3 2" xfId="26365"/>
    <cellStyle name="SAPBEXexcCritical5 2 4 4 4" xfId="26366"/>
    <cellStyle name="SAPBEXexcCritical5 2 4 4 4 2" xfId="26367"/>
    <cellStyle name="SAPBEXexcCritical5 2 4 4 5" xfId="26368"/>
    <cellStyle name="SAPBEXexcCritical5 2 4 5" xfId="3038"/>
    <cellStyle name="SAPBEXexcCritical5 2 4 5 2" xfId="3039"/>
    <cellStyle name="SAPBEXexcCritical5 2 4 5 2 2" xfId="26369"/>
    <cellStyle name="SAPBEXexcCritical5 2 4 5 2 2 2" xfId="26370"/>
    <cellStyle name="SAPBEXexcCritical5 2 4 5 2 3" xfId="26371"/>
    <cellStyle name="SAPBEXexcCritical5 2 4 5 2 3 2" xfId="26372"/>
    <cellStyle name="SAPBEXexcCritical5 2 4 5 2 4" xfId="26373"/>
    <cellStyle name="SAPBEXexcCritical5 2 4 5 3" xfId="26374"/>
    <cellStyle name="SAPBEXexcCritical5 2 4 5 3 2" xfId="26375"/>
    <cellStyle name="SAPBEXexcCritical5 2 4 5 4" xfId="26376"/>
    <cellStyle name="SAPBEXexcCritical5 2 4 5 4 2" xfId="26377"/>
    <cellStyle name="SAPBEXexcCritical5 2 4 5 5" xfId="26378"/>
    <cellStyle name="SAPBEXexcCritical5 2 4 6" xfId="3040"/>
    <cellStyle name="SAPBEXexcCritical5 2 4 6 2" xfId="3041"/>
    <cellStyle name="SAPBEXexcCritical5 2 4 6 2 2" xfId="26379"/>
    <cellStyle name="SAPBEXexcCritical5 2 4 6 2 2 2" xfId="26380"/>
    <cellStyle name="SAPBEXexcCritical5 2 4 6 2 3" xfId="26381"/>
    <cellStyle name="SAPBEXexcCritical5 2 4 6 2 3 2" xfId="26382"/>
    <cellStyle name="SAPBEXexcCritical5 2 4 6 2 4" xfId="26383"/>
    <cellStyle name="SAPBEXexcCritical5 2 4 6 3" xfId="26384"/>
    <cellStyle name="SAPBEXexcCritical5 2 4 6 3 2" xfId="26385"/>
    <cellStyle name="SAPBEXexcCritical5 2 4 6 4" xfId="26386"/>
    <cellStyle name="SAPBEXexcCritical5 2 4 6 4 2" xfId="26387"/>
    <cellStyle name="SAPBEXexcCritical5 2 4 6 5" xfId="26388"/>
    <cellStyle name="SAPBEXexcCritical5 2 4 7" xfId="3042"/>
    <cellStyle name="SAPBEXexcCritical5 2 4 7 2" xfId="26389"/>
    <cellStyle name="SAPBEXexcCritical5 2 4 7 2 2" xfId="26390"/>
    <cellStyle name="SAPBEXexcCritical5 2 4 7 3" xfId="26391"/>
    <cellStyle name="SAPBEXexcCritical5 2 4 7 3 2" xfId="26392"/>
    <cellStyle name="SAPBEXexcCritical5 2 4 7 4" xfId="26393"/>
    <cellStyle name="SAPBEXexcCritical5 2 4 8" xfId="26394"/>
    <cellStyle name="SAPBEXexcCritical5 2 4 8 2" xfId="26395"/>
    <cellStyle name="SAPBEXexcCritical5 2 4 9" xfId="26396"/>
    <cellStyle name="SAPBEXexcCritical5 2 4 9 2" xfId="26397"/>
    <cellStyle name="SAPBEXexcCritical5 2 5" xfId="3043"/>
    <cellStyle name="SAPBEXexcCritical5 2 5 10" xfId="26398"/>
    <cellStyle name="SAPBEXexcCritical5 2 5 2" xfId="3044"/>
    <cellStyle name="SAPBEXexcCritical5 2 5 2 2" xfId="3045"/>
    <cellStyle name="SAPBEXexcCritical5 2 5 2 2 2" xfId="26399"/>
    <cellStyle name="SAPBEXexcCritical5 2 5 2 2 2 2" xfId="26400"/>
    <cellStyle name="SAPBEXexcCritical5 2 5 2 2 3" xfId="26401"/>
    <cellStyle name="SAPBEXexcCritical5 2 5 2 2 3 2" xfId="26402"/>
    <cellStyle name="SAPBEXexcCritical5 2 5 2 2 4" xfId="26403"/>
    <cellStyle name="SAPBEXexcCritical5 2 5 2 3" xfId="26404"/>
    <cellStyle name="SAPBEXexcCritical5 2 5 2 3 2" xfId="26405"/>
    <cellStyle name="SAPBEXexcCritical5 2 5 2 4" xfId="26406"/>
    <cellStyle name="SAPBEXexcCritical5 2 5 2 4 2" xfId="26407"/>
    <cellStyle name="SAPBEXexcCritical5 2 5 2 5" xfId="26408"/>
    <cellStyle name="SAPBEXexcCritical5 2 5 3" xfId="3046"/>
    <cellStyle name="SAPBEXexcCritical5 2 5 3 2" xfId="3047"/>
    <cellStyle name="SAPBEXexcCritical5 2 5 3 2 2" xfId="26409"/>
    <cellStyle name="SAPBEXexcCritical5 2 5 3 2 2 2" xfId="26410"/>
    <cellStyle name="SAPBEXexcCritical5 2 5 3 2 3" xfId="26411"/>
    <cellStyle name="SAPBEXexcCritical5 2 5 3 2 3 2" xfId="26412"/>
    <cellStyle name="SAPBEXexcCritical5 2 5 3 2 4" xfId="26413"/>
    <cellStyle name="SAPBEXexcCritical5 2 5 3 3" xfId="26414"/>
    <cellStyle name="SAPBEXexcCritical5 2 5 3 3 2" xfId="26415"/>
    <cellStyle name="SAPBEXexcCritical5 2 5 3 4" xfId="26416"/>
    <cellStyle name="SAPBEXexcCritical5 2 5 3 4 2" xfId="26417"/>
    <cellStyle name="SAPBEXexcCritical5 2 5 3 5" xfId="26418"/>
    <cellStyle name="SAPBEXexcCritical5 2 5 4" xfId="3048"/>
    <cellStyle name="SAPBEXexcCritical5 2 5 4 2" xfId="3049"/>
    <cellStyle name="SAPBEXexcCritical5 2 5 4 2 2" xfId="26419"/>
    <cellStyle name="SAPBEXexcCritical5 2 5 4 2 2 2" xfId="26420"/>
    <cellStyle name="SAPBEXexcCritical5 2 5 4 2 3" xfId="26421"/>
    <cellStyle name="SAPBEXexcCritical5 2 5 4 2 3 2" xfId="26422"/>
    <cellStyle name="SAPBEXexcCritical5 2 5 4 2 4" xfId="26423"/>
    <cellStyle name="SAPBEXexcCritical5 2 5 4 3" xfId="26424"/>
    <cellStyle name="SAPBEXexcCritical5 2 5 4 3 2" xfId="26425"/>
    <cellStyle name="SAPBEXexcCritical5 2 5 4 4" xfId="26426"/>
    <cellStyle name="SAPBEXexcCritical5 2 5 4 4 2" xfId="26427"/>
    <cellStyle name="SAPBEXexcCritical5 2 5 4 5" xfId="26428"/>
    <cellStyle name="SAPBEXexcCritical5 2 5 5" xfId="3050"/>
    <cellStyle name="SAPBEXexcCritical5 2 5 5 2" xfId="3051"/>
    <cellStyle name="SAPBEXexcCritical5 2 5 5 2 2" xfId="26429"/>
    <cellStyle name="SAPBEXexcCritical5 2 5 5 2 2 2" xfId="26430"/>
    <cellStyle name="SAPBEXexcCritical5 2 5 5 2 3" xfId="26431"/>
    <cellStyle name="SAPBEXexcCritical5 2 5 5 2 3 2" xfId="26432"/>
    <cellStyle name="SAPBEXexcCritical5 2 5 5 2 4" xfId="26433"/>
    <cellStyle name="SAPBEXexcCritical5 2 5 5 3" xfId="26434"/>
    <cellStyle name="SAPBEXexcCritical5 2 5 5 3 2" xfId="26435"/>
    <cellStyle name="SAPBEXexcCritical5 2 5 5 4" xfId="26436"/>
    <cellStyle name="SAPBEXexcCritical5 2 5 5 4 2" xfId="26437"/>
    <cellStyle name="SAPBEXexcCritical5 2 5 5 5" xfId="26438"/>
    <cellStyle name="SAPBEXexcCritical5 2 5 6" xfId="3052"/>
    <cellStyle name="SAPBEXexcCritical5 2 5 6 2" xfId="3053"/>
    <cellStyle name="SAPBEXexcCritical5 2 5 6 2 2" xfId="26439"/>
    <cellStyle name="SAPBEXexcCritical5 2 5 6 2 2 2" xfId="26440"/>
    <cellStyle name="SAPBEXexcCritical5 2 5 6 2 3" xfId="26441"/>
    <cellStyle name="SAPBEXexcCritical5 2 5 6 2 3 2" xfId="26442"/>
    <cellStyle name="SAPBEXexcCritical5 2 5 6 2 4" xfId="26443"/>
    <cellStyle name="SAPBEXexcCritical5 2 5 6 3" xfId="26444"/>
    <cellStyle name="SAPBEXexcCritical5 2 5 6 3 2" xfId="26445"/>
    <cellStyle name="SAPBEXexcCritical5 2 5 6 4" xfId="26446"/>
    <cellStyle name="SAPBEXexcCritical5 2 5 6 4 2" xfId="26447"/>
    <cellStyle name="SAPBEXexcCritical5 2 5 6 5" xfId="26448"/>
    <cellStyle name="SAPBEXexcCritical5 2 5 7" xfId="3054"/>
    <cellStyle name="SAPBEXexcCritical5 2 5 7 2" xfId="26449"/>
    <cellStyle name="SAPBEXexcCritical5 2 5 7 2 2" xfId="26450"/>
    <cellStyle name="SAPBEXexcCritical5 2 5 7 3" xfId="26451"/>
    <cellStyle name="SAPBEXexcCritical5 2 5 7 3 2" xfId="26452"/>
    <cellStyle name="SAPBEXexcCritical5 2 5 7 4" xfId="26453"/>
    <cellStyle name="SAPBEXexcCritical5 2 5 8" xfId="26454"/>
    <cellStyle name="SAPBEXexcCritical5 2 5 8 2" xfId="26455"/>
    <cellStyle name="SAPBEXexcCritical5 2 5 9" xfId="26456"/>
    <cellStyle name="SAPBEXexcCritical5 2 5 9 2" xfId="26457"/>
    <cellStyle name="SAPBEXexcCritical5 2 6" xfId="3055"/>
    <cellStyle name="SAPBEXexcCritical5 2 6 2" xfId="3056"/>
    <cellStyle name="SAPBEXexcCritical5 2 6 2 2" xfId="26458"/>
    <cellStyle name="SAPBEXexcCritical5 2 6 2 2 2" xfId="26459"/>
    <cellStyle name="SAPBEXexcCritical5 2 6 2 3" xfId="26460"/>
    <cellStyle name="SAPBEXexcCritical5 2 6 2 3 2" xfId="26461"/>
    <cellStyle name="SAPBEXexcCritical5 2 6 2 4" xfId="26462"/>
    <cellStyle name="SAPBEXexcCritical5 2 6 3" xfId="26463"/>
    <cellStyle name="SAPBEXexcCritical5 2 6 3 2" xfId="26464"/>
    <cellStyle name="SAPBEXexcCritical5 2 6 4" xfId="26465"/>
    <cellStyle name="SAPBEXexcCritical5 2 6 4 2" xfId="26466"/>
    <cellStyle name="SAPBEXexcCritical5 2 6 5" xfId="26467"/>
    <cellStyle name="SAPBEXexcCritical5 2 7" xfId="3057"/>
    <cellStyle name="SAPBEXexcCritical5 2 7 2" xfId="3058"/>
    <cellStyle name="SAPBEXexcCritical5 2 7 2 2" xfId="26468"/>
    <cellStyle name="SAPBEXexcCritical5 2 7 2 2 2" xfId="26469"/>
    <cellStyle name="SAPBEXexcCritical5 2 7 2 3" xfId="26470"/>
    <cellStyle name="SAPBEXexcCritical5 2 7 2 3 2" xfId="26471"/>
    <cellStyle name="SAPBEXexcCritical5 2 7 2 4" xfId="26472"/>
    <cellStyle name="SAPBEXexcCritical5 2 7 3" xfId="26473"/>
    <cellStyle name="SAPBEXexcCritical5 2 7 3 2" xfId="26474"/>
    <cellStyle name="SAPBEXexcCritical5 2 7 4" xfId="26475"/>
    <cellStyle name="SAPBEXexcCritical5 2 7 4 2" xfId="26476"/>
    <cellStyle name="SAPBEXexcCritical5 2 7 5" xfId="26477"/>
    <cellStyle name="SAPBEXexcCritical5 2 8" xfId="3059"/>
    <cellStyle name="SAPBEXexcCritical5 2 8 2" xfId="3060"/>
    <cellStyle name="SAPBEXexcCritical5 2 8 2 2" xfId="26478"/>
    <cellStyle name="SAPBEXexcCritical5 2 8 2 2 2" xfId="26479"/>
    <cellStyle name="SAPBEXexcCritical5 2 8 2 3" xfId="26480"/>
    <cellStyle name="SAPBEXexcCritical5 2 8 2 3 2" xfId="26481"/>
    <cellStyle name="SAPBEXexcCritical5 2 8 2 4" xfId="26482"/>
    <cellStyle name="SAPBEXexcCritical5 2 8 3" xfId="26483"/>
    <cellStyle name="SAPBEXexcCritical5 2 8 3 2" xfId="26484"/>
    <cellStyle name="SAPBEXexcCritical5 2 8 4" xfId="26485"/>
    <cellStyle name="SAPBEXexcCritical5 2 8 4 2" xfId="26486"/>
    <cellStyle name="SAPBEXexcCritical5 2 8 5" xfId="26487"/>
    <cellStyle name="SAPBEXexcCritical5 2 9" xfId="3061"/>
    <cellStyle name="SAPBEXexcCritical5 2 9 2" xfId="3062"/>
    <cellStyle name="SAPBEXexcCritical5 2 9 2 2" xfId="26488"/>
    <cellStyle name="SAPBEXexcCritical5 2 9 2 2 2" xfId="26489"/>
    <cellStyle name="SAPBEXexcCritical5 2 9 2 3" xfId="26490"/>
    <cellStyle name="SAPBEXexcCritical5 2 9 2 3 2" xfId="26491"/>
    <cellStyle name="SAPBEXexcCritical5 2 9 2 4" xfId="26492"/>
    <cellStyle name="SAPBEXexcCritical5 2 9 3" xfId="26493"/>
    <cellStyle name="SAPBEXexcCritical5 2 9 3 2" xfId="26494"/>
    <cellStyle name="SAPBEXexcCritical5 2 9 4" xfId="26495"/>
    <cellStyle name="SAPBEXexcCritical5 2 9 4 2" xfId="26496"/>
    <cellStyle name="SAPBEXexcCritical5 2 9 5" xfId="26497"/>
    <cellStyle name="SAPBEXexcCritical5 20" xfId="26498"/>
    <cellStyle name="SAPBEXexcCritical5 20 2" xfId="26499"/>
    <cellStyle name="SAPBEXexcCritical5 21" xfId="26500"/>
    <cellStyle name="SAPBEXexcCritical5 21 2" xfId="26501"/>
    <cellStyle name="SAPBEXexcCritical5 22" xfId="26502"/>
    <cellStyle name="SAPBEXexcCritical5 3" xfId="3063"/>
    <cellStyle name="SAPBEXexcCritical5 3 10" xfId="3064"/>
    <cellStyle name="SAPBEXexcCritical5 3 10 2" xfId="26503"/>
    <cellStyle name="SAPBEXexcCritical5 3 10 2 2" xfId="26504"/>
    <cellStyle name="SAPBEXexcCritical5 3 10 3" xfId="26505"/>
    <cellStyle name="SAPBEXexcCritical5 3 10 3 2" xfId="26506"/>
    <cellStyle name="SAPBEXexcCritical5 3 10 4" xfId="26507"/>
    <cellStyle name="SAPBEXexcCritical5 3 11" xfId="26508"/>
    <cellStyle name="SAPBEXexcCritical5 3 11 2" xfId="26509"/>
    <cellStyle name="SAPBEXexcCritical5 3 12" xfId="26510"/>
    <cellStyle name="SAPBEXexcCritical5 3 12 2" xfId="26511"/>
    <cellStyle name="SAPBEXexcCritical5 3 13" xfId="26512"/>
    <cellStyle name="SAPBEXexcCritical5 3 2" xfId="3065"/>
    <cellStyle name="SAPBEXexcCritical5 3 2 10" xfId="26513"/>
    <cellStyle name="SAPBEXexcCritical5 3 2 2" xfId="3066"/>
    <cellStyle name="SAPBEXexcCritical5 3 2 2 2" xfId="3067"/>
    <cellStyle name="SAPBEXexcCritical5 3 2 2 2 2" xfId="26514"/>
    <cellStyle name="SAPBEXexcCritical5 3 2 2 2 2 2" xfId="26515"/>
    <cellStyle name="SAPBEXexcCritical5 3 2 2 2 3" xfId="26516"/>
    <cellStyle name="SAPBEXexcCritical5 3 2 2 2 3 2" xfId="26517"/>
    <cellStyle name="SAPBEXexcCritical5 3 2 2 2 4" xfId="26518"/>
    <cellStyle name="SAPBEXexcCritical5 3 2 2 3" xfId="26519"/>
    <cellStyle name="SAPBEXexcCritical5 3 2 2 3 2" xfId="26520"/>
    <cellStyle name="SAPBEXexcCritical5 3 2 2 4" xfId="26521"/>
    <cellStyle name="SAPBEXexcCritical5 3 2 2 4 2" xfId="26522"/>
    <cellStyle name="SAPBEXexcCritical5 3 2 2 5" xfId="26523"/>
    <cellStyle name="SAPBEXexcCritical5 3 2 3" xfId="3068"/>
    <cellStyle name="SAPBEXexcCritical5 3 2 3 2" xfId="3069"/>
    <cellStyle name="SAPBEXexcCritical5 3 2 3 2 2" xfId="26524"/>
    <cellStyle name="SAPBEXexcCritical5 3 2 3 2 2 2" xfId="26525"/>
    <cellStyle name="SAPBEXexcCritical5 3 2 3 2 3" xfId="26526"/>
    <cellStyle name="SAPBEXexcCritical5 3 2 3 2 3 2" xfId="26527"/>
    <cellStyle name="SAPBEXexcCritical5 3 2 3 2 4" xfId="26528"/>
    <cellStyle name="SAPBEXexcCritical5 3 2 3 3" xfId="26529"/>
    <cellStyle name="SAPBEXexcCritical5 3 2 3 3 2" xfId="26530"/>
    <cellStyle name="SAPBEXexcCritical5 3 2 3 4" xfId="26531"/>
    <cellStyle name="SAPBEXexcCritical5 3 2 3 4 2" xfId="26532"/>
    <cellStyle name="SAPBEXexcCritical5 3 2 3 5" xfId="26533"/>
    <cellStyle name="SAPBEXexcCritical5 3 2 4" xfId="3070"/>
    <cellStyle name="SAPBEXexcCritical5 3 2 4 2" xfId="3071"/>
    <cellStyle name="SAPBEXexcCritical5 3 2 4 2 2" xfId="26534"/>
    <cellStyle name="SAPBEXexcCritical5 3 2 4 2 2 2" xfId="26535"/>
    <cellStyle name="SAPBEXexcCritical5 3 2 4 2 3" xfId="26536"/>
    <cellStyle name="SAPBEXexcCritical5 3 2 4 2 3 2" xfId="26537"/>
    <cellStyle name="SAPBEXexcCritical5 3 2 4 2 4" xfId="26538"/>
    <cellStyle name="SAPBEXexcCritical5 3 2 4 3" xfId="26539"/>
    <cellStyle name="SAPBEXexcCritical5 3 2 4 3 2" xfId="26540"/>
    <cellStyle name="SAPBEXexcCritical5 3 2 4 4" xfId="26541"/>
    <cellStyle name="SAPBEXexcCritical5 3 2 4 4 2" xfId="26542"/>
    <cellStyle name="SAPBEXexcCritical5 3 2 4 5" xfId="26543"/>
    <cellStyle name="SAPBEXexcCritical5 3 2 5" xfId="3072"/>
    <cellStyle name="SAPBEXexcCritical5 3 2 5 2" xfId="3073"/>
    <cellStyle name="SAPBEXexcCritical5 3 2 5 2 2" xfId="26544"/>
    <cellStyle name="SAPBEXexcCritical5 3 2 5 2 2 2" xfId="26545"/>
    <cellStyle name="SAPBEXexcCritical5 3 2 5 2 3" xfId="26546"/>
    <cellStyle name="SAPBEXexcCritical5 3 2 5 2 3 2" xfId="26547"/>
    <cellStyle name="SAPBEXexcCritical5 3 2 5 2 4" xfId="26548"/>
    <cellStyle name="SAPBEXexcCritical5 3 2 5 3" xfId="26549"/>
    <cellStyle name="SAPBEXexcCritical5 3 2 5 3 2" xfId="26550"/>
    <cellStyle name="SAPBEXexcCritical5 3 2 5 4" xfId="26551"/>
    <cellStyle name="SAPBEXexcCritical5 3 2 5 4 2" xfId="26552"/>
    <cellStyle name="SAPBEXexcCritical5 3 2 5 5" xfId="26553"/>
    <cellStyle name="SAPBEXexcCritical5 3 2 6" xfId="3074"/>
    <cellStyle name="SAPBEXexcCritical5 3 2 6 2" xfId="3075"/>
    <cellStyle name="SAPBEXexcCritical5 3 2 6 2 2" xfId="26554"/>
    <cellStyle name="SAPBEXexcCritical5 3 2 6 2 2 2" xfId="26555"/>
    <cellStyle name="SAPBEXexcCritical5 3 2 6 2 3" xfId="26556"/>
    <cellStyle name="SAPBEXexcCritical5 3 2 6 2 3 2" xfId="26557"/>
    <cellStyle name="SAPBEXexcCritical5 3 2 6 2 4" xfId="26558"/>
    <cellStyle name="SAPBEXexcCritical5 3 2 6 3" xfId="26559"/>
    <cellStyle name="SAPBEXexcCritical5 3 2 6 3 2" xfId="26560"/>
    <cellStyle name="SAPBEXexcCritical5 3 2 6 4" xfId="26561"/>
    <cellStyle name="SAPBEXexcCritical5 3 2 6 4 2" xfId="26562"/>
    <cellStyle name="SAPBEXexcCritical5 3 2 6 5" xfId="26563"/>
    <cellStyle name="SAPBEXexcCritical5 3 2 7" xfId="3076"/>
    <cellStyle name="SAPBEXexcCritical5 3 2 7 2" xfId="26564"/>
    <cellStyle name="SAPBEXexcCritical5 3 2 7 2 2" xfId="26565"/>
    <cellStyle name="SAPBEXexcCritical5 3 2 7 3" xfId="26566"/>
    <cellStyle name="SAPBEXexcCritical5 3 2 7 3 2" xfId="26567"/>
    <cellStyle name="SAPBEXexcCritical5 3 2 7 4" xfId="26568"/>
    <cellStyle name="SAPBEXexcCritical5 3 2 8" xfId="26569"/>
    <cellStyle name="SAPBEXexcCritical5 3 2 8 2" xfId="26570"/>
    <cellStyle name="SAPBEXexcCritical5 3 2 9" xfId="26571"/>
    <cellStyle name="SAPBEXexcCritical5 3 2 9 2" xfId="26572"/>
    <cellStyle name="SAPBEXexcCritical5 3 3" xfId="3077"/>
    <cellStyle name="SAPBEXexcCritical5 3 3 10" xfId="26573"/>
    <cellStyle name="SAPBEXexcCritical5 3 3 2" xfId="3078"/>
    <cellStyle name="SAPBEXexcCritical5 3 3 2 2" xfId="3079"/>
    <cellStyle name="SAPBEXexcCritical5 3 3 2 2 2" xfId="26574"/>
    <cellStyle name="SAPBEXexcCritical5 3 3 2 2 2 2" xfId="26575"/>
    <cellStyle name="SAPBEXexcCritical5 3 3 2 2 3" xfId="26576"/>
    <cellStyle name="SAPBEXexcCritical5 3 3 2 2 3 2" xfId="26577"/>
    <cellStyle name="SAPBEXexcCritical5 3 3 2 2 4" xfId="26578"/>
    <cellStyle name="SAPBEXexcCritical5 3 3 2 3" xfId="26579"/>
    <cellStyle name="SAPBEXexcCritical5 3 3 2 3 2" xfId="26580"/>
    <cellStyle name="SAPBEXexcCritical5 3 3 2 4" xfId="26581"/>
    <cellStyle name="SAPBEXexcCritical5 3 3 2 4 2" xfId="26582"/>
    <cellStyle name="SAPBEXexcCritical5 3 3 2 5" xfId="26583"/>
    <cellStyle name="SAPBEXexcCritical5 3 3 3" xfId="3080"/>
    <cellStyle name="SAPBEXexcCritical5 3 3 3 2" xfId="3081"/>
    <cellStyle name="SAPBEXexcCritical5 3 3 3 2 2" xfId="26584"/>
    <cellStyle name="SAPBEXexcCritical5 3 3 3 2 2 2" xfId="26585"/>
    <cellStyle name="SAPBEXexcCritical5 3 3 3 2 3" xfId="26586"/>
    <cellStyle name="SAPBEXexcCritical5 3 3 3 2 3 2" xfId="26587"/>
    <cellStyle name="SAPBEXexcCritical5 3 3 3 2 4" xfId="26588"/>
    <cellStyle name="SAPBEXexcCritical5 3 3 3 3" xfId="26589"/>
    <cellStyle name="SAPBEXexcCritical5 3 3 3 3 2" xfId="26590"/>
    <cellStyle name="SAPBEXexcCritical5 3 3 3 4" xfId="26591"/>
    <cellStyle name="SAPBEXexcCritical5 3 3 3 4 2" xfId="26592"/>
    <cellStyle name="SAPBEXexcCritical5 3 3 3 5" xfId="26593"/>
    <cellStyle name="SAPBEXexcCritical5 3 3 4" xfId="3082"/>
    <cellStyle name="SAPBEXexcCritical5 3 3 4 2" xfId="3083"/>
    <cellStyle name="SAPBEXexcCritical5 3 3 4 2 2" xfId="26594"/>
    <cellStyle name="SAPBEXexcCritical5 3 3 4 2 2 2" xfId="26595"/>
    <cellStyle name="SAPBEXexcCritical5 3 3 4 2 3" xfId="26596"/>
    <cellStyle name="SAPBEXexcCritical5 3 3 4 2 3 2" xfId="26597"/>
    <cellStyle name="SAPBEXexcCritical5 3 3 4 2 4" xfId="26598"/>
    <cellStyle name="SAPBEXexcCritical5 3 3 4 3" xfId="26599"/>
    <cellStyle name="SAPBEXexcCritical5 3 3 4 3 2" xfId="26600"/>
    <cellStyle name="SAPBEXexcCritical5 3 3 4 4" xfId="26601"/>
    <cellStyle name="SAPBEXexcCritical5 3 3 4 4 2" xfId="26602"/>
    <cellStyle name="SAPBEXexcCritical5 3 3 4 5" xfId="26603"/>
    <cellStyle name="SAPBEXexcCritical5 3 3 5" xfId="3084"/>
    <cellStyle name="SAPBEXexcCritical5 3 3 5 2" xfId="3085"/>
    <cellStyle name="SAPBEXexcCritical5 3 3 5 2 2" xfId="26604"/>
    <cellStyle name="SAPBEXexcCritical5 3 3 5 2 2 2" xfId="26605"/>
    <cellStyle name="SAPBEXexcCritical5 3 3 5 2 3" xfId="26606"/>
    <cellStyle name="SAPBEXexcCritical5 3 3 5 2 3 2" xfId="26607"/>
    <cellStyle name="SAPBEXexcCritical5 3 3 5 2 4" xfId="26608"/>
    <cellStyle name="SAPBEXexcCritical5 3 3 5 3" xfId="26609"/>
    <cellStyle name="SAPBEXexcCritical5 3 3 5 3 2" xfId="26610"/>
    <cellStyle name="SAPBEXexcCritical5 3 3 5 4" xfId="26611"/>
    <cellStyle name="SAPBEXexcCritical5 3 3 5 4 2" xfId="26612"/>
    <cellStyle name="SAPBEXexcCritical5 3 3 5 5" xfId="26613"/>
    <cellStyle name="SAPBEXexcCritical5 3 3 6" xfId="3086"/>
    <cellStyle name="SAPBEXexcCritical5 3 3 6 2" xfId="3087"/>
    <cellStyle name="SAPBEXexcCritical5 3 3 6 2 2" xfId="26614"/>
    <cellStyle name="SAPBEXexcCritical5 3 3 6 2 2 2" xfId="26615"/>
    <cellStyle name="SAPBEXexcCritical5 3 3 6 2 3" xfId="26616"/>
    <cellStyle name="SAPBEXexcCritical5 3 3 6 2 3 2" xfId="26617"/>
    <cellStyle name="SAPBEXexcCritical5 3 3 6 2 4" xfId="26618"/>
    <cellStyle name="SAPBEXexcCritical5 3 3 6 3" xfId="26619"/>
    <cellStyle name="SAPBEXexcCritical5 3 3 6 3 2" xfId="26620"/>
    <cellStyle name="SAPBEXexcCritical5 3 3 6 4" xfId="26621"/>
    <cellStyle name="SAPBEXexcCritical5 3 3 6 4 2" xfId="26622"/>
    <cellStyle name="SAPBEXexcCritical5 3 3 6 5" xfId="26623"/>
    <cellStyle name="SAPBEXexcCritical5 3 3 7" xfId="3088"/>
    <cellStyle name="SAPBEXexcCritical5 3 3 7 2" xfId="26624"/>
    <cellStyle name="SAPBEXexcCritical5 3 3 7 2 2" xfId="26625"/>
    <cellStyle name="SAPBEXexcCritical5 3 3 7 3" xfId="26626"/>
    <cellStyle name="SAPBEXexcCritical5 3 3 7 3 2" xfId="26627"/>
    <cellStyle name="SAPBEXexcCritical5 3 3 7 4" xfId="26628"/>
    <cellStyle name="SAPBEXexcCritical5 3 3 8" xfId="26629"/>
    <cellStyle name="SAPBEXexcCritical5 3 3 8 2" xfId="26630"/>
    <cellStyle name="SAPBEXexcCritical5 3 3 9" xfId="26631"/>
    <cellStyle name="SAPBEXexcCritical5 3 3 9 2" xfId="26632"/>
    <cellStyle name="SAPBEXexcCritical5 3 4" xfId="3089"/>
    <cellStyle name="SAPBEXexcCritical5 3 4 10" xfId="26633"/>
    <cellStyle name="SAPBEXexcCritical5 3 4 2" xfId="3090"/>
    <cellStyle name="SAPBEXexcCritical5 3 4 2 2" xfId="3091"/>
    <cellStyle name="SAPBEXexcCritical5 3 4 2 2 2" xfId="26634"/>
    <cellStyle name="SAPBEXexcCritical5 3 4 2 2 2 2" xfId="26635"/>
    <cellStyle name="SAPBEXexcCritical5 3 4 2 2 3" xfId="26636"/>
    <cellStyle name="SAPBEXexcCritical5 3 4 2 2 3 2" xfId="26637"/>
    <cellStyle name="SAPBEXexcCritical5 3 4 2 2 4" xfId="26638"/>
    <cellStyle name="SAPBEXexcCritical5 3 4 2 3" xfId="26639"/>
    <cellStyle name="SAPBEXexcCritical5 3 4 2 3 2" xfId="26640"/>
    <cellStyle name="SAPBEXexcCritical5 3 4 2 4" xfId="26641"/>
    <cellStyle name="SAPBEXexcCritical5 3 4 2 4 2" xfId="26642"/>
    <cellStyle name="SAPBEXexcCritical5 3 4 2 5" xfId="26643"/>
    <cellStyle name="SAPBEXexcCritical5 3 4 3" xfId="3092"/>
    <cellStyle name="SAPBEXexcCritical5 3 4 3 2" xfId="3093"/>
    <cellStyle name="SAPBEXexcCritical5 3 4 3 2 2" xfId="26644"/>
    <cellStyle name="SAPBEXexcCritical5 3 4 3 2 2 2" xfId="26645"/>
    <cellStyle name="SAPBEXexcCritical5 3 4 3 2 3" xfId="26646"/>
    <cellStyle name="SAPBEXexcCritical5 3 4 3 2 3 2" xfId="26647"/>
    <cellStyle name="SAPBEXexcCritical5 3 4 3 2 4" xfId="26648"/>
    <cellStyle name="SAPBEXexcCritical5 3 4 3 3" xfId="26649"/>
    <cellStyle name="SAPBEXexcCritical5 3 4 3 3 2" xfId="26650"/>
    <cellStyle name="SAPBEXexcCritical5 3 4 3 4" xfId="26651"/>
    <cellStyle name="SAPBEXexcCritical5 3 4 3 4 2" xfId="26652"/>
    <cellStyle name="SAPBEXexcCritical5 3 4 3 5" xfId="26653"/>
    <cellStyle name="SAPBEXexcCritical5 3 4 4" xfId="3094"/>
    <cellStyle name="SAPBEXexcCritical5 3 4 4 2" xfId="3095"/>
    <cellStyle name="SAPBEXexcCritical5 3 4 4 2 2" xfId="26654"/>
    <cellStyle name="SAPBEXexcCritical5 3 4 4 2 2 2" xfId="26655"/>
    <cellStyle name="SAPBEXexcCritical5 3 4 4 2 3" xfId="26656"/>
    <cellStyle name="SAPBEXexcCritical5 3 4 4 2 3 2" xfId="26657"/>
    <cellStyle name="SAPBEXexcCritical5 3 4 4 2 4" xfId="26658"/>
    <cellStyle name="SAPBEXexcCritical5 3 4 4 3" xfId="26659"/>
    <cellStyle name="SAPBEXexcCritical5 3 4 4 3 2" xfId="26660"/>
    <cellStyle name="SAPBEXexcCritical5 3 4 4 4" xfId="26661"/>
    <cellStyle name="SAPBEXexcCritical5 3 4 4 4 2" xfId="26662"/>
    <cellStyle name="SAPBEXexcCritical5 3 4 4 5" xfId="26663"/>
    <cellStyle name="SAPBEXexcCritical5 3 4 5" xfId="3096"/>
    <cellStyle name="SAPBEXexcCritical5 3 4 5 2" xfId="3097"/>
    <cellStyle name="SAPBEXexcCritical5 3 4 5 2 2" xfId="26664"/>
    <cellStyle name="SAPBEXexcCritical5 3 4 5 2 2 2" xfId="26665"/>
    <cellStyle name="SAPBEXexcCritical5 3 4 5 2 3" xfId="26666"/>
    <cellStyle name="SAPBEXexcCritical5 3 4 5 2 3 2" xfId="26667"/>
    <cellStyle name="SAPBEXexcCritical5 3 4 5 2 4" xfId="26668"/>
    <cellStyle name="SAPBEXexcCritical5 3 4 5 3" xfId="26669"/>
    <cellStyle name="SAPBEXexcCritical5 3 4 5 3 2" xfId="26670"/>
    <cellStyle name="SAPBEXexcCritical5 3 4 5 4" xfId="26671"/>
    <cellStyle name="SAPBEXexcCritical5 3 4 5 4 2" xfId="26672"/>
    <cellStyle name="SAPBEXexcCritical5 3 4 5 5" xfId="26673"/>
    <cellStyle name="SAPBEXexcCritical5 3 4 6" xfId="3098"/>
    <cellStyle name="SAPBEXexcCritical5 3 4 6 2" xfId="3099"/>
    <cellStyle name="SAPBEXexcCritical5 3 4 6 2 2" xfId="26674"/>
    <cellStyle name="SAPBEXexcCritical5 3 4 6 2 2 2" xfId="26675"/>
    <cellStyle name="SAPBEXexcCritical5 3 4 6 2 3" xfId="26676"/>
    <cellStyle name="SAPBEXexcCritical5 3 4 6 2 3 2" xfId="26677"/>
    <cellStyle name="SAPBEXexcCritical5 3 4 6 2 4" xfId="26678"/>
    <cellStyle name="SAPBEXexcCritical5 3 4 6 3" xfId="26679"/>
    <cellStyle name="SAPBEXexcCritical5 3 4 6 3 2" xfId="26680"/>
    <cellStyle name="SAPBEXexcCritical5 3 4 6 4" xfId="26681"/>
    <cellStyle name="SAPBEXexcCritical5 3 4 6 4 2" xfId="26682"/>
    <cellStyle name="SAPBEXexcCritical5 3 4 6 5" xfId="26683"/>
    <cellStyle name="SAPBEXexcCritical5 3 4 7" xfId="3100"/>
    <cellStyle name="SAPBEXexcCritical5 3 4 7 2" xfId="26684"/>
    <cellStyle name="SAPBEXexcCritical5 3 4 7 2 2" xfId="26685"/>
    <cellStyle name="SAPBEXexcCritical5 3 4 7 3" xfId="26686"/>
    <cellStyle name="SAPBEXexcCritical5 3 4 7 3 2" xfId="26687"/>
    <cellStyle name="SAPBEXexcCritical5 3 4 7 4" xfId="26688"/>
    <cellStyle name="SAPBEXexcCritical5 3 4 8" xfId="26689"/>
    <cellStyle name="SAPBEXexcCritical5 3 4 8 2" xfId="26690"/>
    <cellStyle name="SAPBEXexcCritical5 3 4 9" xfId="26691"/>
    <cellStyle name="SAPBEXexcCritical5 3 4 9 2" xfId="26692"/>
    <cellStyle name="SAPBEXexcCritical5 3 5" xfId="3101"/>
    <cellStyle name="SAPBEXexcCritical5 3 5 2" xfId="3102"/>
    <cellStyle name="SAPBEXexcCritical5 3 5 2 2" xfId="26693"/>
    <cellStyle name="SAPBEXexcCritical5 3 5 2 2 2" xfId="26694"/>
    <cellStyle name="SAPBEXexcCritical5 3 5 2 3" xfId="26695"/>
    <cellStyle name="SAPBEXexcCritical5 3 5 2 3 2" xfId="26696"/>
    <cellStyle name="SAPBEXexcCritical5 3 5 2 4" xfId="26697"/>
    <cellStyle name="SAPBEXexcCritical5 3 5 3" xfId="26698"/>
    <cellStyle name="SAPBEXexcCritical5 3 5 3 2" xfId="26699"/>
    <cellStyle name="SAPBEXexcCritical5 3 5 4" xfId="26700"/>
    <cellStyle name="SAPBEXexcCritical5 3 5 4 2" xfId="26701"/>
    <cellStyle name="SAPBEXexcCritical5 3 5 5" xfId="26702"/>
    <cellStyle name="SAPBEXexcCritical5 3 6" xfId="3103"/>
    <cellStyle name="SAPBEXexcCritical5 3 6 2" xfId="3104"/>
    <cellStyle name="SAPBEXexcCritical5 3 6 2 2" xfId="26703"/>
    <cellStyle name="SAPBEXexcCritical5 3 6 2 2 2" xfId="26704"/>
    <cellStyle name="SAPBEXexcCritical5 3 6 2 3" xfId="26705"/>
    <cellStyle name="SAPBEXexcCritical5 3 6 2 3 2" xfId="26706"/>
    <cellStyle name="SAPBEXexcCritical5 3 6 2 4" xfId="26707"/>
    <cellStyle name="SAPBEXexcCritical5 3 6 3" xfId="26708"/>
    <cellStyle name="SAPBEXexcCritical5 3 6 3 2" xfId="26709"/>
    <cellStyle name="SAPBEXexcCritical5 3 6 4" xfId="26710"/>
    <cellStyle name="SAPBEXexcCritical5 3 6 4 2" xfId="26711"/>
    <cellStyle name="SAPBEXexcCritical5 3 6 5" xfId="26712"/>
    <cellStyle name="SAPBEXexcCritical5 3 7" xfId="3105"/>
    <cellStyle name="SAPBEXexcCritical5 3 7 2" xfId="3106"/>
    <cellStyle name="SAPBEXexcCritical5 3 7 2 2" xfId="26713"/>
    <cellStyle name="SAPBEXexcCritical5 3 7 2 2 2" xfId="26714"/>
    <cellStyle name="SAPBEXexcCritical5 3 7 2 3" xfId="26715"/>
    <cellStyle name="SAPBEXexcCritical5 3 7 2 3 2" xfId="26716"/>
    <cellStyle name="SAPBEXexcCritical5 3 7 2 4" xfId="26717"/>
    <cellStyle name="SAPBEXexcCritical5 3 7 3" xfId="26718"/>
    <cellStyle name="SAPBEXexcCritical5 3 7 3 2" xfId="26719"/>
    <cellStyle name="SAPBEXexcCritical5 3 7 4" xfId="26720"/>
    <cellStyle name="SAPBEXexcCritical5 3 7 4 2" xfId="26721"/>
    <cellStyle name="SAPBEXexcCritical5 3 7 5" xfId="26722"/>
    <cellStyle name="SAPBEXexcCritical5 3 8" xfId="3107"/>
    <cellStyle name="SAPBEXexcCritical5 3 8 2" xfId="3108"/>
    <cellStyle name="SAPBEXexcCritical5 3 8 2 2" xfId="26723"/>
    <cellStyle name="SAPBEXexcCritical5 3 8 2 2 2" xfId="26724"/>
    <cellStyle name="SAPBEXexcCritical5 3 8 2 3" xfId="26725"/>
    <cellStyle name="SAPBEXexcCritical5 3 8 2 3 2" xfId="26726"/>
    <cellStyle name="SAPBEXexcCritical5 3 8 2 4" xfId="26727"/>
    <cellStyle name="SAPBEXexcCritical5 3 8 3" xfId="26728"/>
    <cellStyle name="SAPBEXexcCritical5 3 8 3 2" xfId="26729"/>
    <cellStyle name="SAPBEXexcCritical5 3 8 4" xfId="26730"/>
    <cellStyle name="SAPBEXexcCritical5 3 8 4 2" xfId="26731"/>
    <cellStyle name="SAPBEXexcCritical5 3 8 5" xfId="26732"/>
    <cellStyle name="SAPBEXexcCritical5 3 9" xfId="3109"/>
    <cellStyle name="SAPBEXexcCritical5 3 9 2" xfId="3110"/>
    <cellStyle name="SAPBEXexcCritical5 3 9 2 2" xfId="26733"/>
    <cellStyle name="SAPBEXexcCritical5 3 9 2 2 2" xfId="26734"/>
    <cellStyle name="SAPBEXexcCritical5 3 9 2 3" xfId="26735"/>
    <cellStyle name="SAPBEXexcCritical5 3 9 2 3 2" xfId="26736"/>
    <cellStyle name="SAPBEXexcCritical5 3 9 2 4" xfId="26737"/>
    <cellStyle name="SAPBEXexcCritical5 3 9 3" xfId="26738"/>
    <cellStyle name="SAPBEXexcCritical5 3 9 3 2" xfId="26739"/>
    <cellStyle name="SAPBEXexcCritical5 3 9 4" xfId="26740"/>
    <cellStyle name="SAPBEXexcCritical5 3 9 4 2" xfId="26741"/>
    <cellStyle name="SAPBEXexcCritical5 3 9 5" xfId="26742"/>
    <cellStyle name="SAPBEXexcCritical5 4" xfId="3111"/>
    <cellStyle name="SAPBEXexcCritical5 4 10" xfId="26743"/>
    <cellStyle name="SAPBEXexcCritical5 4 2" xfId="3112"/>
    <cellStyle name="SAPBEXexcCritical5 4 2 2" xfId="3113"/>
    <cellStyle name="SAPBEXexcCritical5 4 2 2 2" xfId="26744"/>
    <cellStyle name="SAPBEXexcCritical5 4 2 2 2 2" xfId="26745"/>
    <cellStyle name="SAPBEXexcCritical5 4 2 2 3" xfId="26746"/>
    <cellStyle name="SAPBEXexcCritical5 4 2 2 3 2" xfId="26747"/>
    <cellStyle name="SAPBEXexcCritical5 4 2 2 4" xfId="26748"/>
    <cellStyle name="SAPBEXexcCritical5 4 2 3" xfId="26749"/>
    <cellStyle name="SAPBEXexcCritical5 4 2 3 2" xfId="26750"/>
    <cellStyle name="SAPBEXexcCritical5 4 2 4" xfId="26751"/>
    <cellStyle name="SAPBEXexcCritical5 4 2 4 2" xfId="26752"/>
    <cellStyle name="SAPBEXexcCritical5 4 2 5" xfId="26753"/>
    <cellStyle name="SAPBEXexcCritical5 4 3" xfId="3114"/>
    <cellStyle name="SAPBEXexcCritical5 4 3 2" xfId="3115"/>
    <cellStyle name="SAPBEXexcCritical5 4 3 2 2" xfId="26754"/>
    <cellStyle name="SAPBEXexcCritical5 4 3 2 2 2" xfId="26755"/>
    <cellStyle name="SAPBEXexcCritical5 4 3 2 3" xfId="26756"/>
    <cellStyle name="SAPBEXexcCritical5 4 3 2 3 2" xfId="26757"/>
    <cellStyle name="SAPBEXexcCritical5 4 3 2 4" xfId="26758"/>
    <cellStyle name="SAPBEXexcCritical5 4 3 3" xfId="26759"/>
    <cellStyle name="SAPBEXexcCritical5 4 3 3 2" xfId="26760"/>
    <cellStyle name="SAPBEXexcCritical5 4 3 4" xfId="26761"/>
    <cellStyle name="SAPBEXexcCritical5 4 3 4 2" xfId="26762"/>
    <cellStyle name="SAPBEXexcCritical5 4 3 5" xfId="26763"/>
    <cellStyle name="SAPBEXexcCritical5 4 4" xfId="3116"/>
    <cellStyle name="SAPBEXexcCritical5 4 4 2" xfId="3117"/>
    <cellStyle name="SAPBEXexcCritical5 4 4 2 2" xfId="26764"/>
    <cellStyle name="SAPBEXexcCritical5 4 4 2 2 2" xfId="26765"/>
    <cellStyle name="SAPBEXexcCritical5 4 4 2 3" xfId="26766"/>
    <cellStyle name="SAPBEXexcCritical5 4 4 2 3 2" xfId="26767"/>
    <cellStyle name="SAPBEXexcCritical5 4 4 2 4" xfId="26768"/>
    <cellStyle name="SAPBEXexcCritical5 4 4 3" xfId="26769"/>
    <cellStyle name="SAPBEXexcCritical5 4 4 3 2" xfId="26770"/>
    <cellStyle name="SAPBEXexcCritical5 4 4 4" xfId="26771"/>
    <cellStyle name="SAPBEXexcCritical5 4 4 4 2" xfId="26772"/>
    <cellStyle name="SAPBEXexcCritical5 4 4 5" xfId="26773"/>
    <cellStyle name="SAPBEXexcCritical5 4 5" xfId="3118"/>
    <cellStyle name="SAPBEXexcCritical5 4 5 2" xfId="3119"/>
    <cellStyle name="SAPBEXexcCritical5 4 5 2 2" xfId="26774"/>
    <cellStyle name="SAPBEXexcCritical5 4 5 2 2 2" xfId="26775"/>
    <cellStyle name="SAPBEXexcCritical5 4 5 2 3" xfId="26776"/>
    <cellStyle name="SAPBEXexcCritical5 4 5 2 3 2" xfId="26777"/>
    <cellStyle name="SAPBEXexcCritical5 4 5 2 4" xfId="26778"/>
    <cellStyle name="SAPBEXexcCritical5 4 5 3" xfId="26779"/>
    <cellStyle name="SAPBEXexcCritical5 4 5 3 2" xfId="26780"/>
    <cellStyle name="SAPBEXexcCritical5 4 5 4" xfId="26781"/>
    <cellStyle name="SAPBEXexcCritical5 4 5 4 2" xfId="26782"/>
    <cellStyle name="SAPBEXexcCritical5 4 5 5" xfId="26783"/>
    <cellStyle name="SAPBEXexcCritical5 4 6" xfId="3120"/>
    <cellStyle name="SAPBEXexcCritical5 4 6 2" xfId="3121"/>
    <cellStyle name="SAPBEXexcCritical5 4 6 2 2" xfId="26784"/>
    <cellStyle name="SAPBEXexcCritical5 4 6 2 2 2" xfId="26785"/>
    <cellStyle name="SAPBEXexcCritical5 4 6 2 3" xfId="26786"/>
    <cellStyle name="SAPBEXexcCritical5 4 6 2 3 2" xfId="26787"/>
    <cellStyle name="SAPBEXexcCritical5 4 6 2 4" xfId="26788"/>
    <cellStyle name="SAPBEXexcCritical5 4 6 3" xfId="26789"/>
    <cellStyle name="SAPBEXexcCritical5 4 6 3 2" xfId="26790"/>
    <cellStyle name="SAPBEXexcCritical5 4 6 4" xfId="26791"/>
    <cellStyle name="SAPBEXexcCritical5 4 6 4 2" xfId="26792"/>
    <cellStyle name="SAPBEXexcCritical5 4 6 5" xfId="26793"/>
    <cellStyle name="SAPBEXexcCritical5 4 7" xfId="3122"/>
    <cellStyle name="SAPBEXexcCritical5 4 7 2" xfId="26794"/>
    <cellStyle name="SAPBEXexcCritical5 4 7 2 2" xfId="26795"/>
    <cellStyle name="SAPBEXexcCritical5 4 7 3" xfId="26796"/>
    <cellStyle name="SAPBEXexcCritical5 4 7 3 2" xfId="26797"/>
    <cellStyle name="SAPBEXexcCritical5 4 7 4" xfId="26798"/>
    <cellStyle name="SAPBEXexcCritical5 4 8" xfId="26799"/>
    <cellStyle name="SAPBEXexcCritical5 4 8 2" xfId="26800"/>
    <cellStyle name="SAPBEXexcCritical5 4 9" xfId="26801"/>
    <cellStyle name="SAPBEXexcCritical5 4 9 2" xfId="26802"/>
    <cellStyle name="SAPBEXexcCritical5 5" xfId="3123"/>
    <cellStyle name="SAPBEXexcCritical5 5 10" xfId="26803"/>
    <cellStyle name="SAPBEXexcCritical5 5 2" xfId="3124"/>
    <cellStyle name="SAPBEXexcCritical5 5 2 2" xfId="3125"/>
    <cellStyle name="SAPBEXexcCritical5 5 2 2 2" xfId="26804"/>
    <cellStyle name="SAPBEXexcCritical5 5 2 2 2 2" xfId="26805"/>
    <cellStyle name="SAPBEXexcCritical5 5 2 2 3" xfId="26806"/>
    <cellStyle name="SAPBEXexcCritical5 5 2 2 3 2" xfId="26807"/>
    <cellStyle name="SAPBEXexcCritical5 5 2 2 4" xfId="26808"/>
    <cellStyle name="SAPBEXexcCritical5 5 2 3" xfId="26809"/>
    <cellStyle name="SAPBEXexcCritical5 5 2 3 2" xfId="26810"/>
    <cellStyle name="SAPBEXexcCritical5 5 2 4" xfId="26811"/>
    <cellStyle name="SAPBEXexcCritical5 5 2 4 2" xfId="26812"/>
    <cellStyle name="SAPBEXexcCritical5 5 2 5" xfId="26813"/>
    <cellStyle name="SAPBEXexcCritical5 5 3" xfId="3126"/>
    <cellStyle name="SAPBEXexcCritical5 5 3 2" xfId="3127"/>
    <cellStyle name="SAPBEXexcCritical5 5 3 2 2" xfId="26814"/>
    <cellStyle name="SAPBEXexcCritical5 5 3 2 2 2" xfId="26815"/>
    <cellStyle name="SAPBEXexcCritical5 5 3 2 3" xfId="26816"/>
    <cellStyle name="SAPBEXexcCritical5 5 3 2 3 2" xfId="26817"/>
    <cellStyle name="SAPBEXexcCritical5 5 3 2 4" xfId="26818"/>
    <cellStyle name="SAPBEXexcCritical5 5 3 3" xfId="26819"/>
    <cellStyle name="SAPBEXexcCritical5 5 3 3 2" xfId="26820"/>
    <cellStyle name="SAPBEXexcCritical5 5 3 4" xfId="26821"/>
    <cellStyle name="SAPBEXexcCritical5 5 3 4 2" xfId="26822"/>
    <cellStyle name="SAPBEXexcCritical5 5 3 5" xfId="26823"/>
    <cellStyle name="SAPBEXexcCritical5 5 4" xfId="3128"/>
    <cellStyle name="SAPBEXexcCritical5 5 4 2" xfId="3129"/>
    <cellStyle name="SAPBEXexcCritical5 5 4 2 2" xfId="26824"/>
    <cellStyle name="SAPBEXexcCritical5 5 4 2 2 2" xfId="26825"/>
    <cellStyle name="SAPBEXexcCritical5 5 4 2 3" xfId="26826"/>
    <cellStyle name="SAPBEXexcCritical5 5 4 2 3 2" xfId="26827"/>
    <cellStyle name="SAPBEXexcCritical5 5 4 2 4" xfId="26828"/>
    <cellStyle name="SAPBEXexcCritical5 5 4 3" xfId="26829"/>
    <cellStyle name="SAPBEXexcCritical5 5 4 3 2" xfId="26830"/>
    <cellStyle name="SAPBEXexcCritical5 5 4 4" xfId="26831"/>
    <cellStyle name="SAPBEXexcCritical5 5 4 4 2" xfId="26832"/>
    <cellStyle name="SAPBEXexcCritical5 5 4 5" xfId="26833"/>
    <cellStyle name="SAPBEXexcCritical5 5 5" xfId="3130"/>
    <cellStyle name="SAPBEXexcCritical5 5 5 2" xfId="3131"/>
    <cellStyle name="SAPBEXexcCritical5 5 5 2 2" xfId="26834"/>
    <cellStyle name="SAPBEXexcCritical5 5 5 2 2 2" xfId="26835"/>
    <cellStyle name="SAPBEXexcCritical5 5 5 2 3" xfId="26836"/>
    <cellStyle name="SAPBEXexcCritical5 5 5 2 3 2" xfId="26837"/>
    <cellStyle name="SAPBEXexcCritical5 5 5 2 4" xfId="26838"/>
    <cellStyle name="SAPBEXexcCritical5 5 5 3" xfId="26839"/>
    <cellStyle name="SAPBEXexcCritical5 5 5 3 2" xfId="26840"/>
    <cellStyle name="SAPBEXexcCritical5 5 5 4" xfId="26841"/>
    <cellStyle name="SAPBEXexcCritical5 5 5 4 2" xfId="26842"/>
    <cellStyle name="SAPBEXexcCritical5 5 5 5" xfId="26843"/>
    <cellStyle name="SAPBEXexcCritical5 5 6" xfId="3132"/>
    <cellStyle name="SAPBEXexcCritical5 5 6 2" xfId="3133"/>
    <cellStyle name="SAPBEXexcCritical5 5 6 2 2" xfId="26844"/>
    <cellStyle name="SAPBEXexcCritical5 5 6 2 2 2" xfId="26845"/>
    <cellStyle name="SAPBEXexcCritical5 5 6 2 3" xfId="26846"/>
    <cellStyle name="SAPBEXexcCritical5 5 6 2 3 2" xfId="26847"/>
    <cellStyle name="SAPBEXexcCritical5 5 6 2 4" xfId="26848"/>
    <cellStyle name="SAPBEXexcCritical5 5 6 3" xfId="26849"/>
    <cellStyle name="SAPBEXexcCritical5 5 6 3 2" xfId="26850"/>
    <cellStyle name="SAPBEXexcCritical5 5 6 4" xfId="26851"/>
    <cellStyle name="SAPBEXexcCritical5 5 6 4 2" xfId="26852"/>
    <cellStyle name="SAPBEXexcCritical5 5 6 5" xfId="26853"/>
    <cellStyle name="SAPBEXexcCritical5 5 7" xfId="3134"/>
    <cellStyle name="SAPBEXexcCritical5 5 7 2" xfId="26854"/>
    <cellStyle name="SAPBEXexcCritical5 5 7 2 2" xfId="26855"/>
    <cellStyle name="SAPBEXexcCritical5 5 7 3" xfId="26856"/>
    <cellStyle name="SAPBEXexcCritical5 5 7 3 2" xfId="26857"/>
    <cellStyle name="SAPBEXexcCritical5 5 7 4" xfId="26858"/>
    <cellStyle name="SAPBEXexcCritical5 5 8" xfId="26859"/>
    <cellStyle name="SAPBEXexcCritical5 5 8 2" xfId="26860"/>
    <cellStyle name="SAPBEXexcCritical5 5 9" xfId="26861"/>
    <cellStyle name="SAPBEXexcCritical5 5 9 2" xfId="26862"/>
    <cellStyle name="SAPBEXexcCritical5 6" xfId="3135"/>
    <cellStyle name="SAPBEXexcCritical5 6 10" xfId="26863"/>
    <cellStyle name="SAPBEXexcCritical5 6 2" xfId="3136"/>
    <cellStyle name="SAPBEXexcCritical5 6 2 2" xfId="3137"/>
    <cellStyle name="SAPBEXexcCritical5 6 2 2 2" xfId="26864"/>
    <cellStyle name="SAPBEXexcCritical5 6 2 2 2 2" xfId="26865"/>
    <cellStyle name="SAPBEXexcCritical5 6 2 2 3" xfId="26866"/>
    <cellStyle name="SAPBEXexcCritical5 6 2 2 3 2" xfId="26867"/>
    <cellStyle name="SAPBEXexcCritical5 6 2 2 4" xfId="26868"/>
    <cellStyle name="SAPBEXexcCritical5 6 2 3" xfId="26869"/>
    <cellStyle name="SAPBEXexcCritical5 6 2 3 2" xfId="26870"/>
    <cellStyle name="SAPBEXexcCritical5 6 2 4" xfId="26871"/>
    <cellStyle name="SAPBEXexcCritical5 6 2 4 2" xfId="26872"/>
    <cellStyle name="SAPBEXexcCritical5 6 2 5" xfId="26873"/>
    <cellStyle name="SAPBEXexcCritical5 6 3" xfId="3138"/>
    <cellStyle name="SAPBEXexcCritical5 6 3 2" xfId="3139"/>
    <cellStyle name="SAPBEXexcCritical5 6 3 2 2" xfId="26874"/>
    <cellStyle name="SAPBEXexcCritical5 6 3 2 2 2" xfId="26875"/>
    <cellStyle name="SAPBEXexcCritical5 6 3 2 3" xfId="26876"/>
    <cellStyle name="SAPBEXexcCritical5 6 3 2 3 2" xfId="26877"/>
    <cellStyle name="SAPBEXexcCritical5 6 3 2 4" xfId="26878"/>
    <cellStyle name="SAPBEXexcCritical5 6 3 3" xfId="26879"/>
    <cellStyle name="SAPBEXexcCritical5 6 3 3 2" xfId="26880"/>
    <cellStyle name="SAPBEXexcCritical5 6 3 4" xfId="26881"/>
    <cellStyle name="SAPBEXexcCritical5 6 3 4 2" xfId="26882"/>
    <cellStyle name="SAPBEXexcCritical5 6 3 5" xfId="26883"/>
    <cellStyle name="SAPBEXexcCritical5 6 4" xfId="3140"/>
    <cellStyle name="SAPBEXexcCritical5 6 4 2" xfId="3141"/>
    <cellStyle name="SAPBEXexcCritical5 6 4 2 2" xfId="26884"/>
    <cellStyle name="SAPBEXexcCritical5 6 4 2 2 2" xfId="26885"/>
    <cellStyle name="SAPBEXexcCritical5 6 4 2 3" xfId="26886"/>
    <cellStyle name="SAPBEXexcCritical5 6 4 2 3 2" xfId="26887"/>
    <cellStyle name="SAPBEXexcCritical5 6 4 2 4" xfId="26888"/>
    <cellStyle name="SAPBEXexcCritical5 6 4 3" xfId="26889"/>
    <cellStyle name="SAPBEXexcCritical5 6 4 3 2" xfId="26890"/>
    <cellStyle name="SAPBEXexcCritical5 6 4 4" xfId="26891"/>
    <cellStyle name="SAPBEXexcCritical5 6 4 4 2" xfId="26892"/>
    <cellStyle name="SAPBEXexcCritical5 6 4 5" xfId="26893"/>
    <cellStyle name="SAPBEXexcCritical5 6 5" xfId="3142"/>
    <cellStyle name="SAPBEXexcCritical5 6 5 2" xfId="3143"/>
    <cellStyle name="SAPBEXexcCritical5 6 5 2 2" xfId="26894"/>
    <cellStyle name="SAPBEXexcCritical5 6 5 2 2 2" xfId="26895"/>
    <cellStyle name="SAPBEXexcCritical5 6 5 2 3" xfId="26896"/>
    <cellStyle name="SAPBEXexcCritical5 6 5 2 3 2" xfId="26897"/>
    <cellStyle name="SAPBEXexcCritical5 6 5 2 4" xfId="26898"/>
    <cellStyle name="SAPBEXexcCritical5 6 5 3" xfId="26899"/>
    <cellStyle name="SAPBEXexcCritical5 6 5 3 2" xfId="26900"/>
    <cellStyle name="SAPBEXexcCritical5 6 5 4" xfId="26901"/>
    <cellStyle name="SAPBEXexcCritical5 6 5 4 2" xfId="26902"/>
    <cellStyle name="SAPBEXexcCritical5 6 5 5" xfId="26903"/>
    <cellStyle name="SAPBEXexcCritical5 6 6" xfId="3144"/>
    <cellStyle name="SAPBEXexcCritical5 6 6 2" xfId="3145"/>
    <cellStyle name="SAPBEXexcCritical5 6 6 2 2" xfId="26904"/>
    <cellStyle name="SAPBEXexcCritical5 6 6 2 2 2" xfId="26905"/>
    <cellStyle name="SAPBEXexcCritical5 6 6 2 3" xfId="26906"/>
    <cellStyle name="SAPBEXexcCritical5 6 6 2 3 2" xfId="26907"/>
    <cellStyle name="SAPBEXexcCritical5 6 6 2 4" xfId="26908"/>
    <cellStyle name="SAPBEXexcCritical5 6 6 3" xfId="26909"/>
    <cellStyle name="SAPBEXexcCritical5 6 6 3 2" xfId="26910"/>
    <cellStyle name="SAPBEXexcCritical5 6 6 4" xfId="26911"/>
    <cellStyle name="SAPBEXexcCritical5 6 6 4 2" xfId="26912"/>
    <cellStyle name="SAPBEXexcCritical5 6 6 5" xfId="26913"/>
    <cellStyle name="SAPBEXexcCritical5 6 7" xfId="3146"/>
    <cellStyle name="SAPBEXexcCritical5 6 7 2" xfId="26914"/>
    <cellStyle name="SAPBEXexcCritical5 6 7 2 2" xfId="26915"/>
    <cellStyle name="SAPBEXexcCritical5 6 7 3" xfId="26916"/>
    <cellStyle name="SAPBEXexcCritical5 6 7 3 2" xfId="26917"/>
    <cellStyle name="SAPBEXexcCritical5 6 7 4" xfId="26918"/>
    <cellStyle name="SAPBEXexcCritical5 6 8" xfId="26919"/>
    <cellStyle name="SAPBEXexcCritical5 6 8 2" xfId="26920"/>
    <cellStyle name="SAPBEXexcCritical5 6 9" xfId="26921"/>
    <cellStyle name="SAPBEXexcCritical5 6 9 2" xfId="26922"/>
    <cellStyle name="SAPBEXexcCritical5 7" xfId="3147"/>
    <cellStyle name="SAPBEXexcCritical5 7 2" xfId="3148"/>
    <cellStyle name="SAPBEXexcCritical5 7 2 2" xfId="26923"/>
    <cellStyle name="SAPBEXexcCritical5 7 2 2 2" xfId="26924"/>
    <cellStyle name="SAPBEXexcCritical5 7 2 3" xfId="26925"/>
    <cellStyle name="SAPBEXexcCritical5 7 2 3 2" xfId="26926"/>
    <cellStyle name="SAPBEXexcCritical5 7 2 4" xfId="26927"/>
    <cellStyle name="SAPBEXexcCritical5 7 3" xfId="26928"/>
    <cellStyle name="SAPBEXexcCritical5 7 3 2" xfId="26929"/>
    <cellStyle name="SAPBEXexcCritical5 7 4" xfId="26930"/>
    <cellStyle name="SAPBEXexcCritical5 7 4 2" xfId="26931"/>
    <cellStyle name="SAPBEXexcCritical5 7 5" xfId="26932"/>
    <cellStyle name="SAPBEXexcCritical5 8" xfId="3149"/>
    <cellStyle name="SAPBEXexcCritical5 8 2" xfId="3150"/>
    <cellStyle name="SAPBEXexcCritical5 8 2 2" xfId="26933"/>
    <cellStyle name="SAPBEXexcCritical5 8 2 2 2" xfId="26934"/>
    <cellStyle name="SAPBEXexcCritical5 8 2 3" xfId="26935"/>
    <cellStyle name="SAPBEXexcCritical5 8 2 3 2" xfId="26936"/>
    <cellStyle name="SAPBEXexcCritical5 8 2 4" xfId="26937"/>
    <cellStyle name="SAPBEXexcCritical5 8 3" xfId="26938"/>
    <cellStyle name="SAPBEXexcCritical5 8 3 2" xfId="26939"/>
    <cellStyle name="SAPBEXexcCritical5 8 4" xfId="26940"/>
    <cellStyle name="SAPBEXexcCritical5 8 4 2" xfId="26941"/>
    <cellStyle name="SAPBEXexcCritical5 8 5" xfId="26942"/>
    <cellStyle name="SAPBEXexcCritical5 9" xfId="3151"/>
    <cellStyle name="SAPBEXexcCritical5 9 2" xfId="3152"/>
    <cellStyle name="SAPBEXexcCritical5 9 2 2" xfId="26943"/>
    <cellStyle name="SAPBEXexcCritical5 9 2 2 2" xfId="26944"/>
    <cellStyle name="SAPBEXexcCritical5 9 2 3" xfId="26945"/>
    <cellStyle name="SAPBEXexcCritical5 9 2 3 2" xfId="26946"/>
    <cellStyle name="SAPBEXexcCritical5 9 2 4" xfId="26947"/>
    <cellStyle name="SAPBEXexcCritical5 9 3" xfId="26948"/>
    <cellStyle name="SAPBEXexcCritical5 9 3 2" xfId="26949"/>
    <cellStyle name="SAPBEXexcCritical5 9 4" xfId="26950"/>
    <cellStyle name="SAPBEXexcCritical5 9 4 2" xfId="26951"/>
    <cellStyle name="SAPBEXexcCritical5 9 5" xfId="26952"/>
    <cellStyle name="SAPBEXexcCritical6" xfId="3153"/>
    <cellStyle name="SAPBEXexcCritical6 10" xfId="3154"/>
    <cellStyle name="SAPBEXexcCritical6 10 2" xfId="3155"/>
    <cellStyle name="SAPBEXexcCritical6 10 2 2" xfId="26953"/>
    <cellStyle name="SAPBEXexcCritical6 10 2 2 2" xfId="26954"/>
    <cellStyle name="SAPBEXexcCritical6 10 2 3" xfId="26955"/>
    <cellStyle name="SAPBEXexcCritical6 10 2 3 2" xfId="26956"/>
    <cellStyle name="SAPBEXexcCritical6 10 2 4" xfId="26957"/>
    <cellStyle name="SAPBEXexcCritical6 10 3" xfId="26958"/>
    <cellStyle name="SAPBEXexcCritical6 10 3 2" xfId="26959"/>
    <cellStyle name="SAPBEXexcCritical6 10 4" xfId="26960"/>
    <cellStyle name="SAPBEXexcCritical6 10 4 2" xfId="26961"/>
    <cellStyle name="SAPBEXexcCritical6 10 5" xfId="26962"/>
    <cellStyle name="SAPBEXexcCritical6 11" xfId="3156"/>
    <cellStyle name="SAPBEXexcCritical6 11 2" xfId="26963"/>
    <cellStyle name="SAPBEXexcCritical6 11 2 2" xfId="26964"/>
    <cellStyle name="SAPBEXexcCritical6 11 3" xfId="26965"/>
    <cellStyle name="SAPBEXexcCritical6 11 3 2" xfId="26966"/>
    <cellStyle name="SAPBEXexcCritical6 11 4" xfId="26967"/>
    <cellStyle name="SAPBEXexcCritical6 12" xfId="3157"/>
    <cellStyle name="SAPBEXexcCritical6 12 2" xfId="26968"/>
    <cellStyle name="SAPBEXexcCritical6 12 2 2" xfId="26969"/>
    <cellStyle name="SAPBEXexcCritical6 12 3" xfId="26970"/>
    <cellStyle name="SAPBEXexcCritical6 12 3 2" xfId="26971"/>
    <cellStyle name="SAPBEXexcCritical6 12 4" xfId="26972"/>
    <cellStyle name="SAPBEXexcCritical6 13" xfId="3158"/>
    <cellStyle name="SAPBEXexcCritical6 13 2" xfId="26973"/>
    <cellStyle name="SAPBEXexcCritical6 13 2 2" xfId="26974"/>
    <cellStyle name="SAPBEXexcCritical6 13 3" xfId="26975"/>
    <cellStyle name="SAPBEXexcCritical6 13 3 2" xfId="26976"/>
    <cellStyle name="SAPBEXexcCritical6 13 4" xfId="26977"/>
    <cellStyle name="SAPBEXexcCritical6 14" xfId="3159"/>
    <cellStyle name="SAPBEXexcCritical6 14 2" xfId="26978"/>
    <cellStyle name="SAPBEXexcCritical6 14 2 2" xfId="26979"/>
    <cellStyle name="SAPBEXexcCritical6 14 3" xfId="26980"/>
    <cellStyle name="SAPBEXexcCritical6 14 3 2" xfId="26981"/>
    <cellStyle name="SAPBEXexcCritical6 14 4" xfId="26982"/>
    <cellStyle name="SAPBEXexcCritical6 15" xfId="3160"/>
    <cellStyle name="SAPBEXexcCritical6 15 2" xfId="26983"/>
    <cellStyle name="SAPBEXexcCritical6 15 2 2" xfId="26984"/>
    <cellStyle name="SAPBEXexcCritical6 15 3" xfId="26985"/>
    <cellStyle name="SAPBEXexcCritical6 15 3 2" xfId="26986"/>
    <cellStyle name="SAPBEXexcCritical6 15 4" xfId="26987"/>
    <cellStyle name="SAPBEXexcCritical6 16" xfId="26988"/>
    <cellStyle name="SAPBEXexcCritical6 16 2" xfId="26989"/>
    <cellStyle name="SAPBEXexcCritical6 16 2 2" xfId="26990"/>
    <cellStyle name="SAPBEXexcCritical6 16 3" xfId="26991"/>
    <cellStyle name="SAPBEXexcCritical6 17" xfId="26992"/>
    <cellStyle name="SAPBEXexcCritical6 17 2" xfId="26993"/>
    <cellStyle name="SAPBEXexcCritical6 17 2 2" xfId="26994"/>
    <cellStyle name="SAPBEXexcCritical6 17 3" xfId="26995"/>
    <cellStyle name="SAPBEXexcCritical6 18" xfId="26996"/>
    <cellStyle name="SAPBEXexcCritical6 18 2" xfId="26997"/>
    <cellStyle name="SAPBEXexcCritical6 18 2 2" xfId="26998"/>
    <cellStyle name="SAPBEXexcCritical6 18 3" xfId="26999"/>
    <cellStyle name="SAPBEXexcCritical6 19" xfId="27000"/>
    <cellStyle name="SAPBEXexcCritical6 19 2" xfId="27001"/>
    <cellStyle name="SAPBEXexcCritical6 2" xfId="3161"/>
    <cellStyle name="SAPBEXexcCritical6 2 10" xfId="3162"/>
    <cellStyle name="SAPBEXexcCritical6 2 10 2" xfId="27002"/>
    <cellStyle name="SAPBEXexcCritical6 2 10 2 2" xfId="27003"/>
    <cellStyle name="SAPBEXexcCritical6 2 10 3" xfId="27004"/>
    <cellStyle name="SAPBEXexcCritical6 2 10 3 2" xfId="27005"/>
    <cellStyle name="SAPBEXexcCritical6 2 10 4" xfId="27006"/>
    <cellStyle name="SAPBEXexcCritical6 2 11" xfId="3163"/>
    <cellStyle name="SAPBEXexcCritical6 2 11 2" xfId="27007"/>
    <cellStyle name="SAPBEXexcCritical6 2 11 2 2" xfId="27008"/>
    <cellStyle name="SAPBEXexcCritical6 2 11 3" xfId="27009"/>
    <cellStyle name="SAPBEXexcCritical6 2 11 3 2" xfId="27010"/>
    <cellStyle name="SAPBEXexcCritical6 2 11 4" xfId="27011"/>
    <cellStyle name="SAPBEXexcCritical6 2 12" xfId="3164"/>
    <cellStyle name="SAPBEXexcCritical6 2 12 2" xfId="27012"/>
    <cellStyle name="SAPBEXexcCritical6 2 12 2 2" xfId="27013"/>
    <cellStyle name="SAPBEXexcCritical6 2 12 3" xfId="27014"/>
    <cellStyle name="SAPBEXexcCritical6 2 12 3 2" xfId="27015"/>
    <cellStyle name="SAPBEXexcCritical6 2 12 4" xfId="27016"/>
    <cellStyle name="SAPBEXexcCritical6 2 13" xfId="3165"/>
    <cellStyle name="SAPBEXexcCritical6 2 13 2" xfId="27017"/>
    <cellStyle name="SAPBEXexcCritical6 2 13 2 2" xfId="27018"/>
    <cellStyle name="SAPBEXexcCritical6 2 13 3" xfId="27019"/>
    <cellStyle name="SAPBEXexcCritical6 2 13 3 2" xfId="27020"/>
    <cellStyle name="SAPBEXexcCritical6 2 13 4" xfId="27021"/>
    <cellStyle name="SAPBEXexcCritical6 2 14" xfId="3166"/>
    <cellStyle name="SAPBEXexcCritical6 2 14 2" xfId="27022"/>
    <cellStyle name="SAPBEXexcCritical6 2 14 2 2" xfId="27023"/>
    <cellStyle name="SAPBEXexcCritical6 2 14 3" xfId="27024"/>
    <cellStyle name="SAPBEXexcCritical6 2 14 3 2" xfId="27025"/>
    <cellStyle name="SAPBEXexcCritical6 2 14 4" xfId="27026"/>
    <cellStyle name="SAPBEXexcCritical6 2 15" xfId="27027"/>
    <cellStyle name="SAPBEXexcCritical6 2 15 2" xfId="27028"/>
    <cellStyle name="SAPBEXexcCritical6 2 15 2 2" xfId="27029"/>
    <cellStyle name="SAPBEXexcCritical6 2 15 3" xfId="27030"/>
    <cellStyle name="SAPBEXexcCritical6 2 16" xfId="27031"/>
    <cellStyle name="SAPBEXexcCritical6 2 16 2" xfId="27032"/>
    <cellStyle name="SAPBEXexcCritical6 2 16 2 2" xfId="27033"/>
    <cellStyle name="SAPBEXexcCritical6 2 16 3" xfId="27034"/>
    <cellStyle name="SAPBEXexcCritical6 2 17" xfId="27035"/>
    <cellStyle name="SAPBEXexcCritical6 2 17 2" xfId="27036"/>
    <cellStyle name="SAPBEXexcCritical6 2 17 2 2" xfId="27037"/>
    <cellStyle name="SAPBEXexcCritical6 2 17 3" xfId="27038"/>
    <cellStyle name="SAPBEXexcCritical6 2 18" xfId="27039"/>
    <cellStyle name="SAPBEXexcCritical6 2 18 2" xfId="27040"/>
    <cellStyle name="SAPBEXexcCritical6 2 19" xfId="27041"/>
    <cellStyle name="SAPBEXexcCritical6 2 19 2" xfId="27042"/>
    <cellStyle name="SAPBEXexcCritical6 2 2" xfId="3167"/>
    <cellStyle name="SAPBEXexcCritical6 2 2 10" xfId="3168"/>
    <cellStyle name="SAPBEXexcCritical6 2 2 10 2" xfId="27043"/>
    <cellStyle name="SAPBEXexcCritical6 2 2 10 2 2" xfId="27044"/>
    <cellStyle name="SAPBEXexcCritical6 2 2 10 3" xfId="27045"/>
    <cellStyle name="SAPBEXexcCritical6 2 2 10 3 2" xfId="27046"/>
    <cellStyle name="SAPBEXexcCritical6 2 2 10 4" xfId="27047"/>
    <cellStyle name="SAPBEXexcCritical6 2 2 11" xfId="27048"/>
    <cellStyle name="SAPBEXexcCritical6 2 2 11 2" xfId="27049"/>
    <cellStyle name="SAPBEXexcCritical6 2 2 12" xfId="27050"/>
    <cellStyle name="SAPBEXexcCritical6 2 2 12 2" xfId="27051"/>
    <cellStyle name="SAPBEXexcCritical6 2 2 13" xfId="27052"/>
    <cellStyle name="SAPBEXexcCritical6 2 2 2" xfId="3169"/>
    <cellStyle name="SAPBEXexcCritical6 2 2 2 10" xfId="27053"/>
    <cellStyle name="SAPBEXexcCritical6 2 2 2 2" xfId="3170"/>
    <cellStyle name="SAPBEXexcCritical6 2 2 2 2 2" xfId="3171"/>
    <cellStyle name="SAPBEXexcCritical6 2 2 2 2 2 2" xfId="27054"/>
    <cellStyle name="SAPBEXexcCritical6 2 2 2 2 2 2 2" xfId="27055"/>
    <cellStyle name="SAPBEXexcCritical6 2 2 2 2 2 3" xfId="27056"/>
    <cellStyle name="SAPBEXexcCritical6 2 2 2 2 2 3 2" xfId="27057"/>
    <cellStyle name="SAPBEXexcCritical6 2 2 2 2 2 4" xfId="27058"/>
    <cellStyle name="SAPBEXexcCritical6 2 2 2 2 3" xfId="27059"/>
    <cellStyle name="SAPBEXexcCritical6 2 2 2 2 3 2" xfId="27060"/>
    <cellStyle name="SAPBEXexcCritical6 2 2 2 2 4" xfId="27061"/>
    <cellStyle name="SAPBEXexcCritical6 2 2 2 2 4 2" xfId="27062"/>
    <cellStyle name="SAPBEXexcCritical6 2 2 2 2 5" xfId="27063"/>
    <cellStyle name="SAPBEXexcCritical6 2 2 2 3" xfId="3172"/>
    <cellStyle name="SAPBEXexcCritical6 2 2 2 3 2" xfId="3173"/>
    <cellStyle name="SAPBEXexcCritical6 2 2 2 3 2 2" xfId="27064"/>
    <cellStyle name="SAPBEXexcCritical6 2 2 2 3 2 2 2" xfId="27065"/>
    <cellStyle name="SAPBEXexcCritical6 2 2 2 3 2 3" xfId="27066"/>
    <cellStyle name="SAPBEXexcCritical6 2 2 2 3 2 3 2" xfId="27067"/>
    <cellStyle name="SAPBEXexcCritical6 2 2 2 3 2 4" xfId="27068"/>
    <cellStyle name="SAPBEXexcCritical6 2 2 2 3 3" xfId="27069"/>
    <cellStyle name="SAPBEXexcCritical6 2 2 2 3 3 2" xfId="27070"/>
    <cellStyle name="SAPBEXexcCritical6 2 2 2 3 4" xfId="27071"/>
    <cellStyle name="SAPBEXexcCritical6 2 2 2 3 4 2" xfId="27072"/>
    <cellStyle name="SAPBEXexcCritical6 2 2 2 3 5" xfId="27073"/>
    <cellStyle name="SAPBEXexcCritical6 2 2 2 4" xfId="3174"/>
    <cellStyle name="SAPBEXexcCritical6 2 2 2 4 2" xfId="3175"/>
    <cellStyle name="SAPBEXexcCritical6 2 2 2 4 2 2" xfId="27074"/>
    <cellStyle name="SAPBEXexcCritical6 2 2 2 4 2 2 2" xfId="27075"/>
    <cellStyle name="SAPBEXexcCritical6 2 2 2 4 2 3" xfId="27076"/>
    <cellStyle name="SAPBEXexcCritical6 2 2 2 4 2 3 2" xfId="27077"/>
    <cellStyle name="SAPBEXexcCritical6 2 2 2 4 2 4" xfId="27078"/>
    <cellStyle name="SAPBEXexcCritical6 2 2 2 4 3" xfId="27079"/>
    <cellStyle name="SAPBEXexcCritical6 2 2 2 4 3 2" xfId="27080"/>
    <cellStyle name="SAPBEXexcCritical6 2 2 2 4 4" xfId="27081"/>
    <cellStyle name="SAPBEXexcCritical6 2 2 2 4 4 2" xfId="27082"/>
    <cellStyle name="SAPBEXexcCritical6 2 2 2 4 5" xfId="27083"/>
    <cellStyle name="SAPBEXexcCritical6 2 2 2 5" xfId="3176"/>
    <cellStyle name="SAPBEXexcCritical6 2 2 2 5 2" xfId="3177"/>
    <cellStyle name="SAPBEXexcCritical6 2 2 2 5 2 2" xfId="27084"/>
    <cellStyle name="SAPBEXexcCritical6 2 2 2 5 2 2 2" xfId="27085"/>
    <cellStyle name="SAPBEXexcCritical6 2 2 2 5 2 3" xfId="27086"/>
    <cellStyle name="SAPBEXexcCritical6 2 2 2 5 2 3 2" xfId="27087"/>
    <cellStyle name="SAPBEXexcCritical6 2 2 2 5 2 4" xfId="27088"/>
    <cellStyle name="SAPBEXexcCritical6 2 2 2 5 3" xfId="27089"/>
    <cellStyle name="SAPBEXexcCritical6 2 2 2 5 3 2" xfId="27090"/>
    <cellStyle name="SAPBEXexcCritical6 2 2 2 5 4" xfId="27091"/>
    <cellStyle name="SAPBEXexcCritical6 2 2 2 5 4 2" xfId="27092"/>
    <cellStyle name="SAPBEXexcCritical6 2 2 2 5 5" xfId="27093"/>
    <cellStyle name="SAPBEXexcCritical6 2 2 2 6" xfId="3178"/>
    <cellStyle name="SAPBEXexcCritical6 2 2 2 6 2" xfId="3179"/>
    <cellStyle name="SAPBEXexcCritical6 2 2 2 6 2 2" xfId="27094"/>
    <cellStyle name="SAPBEXexcCritical6 2 2 2 6 2 2 2" xfId="27095"/>
    <cellStyle name="SAPBEXexcCritical6 2 2 2 6 2 3" xfId="27096"/>
    <cellStyle name="SAPBEXexcCritical6 2 2 2 6 2 3 2" xfId="27097"/>
    <cellStyle name="SAPBEXexcCritical6 2 2 2 6 2 4" xfId="27098"/>
    <cellStyle name="SAPBEXexcCritical6 2 2 2 6 3" xfId="27099"/>
    <cellStyle name="SAPBEXexcCritical6 2 2 2 6 3 2" xfId="27100"/>
    <cellStyle name="SAPBEXexcCritical6 2 2 2 6 4" xfId="27101"/>
    <cellStyle name="SAPBEXexcCritical6 2 2 2 6 4 2" xfId="27102"/>
    <cellStyle name="SAPBEXexcCritical6 2 2 2 6 5" xfId="27103"/>
    <cellStyle name="SAPBEXexcCritical6 2 2 2 7" xfId="3180"/>
    <cellStyle name="SAPBEXexcCritical6 2 2 2 7 2" xfId="27104"/>
    <cellStyle name="SAPBEXexcCritical6 2 2 2 7 2 2" xfId="27105"/>
    <cellStyle name="SAPBEXexcCritical6 2 2 2 7 3" xfId="27106"/>
    <cellStyle name="SAPBEXexcCritical6 2 2 2 7 3 2" xfId="27107"/>
    <cellStyle name="SAPBEXexcCritical6 2 2 2 7 4" xfId="27108"/>
    <cellStyle name="SAPBEXexcCritical6 2 2 2 8" xfId="27109"/>
    <cellStyle name="SAPBEXexcCritical6 2 2 2 8 2" xfId="27110"/>
    <cellStyle name="SAPBEXexcCritical6 2 2 2 9" xfId="27111"/>
    <cellStyle name="SAPBEXexcCritical6 2 2 2 9 2" xfId="27112"/>
    <cellStyle name="SAPBEXexcCritical6 2 2 3" xfId="3181"/>
    <cellStyle name="SAPBEXexcCritical6 2 2 3 10" xfId="27113"/>
    <cellStyle name="SAPBEXexcCritical6 2 2 3 2" xfId="3182"/>
    <cellStyle name="SAPBEXexcCritical6 2 2 3 2 2" xfId="3183"/>
    <cellStyle name="SAPBEXexcCritical6 2 2 3 2 2 2" xfId="27114"/>
    <cellStyle name="SAPBEXexcCritical6 2 2 3 2 2 2 2" xfId="27115"/>
    <cellStyle name="SAPBEXexcCritical6 2 2 3 2 2 3" xfId="27116"/>
    <cellStyle name="SAPBEXexcCritical6 2 2 3 2 2 3 2" xfId="27117"/>
    <cellStyle name="SAPBEXexcCritical6 2 2 3 2 2 4" xfId="27118"/>
    <cellStyle name="SAPBEXexcCritical6 2 2 3 2 3" xfId="27119"/>
    <cellStyle name="SAPBEXexcCritical6 2 2 3 2 3 2" xfId="27120"/>
    <cellStyle name="SAPBEXexcCritical6 2 2 3 2 4" xfId="27121"/>
    <cellStyle name="SAPBEXexcCritical6 2 2 3 2 4 2" xfId="27122"/>
    <cellStyle name="SAPBEXexcCritical6 2 2 3 2 5" xfId="27123"/>
    <cellStyle name="SAPBEXexcCritical6 2 2 3 3" xfId="3184"/>
    <cellStyle name="SAPBEXexcCritical6 2 2 3 3 2" xfId="3185"/>
    <cellStyle name="SAPBEXexcCritical6 2 2 3 3 2 2" xfId="27124"/>
    <cellStyle name="SAPBEXexcCritical6 2 2 3 3 2 2 2" xfId="27125"/>
    <cellStyle name="SAPBEXexcCritical6 2 2 3 3 2 3" xfId="27126"/>
    <cellStyle name="SAPBEXexcCritical6 2 2 3 3 2 3 2" xfId="27127"/>
    <cellStyle name="SAPBEXexcCritical6 2 2 3 3 2 4" xfId="27128"/>
    <cellStyle name="SAPBEXexcCritical6 2 2 3 3 3" xfId="27129"/>
    <cellStyle name="SAPBEXexcCritical6 2 2 3 3 3 2" xfId="27130"/>
    <cellStyle name="SAPBEXexcCritical6 2 2 3 3 4" xfId="27131"/>
    <cellStyle name="SAPBEXexcCritical6 2 2 3 3 4 2" xfId="27132"/>
    <cellStyle name="SAPBEXexcCritical6 2 2 3 3 5" xfId="27133"/>
    <cellStyle name="SAPBEXexcCritical6 2 2 3 4" xfId="3186"/>
    <cellStyle name="SAPBEXexcCritical6 2 2 3 4 2" xfId="3187"/>
    <cellStyle name="SAPBEXexcCritical6 2 2 3 4 2 2" xfId="27134"/>
    <cellStyle name="SAPBEXexcCritical6 2 2 3 4 2 2 2" xfId="27135"/>
    <cellStyle name="SAPBEXexcCritical6 2 2 3 4 2 3" xfId="27136"/>
    <cellStyle name="SAPBEXexcCritical6 2 2 3 4 2 3 2" xfId="27137"/>
    <cellStyle name="SAPBEXexcCritical6 2 2 3 4 2 4" xfId="27138"/>
    <cellStyle name="SAPBEXexcCritical6 2 2 3 4 3" xfId="27139"/>
    <cellStyle name="SAPBEXexcCritical6 2 2 3 4 3 2" xfId="27140"/>
    <cellStyle name="SAPBEXexcCritical6 2 2 3 4 4" xfId="27141"/>
    <cellStyle name="SAPBEXexcCritical6 2 2 3 4 4 2" xfId="27142"/>
    <cellStyle name="SAPBEXexcCritical6 2 2 3 4 5" xfId="27143"/>
    <cellStyle name="SAPBEXexcCritical6 2 2 3 5" xfId="3188"/>
    <cellStyle name="SAPBEXexcCritical6 2 2 3 5 2" xfId="3189"/>
    <cellStyle name="SAPBEXexcCritical6 2 2 3 5 2 2" xfId="27144"/>
    <cellStyle name="SAPBEXexcCritical6 2 2 3 5 2 2 2" xfId="27145"/>
    <cellStyle name="SAPBEXexcCritical6 2 2 3 5 2 3" xfId="27146"/>
    <cellStyle name="SAPBEXexcCritical6 2 2 3 5 2 3 2" xfId="27147"/>
    <cellStyle name="SAPBEXexcCritical6 2 2 3 5 2 4" xfId="27148"/>
    <cellStyle name="SAPBEXexcCritical6 2 2 3 5 3" xfId="27149"/>
    <cellStyle name="SAPBEXexcCritical6 2 2 3 5 3 2" xfId="27150"/>
    <cellStyle name="SAPBEXexcCritical6 2 2 3 5 4" xfId="27151"/>
    <cellStyle name="SAPBEXexcCritical6 2 2 3 5 4 2" xfId="27152"/>
    <cellStyle name="SAPBEXexcCritical6 2 2 3 5 5" xfId="27153"/>
    <cellStyle name="SAPBEXexcCritical6 2 2 3 6" xfId="3190"/>
    <cellStyle name="SAPBEXexcCritical6 2 2 3 6 2" xfId="3191"/>
    <cellStyle name="SAPBEXexcCritical6 2 2 3 6 2 2" xfId="27154"/>
    <cellStyle name="SAPBEXexcCritical6 2 2 3 6 2 2 2" xfId="27155"/>
    <cellStyle name="SAPBEXexcCritical6 2 2 3 6 2 3" xfId="27156"/>
    <cellStyle name="SAPBEXexcCritical6 2 2 3 6 2 3 2" xfId="27157"/>
    <cellStyle name="SAPBEXexcCritical6 2 2 3 6 2 4" xfId="27158"/>
    <cellStyle name="SAPBEXexcCritical6 2 2 3 6 3" xfId="27159"/>
    <cellStyle name="SAPBEXexcCritical6 2 2 3 6 3 2" xfId="27160"/>
    <cellStyle name="SAPBEXexcCritical6 2 2 3 6 4" xfId="27161"/>
    <cellStyle name="SAPBEXexcCritical6 2 2 3 6 4 2" xfId="27162"/>
    <cellStyle name="SAPBEXexcCritical6 2 2 3 6 5" xfId="27163"/>
    <cellStyle name="SAPBEXexcCritical6 2 2 3 7" xfId="3192"/>
    <cellStyle name="SAPBEXexcCritical6 2 2 3 7 2" xfId="27164"/>
    <cellStyle name="SAPBEXexcCritical6 2 2 3 7 2 2" xfId="27165"/>
    <cellStyle name="SAPBEXexcCritical6 2 2 3 7 3" xfId="27166"/>
    <cellStyle name="SAPBEXexcCritical6 2 2 3 7 3 2" xfId="27167"/>
    <cellStyle name="SAPBEXexcCritical6 2 2 3 7 4" xfId="27168"/>
    <cellStyle name="SAPBEXexcCritical6 2 2 3 8" xfId="27169"/>
    <cellStyle name="SAPBEXexcCritical6 2 2 3 8 2" xfId="27170"/>
    <cellStyle name="SAPBEXexcCritical6 2 2 3 9" xfId="27171"/>
    <cellStyle name="SAPBEXexcCritical6 2 2 3 9 2" xfId="27172"/>
    <cellStyle name="SAPBEXexcCritical6 2 2 4" xfId="3193"/>
    <cellStyle name="SAPBEXexcCritical6 2 2 4 10" xfId="27173"/>
    <cellStyle name="SAPBEXexcCritical6 2 2 4 2" xfId="3194"/>
    <cellStyle name="SAPBEXexcCritical6 2 2 4 2 2" xfId="3195"/>
    <cellStyle name="SAPBEXexcCritical6 2 2 4 2 2 2" xfId="27174"/>
    <cellStyle name="SAPBEXexcCritical6 2 2 4 2 2 2 2" xfId="27175"/>
    <cellStyle name="SAPBEXexcCritical6 2 2 4 2 2 3" xfId="27176"/>
    <cellStyle name="SAPBEXexcCritical6 2 2 4 2 2 3 2" xfId="27177"/>
    <cellStyle name="SAPBEXexcCritical6 2 2 4 2 2 4" xfId="27178"/>
    <cellStyle name="SAPBEXexcCritical6 2 2 4 2 3" xfId="27179"/>
    <cellStyle name="SAPBEXexcCritical6 2 2 4 2 3 2" xfId="27180"/>
    <cellStyle name="SAPBEXexcCritical6 2 2 4 2 4" xfId="27181"/>
    <cellStyle name="SAPBEXexcCritical6 2 2 4 2 4 2" xfId="27182"/>
    <cellStyle name="SAPBEXexcCritical6 2 2 4 2 5" xfId="27183"/>
    <cellStyle name="SAPBEXexcCritical6 2 2 4 3" xfId="3196"/>
    <cellStyle name="SAPBEXexcCritical6 2 2 4 3 2" xfId="3197"/>
    <cellStyle name="SAPBEXexcCritical6 2 2 4 3 2 2" xfId="27184"/>
    <cellStyle name="SAPBEXexcCritical6 2 2 4 3 2 2 2" xfId="27185"/>
    <cellStyle name="SAPBEXexcCritical6 2 2 4 3 2 3" xfId="27186"/>
    <cellStyle name="SAPBEXexcCritical6 2 2 4 3 2 3 2" xfId="27187"/>
    <cellStyle name="SAPBEXexcCritical6 2 2 4 3 2 4" xfId="27188"/>
    <cellStyle name="SAPBEXexcCritical6 2 2 4 3 3" xfId="27189"/>
    <cellStyle name="SAPBEXexcCritical6 2 2 4 3 3 2" xfId="27190"/>
    <cellStyle name="SAPBEXexcCritical6 2 2 4 3 4" xfId="27191"/>
    <cellStyle name="SAPBEXexcCritical6 2 2 4 3 4 2" xfId="27192"/>
    <cellStyle name="SAPBEXexcCritical6 2 2 4 3 5" xfId="27193"/>
    <cellStyle name="SAPBEXexcCritical6 2 2 4 4" xfId="3198"/>
    <cellStyle name="SAPBEXexcCritical6 2 2 4 4 2" xfId="3199"/>
    <cellStyle name="SAPBEXexcCritical6 2 2 4 4 2 2" xfId="27194"/>
    <cellStyle name="SAPBEXexcCritical6 2 2 4 4 2 2 2" xfId="27195"/>
    <cellStyle name="SAPBEXexcCritical6 2 2 4 4 2 3" xfId="27196"/>
    <cellStyle name="SAPBEXexcCritical6 2 2 4 4 2 3 2" xfId="27197"/>
    <cellStyle name="SAPBEXexcCritical6 2 2 4 4 2 4" xfId="27198"/>
    <cellStyle name="SAPBEXexcCritical6 2 2 4 4 3" xfId="27199"/>
    <cellStyle name="SAPBEXexcCritical6 2 2 4 4 3 2" xfId="27200"/>
    <cellStyle name="SAPBEXexcCritical6 2 2 4 4 4" xfId="27201"/>
    <cellStyle name="SAPBEXexcCritical6 2 2 4 4 4 2" xfId="27202"/>
    <cellStyle name="SAPBEXexcCritical6 2 2 4 4 5" xfId="27203"/>
    <cellStyle name="SAPBEXexcCritical6 2 2 4 5" xfId="3200"/>
    <cellStyle name="SAPBEXexcCritical6 2 2 4 5 2" xfId="3201"/>
    <cellStyle name="SAPBEXexcCritical6 2 2 4 5 2 2" xfId="27204"/>
    <cellStyle name="SAPBEXexcCritical6 2 2 4 5 2 2 2" xfId="27205"/>
    <cellStyle name="SAPBEXexcCritical6 2 2 4 5 2 3" xfId="27206"/>
    <cellStyle name="SAPBEXexcCritical6 2 2 4 5 2 3 2" xfId="27207"/>
    <cellStyle name="SAPBEXexcCritical6 2 2 4 5 2 4" xfId="27208"/>
    <cellStyle name="SAPBEXexcCritical6 2 2 4 5 3" xfId="27209"/>
    <cellStyle name="SAPBEXexcCritical6 2 2 4 5 3 2" xfId="27210"/>
    <cellStyle name="SAPBEXexcCritical6 2 2 4 5 4" xfId="27211"/>
    <cellStyle name="SAPBEXexcCritical6 2 2 4 5 4 2" xfId="27212"/>
    <cellStyle name="SAPBEXexcCritical6 2 2 4 5 5" xfId="27213"/>
    <cellStyle name="SAPBEXexcCritical6 2 2 4 6" xfId="3202"/>
    <cellStyle name="SAPBEXexcCritical6 2 2 4 6 2" xfId="3203"/>
    <cellStyle name="SAPBEXexcCritical6 2 2 4 6 2 2" xfId="27214"/>
    <cellStyle name="SAPBEXexcCritical6 2 2 4 6 2 2 2" xfId="27215"/>
    <cellStyle name="SAPBEXexcCritical6 2 2 4 6 2 3" xfId="27216"/>
    <cellStyle name="SAPBEXexcCritical6 2 2 4 6 2 3 2" xfId="27217"/>
    <cellStyle name="SAPBEXexcCritical6 2 2 4 6 2 4" xfId="27218"/>
    <cellStyle name="SAPBEXexcCritical6 2 2 4 6 3" xfId="27219"/>
    <cellStyle name="SAPBEXexcCritical6 2 2 4 6 3 2" xfId="27220"/>
    <cellStyle name="SAPBEXexcCritical6 2 2 4 6 4" xfId="27221"/>
    <cellStyle name="SAPBEXexcCritical6 2 2 4 6 4 2" xfId="27222"/>
    <cellStyle name="SAPBEXexcCritical6 2 2 4 6 5" xfId="27223"/>
    <cellStyle name="SAPBEXexcCritical6 2 2 4 7" xfId="3204"/>
    <cellStyle name="SAPBEXexcCritical6 2 2 4 7 2" xfId="27224"/>
    <cellStyle name="SAPBEXexcCritical6 2 2 4 7 2 2" xfId="27225"/>
    <cellStyle name="SAPBEXexcCritical6 2 2 4 7 3" xfId="27226"/>
    <cellStyle name="SAPBEXexcCritical6 2 2 4 7 3 2" xfId="27227"/>
    <cellStyle name="SAPBEXexcCritical6 2 2 4 7 4" xfId="27228"/>
    <cellStyle name="SAPBEXexcCritical6 2 2 4 8" xfId="27229"/>
    <cellStyle name="SAPBEXexcCritical6 2 2 4 8 2" xfId="27230"/>
    <cellStyle name="SAPBEXexcCritical6 2 2 4 9" xfId="27231"/>
    <cellStyle name="SAPBEXexcCritical6 2 2 4 9 2" xfId="27232"/>
    <cellStyle name="SAPBEXexcCritical6 2 2 5" xfId="3205"/>
    <cellStyle name="SAPBEXexcCritical6 2 2 5 2" xfId="3206"/>
    <cellStyle name="SAPBEXexcCritical6 2 2 5 2 2" xfId="27233"/>
    <cellStyle name="SAPBEXexcCritical6 2 2 5 2 2 2" xfId="27234"/>
    <cellStyle name="SAPBEXexcCritical6 2 2 5 2 3" xfId="27235"/>
    <cellStyle name="SAPBEXexcCritical6 2 2 5 2 3 2" xfId="27236"/>
    <cellStyle name="SAPBEXexcCritical6 2 2 5 2 4" xfId="27237"/>
    <cellStyle name="SAPBEXexcCritical6 2 2 5 3" xfId="27238"/>
    <cellStyle name="SAPBEXexcCritical6 2 2 5 3 2" xfId="27239"/>
    <cellStyle name="SAPBEXexcCritical6 2 2 5 4" xfId="27240"/>
    <cellStyle name="SAPBEXexcCritical6 2 2 5 4 2" xfId="27241"/>
    <cellStyle name="SAPBEXexcCritical6 2 2 5 5" xfId="27242"/>
    <cellStyle name="SAPBEXexcCritical6 2 2 6" xfId="3207"/>
    <cellStyle name="SAPBEXexcCritical6 2 2 6 2" xfId="3208"/>
    <cellStyle name="SAPBEXexcCritical6 2 2 6 2 2" xfId="27243"/>
    <cellStyle name="SAPBEXexcCritical6 2 2 6 2 2 2" xfId="27244"/>
    <cellStyle name="SAPBEXexcCritical6 2 2 6 2 3" xfId="27245"/>
    <cellStyle name="SAPBEXexcCritical6 2 2 6 2 3 2" xfId="27246"/>
    <cellStyle name="SAPBEXexcCritical6 2 2 6 2 4" xfId="27247"/>
    <cellStyle name="SAPBEXexcCritical6 2 2 6 3" xfId="27248"/>
    <cellStyle name="SAPBEXexcCritical6 2 2 6 3 2" xfId="27249"/>
    <cellStyle name="SAPBEXexcCritical6 2 2 6 4" xfId="27250"/>
    <cellStyle name="SAPBEXexcCritical6 2 2 6 4 2" xfId="27251"/>
    <cellStyle name="SAPBEXexcCritical6 2 2 6 5" xfId="27252"/>
    <cellStyle name="SAPBEXexcCritical6 2 2 7" xfId="3209"/>
    <cellStyle name="SAPBEXexcCritical6 2 2 7 2" xfId="3210"/>
    <cellStyle name="SAPBEXexcCritical6 2 2 7 2 2" xfId="27253"/>
    <cellStyle name="SAPBEXexcCritical6 2 2 7 2 2 2" xfId="27254"/>
    <cellStyle name="SAPBEXexcCritical6 2 2 7 2 3" xfId="27255"/>
    <cellStyle name="SAPBEXexcCritical6 2 2 7 2 3 2" xfId="27256"/>
    <cellStyle name="SAPBEXexcCritical6 2 2 7 2 4" xfId="27257"/>
    <cellStyle name="SAPBEXexcCritical6 2 2 7 3" xfId="27258"/>
    <cellStyle name="SAPBEXexcCritical6 2 2 7 3 2" xfId="27259"/>
    <cellStyle name="SAPBEXexcCritical6 2 2 7 4" xfId="27260"/>
    <cellStyle name="SAPBEXexcCritical6 2 2 7 4 2" xfId="27261"/>
    <cellStyle name="SAPBEXexcCritical6 2 2 7 5" xfId="27262"/>
    <cellStyle name="SAPBEXexcCritical6 2 2 8" xfId="3211"/>
    <cellStyle name="SAPBEXexcCritical6 2 2 8 2" xfId="3212"/>
    <cellStyle name="SAPBEXexcCritical6 2 2 8 2 2" xfId="27263"/>
    <cellStyle name="SAPBEXexcCritical6 2 2 8 2 2 2" xfId="27264"/>
    <cellStyle name="SAPBEXexcCritical6 2 2 8 2 3" xfId="27265"/>
    <cellStyle name="SAPBEXexcCritical6 2 2 8 2 3 2" xfId="27266"/>
    <cellStyle name="SAPBEXexcCritical6 2 2 8 2 4" xfId="27267"/>
    <cellStyle name="SAPBEXexcCritical6 2 2 8 3" xfId="27268"/>
    <cellStyle name="SAPBEXexcCritical6 2 2 8 3 2" xfId="27269"/>
    <cellStyle name="SAPBEXexcCritical6 2 2 8 4" xfId="27270"/>
    <cellStyle name="SAPBEXexcCritical6 2 2 8 4 2" xfId="27271"/>
    <cellStyle name="SAPBEXexcCritical6 2 2 8 5" xfId="27272"/>
    <cellStyle name="SAPBEXexcCritical6 2 2 9" xfId="3213"/>
    <cellStyle name="SAPBEXexcCritical6 2 2 9 2" xfId="3214"/>
    <cellStyle name="SAPBEXexcCritical6 2 2 9 2 2" xfId="27273"/>
    <cellStyle name="SAPBEXexcCritical6 2 2 9 2 2 2" xfId="27274"/>
    <cellStyle name="SAPBEXexcCritical6 2 2 9 2 3" xfId="27275"/>
    <cellStyle name="SAPBEXexcCritical6 2 2 9 2 3 2" xfId="27276"/>
    <cellStyle name="SAPBEXexcCritical6 2 2 9 2 4" xfId="27277"/>
    <cellStyle name="SAPBEXexcCritical6 2 2 9 3" xfId="27278"/>
    <cellStyle name="SAPBEXexcCritical6 2 2 9 3 2" xfId="27279"/>
    <cellStyle name="SAPBEXexcCritical6 2 2 9 4" xfId="27280"/>
    <cellStyle name="SAPBEXexcCritical6 2 2 9 4 2" xfId="27281"/>
    <cellStyle name="SAPBEXexcCritical6 2 2 9 5" xfId="27282"/>
    <cellStyle name="SAPBEXexcCritical6 2 20" xfId="27283"/>
    <cellStyle name="SAPBEXexcCritical6 2 20 2" xfId="27284"/>
    <cellStyle name="SAPBEXexcCritical6 2 21" xfId="27285"/>
    <cellStyle name="SAPBEXexcCritical6 2 3" xfId="3215"/>
    <cellStyle name="SAPBEXexcCritical6 2 3 10" xfId="27286"/>
    <cellStyle name="SAPBEXexcCritical6 2 3 2" xfId="3216"/>
    <cellStyle name="SAPBEXexcCritical6 2 3 2 2" xfId="3217"/>
    <cellStyle name="SAPBEXexcCritical6 2 3 2 2 2" xfId="27287"/>
    <cellStyle name="SAPBEXexcCritical6 2 3 2 2 2 2" xfId="27288"/>
    <cellStyle name="SAPBEXexcCritical6 2 3 2 2 3" xfId="27289"/>
    <cellStyle name="SAPBEXexcCritical6 2 3 2 2 3 2" xfId="27290"/>
    <cellStyle name="SAPBEXexcCritical6 2 3 2 2 4" xfId="27291"/>
    <cellStyle name="SAPBEXexcCritical6 2 3 2 3" xfId="27292"/>
    <cellStyle name="SAPBEXexcCritical6 2 3 2 3 2" xfId="27293"/>
    <cellStyle name="SAPBEXexcCritical6 2 3 2 4" xfId="27294"/>
    <cellStyle name="SAPBEXexcCritical6 2 3 2 4 2" xfId="27295"/>
    <cellStyle name="SAPBEXexcCritical6 2 3 2 5" xfId="27296"/>
    <cellStyle name="SAPBEXexcCritical6 2 3 3" xfId="3218"/>
    <cellStyle name="SAPBEXexcCritical6 2 3 3 2" xfId="3219"/>
    <cellStyle name="SAPBEXexcCritical6 2 3 3 2 2" xfId="27297"/>
    <cellStyle name="SAPBEXexcCritical6 2 3 3 2 2 2" xfId="27298"/>
    <cellStyle name="SAPBEXexcCritical6 2 3 3 2 3" xfId="27299"/>
    <cellStyle name="SAPBEXexcCritical6 2 3 3 2 3 2" xfId="27300"/>
    <cellStyle name="SAPBEXexcCritical6 2 3 3 2 4" xfId="27301"/>
    <cellStyle name="SAPBEXexcCritical6 2 3 3 3" xfId="27302"/>
    <cellStyle name="SAPBEXexcCritical6 2 3 3 3 2" xfId="27303"/>
    <cellStyle name="SAPBEXexcCritical6 2 3 3 4" xfId="27304"/>
    <cellStyle name="SAPBEXexcCritical6 2 3 3 4 2" xfId="27305"/>
    <cellStyle name="SAPBEXexcCritical6 2 3 3 5" xfId="27306"/>
    <cellStyle name="SAPBEXexcCritical6 2 3 4" xfId="3220"/>
    <cellStyle name="SAPBEXexcCritical6 2 3 4 2" xfId="3221"/>
    <cellStyle name="SAPBEXexcCritical6 2 3 4 2 2" xfId="27307"/>
    <cellStyle name="SAPBEXexcCritical6 2 3 4 2 2 2" xfId="27308"/>
    <cellStyle name="SAPBEXexcCritical6 2 3 4 2 3" xfId="27309"/>
    <cellStyle name="SAPBEXexcCritical6 2 3 4 2 3 2" xfId="27310"/>
    <cellStyle name="SAPBEXexcCritical6 2 3 4 2 4" xfId="27311"/>
    <cellStyle name="SAPBEXexcCritical6 2 3 4 3" xfId="27312"/>
    <cellStyle name="SAPBEXexcCritical6 2 3 4 3 2" xfId="27313"/>
    <cellStyle name="SAPBEXexcCritical6 2 3 4 4" xfId="27314"/>
    <cellStyle name="SAPBEXexcCritical6 2 3 4 4 2" xfId="27315"/>
    <cellStyle name="SAPBEXexcCritical6 2 3 4 5" xfId="27316"/>
    <cellStyle name="SAPBEXexcCritical6 2 3 5" xfId="3222"/>
    <cellStyle name="SAPBEXexcCritical6 2 3 5 2" xfId="3223"/>
    <cellStyle name="SAPBEXexcCritical6 2 3 5 2 2" xfId="27317"/>
    <cellStyle name="SAPBEXexcCritical6 2 3 5 2 2 2" xfId="27318"/>
    <cellStyle name="SAPBEXexcCritical6 2 3 5 2 3" xfId="27319"/>
    <cellStyle name="SAPBEXexcCritical6 2 3 5 2 3 2" xfId="27320"/>
    <cellStyle name="SAPBEXexcCritical6 2 3 5 2 4" xfId="27321"/>
    <cellStyle name="SAPBEXexcCritical6 2 3 5 3" xfId="27322"/>
    <cellStyle name="SAPBEXexcCritical6 2 3 5 3 2" xfId="27323"/>
    <cellStyle name="SAPBEXexcCritical6 2 3 5 4" xfId="27324"/>
    <cellStyle name="SAPBEXexcCritical6 2 3 5 4 2" xfId="27325"/>
    <cellStyle name="SAPBEXexcCritical6 2 3 5 5" xfId="27326"/>
    <cellStyle name="SAPBEXexcCritical6 2 3 6" xfId="3224"/>
    <cellStyle name="SAPBEXexcCritical6 2 3 6 2" xfId="3225"/>
    <cellStyle name="SAPBEXexcCritical6 2 3 6 2 2" xfId="27327"/>
    <cellStyle name="SAPBEXexcCritical6 2 3 6 2 2 2" xfId="27328"/>
    <cellStyle name="SAPBEXexcCritical6 2 3 6 2 3" xfId="27329"/>
    <cellStyle name="SAPBEXexcCritical6 2 3 6 2 3 2" xfId="27330"/>
    <cellStyle name="SAPBEXexcCritical6 2 3 6 2 4" xfId="27331"/>
    <cellStyle name="SAPBEXexcCritical6 2 3 6 3" xfId="27332"/>
    <cellStyle name="SAPBEXexcCritical6 2 3 6 3 2" xfId="27333"/>
    <cellStyle name="SAPBEXexcCritical6 2 3 6 4" xfId="27334"/>
    <cellStyle name="SAPBEXexcCritical6 2 3 6 4 2" xfId="27335"/>
    <cellStyle name="SAPBEXexcCritical6 2 3 6 5" xfId="27336"/>
    <cellStyle name="SAPBEXexcCritical6 2 3 7" xfId="3226"/>
    <cellStyle name="SAPBEXexcCritical6 2 3 7 2" xfId="27337"/>
    <cellStyle name="SAPBEXexcCritical6 2 3 7 2 2" xfId="27338"/>
    <cellStyle name="SAPBEXexcCritical6 2 3 7 3" xfId="27339"/>
    <cellStyle name="SAPBEXexcCritical6 2 3 7 3 2" xfId="27340"/>
    <cellStyle name="SAPBEXexcCritical6 2 3 7 4" xfId="27341"/>
    <cellStyle name="SAPBEXexcCritical6 2 3 8" xfId="27342"/>
    <cellStyle name="SAPBEXexcCritical6 2 3 8 2" xfId="27343"/>
    <cellStyle name="SAPBEXexcCritical6 2 3 9" xfId="27344"/>
    <cellStyle name="SAPBEXexcCritical6 2 3 9 2" xfId="27345"/>
    <cellStyle name="SAPBEXexcCritical6 2 4" xfId="3227"/>
    <cellStyle name="SAPBEXexcCritical6 2 4 10" xfId="27346"/>
    <cellStyle name="SAPBEXexcCritical6 2 4 2" xfId="3228"/>
    <cellStyle name="SAPBEXexcCritical6 2 4 2 2" xfId="3229"/>
    <cellStyle name="SAPBEXexcCritical6 2 4 2 2 2" xfId="27347"/>
    <cellStyle name="SAPBEXexcCritical6 2 4 2 2 2 2" xfId="27348"/>
    <cellStyle name="SAPBEXexcCritical6 2 4 2 2 3" xfId="27349"/>
    <cellStyle name="SAPBEXexcCritical6 2 4 2 2 3 2" xfId="27350"/>
    <cellStyle name="SAPBEXexcCritical6 2 4 2 2 4" xfId="27351"/>
    <cellStyle name="SAPBEXexcCritical6 2 4 2 3" xfId="27352"/>
    <cellStyle name="SAPBEXexcCritical6 2 4 2 3 2" xfId="27353"/>
    <cellStyle name="SAPBEXexcCritical6 2 4 2 4" xfId="27354"/>
    <cellStyle name="SAPBEXexcCritical6 2 4 2 4 2" xfId="27355"/>
    <cellStyle name="SAPBEXexcCritical6 2 4 2 5" xfId="27356"/>
    <cellStyle name="SAPBEXexcCritical6 2 4 3" xfId="3230"/>
    <cellStyle name="SAPBEXexcCritical6 2 4 3 2" xfId="3231"/>
    <cellStyle name="SAPBEXexcCritical6 2 4 3 2 2" xfId="27357"/>
    <cellStyle name="SAPBEXexcCritical6 2 4 3 2 2 2" xfId="27358"/>
    <cellStyle name="SAPBEXexcCritical6 2 4 3 2 3" xfId="27359"/>
    <cellStyle name="SAPBEXexcCritical6 2 4 3 2 3 2" xfId="27360"/>
    <cellStyle name="SAPBEXexcCritical6 2 4 3 2 4" xfId="27361"/>
    <cellStyle name="SAPBEXexcCritical6 2 4 3 3" xfId="27362"/>
    <cellStyle name="SAPBEXexcCritical6 2 4 3 3 2" xfId="27363"/>
    <cellStyle name="SAPBEXexcCritical6 2 4 3 4" xfId="27364"/>
    <cellStyle name="SAPBEXexcCritical6 2 4 3 4 2" xfId="27365"/>
    <cellStyle name="SAPBEXexcCritical6 2 4 3 5" xfId="27366"/>
    <cellStyle name="SAPBEXexcCritical6 2 4 4" xfId="3232"/>
    <cellStyle name="SAPBEXexcCritical6 2 4 4 2" xfId="3233"/>
    <cellStyle name="SAPBEXexcCritical6 2 4 4 2 2" xfId="27367"/>
    <cellStyle name="SAPBEXexcCritical6 2 4 4 2 2 2" xfId="27368"/>
    <cellStyle name="SAPBEXexcCritical6 2 4 4 2 3" xfId="27369"/>
    <cellStyle name="SAPBEXexcCritical6 2 4 4 2 3 2" xfId="27370"/>
    <cellStyle name="SAPBEXexcCritical6 2 4 4 2 4" xfId="27371"/>
    <cellStyle name="SAPBEXexcCritical6 2 4 4 3" xfId="27372"/>
    <cellStyle name="SAPBEXexcCritical6 2 4 4 3 2" xfId="27373"/>
    <cellStyle name="SAPBEXexcCritical6 2 4 4 4" xfId="27374"/>
    <cellStyle name="SAPBEXexcCritical6 2 4 4 4 2" xfId="27375"/>
    <cellStyle name="SAPBEXexcCritical6 2 4 4 5" xfId="27376"/>
    <cellStyle name="SAPBEXexcCritical6 2 4 5" xfId="3234"/>
    <cellStyle name="SAPBEXexcCritical6 2 4 5 2" xfId="3235"/>
    <cellStyle name="SAPBEXexcCritical6 2 4 5 2 2" xfId="27377"/>
    <cellStyle name="SAPBEXexcCritical6 2 4 5 2 2 2" xfId="27378"/>
    <cellStyle name="SAPBEXexcCritical6 2 4 5 2 3" xfId="27379"/>
    <cellStyle name="SAPBEXexcCritical6 2 4 5 2 3 2" xfId="27380"/>
    <cellStyle name="SAPBEXexcCritical6 2 4 5 2 4" xfId="27381"/>
    <cellStyle name="SAPBEXexcCritical6 2 4 5 3" xfId="27382"/>
    <cellStyle name="SAPBEXexcCritical6 2 4 5 3 2" xfId="27383"/>
    <cellStyle name="SAPBEXexcCritical6 2 4 5 4" xfId="27384"/>
    <cellStyle name="SAPBEXexcCritical6 2 4 5 4 2" xfId="27385"/>
    <cellStyle name="SAPBEXexcCritical6 2 4 5 5" xfId="27386"/>
    <cellStyle name="SAPBEXexcCritical6 2 4 6" xfId="3236"/>
    <cellStyle name="SAPBEXexcCritical6 2 4 6 2" xfId="3237"/>
    <cellStyle name="SAPBEXexcCritical6 2 4 6 2 2" xfId="27387"/>
    <cellStyle name="SAPBEXexcCritical6 2 4 6 2 2 2" xfId="27388"/>
    <cellStyle name="SAPBEXexcCritical6 2 4 6 2 3" xfId="27389"/>
    <cellStyle name="SAPBEXexcCritical6 2 4 6 2 3 2" xfId="27390"/>
    <cellStyle name="SAPBEXexcCritical6 2 4 6 2 4" xfId="27391"/>
    <cellStyle name="SAPBEXexcCritical6 2 4 6 3" xfId="27392"/>
    <cellStyle name="SAPBEXexcCritical6 2 4 6 3 2" xfId="27393"/>
    <cellStyle name="SAPBEXexcCritical6 2 4 6 4" xfId="27394"/>
    <cellStyle name="SAPBEXexcCritical6 2 4 6 4 2" xfId="27395"/>
    <cellStyle name="SAPBEXexcCritical6 2 4 6 5" xfId="27396"/>
    <cellStyle name="SAPBEXexcCritical6 2 4 7" xfId="3238"/>
    <cellStyle name="SAPBEXexcCritical6 2 4 7 2" xfId="27397"/>
    <cellStyle name="SAPBEXexcCritical6 2 4 7 2 2" xfId="27398"/>
    <cellStyle name="SAPBEXexcCritical6 2 4 7 3" xfId="27399"/>
    <cellStyle name="SAPBEXexcCritical6 2 4 7 3 2" xfId="27400"/>
    <cellStyle name="SAPBEXexcCritical6 2 4 7 4" xfId="27401"/>
    <cellStyle name="SAPBEXexcCritical6 2 4 8" xfId="27402"/>
    <cellStyle name="SAPBEXexcCritical6 2 4 8 2" xfId="27403"/>
    <cellStyle name="SAPBEXexcCritical6 2 4 9" xfId="27404"/>
    <cellStyle name="SAPBEXexcCritical6 2 4 9 2" xfId="27405"/>
    <cellStyle name="SAPBEXexcCritical6 2 5" xfId="3239"/>
    <cellStyle name="SAPBEXexcCritical6 2 5 10" xfId="27406"/>
    <cellStyle name="SAPBEXexcCritical6 2 5 2" xfId="3240"/>
    <cellStyle name="SAPBEXexcCritical6 2 5 2 2" xfId="3241"/>
    <cellStyle name="SAPBEXexcCritical6 2 5 2 2 2" xfId="27407"/>
    <cellStyle name="SAPBEXexcCritical6 2 5 2 2 2 2" xfId="27408"/>
    <cellStyle name="SAPBEXexcCritical6 2 5 2 2 3" xfId="27409"/>
    <cellStyle name="SAPBEXexcCritical6 2 5 2 2 3 2" xfId="27410"/>
    <cellStyle name="SAPBEXexcCritical6 2 5 2 2 4" xfId="27411"/>
    <cellStyle name="SAPBEXexcCritical6 2 5 2 3" xfId="27412"/>
    <cellStyle name="SAPBEXexcCritical6 2 5 2 3 2" xfId="27413"/>
    <cellStyle name="SAPBEXexcCritical6 2 5 2 4" xfId="27414"/>
    <cellStyle name="SAPBEXexcCritical6 2 5 2 4 2" xfId="27415"/>
    <cellStyle name="SAPBEXexcCritical6 2 5 2 5" xfId="27416"/>
    <cellStyle name="SAPBEXexcCritical6 2 5 3" xfId="3242"/>
    <cellStyle name="SAPBEXexcCritical6 2 5 3 2" xfId="3243"/>
    <cellStyle name="SAPBEXexcCritical6 2 5 3 2 2" xfId="27417"/>
    <cellStyle name="SAPBEXexcCritical6 2 5 3 2 2 2" xfId="27418"/>
    <cellStyle name="SAPBEXexcCritical6 2 5 3 2 3" xfId="27419"/>
    <cellStyle name="SAPBEXexcCritical6 2 5 3 2 3 2" xfId="27420"/>
    <cellStyle name="SAPBEXexcCritical6 2 5 3 2 4" xfId="27421"/>
    <cellStyle name="SAPBEXexcCritical6 2 5 3 3" xfId="27422"/>
    <cellStyle name="SAPBEXexcCritical6 2 5 3 3 2" xfId="27423"/>
    <cellStyle name="SAPBEXexcCritical6 2 5 3 4" xfId="27424"/>
    <cellStyle name="SAPBEXexcCritical6 2 5 3 4 2" xfId="27425"/>
    <cellStyle name="SAPBEXexcCritical6 2 5 3 5" xfId="27426"/>
    <cellStyle name="SAPBEXexcCritical6 2 5 4" xfId="3244"/>
    <cellStyle name="SAPBEXexcCritical6 2 5 4 2" xfId="3245"/>
    <cellStyle name="SAPBEXexcCritical6 2 5 4 2 2" xfId="27427"/>
    <cellStyle name="SAPBEXexcCritical6 2 5 4 2 2 2" xfId="27428"/>
    <cellStyle name="SAPBEXexcCritical6 2 5 4 2 3" xfId="27429"/>
    <cellStyle name="SAPBEXexcCritical6 2 5 4 2 3 2" xfId="27430"/>
    <cellStyle name="SAPBEXexcCritical6 2 5 4 2 4" xfId="27431"/>
    <cellStyle name="SAPBEXexcCritical6 2 5 4 3" xfId="27432"/>
    <cellStyle name="SAPBEXexcCritical6 2 5 4 3 2" xfId="27433"/>
    <cellStyle name="SAPBEXexcCritical6 2 5 4 4" xfId="27434"/>
    <cellStyle name="SAPBEXexcCritical6 2 5 4 4 2" xfId="27435"/>
    <cellStyle name="SAPBEXexcCritical6 2 5 4 5" xfId="27436"/>
    <cellStyle name="SAPBEXexcCritical6 2 5 5" xfId="3246"/>
    <cellStyle name="SAPBEXexcCritical6 2 5 5 2" xfId="3247"/>
    <cellStyle name="SAPBEXexcCritical6 2 5 5 2 2" xfId="27437"/>
    <cellStyle name="SAPBEXexcCritical6 2 5 5 2 2 2" xfId="27438"/>
    <cellStyle name="SAPBEXexcCritical6 2 5 5 2 3" xfId="27439"/>
    <cellStyle name="SAPBEXexcCritical6 2 5 5 2 3 2" xfId="27440"/>
    <cellStyle name="SAPBEXexcCritical6 2 5 5 2 4" xfId="27441"/>
    <cellStyle name="SAPBEXexcCritical6 2 5 5 3" xfId="27442"/>
    <cellStyle name="SAPBEXexcCritical6 2 5 5 3 2" xfId="27443"/>
    <cellStyle name="SAPBEXexcCritical6 2 5 5 4" xfId="27444"/>
    <cellStyle name="SAPBEXexcCritical6 2 5 5 4 2" xfId="27445"/>
    <cellStyle name="SAPBEXexcCritical6 2 5 5 5" xfId="27446"/>
    <cellStyle name="SAPBEXexcCritical6 2 5 6" xfId="3248"/>
    <cellStyle name="SAPBEXexcCritical6 2 5 6 2" xfId="3249"/>
    <cellStyle name="SAPBEXexcCritical6 2 5 6 2 2" xfId="27447"/>
    <cellStyle name="SAPBEXexcCritical6 2 5 6 2 2 2" xfId="27448"/>
    <cellStyle name="SAPBEXexcCritical6 2 5 6 2 3" xfId="27449"/>
    <cellStyle name="SAPBEXexcCritical6 2 5 6 2 3 2" xfId="27450"/>
    <cellStyle name="SAPBEXexcCritical6 2 5 6 2 4" xfId="27451"/>
    <cellStyle name="SAPBEXexcCritical6 2 5 6 3" xfId="27452"/>
    <cellStyle name="SAPBEXexcCritical6 2 5 6 3 2" xfId="27453"/>
    <cellStyle name="SAPBEXexcCritical6 2 5 6 4" xfId="27454"/>
    <cellStyle name="SAPBEXexcCritical6 2 5 6 4 2" xfId="27455"/>
    <cellStyle name="SAPBEXexcCritical6 2 5 6 5" xfId="27456"/>
    <cellStyle name="SAPBEXexcCritical6 2 5 7" xfId="3250"/>
    <cellStyle name="SAPBEXexcCritical6 2 5 7 2" xfId="27457"/>
    <cellStyle name="SAPBEXexcCritical6 2 5 7 2 2" xfId="27458"/>
    <cellStyle name="SAPBEXexcCritical6 2 5 7 3" xfId="27459"/>
    <cellStyle name="SAPBEXexcCritical6 2 5 7 3 2" xfId="27460"/>
    <cellStyle name="SAPBEXexcCritical6 2 5 7 4" xfId="27461"/>
    <cellStyle name="SAPBEXexcCritical6 2 5 8" xfId="27462"/>
    <cellStyle name="SAPBEXexcCritical6 2 5 8 2" xfId="27463"/>
    <cellStyle name="SAPBEXexcCritical6 2 5 9" xfId="27464"/>
    <cellStyle name="SAPBEXexcCritical6 2 5 9 2" xfId="27465"/>
    <cellStyle name="SAPBEXexcCritical6 2 6" xfId="3251"/>
    <cellStyle name="SAPBEXexcCritical6 2 6 2" xfId="3252"/>
    <cellStyle name="SAPBEXexcCritical6 2 6 2 2" xfId="27466"/>
    <cellStyle name="SAPBEXexcCritical6 2 6 2 2 2" xfId="27467"/>
    <cellStyle name="SAPBEXexcCritical6 2 6 2 3" xfId="27468"/>
    <cellStyle name="SAPBEXexcCritical6 2 6 2 3 2" xfId="27469"/>
    <cellStyle name="SAPBEXexcCritical6 2 6 2 4" xfId="27470"/>
    <cellStyle name="SAPBEXexcCritical6 2 6 3" xfId="27471"/>
    <cellStyle name="SAPBEXexcCritical6 2 6 3 2" xfId="27472"/>
    <cellStyle name="SAPBEXexcCritical6 2 6 4" xfId="27473"/>
    <cellStyle name="SAPBEXexcCritical6 2 6 4 2" xfId="27474"/>
    <cellStyle name="SAPBEXexcCritical6 2 6 5" xfId="27475"/>
    <cellStyle name="SAPBEXexcCritical6 2 7" xfId="3253"/>
    <cellStyle name="SAPBEXexcCritical6 2 7 2" xfId="3254"/>
    <cellStyle name="SAPBEXexcCritical6 2 7 2 2" xfId="27476"/>
    <cellStyle name="SAPBEXexcCritical6 2 7 2 2 2" xfId="27477"/>
    <cellStyle name="SAPBEXexcCritical6 2 7 2 3" xfId="27478"/>
    <cellStyle name="SAPBEXexcCritical6 2 7 2 3 2" xfId="27479"/>
    <cellStyle name="SAPBEXexcCritical6 2 7 2 4" xfId="27480"/>
    <cellStyle name="SAPBEXexcCritical6 2 7 3" xfId="27481"/>
    <cellStyle name="SAPBEXexcCritical6 2 7 3 2" xfId="27482"/>
    <cellStyle name="SAPBEXexcCritical6 2 7 4" xfId="27483"/>
    <cellStyle name="SAPBEXexcCritical6 2 7 4 2" xfId="27484"/>
    <cellStyle name="SAPBEXexcCritical6 2 7 5" xfId="27485"/>
    <cellStyle name="SAPBEXexcCritical6 2 8" xfId="3255"/>
    <cellStyle name="SAPBEXexcCritical6 2 8 2" xfId="3256"/>
    <cellStyle name="SAPBEXexcCritical6 2 8 2 2" xfId="27486"/>
    <cellStyle name="SAPBEXexcCritical6 2 8 2 2 2" xfId="27487"/>
    <cellStyle name="SAPBEXexcCritical6 2 8 2 3" xfId="27488"/>
    <cellStyle name="SAPBEXexcCritical6 2 8 2 3 2" xfId="27489"/>
    <cellStyle name="SAPBEXexcCritical6 2 8 2 4" xfId="27490"/>
    <cellStyle name="SAPBEXexcCritical6 2 8 3" xfId="27491"/>
    <cellStyle name="SAPBEXexcCritical6 2 8 3 2" xfId="27492"/>
    <cellStyle name="SAPBEXexcCritical6 2 8 4" xfId="27493"/>
    <cellStyle name="SAPBEXexcCritical6 2 8 4 2" xfId="27494"/>
    <cellStyle name="SAPBEXexcCritical6 2 8 5" xfId="27495"/>
    <cellStyle name="SAPBEXexcCritical6 2 9" xfId="3257"/>
    <cellStyle name="SAPBEXexcCritical6 2 9 2" xfId="3258"/>
    <cellStyle name="SAPBEXexcCritical6 2 9 2 2" xfId="27496"/>
    <cellStyle name="SAPBEXexcCritical6 2 9 2 2 2" xfId="27497"/>
    <cellStyle name="SAPBEXexcCritical6 2 9 2 3" xfId="27498"/>
    <cellStyle name="SAPBEXexcCritical6 2 9 2 3 2" xfId="27499"/>
    <cellStyle name="SAPBEXexcCritical6 2 9 2 4" xfId="27500"/>
    <cellStyle name="SAPBEXexcCritical6 2 9 3" xfId="27501"/>
    <cellStyle name="SAPBEXexcCritical6 2 9 3 2" xfId="27502"/>
    <cellStyle name="SAPBEXexcCritical6 2 9 4" xfId="27503"/>
    <cellStyle name="SAPBEXexcCritical6 2 9 4 2" xfId="27504"/>
    <cellStyle name="SAPBEXexcCritical6 2 9 5" xfId="27505"/>
    <cellStyle name="SAPBEXexcCritical6 20" xfId="27506"/>
    <cellStyle name="SAPBEXexcCritical6 20 2" xfId="27507"/>
    <cellStyle name="SAPBEXexcCritical6 21" xfId="27508"/>
    <cellStyle name="SAPBEXexcCritical6 21 2" xfId="27509"/>
    <cellStyle name="SAPBEXexcCritical6 22" xfId="27510"/>
    <cellStyle name="SAPBEXexcCritical6 3" xfId="3259"/>
    <cellStyle name="SAPBEXexcCritical6 3 10" xfId="3260"/>
    <cellStyle name="SAPBEXexcCritical6 3 10 2" xfId="27511"/>
    <cellStyle name="SAPBEXexcCritical6 3 10 2 2" xfId="27512"/>
    <cellStyle name="SAPBEXexcCritical6 3 10 3" xfId="27513"/>
    <cellStyle name="SAPBEXexcCritical6 3 10 3 2" xfId="27514"/>
    <cellStyle name="SAPBEXexcCritical6 3 10 4" xfId="27515"/>
    <cellStyle name="SAPBEXexcCritical6 3 11" xfId="27516"/>
    <cellStyle name="SAPBEXexcCritical6 3 11 2" xfId="27517"/>
    <cellStyle name="SAPBEXexcCritical6 3 12" xfId="27518"/>
    <cellStyle name="SAPBEXexcCritical6 3 12 2" xfId="27519"/>
    <cellStyle name="SAPBEXexcCritical6 3 13" xfId="27520"/>
    <cellStyle name="SAPBEXexcCritical6 3 2" xfId="3261"/>
    <cellStyle name="SAPBEXexcCritical6 3 2 10" xfId="27521"/>
    <cellStyle name="SAPBEXexcCritical6 3 2 2" xfId="3262"/>
    <cellStyle name="SAPBEXexcCritical6 3 2 2 2" xfId="3263"/>
    <cellStyle name="SAPBEXexcCritical6 3 2 2 2 2" xfId="27522"/>
    <cellStyle name="SAPBEXexcCritical6 3 2 2 2 2 2" xfId="27523"/>
    <cellStyle name="SAPBEXexcCritical6 3 2 2 2 3" xfId="27524"/>
    <cellStyle name="SAPBEXexcCritical6 3 2 2 2 3 2" xfId="27525"/>
    <cellStyle name="SAPBEXexcCritical6 3 2 2 2 4" xfId="27526"/>
    <cellStyle name="SAPBEXexcCritical6 3 2 2 3" xfId="27527"/>
    <cellStyle name="SAPBEXexcCritical6 3 2 2 3 2" xfId="27528"/>
    <cellStyle name="SAPBEXexcCritical6 3 2 2 4" xfId="27529"/>
    <cellStyle name="SAPBEXexcCritical6 3 2 2 4 2" xfId="27530"/>
    <cellStyle name="SAPBEXexcCritical6 3 2 2 5" xfId="27531"/>
    <cellStyle name="SAPBEXexcCritical6 3 2 3" xfId="3264"/>
    <cellStyle name="SAPBEXexcCritical6 3 2 3 2" xfId="3265"/>
    <cellStyle name="SAPBEXexcCritical6 3 2 3 2 2" xfId="27532"/>
    <cellStyle name="SAPBEXexcCritical6 3 2 3 2 2 2" xfId="27533"/>
    <cellStyle name="SAPBEXexcCritical6 3 2 3 2 3" xfId="27534"/>
    <cellStyle name="SAPBEXexcCritical6 3 2 3 2 3 2" xfId="27535"/>
    <cellStyle name="SAPBEXexcCritical6 3 2 3 2 4" xfId="27536"/>
    <cellStyle name="SAPBEXexcCritical6 3 2 3 3" xfId="27537"/>
    <cellStyle name="SAPBEXexcCritical6 3 2 3 3 2" xfId="27538"/>
    <cellStyle name="SAPBEXexcCritical6 3 2 3 4" xfId="27539"/>
    <cellStyle name="SAPBEXexcCritical6 3 2 3 4 2" xfId="27540"/>
    <cellStyle name="SAPBEXexcCritical6 3 2 3 5" xfId="27541"/>
    <cellStyle name="SAPBEXexcCritical6 3 2 4" xfId="3266"/>
    <cellStyle name="SAPBEXexcCritical6 3 2 4 2" xfId="3267"/>
    <cellStyle name="SAPBEXexcCritical6 3 2 4 2 2" xfId="27542"/>
    <cellStyle name="SAPBEXexcCritical6 3 2 4 2 2 2" xfId="27543"/>
    <cellStyle name="SAPBEXexcCritical6 3 2 4 2 3" xfId="27544"/>
    <cellStyle name="SAPBEXexcCritical6 3 2 4 2 3 2" xfId="27545"/>
    <cellStyle name="SAPBEXexcCritical6 3 2 4 2 4" xfId="27546"/>
    <cellStyle name="SAPBEXexcCritical6 3 2 4 3" xfId="27547"/>
    <cellStyle name="SAPBEXexcCritical6 3 2 4 3 2" xfId="27548"/>
    <cellStyle name="SAPBEXexcCritical6 3 2 4 4" xfId="27549"/>
    <cellStyle name="SAPBEXexcCritical6 3 2 4 4 2" xfId="27550"/>
    <cellStyle name="SAPBEXexcCritical6 3 2 4 5" xfId="27551"/>
    <cellStyle name="SAPBEXexcCritical6 3 2 5" xfId="3268"/>
    <cellStyle name="SAPBEXexcCritical6 3 2 5 2" xfId="3269"/>
    <cellStyle name="SAPBEXexcCritical6 3 2 5 2 2" xfId="27552"/>
    <cellStyle name="SAPBEXexcCritical6 3 2 5 2 2 2" xfId="27553"/>
    <cellStyle name="SAPBEXexcCritical6 3 2 5 2 3" xfId="27554"/>
    <cellStyle name="SAPBEXexcCritical6 3 2 5 2 3 2" xfId="27555"/>
    <cellStyle name="SAPBEXexcCritical6 3 2 5 2 4" xfId="27556"/>
    <cellStyle name="SAPBEXexcCritical6 3 2 5 3" xfId="27557"/>
    <cellStyle name="SAPBEXexcCritical6 3 2 5 3 2" xfId="27558"/>
    <cellStyle name="SAPBEXexcCritical6 3 2 5 4" xfId="27559"/>
    <cellStyle name="SAPBEXexcCritical6 3 2 5 4 2" xfId="27560"/>
    <cellStyle name="SAPBEXexcCritical6 3 2 5 5" xfId="27561"/>
    <cellStyle name="SAPBEXexcCritical6 3 2 6" xfId="3270"/>
    <cellStyle name="SAPBEXexcCritical6 3 2 6 2" xfId="3271"/>
    <cellStyle name="SAPBEXexcCritical6 3 2 6 2 2" xfId="27562"/>
    <cellStyle name="SAPBEXexcCritical6 3 2 6 2 2 2" xfId="27563"/>
    <cellStyle name="SAPBEXexcCritical6 3 2 6 2 3" xfId="27564"/>
    <cellStyle name="SAPBEXexcCritical6 3 2 6 2 3 2" xfId="27565"/>
    <cellStyle name="SAPBEXexcCritical6 3 2 6 2 4" xfId="27566"/>
    <cellStyle name="SAPBEXexcCritical6 3 2 6 3" xfId="27567"/>
    <cellStyle name="SAPBEXexcCritical6 3 2 6 3 2" xfId="27568"/>
    <cellStyle name="SAPBEXexcCritical6 3 2 6 4" xfId="27569"/>
    <cellStyle name="SAPBEXexcCritical6 3 2 6 4 2" xfId="27570"/>
    <cellStyle name="SAPBEXexcCritical6 3 2 6 5" xfId="27571"/>
    <cellStyle name="SAPBEXexcCritical6 3 2 7" xfId="3272"/>
    <cellStyle name="SAPBEXexcCritical6 3 2 7 2" xfId="27572"/>
    <cellStyle name="SAPBEXexcCritical6 3 2 7 2 2" xfId="27573"/>
    <cellStyle name="SAPBEXexcCritical6 3 2 7 3" xfId="27574"/>
    <cellStyle name="SAPBEXexcCritical6 3 2 7 3 2" xfId="27575"/>
    <cellStyle name="SAPBEXexcCritical6 3 2 7 4" xfId="27576"/>
    <cellStyle name="SAPBEXexcCritical6 3 2 8" xfId="27577"/>
    <cellStyle name="SAPBEXexcCritical6 3 2 8 2" xfId="27578"/>
    <cellStyle name="SAPBEXexcCritical6 3 2 9" xfId="27579"/>
    <cellStyle name="SAPBEXexcCritical6 3 2 9 2" xfId="27580"/>
    <cellStyle name="SAPBEXexcCritical6 3 3" xfId="3273"/>
    <cellStyle name="SAPBEXexcCritical6 3 3 10" xfId="27581"/>
    <cellStyle name="SAPBEXexcCritical6 3 3 2" xfId="3274"/>
    <cellStyle name="SAPBEXexcCritical6 3 3 2 2" xfId="3275"/>
    <cellStyle name="SAPBEXexcCritical6 3 3 2 2 2" xfId="27582"/>
    <cellStyle name="SAPBEXexcCritical6 3 3 2 2 2 2" xfId="27583"/>
    <cellStyle name="SAPBEXexcCritical6 3 3 2 2 3" xfId="27584"/>
    <cellStyle name="SAPBEXexcCritical6 3 3 2 2 3 2" xfId="27585"/>
    <cellStyle name="SAPBEXexcCritical6 3 3 2 2 4" xfId="27586"/>
    <cellStyle name="SAPBEXexcCritical6 3 3 2 3" xfId="27587"/>
    <cellStyle name="SAPBEXexcCritical6 3 3 2 3 2" xfId="27588"/>
    <cellStyle name="SAPBEXexcCritical6 3 3 2 4" xfId="27589"/>
    <cellStyle name="SAPBEXexcCritical6 3 3 2 4 2" xfId="27590"/>
    <cellStyle name="SAPBEXexcCritical6 3 3 2 5" xfId="27591"/>
    <cellStyle name="SAPBEXexcCritical6 3 3 3" xfId="3276"/>
    <cellStyle name="SAPBEXexcCritical6 3 3 3 2" xfId="3277"/>
    <cellStyle name="SAPBEXexcCritical6 3 3 3 2 2" xfId="27592"/>
    <cellStyle name="SAPBEXexcCritical6 3 3 3 2 2 2" xfId="27593"/>
    <cellStyle name="SAPBEXexcCritical6 3 3 3 2 3" xfId="27594"/>
    <cellStyle name="SAPBEXexcCritical6 3 3 3 2 3 2" xfId="27595"/>
    <cellStyle name="SAPBEXexcCritical6 3 3 3 2 4" xfId="27596"/>
    <cellStyle name="SAPBEXexcCritical6 3 3 3 3" xfId="27597"/>
    <cellStyle name="SAPBEXexcCritical6 3 3 3 3 2" xfId="27598"/>
    <cellStyle name="SAPBEXexcCritical6 3 3 3 4" xfId="27599"/>
    <cellStyle name="SAPBEXexcCritical6 3 3 3 4 2" xfId="27600"/>
    <cellStyle name="SAPBEXexcCritical6 3 3 3 5" xfId="27601"/>
    <cellStyle name="SAPBEXexcCritical6 3 3 4" xfId="3278"/>
    <cellStyle name="SAPBEXexcCritical6 3 3 4 2" xfId="3279"/>
    <cellStyle name="SAPBEXexcCritical6 3 3 4 2 2" xfId="27602"/>
    <cellStyle name="SAPBEXexcCritical6 3 3 4 2 2 2" xfId="27603"/>
    <cellStyle name="SAPBEXexcCritical6 3 3 4 2 3" xfId="27604"/>
    <cellStyle name="SAPBEXexcCritical6 3 3 4 2 3 2" xfId="27605"/>
    <cellStyle name="SAPBEXexcCritical6 3 3 4 2 4" xfId="27606"/>
    <cellStyle name="SAPBEXexcCritical6 3 3 4 3" xfId="27607"/>
    <cellStyle name="SAPBEXexcCritical6 3 3 4 3 2" xfId="27608"/>
    <cellStyle name="SAPBEXexcCritical6 3 3 4 4" xfId="27609"/>
    <cellStyle name="SAPBEXexcCritical6 3 3 4 4 2" xfId="27610"/>
    <cellStyle name="SAPBEXexcCritical6 3 3 4 5" xfId="27611"/>
    <cellStyle name="SAPBEXexcCritical6 3 3 5" xfId="3280"/>
    <cellStyle name="SAPBEXexcCritical6 3 3 5 2" xfId="3281"/>
    <cellStyle name="SAPBEXexcCritical6 3 3 5 2 2" xfId="27612"/>
    <cellStyle name="SAPBEXexcCritical6 3 3 5 2 2 2" xfId="27613"/>
    <cellStyle name="SAPBEXexcCritical6 3 3 5 2 3" xfId="27614"/>
    <cellStyle name="SAPBEXexcCritical6 3 3 5 2 3 2" xfId="27615"/>
    <cellStyle name="SAPBEXexcCritical6 3 3 5 2 4" xfId="27616"/>
    <cellStyle name="SAPBEXexcCritical6 3 3 5 3" xfId="27617"/>
    <cellStyle name="SAPBEXexcCritical6 3 3 5 3 2" xfId="27618"/>
    <cellStyle name="SAPBEXexcCritical6 3 3 5 4" xfId="27619"/>
    <cellStyle name="SAPBEXexcCritical6 3 3 5 4 2" xfId="27620"/>
    <cellStyle name="SAPBEXexcCritical6 3 3 5 5" xfId="27621"/>
    <cellStyle name="SAPBEXexcCritical6 3 3 6" xfId="3282"/>
    <cellStyle name="SAPBEXexcCritical6 3 3 6 2" xfId="3283"/>
    <cellStyle name="SAPBEXexcCritical6 3 3 6 2 2" xfId="27622"/>
    <cellStyle name="SAPBEXexcCritical6 3 3 6 2 2 2" xfId="27623"/>
    <cellStyle name="SAPBEXexcCritical6 3 3 6 2 3" xfId="27624"/>
    <cellStyle name="SAPBEXexcCritical6 3 3 6 2 3 2" xfId="27625"/>
    <cellStyle name="SAPBEXexcCritical6 3 3 6 2 4" xfId="27626"/>
    <cellStyle name="SAPBEXexcCritical6 3 3 6 3" xfId="27627"/>
    <cellStyle name="SAPBEXexcCritical6 3 3 6 3 2" xfId="27628"/>
    <cellStyle name="SAPBEXexcCritical6 3 3 6 4" xfId="27629"/>
    <cellStyle name="SAPBEXexcCritical6 3 3 6 4 2" xfId="27630"/>
    <cellStyle name="SAPBEXexcCritical6 3 3 6 5" xfId="27631"/>
    <cellStyle name="SAPBEXexcCritical6 3 3 7" xfId="3284"/>
    <cellStyle name="SAPBEXexcCritical6 3 3 7 2" xfId="27632"/>
    <cellStyle name="SAPBEXexcCritical6 3 3 7 2 2" xfId="27633"/>
    <cellStyle name="SAPBEXexcCritical6 3 3 7 3" xfId="27634"/>
    <cellStyle name="SAPBEXexcCritical6 3 3 7 3 2" xfId="27635"/>
    <cellStyle name="SAPBEXexcCritical6 3 3 7 4" xfId="27636"/>
    <cellStyle name="SAPBEXexcCritical6 3 3 8" xfId="27637"/>
    <cellStyle name="SAPBEXexcCritical6 3 3 8 2" xfId="27638"/>
    <cellStyle name="SAPBEXexcCritical6 3 3 9" xfId="27639"/>
    <cellStyle name="SAPBEXexcCritical6 3 3 9 2" xfId="27640"/>
    <cellStyle name="SAPBEXexcCritical6 3 4" xfId="3285"/>
    <cellStyle name="SAPBEXexcCritical6 3 4 10" xfId="27641"/>
    <cellStyle name="SAPBEXexcCritical6 3 4 2" xfId="3286"/>
    <cellStyle name="SAPBEXexcCritical6 3 4 2 2" xfId="3287"/>
    <cellStyle name="SAPBEXexcCritical6 3 4 2 2 2" xfId="27642"/>
    <cellStyle name="SAPBEXexcCritical6 3 4 2 2 2 2" xfId="27643"/>
    <cellStyle name="SAPBEXexcCritical6 3 4 2 2 3" xfId="27644"/>
    <cellStyle name="SAPBEXexcCritical6 3 4 2 2 3 2" xfId="27645"/>
    <cellStyle name="SAPBEXexcCritical6 3 4 2 2 4" xfId="27646"/>
    <cellStyle name="SAPBEXexcCritical6 3 4 2 3" xfId="27647"/>
    <cellStyle name="SAPBEXexcCritical6 3 4 2 3 2" xfId="27648"/>
    <cellStyle name="SAPBEXexcCritical6 3 4 2 4" xfId="27649"/>
    <cellStyle name="SAPBEXexcCritical6 3 4 2 4 2" xfId="27650"/>
    <cellStyle name="SAPBEXexcCritical6 3 4 2 5" xfId="27651"/>
    <cellStyle name="SAPBEXexcCritical6 3 4 3" xfId="3288"/>
    <cellStyle name="SAPBEXexcCritical6 3 4 3 2" xfId="3289"/>
    <cellStyle name="SAPBEXexcCritical6 3 4 3 2 2" xfId="27652"/>
    <cellStyle name="SAPBEXexcCritical6 3 4 3 2 2 2" xfId="27653"/>
    <cellStyle name="SAPBEXexcCritical6 3 4 3 2 3" xfId="27654"/>
    <cellStyle name="SAPBEXexcCritical6 3 4 3 2 3 2" xfId="27655"/>
    <cellStyle name="SAPBEXexcCritical6 3 4 3 2 4" xfId="27656"/>
    <cellStyle name="SAPBEXexcCritical6 3 4 3 3" xfId="27657"/>
    <cellStyle name="SAPBEXexcCritical6 3 4 3 3 2" xfId="27658"/>
    <cellStyle name="SAPBEXexcCritical6 3 4 3 4" xfId="27659"/>
    <cellStyle name="SAPBEXexcCritical6 3 4 3 4 2" xfId="27660"/>
    <cellStyle name="SAPBEXexcCritical6 3 4 3 5" xfId="27661"/>
    <cellStyle name="SAPBEXexcCritical6 3 4 4" xfId="3290"/>
    <cellStyle name="SAPBEXexcCritical6 3 4 4 2" xfId="3291"/>
    <cellStyle name="SAPBEXexcCritical6 3 4 4 2 2" xfId="27662"/>
    <cellStyle name="SAPBEXexcCritical6 3 4 4 2 2 2" xfId="27663"/>
    <cellStyle name="SAPBEXexcCritical6 3 4 4 2 3" xfId="27664"/>
    <cellStyle name="SAPBEXexcCritical6 3 4 4 2 3 2" xfId="27665"/>
    <cellStyle name="SAPBEXexcCritical6 3 4 4 2 4" xfId="27666"/>
    <cellStyle name="SAPBEXexcCritical6 3 4 4 3" xfId="27667"/>
    <cellStyle name="SAPBEXexcCritical6 3 4 4 3 2" xfId="27668"/>
    <cellStyle name="SAPBEXexcCritical6 3 4 4 4" xfId="27669"/>
    <cellStyle name="SAPBEXexcCritical6 3 4 4 4 2" xfId="27670"/>
    <cellStyle name="SAPBEXexcCritical6 3 4 4 5" xfId="27671"/>
    <cellStyle name="SAPBEXexcCritical6 3 4 5" xfId="3292"/>
    <cellStyle name="SAPBEXexcCritical6 3 4 5 2" xfId="3293"/>
    <cellStyle name="SAPBEXexcCritical6 3 4 5 2 2" xfId="27672"/>
    <cellStyle name="SAPBEXexcCritical6 3 4 5 2 2 2" xfId="27673"/>
    <cellStyle name="SAPBEXexcCritical6 3 4 5 2 3" xfId="27674"/>
    <cellStyle name="SAPBEXexcCritical6 3 4 5 2 3 2" xfId="27675"/>
    <cellStyle name="SAPBEXexcCritical6 3 4 5 2 4" xfId="27676"/>
    <cellStyle name="SAPBEXexcCritical6 3 4 5 3" xfId="27677"/>
    <cellStyle name="SAPBEXexcCritical6 3 4 5 3 2" xfId="27678"/>
    <cellStyle name="SAPBEXexcCritical6 3 4 5 4" xfId="27679"/>
    <cellStyle name="SAPBEXexcCritical6 3 4 5 4 2" xfId="27680"/>
    <cellStyle name="SAPBEXexcCritical6 3 4 5 5" xfId="27681"/>
    <cellStyle name="SAPBEXexcCritical6 3 4 6" xfId="3294"/>
    <cellStyle name="SAPBEXexcCritical6 3 4 6 2" xfId="3295"/>
    <cellStyle name="SAPBEXexcCritical6 3 4 6 2 2" xfId="27682"/>
    <cellStyle name="SAPBEXexcCritical6 3 4 6 2 2 2" xfId="27683"/>
    <cellStyle name="SAPBEXexcCritical6 3 4 6 2 3" xfId="27684"/>
    <cellStyle name="SAPBEXexcCritical6 3 4 6 2 3 2" xfId="27685"/>
    <cellStyle name="SAPBEXexcCritical6 3 4 6 2 4" xfId="27686"/>
    <cellStyle name="SAPBEXexcCritical6 3 4 6 3" xfId="27687"/>
    <cellStyle name="SAPBEXexcCritical6 3 4 6 3 2" xfId="27688"/>
    <cellStyle name="SAPBEXexcCritical6 3 4 6 4" xfId="27689"/>
    <cellStyle name="SAPBEXexcCritical6 3 4 6 4 2" xfId="27690"/>
    <cellStyle name="SAPBEXexcCritical6 3 4 6 5" xfId="27691"/>
    <cellStyle name="SAPBEXexcCritical6 3 4 7" xfId="3296"/>
    <cellStyle name="SAPBEXexcCritical6 3 4 7 2" xfId="27692"/>
    <cellStyle name="SAPBEXexcCritical6 3 4 7 2 2" xfId="27693"/>
    <cellStyle name="SAPBEXexcCritical6 3 4 7 3" xfId="27694"/>
    <cellStyle name="SAPBEXexcCritical6 3 4 7 3 2" xfId="27695"/>
    <cellStyle name="SAPBEXexcCritical6 3 4 7 4" xfId="27696"/>
    <cellStyle name="SAPBEXexcCritical6 3 4 8" xfId="27697"/>
    <cellStyle name="SAPBEXexcCritical6 3 4 8 2" xfId="27698"/>
    <cellStyle name="SAPBEXexcCritical6 3 4 9" xfId="27699"/>
    <cellStyle name="SAPBEXexcCritical6 3 4 9 2" xfId="27700"/>
    <cellStyle name="SAPBEXexcCritical6 3 5" xfId="3297"/>
    <cellStyle name="SAPBEXexcCritical6 3 5 2" xfId="3298"/>
    <cellStyle name="SAPBEXexcCritical6 3 5 2 2" xfId="27701"/>
    <cellStyle name="SAPBEXexcCritical6 3 5 2 2 2" xfId="27702"/>
    <cellStyle name="SAPBEXexcCritical6 3 5 2 3" xfId="27703"/>
    <cellStyle name="SAPBEXexcCritical6 3 5 2 3 2" xfId="27704"/>
    <cellStyle name="SAPBEXexcCritical6 3 5 2 4" xfId="27705"/>
    <cellStyle name="SAPBEXexcCritical6 3 5 3" xfId="27706"/>
    <cellStyle name="SAPBEXexcCritical6 3 5 3 2" xfId="27707"/>
    <cellStyle name="SAPBEXexcCritical6 3 5 4" xfId="27708"/>
    <cellStyle name="SAPBEXexcCritical6 3 5 4 2" xfId="27709"/>
    <cellStyle name="SAPBEXexcCritical6 3 5 5" xfId="27710"/>
    <cellStyle name="SAPBEXexcCritical6 3 6" xfId="3299"/>
    <cellStyle name="SAPBEXexcCritical6 3 6 2" xfId="3300"/>
    <cellStyle name="SAPBEXexcCritical6 3 6 2 2" xfId="27711"/>
    <cellStyle name="SAPBEXexcCritical6 3 6 2 2 2" xfId="27712"/>
    <cellStyle name="SAPBEXexcCritical6 3 6 2 3" xfId="27713"/>
    <cellStyle name="SAPBEXexcCritical6 3 6 2 3 2" xfId="27714"/>
    <cellStyle name="SAPBEXexcCritical6 3 6 2 4" xfId="27715"/>
    <cellStyle name="SAPBEXexcCritical6 3 6 3" xfId="27716"/>
    <cellStyle name="SAPBEXexcCritical6 3 6 3 2" xfId="27717"/>
    <cellStyle name="SAPBEXexcCritical6 3 6 4" xfId="27718"/>
    <cellStyle name="SAPBEXexcCritical6 3 6 4 2" xfId="27719"/>
    <cellStyle name="SAPBEXexcCritical6 3 6 5" xfId="27720"/>
    <cellStyle name="SAPBEXexcCritical6 3 7" xfId="3301"/>
    <cellStyle name="SAPBEXexcCritical6 3 7 2" xfId="3302"/>
    <cellStyle name="SAPBEXexcCritical6 3 7 2 2" xfId="27721"/>
    <cellStyle name="SAPBEXexcCritical6 3 7 2 2 2" xfId="27722"/>
    <cellStyle name="SAPBEXexcCritical6 3 7 2 3" xfId="27723"/>
    <cellStyle name="SAPBEXexcCritical6 3 7 2 3 2" xfId="27724"/>
    <cellStyle name="SAPBEXexcCritical6 3 7 2 4" xfId="27725"/>
    <cellStyle name="SAPBEXexcCritical6 3 7 3" xfId="27726"/>
    <cellStyle name="SAPBEXexcCritical6 3 7 3 2" xfId="27727"/>
    <cellStyle name="SAPBEXexcCritical6 3 7 4" xfId="27728"/>
    <cellStyle name="SAPBEXexcCritical6 3 7 4 2" xfId="27729"/>
    <cellStyle name="SAPBEXexcCritical6 3 7 5" xfId="27730"/>
    <cellStyle name="SAPBEXexcCritical6 3 8" xfId="3303"/>
    <cellStyle name="SAPBEXexcCritical6 3 8 2" xfId="3304"/>
    <cellStyle name="SAPBEXexcCritical6 3 8 2 2" xfId="27731"/>
    <cellStyle name="SAPBEXexcCritical6 3 8 2 2 2" xfId="27732"/>
    <cellStyle name="SAPBEXexcCritical6 3 8 2 3" xfId="27733"/>
    <cellStyle name="SAPBEXexcCritical6 3 8 2 3 2" xfId="27734"/>
    <cellStyle name="SAPBEXexcCritical6 3 8 2 4" xfId="27735"/>
    <cellStyle name="SAPBEXexcCritical6 3 8 3" xfId="27736"/>
    <cellStyle name="SAPBEXexcCritical6 3 8 3 2" xfId="27737"/>
    <cellStyle name="SAPBEXexcCritical6 3 8 4" xfId="27738"/>
    <cellStyle name="SAPBEXexcCritical6 3 8 4 2" xfId="27739"/>
    <cellStyle name="SAPBEXexcCritical6 3 8 5" xfId="27740"/>
    <cellStyle name="SAPBEXexcCritical6 3 9" xfId="3305"/>
    <cellStyle name="SAPBEXexcCritical6 3 9 2" xfId="3306"/>
    <cellStyle name="SAPBEXexcCritical6 3 9 2 2" xfId="27741"/>
    <cellStyle name="SAPBEXexcCritical6 3 9 2 2 2" xfId="27742"/>
    <cellStyle name="SAPBEXexcCritical6 3 9 2 3" xfId="27743"/>
    <cellStyle name="SAPBEXexcCritical6 3 9 2 3 2" xfId="27744"/>
    <cellStyle name="SAPBEXexcCritical6 3 9 2 4" xfId="27745"/>
    <cellStyle name="SAPBEXexcCritical6 3 9 3" xfId="27746"/>
    <cellStyle name="SAPBEXexcCritical6 3 9 3 2" xfId="27747"/>
    <cellStyle name="SAPBEXexcCritical6 3 9 4" xfId="27748"/>
    <cellStyle name="SAPBEXexcCritical6 3 9 4 2" xfId="27749"/>
    <cellStyle name="SAPBEXexcCritical6 3 9 5" xfId="27750"/>
    <cellStyle name="SAPBEXexcCritical6 4" xfId="3307"/>
    <cellStyle name="SAPBEXexcCritical6 4 10" xfId="27751"/>
    <cellStyle name="SAPBEXexcCritical6 4 2" xfId="3308"/>
    <cellStyle name="SAPBEXexcCritical6 4 2 2" xfId="3309"/>
    <cellStyle name="SAPBEXexcCritical6 4 2 2 2" xfId="27752"/>
    <cellStyle name="SAPBEXexcCritical6 4 2 2 2 2" xfId="27753"/>
    <cellStyle name="SAPBEXexcCritical6 4 2 2 3" xfId="27754"/>
    <cellStyle name="SAPBEXexcCritical6 4 2 2 3 2" xfId="27755"/>
    <cellStyle name="SAPBEXexcCritical6 4 2 2 4" xfId="27756"/>
    <cellStyle name="SAPBEXexcCritical6 4 2 3" xfId="27757"/>
    <cellStyle name="SAPBEXexcCritical6 4 2 3 2" xfId="27758"/>
    <cellStyle name="SAPBEXexcCritical6 4 2 4" xfId="27759"/>
    <cellStyle name="SAPBEXexcCritical6 4 2 4 2" xfId="27760"/>
    <cellStyle name="SAPBEXexcCritical6 4 2 5" xfId="27761"/>
    <cellStyle name="SAPBEXexcCritical6 4 3" xfId="3310"/>
    <cellStyle name="SAPBEXexcCritical6 4 3 2" xfId="3311"/>
    <cellStyle name="SAPBEXexcCritical6 4 3 2 2" xfId="27762"/>
    <cellStyle name="SAPBEXexcCritical6 4 3 2 2 2" xfId="27763"/>
    <cellStyle name="SAPBEXexcCritical6 4 3 2 3" xfId="27764"/>
    <cellStyle name="SAPBEXexcCritical6 4 3 2 3 2" xfId="27765"/>
    <cellStyle name="SAPBEXexcCritical6 4 3 2 4" xfId="27766"/>
    <cellStyle name="SAPBEXexcCritical6 4 3 3" xfId="27767"/>
    <cellStyle name="SAPBEXexcCritical6 4 3 3 2" xfId="27768"/>
    <cellStyle name="SAPBEXexcCritical6 4 3 4" xfId="27769"/>
    <cellStyle name="SAPBEXexcCritical6 4 3 4 2" xfId="27770"/>
    <cellStyle name="SAPBEXexcCritical6 4 3 5" xfId="27771"/>
    <cellStyle name="SAPBEXexcCritical6 4 4" xfId="3312"/>
    <cellStyle name="SAPBEXexcCritical6 4 4 2" xfId="3313"/>
    <cellStyle name="SAPBEXexcCritical6 4 4 2 2" xfId="27772"/>
    <cellStyle name="SAPBEXexcCritical6 4 4 2 2 2" xfId="27773"/>
    <cellStyle name="SAPBEXexcCritical6 4 4 2 3" xfId="27774"/>
    <cellStyle name="SAPBEXexcCritical6 4 4 2 3 2" xfId="27775"/>
    <cellStyle name="SAPBEXexcCritical6 4 4 2 4" xfId="27776"/>
    <cellStyle name="SAPBEXexcCritical6 4 4 3" xfId="27777"/>
    <cellStyle name="SAPBEXexcCritical6 4 4 3 2" xfId="27778"/>
    <cellStyle name="SAPBEXexcCritical6 4 4 4" xfId="27779"/>
    <cellStyle name="SAPBEXexcCritical6 4 4 4 2" xfId="27780"/>
    <cellStyle name="SAPBEXexcCritical6 4 4 5" xfId="27781"/>
    <cellStyle name="SAPBEXexcCritical6 4 5" xfId="3314"/>
    <cellStyle name="SAPBEXexcCritical6 4 5 2" xfId="3315"/>
    <cellStyle name="SAPBEXexcCritical6 4 5 2 2" xfId="27782"/>
    <cellStyle name="SAPBEXexcCritical6 4 5 2 2 2" xfId="27783"/>
    <cellStyle name="SAPBEXexcCritical6 4 5 2 3" xfId="27784"/>
    <cellStyle name="SAPBEXexcCritical6 4 5 2 3 2" xfId="27785"/>
    <cellStyle name="SAPBEXexcCritical6 4 5 2 4" xfId="27786"/>
    <cellStyle name="SAPBEXexcCritical6 4 5 3" xfId="27787"/>
    <cellStyle name="SAPBEXexcCritical6 4 5 3 2" xfId="27788"/>
    <cellStyle name="SAPBEXexcCritical6 4 5 4" xfId="27789"/>
    <cellStyle name="SAPBEXexcCritical6 4 5 4 2" xfId="27790"/>
    <cellStyle name="SAPBEXexcCritical6 4 5 5" xfId="27791"/>
    <cellStyle name="SAPBEXexcCritical6 4 6" xfId="3316"/>
    <cellStyle name="SAPBEXexcCritical6 4 6 2" xfId="3317"/>
    <cellStyle name="SAPBEXexcCritical6 4 6 2 2" xfId="27792"/>
    <cellStyle name="SAPBEXexcCritical6 4 6 2 2 2" xfId="27793"/>
    <cellStyle name="SAPBEXexcCritical6 4 6 2 3" xfId="27794"/>
    <cellStyle name="SAPBEXexcCritical6 4 6 2 3 2" xfId="27795"/>
    <cellStyle name="SAPBEXexcCritical6 4 6 2 4" xfId="27796"/>
    <cellStyle name="SAPBEXexcCritical6 4 6 3" xfId="27797"/>
    <cellStyle name="SAPBEXexcCritical6 4 6 3 2" xfId="27798"/>
    <cellStyle name="SAPBEXexcCritical6 4 6 4" xfId="27799"/>
    <cellStyle name="SAPBEXexcCritical6 4 6 4 2" xfId="27800"/>
    <cellStyle name="SAPBEXexcCritical6 4 6 5" xfId="27801"/>
    <cellStyle name="SAPBEXexcCritical6 4 7" xfId="3318"/>
    <cellStyle name="SAPBEXexcCritical6 4 7 2" xfId="27802"/>
    <cellStyle name="SAPBEXexcCritical6 4 7 2 2" xfId="27803"/>
    <cellStyle name="SAPBEXexcCritical6 4 7 3" xfId="27804"/>
    <cellStyle name="SAPBEXexcCritical6 4 7 3 2" xfId="27805"/>
    <cellStyle name="SAPBEXexcCritical6 4 7 4" xfId="27806"/>
    <cellStyle name="SAPBEXexcCritical6 4 8" xfId="27807"/>
    <cellStyle name="SAPBEXexcCritical6 4 8 2" xfId="27808"/>
    <cellStyle name="SAPBEXexcCritical6 4 9" xfId="27809"/>
    <cellStyle name="SAPBEXexcCritical6 4 9 2" xfId="27810"/>
    <cellStyle name="SAPBEXexcCritical6 5" xfId="3319"/>
    <cellStyle name="SAPBEXexcCritical6 5 10" xfId="27811"/>
    <cellStyle name="SAPBEXexcCritical6 5 2" xfId="3320"/>
    <cellStyle name="SAPBEXexcCritical6 5 2 2" xfId="3321"/>
    <cellStyle name="SAPBEXexcCritical6 5 2 2 2" xfId="27812"/>
    <cellStyle name="SAPBEXexcCritical6 5 2 2 2 2" xfId="27813"/>
    <cellStyle name="SAPBEXexcCritical6 5 2 2 3" xfId="27814"/>
    <cellStyle name="SAPBEXexcCritical6 5 2 2 3 2" xfId="27815"/>
    <cellStyle name="SAPBEXexcCritical6 5 2 2 4" xfId="27816"/>
    <cellStyle name="SAPBEXexcCritical6 5 2 3" xfId="27817"/>
    <cellStyle name="SAPBEXexcCritical6 5 2 3 2" xfId="27818"/>
    <cellStyle name="SAPBEXexcCritical6 5 2 4" xfId="27819"/>
    <cellStyle name="SAPBEXexcCritical6 5 2 4 2" xfId="27820"/>
    <cellStyle name="SAPBEXexcCritical6 5 2 5" xfId="27821"/>
    <cellStyle name="SAPBEXexcCritical6 5 3" xfId="3322"/>
    <cellStyle name="SAPBEXexcCritical6 5 3 2" xfId="3323"/>
    <cellStyle name="SAPBEXexcCritical6 5 3 2 2" xfId="27822"/>
    <cellStyle name="SAPBEXexcCritical6 5 3 2 2 2" xfId="27823"/>
    <cellStyle name="SAPBEXexcCritical6 5 3 2 3" xfId="27824"/>
    <cellStyle name="SAPBEXexcCritical6 5 3 2 3 2" xfId="27825"/>
    <cellStyle name="SAPBEXexcCritical6 5 3 2 4" xfId="27826"/>
    <cellStyle name="SAPBEXexcCritical6 5 3 3" xfId="27827"/>
    <cellStyle name="SAPBEXexcCritical6 5 3 3 2" xfId="27828"/>
    <cellStyle name="SAPBEXexcCritical6 5 3 4" xfId="27829"/>
    <cellStyle name="SAPBEXexcCritical6 5 3 4 2" xfId="27830"/>
    <cellStyle name="SAPBEXexcCritical6 5 3 5" xfId="27831"/>
    <cellStyle name="SAPBEXexcCritical6 5 4" xfId="3324"/>
    <cellStyle name="SAPBEXexcCritical6 5 4 2" xfId="3325"/>
    <cellStyle name="SAPBEXexcCritical6 5 4 2 2" xfId="27832"/>
    <cellStyle name="SAPBEXexcCritical6 5 4 2 2 2" xfId="27833"/>
    <cellStyle name="SAPBEXexcCritical6 5 4 2 3" xfId="27834"/>
    <cellStyle name="SAPBEXexcCritical6 5 4 2 3 2" xfId="27835"/>
    <cellStyle name="SAPBEXexcCritical6 5 4 2 4" xfId="27836"/>
    <cellStyle name="SAPBEXexcCritical6 5 4 3" xfId="27837"/>
    <cellStyle name="SAPBEXexcCritical6 5 4 3 2" xfId="27838"/>
    <cellStyle name="SAPBEXexcCritical6 5 4 4" xfId="27839"/>
    <cellStyle name="SAPBEXexcCritical6 5 4 4 2" xfId="27840"/>
    <cellStyle name="SAPBEXexcCritical6 5 4 5" xfId="27841"/>
    <cellStyle name="SAPBEXexcCritical6 5 5" xfId="3326"/>
    <cellStyle name="SAPBEXexcCritical6 5 5 2" xfId="3327"/>
    <cellStyle name="SAPBEXexcCritical6 5 5 2 2" xfId="27842"/>
    <cellStyle name="SAPBEXexcCritical6 5 5 2 2 2" xfId="27843"/>
    <cellStyle name="SAPBEXexcCritical6 5 5 2 3" xfId="27844"/>
    <cellStyle name="SAPBEXexcCritical6 5 5 2 3 2" xfId="27845"/>
    <cellStyle name="SAPBEXexcCritical6 5 5 2 4" xfId="27846"/>
    <cellStyle name="SAPBEXexcCritical6 5 5 3" xfId="27847"/>
    <cellStyle name="SAPBEXexcCritical6 5 5 3 2" xfId="27848"/>
    <cellStyle name="SAPBEXexcCritical6 5 5 4" xfId="27849"/>
    <cellStyle name="SAPBEXexcCritical6 5 5 4 2" xfId="27850"/>
    <cellStyle name="SAPBEXexcCritical6 5 5 5" xfId="27851"/>
    <cellStyle name="SAPBEXexcCritical6 5 6" xfId="3328"/>
    <cellStyle name="SAPBEXexcCritical6 5 6 2" xfId="3329"/>
    <cellStyle name="SAPBEXexcCritical6 5 6 2 2" xfId="27852"/>
    <cellStyle name="SAPBEXexcCritical6 5 6 2 2 2" xfId="27853"/>
    <cellStyle name="SAPBEXexcCritical6 5 6 2 3" xfId="27854"/>
    <cellStyle name="SAPBEXexcCritical6 5 6 2 3 2" xfId="27855"/>
    <cellStyle name="SAPBEXexcCritical6 5 6 2 4" xfId="27856"/>
    <cellStyle name="SAPBEXexcCritical6 5 6 3" xfId="27857"/>
    <cellStyle name="SAPBEXexcCritical6 5 6 3 2" xfId="27858"/>
    <cellStyle name="SAPBEXexcCritical6 5 6 4" xfId="27859"/>
    <cellStyle name="SAPBEXexcCritical6 5 6 4 2" xfId="27860"/>
    <cellStyle name="SAPBEXexcCritical6 5 6 5" xfId="27861"/>
    <cellStyle name="SAPBEXexcCritical6 5 7" xfId="3330"/>
    <cellStyle name="SAPBEXexcCritical6 5 7 2" xfId="27862"/>
    <cellStyle name="SAPBEXexcCritical6 5 7 2 2" xfId="27863"/>
    <cellStyle name="SAPBEXexcCritical6 5 7 3" xfId="27864"/>
    <cellStyle name="SAPBEXexcCritical6 5 7 3 2" xfId="27865"/>
    <cellStyle name="SAPBEXexcCritical6 5 7 4" xfId="27866"/>
    <cellStyle name="SAPBEXexcCritical6 5 8" xfId="27867"/>
    <cellStyle name="SAPBEXexcCritical6 5 8 2" xfId="27868"/>
    <cellStyle name="SAPBEXexcCritical6 5 9" xfId="27869"/>
    <cellStyle name="SAPBEXexcCritical6 5 9 2" xfId="27870"/>
    <cellStyle name="SAPBEXexcCritical6 6" xfId="3331"/>
    <cellStyle name="SAPBEXexcCritical6 6 10" xfId="27871"/>
    <cellStyle name="SAPBEXexcCritical6 6 2" xfId="3332"/>
    <cellStyle name="SAPBEXexcCritical6 6 2 2" xfId="3333"/>
    <cellStyle name="SAPBEXexcCritical6 6 2 2 2" xfId="27872"/>
    <cellStyle name="SAPBEXexcCritical6 6 2 2 2 2" xfId="27873"/>
    <cellStyle name="SAPBEXexcCritical6 6 2 2 3" xfId="27874"/>
    <cellStyle name="SAPBEXexcCritical6 6 2 2 3 2" xfId="27875"/>
    <cellStyle name="SAPBEXexcCritical6 6 2 2 4" xfId="27876"/>
    <cellStyle name="SAPBEXexcCritical6 6 2 3" xfId="27877"/>
    <cellStyle name="SAPBEXexcCritical6 6 2 3 2" xfId="27878"/>
    <cellStyle name="SAPBEXexcCritical6 6 2 4" xfId="27879"/>
    <cellStyle name="SAPBEXexcCritical6 6 2 4 2" xfId="27880"/>
    <cellStyle name="SAPBEXexcCritical6 6 2 5" xfId="27881"/>
    <cellStyle name="SAPBEXexcCritical6 6 3" xfId="3334"/>
    <cellStyle name="SAPBEXexcCritical6 6 3 2" xfId="3335"/>
    <cellStyle name="SAPBEXexcCritical6 6 3 2 2" xfId="27882"/>
    <cellStyle name="SAPBEXexcCritical6 6 3 2 2 2" xfId="27883"/>
    <cellStyle name="SAPBEXexcCritical6 6 3 2 3" xfId="27884"/>
    <cellStyle name="SAPBEXexcCritical6 6 3 2 3 2" xfId="27885"/>
    <cellStyle name="SAPBEXexcCritical6 6 3 2 4" xfId="27886"/>
    <cellStyle name="SAPBEXexcCritical6 6 3 3" xfId="27887"/>
    <cellStyle name="SAPBEXexcCritical6 6 3 3 2" xfId="27888"/>
    <cellStyle name="SAPBEXexcCritical6 6 3 4" xfId="27889"/>
    <cellStyle name="SAPBEXexcCritical6 6 3 4 2" xfId="27890"/>
    <cellStyle name="SAPBEXexcCritical6 6 3 5" xfId="27891"/>
    <cellStyle name="SAPBEXexcCritical6 6 4" xfId="3336"/>
    <cellStyle name="SAPBEXexcCritical6 6 4 2" xfId="3337"/>
    <cellStyle name="SAPBEXexcCritical6 6 4 2 2" xfId="27892"/>
    <cellStyle name="SAPBEXexcCritical6 6 4 2 2 2" xfId="27893"/>
    <cellStyle name="SAPBEXexcCritical6 6 4 2 3" xfId="27894"/>
    <cellStyle name="SAPBEXexcCritical6 6 4 2 3 2" xfId="27895"/>
    <cellStyle name="SAPBEXexcCritical6 6 4 2 4" xfId="27896"/>
    <cellStyle name="SAPBEXexcCritical6 6 4 3" xfId="27897"/>
    <cellStyle name="SAPBEXexcCritical6 6 4 3 2" xfId="27898"/>
    <cellStyle name="SAPBEXexcCritical6 6 4 4" xfId="27899"/>
    <cellStyle name="SAPBEXexcCritical6 6 4 4 2" xfId="27900"/>
    <cellStyle name="SAPBEXexcCritical6 6 4 5" xfId="27901"/>
    <cellStyle name="SAPBEXexcCritical6 6 5" xfId="3338"/>
    <cellStyle name="SAPBEXexcCritical6 6 5 2" xfId="3339"/>
    <cellStyle name="SAPBEXexcCritical6 6 5 2 2" xfId="27902"/>
    <cellStyle name="SAPBEXexcCritical6 6 5 2 2 2" xfId="27903"/>
    <cellStyle name="SAPBEXexcCritical6 6 5 2 3" xfId="27904"/>
    <cellStyle name="SAPBEXexcCritical6 6 5 2 3 2" xfId="27905"/>
    <cellStyle name="SAPBEXexcCritical6 6 5 2 4" xfId="27906"/>
    <cellStyle name="SAPBEXexcCritical6 6 5 3" xfId="27907"/>
    <cellStyle name="SAPBEXexcCritical6 6 5 3 2" xfId="27908"/>
    <cellStyle name="SAPBEXexcCritical6 6 5 4" xfId="27909"/>
    <cellStyle name="SAPBEXexcCritical6 6 5 4 2" xfId="27910"/>
    <cellStyle name="SAPBEXexcCritical6 6 5 5" xfId="27911"/>
    <cellStyle name="SAPBEXexcCritical6 6 6" xfId="3340"/>
    <cellStyle name="SAPBEXexcCritical6 6 6 2" xfId="3341"/>
    <cellStyle name="SAPBEXexcCritical6 6 6 2 2" xfId="27912"/>
    <cellStyle name="SAPBEXexcCritical6 6 6 2 2 2" xfId="27913"/>
    <cellStyle name="SAPBEXexcCritical6 6 6 2 3" xfId="27914"/>
    <cellStyle name="SAPBEXexcCritical6 6 6 2 3 2" xfId="27915"/>
    <cellStyle name="SAPBEXexcCritical6 6 6 2 4" xfId="27916"/>
    <cellStyle name="SAPBEXexcCritical6 6 6 3" xfId="27917"/>
    <cellStyle name="SAPBEXexcCritical6 6 6 3 2" xfId="27918"/>
    <cellStyle name="SAPBEXexcCritical6 6 6 4" xfId="27919"/>
    <cellStyle name="SAPBEXexcCritical6 6 6 4 2" xfId="27920"/>
    <cellStyle name="SAPBEXexcCritical6 6 6 5" xfId="27921"/>
    <cellStyle name="SAPBEXexcCritical6 6 7" xfId="3342"/>
    <cellStyle name="SAPBEXexcCritical6 6 7 2" xfId="27922"/>
    <cellStyle name="SAPBEXexcCritical6 6 7 2 2" xfId="27923"/>
    <cellStyle name="SAPBEXexcCritical6 6 7 3" xfId="27924"/>
    <cellStyle name="SAPBEXexcCritical6 6 7 3 2" xfId="27925"/>
    <cellStyle name="SAPBEXexcCritical6 6 7 4" xfId="27926"/>
    <cellStyle name="SAPBEXexcCritical6 6 8" xfId="27927"/>
    <cellStyle name="SAPBEXexcCritical6 6 8 2" xfId="27928"/>
    <cellStyle name="SAPBEXexcCritical6 6 9" xfId="27929"/>
    <cellStyle name="SAPBEXexcCritical6 6 9 2" xfId="27930"/>
    <cellStyle name="SAPBEXexcCritical6 7" xfId="3343"/>
    <cellStyle name="SAPBEXexcCritical6 7 2" xfId="3344"/>
    <cellStyle name="SAPBEXexcCritical6 7 2 2" xfId="27931"/>
    <cellStyle name="SAPBEXexcCritical6 7 2 2 2" xfId="27932"/>
    <cellStyle name="SAPBEXexcCritical6 7 2 3" xfId="27933"/>
    <cellStyle name="SAPBEXexcCritical6 7 2 3 2" xfId="27934"/>
    <cellStyle name="SAPBEXexcCritical6 7 2 4" xfId="27935"/>
    <cellStyle name="SAPBEXexcCritical6 7 3" xfId="27936"/>
    <cellStyle name="SAPBEXexcCritical6 7 3 2" xfId="27937"/>
    <cellStyle name="SAPBEXexcCritical6 7 4" xfId="27938"/>
    <cellStyle name="SAPBEXexcCritical6 7 4 2" xfId="27939"/>
    <cellStyle name="SAPBEXexcCritical6 7 5" xfId="27940"/>
    <cellStyle name="SAPBEXexcCritical6 8" xfId="3345"/>
    <cellStyle name="SAPBEXexcCritical6 8 2" xfId="3346"/>
    <cellStyle name="SAPBEXexcCritical6 8 2 2" xfId="27941"/>
    <cellStyle name="SAPBEXexcCritical6 8 2 2 2" xfId="27942"/>
    <cellStyle name="SAPBEXexcCritical6 8 2 3" xfId="27943"/>
    <cellStyle name="SAPBEXexcCritical6 8 2 3 2" xfId="27944"/>
    <cellStyle name="SAPBEXexcCritical6 8 2 4" xfId="27945"/>
    <cellStyle name="SAPBEXexcCritical6 8 3" xfId="27946"/>
    <cellStyle name="SAPBEXexcCritical6 8 3 2" xfId="27947"/>
    <cellStyle name="SAPBEXexcCritical6 8 4" xfId="27948"/>
    <cellStyle name="SAPBEXexcCritical6 8 4 2" xfId="27949"/>
    <cellStyle name="SAPBEXexcCritical6 8 5" xfId="27950"/>
    <cellStyle name="SAPBEXexcCritical6 9" xfId="3347"/>
    <cellStyle name="SAPBEXexcCritical6 9 2" xfId="3348"/>
    <cellStyle name="SAPBEXexcCritical6 9 2 2" xfId="27951"/>
    <cellStyle name="SAPBEXexcCritical6 9 2 2 2" xfId="27952"/>
    <cellStyle name="SAPBEXexcCritical6 9 2 3" xfId="27953"/>
    <cellStyle name="SAPBEXexcCritical6 9 2 3 2" xfId="27954"/>
    <cellStyle name="SAPBEXexcCritical6 9 2 4" xfId="27955"/>
    <cellStyle name="SAPBEXexcCritical6 9 3" xfId="27956"/>
    <cellStyle name="SAPBEXexcCritical6 9 3 2" xfId="27957"/>
    <cellStyle name="SAPBEXexcCritical6 9 4" xfId="27958"/>
    <cellStyle name="SAPBEXexcCritical6 9 4 2" xfId="27959"/>
    <cellStyle name="SAPBEXexcCritical6 9 5" xfId="27960"/>
    <cellStyle name="SAPBEXexcGood1" xfId="3349"/>
    <cellStyle name="SAPBEXexcGood1 10" xfId="3350"/>
    <cellStyle name="SAPBEXexcGood1 10 2" xfId="3351"/>
    <cellStyle name="SAPBEXexcGood1 10 2 2" xfId="27961"/>
    <cellStyle name="SAPBEXexcGood1 10 2 2 2" xfId="27962"/>
    <cellStyle name="SAPBEXexcGood1 10 2 3" xfId="27963"/>
    <cellStyle name="SAPBEXexcGood1 10 2 3 2" xfId="27964"/>
    <cellStyle name="SAPBEXexcGood1 10 2 4" xfId="27965"/>
    <cellStyle name="SAPBEXexcGood1 10 3" xfId="27966"/>
    <cellStyle name="SAPBEXexcGood1 10 3 2" xfId="27967"/>
    <cellStyle name="SAPBEXexcGood1 10 4" xfId="27968"/>
    <cellStyle name="SAPBEXexcGood1 10 4 2" xfId="27969"/>
    <cellStyle name="SAPBEXexcGood1 10 5" xfId="27970"/>
    <cellStyle name="SAPBEXexcGood1 11" xfId="3352"/>
    <cellStyle name="SAPBEXexcGood1 11 2" xfId="27971"/>
    <cellStyle name="SAPBEXexcGood1 11 2 2" xfId="27972"/>
    <cellStyle name="SAPBEXexcGood1 11 3" xfId="27973"/>
    <cellStyle name="SAPBEXexcGood1 11 3 2" xfId="27974"/>
    <cellStyle name="SAPBEXexcGood1 11 4" xfId="27975"/>
    <cellStyle name="SAPBEXexcGood1 12" xfId="3353"/>
    <cellStyle name="SAPBEXexcGood1 12 2" xfId="27976"/>
    <cellStyle name="SAPBEXexcGood1 12 2 2" xfId="27977"/>
    <cellStyle name="SAPBEXexcGood1 12 3" xfId="27978"/>
    <cellStyle name="SAPBEXexcGood1 12 3 2" xfId="27979"/>
    <cellStyle name="SAPBEXexcGood1 12 4" xfId="27980"/>
    <cellStyle name="SAPBEXexcGood1 13" xfId="3354"/>
    <cellStyle name="SAPBEXexcGood1 13 2" xfId="27981"/>
    <cellStyle name="SAPBEXexcGood1 13 2 2" xfId="27982"/>
    <cellStyle name="SAPBEXexcGood1 13 3" xfId="27983"/>
    <cellStyle name="SAPBEXexcGood1 13 3 2" xfId="27984"/>
    <cellStyle name="SAPBEXexcGood1 13 4" xfId="27985"/>
    <cellStyle name="SAPBEXexcGood1 14" xfId="3355"/>
    <cellStyle name="SAPBEXexcGood1 14 2" xfId="27986"/>
    <cellStyle name="SAPBEXexcGood1 14 2 2" xfId="27987"/>
    <cellStyle name="SAPBEXexcGood1 14 3" xfId="27988"/>
    <cellStyle name="SAPBEXexcGood1 14 3 2" xfId="27989"/>
    <cellStyle name="SAPBEXexcGood1 14 4" xfId="27990"/>
    <cellStyle name="SAPBEXexcGood1 15" xfId="3356"/>
    <cellStyle name="SAPBEXexcGood1 15 2" xfId="27991"/>
    <cellStyle name="SAPBEXexcGood1 15 2 2" xfId="27992"/>
    <cellStyle name="SAPBEXexcGood1 15 3" xfId="27993"/>
    <cellStyle name="SAPBEXexcGood1 15 3 2" xfId="27994"/>
    <cellStyle name="SAPBEXexcGood1 15 4" xfId="27995"/>
    <cellStyle name="SAPBEXexcGood1 16" xfId="27996"/>
    <cellStyle name="SAPBEXexcGood1 16 2" xfId="27997"/>
    <cellStyle name="SAPBEXexcGood1 16 2 2" xfId="27998"/>
    <cellStyle name="SAPBEXexcGood1 16 3" xfId="27999"/>
    <cellStyle name="SAPBEXexcGood1 17" xfId="28000"/>
    <cellStyle name="SAPBEXexcGood1 17 2" xfId="28001"/>
    <cellStyle name="SAPBEXexcGood1 17 2 2" xfId="28002"/>
    <cellStyle name="SAPBEXexcGood1 17 3" xfId="28003"/>
    <cellStyle name="SAPBEXexcGood1 18" xfId="28004"/>
    <cellStyle name="SAPBEXexcGood1 18 2" xfId="28005"/>
    <cellStyle name="SAPBEXexcGood1 18 2 2" xfId="28006"/>
    <cellStyle name="SAPBEXexcGood1 18 3" xfId="28007"/>
    <cellStyle name="SAPBEXexcGood1 19" xfId="28008"/>
    <cellStyle name="SAPBEXexcGood1 19 2" xfId="28009"/>
    <cellStyle name="SAPBEXexcGood1 2" xfId="3357"/>
    <cellStyle name="SAPBEXexcGood1 2 10" xfId="3358"/>
    <cellStyle name="SAPBEXexcGood1 2 10 2" xfId="28010"/>
    <cellStyle name="SAPBEXexcGood1 2 10 2 2" xfId="28011"/>
    <cellStyle name="SAPBEXexcGood1 2 10 3" xfId="28012"/>
    <cellStyle name="SAPBEXexcGood1 2 10 3 2" xfId="28013"/>
    <cellStyle name="SAPBEXexcGood1 2 10 4" xfId="28014"/>
    <cellStyle name="SAPBEXexcGood1 2 11" xfId="3359"/>
    <cellStyle name="SAPBEXexcGood1 2 11 2" xfId="28015"/>
    <cellStyle name="SAPBEXexcGood1 2 11 2 2" xfId="28016"/>
    <cellStyle name="SAPBEXexcGood1 2 11 3" xfId="28017"/>
    <cellStyle name="SAPBEXexcGood1 2 11 3 2" xfId="28018"/>
    <cellStyle name="SAPBEXexcGood1 2 11 4" xfId="28019"/>
    <cellStyle name="SAPBEXexcGood1 2 12" xfId="3360"/>
    <cellStyle name="SAPBEXexcGood1 2 12 2" xfId="28020"/>
    <cellStyle name="SAPBEXexcGood1 2 12 2 2" xfId="28021"/>
    <cellStyle name="SAPBEXexcGood1 2 12 3" xfId="28022"/>
    <cellStyle name="SAPBEXexcGood1 2 12 3 2" xfId="28023"/>
    <cellStyle name="SAPBEXexcGood1 2 12 4" xfId="28024"/>
    <cellStyle name="SAPBEXexcGood1 2 13" xfId="3361"/>
    <cellStyle name="SAPBEXexcGood1 2 13 2" xfId="28025"/>
    <cellStyle name="SAPBEXexcGood1 2 13 2 2" xfId="28026"/>
    <cellStyle name="SAPBEXexcGood1 2 13 3" xfId="28027"/>
    <cellStyle name="SAPBEXexcGood1 2 13 3 2" xfId="28028"/>
    <cellStyle name="SAPBEXexcGood1 2 13 4" xfId="28029"/>
    <cellStyle name="SAPBEXexcGood1 2 14" xfId="3362"/>
    <cellStyle name="SAPBEXexcGood1 2 14 2" xfId="28030"/>
    <cellStyle name="SAPBEXexcGood1 2 14 2 2" xfId="28031"/>
    <cellStyle name="SAPBEXexcGood1 2 14 3" xfId="28032"/>
    <cellStyle name="SAPBEXexcGood1 2 14 3 2" xfId="28033"/>
    <cellStyle name="SAPBEXexcGood1 2 14 4" xfId="28034"/>
    <cellStyle name="SAPBEXexcGood1 2 15" xfId="28035"/>
    <cellStyle name="SAPBEXexcGood1 2 15 2" xfId="28036"/>
    <cellStyle name="SAPBEXexcGood1 2 15 2 2" xfId="28037"/>
    <cellStyle name="SAPBEXexcGood1 2 15 3" xfId="28038"/>
    <cellStyle name="SAPBEXexcGood1 2 16" xfId="28039"/>
    <cellStyle name="SAPBEXexcGood1 2 16 2" xfId="28040"/>
    <cellStyle name="SAPBEXexcGood1 2 16 2 2" xfId="28041"/>
    <cellStyle name="SAPBEXexcGood1 2 16 3" xfId="28042"/>
    <cellStyle name="SAPBEXexcGood1 2 17" xfId="28043"/>
    <cellStyle name="SAPBEXexcGood1 2 17 2" xfId="28044"/>
    <cellStyle name="SAPBEXexcGood1 2 17 2 2" xfId="28045"/>
    <cellStyle name="SAPBEXexcGood1 2 17 3" xfId="28046"/>
    <cellStyle name="SAPBEXexcGood1 2 18" xfId="28047"/>
    <cellStyle name="SAPBEXexcGood1 2 18 2" xfId="28048"/>
    <cellStyle name="SAPBEXexcGood1 2 19" xfId="28049"/>
    <cellStyle name="SAPBEXexcGood1 2 19 2" xfId="28050"/>
    <cellStyle name="SAPBEXexcGood1 2 2" xfId="3363"/>
    <cellStyle name="SAPBEXexcGood1 2 2 10" xfId="3364"/>
    <cellStyle name="SAPBEXexcGood1 2 2 10 2" xfId="28051"/>
    <cellStyle name="SAPBEXexcGood1 2 2 10 2 2" xfId="28052"/>
    <cellStyle name="SAPBEXexcGood1 2 2 10 3" xfId="28053"/>
    <cellStyle name="SAPBEXexcGood1 2 2 10 3 2" xfId="28054"/>
    <cellStyle name="SAPBEXexcGood1 2 2 10 4" xfId="28055"/>
    <cellStyle name="SAPBEXexcGood1 2 2 11" xfId="28056"/>
    <cellStyle name="SAPBEXexcGood1 2 2 11 2" xfId="28057"/>
    <cellStyle name="SAPBEXexcGood1 2 2 12" xfId="28058"/>
    <cellStyle name="SAPBEXexcGood1 2 2 12 2" xfId="28059"/>
    <cellStyle name="SAPBEXexcGood1 2 2 13" xfId="28060"/>
    <cellStyle name="SAPBEXexcGood1 2 2 2" xfId="3365"/>
    <cellStyle name="SAPBEXexcGood1 2 2 2 10" xfId="28061"/>
    <cellStyle name="SAPBEXexcGood1 2 2 2 2" xfId="3366"/>
    <cellStyle name="SAPBEXexcGood1 2 2 2 2 2" xfId="3367"/>
    <cellStyle name="SAPBEXexcGood1 2 2 2 2 2 2" xfId="28062"/>
    <cellStyle name="SAPBEXexcGood1 2 2 2 2 2 2 2" xfId="28063"/>
    <cellStyle name="SAPBEXexcGood1 2 2 2 2 2 3" xfId="28064"/>
    <cellStyle name="SAPBEXexcGood1 2 2 2 2 2 3 2" xfId="28065"/>
    <cellStyle name="SAPBEXexcGood1 2 2 2 2 2 4" xfId="28066"/>
    <cellStyle name="SAPBEXexcGood1 2 2 2 2 3" xfId="28067"/>
    <cellStyle name="SAPBEXexcGood1 2 2 2 2 3 2" xfId="28068"/>
    <cellStyle name="SAPBEXexcGood1 2 2 2 2 4" xfId="28069"/>
    <cellStyle name="SAPBEXexcGood1 2 2 2 2 4 2" xfId="28070"/>
    <cellStyle name="SAPBEXexcGood1 2 2 2 2 5" xfId="28071"/>
    <cellStyle name="SAPBEXexcGood1 2 2 2 3" xfId="3368"/>
    <cellStyle name="SAPBEXexcGood1 2 2 2 3 2" xfId="3369"/>
    <cellStyle name="SAPBEXexcGood1 2 2 2 3 2 2" xfId="28072"/>
    <cellStyle name="SAPBEXexcGood1 2 2 2 3 2 2 2" xfId="28073"/>
    <cellStyle name="SAPBEXexcGood1 2 2 2 3 2 3" xfId="28074"/>
    <cellStyle name="SAPBEXexcGood1 2 2 2 3 2 3 2" xfId="28075"/>
    <cellStyle name="SAPBEXexcGood1 2 2 2 3 2 4" xfId="28076"/>
    <cellStyle name="SAPBEXexcGood1 2 2 2 3 3" xfId="28077"/>
    <cellStyle name="SAPBEXexcGood1 2 2 2 3 3 2" xfId="28078"/>
    <cellStyle name="SAPBEXexcGood1 2 2 2 3 4" xfId="28079"/>
    <cellStyle name="SAPBEXexcGood1 2 2 2 3 4 2" xfId="28080"/>
    <cellStyle name="SAPBEXexcGood1 2 2 2 3 5" xfId="28081"/>
    <cellStyle name="SAPBEXexcGood1 2 2 2 4" xfId="3370"/>
    <cellStyle name="SAPBEXexcGood1 2 2 2 4 2" xfId="3371"/>
    <cellStyle name="SAPBEXexcGood1 2 2 2 4 2 2" xfId="28082"/>
    <cellStyle name="SAPBEXexcGood1 2 2 2 4 2 2 2" xfId="28083"/>
    <cellStyle name="SAPBEXexcGood1 2 2 2 4 2 3" xfId="28084"/>
    <cellStyle name="SAPBEXexcGood1 2 2 2 4 2 3 2" xfId="28085"/>
    <cellStyle name="SAPBEXexcGood1 2 2 2 4 2 4" xfId="28086"/>
    <cellStyle name="SAPBEXexcGood1 2 2 2 4 3" xfId="28087"/>
    <cellStyle name="SAPBEXexcGood1 2 2 2 4 3 2" xfId="28088"/>
    <cellStyle name="SAPBEXexcGood1 2 2 2 4 4" xfId="28089"/>
    <cellStyle name="SAPBEXexcGood1 2 2 2 4 4 2" xfId="28090"/>
    <cellStyle name="SAPBEXexcGood1 2 2 2 4 5" xfId="28091"/>
    <cellStyle name="SAPBEXexcGood1 2 2 2 5" xfId="3372"/>
    <cellStyle name="SAPBEXexcGood1 2 2 2 5 2" xfId="3373"/>
    <cellStyle name="SAPBEXexcGood1 2 2 2 5 2 2" xfId="28092"/>
    <cellStyle name="SAPBEXexcGood1 2 2 2 5 2 2 2" xfId="28093"/>
    <cellStyle name="SAPBEXexcGood1 2 2 2 5 2 3" xfId="28094"/>
    <cellStyle name="SAPBEXexcGood1 2 2 2 5 2 3 2" xfId="28095"/>
    <cellStyle name="SAPBEXexcGood1 2 2 2 5 2 4" xfId="28096"/>
    <cellStyle name="SAPBEXexcGood1 2 2 2 5 3" xfId="28097"/>
    <cellStyle name="SAPBEXexcGood1 2 2 2 5 3 2" xfId="28098"/>
    <cellStyle name="SAPBEXexcGood1 2 2 2 5 4" xfId="28099"/>
    <cellStyle name="SAPBEXexcGood1 2 2 2 5 4 2" xfId="28100"/>
    <cellStyle name="SAPBEXexcGood1 2 2 2 5 5" xfId="28101"/>
    <cellStyle name="SAPBEXexcGood1 2 2 2 6" xfId="3374"/>
    <cellStyle name="SAPBEXexcGood1 2 2 2 6 2" xfId="3375"/>
    <cellStyle name="SAPBEXexcGood1 2 2 2 6 2 2" xfId="28102"/>
    <cellStyle name="SAPBEXexcGood1 2 2 2 6 2 2 2" xfId="28103"/>
    <cellStyle name="SAPBEXexcGood1 2 2 2 6 2 3" xfId="28104"/>
    <cellStyle name="SAPBEXexcGood1 2 2 2 6 2 3 2" xfId="28105"/>
    <cellStyle name="SAPBEXexcGood1 2 2 2 6 2 4" xfId="28106"/>
    <cellStyle name="SAPBEXexcGood1 2 2 2 6 3" xfId="28107"/>
    <cellStyle name="SAPBEXexcGood1 2 2 2 6 3 2" xfId="28108"/>
    <cellStyle name="SAPBEXexcGood1 2 2 2 6 4" xfId="28109"/>
    <cellStyle name="SAPBEXexcGood1 2 2 2 6 4 2" xfId="28110"/>
    <cellStyle name="SAPBEXexcGood1 2 2 2 6 5" xfId="28111"/>
    <cellStyle name="SAPBEXexcGood1 2 2 2 7" xfId="3376"/>
    <cellStyle name="SAPBEXexcGood1 2 2 2 7 2" xfId="28112"/>
    <cellStyle name="SAPBEXexcGood1 2 2 2 7 2 2" xfId="28113"/>
    <cellStyle name="SAPBEXexcGood1 2 2 2 7 3" xfId="28114"/>
    <cellStyle name="SAPBEXexcGood1 2 2 2 7 3 2" xfId="28115"/>
    <cellStyle name="SAPBEXexcGood1 2 2 2 7 4" xfId="28116"/>
    <cellStyle name="SAPBEXexcGood1 2 2 2 8" xfId="28117"/>
    <cellStyle name="SAPBEXexcGood1 2 2 2 8 2" xfId="28118"/>
    <cellStyle name="SAPBEXexcGood1 2 2 2 9" xfId="28119"/>
    <cellStyle name="SAPBEXexcGood1 2 2 2 9 2" xfId="28120"/>
    <cellStyle name="SAPBEXexcGood1 2 2 3" xfId="3377"/>
    <cellStyle name="SAPBEXexcGood1 2 2 3 10" xfId="28121"/>
    <cellStyle name="SAPBEXexcGood1 2 2 3 2" xfId="3378"/>
    <cellStyle name="SAPBEXexcGood1 2 2 3 2 2" xfId="3379"/>
    <cellStyle name="SAPBEXexcGood1 2 2 3 2 2 2" xfId="28122"/>
    <cellStyle name="SAPBEXexcGood1 2 2 3 2 2 2 2" xfId="28123"/>
    <cellStyle name="SAPBEXexcGood1 2 2 3 2 2 3" xfId="28124"/>
    <cellStyle name="SAPBEXexcGood1 2 2 3 2 2 3 2" xfId="28125"/>
    <cellStyle name="SAPBEXexcGood1 2 2 3 2 2 4" xfId="28126"/>
    <cellStyle name="SAPBEXexcGood1 2 2 3 2 3" xfId="28127"/>
    <cellStyle name="SAPBEXexcGood1 2 2 3 2 3 2" xfId="28128"/>
    <cellStyle name="SAPBEXexcGood1 2 2 3 2 4" xfId="28129"/>
    <cellStyle name="SAPBEXexcGood1 2 2 3 2 4 2" xfId="28130"/>
    <cellStyle name="SAPBEXexcGood1 2 2 3 2 5" xfId="28131"/>
    <cellStyle name="SAPBEXexcGood1 2 2 3 3" xfId="3380"/>
    <cellStyle name="SAPBEXexcGood1 2 2 3 3 2" xfId="3381"/>
    <cellStyle name="SAPBEXexcGood1 2 2 3 3 2 2" xfId="28132"/>
    <cellStyle name="SAPBEXexcGood1 2 2 3 3 2 2 2" xfId="28133"/>
    <cellStyle name="SAPBEXexcGood1 2 2 3 3 2 3" xfId="28134"/>
    <cellStyle name="SAPBEXexcGood1 2 2 3 3 2 3 2" xfId="28135"/>
    <cellStyle name="SAPBEXexcGood1 2 2 3 3 2 4" xfId="28136"/>
    <cellStyle name="SAPBEXexcGood1 2 2 3 3 3" xfId="28137"/>
    <cellStyle name="SAPBEXexcGood1 2 2 3 3 3 2" xfId="28138"/>
    <cellStyle name="SAPBEXexcGood1 2 2 3 3 4" xfId="28139"/>
    <cellStyle name="SAPBEXexcGood1 2 2 3 3 4 2" xfId="28140"/>
    <cellStyle name="SAPBEXexcGood1 2 2 3 3 5" xfId="28141"/>
    <cellStyle name="SAPBEXexcGood1 2 2 3 4" xfId="3382"/>
    <cellStyle name="SAPBEXexcGood1 2 2 3 4 2" xfId="3383"/>
    <cellStyle name="SAPBEXexcGood1 2 2 3 4 2 2" xfId="28142"/>
    <cellStyle name="SAPBEXexcGood1 2 2 3 4 2 2 2" xfId="28143"/>
    <cellStyle name="SAPBEXexcGood1 2 2 3 4 2 3" xfId="28144"/>
    <cellStyle name="SAPBEXexcGood1 2 2 3 4 2 3 2" xfId="28145"/>
    <cellStyle name="SAPBEXexcGood1 2 2 3 4 2 4" xfId="28146"/>
    <cellStyle name="SAPBEXexcGood1 2 2 3 4 3" xfId="28147"/>
    <cellStyle name="SAPBEXexcGood1 2 2 3 4 3 2" xfId="28148"/>
    <cellStyle name="SAPBEXexcGood1 2 2 3 4 4" xfId="28149"/>
    <cellStyle name="SAPBEXexcGood1 2 2 3 4 4 2" xfId="28150"/>
    <cellStyle name="SAPBEXexcGood1 2 2 3 4 5" xfId="28151"/>
    <cellStyle name="SAPBEXexcGood1 2 2 3 5" xfId="3384"/>
    <cellStyle name="SAPBEXexcGood1 2 2 3 5 2" xfId="3385"/>
    <cellStyle name="SAPBEXexcGood1 2 2 3 5 2 2" xfId="28152"/>
    <cellStyle name="SAPBEXexcGood1 2 2 3 5 2 2 2" xfId="28153"/>
    <cellStyle name="SAPBEXexcGood1 2 2 3 5 2 3" xfId="28154"/>
    <cellStyle name="SAPBEXexcGood1 2 2 3 5 2 3 2" xfId="28155"/>
    <cellStyle name="SAPBEXexcGood1 2 2 3 5 2 4" xfId="28156"/>
    <cellStyle name="SAPBEXexcGood1 2 2 3 5 3" xfId="28157"/>
    <cellStyle name="SAPBEXexcGood1 2 2 3 5 3 2" xfId="28158"/>
    <cellStyle name="SAPBEXexcGood1 2 2 3 5 4" xfId="28159"/>
    <cellStyle name="SAPBEXexcGood1 2 2 3 5 4 2" xfId="28160"/>
    <cellStyle name="SAPBEXexcGood1 2 2 3 5 5" xfId="28161"/>
    <cellStyle name="SAPBEXexcGood1 2 2 3 6" xfId="3386"/>
    <cellStyle name="SAPBEXexcGood1 2 2 3 6 2" xfId="3387"/>
    <cellStyle name="SAPBEXexcGood1 2 2 3 6 2 2" xfId="28162"/>
    <cellStyle name="SAPBEXexcGood1 2 2 3 6 2 2 2" xfId="28163"/>
    <cellStyle name="SAPBEXexcGood1 2 2 3 6 2 3" xfId="28164"/>
    <cellStyle name="SAPBEXexcGood1 2 2 3 6 2 3 2" xfId="28165"/>
    <cellStyle name="SAPBEXexcGood1 2 2 3 6 2 4" xfId="28166"/>
    <cellStyle name="SAPBEXexcGood1 2 2 3 6 3" xfId="28167"/>
    <cellStyle name="SAPBEXexcGood1 2 2 3 6 3 2" xfId="28168"/>
    <cellStyle name="SAPBEXexcGood1 2 2 3 6 4" xfId="28169"/>
    <cellStyle name="SAPBEXexcGood1 2 2 3 6 4 2" xfId="28170"/>
    <cellStyle name="SAPBEXexcGood1 2 2 3 6 5" xfId="28171"/>
    <cellStyle name="SAPBEXexcGood1 2 2 3 7" xfId="3388"/>
    <cellStyle name="SAPBEXexcGood1 2 2 3 7 2" xfId="28172"/>
    <cellStyle name="SAPBEXexcGood1 2 2 3 7 2 2" xfId="28173"/>
    <cellStyle name="SAPBEXexcGood1 2 2 3 7 3" xfId="28174"/>
    <cellStyle name="SAPBEXexcGood1 2 2 3 7 3 2" xfId="28175"/>
    <cellStyle name="SAPBEXexcGood1 2 2 3 7 4" xfId="28176"/>
    <cellStyle name="SAPBEXexcGood1 2 2 3 8" xfId="28177"/>
    <cellStyle name="SAPBEXexcGood1 2 2 3 8 2" xfId="28178"/>
    <cellStyle name="SAPBEXexcGood1 2 2 3 9" xfId="28179"/>
    <cellStyle name="SAPBEXexcGood1 2 2 3 9 2" xfId="28180"/>
    <cellStyle name="SAPBEXexcGood1 2 2 4" xfId="3389"/>
    <cellStyle name="SAPBEXexcGood1 2 2 4 10" xfId="28181"/>
    <cellStyle name="SAPBEXexcGood1 2 2 4 2" xfId="3390"/>
    <cellStyle name="SAPBEXexcGood1 2 2 4 2 2" xfId="3391"/>
    <cellStyle name="SAPBEXexcGood1 2 2 4 2 2 2" xfId="28182"/>
    <cellStyle name="SAPBEXexcGood1 2 2 4 2 2 2 2" xfId="28183"/>
    <cellStyle name="SAPBEXexcGood1 2 2 4 2 2 3" xfId="28184"/>
    <cellStyle name="SAPBEXexcGood1 2 2 4 2 2 3 2" xfId="28185"/>
    <cellStyle name="SAPBEXexcGood1 2 2 4 2 2 4" xfId="28186"/>
    <cellStyle name="SAPBEXexcGood1 2 2 4 2 3" xfId="28187"/>
    <cellStyle name="SAPBEXexcGood1 2 2 4 2 3 2" xfId="28188"/>
    <cellStyle name="SAPBEXexcGood1 2 2 4 2 4" xfId="28189"/>
    <cellStyle name="SAPBEXexcGood1 2 2 4 2 4 2" xfId="28190"/>
    <cellStyle name="SAPBEXexcGood1 2 2 4 2 5" xfId="28191"/>
    <cellStyle name="SAPBEXexcGood1 2 2 4 3" xfId="3392"/>
    <cellStyle name="SAPBEXexcGood1 2 2 4 3 2" xfId="3393"/>
    <cellStyle name="SAPBEXexcGood1 2 2 4 3 2 2" xfId="28192"/>
    <cellStyle name="SAPBEXexcGood1 2 2 4 3 2 2 2" xfId="28193"/>
    <cellStyle name="SAPBEXexcGood1 2 2 4 3 2 3" xfId="28194"/>
    <cellStyle name="SAPBEXexcGood1 2 2 4 3 2 3 2" xfId="28195"/>
    <cellStyle name="SAPBEXexcGood1 2 2 4 3 2 4" xfId="28196"/>
    <cellStyle name="SAPBEXexcGood1 2 2 4 3 3" xfId="28197"/>
    <cellStyle name="SAPBEXexcGood1 2 2 4 3 3 2" xfId="28198"/>
    <cellStyle name="SAPBEXexcGood1 2 2 4 3 4" xfId="28199"/>
    <cellStyle name="SAPBEXexcGood1 2 2 4 3 4 2" xfId="28200"/>
    <cellStyle name="SAPBEXexcGood1 2 2 4 3 5" xfId="28201"/>
    <cellStyle name="SAPBEXexcGood1 2 2 4 4" xfId="3394"/>
    <cellStyle name="SAPBEXexcGood1 2 2 4 4 2" xfId="3395"/>
    <cellStyle name="SAPBEXexcGood1 2 2 4 4 2 2" xfId="28202"/>
    <cellStyle name="SAPBEXexcGood1 2 2 4 4 2 2 2" xfId="28203"/>
    <cellStyle name="SAPBEXexcGood1 2 2 4 4 2 3" xfId="28204"/>
    <cellStyle name="SAPBEXexcGood1 2 2 4 4 2 3 2" xfId="28205"/>
    <cellStyle name="SAPBEXexcGood1 2 2 4 4 2 4" xfId="28206"/>
    <cellStyle name="SAPBEXexcGood1 2 2 4 4 3" xfId="28207"/>
    <cellStyle name="SAPBEXexcGood1 2 2 4 4 3 2" xfId="28208"/>
    <cellStyle name="SAPBEXexcGood1 2 2 4 4 4" xfId="28209"/>
    <cellStyle name="SAPBEXexcGood1 2 2 4 4 4 2" xfId="28210"/>
    <cellStyle name="SAPBEXexcGood1 2 2 4 4 5" xfId="28211"/>
    <cellStyle name="SAPBEXexcGood1 2 2 4 5" xfId="3396"/>
    <cellStyle name="SAPBEXexcGood1 2 2 4 5 2" xfId="3397"/>
    <cellStyle name="SAPBEXexcGood1 2 2 4 5 2 2" xfId="28212"/>
    <cellStyle name="SAPBEXexcGood1 2 2 4 5 2 2 2" xfId="28213"/>
    <cellStyle name="SAPBEXexcGood1 2 2 4 5 2 3" xfId="28214"/>
    <cellStyle name="SAPBEXexcGood1 2 2 4 5 2 3 2" xfId="28215"/>
    <cellStyle name="SAPBEXexcGood1 2 2 4 5 2 4" xfId="28216"/>
    <cellStyle name="SAPBEXexcGood1 2 2 4 5 3" xfId="28217"/>
    <cellStyle name="SAPBEXexcGood1 2 2 4 5 3 2" xfId="28218"/>
    <cellStyle name="SAPBEXexcGood1 2 2 4 5 4" xfId="28219"/>
    <cellStyle name="SAPBEXexcGood1 2 2 4 5 4 2" xfId="28220"/>
    <cellStyle name="SAPBEXexcGood1 2 2 4 5 5" xfId="28221"/>
    <cellStyle name="SAPBEXexcGood1 2 2 4 6" xfId="3398"/>
    <cellStyle name="SAPBEXexcGood1 2 2 4 6 2" xfId="3399"/>
    <cellStyle name="SAPBEXexcGood1 2 2 4 6 2 2" xfId="28222"/>
    <cellStyle name="SAPBEXexcGood1 2 2 4 6 2 2 2" xfId="28223"/>
    <cellStyle name="SAPBEXexcGood1 2 2 4 6 2 3" xfId="28224"/>
    <cellStyle name="SAPBEXexcGood1 2 2 4 6 2 3 2" xfId="28225"/>
    <cellStyle name="SAPBEXexcGood1 2 2 4 6 2 4" xfId="28226"/>
    <cellStyle name="SAPBEXexcGood1 2 2 4 6 3" xfId="28227"/>
    <cellStyle name="SAPBEXexcGood1 2 2 4 6 3 2" xfId="28228"/>
    <cellStyle name="SAPBEXexcGood1 2 2 4 6 4" xfId="28229"/>
    <cellStyle name="SAPBEXexcGood1 2 2 4 6 4 2" xfId="28230"/>
    <cellStyle name="SAPBEXexcGood1 2 2 4 6 5" xfId="28231"/>
    <cellStyle name="SAPBEXexcGood1 2 2 4 7" xfId="3400"/>
    <cellStyle name="SAPBEXexcGood1 2 2 4 7 2" xfId="28232"/>
    <cellStyle name="SAPBEXexcGood1 2 2 4 7 2 2" xfId="28233"/>
    <cellStyle name="SAPBEXexcGood1 2 2 4 7 3" xfId="28234"/>
    <cellStyle name="SAPBEXexcGood1 2 2 4 7 3 2" xfId="28235"/>
    <cellStyle name="SAPBEXexcGood1 2 2 4 7 4" xfId="28236"/>
    <cellStyle name="SAPBEXexcGood1 2 2 4 8" xfId="28237"/>
    <cellStyle name="SAPBEXexcGood1 2 2 4 8 2" xfId="28238"/>
    <cellStyle name="SAPBEXexcGood1 2 2 4 9" xfId="28239"/>
    <cellStyle name="SAPBEXexcGood1 2 2 4 9 2" xfId="28240"/>
    <cellStyle name="SAPBEXexcGood1 2 2 5" xfId="3401"/>
    <cellStyle name="SAPBEXexcGood1 2 2 5 2" xfId="3402"/>
    <cellStyle name="SAPBEXexcGood1 2 2 5 2 2" xfId="28241"/>
    <cellStyle name="SAPBEXexcGood1 2 2 5 2 2 2" xfId="28242"/>
    <cellStyle name="SAPBEXexcGood1 2 2 5 2 3" xfId="28243"/>
    <cellStyle name="SAPBEXexcGood1 2 2 5 2 3 2" xfId="28244"/>
    <cellStyle name="SAPBEXexcGood1 2 2 5 2 4" xfId="28245"/>
    <cellStyle name="SAPBEXexcGood1 2 2 5 3" xfId="28246"/>
    <cellStyle name="SAPBEXexcGood1 2 2 5 3 2" xfId="28247"/>
    <cellStyle name="SAPBEXexcGood1 2 2 5 4" xfId="28248"/>
    <cellStyle name="SAPBEXexcGood1 2 2 5 4 2" xfId="28249"/>
    <cellStyle name="SAPBEXexcGood1 2 2 5 5" xfId="28250"/>
    <cellStyle name="SAPBEXexcGood1 2 2 6" xfId="3403"/>
    <cellStyle name="SAPBEXexcGood1 2 2 6 2" xfId="3404"/>
    <cellStyle name="SAPBEXexcGood1 2 2 6 2 2" xfId="28251"/>
    <cellStyle name="SAPBEXexcGood1 2 2 6 2 2 2" xfId="28252"/>
    <cellStyle name="SAPBEXexcGood1 2 2 6 2 3" xfId="28253"/>
    <cellStyle name="SAPBEXexcGood1 2 2 6 2 3 2" xfId="28254"/>
    <cellStyle name="SAPBEXexcGood1 2 2 6 2 4" xfId="28255"/>
    <cellStyle name="SAPBEXexcGood1 2 2 6 3" xfId="28256"/>
    <cellStyle name="SAPBEXexcGood1 2 2 6 3 2" xfId="28257"/>
    <cellStyle name="SAPBEXexcGood1 2 2 6 4" xfId="28258"/>
    <cellStyle name="SAPBEXexcGood1 2 2 6 4 2" xfId="28259"/>
    <cellStyle name="SAPBEXexcGood1 2 2 6 5" xfId="28260"/>
    <cellStyle name="SAPBEXexcGood1 2 2 7" xfId="3405"/>
    <cellStyle name="SAPBEXexcGood1 2 2 7 2" xfId="3406"/>
    <cellStyle name="SAPBEXexcGood1 2 2 7 2 2" xfId="28261"/>
    <cellStyle name="SAPBEXexcGood1 2 2 7 2 2 2" xfId="28262"/>
    <cellStyle name="SAPBEXexcGood1 2 2 7 2 3" xfId="28263"/>
    <cellStyle name="SAPBEXexcGood1 2 2 7 2 3 2" xfId="28264"/>
    <cellStyle name="SAPBEXexcGood1 2 2 7 2 4" xfId="28265"/>
    <cellStyle name="SAPBEXexcGood1 2 2 7 3" xfId="28266"/>
    <cellStyle name="SAPBEXexcGood1 2 2 7 3 2" xfId="28267"/>
    <cellStyle name="SAPBEXexcGood1 2 2 7 4" xfId="28268"/>
    <cellStyle name="SAPBEXexcGood1 2 2 7 4 2" xfId="28269"/>
    <cellStyle name="SAPBEXexcGood1 2 2 7 5" xfId="28270"/>
    <cellStyle name="SAPBEXexcGood1 2 2 8" xfId="3407"/>
    <cellStyle name="SAPBEXexcGood1 2 2 8 2" xfId="3408"/>
    <cellStyle name="SAPBEXexcGood1 2 2 8 2 2" xfId="28271"/>
    <cellStyle name="SAPBEXexcGood1 2 2 8 2 2 2" xfId="28272"/>
    <cellStyle name="SAPBEXexcGood1 2 2 8 2 3" xfId="28273"/>
    <cellStyle name="SAPBEXexcGood1 2 2 8 2 3 2" xfId="28274"/>
    <cellStyle name="SAPBEXexcGood1 2 2 8 2 4" xfId="28275"/>
    <cellStyle name="SAPBEXexcGood1 2 2 8 3" xfId="28276"/>
    <cellStyle name="SAPBEXexcGood1 2 2 8 3 2" xfId="28277"/>
    <cellStyle name="SAPBEXexcGood1 2 2 8 4" xfId="28278"/>
    <cellStyle name="SAPBEXexcGood1 2 2 8 4 2" xfId="28279"/>
    <cellStyle name="SAPBEXexcGood1 2 2 8 5" xfId="28280"/>
    <cellStyle name="SAPBEXexcGood1 2 2 9" xfId="3409"/>
    <cellStyle name="SAPBEXexcGood1 2 2 9 2" xfId="3410"/>
    <cellStyle name="SAPBEXexcGood1 2 2 9 2 2" xfId="28281"/>
    <cellStyle name="SAPBEXexcGood1 2 2 9 2 2 2" xfId="28282"/>
    <cellStyle name="SAPBEXexcGood1 2 2 9 2 3" xfId="28283"/>
    <cellStyle name="SAPBEXexcGood1 2 2 9 2 3 2" xfId="28284"/>
    <cellStyle name="SAPBEXexcGood1 2 2 9 2 4" xfId="28285"/>
    <cellStyle name="SAPBEXexcGood1 2 2 9 3" xfId="28286"/>
    <cellStyle name="SAPBEXexcGood1 2 2 9 3 2" xfId="28287"/>
    <cellStyle name="SAPBEXexcGood1 2 2 9 4" xfId="28288"/>
    <cellStyle name="SAPBEXexcGood1 2 2 9 4 2" xfId="28289"/>
    <cellStyle name="SAPBEXexcGood1 2 2 9 5" xfId="28290"/>
    <cellStyle name="SAPBEXexcGood1 2 20" xfId="28291"/>
    <cellStyle name="SAPBEXexcGood1 2 20 2" xfId="28292"/>
    <cellStyle name="SAPBEXexcGood1 2 21" xfId="28293"/>
    <cellStyle name="SAPBEXexcGood1 2 3" xfId="3411"/>
    <cellStyle name="SAPBEXexcGood1 2 3 10" xfId="28294"/>
    <cellStyle name="SAPBEXexcGood1 2 3 2" xfId="3412"/>
    <cellStyle name="SAPBEXexcGood1 2 3 2 2" xfId="3413"/>
    <cellStyle name="SAPBEXexcGood1 2 3 2 2 2" xfId="28295"/>
    <cellStyle name="SAPBEXexcGood1 2 3 2 2 2 2" xfId="28296"/>
    <cellStyle name="SAPBEXexcGood1 2 3 2 2 3" xfId="28297"/>
    <cellStyle name="SAPBEXexcGood1 2 3 2 2 3 2" xfId="28298"/>
    <cellStyle name="SAPBEXexcGood1 2 3 2 2 4" xfId="28299"/>
    <cellStyle name="SAPBEXexcGood1 2 3 2 3" xfId="28300"/>
    <cellStyle name="SAPBEXexcGood1 2 3 2 3 2" xfId="28301"/>
    <cellStyle name="SAPBEXexcGood1 2 3 2 4" xfId="28302"/>
    <cellStyle name="SAPBEXexcGood1 2 3 2 4 2" xfId="28303"/>
    <cellStyle name="SAPBEXexcGood1 2 3 2 5" xfId="28304"/>
    <cellStyle name="SAPBEXexcGood1 2 3 3" xfId="3414"/>
    <cellStyle name="SAPBEXexcGood1 2 3 3 2" xfId="3415"/>
    <cellStyle name="SAPBEXexcGood1 2 3 3 2 2" xfId="28305"/>
    <cellStyle name="SAPBEXexcGood1 2 3 3 2 2 2" xfId="28306"/>
    <cellStyle name="SAPBEXexcGood1 2 3 3 2 3" xfId="28307"/>
    <cellStyle name="SAPBEXexcGood1 2 3 3 2 3 2" xfId="28308"/>
    <cellStyle name="SAPBEXexcGood1 2 3 3 2 4" xfId="28309"/>
    <cellStyle name="SAPBEXexcGood1 2 3 3 3" xfId="28310"/>
    <cellStyle name="SAPBEXexcGood1 2 3 3 3 2" xfId="28311"/>
    <cellStyle name="SAPBEXexcGood1 2 3 3 4" xfId="28312"/>
    <cellStyle name="SAPBEXexcGood1 2 3 3 4 2" xfId="28313"/>
    <cellStyle name="SAPBEXexcGood1 2 3 3 5" xfId="28314"/>
    <cellStyle name="SAPBEXexcGood1 2 3 4" xfId="3416"/>
    <cellStyle name="SAPBEXexcGood1 2 3 4 2" xfId="3417"/>
    <cellStyle name="SAPBEXexcGood1 2 3 4 2 2" xfId="28315"/>
    <cellStyle name="SAPBEXexcGood1 2 3 4 2 2 2" xfId="28316"/>
    <cellStyle name="SAPBEXexcGood1 2 3 4 2 3" xfId="28317"/>
    <cellStyle name="SAPBEXexcGood1 2 3 4 2 3 2" xfId="28318"/>
    <cellStyle name="SAPBEXexcGood1 2 3 4 2 4" xfId="28319"/>
    <cellStyle name="SAPBEXexcGood1 2 3 4 3" xfId="28320"/>
    <cellStyle name="SAPBEXexcGood1 2 3 4 3 2" xfId="28321"/>
    <cellStyle name="SAPBEXexcGood1 2 3 4 4" xfId="28322"/>
    <cellStyle name="SAPBEXexcGood1 2 3 4 4 2" xfId="28323"/>
    <cellStyle name="SAPBEXexcGood1 2 3 4 5" xfId="28324"/>
    <cellStyle name="SAPBEXexcGood1 2 3 5" xfId="3418"/>
    <cellStyle name="SAPBEXexcGood1 2 3 5 2" xfId="3419"/>
    <cellStyle name="SAPBEXexcGood1 2 3 5 2 2" xfId="28325"/>
    <cellStyle name="SAPBEXexcGood1 2 3 5 2 2 2" xfId="28326"/>
    <cellStyle name="SAPBEXexcGood1 2 3 5 2 3" xfId="28327"/>
    <cellStyle name="SAPBEXexcGood1 2 3 5 2 3 2" xfId="28328"/>
    <cellStyle name="SAPBEXexcGood1 2 3 5 2 4" xfId="28329"/>
    <cellStyle name="SAPBEXexcGood1 2 3 5 3" xfId="28330"/>
    <cellStyle name="SAPBEXexcGood1 2 3 5 3 2" xfId="28331"/>
    <cellStyle name="SAPBEXexcGood1 2 3 5 4" xfId="28332"/>
    <cellStyle name="SAPBEXexcGood1 2 3 5 4 2" xfId="28333"/>
    <cellStyle name="SAPBEXexcGood1 2 3 5 5" xfId="28334"/>
    <cellStyle name="SAPBEXexcGood1 2 3 6" xfId="3420"/>
    <cellStyle name="SAPBEXexcGood1 2 3 6 2" xfId="3421"/>
    <cellStyle name="SAPBEXexcGood1 2 3 6 2 2" xfId="28335"/>
    <cellStyle name="SAPBEXexcGood1 2 3 6 2 2 2" xfId="28336"/>
    <cellStyle name="SAPBEXexcGood1 2 3 6 2 3" xfId="28337"/>
    <cellStyle name="SAPBEXexcGood1 2 3 6 2 3 2" xfId="28338"/>
    <cellStyle name="SAPBEXexcGood1 2 3 6 2 4" xfId="28339"/>
    <cellStyle name="SAPBEXexcGood1 2 3 6 3" xfId="28340"/>
    <cellStyle name="SAPBEXexcGood1 2 3 6 3 2" xfId="28341"/>
    <cellStyle name="SAPBEXexcGood1 2 3 6 4" xfId="28342"/>
    <cellStyle name="SAPBEXexcGood1 2 3 6 4 2" xfId="28343"/>
    <cellStyle name="SAPBEXexcGood1 2 3 6 5" xfId="28344"/>
    <cellStyle name="SAPBEXexcGood1 2 3 7" xfId="3422"/>
    <cellStyle name="SAPBEXexcGood1 2 3 7 2" xfId="28345"/>
    <cellStyle name="SAPBEXexcGood1 2 3 7 2 2" xfId="28346"/>
    <cellStyle name="SAPBEXexcGood1 2 3 7 3" xfId="28347"/>
    <cellStyle name="SAPBEXexcGood1 2 3 7 3 2" xfId="28348"/>
    <cellStyle name="SAPBEXexcGood1 2 3 7 4" xfId="28349"/>
    <cellStyle name="SAPBEXexcGood1 2 3 8" xfId="28350"/>
    <cellStyle name="SAPBEXexcGood1 2 3 8 2" xfId="28351"/>
    <cellStyle name="SAPBEXexcGood1 2 3 9" xfId="28352"/>
    <cellStyle name="SAPBEXexcGood1 2 3 9 2" xfId="28353"/>
    <cellStyle name="SAPBEXexcGood1 2 4" xfId="3423"/>
    <cellStyle name="SAPBEXexcGood1 2 4 10" xfId="28354"/>
    <cellStyle name="SAPBEXexcGood1 2 4 2" xfId="3424"/>
    <cellStyle name="SAPBEXexcGood1 2 4 2 2" xfId="3425"/>
    <cellStyle name="SAPBEXexcGood1 2 4 2 2 2" xfId="28355"/>
    <cellStyle name="SAPBEXexcGood1 2 4 2 2 2 2" xfId="28356"/>
    <cellStyle name="SAPBEXexcGood1 2 4 2 2 3" xfId="28357"/>
    <cellStyle name="SAPBEXexcGood1 2 4 2 2 3 2" xfId="28358"/>
    <cellStyle name="SAPBEXexcGood1 2 4 2 2 4" xfId="28359"/>
    <cellStyle name="SAPBEXexcGood1 2 4 2 3" xfId="28360"/>
    <cellStyle name="SAPBEXexcGood1 2 4 2 3 2" xfId="28361"/>
    <cellStyle name="SAPBEXexcGood1 2 4 2 4" xfId="28362"/>
    <cellStyle name="SAPBEXexcGood1 2 4 2 4 2" xfId="28363"/>
    <cellStyle name="SAPBEXexcGood1 2 4 2 5" xfId="28364"/>
    <cellStyle name="SAPBEXexcGood1 2 4 3" xfId="3426"/>
    <cellStyle name="SAPBEXexcGood1 2 4 3 2" xfId="3427"/>
    <cellStyle name="SAPBEXexcGood1 2 4 3 2 2" xfId="28365"/>
    <cellStyle name="SAPBEXexcGood1 2 4 3 2 2 2" xfId="28366"/>
    <cellStyle name="SAPBEXexcGood1 2 4 3 2 3" xfId="28367"/>
    <cellStyle name="SAPBEXexcGood1 2 4 3 2 3 2" xfId="28368"/>
    <cellStyle name="SAPBEXexcGood1 2 4 3 2 4" xfId="28369"/>
    <cellStyle name="SAPBEXexcGood1 2 4 3 3" xfId="28370"/>
    <cellStyle name="SAPBEXexcGood1 2 4 3 3 2" xfId="28371"/>
    <cellStyle name="SAPBEXexcGood1 2 4 3 4" xfId="28372"/>
    <cellStyle name="SAPBEXexcGood1 2 4 3 4 2" xfId="28373"/>
    <cellStyle name="SAPBEXexcGood1 2 4 3 5" xfId="28374"/>
    <cellStyle name="SAPBEXexcGood1 2 4 4" xfId="3428"/>
    <cellStyle name="SAPBEXexcGood1 2 4 4 2" xfId="3429"/>
    <cellStyle name="SAPBEXexcGood1 2 4 4 2 2" xfId="28375"/>
    <cellStyle name="SAPBEXexcGood1 2 4 4 2 2 2" xfId="28376"/>
    <cellStyle name="SAPBEXexcGood1 2 4 4 2 3" xfId="28377"/>
    <cellStyle name="SAPBEXexcGood1 2 4 4 2 3 2" xfId="28378"/>
    <cellStyle name="SAPBEXexcGood1 2 4 4 2 4" xfId="28379"/>
    <cellStyle name="SAPBEXexcGood1 2 4 4 3" xfId="28380"/>
    <cellStyle name="SAPBEXexcGood1 2 4 4 3 2" xfId="28381"/>
    <cellStyle name="SAPBEXexcGood1 2 4 4 4" xfId="28382"/>
    <cellStyle name="SAPBEXexcGood1 2 4 4 4 2" xfId="28383"/>
    <cellStyle name="SAPBEXexcGood1 2 4 4 5" xfId="28384"/>
    <cellStyle name="SAPBEXexcGood1 2 4 5" xfId="3430"/>
    <cellStyle name="SAPBEXexcGood1 2 4 5 2" xfId="3431"/>
    <cellStyle name="SAPBEXexcGood1 2 4 5 2 2" xfId="28385"/>
    <cellStyle name="SAPBEXexcGood1 2 4 5 2 2 2" xfId="28386"/>
    <cellStyle name="SAPBEXexcGood1 2 4 5 2 3" xfId="28387"/>
    <cellStyle name="SAPBEXexcGood1 2 4 5 2 3 2" xfId="28388"/>
    <cellStyle name="SAPBEXexcGood1 2 4 5 2 4" xfId="28389"/>
    <cellStyle name="SAPBEXexcGood1 2 4 5 3" xfId="28390"/>
    <cellStyle name="SAPBEXexcGood1 2 4 5 3 2" xfId="28391"/>
    <cellStyle name="SAPBEXexcGood1 2 4 5 4" xfId="28392"/>
    <cellStyle name="SAPBEXexcGood1 2 4 5 4 2" xfId="28393"/>
    <cellStyle name="SAPBEXexcGood1 2 4 5 5" xfId="28394"/>
    <cellStyle name="SAPBEXexcGood1 2 4 6" xfId="3432"/>
    <cellStyle name="SAPBEXexcGood1 2 4 6 2" xfId="3433"/>
    <cellStyle name="SAPBEXexcGood1 2 4 6 2 2" xfId="28395"/>
    <cellStyle name="SAPBEXexcGood1 2 4 6 2 2 2" xfId="28396"/>
    <cellStyle name="SAPBEXexcGood1 2 4 6 2 3" xfId="28397"/>
    <cellStyle name="SAPBEXexcGood1 2 4 6 2 3 2" xfId="28398"/>
    <cellStyle name="SAPBEXexcGood1 2 4 6 2 4" xfId="28399"/>
    <cellStyle name="SAPBEXexcGood1 2 4 6 3" xfId="28400"/>
    <cellStyle name="SAPBEXexcGood1 2 4 6 3 2" xfId="28401"/>
    <cellStyle name="SAPBEXexcGood1 2 4 6 4" xfId="28402"/>
    <cellStyle name="SAPBEXexcGood1 2 4 6 4 2" xfId="28403"/>
    <cellStyle name="SAPBEXexcGood1 2 4 6 5" xfId="28404"/>
    <cellStyle name="SAPBEXexcGood1 2 4 7" xfId="3434"/>
    <cellStyle name="SAPBEXexcGood1 2 4 7 2" xfId="28405"/>
    <cellStyle name="SAPBEXexcGood1 2 4 7 2 2" xfId="28406"/>
    <cellStyle name="SAPBEXexcGood1 2 4 7 3" xfId="28407"/>
    <cellStyle name="SAPBEXexcGood1 2 4 7 3 2" xfId="28408"/>
    <cellStyle name="SAPBEXexcGood1 2 4 7 4" xfId="28409"/>
    <cellStyle name="SAPBEXexcGood1 2 4 8" xfId="28410"/>
    <cellStyle name="SAPBEXexcGood1 2 4 8 2" xfId="28411"/>
    <cellStyle name="SAPBEXexcGood1 2 4 9" xfId="28412"/>
    <cellStyle name="SAPBEXexcGood1 2 4 9 2" xfId="28413"/>
    <cellStyle name="SAPBEXexcGood1 2 5" xfId="3435"/>
    <cellStyle name="SAPBEXexcGood1 2 5 10" xfId="28414"/>
    <cellStyle name="SAPBEXexcGood1 2 5 2" xfId="3436"/>
    <cellStyle name="SAPBEXexcGood1 2 5 2 2" xfId="3437"/>
    <cellStyle name="SAPBEXexcGood1 2 5 2 2 2" xfId="28415"/>
    <cellStyle name="SAPBEXexcGood1 2 5 2 2 2 2" xfId="28416"/>
    <cellStyle name="SAPBEXexcGood1 2 5 2 2 3" xfId="28417"/>
    <cellStyle name="SAPBEXexcGood1 2 5 2 2 3 2" xfId="28418"/>
    <cellStyle name="SAPBEXexcGood1 2 5 2 2 4" xfId="28419"/>
    <cellStyle name="SAPBEXexcGood1 2 5 2 3" xfId="28420"/>
    <cellStyle name="SAPBEXexcGood1 2 5 2 3 2" xfId="28421"/>
    <cellStyle name="SAPBEXexcGood1 2 5 2 4" xfId="28422"/>
    <cellStyle name="SAPBEXexcGood1 2 5 2 4 2" xfId="28423"/>
    <cellStyle name="SAPBEXexcGood1 2 5 2 5" xfId="28424"/>
    <cellStyle name="SAPBEXexcGood1 2 5 3" xfId="3438"/>
    <cellStyle name="SAPBEXexcGood1 2 5 3 2" xfId="3439"/>
    <cellStyle name="SAPBEXexcGood1 2 5 3 2 2" xfId="28425"/>
    <cellStyle name="SAPBEXexcGood1 2 5 3 2 2 2" xfId="28426"/>
    <cellStyle name="SAPBEXexcGood1 2 5 3 2 3" xfId="28427"/>
    <cellStyle name="SAPBEXexcGood1 2 5 3 2 3 2" xfId="28428"/>
    <cellStyle name="SAPBEXexcGood1 2 5 3 2 4" xfId="28429"/>
    <cellStyle name="SAPBEXexcGood1 2 5 3 3" xfId="28430"/>
    <cellStyle name="SAPBEXexcGood1 2 5 3 3 2" xfId="28431"/>
    <cellStyle name="SAPBEXexcGood1 2 5 3 4" xfId="28432"/>
    <cellStyle name="SAPBEXexcGood1 2 5 3 4 2" xfId="28433"/>
    <cellStyle name="SAPBEXexcGood1 2 5 3 5" xfId="28434"/>
    <cellStyle name="SAPBEXexcGood1 2 5 4" xfId="3440"/>
    <cellStyle name="SAPBEXexcGood1 2 5 4 2" xfId="3441"/>
    <cellStyle name="SAPBEXexcGood1 2 5 4 2 2" xfId="28435"/>
    <cellStyle name="SAPBEXexcGood1 2 5 4 2 2 2" xfId="28436"/>
    <cellStyle name="SAPBEXexcGood1 2 5 4 2 3" xfId="28437"/>
    <cellStyle name="SAPBEXexcGood1 2 5 4 2 3 2" xfId="28438"/>
    <cellStyle name="SAPBEXexcGood1 2 5 4 2 4" xfId="28439"/>
    <cellStyle name="SAPBEXexcGood1 2 5 4 3" xfId="28440"/>
    <cellStyle name="SAPBEXexcGood1 2 5 4 3 2" xfId="28441"/>
    <cellStyle name="SAPBEXexcGood1 2 5 4 4" xfId="28442"/>
    <cellStyle name="SAPBEXexcGood1 2 5 4 4 2" xfId="28443"/>
    <cellStyle name="SAPBEXexcGood1 2 5 4 5" xfId="28444"/>
    <cellStyle name="SAPBEXexcGood1 2 5 5" xfId="3442"/>
    <cellStyle name="SAPBEXexcGood1 2 5 5 2" xfId="3443"/>
    <cellStyle name="SAPBEXexcGood1 2 5 5 2 2" xfId="28445"/>
    <cellStyle name="SAPBEXexcGood1 2 5 5 2 2 2" xfId="28446"/>
    <cellStyle name="SAPBEXexcGood1 2 5 5 2 3" xfId="28447"/>
    <cellStyle name="SAPBEXexcGood1 2 5 5 2 3 2" xfId="28448"/>
    <cellStyle name="SAPBEXexcGood1 2 5 5 2 4" xfId="28449"/>
    <cellStyle name="SAPBEXexcGood1 2 5 5 3" xfId="28450"/>
    <cellStyle name="SAPBEXexcGood1 2 5 5 3 2" xfId="28451"/>
    <cellStyle name="SAPBEXexcGood1 2 5 5 4" xfId="28452"/>
    <cellStyle name="SAPBEXexcGood1 2 5 5 4 2" xfId="28453"/>
    <cellStyle name="SAPBEXexcGood1 2 5 5 5" xfId="28454"/>
    <cellStyle name="SAPBEXexcGood1 2 5 6" xfId="3444"/>
    <cellStyle name="SAPBEXexcGood1 2 5 6 2" xfId="3445"/>
    <cellStyle name="SAPBEXexcGood1 2 5 6 2 2" xfId="28455"/>
    <cellStyle name="SAPBEXexcGood1 2 5 6 2 2 2" xfId="28456"/>
    <cellStyle name="SAPBEXexcGood1 2 5 6 2 3" xfId="28457"/>
    <cellStyle name="SAPBEXexcGood1 2 5 6 2 3 2" xfId="28458"/>
    <cellStyle name="SAPBEXexcGood1 2 5 6 2 4" xfId="28459"/>
    <cellStyle name="SAPBEXexcGood1 2 5 6 3" xfId="28460"/>
    <cellStyle name="SAPBEXexcGood1 2 5 6 3 2" xfId="28461"/>
    <cellStyle name="SAPBEXexcGood1 2 5 6 4" xfId="28462"/>
    <cellStyle name="SAPBEXexcGood1 2 5 6 4 2" xfId="28463"/>
    <cellStyle name="SAPBEXexcGood1 2 5 6 5" xfId="28464"/>
    <cellStyle name="SAPBEXexcGood1 2 5 7" xfId="3446"/>
    <cellStyle name="SAPBEXexcGood1 2 5 7 2" xfId="28465"/>
    <cellStyle name="SAPBEXexcGood1 2 5 7 2 2" xfId="28466"/>
    <cellStyle name="SAPBEXexcGood1 2 5 7 3" xfId="28467"/>
    <cellStyle name="SAPBEXexcGood1 2 5 7 3 2" xfId="28468"/>
    <cellStyle name="SAPBEXexcGood1 2 5 7 4" xfId="28469"/>
    <cellStyle name="SAPBEXexcGood1 2 5 8" xfId="28470"/>
    <cellStyle name="SAPBEXexcGood1 2 5 8 2" xfId="28471"/>
    <cellStyle name="SAPBEXexcGood1 2 5 9" xfId="28472"/>
    <cellStyle name="SAPBEXexcGood1 2 5 9 2" xfId="28473"/>
    <cellStyle name="SAPBEXexcGood1 2 6" xfId="3447"/>
    <cellStyle name="SAPBEXexcGood1 2 6 2" xfId="3448"/>
    <cellStyle name="SAPBEXexcGood1 2 6 2 2" xfId="28474"/>
    <cellStyle name="SAPBEXexcGood1 2 6 2 2 2" xfId="28475"/>
    <cellStyle name="SAPBEXexcGood1 2 6 2 3" xfId="28476"/>
    <cellStyle name="SAPBEXexcGood1 2 6 2 3 2" xfId="28477"/>
    <cellStyle name="SAPBEXexcGood1 2 6 2 4" xfId="28478"/>
    <cellStyle name="SAPBEXexcGood1 2 6 3" xfId="28479"/>
    <cellStyle name="SAPBEXexcGood1 2 6 3 2" xfId="28480"/>
    <cellStyle name="SAPBEXexcGood1 2 6 4" xfId="28481"/>
    <cellStyle name="SAPBEXexcGood1 2 6 4 2" xfId="28482"/>
    <cellStyle name="SAPBEXexcGood1 2 6 5" xfId="28483"/>
    <cellStyle name="SAPBEXexcGood1 2 7" xfId="3449"/>
    <cellStyle name="SAPBEXexcGood1 2 7 2" xfId="3450"/>
    <cellStyle name="SAPBEXexcGood1 2 7 2 2" xfId="28484"/>
    <cellStyle name="SAPBEXexcGood1 2 7 2 2 2" xfId="28485"/>
    <cellStyle name="SAPBEXexcGood1 2 7 2 3" xfId="28486"/>
    <cellStyle name="SAPBEXexcGood1 2 7 2 3 2" xfId="28487"/>
    <cellStyle name="SAPBEXexcGood1 2 7 2 4" xfId="28488"/>
    <cellStyle name="SAPBEXexcGood1 2 7 3" xfId="28489"/>
    <cellStyle name="SAPBEXexcGood1 2 7 3 2" xfId="28490"/>
    <cellStyle name="SAPBEXexcGood1 2 7 4" xfId="28491"/>
    <cellStyle name="SAPBEXexcGood1 2 7 4 2" xfId="28492"/>
    <cellStyle name="SAPBEXexcGood1 2 7 5" xfId="28493"/>
    <cellStyle name="SAPBEXexcGood1 2 8" xfId="3451"/>
    <cellStyle name="SAPBEXexcGood1 2 8 2" xfId="3452"/>
    <cellStyle name="SAPBEXexcGood1 2 8 2 2" xfId="28494"/>
    <cellStyle name="SAPBEXexcGood1 2 8 2 2 2" xfId="28495"/>
    <cellStyle name="SAPBEXexcGood1 2 8 2 3" xfId="28496"/>
    <cellStyle name="SAPBEXexcGood1 2 8 2 3 2" xfId="28497"/>
    <cellStyle name="SAPBEXexcGood1 2 8 2 4" xfId="28498"/>
    <cellStyle name="SAPBEXexcGood1 2 8 3" xfId="28499"/>
    <cellStyle name="SAPBEXexcGood1 2 8 3 2" xfId="28500"/>
    <cellStyle name="SAPBEXexcGood1 2 8 4" xfId="28501"/>
    <cellStyle name="SAPBEXexcGood1 2 8 4 2" xfId="28502"/>
    <cellStyle name="SAPBEXexcGood1 2 8 5" xfId="28503"/>
    <cellStyle name="SAPBEXexcGood1 2 9" xfId="3453"/>
    <cellStyle name="SAPBEXexcGood1 2 9 2" xfId="3454"/>
    <cellStyle name="SAPBEXexcGood1 2 9 2 2" xfId="28504"/>
    <cellStyle name="SAPBEXexcGood1 2 9 2 2 2" xfId="28505"/>
    <cellStyle name="SAPBEXexcGood1 2 9 2 3" xfId="28506"/>
    <cellStyle name="SAPBEXexcGood1 2 9 2 3 2" xfId="28507"/>
    <cellStyle name="SAPBEXexcGood1 2 9 2 4" xfId="28508"/>
    <cellStyle name="SAPBEXexcGood1 2 9 3" xfId="28509"/>
    <cellStyle name="SAPBEXexcGood1 2 9 3 2" xfId="28510"/>
    <cellStyle name="SAPBEXexcGood1 2 9 4" xfId="28511"/>
    <cellStyle name="SAPBEXexcGood1 2 9 4 2" xfId="28512"/>
    <cellStyle name="SAPBEXexcGood1 2 9 5" xfId="28513"/>
    <cellStyle name="SAPBEXexcGood1 20" xfId="28514"/>
    <cellStyle name="SAPBEXexcGood1 20 2" xfId="28515"/>
    <cellStyle name="SAPBEXexcGood1 21" xfId="28516"/>
    <cellStyle name="SAPBEXexcGood1 21 2" xfId="28517"/>
    <cellStyle name="SAPBEXexcGood1 22" xfId="28518"/>
    <cellStyle name="SAPBEXexcGood1 3" xfId="3455"/>
    <cellStyle name="SAPBEXexcGood1 3 10" xfId="3456"/>
    <cellStyle name="SAPBEXexcGood1 3 10 2" xfId="28519"/>
    <cellStyle name="SAPBEXexcGood1 3 10 2 2" xfId="28520"/>
    <cellStyle name="SAPBEXexcGood1 3 10 3" xfId="28521"/>
    <cellStyle name="SAPBEXexcGood1 3 10 3 2" xfId="28522"/>
    <cellStyle name="SAPBEXexcGood1 3 10 4" xfId="28523"/>
    <cellStyle name="SAPBEXexcGood1 3 11" xfId="28524"/>
    <cellStyle name="SAPBEXexcGood1 3 11 2" xfId="28525"/>
    <cellStyle name="SAPBEXexcGood1 3 12" xfId="28526"/>
    <cellStyle name="SAPBEXexcGood1 3 12 2" xfId="28527"/>
    <cellStyle name="SAPBEXexcGood1 3 13" xfId="28528"/>
    <cellStyle name="SAPBEXexcGood1 3 2" xfId="3457"/>
    <cellStyle name="SAPBEXexcGood1 3 2 10" xfId="28529"/>
    <cellStyle name="SAPBEXexcGood1 3 2 2" xfId="3458"/>
    <cellStyle name="SAPBEXexcGood1 3 2 2 2" xfId="3459"/>
    <cellStyle name="SAPBEXexcGood1 3 2 2 2 2" xfId="28530"/>
    <cellStyle name="SAPBEXexcGood1 3 2 2 2 2 2" xfId="28531"/>
    <cellStyle name="SAPBEXexcGood1 3 2 2 2 3" xfId="28532"/>
    <cellStyle name="SAPBEXexcGood1 3 2 2 2 3 2" xfId="28533"/>
    <cellStyle name="SAPBEXexcGood1 3 2 2 2 4" xfId="28534"/>
    <cellStyle name="SAPBEXexcGood1 3 2 2 3" xfId="28535"/>
    <cellStyle name="SAPBEXexcGood1 3 2 2 3 2" xfId="28536"/>
    <cellStyle name="SAPBEXexcGood1 3 2 2 4" xfId="28537"/>
    <cellStyle name="SAPBEXexcGood1 3 2 2 4 2" xfId="28538"/>
    <cellStyle name="SAPBEXexcGood1 3 2 2 5" xfId="28539"/>
    <cellStyle name="SAPBEXexcGood1 3 2 3" xfId="3460"/>
    <cellStyle name="SAPBEXexcGood1 3 2 3 2" xfId="3461"/>
    <cellStyle name="SAPBEXexcGood1 3 2 3 2 2" xfId="28540"/>
    <cellStyle name="SAPBEXexcGood1 3 2 3 2 2 2" xfId="28541"/>
    <cellStyle name="SAPBEXexcGood1 3 2 3 2 3" xfId="28542"/>
    <cellStyle name="SAPBEXexcGood1 3 2 3 2 3 2" xfId="28543"/>
    <cellStyle name="SAPBEXexcGood1 3 2 3 2 4" xfId="28544"/>
    <cellStyle name="SAPBEXexcGood1 3 2 3 3" xfId="28545"/>
    <cellStyle name="SAPBEXexcGood1 3 2 3 3 2" xfId="28546"/>
    <cellStyle name="SAPBEXexcGood1 3 2 3 4" xfId="28547"/>
    <cellStyle name="SAPBEXexcGood1 3 2 3 4 2" xfId="28548"/>
    <cellStyle name="SAPBEXexcGood1 3 2 3 5" xfId="28549"/>
    <cellStyle name="SAPBEXexcGood1 3 2 4" xfId="3462"/>
    <cellStyle name="SAPBEXexcGood1 3 2 4 2" xfId="3463"/>
    <cellStyle name="SAPBEXexcGood1 3 2 4 2 2" xfId="28550"/>
    <cellStyle name="SAPBEXexcGood1 3 2 4 2 2 2" xfId="28551"/>
    <cellStyle name="SAPBEXexcGood1 3 2 4 2 3" xfId="28552"/>
    <cellStyle name="SAPBEXexcGood1 3 2 4 2 3 2" xfId="28553"/>
    <cellStyle name="SAPBEXexcGood1 3 2 4 2 4" xfId="28554"/>
    <cellStyle name="SAPBEXexcGood1 3 2 4 3" xfId="28555"/>
    <cellStyle name="SAPBEXexcGood1 3 2 4 3 2" xfId="28556"/>
    <cellStyle name="SAPBEXexcGood1 3 2 4 4" xfId="28557"/>
    <cellStyle name="SAPBEXexcGood1 3 2 4 4 2" xfId="28558"/>
    <cellStyle name="SAPBEXexcGood1 3 2 4 5" xfId="28559"/>
    <cellStyle name="SAPBEXexcGood1 3 2 5" xfId="3464"/>
    <cellStyle name="SAPBEXexcGood1 3 2 5 2" xfId="3465"/>
    <cellStyle name="SAPBEXexcGood1 3 2 5 2 2" xfId="28560"/>
    <cellStyle name="SAPBEXexcGood1 3 2 5 2 2 2" xfId="28561"/>
    <cellStyle name="SAPBEXexcGood1 3 2 5 2 3" xfId="28562"/>
    <cellStyle name="SAPBEXexcGood1 3 2 5 2 3 2" xfId="28563"/>
    <cellStyle name="SAPBEXexcGood1 3 2 5 2 4" xfId="28564"/>
    <cellStyle name="SAPBEXexcGood1 3 2 5 3" xfId="28565"/>
    <cellStyle name="SAPBEXexcGood1 3 2 5 3 2" xfId="28566"/>
    <cellStyle name="SAPBEXexcGood1 3 2 5 4" xfId="28567"/>
    <cellStyle name="SAPBEXexcGood1 3 2 5 4 2" xfId="28568"/>
    <cellStyle name="SAPBEXexcGood1 3 2 5 5" xfId="28569"/>
    <cellStyle name="SAPBEXexcGood1 3 2 6" xfId="3466"/>
    <cellStyle name="SAPBEXexcGood1 3 2 6 2" xfId="3467"/>
    <cellStyle name="SAPBEXexcGood1 3 2 6 2 2" xfId="28570"/>
    <cellStyle name="SAPBEXexcGood1 3 2 6 2 2 2" xfId="28571"/>
    <cellStyle name="SAPBEXexcGood1 3 2 6 2 3" xfId="28572"/>
    <cellStyle name="SAPBEXexcGood1 3 2 6 2 3 2" xfId="28573"/>
    <cellStyle name="SAPBEXexcGood1 3 2 6 2 4" xfId="28574"/>
    <cellStyle name="SAPBEXexcGood1 3 2 6 3" xfId="28575"/>
    <cellStyle name="SAPBEXexcGood1 3 2 6 3 2" xfId="28576"/>
    <cellStyle name="SAPBEXexcGood1 3 2 6 4" xfId="28577"/>
    <cellStyle name="SAPBEXexcGood1 3 2 6 4 2" xfId="28578"/>
    <cellStyle name="SAPBEXexcGood1 3 2 6 5" xfId="28579"/>
    <cellStyle name="SAPBEXexcGood1 3 2 7" xfId="3468"/>
    <cellStyle name="SAPBEXexcGood1 3 2 7 2" xfId="28580"/>
    <cellStyle name="SAPBEXexcGood1 3 2 7 2 2" xfId="28581"/>
    <cellStyle name="SAPBEXexcGood1 3 2 7 3" xfId="28582"/>
    <cellStyle name="SAPBEXexcGood1 3 2 7 3 2" xfId="28583"/>
    <cellStyle name="SAPBEXexcGood1 3 2 7 4" xfId="28584"/>
    <cellStyle name="SAPBEXexcGood1 3 2 8" xfId="28585"/>
    <cellStyle name="SAPBEXexcGood1 3 2 8 2" xfId="28586"/>
    <cellStyle name="SAPBEXexcGood1 3 2 9" xfId="28587"/>
    <cellStyle name="SAPBEXexcGood1 3 2 9 2" xfId="28588"/>
    <cellStyle name="SAPBEXexcGood1 3 3" xfId="3469"/>
    <cellStyle name="SAPBEXexcGood1 3 3 10" xfId="28589"/>
    <cellStyle name="SAPBEXexcGood1 3 3 2" xfId="3470"/>
    <cellStyle name="SAPBEXexcGood1 3 3 2 2" xfId="3471"/>
    <cellStyle name="SAPBEXexcGood1 3 3 2 2 2" xfId="28590"/>
    <cellStyle name="SAPBEXexcGood1 3 3 2 2 2 2" xfId="28591"/>
    <cellStyle name="SAPBEXexcGood1 3 3 2 2 3" xfId="28592"/>
    <cellStyle name="SAPBEXexcGood1 3 3 2 2 3 2" xfId="28593"/>
    <cellStyle name="SAPBEXexcGood1 3 3 2 2 4" xfId="28594"/>
    <cellStyle name="SAPBEXexcGood1 3 3 2 3" xfId="28595"/>
    <cellStyle name="SAPBEXexcGood1 3 3 2 3 2" xfId="28596"/>
    <cellStyle name="SAPBEXexcGood1 3 3 2 4" xfId="28597"/>
    <cellStyle name="SAPBEXexcGood1 3 3 2 4 2" xfId="28598"/>
    <cellStyle name="SAPBEXexcGood1 3 3 2 5" xfId="28599"/>
    <cellStyle name="SAPBEXexcGood1 3 3 3" xfId="3472"/>
    <cellStyle name="SAPBEXexcGood1 3 3 3 2" xfId="3473"/>
    <cellStyle name="SAPBEXexcGood1 3 3 3 2 2" xfId="28600"/>
    <cellStyle name="SAPBEXexcGood1 3 3 3 2 2 2" xfId="28601"/>
    <cellStyle name="SAPBEXexcGood1 3 3 3 2 3" xfId="28602"/>
    <cellStyle name="SAPBEXexcGood1 3 3 3 2 3 2" xfId="28603"/>
    <cellStyle name="SAPBEXexcGood1 3 3 3 2 4" xfId="28604"/>
    <cellStyle name="SAPBEXexcGood1 3 3 3 3" xfId="28605"/>
    <cellStyle name="SAPBEXexcGood1 3 3 3 3 2" xfId="28606"/>
    <cellStyle name="SAPBEXexcGood1 3 3 3 4" xfId="28607"/>
    <cellStyle name="SAPBEXexcGood1 3 3 3 4 2" xfId="28608"/>
    <cellStyle name="SAPBEXexcGood1 3 3 3 5" xfId="28609"/>
    <cellStyle name="SAPBEXexcGood1 3 3 4" xfId="3474"/>
    <cellStyle name="SAPBEXexcGood1 3 3 4 2" xfId="3475"/>
    <cellStyle name="SAPBEXexcGood1 3 3 4 2 2" xfId="28610"/>
    <cellStyle name="SAPBEXexcGood1 3 3 4 2 2 2" xfId="28611"/>
    <cellStyle name="SAPBEXexcGood1 3 3 4 2 3" xfId="28612"/>
    <cellStyle name="SAPBEXexcGood1 3 3 4 2 3 2" xfId="28613"/>
    <cellStyle name="SAPBEXexcGood1 3 3 4 2 4" xfId="28614"/>
    <cellStyle name="SAPBEXexcGood1 3 3 4 3" xfId="28615"/>
    <cellStyle name="SAPBEXexcGood1 3 3 4 3 2" xfId="28616"/>
    <cellStyle name="SAPBEXexcGood1 3 3 4 4" xfId="28617"/>
    <cellStyle name="SAPBEXexcGood1 3 3 4 4 2" xfId="28618"/>
    <cellStyle name="SAPBEXexcGood1 3 3 4 5" xfId="28619"/>
    <cellStyle name="SAPBEXexcGood1 3 3 5" xfId="3476"/>
    <cellStyle name="SAPBEXexcGood1 3 3 5 2" xfId="3477"/>
    <cellStyle name="SAPBEXexcGood1 3 3 5 2 2" xfId="28620"/>
    <cellStyle name="SAPBEXexcGood1 3 3 5 2 2 2" xfId="28621"/>
    <cellStyle name="SAPBEXexcGood1 3 3 5 2 3" xfId="28622"/>
    <cellStyle name="SAPBEXexcGood1 3 3 5 2 3 2" xfId="28623"/>
    <cellStyle name="SAPBEXexcGood1 3 3 5 2 4" xfId="28624"/>
    <cellStyle name="SAPBEXexcGood1 3 3 5 3" xfId="28625"/>
    <cellStyle name="SAPBEXexcGood1 3 3 5 3 2" xfId="28626"/>
    <cellStyle name="SAPBEXexcGood1 3 3 5 4" xfId="28627"/>
    <cellStyle name="SAPBEXexcGood1 3 3 5 4 2" xfId="28628"/>
    <cellStyle name="SAPBEXexcGood1 3 3 5 5" xfId="28629"/>
    <cellStyle name="SAPBEXexcGood1 3 3 6" xfId="3478"/>
    <cellStyle name="SAPBEXexcGood1 3 3 6 2" xfId="3479"/>
    <cellStyle name="SAPBEXexcGood1 3 3 6 2 2" xfId="28630"/>
    <cellStyle name="SAPBEXexcGood1 3 3 6 2 2 2" xfId="28631"/>
    <cellStyle name="SAPBEXexcGood1 3 3 6 2 3" xfId="28632"/>
    <cellStyle name="SAPBEXexcGood1 3 3 6 2 3 2" xfId="28633"/>
    <cellStyle name="SAPBEXexcGood1 3 3 6 2 4" xfId="28634"/>
    <cellStyle name="SAPBEXexcGood1 3 3 6 3" xfId="28635"/>
    <cellStyle name="SAPBEXexcGood1 3 3 6 3 2" xfId="28636"/>
    <cellStyle name="SAPBEXexcGood1 3 3 6 4" xfId="28637"/>
    <cellStyle name="SAPBEXexcGood1 3 3 6 4 2" xfId="28638"/>
    <cellStyle name="SAPBEXexcGood1 3 3 6 5" xfId="28639"/>
    <cellStyle name="SAPBEXexcGood1 3 3 7" xfId="3480"/>
    <cellStyle name="SAPBEXexcGood1 3 3 7 2" xfId="28640"/>
    <cellStyle name="SAPBEXexcGood1 3 3 7 2 2" xfId="28641"/>
    <cellStyle name="SAPBEXexcGood1 3 3 7 3" xfId="28642"/>
    <cellStyle name="SAPBEXexcGood1 3 3 7 3 2" xfId="28643"/>
    <cellStyle name="SAPBEXexcGood1 3 3 7 4" xfId="28644"/>
    <cellStyle name="SAPBEXexcGood1 3 3 8" xfId="28645"/>
    <cellStyle name="SAPBEXexcGood1 3 3 8 2" xfId="28646"/>
    <cellStyle name="SAPBEXexcGood1 3 3 9" xfId="28647"/>
    <cellStyle name="SAPBEXexcGood1 3 3 9 2" xfId="28648"/>
    <cellStyle name="SAPBEXexcGood1 3 4" xfId="3481"/>
    <cellStyle name="SAPBEXexcGood1 3 4 10" xfId="28649"/>
    <cellStyle name="SAPBEXexcGood1 3 4 2" xfId="3482"/>
    <cellStyle name="SAPBEXexcGood1 3 4 2 2" xfId="3483"/>
    <cellStyle name="SAPBEXexcGood1 3 4 2 2 2" xfId="28650"/>
    <cellStyle name="SAPBEXexcGood1 3 4 2 2 2 2" xfId="28651"/>
    <cellStyle name="SAPBEXexcGood1 3 4 2 2 3" xfId="28652"/>
    <cellStyle name="SAPBEXexcGood1 3 4 2 2 3 2" xfId="28653"/>
    <cellStyle name="SAPBEXexcGood1 3 4 2 2 4" xfId="28654"/>
    <cellStyle name="SAPBEXexcGood1 3 4 2 3" xfId="28655"/>
    <cellStyle name="SAPBEXexcGood1 3 4 2 3 2" xfId="28656"/>
    <cellStyle name="SAPBEXexcGood1 3 4 2 4" xfId="28657"/>
    <cellStyle name="SAPBEXexcGood1 3 4 2 4 2" xfId="28658"/>
    <cellStyle name="SAPBEXexcGood1 3 4 2 5" xfId="28659"/>
    <cellStyle name="SAPBEXexcGood1 3 4 3" xfId="3484"/>
    <cellStyle name="SAPBEXexcGood1 3 4 3 2" xfId="3485"/>
    <cellStyle name="SAPBEXexcGood1 3 4 3 2 2" xfId="28660"/>
    <cellStyle name="SAPBEXexcGood1 3 4 3 2 2 2" xfId="28661"/>
    <cellStyle name="SAPBEXexcGood1 3 4 3 2 3" xfId="28662"/>
    <cellStyle name="SAPBEXexcGood1 3 4 3 2 3 2" xfId="28663"/>
    <cellStyle name="SAPBEXexcGood1 3 4 3 2 4" xfId="28664"/>
    <cellStyle name="SAPBEXexcGood1 3 4 3 3" xfId="28665"/>
    <cellStyle name="SAPBEXexcGood1 3 4 3 3 2" xfId="28666"/>
    <cellStyle name="SAPBEXexcGood1 3 4 3 4" xfId="28667"/>
    <cellStyle name="SAPBEXexcGood1 3 4 3 4 2" xfId="28668"/>
    <cellStyle name="SAPBEXexcGood1 3 4 3 5" xfId="28669"/>
    <cellStyle name="SAPBEXexcGood1 3 4 4" xfId="3486"/>
    <cellStyle name="SAPBEXexcGood1 3 4 4 2" xfId="3487"/>
    <cellStyle name="SAPBEXexcGood1 3 4 4 2 2" xfId="28670"/>
    <cellStyle name="SAPBEXexcGood1 3 4 4 2 2 2" xfId="28671"/>
    <cellStyle name="SAPBEXexcGood1 3 4 4 2 3" xfId="28672"/>
    <cellStyle name="SAPBEXexcGood1 3 4 4 2 3 2" xfId="28673"/>
    <cellStyle name="SAPBEXexcGood1 3 4 4 2 4" xfId="28674"/>
    <cellStyle name="SAPBEXexcGood1 3 4 4 3" xfId="28675"/>
    <cellStyle name="SAPBEXexcGood1 3 4 4 3 2" xfId="28676"/>
    <cellStyle name="SAPBEXexcGood1 3 4 4 4" xfId="28677"/>
    <cellStyle name="SAPBEXexcGood1 3 4 4 4 2" xfId="28678"/>
    <cellStyle name="SAPBEXexcGood1 3 4 4 5" xfId="28679"/>
    <cellStyle name="SAPBEXexcGood1 3 4 5" xfId="3488"/>
    <cellStyle name="SAPBEXexcGood1 3 4 5 2" xfId="3489"/>
    <cellStyle name="SAPBEXexcGood1 3 4 5 2 2" xfId="28680"/>
    <cellStyle name="SAPBEXexcGood1 3 4 5 2 2 2" xfId="28681"/>
    <cellStyle name="SAPBEXexcGood1 3 4 5 2 3" xfId="28682"/>
    <cellStyle name="SAPBEXexcGood1 3 4 5 2 3 2" xfId="28683"/>
    <cellStyle name="SAPBEXexcGood1 3 4 5 2 4" xfId="28684"/>
    <cellStyle name="SAPBEXexcGood1 3 4 5 3" xfId="28685"/>
    <cellStyle name="SAPBEXexcGood1 3 4 5 3 2" xfId="28686"/>
    <cellStyle name="SAPBEXexcGood1 3 4 5 4" xfId="28687"/>
    <cellStyle name="SAPBEXexcGood1 3 4 5 4 2" xfId="28688"/>
    <cellStyle name="SAPBEXexcGood1 3 4 5 5" xfId="28689"/>
    <cellStyle name="SAPBEXexcGood1 3 4 6" xfId="3490"/>
    <cellStyle name="SAPBEXexcGood1 3 4 6 2" xfId="3491"/>
    <cellStyle name="SAPBEXexcGood1 3 4 6 2 2" xfId="28690"/>
    <cellStyle name="SAPBEXexcGood1 3 4 6 2 2 2" xfId="28691"/>
    <cellStyle name="SAPBEXexcGood1 3 4 6 2 3" xfId="28692"/>
    <cellStyle name="SAPBEXexcGood1 3 4 6 2 3 2" xfId="28693"/>
    <cellStyle name="SAPBEXexcGood1 3 4 6 2 4" xfId="28694"/>
    <cellStyle name="SAPBEXexcGood1 3 4 6 3" xfId="28695"/>
    <cellStyle name="SAPBEXexcGood1 3 4 6 3 2" xfId="28696"/>
    <cellStyle name="SAPBEXexcGood1 3 4 6 4" xfId="28697"/>
    <cellStyle name="SAPBEXexcGood1 3 4 6 4 2" xfId="28698"/>
    <cellStyle name="SAPBEXexcGood1 3 4 6 5" xfId="28699"/>
    <cellStyle name="SAPBEXexcGood1 3 4 7" xfId="3492"/>
    <cellStyle name="SAPBEXexcGood1 3 4 7 2" xfId="28700"/>
    <cellStyle name="SAPBEXexcGood1 3 4 7 2 2" xfId="28701"/>
    <cellStyle name="SAPBEXexcGood1 3 4 7 3" xfId="28702"/>
    <cellStyle name="SAPBEXexcGood1 3 4 7 3 2" xfId="28703"/>
    <cellStyle name="SAPBEXexcGood1 3 4 7 4" xfId="28704"/>
    <cellStyle name="SAPBEXexcGood1 3 4 8" xfId="28705"/>
    <cellStyle name="SAPBEXexcGood1 3 4 8 2" xfId="28706"/>
    <cellStyle name="SAPBEXexcGood1 3 4 9" xfId="28707"/>
    <cellStyle name="SAPBEXexcGood1 3 4 9 2" xfId="28708"/>
    <cellStyle name="SAPBEXexcGood1 3 5" xfId="3493"/>
    <cellStyle name="SAPBEXexcGood1 3 5 2" xfId="3494"/>
    <cellStyle name="SAPBEXexcGood1 3 5 2 2" xfId="28709"/>
    <cellStyle name="SAPBEXexcGood1 3 5 2 2 2" xfId="28710"/>
    <cellStyle name="SAPBEXexcGood1 3 5 2 3" xfId="28711"/>
    <cellStyle name="SAPBEXexcGood1 3 5 2 3 2" xfId="28712"/>
    <cellStyle name="SAPBEXexcGood1 3 5 2 4" xfId="28713"/>
    <cellStyle name="SAPBEXexcGood1 3 5 3" xfId="28714"/>
    <cellStyle name="SAPBEXexcGood1 3 5 3 2" xfId="28715"/>
    <cellStyle name="SAPBEXexcGood1 3 5 4" xfId="28716"/>
    <cellStyle name="SAPBEXexcGood1 3 5 4 2" xfId="28717"/>
    <cellStyle name="SAPBEXexcGood1 3 5 5" xfId="28718"/>
    <cellStyle name="SAPBEXexcGood1 3 6" xfId="3495"/>
    <cellStyle name="SAPBEXexcGood1 3 6 2" xfId="3496"/>
    <cellStyle name="SAPBEXexcGood1 3 6 2 2" xfId="28719"/>
    <cellStyle name="SAPBEXexcGood1 3 6 2 2 2" xfId="28720"/>
    <cellStyle name="SAPBEXexcGood1 3 6 2 3" xfId="28721"/>
    <cellStyle name="SAPBEXexcGood1 3 6 2 3 2" xfId="28722"/>
    <cellStyle name="SAPBEXexcGood1 3 6 2 4" xfId="28723"/>
    <cellStyle name="SAPBEXexcGood1 3 6 3" xfId="28724"/>
    <cellStyle name="SAPBEXexcGood1 3 6 3 2" xfId="28725"/>
    <cellStyle name="SAPBEXexcGood1 3 6 4" xfId="28726"/>
    <cellStyle name="SAPBEXexcGood1 3 6 4 2" xfId="28727"/>
    <cellStyle name="SAPBEXexcGood1 3 6 5" xfId="28728"/>
    <cellStyle name="SAPBEXexcGood1 3 7" xfId="3497"/>
    <cellStyle name="SAPBEXexcGood1 3 7 2" xfId="3498"/>
    <cellStyle name="SAPBEXexcGood1 3 7 2 2" xfId="28729"/>
    <cellStyle name="SAPBEXexcGood1 3 7 2 2 2" xfId="28730"/>
    <cellStyle name="SAPBEXexcGood1 3 7 2 3" xfId="28731"/>
    <cellStyle name="SAPBEXexcGood1 3 7 2 3 2" xfId="28732"/>
    <cellStyle name="SAPBEXexcGood1 3 7 2 4" xfId="28733"/>
    <cellStyle name="SAPBEXexcGood1 3 7 3" xfId="28734"/>
    <cellStyle name="SAPBEXexcGood1 3 7 3 2" xfId="28735"/>
    <cellStyle name="SAPBEXexcGood1 3 7 4" xfId="28736"/>
    <cellStyle name="SAPBEXexcGood1 3 7 4 2" xfId="28737"/>
    <cellStyle name="SAPBEXexcGood1 3 7 5" xfId="28738"/>
    <cellStyle name="SAPBEXexcGood1 3 8" xfId="3499"/>
    <cellStyle name="SAPBEXexcGood1 3 8 2" xfId="3500"/>
    <cellStyle name="SAPBEXexcGood1 3 8 2 2" xfId="28739"/>
    <cellStyle name="SAPBEXexcGood1 3 8 2 2 2" xfId="28740"/>
    <cellStyle name="SAPBEXexcGood1 3 8 2 3" xfId="28741"/>
    <cellStyle name="SAPBEXexcGood1 3 8 2 3 2" xfId="28742"/>
    <cellStyle name="SAPBEXexcGood1 3 8 2 4" xfId="28743"/>
    <cellStyle name="SAPBEXexcGood1 3 8 3" xfId="28744"/>
    <cellStyle name="SAPBEXexcGood1 3 8 3 2" xfId="28745"/>
    <cellStyle name="SAPBEXexcGood1 3 8 4" xfId="28746"/>
    <cellStyle name="SAPBEXexcGood1 3 8 4 2" xfId="28747"/>
    <cellStyle name="SAPBEXexcGood1 3 8 5" xfId="28748"/>
    <cellStyle name="SAPBEXexcGood1 3 9" xfId="3501"/>
    <cellStyle name="SAPBEXexcGood1 3 9 2" xfId="3502"/>
    <cellStyle name="SAPBEXexcGood1 3 9 2 2" xfId="28749"/>
    <cellStyle name="SAPBEXexcGood1 3 9 2 2 2" xfId="28750"/>
    <cellStyle name="SAPBEXexcGood1 3 9 2 3" xfId="28751"/>
    <cellStyle name="SAPBEXexcGood1 3 9 2 3 2" xfId="28752"/>
    <cellStyle name="SAPBEXexcGood1 3 9 2 4" xfId="28753"/>
    <cellStyle name="SAPBEXexcGood1 3 9 3" xfId="28754"/>
    <cellStyle name="SAPBEXexcGood1 3 9 3 2" xfId="28755"/>
    <cellStyle name="SAPBEXexcGood1 3 9 4" xfId="28756"/>
    <cellStyle name="SAPBEXexcGood1 3 9 4 2" xfId="28757"/>
    <cellStyle name="SAPBEXexcGood1 3 9 5" xfId="28758"/>
    <cellStyle name="SAPBEXexcGood1 4" xfId="3503"/>
    <cellStyle name="SAPBEXexcGood1 4 10" xfId="28759"/>
    <cellStyle name="SAPBEXexcGood1 4 2" xfId="3504"/>
    <cellStyle name="SAPBEXexcGood1 4 2 2" xfId="3505"/>
    <cellStyle name="SAPBEXexcGood1 4 2 2 2" xfId="28760"/>
    <cellStyle name="SAPBEXexcGood1 4 2 2 2 2" xfId="28761"/>
    <cellStyle name="SAPBEXexcGood1 4 2 2 3" xfId="28762"/>
    <cellStyle name="SAPBEXexcGood1 4 2 2 3 2" xfId="28763"/>
    <cellStyle name="SAPBEXexcGood1 4 2 2 4" xfId="28764"/>
    <cellStyle name="SAPBEXexcGood1 4 2 3" xfId="28765"/>
    <cellStyle name="SAPBEXexcGood1 4 2 3 2" xfId="28766"/>
    <cellStyle name="SAPBEXexcGood1 4 2 4" xfId="28767"/>
    <cellStyle name="SAPBEXexcGood1 4 2 4 2" xfId="28768"/>
    <cellStyle name="SAPBEXexcGood1 4 2 5" xfId="28769"/>
    <cellStyle name="SAPBEXexcGood1 4 3" xfId="3506"/>
    <cellStyle name="SAPBEXexcGood1 4 3 2" xfId="3507"/>
    <cellStyle name="SAPBEXexcGood1 4 3 2 2" xfId="28770"/>
    <cellStyle name="SAPBEXexcGood1 4 3 2 2 2" xfId="28771"/>
    <cellStyle name="SAPBEXexcGood1 4 3 2 3" xfId="28772"/>
    <cellStyle name="SAPBEXexcGood1 4 3 2 3 2" xfId="28773"/>
    <cellStyle name="SAPBEXexcGood1 4 3 2 4" xfId="28774"/>
    <cellStyle name="SAPBEXexcGood1 4 3 3" xfId="28775"/>
    <cellStyle name="SAPBEXexcGood1 4 3 3 2" xfId="28776"/>
    <cellStyle name="SAPBEXexcGood1 4 3 4" xfId="28777"/>
    <cellStyle name="SAPBEXexcGood1 4 3 4 2" xfId="28778"/>
    <cellStyle name="SAPBEXexcGood1 4 3 5" xfId="28779"/>
    <cellStyle name="SAPBEXexcGood1 4 4" xfId="3508"/>
    <cellStyle name="SAPBEXexcGood1 4 4 2" xfId="3509"/>
    <cellStyle name="SAPBEXexcGood1 4 4 2 2" xfId="28780"/>
    <cellStyle name="SAPBEXexcGood1 4 4 2 2 2" xfId="28781"/>
    <cellStyle name="SAPBEXexcGood1 4 4 2 3" xfId="28782"/>
    <cellStyle name="SAPBEXexcGood1 4 4 2 3 2" xfId="28783"/>
    <cellStyle name="SAPBEXexcGood1 4 4 2 4" xfId="28784"/>
    <cellStyle name="SAPBEXexcGood1 4 4 3" xfId="28785"/>
    <cellStyle name="SAPBEXexcGood1 4 4 3 2" xfId="28786"/>
    <cellStyle name="SAPBEXexcGood1 4 4 4" xfId="28787"/>
    <cellStyle name="SAPBEXexcGood1 4 4 4 2" xfId="28788"/>
    <cellStyle name="SAPBEXexcGood1 4 4 5" xfId="28789"/>
    <cellStyle name="SAPBEXexcGood1 4 5" xfId="3510"/>
    <cellStyle name="SAPBEXexcGood1 4 5 2" xfId="3511"/>
    <cellStyle name="SAPBEXexcGood1 4 5 2 2" xfId="28790"/>
    <cellStyle name="SAPBEXexcGood1 4 5 2 2 2" xfId="28791"/>
    <cellStyle name="SAPBEXexcGood1 4 5 2 3" xfId="28792"/>
    <cellStyle name="SAPBEXexcGood1 4 5 2 3 2" xfId="28793"/>
    <cellStyle name="SAPBEXexcGood1 4 5 2 4" xfId="28794"/>
    <cellStyle name="SAPBEXexcGood1 4 5 3" xfId="28795"/>
    <cellStyle name="SAPBEXexcGood1 4 5 3 2" xfId="28796"/>
    <cellStyle name="SAPBEXexcGood1 4 5 4" xfId="28797"/>
    <cellStyle name="SAPBEXexcGood1 4 5 4 2" xfId="28798"/>
    <cellStyle name="SAPBEXexcGood1 4 5 5" xfId="28799"/>
    <cellStyle name="SAPBEXexcGood1 4 6" xfId="3512"/>
    <cellStyle name="SAPBEXexcGood1 4 6 2" xfId="3513"/>
    <cellStyle name="SAPBEXexcGood1 4 6 2 2" xfId="28800"/>
    <cellStyle name="SAPBEXexcGood1 4 6 2 2 2" xfId="28801"/>
    <cellStyle name="SAPBEXexcGood1 4 6 2 3" xfId="28802"/>
    <cellStyle name="SAPBEXexcGood1 4 6 2 3 2" xfId="28803"/>
    <cellStyle name="SAPBEXexcGood1 4 6 2 4" xfId="28804"/>
    <cellStyle name="SAPBEXexcGood1 4 6 3" xfId="28805"/>
    <cellStyle name="SAPBEXexcGood1 4 6 3 2" xfId="28806"/>
    <cellStyle name="SAPBEXexcGood1 4 6 4" xfId="28807"/>
    <cellStyle name="SAPBEXexcGood1 4 6 4 2" xfId="28808"/>
    <cellStyle name="SAPBEXexcGood1 4 6 5" xfId="28809"/>
    <cellStyle name="SAPBEXexcGood1 4 7" xfId="3514"/>
    <cellStyle name="SAPBEXexcGood1 4 7 2" xfId="28810"/>
    <cellStyle name="SAPBEXexcGood1 4 7 2 2" xfId="28811"/>
    <cellStyle name="SAPBEXexcGood1 4 7 3" xfId="28812"/>
    <cellStyle name="SAPBEXexcGood1 4 7 3 2" xfId="28813"/>
    <cellStyle name="SAPBEXexcGood1 4 7 4" xfId="28814"/>
    <cellStyle name="SAPBEXexcGood1 4 8" xfId="28815"/>
    <cellStyle name="SAPBEXexcGood1 4 8 2" xfId="28816"/>
    <cellStyle name="SAPBEXexcGood1 4 9" xfId="28817"/>
    <cellStyle name="SAPBEXexcGood1 4 9 2" xfId="28818"/>
    <cellStyle name="SAPBEXexcGood1 5" xfId="3515"/>
    <cellStyle name="SAPBEXexcGood1 5 10" xfId="28819"/>
    <cellStyle name="SAPBEXexcGood1 5 2" xfId="3516"/>
    <cellStyle name="SAPBEXexcGood1 5 2 2" xfId="3517"/>
    <cellStyle name="SAPBEXexcGood1 5 2 2 2" xfId="28820"/>
    <cellStyle name="SAPBEXexcGood1 5 2 2 2 2" xfId="28821"/>
    <cellStyle name="SAPBEXexcGood1 5 2 2 3" xfId="28822"/>
    <cellStyle name="SAPBEXexcGood1 5 2 2 3 2" xfId="28823"/>
    <cellStyle name="SAPBEXexcGood1 5 2 2 4" xfId="28824"/>
    <cellStyle name="SAPBEXexcGood1 5 2 3" xfId="28825"/>
    <cellStyle name="SAPBEXexcGood1 5 2 3 2" xfId="28826"/>
    <cellStyle name="SAPBEXexcGood1 5 2 4" xfId="28827"/>
    <cellStyle name="SAPBEXexcGood1 5 2 4 2" xfId="28828"/>
    <cellStyle name="SAPBEXexcGood1 5 2 5" xfId="28829"/>
    <cellStyle name="SAPBEXexcGood1 5 3" xfId="3518"/>
    <cellStyle name="SAPBEXexcGood1 5 3 2" xfId="3519"/>
    <cellStyle name="SAPBEXexcGood1 5 3 2 2" xfId="28830"/>
    <cellStyle name="SAPBEXexcGood1 5 3 2 2 2" xfId="28831"/>
    <cellStyle name="SAPBEXexcGood1 5 3 2 3" xfId="28832"/>
    <cellStyle name="SAPBEXexcGood1 5 3 2 3 2" xfId="28833"/>
    <cellStyle name="SAPBEXexcGood1 5 3 2 4" xfId="28834"/>
    <cellStyle name="SAPBEXexcGood1 5 3 3" xfId="28835"/>
    <cellStyle name="SAPBEXexcGood1 5 3 3 2" xfId="28836"/>
    <cellStyle name="SAPBEXexcGood1 5 3 4" xfId="28837"/>
    <cellStyle name="SAPBEXexcGood1 5 3 4 2" xfId="28838"/>
    <cellStyle name="SAPBEXexcGood1 5 3 5" xfId="28839"/>
    <cellStyle name="SAPBEXexcGood1 5 4" xfId="3520"/>
    <cellStyle name="SAPBEXexcGood1 5 4 2" xfId="3521"/>
    <cellStyle name="SAPBEXexcGood1 5 4 2 2" xfId="28840"/>
    <cellStyle name="SAPBEXexcGood1 5 4 2 2 2" xfId="28841"/>
    <cellStyle name="SAPBEXexcGood1 5 4 2 3" xfId="28842"/>
    <cellStyle name="SAPBEXexcGood1 5 4 2 3 2" xfId="28843"/>
    <cellStyle name="SAPBEXexcGood1 5 4 2 4" xfId="28844"/>
    <cellStyle name="SAPBEXexcGood1 5 4 3" xfId="28845"/>
    <cellStyle name="SAPBEXexcGood1 5 4 3 2" xfId="28846"/>
    <cellStyle name="SAPBEXexcGood1 5 4 4" xfId="28847"/>
    <cellStyle name="SAPBEXexcGood1 5 4 4 2" xfId="28848"/>
    <cellStyle name="SAPBEXexcGood1 5 4 5" xfId="28849"/>
    <cellStyle name="SAPBEXexcGood1 5 5" xfId="3522"/>
    <cellStyle name="SAPBEXexcGood1 5 5 2" xfId="3523"/>
    <cellStyle name="SAPBEXexcGood1 5 5 2 2" xfId="28850"/>
    <cellStyle name="SAPBEXexcGood1 5 5 2 2 2" xfId="28851"/>
    <cellStyle name="SAPBEXexcGood1 5 5 2 3" xfId="28852"/>
    <cellStyle name="SAPBEXexcGood1 5 5 2 3 2" xfId="28853"/>
    <cellStyle name="SAPBEXexcGood1 5 5 2 4" xfId="28854"/>
    <cellStyle name="SAPBEXexcGood1 5 5 3" xfId="28855"/>
    <cellStyle name="SAPBEXexcGood1 5 5 3 2" xfId="28856"/>
    <cellStyle name="SAPBEXexcGood1 5 5 4" xfId="28857"/>
    <cellStyle name="SAPBEXexcGood1 5 5 4 2" xfId="28858"/>
    <cellStyle name="SAPBEXexcGood1 5 5 5" xfId="28859"/>
    <cellStyle name="SAPBEXexcGood1 5 6" xfId="3524"/>
    <cellStyle name="SAPBEXexcGood1 5 6 2" xfId="3525"/>
    <cellStyle name="SAPBEXexcGood1 5 6 2 2" xfId="28860"/>
    <cellStyle name="SAPBEXexcGood1 5 6 2 2 2" xfId="28861"/>
    <cellStyle name="SAPBEXexcGood1 5 6 2 3" xfId="28862"/>
    <cellStyle name="SAPBEXexcGood1 5 6 2 3 2" xfId="28863"/>
    <cellStyle name="SAPBEXexcGood1 5 6 2 4" xfId="28864"/>
    <cellStyle name="SAPBEXexcGood1 5 6 3" xfId="28865"/>
    <cellStyle name="SAPBEXexcGood1 5 6 3 2" xfId="28866"/>
    <cellStyle name="SAPBEXexcGood1 5 6 4" xfId="28867"/>
    <cellStyle name="SAPBEXexcGood1 5 6 4 2" xfId="28868"/>
    <cellStyle name="SAPBEXexcGood1 5 6 5" xfId="28869"/>
    <cellStyle name="SAPBEXexcGood1 5 7" xfId="3526"/>
    <cellStyle name="SAPBEXexcGood1 5 7 2" xfId="28870"/>
    <cellStyle name="SAPBEXexcGood1 5 7 2 2" xfId="28871"/>
    <cellStyle name="SAPBEXexcGood1 5 7 3" xfId="28872"/>
    <cellStyle name="SAPBEXexcGood1 5 7 3 2" xfId="28873"/>
    <cellStyle name="SAPBEXexcGood1 5 7 4" xfId="28874"/>
    <cellStyle name="SAPBEXexcGood1 5 8" xfId="28875"/>
    <cellStyle name="SAPBEXexcGood1 5 8 2" xfId="28876"/>
    <cellStyle name="SAPBEXexcGood1 5 9" xfId="28877"/>
    <cellStyle name="SAPBEXexcGood1 5 9 2" xfId="28878"/>
    <cellStyle name="SAPBEXexcGood1 6" xfId="3527"/>
    <cellStyle name="SAPBEXexcGood1 6 10" xfId="28879"/>
    <cellStyle name="SAPBEXexcGood1 6 2" xfId="3528"/>
    <cellStyle name="SAPBEXexcGood1 6 2 2" xfId="3529"/>
    <cellStyle name="SAPBEXexcGood1 6 2 2 2" xfId="28880"/>
    <cellStyle name="SAPBEXexcGood1 6 2 2 2 2" xfId="28881"/>
    <cellStyle name="SAPBEXexcGood1 6 2 2 3" xfId="28882"/>
    <cellStyle name="SAPBEXexcGood1 6 2 2 3 2" xfId="28883"/>
    <cellStyle name="SAPBEXexcGood1 6 2 2 4" xfId="28884"/>
    <cellStyle name="SAPBEXexcGood1 6 2 3" xfId="28885"/>
    <cellStyle name="SAPBEXexcGood1 6 2 3 2" xfId="28886"/>
    <cellStyle name="SAPBEXexcGood1 6 2 4" xfId="28887"/>
    <cellStyle name="SAPBEXexcGood1 6 2 4 2" xfId="28888"/>
    <cellStyle name="SAPBEXexcGood1 6 2 5" xfId="28889"/>
    <cellStyle name="SAPBEXexcGood1 6 3" xfId="3530"/>
    <cellStyle name="SAPBEXexcGood1 6 3 2" xfId="3531"/>
    <cellStyle name="SAPBEXexcGood1 6 3 2 2" xfId="28890"/>
    <cellStyle name="SAPBEXexcGood1 6 3 2 2 2" xfId="28891"/>
    <cellStyle name="SAPBEXexcGood1 6 3 2 3" xfId="28892"/>
    <cellStyle name="SAPBEXexcGood1 6 3 2 3 2" xfId="28893"/>
    <cellStyle name="SAPBEXexcGood1 6 3 2 4" xfId="28894"/>
    <cellStyle name="SAPBEXexcGood1 6 3 3" xfId="28895"/>
    <cellStyle name="SAPBEXexcGood1 6 3 3 2" xfId="28896"/>
    <cellStyle name="SAPBEXexcGood1 6 3 4" xfId="28897"/>
    <cellStyle name="SAPBEXexcGood1 6 3 4 2" xfId="28898"/>
    <cellStyle name="SAPBEXexcGood1 6 3 5" xfId="28899"/>
    <cellStyle name="SAPBEXexcGood1 6 4" xfId="3532"/>
    <cellStyle name="SAPBEXexcGood1 6 4 2" xfId="3533"/>
    <cellStyle name="SAPBEXexcGood1 6 4 2 2" xfId="28900"/>
    <cellStyle name="SAPBEXexcGood1 6 4 2 2 2" xfId="28901"/>
    <cellStyle name="SAPBEXexcGood1 6 4 2 3" xfId="28902"/>
    <cellStyle name="SAPBEXexcGood1 6 4 2 3 2" xfId="28903"/>
    <cellStyle name="SAPBEXexcGood1 6 4 2 4" xfId="28904"/>
    <cellStyle name="SAPBEXexcGood1 6 4 3" xfId="28905"/>
    <cellStyle name="SAPBEXexcGood1 6 4 3 2" xfId="28906"/>
    <cellStyle name="SAPBEXexcGood1 6 4 4" xfId="28907"/>
    <cellStyle name="SAPBEXexcGood1 6 4 4 2" xfId="28908"/>
    <cellStyle name="SAPBEXexcGood1 6 4 5" xfId="28909"/>
    <cellStyle name="SAPBEXexcGood1 6 5" xfId="3534"/>
    <cellStyle name="SAPBEXexcGood1 6 5 2" xfId="3535"/>
    <cellStyle name="SAPBEXexcGood1 6 5 2 2" xfId="28910"/>
    <cellStyle name="SAPBEXexcGood1 6 5 2 2 2" xfId="28911"/>
    <cellStyle name="SAPBEXexcGood1 6 5 2 3" xfId="28912"/>
    <cellStyle name="SAPBEXexcGood1 6 5 2 3 2" xfId="28913"/>
    <cellStyle name="SAPBEXexcGood1 6 5 2 4" xfId="28914"/>
    <cellStyle name="SAPBEXexcGood1 6 5 3" xfId="28915"/>
    <cellStyle name="SAPBEXexcGood1 6 5 3 2" xfId="28916"/>
    <cellStyle name="SAPBEXexcGood1 6 5 4" xfId="28917"/>
    <cellStyle name="SAPBEXexcGood1 6 5 4 2" xfId="28918"/>
    <cellStyle name="SAPBEXexcGood1 6 5 5" xfId="28919"/>
    <cellStyle name="SAPBEXexcGood1 6 6" xfId="3536"/>
    <cellStyle name="SAPBEXexcGood1 6 6 2" xfId="3537"/>
    <cellStyle name="SAPBEXexcGood1 6 6 2 2" xfId="28920"/>
    <cellStyle name="SAPBEXexcGood1 6 6 2 2 2" xfId="28921"/>
    <cellStyle name="SAPBEXexcGood1 6 6 2 3" xfId="28922"/>
    <cellStyle name="SAPBEXexcGood1 6 6 2 3 2" xfId="28923"/>
    <cellStyle name="SAPBEXexcGood1 6 6 2 4" xfId="28924"/>
    <cellStyle name="SAPBEXexcGood1 6 6 3" xfId="28925"/>
    <cellStyle name="SAPBEXexcGood1 6 6 3 2" xfId="28926"/>
    <cellStyle name="SAPBEXexcGood1 6 6 4" xfId="28927"/>
    <cellStyle name="SAPBEXexcGood1 6 6 4 2" xfId="28928"/>
    <cellStyle name="SAPBEXexcGood1 6 6 5" xfId="28929"/>
    <cellStyle name="SAPBEXexcGood1 6 7" xfId="3538"/>
    <cellStyle name="SAPBEXexcGood1 6 7 2" xfId="28930"/>
    <cellStyle name="SAPBEXexcGood1 6 7 2 2" xfId="28931"/>
    <cellStyle name="SAPBEXexcGood1 6 7 3" xfId="28932"/>
    <cellStyle name="SAPBEXexcGood1 6 7 3 2" xfId="28933"/>
    <cellStyle name="SAPBEXexcGood1 6 7 4" xfId="28934"/>
    <cellStyle name="SAPBEXexcGood1 6 8" xfId="28935"/>
    <cellStyle name="SAPBEXexcGood1 6 8 2" xfId="28936"/>
    <cellStyle name="SAPBEXexcGood1 6 9" xfId="28937"/>
    <cellStyle name="SAPBEXexcGood1 6 9 2" xfId="28938"/>
    <cellStyle name="SAPBEXexcGood1 7" xfId="3539"/>
    <cellStyle name="SAPBEXexcGood1 7 2" xfId="3540"/>
    <cellStyle name="SAPBEXexcGood1 7 2 2" xfId="28939"/>
    <cellStyle name="SAPBEXexcGood1 7 2 2 2" xfId="28940"/>
    <cellStyle name="SAPBEXexcGood1 7 2 3" xfId="28941"/>
    <cellStyle name="SAPBEXexcGood1 7 2 3 2" xfId="28942"/>
    <cellStyle name="SAPBEXexcGood1 7 2 4" xfId="28943"/>
    <cellStyle name="SAPBEXexcGood1 7 3" xfId="28944"/>
    <cellStyle name="SAPBEXexcGood1 7 3 2" xfId="28945"/>
    <cellStyle name="SAPBEXexcGood1 7 4" xfId="28946"/>
    <cellStyle name="SAPBEXexcGood1 7 4 2" xfId="28947"/>
    <cellStyle name="SAPBEXexcGood1 7 5" xfId="28948"/>
    <cellStyle name="SAPBEXexcGood1 8" xfId="3541"/>
    <cellStyle name="SAPBEXexcGood1 8 2" xfId="3542"/>
    <cellStyle name="SAPBEXexcGood1 8 2 2" xfId="28949"/>
    <cellStyle name="SAPBEXexcGood1 8 2 2 2" xfId="28950"/>
    <cellStyle name="SAPBEXexcGood1 8 2 3" xfId="28951"/>
    <cellStyle name="SAPBEXexcGood1 8 2 3 2" xfId="28952"/>
    <cellStyle name="SAPBEXexcGood1 8 2 4" xfId="28953"/>
    <cellStyle name="SAPBEXexcGood1 8 3" xfId="28954"/>
    <cellStyle name="SAPBEXexcGood1 8 3 2" xfId="28955"/>
    <cellStyle name="SAPBEXexcGood1 8 4" xfId="28956"/>
    <cellStyle name="SAPBEXexcGood1 8 4 2" xfId="28957"/>
    <cellStyle name="SAPBEXexcGood1 8 5" xfId="28958"/>
    <cellStyle name="SAPBEXexcGood1 9" xfId="3543"/>
    <cellStyle name="SAPBEXexcGood1 9 2" xfId="3544"/>
    <cellStyle name="SAPBEXexcGood1 9 2 2" xfId="28959"/>
    <cellStyle name="SAPBEXexcGood1 9 2 2 2" xfId="28960"/>
    <cellStyle name="SAPBEXexcGood1 9 2 3" xfId="28961"/>
    <cellStyle name="SAPBEXexcGood1 9 2 3 2" xfId="28962"/>
    <cellStyle name="SAPBEXexcGood1 9 2 4" xfId="28963"/>
    <cellStyle name="SAPBEXexcGood1 9 3" xfId="28964"/>
    <cellStyle name="SAPBEXexcGood1 9 3 2" xfId="28965"/>
    <cellStyle name="SAPBEXexcGood1 9 4" xfId="28966"/>
    <cellStyle name="SAPBEXexcGood1 9 4 2" xfId="28967"/>
    <cellStyle name="SAPBEXexcGood1 9 5" xfId="28968"/>
    <cellStyle name="SAPBEXexcGood2" xfId="3545"/>
    <cellStyle name="SAPBEXexcGood2 10" xfId="3546"/>
    <cellStyle name="SAPBEXexcGood2 10 2" xfId="3547"/>
    <cellStyle name="SAPBEXexcGood2 10 2 2" xfId="28969"/>
    <cellStyle name="SAPBEXexcGood2 10 2 2 2" xfId="28970"/>
    <cellStyle name="SAPBEXexcGood2 10 2 3" xfId="28971"/>
    <cellStyle name="SAPBEXexcGood2 10 2 3 2" xfId="28972"/>
    <cellStyle name="SAPBEXexcGood2 10 2 4" xfId="28973"/>
    <cellStyle name="SAPBEXexcGood2 10 3" xfId="28974"/>
    <cellStyle name="SAPBEXexcGood2 10 3 2" xfId="28975"/>
    <cellStyle name="SAPBEXexcGood2 10 4" xfId="28976"/>
    <cellStyle name="SAPBEXexcGood2 10 4 2" xfId="28977"/>
    <cellStyle name="SAPBEXexcGood2 10 5" xfId="28978"/>
    <cellStyle name="SAPBEXexcGood2 11" xfId="3548"/>
    <cellStyle name="SAPBEXexcGood2 11 2" xfId="28979"/>
    <cellStyle name="SAPBEXexcGood2 11 2 2" xfId="28980"/>
    <cellStyle name="SAPBEXexcGood2 11 3" xfId="28981"/>
    <cellStyle name="SAPBEXexcGood2 11 3 2" xfId="28982"/>
    <cellStyle name="SAPBEXexcGood2 11 4" xfId="28983"/>
    <cellStyle name="SAPBEXexcGood2 12" xfId="3549"/>
    <cellStyle name="SAPBEXexcGood2 12 2" xfId="28984"/>
    <cellStyle name="SAPBEXexcGood2 12 2 2" xfId="28985"/>
    <cellStyle name="SAPBEXexcGood2 12 3" xfId="28986"/>
    <cellStyle name="SAPBEXexcGood2 12 3 2" xfId="28987"/>
    <cellStyle name="SAPBEXexcGood2 12 4" xfId="28988"/>
    <cellStyle name="SAPBEXexcGood2 13" xfId="3550"/>
    <cellStyle name="SAPBEXexcGood2 13 2" xfId="28989"/>
    <cellStyle name="SAPBEXexcGood2 13 2 2" xfId="28990"/>
    <cellStyle name="SAPBEXexcGood2 13 3" xfId="28991"/>
    <cellStyle name="SAPBEXexcGood2 13 3 2" xfId="28992"/>
    <cellStyle name="SAPBEXexcGood2 13 4" xfId="28993"/>
    <cellStyle name="SAPBEXexcGood2 14" xfId="3551"/>
    <cellStyle name="SAPBEXexcGood2 14 2" xfId="28994"/>
    <cellStyle name="SAPBEXexcGood2 14 2 2" xfId="28995"/>
    <cellStyle name="SAPBEXexcGood2 14 3" xfId="28996"/>
    <cellStyle name="SAPBEXexcGood2 14 3 2" xfId="28997"/>
    <cellStyle name="SAPBEXexcGood2 14 4" xfId="28998"/>
    <cellStyle name="SAPBEXexcGood2 15" xfId="3552"/>
    <cellStyle name="SAPBEXexcGood2 15 2" xfId="28999"/>
    <cellStyle name="SAPBEXexcGood2 15 2 2" xfId="29000"/>
    <cellStyle name="SAPBEXexcGood2 15 3" xfId="29001"/>
    <cellStyle name="SAPBEXexcGood2 15 3 2" xfId="29002"/>
    <cellStyle name="SAPBEXexcGood2 15 4" xfId="29003"/>
    <cellStyle name="SAPBEXexcGood2 16" xfId="29004"/>
    <cellStyle name="SAPBEXexcGood2 16 2" xfId="29005"/>
    <cellStyle name="SAPBEXexcGood2 16 2 2" xfId="29006"/>
    <cellStyle name="SAPBEXexcGood2 16 3" xfId="29007"/>
    <cellStyle name="SAPBEXexcGood2 17" xfId="29008"/>
    <cellStyle name="SAPBEXexcGood2 17 2" xfId="29009"/>
    <cellStyle name="SAPBEXexcGood2 17 2 2" xfId="29010"/>
    <cellStyle name="SAPBEXexcGood2 17 3" xfId="29011"/>
    <cellStyle name="SAPBEXexcGood2 18" xfId="29012"/>
    <cellStyle name="SAPBEXexcGood2 18 2" xfId="29013"/>
    <cellStyle name="SAPBEXexcGood2 18 2 2" xfId="29014"/>
    <cellStyle name="SAPBEXexcGood2 18 3" xfId="29015"/>
    <cellStyle name="SAPBEXexcGood2 19" xfId="29016"/>
    <cellStyle name="SAPBEXexcGood2 19 2" xfId="29017"/>
    <cellStyle name="SAPBEXexcGood2 2" xfId="3553"/>
    <cellStyle name="SAPBEXexcGood2 2 10" xfId="3554"/>
    <cellStyle name="SAPBEXexcGood2 2 10 2" xfId="29018"/>
    <cellStyle name="SAPBEXexcGood2 2 10 2 2" xfId="29019"/>
    <cellStyle name="SAPBEXexcGood2 2 10 3" xfId="29020"/>
    <cellStyle name="SAPBEXexcGood2 2 10 3 2" xfId="29021"/>
    <cellStyle name="SAPBEXexcGood2 2 10 4" xfId="29022"/>
    <cellStyle name="SAPBEXexcGood2 2 11" xfId="3555"/>
    <cellStyle name="SAPBEXexcGood2 2 11 2" xfId="29023"/>
    <cellStyle name="SAPBEXexcGood2 2 11 2 2" xfId="29024"/>
    <cellStyle name="SAPBEXexcGood2 2 11 3" xfId="29025"/>
    <cellStyle name="SAPBEXexcGood2 2 11 3 2" xfId="29026"/>
    <cellStyle name="SAPBEXexcGood2 2 11 4" xfId="29027"/>
    <cellStyle name="SAPBEXexcGood2 2 12" xfId="3556"/>
    <cellStyle name="SAPBEXexcGood2 2 12 2" xfId="29028"/>
    <cellStyle name="SAPBEXexcGood2 2 12 2 2" xfId="29029"/>
    <cellStyle name="SAPBEXexcGood2 2 12 3" xfId="29030"/>
    <cellStyle name="SAPBEXexcGood2 2 12 3 2" xfId="29031"/>
    <cellStyle name="SAPBEXexcGood2 2 12 4" xfId="29032"/>
    <cellStyle name="SAPBEXexcGood2 2 13" xfId="3557"/>
    <cellStyle name="SAPBEXexcGood2 2 13 2" xfId="29033"/>
    <cellStyle name="SAPBEXexcGood2 2 13 2 2" xfId="29034"/>
    <cellStyle name="SAPBEXexcGood2 2 13 3" xfId="29035"/>
    <cellStyle name="SAPBEXexcGood2 2 13 3 2" xfId="29036"/>
    <cellStyle name="SAPBEXexcGood2 2 13 4" xfId="29037"/>
    <cellStyle name="SAPBEXexcGood2 2 14" xfId="3558"/>
    <cellStyle name="SAPBEXexcGood2 2 14 2" xfId="29038"/>
    <cellStyle name="SAPBEXexcGood2 2 14 2 2" xfId="29039"/>
    <cellStyle name="SAPBEXexcGood2 2 14 3" xfId="29040"/>
    <cellStyle name="SAPBEXexcGood2 2 14 3 2" xfId="29041"/>
    <cellStyle name="SAPBEXexcGood2 2 14 4" xfId="29042"/>
    <cellStyle name="SAPBEXexcGood2 2 15" xfId="29043"/>
    <cellStyle name="SAPBEXexcGood2 2 15 2" xfId="29044"/>
    <cellStyle name="SAPBEXexcGood2 2 15 2 2" xfId="29045"/>
    <cellStyle name="SAPBEXexcGood2 2 15 3" xfId="29046"/>
    <cellStyle name="SAPBEXexcGood2 2 16" xfId="29047"/>
    <cellStyle name="SAPBEXexcGood2 2 16 2" xfId="29048"/>
    <cellStyle name="SAPBEXexcGood2 2 16 2 2" xfId="29049"/>
    <cellStyle name="SAPBEXexcGood2 2 16 3" xfId="29050"/>
    <cellStyle name="SAPBEXexcGood2 2 17" xfId="29051"/>
    <cellStyle name="SAPBEXexcGood2 2 17 2" xfId="29052"/>
    <cellStyle name="SAPBEXexcGood2 2 17 2 2" xfId="29053"/>
    <cellStyle name="SAPBEXexcGood2 2 17 3" xfId="29054"/>
    <cellStyle name="SAPBEXexcGood2 2 18" xfId="29055"/>
    <cellStyle name="SAPBEXexcGood2 2 18 2" xfId="29056"/>
    <cellStyle name="SAPBEXexcGood2 2 19" xfId="29057"/>
    <cellStyle name="SAPBEXexcGood2 2 19 2" xfId="29058"/>
    <cellStyle name="SAPBEXexcGood2 2 2" xfId="3559"/>
    <cellStyle name="SAPBEXexcGood2 2 2 10" xfId="3560"/>
    <cellStyle name="SAPBEXexcGood2 2 2 10 2" xfId="29059"/>
    <cellStyle name="SAPBEXexcGood2 2 2 10 2 2" xfId="29060"/>
    <cellStyle name="SAPBEXexcGood2 2 2 10 3" xfId="29061"/>
    <cellStyle name="SAPBEXexcGood2 2 2 10 3 2" xfId="29062"/>
    <cellStyle name="SAPBEXexcGood2 2 2 10 4" xfId="29063"/>
    <cellStyle name="SAPBEXexcGood2 2 2 11" xfId="29064"/>
    <cellStyle name="SAPBEXexcGood2 2 2 11 2" xfId="29065"/>
    <cellStyle name="SAPBEXexcGood2 2 2 12" xfId="29066"/>
    <cellStyle name="SAPBEXexcGood2 2 2 12 2" xfId="29067"/>
    <cellStyle name="SAPBEXexcGood2 2 2 13" xfId="29068"/>
    <cellStyle name="SAPBEXexcGood2 2 2 2" xfId="3561"/>
    <cellStyle name="SAPBEXexcGood2 2 2 2 10" xfId="29069"/>
    <cellStyle name="SAPBEXexcGood2 2 2 2 2" xfId="3562"/>
    <cellStyle name="SAPBEXexcGood2 2 2 2 2 2" xfId="3563"/>
    <cellStyle name="SAPBEXexcGood2 2 2 2 2 2 2" xfId="29070"/>
    <cellStyle name="SAPBEXexcGood2 2 2 2 2 2 2 2" xfId="29071"/>
    <cellStyle name="SAPBEXexcGood2 2 2 2 2 2 3" xfId="29072"/>
    <cellStyle name="SAPBEXexcGood2 2 2 2 2 2 3 2" xfId="29073"/>
    <cellStyle name="SAPBEXexcGood2 2 2 2 2 2 4" xfId="29074"/>
    <cellStyle name="SAPBEXexcGood2 2 2 2 2 3" xfId="29075"/>
    <cellStyle name="SAPBEXexcGood2 2 2 2 2 3 2" xfId="29076"/>
    <cellStyle name="SAPBEXexcGood2 2 2 2 2 4" xfId="29077"/>
    <cellStyle name="SAPBEXexcGood2 2 2 2 2 4 2" xfId="29078"/>
    <cellStyle name="SAPBEXexcGood2 2 2 2 2 5" xfId="29079"/>
    <cellStyle name="SAPBEXexcGood2 2 2 2 3" xfId="3564"/>
    <cellStyle name="SAPBEXexcGood2 2 2 2 3 2" xfId="3565"/>
    <cellStyle name="SAPBEXexcGood2 2 2 2 3 2 2" xfId="29080"/>
    <cellStyle name="SAPBEXexcGood2 2 2 2 3 2 2 2" xfId="29081"/>
    <cellStyle name="SAPBEXexcGood2 2 2 2 3 2 3" xfId="29082"/>
    <cellStyle name="SAPBEXexcGood2 2 2 2 3 2 3 2" xfId="29083"/>
    <cellStyle name="SAPBEXexcGood2 2 2 2 3 2 4" xfId="29084"/>
    <cellStyle name="SAPBEXexcGood2 2 2 2 3 3" xfId="29085"/>
    <cellStyle name="SAPBEXexcGood2 2 2 2 3 3 2" xfId="29086"/>
    <cellStyle name="SAPBEXexcGood2 2 2 2 3 4" xfId="29087"/>
    <cellStyle name="SAPBEXexcGood2 2 2 2 3 4 2" xfId="29088"/>
    <cellStyle name="SAPBEXexcGood2 2 2 2 3 5" xfId="29089"/>
    <cellStyle name="SAPBEXexcGood2 2 2 2 4" xfId="3566"/>
    <cellStyle name="SAPBEXexcGood2 2 2 2 4 2" xfId="3567"/>
    <cellStyle name="SAPBEXexcGood2 2 2 2 4 2 2" xfId="29090"/>
    <cellStyle name="SAPBEXexcGood2 2 2 2 4 2 2 2" xfId="29091"/>
    <cellStyle name="SAPBEXexcGood2 2 2 2 4 2 3" xfId="29092"/>
    <cellStyle name="SAPBEXexcGood2 2 2 2 4 2 3 2" xfId="29093"/>
    <cellStyle name="SAPBEXexcGood2 2 2 2 4 2 4" xfId="29094"/>
    <cellStyle name="SAPBEXexcGood2 2 2 2 4 3" xfId="29095"/>
    <cellStyle name="SAPBEXexcGood2 2 2 2 4 3 2" xfId="29096"/>
    <cellStyle name="SAPBEXexcGood2 2 2 2 4 4" xfId="29097"/>
    <cellStyle name="SAPBEXexcGood2 2 2 2 4 4 2" xfId="29098"/>
    <cellStyle name="SAPBEXexcGood2 2 2 2 4 5" xfId="29099"/>
    <cellStyle name="SAPBEXexcGood2 2 2 2 5" xfId="3568"/>
    <cellStyle name="SAPBEXexcGood2 2 2 2 5 2" xfId="3569"/>
    <cellStyle name="SAPBEXexcGood2 2 2 2 5 2 2" xfId="29100"/>
    <cellStyle name="SAPBEXexcGood2 2 2 2 5 2 2 2" xfId="29101"/>
    <cellStyle name="SAPBEXexcGood2 2 2 2 5 2 3" xfId="29102"/>
    <cellStyle name="SAPBEXexcGood2 2 2 2 5 2 3 2" xfId="29103"/>
    <cellStyle name="SAPBEXexcGood2 2 2 2 5 2 4" xfId="29104"/>
    <cellStyle name="SAPBEXexcGood2 2 2 2 5 3" xfId="29105"/>
    <cellStyle name="SAPBEXexcGood2 2 2 2 5 3 2" xfId="29106"/>
    <cellStyle name="SAPBEXexcGood2 2 2 2 5 4" xfId="29107"/>
    <cellStyle name="SAPBEXexcGood2 2 2 2 5 4 2" xfId="29108"/>
    <cellStyle name="SAPBEXexcGood2 2 2 2 5 5" xfId="29109"/>
    <cellStyle name="SAPBEXexcGood2 2 2 2 6" xfId="3570"/>
    <cellStyle name="SAPBEXexcGood2 2 2 2 6 2" xfId="3571"/>
    <cellStyle name="SAPBEXexcGood2 2 2 2 6 2 2" xfId="29110"/>
    <cellStyle name="SAPBEXexcGood2 2 2 2 6 2 2 2" xfId="29111"/>
    <cellStyle name="SAPBEXexcGood2 2 2 2 6 2 3" xfId="29112"/>
    <cellStyle name="SAPBEXexcGood2 2 2 2 6 2 3 2" xfId="29113"/>
    <cellStyle name="SAPBEXexcGood2 2 2 2 6 2 4" xfId="29114"/>
    <cellStyle name="SAPBEXexcGood2 2 2 2 6 3" xfId="29115"/>
    <cellStyle name="SAPBEXexcGood2 2 2 2 6 3 2" xfId="29116"/>
    <cellStyle name="SAPBEXexcGood2 2 2 2 6 4" xfId="29117"/>
    <cellStyle name="SAPBEXexcGood2 2 2 2 6 4 2" xfId="29118"/>
    <cellStyle name="SAPBEXexcGood2 2 2 2 6 5" xfId="29119"/>
    <cellStyle name="SAPBEXexcGood2 2 2 2 7" xfId="3572"/>
    <cellStyle name="SAPBEXexcGood2 2 2 2 7 2" xfId="29120"/>
    <cellStyle name="SAPBEXexcGood2 2 2 2 7 2 2" xfId="29121"/>
    <cellStyle name="SAPBEXexcGood2 2 2 2 7 3" xfId="29122"/>
    <cellStyle name="SAPBEXexcGood2 2 2 2 7 3 2" xfId="29123"/>
    <cellStyle name="SAPBEXexcGood2 2 2 2 7 4" xfId="29124"/>
    <cellStyle name="SAPBEXexcGood2 2 2 2 8" xfId="29125"/>
    <cellStyle name="SAPBEXexcGood2 2 2 2 8 2" xfId="29126"/>
    <cellStyle name="SAPBEXexcGood2 2 2 2 9" xfId="29127"/>
    <cellStyle name="SAPBEXexcGood2 2 2 2 9 2" xfId="29128"/>
    <cellStyle name="SAPBEXexcGood2 2 2 3" xfId="3573"/>
    <cellStyle name="SAPBEXexcGood2 2 2 3 10" xfId="29129"/>
    <cellStyle name="SAPBEXexcGood2 2 2 3 2" xfId="3574"/>
    <cellStyle name="SAPBEXexcGood2 2 2 3 2 2" xfId="3575"/>
    <cellStyle name="SAPBEXexcGood2 2 2 3 2 2 2" xfId="29130"/>
    <cellStyle name="SAPBEXexcGood2 2 2 3 2 2 2 2" xfId="29131"/>
    <cellStyle name="SAPBEXexcGood2 2 2 3 2 2 3" xfId="29132"/>
    <cellStyle name="SAPBEXexcGood2 2 2 3 2 2 3 2" xfId="29133"/>
    <cellStyle name="SAPBEXexcGood2 2 2 3 2 2 4" xfId="29134"/>
    <cellStyle name="SAPBEXexcGood2 2 2 3 2 3" xfId="29135"/>
    <cellStyle name="SAPBEXexcGood2 2 2 3 2 3 2" xfId="29136"/>
    <cellStyle name="SAPBEXexcGood2 2 2 3 2 4" xfId="29137"/>
    <cellStyle name="SAPBEXexcGood2 2 2 3 2 4 2" xfId="29138"/>
    <cellStyle name="SAPBEXexcGood2 2 2 3 2 5" xfId="29139"/>
    <cellStyle name="SAPBEXexcGood2 2 2 3 3" xfId="3576"/>
    <cellStyle name="SAPBEXexcGood2 2 2 3 3 2" xfId="3577"/>
    <cellStyle name="SAPBEXexcGood2 2 2 3 3 2 2" xfId="29140"/>
    <cellStyle name="SAPBEXexcGood2 2 2 3 3 2 2 2" xfId="29141"/>
    <cellStyle name="SAPBEXexcGood2 2 2 3 3 2 3" xfId="29142"/>
    <cellStyle name="SAPBEXexcGood2 2 2 3 3 2 3 2" xfId="29143"/>
    <cellStyle name="SAPBEXexcGood2 2 2 3 3 2 4" xfId="29144"/>
    <cellStyle name="SAPBEXexcGood2 2 2 3 3 3" xfId="29145"/>
    <cellStyle name="SAPBEXexcGood2 2 2 3 3 3 2" xfId="29146"/>
    <cellStyle name="SAPBEXexcGood2 2 2 3 3 4" xfId="29147"/>
    <cellStyle name="SAPBEXexcGood2 2 2 3 3 4 2" xfId="29148"/>
    <cellStyle name="SAPBEXexcGood2 2 2 3 3 5" xfId="29149"/>
    <cellStyle name="SAPBEXexcGood2 2 2 3 4" xfId="3578"/>
    <cellStyle name="SAPBEXexcGood2 2 2 3 4 2" xfId="3579"/>
    <cellStyle name="SAPBEXexcGood2 2 2 3 4 2 2" xfId="29150"/>
    <cellStyle name="SAPBEXexcGood2 2 2 3 4 2 2 2" xfId="29151"/>
    <cellStyle name="SAPBEXexcGood2 2 2 3 4 2 3" xfId="29152"/>
    <cellStyle name="SAPBEXexcGood2 2 2 3 4 2 3 2" xfId="29153"/>
    <cellStyle name="SAPBEXexcGood2 2 2 3 4 2 4" xfId="29154"/>
    <cellStyle name="SAPBEXexcGood2 2 2 3 4 3" xfId="29155"/>
    <cellStyle name="SAPBEXexcGood2 2 2 3 4 3 2" xfId="29156"/>
    <cellStyle name="SAPBEXexcGood2 2 2 3 4 4" xfId="29157"/>
    <cellStyle name="SAPBEXexcGood2 2 2 3 4 4 2" xfId="29158"/>
    <cellStyle name="SAPBEXexcGood2 2 2 3 4 5" xfId="29159"/>
    <cellStyle name="SAPBEXexcGood2 2 2 3 5" xfId="3580"/>
    <cellStyle name="SAPBEXexcGood2 2 2 3 5 2" xfId="3581"/>
    <cellStyle name="SAPBEXexcGood2 2 2 3 5 2 2" xfId="29160"/>
    <cellStyle name="SAPBEXexcGood2 2 2 3 5 2 2 2" xfId="29161"/>
    <cellStyle name="SAPBEXexcGood2 2 2 3 5 2 3" xfId="29162"/>
    <cellStyle name="SAPBEXexcGood2 2 2 3 5 2 3 2" xfId="29163"/>
    <cellStyle name="SAPBEXexcGood2 2 2 3 5 2 4" xfId="29164"/>
    <cellStyle name="SAPBEXexcGood2 2 2 3 5 3" xfId="29165"/>
    <cellStyle name="SAPBEXexcGood2 2 2 3 5 3 2" xfId="29166"/>
    <cellStyle name="SAPBEXexcGood2 2 2 3 5 4" xfId="29167"/>
    <cellStyle name="SAPBEXexcGood2 2 2 3 5 4 2" xfId="29168"/>
    <cellStyle name="SAPBEXexcGood2 2 2 3 5 5" xfId="29169"/>
    <cellStyle name="SAPBEXexcGood2 2 2 3 6" xfId="3582"/>
    <cellStyle name="SAPBEXexcGood2 2 2 3 6 2" xfId="3583"/>
    <cellStyle name="SAPBEXexcGood2 2 2 3 6 2 2" xfId="29170"/>
    <cellStyle name="SAPBEXexcGood2 2 2 3 6 2 2 2" xfId="29171"/>
    <cellStyle name="SAPBEXexcGood2 2 2 3 6 2 3" xfId="29172"/>
    <cellStyle name="SAPBEXexcGood2 2 2 3 6 2 3 2" xfId="29173"/>
    <cellStyle name="SAPBEXexcGood2 2 2 3 6 2 4" xfId="29174"/>
    <cellStyle name="SAPBEXexcGood2 2 2 3 6 3" xfId="29175"/>
    <cellStyle name="SAPBEXexcGood2 2 2 3 6 3 2" xfId="29176"/>
    <cellStyle name="SAPBEXexcGood2 2 2 3 6 4" xfId="29177"/>
    <cellStyle name="SAPBEXexcGood2 2 2 3 6 4 2" xfId="29178"/>
    <cellStyle name="SAPBEXexcGood2 2 2 3 6 5" xfId="29179"/>
    <cellStyle name="SAPBEXexcGood2 2 2 3 7" xfId="3584"/>
    <cellStyle name="SAPBEXexcGood2 2 2 3 7 2" xfId="29180"/>
    <cellStyle name="SAPBEXexcGood2 2 2 3 7 2 2" xfId="29181"/>
    <cellStyle name="SAPBEXexcGood2 2 2 3 7 3" xfId="29182"/>
    <cellStyle name="SAPBEXexcGood2 2 2 3 7 3 2" xfId="29183"/>
    <cellStyle name="SAPBEXexcGood2 2 2 3 7 4" xfId="29184"/>
    <cellStyle name="SAPBEXexcGood2 2 2 3 8" xfId="29185"/>
    <cellStyle name="SAPBEXexcGood2 2 2 3 8 2" xfId="29186"/>
    <cellStyle name="SAPBEXexcGood2 2 2 3 9" xfId="29187"/>
    <cellStyle name="SAPBEXexcGood2 2 2 3 9 2" xfId="29188"/>
    <cellStyle name="SAPBEXexcGood2 2 2 4" xfId="3585"/>
    <cellStyle name="SAPBEXexcGood2 2 2 4 10" xfId="29189"/>
    <cellStyle name="SAPBEXexcGood2 2 2 4 2" xfId="3586"/>
    <cellStyle name="SAPBEXexcGood2 2 2 4 2 2" xfId="3587"/>
    <cellStyle name="SAPBEXexcGood2 2 2 4 2 2 2" xfId="29190"/>
    <cellStyle name="SAPBEXexcGood2 2 2 4 2 2 2 2" xfId="29191"/>
    <cellStyle name="SAPBEXexcGood2 2 2 4 2 2 3" xfId="29192"/>
    <cellStyle name="SAPBEXexcGood2 2 2 4 2 2 3 2" xfId="29193"/>
    <cellStyle name="SAPBEXexcGood2 2 2 4 2 2 4" xfId="29194"/>
    <cellStyle name="SAPBEXexcGood2 2 2 4 2 3" xfId="29195"/>
    <cellStyle name="SAPBEXexcGood2 2 2 4 2 3 2" xfId="29196"/>
    <cellStyle name="SAPBEXexcGood2 2 2 4 2 4" xfId="29197"/>
    <cellStyle name="SAPBEXexcGood2 2 2 4 2 4 2" xfId="29198"/>
    <cellStyle name="SAPBEXexcGood2 2 2 4 2 5" xfId="29199"/>
    <cellStyle name="SAPBEXexcGood2 2 2 4 3" xfId="3588"/>
    <cellStyle name="SAPBEXexcGood2 2 2 4 3 2" xfId="3589"/>
    <cellStyle name="SAPBEXexcGood2 2 2 4 3 2 2" xfId="29200"/>
    <cellStyle name="SAPBEXexcGood2 2 2 4 3 2 2 2" xfId="29201"/>
    <cellStyle name="SAPBEXexcGood2 2 2 4 3 2 3" xfId="29202"/>
    <cellStyle name="SAPBEXexcGood2 2 2 4 3 2 3 2" xfId="29203"/>
    <cellStyle name="SAPBEXexcGood2 2 2 4 3 2 4" xfId="29204"/>
    <cellStyle name="SAPBEXexcGood2 2 2 4 3 3" xfId="29205"/>
    <cellStyle name="SAPBEXexcGood2 2 2 4 3 3 2" xfId="29206"/>
    <cellStyle name="SAPBEXexcGood2 2 2 4 3 4" xfId="29207"/>
    <cellStyle name="SAPBEXexcGood2 2 2 4 3 4 2" xfId="29208"/>
    <cellStyle name="SAPBEXexcGood2 2 2 4 3 5" xfId="29209"/>
    <cellStyle name="SAPBEXexcGood2 2 2 4 4" xfId="3590"/>
    <cellStyle name="SAPBEXexcGood2 2 2 4 4 2" xfId="3591"/>
    <cellStyle name="SAPBEXexcGood2 2 2 4 4 2 2" xfId="29210"/>
    <cellStyle name="SAPBEXexcGood2 2 2 4 4 2 2 2" xfId="29211"/>
    <cellStyle name="SAPBEXexcGood2 2 2 4 4 2 3" xfId="29212"/>
    <cellStyle name="SAPBEXexcGood2 2 2 4 4 2 3 2" xfId="29213"/>
    <cellStyle name="SAPBEXexcGood2 2 2 4 4 2 4" xfId="29214"/>
    <cellStyle name="SAPBEXexcGood2 2 2 4 4 3" xfId="29215"/>
    <cellStyle name="SAPBEXexcGood2 2 2 4 4 3 2" xfId="29216"/>
    <cellStyle name="SAPBEXexcGood2 2 2 4 4 4" xfId="29217"/>
    <cellStyle name="SAPBEXexcGood2 2 2 4 4 4 2" xfId="29218"/>
    <cellStyle name="SAPBEXexcGood2 2 2 4 4 5" xfId="29219"/>
    <cellStyle name="SAPBEXexcGood2 2 2 4 5" xfId="3592"/>
    <cellStyle name="SAPBEXexcGood2 2 2 4 5 2" xfId="3593"/>
    <cellStyle name="SAPBEXexcGood2 2 2 4 5 2 2" xfId="29220"/>
    <cellStyle name="SAPBEXexcGood2 2 2 4 5 2 2 2" xfId="29221"/>
    <cellStyle name="SAPBEXexcGood2 2 2 4 5 2 3" xfId="29222"/>
    <cellStyle name="SAPBEXexcGood2 2 2 4 5 2 3 2" xfId="29223"/>
    <cellStyle name="SAPBEXexcGood2 2 2 4 5 2 4" xfId="29224"/>
    <cellStyle name="SAPBEXexcGood2 2 2 4 5 3" xfId="29225"/>
    <cellStyle name="SAPBEXexcGood2 2 2 4 5 3 2" xfId="29226"/>
    <cellStyle name="SAPBEXexcGood2 2 2 4 5 4" xfId="29227"/>
    <cellStyle name="SAPBEXexcGood2 2 2 4 5 4 2" xfId="29228"/>
    <cellStyle name="SAPBEXexcGood2 2 2 4 5 5" xfId="29229"/>
    <cellStyle name="SAPBEXexcGood2 2 2 4 6" xfId="3594"/>
    <cellStyle name="SAPBEXexcGood2 2 2 4 6 2" xfId="3595"/>
    <cellStyle name="SAPBEXexcGood2 2 2 4 6 2 2" xfId="29230"/>
    <cellStyle name="SAPBEXexcGood2 2 2 4 6 2 2 2" xfId="29231"/>
    <cellStyle name="SAPBEXexcGood2 2 2 4 6 2 3" xfId="29232"/>
    <cellStyle name="SAPBEXexcGood2 2 2 4 6 2 3 2" xfId="29233"/>
    <cellStyle name="SAPBEXexcGood2 2 2 4 6 2 4" xfId="29234"/>
    <cellStyle name="SAPBEXexcGood2 2 2 4 6 3" xfId="29235"/>
    <cellStyle name="SAPBEXexcGood2 2 2 4 6 3 2" xfId="29236"/>
    <cellStyle name="SAPBEXexcGood2 2 2 4 6 4" xfId="29237"/>
    <cellStyle name="SAPBEXexcGood2 2 2 4 6 4 2" xfId="29238"/>
    <cellStyle name="SAPBEXexcGood2 2 2 4 6 5" xfId="29239"/>
    <cellStyle name="SAPBEXexcGood2 2 2 4 7" xfId="3596"/>
    <cellStyle name="SAPBEXexcGood2 2 2 4 7 2" xfId="29240"/>
    <cellStyle name="SAPBEXexcGood2 2 2 4 7 2 2" xfId="29241"/>
    <cellStyle name="SAPBEXexcGood2 2 2 4 7 3" xfId="29242"/>
    <cellStyle name="SAPBEXexcGood2 2 2 4 7 3 2" xfId="29243"/>
    <cellStyle name="SAPBEXexcGood2 2 2 4 7 4" xfId="29244"/>
    <cellStyle name="SAPBEXexcGood2 2 2 4 8" xfId="29245"/>
    <cellStyle name="SAPBEXexcGood2 2 2 4 8 2" xfId="29246"/>
    <cellStyle name="SAPBEXexcGood2 2 2 4 9" xfId="29247"/>
    <cellStyle name="SAPBEXexcGood2 2 2 4 9 2" xfId="29248"/>
    <cellStyle name="SAPBEXexcGood2 2 2 5" xfId="3597"/>
    <cellStyle name="SAPBEXexcGood2 2 2 5 2" xfId="3598"/>
    <cellStyle name="SAPBEXexcGood2 2 2 5 2 2" xfId="29249"/>
    <cellStyle name="SAPBEXexcGood2 2 2 5 2 2 2" xfId="29250"/>
    <cellStyle name="SAPBEXexcGood2 2 2 5 2 3" xfId="29251"/>
    <cellStyle name="SAPBEXexcGood2 2 2 5 2 3 2" xfId="29252"/>
    <cellStyle name="SAPBEXexcGood2 2 2 5 2 4" xfId="29253"/>
    <cellStyle name="SAPBEXexcGood2 2 2 5 3" xfId="29254"/>
    <cellStyle name="SAPBEXexcGood2 2 2 5 3 2" xfId="29255"/>
    <cellStyle name="SAPBEXexcGood2 2 2 5 4" xfId="29256"/>
    <cellStyle name="SAPBEXexcGood2 2 2 5 4 2" xfId="29257"/>
    <cellStyle name="SAPBEXexcGood2 2 2 5 5" xfId="29258"/>
    <cellStyle name="SAPBEXexcGood2 2 2 6" xfId="3599"/>
    <cellStyle name="SAPBEXexcGood2 2 2 6 2" xfId="3600"/>
    <cellStyle name="SAPBEXexcGood2 2 2 6 2 2" xfId="29259"/>
    <cellStyle name="SAPBEXexcGood2 2 2 6 2 2 2" xfId="29260"/>
    <cellStyle name="SAPBEXexcGood2 2 2 6 2 3" xfId="29261"/>
    <cellStyle name="SAPBEXexcGood2 2 2 6 2 3 2" xfId="29262"/>
    <cellStyle name="SAPBEXexcGood2 2 2 6 2 4" xfId="29263"/>
    <cellStyle name="SAPBEXexcGood2 2 2 6 3" xfId="29264"/>
    <cellStyle name="SAPBEXexcGood2 2 2 6 3 2" xfId="29265"/>
    <cellStyle name="SAPBEXexcGood2 2 2 6 4" xfId="29266"/>
    <cellStyle name="SAPBEXexcGood2 2 2 6 4 2" xfId="29267"/>
    <cellStyle name="SAPBEXexcGood2 2 2 6 5" xfId="29268"/>
    <cellStyle name="SAPBEXexcGood2 2 2 7" xfId="3601"/>
    <cellStyle name="SAPBEXexcGood2 2 2 7 2" xfId="3602"/>
    <cellStyle name="SAPBEXexcGood2 2 2 7 2 2" xfId="29269"/>
    <cellStyle name="SAPBEXexcGood2 2 2 7 2 2 2" xfId="29270"/>
    <cellStyle name="SAPBEXexcGood2 2 2 7 2 3" xfId="29271"/>
    <cellStyle name="SAPBEXexcGood2 2 2 7 2 3 2" xfId="29272"/>
    <cellStyle name="SAPBEXexcGood2 2 2 7 2 4" xfId="29273"/>
    <cellStyle name="SAPBEXexcGood2 2 2 7 3" xfId="29274"/>
    <cellStyle name="SAPBEXexcGood2 2 2 7 3 2" xfId="29275"/>
    <cellStyle name="SAPBEXexcGood2 2 2 7 4" xfId="29276"/>
    <cellStyle name="SAPBEXexcGood2 2 2 7 4 2" xfId="29277"/>
    <cellStyle name="SAPBEXexcGood2 2 2 7 5" xfId="29278"/>
    <cellStyle name="SAPBEXexcGood2 2 2 8" xfId="3603"/>
    <cellStyle name="SAPBEXexcGood2 2 2 8 2" xfId="3604"/>
    <cellStyle name="SAPBEXexcGood2 2 2 8 2 2" xfId="29279"/>
    <cellStyle name="SAPBEXexcGood2 2 2 8 2 2 2" xfId="29280"/>
    <cellStyle name="SAPBEXexcGood2 2 2 8 2 3" xfId="29281"/>
    <cellStyle name="SAPBEXexcGood2 2 2 8 2 3 2" xfId="29282"/>
    <cellStyle name="SAPBEXexcGood2 2 2 8 2 4" xfId="29283"/>
    <cellStyle name="SAPBEXexcGood2 2 2 8 3" xfId="29284"/>
    <cellStyle name="SAPBEXexcGood2 2 2 8 3 2" xfId="29285"/>
    <cellStyle name="SAPBEXexcGood2 2 2 8 4" xfId="29286"/>
    <cellStyle name="SAPBEXexcGood2 2 2 8 4 2" xfId="29287"/>
    <cellStyle name="SAPBEXexcGood2 2 2 8 5" xfId="29288"/>
    <cellStyle name="SAPBEXexcGood2 2 2 9" xfId="3605"/>
    <cellStyle name="SAPBEXexcGood2 2 2 9 2" xfId="3606"/>
    <cellStyle name="SAPBEXexcGood2 2 2 9 2 2" xfId="29289"/>
    <cellStyle name="SAPBEXexcGood2 2 2 9 2 2 2" xfId="29290"/>
    <cellStyle name="SAPBEXexcGood2 2 2 9 2 3" xfId="29291"/>
    <cellStyle name="SAPBEXexcGood2 2 2 9 2 3 2" xfId="29292"/>
    <cellStyle name="SAPBEXexcGood2 2 2 9 2 4" xfId="29293"/>
    <cellStyle name="SAPBEXexcGood2 2 2 9 3" xfId="29294"/>
    <cellStyle name="SAPBEXexcGood2 2 2 9 3 2" xfId="29295"/>
    <cellStyle name="SAPBEXexcGood2 2 2 9 4" xfId="29296"/>
    <cellStyle name="SAPBEXexcGood2 2 2 9 4 2" xfId="29297"/>
    <cellStyle name="SAPBEXexcGood2 2 2 9 5" xfId="29298"/>
    <cellStyle name="SAPBEXexcGood2 2 20" xfId="29299"/>
    <cellStyle name="SAPBEXexcGood2 2 20 2" xfId="29300"/>
    <cellStyle name="SAPBEXexcGood2 2 21" xfId="29301"/>
    <cellStyle name="SAPBEXexcGood2 2 3" xfId="3607"/>
    <cellStyle name="SAPBEXexcGood2 2 3 10" xfId="29302"/>
    <cellStyle name="SAPBEXexcGood2 2 3 2" xfId="3608"/>
    <cellStyle name="SAPBEXexcGood2 2 3 2 2" xfId="3609"/>
    <cellStyle name="SAPBEXexcGood2 2 3 2 2 2" xfId="29303"/>
    <cellStyle name="SAPBEXexcGood2 2 3 2 2 2 2" xfId="29304"/>
    <cellStyle name="SAPBEXexcGood2 2 3 2 2 3" xfId="29305"/>
    <cellStyle name="SAPBEXexcGood2 2 3 2 2 3 2" xfId="29306"/>
    <cellStyle name="SAPBEXexcGood2 2 3 2 2 4" xfId="29307"/>
    <cellStyle name="SAPBEXexcGood2 2 3 2 3" xfId="29308"/>
    <cellStyle name="SAPBEXexcGood2 2 3 2 3 2" xfId="29309"/>
    <cellStyle name="SAPBEXexcGood2 2 3 2 4" xfId="29310"/>
    <cellStyle name="SAPBEXexcGood2 2 3 2 4 2" xfId="29311"/>
    <cellStyle name="SAPBEXexcGood2 2 3 2 5" xfId="29312"/>
    <cellStyle name="SAPBEXexcGood2 2 3 3" xfId="3610"/>
    <cellStyle name="SAPBEXexcGood2 2 3 3 2" xfId="3611"/>
    <cellStyle name="SAPBEXexcGood2 2 3 3 2 2" xfId="29313"/>
    <cellStyle name="SAPBEXexcGood2 2 3 3 2 2 2" xfId="29314"/>
    <cellStyle name="SAPBEXexcGood2 2 3 3 2 3" xfId="29315"/>
    <cellStyle name="SAPBEXexcGood2 2 3 3 2 3 2" xfId="29316"/>
    <cellStyle name="SAPBEXexcGood2 2 3 3 2 4" xfId="29317"/>
    <cellStyle name="SAPBEXexcGood2 2 3 3 3" xfId="29318"/>
    <cellStyle name="SAPBEXexcGood2 2 3 3 3 2" xfId="29319"/>
    <cellStyle name="SAPBEXexcGood2 2 3 3 4" xfId="29320"/>
    <cellStyle name="SAPBEXexcGood2 2 3 3 4 2" xfId="29321"/>
    <cellStyle name="SAPBEXexcGood2 2 3 3 5" xfId="29322"/>
    <cellStyle name="SAPBEXexcGood2 2 3 4" xfId="3612"/>
    <cellStyle name="SAPBEXexcGood2 2 3 4 2" xfId="3613"/>
    <cellStyle name="SAPBEXexcGood2 2 3 4 2 2" xfId="29323"/>
    <cellStyle name="SAPBEXexcGood2 2 3 4 2 2 2" xfId="29324"/>
    <cellStyle name="SAPBEXexcGood2 2 3 4 2 3" xfId="29325"/>
    <cellStyle name="SAPBEXexcGood2 2 3 4 2 3 2" xfId="29326"/>
    <cellStyle name="SAPBEXexcGood2 2 3 4 2 4" xfId="29327"/>
    <cellStyle name="SAPBEXexcGood2 2 3 4 3" xfId="29328"/>
    <cellStyle name="SAPBEXexcGood2 2 3 4 3 2" xfId="29329"/>
    <cellStyle name="SAPBEXexcGood2 2 3 4 4" xfId="29330"/>
    <cellStyle name="SAPBEXexcGood2 2 3 4 4 2" xfId="29331"/>
    <cellStyle name="SAPBEXexcGood2 2 3 4 5" xfId="29332"/>
    <cellStyle name="SAPBEXexcGood2 2 3 5" xfId="3614"/>
    <cellStyle name="SAPBEXexcGood2 2 3 5 2" xfId="3615"/>
    <cellStyle name="SAPBEXexcGood2 2 3 5 2 2" xfId="29333"/>
    <cellStyle name="SAPBEXexcGood2 2 3 5 2 2 2" xfId="29334"/>
    <cellStyle name="SAPBEXexcGood2 2 3 5 2 3" xfId="29335"/>
    <cellStyle name="SAPBEXexcGood2 2 3 5 2 3 2" xfId="29336"/>
    <cellStyle name="SAPBEXexcGood2 2 3 5 2 4" xfId="29337"/>
    <cellStyle name="SAPBEXexcGood2 2 3 5 3" xfId="29338"/>
    <cellStyle name="SAPBEXexcGood2 2 3 5 3 2" xfId="29339"/>
    <cellStyle name="SAPBEXexcGood2 2 3 5 4" xfId="29340"/>
    <cellStyle name="SAPBEXexcGood2 2 3 5 4 2" xfId="29341"/>
    <cellStyle name="SAPBEXexcGood2 2 3 5 5" xfId="29342"/>
    <cellStyle name="SAPBEXexcGood2 2 3 6" xfId="3616"/>
    <cellStyle name="SAPBEXexcGood2 2 3 6 2" xfId="3617"/>
    <cellStyle name="SAPBEXexcGood2 2 3 6 2 2" xfId="29343"/>
    <cellStyle name="SAPBEXexcGood2 2 3 6 2 2 2" xfId="29344"/>
    <cellStyle name="SAPBEXexcGood2 2 3 6 2 3" xfId="29345"/>
    <cellStyle name="SAPBEXexcGood2 2 3 6 2 3 2" xfId="29346"/>
    <cellStyle name="SAPBEXexcGood2 2 3 6 2 4" xfId="29347"/>
    <cellStyle name="SAPBEXexcGood2 2 3 6 3" xfId="29348"/>
    <cellStyle name="SAPBEXexcGood2 2 3 6 3 2" xfId="29349"/>
    <cellStyle name="SAPBEXexcGood2 2 3 6 4" xfId="29350"/>
    <cellStyle name="SAPBEXexcGood2 2 3 6 4 2" xfId="29351"/>
    <cellStyle name="SAPBEXexcGood2 2 3 6 5" xfId="29352"/>
    <cellStyle name="SAPBEXexcGood2 2 3 7" xfId="3618"/>
    <cellStyle name="SAPBEXexcGood2 2 3 7 2" xfId="29353"/>
    <cellStyle name="SAPBEXexcGood2 2 3 7 2 2" xfId="29354"/>
    <cellStyle name="SAPBEXexcGood2 2 3 7 3" xfId="29355"/>
    <cellStyle name="SAPBEXexcGood2 2 3 7 3 2" xfId="29356"/>
    <cellStyle name="SAPBEXexcGood2 2 3 7 4" xfId="29357"/>
    <cellStyle name="SAPBEXexcGood2 2 3 8" xfId="29358"/>
    <cellStyle name="SAPBEXexcGood2 2 3 8 2" xfId="29359"/>
    <cellStyle name="SAPBEXexcGood2 2 3 9" xfId="29360"/>
    <cellStyle name="SAPBEXexcGood2 2 3 9 2" xfId="29361"/>
    <cellStyle name="SAPBEXexcGood2 2 4" xfId="3619"/>
    <cellStyle name="SAPBEXexcGood2 2 4 10" xfId="29362"/>
    <cellStyle name="SAPBEXexcGood2 2 4 2" xfId="3620"/>
    <cellStyle name="SAPBEXexcGood2 2 4 2 2" xfId="3621"/>
    <cellStyle name="SAPBEXexcGood2 2 4 2 2 2" xfId="29363"/>
    <cellStyle name="SAPBEXexcGood2 2 4 2 2 2 2" xfId="29364"/>
    <cellStyle name="SAPBEXexcGood2 2 4 2 2 3" xfId="29365"/>
    <cellStyle name="SAPBEXexcGood2 2 4 2 2 3 2" xfId="29366"/>
    <cellStyle name="SAPBEXexcGood2 2 4 2 2 4" xfId="29367"/>
    <cellStyle name="SAPBEXexcGood2 2 4 2 3" xfId="29368"/>
    <cellStyle name="SAPBEXexcGood2 2 4 2 3 2" xfId="29369"/>
    <cellStyle name="SAPBEXexcGood2 2 4 2 4" xfId="29370"/>
    <cellStyle name="SAPBEXexcGood2 2 4 2 4 2" xfId="29371"/>
    <cellStyle name="SAPBEXexcGood2 2 4 2 5" xfId="29372"/>
    <cellStyle name="SAPBEXexcGood2 2 4 3" xfId="3622"/>
    <cellStyle name="SAPBEXexcGood2 2 4 3 2" xfId="3623"/>
    <cellStyle name="SAPBEXexcGood2 2 4 3 2 2" xfId="29373"/>
    <cellStyle name="SAPBEXexcGood2 2 4 3 2 2 2" xfId="29374"/>
    <cellStyle name="SAPBEXexcGood2 2 4 3 2 3" xfId="29375"/>
    <cellStyle name="SAPBEXexcGood2 2 4 3 2 3 2" xfId="29376"/>
    <cellStyle name="SAPBEXexcGood2 2 4 3 2 4" xfId="29377"/>
    <cellStyle name="SAPBEXexcGood2 2 4 3 3" xfId="29378"/>
    <cellStyle name="SAPBEXexcGood2 2 4 3 3 2" xfId="29379"/>
    <cellStyle name="SAPBEXexcGood2 2 4 3 4" xfId="29380"/>
    <cellStyle name="SAPBEXexcGood2 2 4 3 4 2" xfId="29381"/>
    <cellStyle name="SAPBEXexcGood2 2 4 3 5" xfId="29382"/>
    <cellStyle name="SAPBEXexcGood2 2 4 4" xfId="3624"/>
    <cellStyle name="SAPBEXexcGood2 2 4 4 2" xfId="3625"/>
    <cellStyle name="SAPBEXexcGood2 2 4 4 2 2" xfId="29383"/>
    <cellStyle name="SAPBEXexcGood2 2 4 4 2 2 2" xfId="29384"/>
    <cellStyle name="SAPBEXexcGood2 2 4 4 2 3" xfId="29385"/>
    <cellStyle name="SAPBEXexcGood2 2 4 4 2 3 2" xfId="29386"/>
    <cellStyle name="SAPBEXexcGood2 2 4 4 2 4" xfId="29387"/>
    <cellStyle name="SAPBEXexcGood2 2 4 4 3" xfId="29388"/>
    <cellStyle name="SAPBEXexcGood2 2 4 4 3 2" xfId="29389"/>
    <cellStyle name="SAPBEXexcGood2 2 4 4 4" xfId="29390"/>
    <cellStyle name="SAPBEXexcGood2 2 4 4 4 2" xfId="29391"/>
    <cellStyle name="SAPBEXexcGood2 2 4 4 5" xfId="29392"/>
    <cellStyle name="SAPBEXexcGood2 2 4 5" xfId="3626"/>
    <cellStyle name="SAPBEXexcGood2 2 4 5 2" xfId="3627"/>
    <cellStyle name="SAPBEXexcGood2 2 4 5 2 2" xfId="29393"/>
    <cellStyle name="SAPBEXexcGood2 2 4 5 2 2 2" xfId="29394"/>
    <cellStyle name="SAPBEXexcGood2 2 4 5 2 3" xfId="29395"/>
    <cellStyle name="SAPBEXexcGood2 2 4 5 2 3 2" xfId="29396"/>
    <cellStyle name="SAPBEXexcGood2 2 4 5 2 4" xfId="29397"/>
    <cellStyle name="SAPBEXexcGood2 2 4 5 3" xfId="29398"/>
    <cellStyle name="SAPBEXexcGood2 2 4 5 3 2" xfId="29399"/>
    <cellStyle name="SAPBEXexcGood2 2 4 5 4" xfId="29400"/>
    <cellStyle name="SAPBEXexcGood2 2 4 5 4 2" xfId="29401"/>
    <cellStyle name="SAPBEXexcGood2 2 4 5 5" xfId="29402"/>
    <cellStyle name="SAPBEXexcGood2 2 4 6" xfId="3628"/>
    <cellStyle name="SAPBEXexcGood2 2 4 6 2" xfId="3629"/>
    <cellStyle name="SAPBEXexcGood2 2 4 6 2 2" xfId="29403"/>
    <cellStyle name="SAPBEXexcGood2 2 4 6 2 2 2" xfId="29404"/>
    <cellStyle name="SAPBEXexcGood2 2 4 6 2 3" xfId="29405"/>
    <cellStyle name="SAPBEXexcGood2 2 4 6 2 3 2" xfId="29406"/>
    <cellStyle name="SAPBEXexcGood2 2 4 6 2 4" xfId="29407"/>
    <cellStyle name="SAPBEXexcGood2 2 4 6 3" xfId="29408"/>
    <cellStyle name="SAPBEXexcGood2 2 4 6 3 2" xfId="29409"/>
    <cellStyle name="SAPBEXexcGood2 2 4 6 4" xfId="29410"/>
    <cellStyle name="SAPBEXexcGood2 2 4 6 4 2" xfId="29411"/>
    <cellStyle name="SAPBEXexcGood2 2 4 6 5" xfId="29412"/>
    <cellStyle name="SAPBEXexcGood2 2 4 7" xfId="3630"/>
    <cellStyle name="SAPBEXexcGood2 2 4 7 2" xfId="29413"/>
    <cellStyle name="SAPBEXexcGood2 2 4 7 2 2" xfId="29414"/>
    <cellStyle name="SAPBEXexcGood2 2 4 7 3" xfId="29415"/>
    <cellStyle name="SAPBEXexcGood2 2 4 7 3 2" xfId="29416"/>
    <cellStyle name="SAPBEXexcGood2 2 4 7 4" xfId="29417"/>
    <cellStyle name="SAPBEXexcGood2 2 4 8" xfId="29418"/>
    <cellStyle name="SAPBEXexcGood2 2 4 8 2" xfId="29419"/>
    <cellStyle name="SAPBEXexcGood2 2 4 9" xfId="29420"/>
    <cellStyle name="SAPBEXexcGood2 2 4 9 2" xfId="29421"/>
    <cellStyle name="SAPBEXexcGood2 2 5" xfId="3631"/>
    <cellStyle name="SAPBEXexcGood2 2 5 10" xfId="29422"/>
    <cellStyle name="SAPBEXexcGood2 2 5 2" xfId="3632"/>
    <cellStyle name="SAPBEXexcGood2 2 5 2 2" xfId="3633"/>
    <cellStyle name="SAPBEXexcGood2 2 5 2 2 2" xfId="29423"/>
    <cellStyle name="SAPBEXexcGood2 2 5 2 2 2 2" xfId="29424"/>
    <cellStyle name="SAPBEXexcGood2 2 5 2 2 3" xfId="29425"/>
    <cellStyle name="SAPBEXexcGood2 2 5 2 2 3 2" xfId="29426"/>
    <cellStyle name="SAPBEXexcGood2 2 5 2 2 4" xfId="29427"/>
    <cellStyle name="SAPBEXexcGood2 2 5 2 3" xfId="29428"/>
    <cellStyle name="SAPBEXexcGood2 2 5 2 3 2" xfId="29429"/>
    <cellStyle name="SAPBEXexcGood2 2 5 2 4" xfId="29430"/>
    <cellStyle name="SAPBEXexcGood2 2 5 2 4 2" xfId="29431"/>
    <cellStyle name="SAPBEXexcGood2 2 5 2 5" xfId="29432"/>
    <cellStyle name="SAPBEXexcGood2 2 5 3" xfId="3634"/>
    <cellStyle name="SAPBEXexcGood2 2 5 3 2" xfId="3635"/>
    <cellStyle name="SAPBEXexcGood2 2 5 3 2 2" xfId="29433"/>
    <cellStyle name="SAPBEXexcGood2 2 5 3 2 2 2" xfId="29434"/>
    <cellStyle name="SAPBEXexcGood2 2 5 3 2 3" xfId="29435"/>
    <cellStyle name="SAPBEXexcGood2 2 5 3 2 3 2" xfId="29436"/>
    <cellStyle name="SAPBEXexcGood2 2 5 3 2 4" xfId="29437"/>
    <cellStyle name="SAPBEXexcGood2 2 5 3 3" xfId="29438"/>
    <cellStyle name="SAPBEXexcGood2 2 5 3 3 2" xfId="29439"/>
    <cellStyle name="SAPBEXexcGood2 2 5 3 4" xfId="29440"/>
    <cellStyle name="SAPBEXexcGood2 2 5 3 4 2" xfId="29441"/>
    <cellStyle name="SAPBEXexcGood2 2 5 3 5" xfId="29442"/>
    <cellStyle name="SAPBEXexcGood2 2 5 4" xfId="3636"/>
    <cellStyle name="SAPBEXexcGood2 2 5 4 2" xfId="3637"/>
    <cellStyle name="SAPBEXexcGood2 2 5 4 2 2" xfId="29443"/>
    <cellStyle name="SAPBEXexcGood2 2 5 4 2 2 2" xfId="29444"/>
    <cellStyle name="SAPBEXexcGood2 2 5 4 2 3" xfId="29445"/>
    <cellStyle name="SAPBEXexcGood2 2 5 4 2 3 2" xfId="29446"/>
    <cellStyle name="SAPBEXexcGood2 2 5 4 2 4" xfId="29447"/>
    <cellStyle name="SAPBEXexcGood2 2 5 4 3" xfId="29448"/>
    <cellStyle name="SAPBEXexcGood2 2 5 4 3 2" xfId="29449"/>
    <cellStyle name="SAPBEXexcGood2 2 5 4 4" xfId="29450"/>
    <cellStyle name="SAPBEXexcGood2 2 5 4 4 2" xfId="29451"/>
    <cellStyle name="SAPBEXexcGood2 2 5 4 5" xfId="29452"/>
    <cellStyle name="SAPBEXexcGood2 2 5 5" xfId="3638"/>
    <cellStyle name="SAPBEXexcGood2 2 5 5 2" xfId="3639"/>
    <cellStyle name="SAPBEXexcGood2 2 5 5 2 2" xfId="29453"/>
    <cellStyle name="SAPBEXexcGood2 2 5 5 2 2 2" xfId="29454"/>
    <cellStyle name="SAPBEXexcGood2 2 5 5 2 3" xfId="29455"/>
    <cellStyle name="SAPBEXexcGood2 2 5 5 2 3 2" xfId="29456"/>
    <cellStyle name="SAPBEXexcGood2 2 5 5 2 4" xfId="29457"/>
    <cellStyle name="SAPBEXexcGood2 2 5 5 3" xfId="29458"/>
    <cellStyle name="SAPBEXexcGood2 2 5 5 3 2" xfId="29459"/>
    <cellStyle name="SAPBEXexcGood2 2 5 5 4" xfId="29460"/>
    <cellStyle name="SAPBEXexcGood2 2 5 5 4 2" xfId="29461"/>
    <cellStyle name="SAPBEXexcGood2 2 5 5 5" xfId="29462"/>
    <cellStyle name="SAPBEXexcGood2 2 5 6" xfId="3640"/>
    <cellStyle name="SAPBEXexcGood2 2 5 6 2" xfId="3641"/>
    <cellStyle name="SAPBEXexcGood2 2 5 6 2 2" xfId="29463"/>
    <cellStyle name="SAPBEXexcGood2 2 5 6 2 2 2" xfId="29464"/>
    <cellStyle name="SAPBEXexcGood2 2 5 6 2 3" xfId="29465"/>
    <cellStyle name="SAPBEXexcGood2 2 5 6 2 3 2" xfId="29466"/>
    <cellStyle name="SAPBEXexcGood2 2 5 6 2 4" xfId="29467"/>
    <cellStyle name="SAPBEXexcGood2 2 5 6 3" xfId="29468"/>
    <cellStyle name="SAPBEXexcGood2 2 5 6 3 2" xfId="29469"/>
    <cellStyle name="SAPBEXexcGood2 2 5 6 4" xfId="29470"/>
    <cellStyle name="SAPBEXexcGood2 2 5 6 4 2" xfId="29471"/>
    <cellStyle name="SAPBEXexcGood2 2 5 6 5" xfId="29472"/>
    <cellStyle name="SAPBEXexcGood2 2 5 7" xfId="3642"/>
    <cellStyle name="SAPBEXexcGood2 2 5 7 2" xfId="29473"/>
    <cellStyle name="SAPBEXexcGood2 2 5 7 2 2" xfId="29474"/>
    <cellStyle name="SAPBEXexcGood2 2 5 7 3" xfId="29475"/>
    <cellStyle name="SAPBEXexcGood2 2 5 7 3 2" xfId="29476"/>
    <cellStyle name="SAPBEXexcGood2 2 5 7 4" xfId="29477"/>
    <cellStyle name="SAPBEXexcGood2 2 5 8" xfId="29478"/>
    <cellStyle name="SAPBEXexcGood2 2 5 8 2" xfId="29479"/>
    <cellStyle name="SAPBEXexcGood2 2 5 9" xfId="29480"/>
    <cellStyle name="SAPBEXexcGood2 2 5 9 2" xfId="29481"/>
    <cellStyle name="SAPBEXexcGood2 2 6" xfId="3643"/>
    <cellStyle name="SAPBEXexcGood2 2 6 2" xfId="3644"/>
    <cellStyle name="SAPBEXexcGood2 2 6 2 2" xfId="29482"/>
    <cellStyle name="SAPBEXexcGood2 2 6 2 2 2" xfId="29483"/>
    <cellStyle name="SAPBEXexcGood2 2 6 2 3" xfId="29484"/>
    <cellStyle name="SAPBEXexcGood2 2 6 2 3 2" xfId="29485"/>
    <cellStyle name="SAPBEXexcGood2 2 6 2 4" xfId="29486"/>
    <cellStyle name="SAPBEXexcGood2 2 6 3" xfId="29487"/>
    <cellStyle name="SAPBEXexcGood2 2 6 3 2" xfId="29488"/>
    <cellStyle name="SAPBEXexcGood2 2 6 4" xfId="29489"/>
    <cellStyle name="SAPBEXexcGood2 2 6 4 2" xfId="29490"/>
    <cellStyle name="SAPBEXexcGood2 2 6 5" xfId="29491"/>
    <cellStyle name="SAPBEXexcGood2 2 7" xfId="3645"/>
    <cellStyle name="SAPBEXexcGood2 2 7 2" xfId="3646"/>
    <cellStyle name="SAPBEXexcGood2 2 7 2 2" xfId="29492"/>
    <cellStyle name="SAPBEXexcGood2 2 7 2 2 2" xfId="29493"/>
    <cellStyle name="SAPBEXexcGood2 2 7 2 3" xfId="29494"/>
    <cellStyle name="SAPBEXexcGood2 2 7 2 3 2" xfId="29495"/>
    <cellStyle name="SAPBEXexcGood2 2 7 2 4" xfId="29496"/>
    <cellStyle name="SAPBEXexcGood2 2 7 3" xfId="29497"/>
    <cellStyle name="SAPBEXexcGood2 2 7 3 2" xfId="29498"/>
    <cellStyle name="SAPBEXexcGood2 2 7 4" xfId="29499"/>
    <cellStyle name="SAPBEXexcGood2 2 7 4 2" xfId="29500"/>
    <cellStyle name="SAPBEXexcGood2 2 7 5" xfId="29501"/>
    <cellStyle name="SAPBEXexcGood2 2 8" xfId="3647"/>
    <cellStyle name="SAPBEXexcGood2 2 8 2" xfId="3648"/>
    <cellStyle name="SAPBEXexcGood2 2 8 2 2" xfId="29502"/>
    <cellStyle name="SAPBEXexcGood2 2 8 2 2 2" xfId="29503"/>
    <cellStyle name="SAPBEXexcGood2 2 8 2 3" xfId="29504"/>
    <cellStyle name="SAPBEXexcGood2 2 8 2 3 2" xfId="29505"/>
    <cellStyle name="SAPBEXexcGood2 2 8 2 4" xfId="29506"/>
    <cellStyle name="SAPBEXexcGood2 2 8 3" xfId="29507"/>
    <cellStyle name="SAPBEXexcGood2 2 8 3 2" xfId="29508"/>
    <cellStyle name="SAPBEXexcGood2 2 8 4" xfId="29509"/>
    <cellStyle name="SAPBEXexcGood2 2 8 4 2" xfId="29510"/>
    <cellStyle name="SAPBEXexcGood2 2 8 5" xfId="29511"/>
    <cellStyle name="SAPBEXexcGood2 2 9" xfId="3649"/>
    <cellStyle name="SAPBEXexcGood2 2 9 2" xfId="3650"/>
    <cellStyle name="SAPBEXexcGood2 2 9 2 2" xfId="29512"/>
    <cellStyle name="SAPBEXexcGood2 2 9 2 2 2" xfId="29513"/>
    <cellStyle name="SAPBEXexcGood2 2 9 2 3" xfId="29514"/>
    <cellStyle name="SAPBEXexcGood2 2 9 2 3 2" xfId="29515"/>
    <cellStyle name="SAPBEXexcGood2 2 9 2 4" xfId="29516"/>
    <cellStyle name="SAPBEXexcGood2 2 9 3" xfId="29517"/>
    <cellStyle name="SAPBEXexcGood2 2 9 3 2" xfId="29518"/>
    <cellStyle name="SAPBEXexcGood2 2 9 4" xfId="29519"/>
    <cellStyle name="SAPBEXexcGood2 2 9 4 2" xfId="29520"/>
    <cellStyle name="SAPBEXexcGood2 2 9 5" xfId="29521"/>
    <cellStyle name="SAPBEXexcGood2 20" xfId="29522"/>
    <cellStyle name="SAPBEXexcGood2 20 2" xfId="29523"/>
    <cellStyle name="SAPBEXexcGood2 21" xfId="29524"/>
    <cellStyle name="SAPBEXexcGood2 21 2" xfId="29525"/>
    <cellStyle name="SAPBEXexcGood2 22" xfId="29526"/>
    <cellStyle name="SAPBEXexcGood2 3" xfId="3651"/>
    <cellStyle name="SAPBEXexcGood2 3 10" xfId="3652"/>
    <cellStyle name="SAPBEXexcGood2 3 10 2" xfId="29527"/>
    <cellStyle name="SAPBEXexcGood2 3 10 2 2" xfId="29528"/>
    <cellStyle name="SAPBEXexcGood2 3 10 3" xfId="29529"/>
    <cellStyle name="SAPBEXexcGood2 3 10 3 2" xfId="29530"/>
    <cellStyle name="SAPBEXexcGood2 3 10 4" xfId="29531"/>
    <cellStyle name="SAPBEXexcGood2 3 11" xfId="29532"/>
    <cellStyle name="SAPBEXexcGood2 3 11 2" xfId="29533"/>
    <cellStyle name="SAPBEXexcGood2 3 12" xfId="29534"/>
    <cellStyle name="SAPBEXexcGood2 3 12 2" xfId="29535"/>
    <cellStyle name="SAPBEXexcGood2 3 13" xfId="29536"/>
    <cellStyle name="SAPBEXexcGood2 3 2" xfId="3653"/>
    <cellStyle name="SAPBEXexcGood2 3 2 10" xfId="29537"/>
    <cellStyle name="SAPBEXexcGood2 3 2 2" xfId="3654"/>
    <cellStyle name="SAPBEXexcGood2 3 2 2 2" xfId="3655"/>
    <cellStyle name="SAPBEXexcGood2 3 2 2 2 2" xfId="29538"/>
    <cellStyle name="SAPBEXexcGood2 3 2 2 2 2 2" xfId="29539"/>
    <cellStyle name="SAPBEXexcGood2 3 2 2 2 3" xfId="29540"/>
    <cellStyle name="SAPBEXexcGood2 3 2 2 2 3 2" xfId="29541"/>
    <cellStyle name="SAPBEXexcGood2 3 2 2 2 4" xfId="29542"/>
    <cellStyle name="SAPBEXexcGood2 3 2 2 3" xfId="29543"/>
    <cellStyle name="SAPBEXexcGood2 3 2 2 3 2" xfId="29544"/>
    <cellStyle name="SAPBEXexcGood2 3 2 2 4" xfId="29545"/>
    <cellStyle name="SAPBEXexcGood2 3 2 2 4 2" xfId="29546"/>
    <cellStyle name="SAPBEXexcGood2 3 2 2 5" xfId="29547"/>
    <cellStyle name="SAPBEXexcGood2 3 2 3" xfId="3656"/>
    <cellStyle name="SAPBEXexcGood2 3 2 3 2" xfId="3657"/>
    <cellStyle name="SAPBEXexcGood2 3 2 3 2 2" xfId="29548"/>
    <cellStyle name="SAPBEXexcGood2 3 2 3 2 2 2" xfId="29549"/>
    <cellStyle name="SAPBEXexcGood2 3 2 3 2 3" xfId="29550"/>
    <cellStyle name="SAPBEXexcGood2 3 2 3 2 3 2" xfId="29551"/>
    <cellStyle name="SAPBEXexcGood2 3 2 3 2 4" xfId="29552"/>
    <cellStyle name="SAPBEXexcGood2 3 2 3 3" xfId="29553"/>
    <cellStyle name="SAPBEXexcGood2 3 2 3 3 2" xfId="29554"/>
    <cellStyle name="SAPBEXexcGood2 3 2 3 4" xfId="29555"/>
    <cellStyle name="SAPBEXexcGood2 3 2 3 4 2" xfId="29556"/>
    <cellStyle name="SAPBEXexcGood2 3 2 3 5" xfId="29557"/>
    <cellStyle name="SAPBEXexcGood2 3 2 4" xfId="3658"/>
    <cellStyle name="SAPBEXexcGood2 3 2 4 2" xfId="3659"/>
    <cellStyle name="SAPBEXexcGood2 3 2 4 2 2" xfId="29558"/>
    <cellStyle name="SAPBEXexcGood2 3 2 4 2 2 2" xfId="29559"/>
    <cellStyle name="SAPBEXexcGood2 3 2 4 2 3" xfId="29560"/>
    <cellStyle name="SAPBEXexcGood2 3 2 4 2 3 2" xfId="29561"/>
    <cellStyle name="SAPBEXexcGood2 3 2 4 2 4" xfId="29562"/>
    <cellStyle name="SAPBEXexcGood2 3 2 4 3" xfId="29563"/>
    <cellStyle name="SAPBEXexcGood2 3 2 4 3 2" xfId="29564"/>
    <cellStyle name="SAPBEXexcGood2 3 2 4 4" xfId="29565"/>
    <cellStyle name="SAPBEXexcGood2 3 2 4 4 2" xfId="29566"/>
    <cellStyle name="SAPBEXexcGood2 3 2 4 5" xfId="29567"/>
    <cellStyle name="SAPBEXexcGood2 3 2 5" xfId="3660"/>
    <cellStyle name="SAPBEXexcGood2 3 2 5 2" xfId="3661"/>
    <cellStyle name="SAPBEXexcGood2 3 2 5 2 2" xfId="29568"/>
    <cellStyle name="SAPBEXexcGood2 3 2 5 2 2 2" xfId="29569"/>
    <cellStyle name="SAPBEXexcGood2 3 2 5 2 3" xfId="29570"/>
    <cellStyle name="SAPBEXexcGood2 3 2 5 2 3 2" xfId="29571"/>
    <cellStyle name="SAPBEXexcGood2 3 2 5 2 4" xfId="29572"/>
    <cellStyle name="SAPBEXexcGood2 3 2 5 3" xfId="29573"/>
    <cellStyle name="SAPBEXexcGood2 3 2 5 3 2" xfId="29574"/>
    <cellStyle name="SAPBEXexcGood2 3 2 5 4" xfId="29575"/>
    <cellStyle name="SAPBEXexcGood2 3 2 5 4 2" xfId="29576"/>
    <cellStyle name="SAPBEXexcGood2 3 2 5 5" xfId="29577"/>
    <cellStyle name="SAPBEXexcGood2 3 2 6" xfId="3662"/>
    <cellStyle name="SAPBEXexcGood2 3 2 6 2" xfId="3663"/>
    <cellStyle name="SAPBEXexcGood2 3 2 6 2 2" xfId="29578"/>
    <cellStyle name="SAPBEXexcGood2 3 2 6 2 2 2" xfId="29579"/>
    <cellStyle name="SAPBEXexcGood2 3 2 6 2 3" xfId="29580"/>
    <cellStyle name="SAPBEXexcGood2 3 2 6 2 3 2" xfId="29581"/>
    <cellStyle name="SAPBEXexcGood2 3 2 6 2 4" xfId="29582"/>
    <cellStyle name="SAPBEXexcGood2 3 2 6 3" xfId="29583"/>
    <cellStyle name="SAPBEXexcGood2 3 2 6 3 2" xfId="29584"/>
    <cellStyle name="SAPBEXexcGood2 3 2 6 4" xfId="29585"/>
    <cellStyle name="SAPBEXexcGood2 3 2 6 4 2" xfId="29586"/>
    <cellStyle name="SAPBEXexcGood2 3 2 6 5" xfId="29587"/>
    <cellStyle name="SAPBEXexcGood2 3 2 7" xfId="3664"/>
    <cellStyle name="SAPBEXexcGood2 3 2 7 2" xfId="29588"/>
    <cellStyle name="SAPBEXexcGood2 3 2 7 2 2" xfId="29589"/>
    <cellStyle name="SAPBEXexcGood2 3 2 7 3" xfId="29590"/>
    <cellStyle name="SAPBEXexcGood2 3 2 7 3 2" xfId="29591"/>
    <cellStyle name="SAPBEXexcGood2 3 2 7 4" xfId="29592"/>
    <cellStyle name="SAPBEXexcGood2 3 2 8" xfId="29593"/>
    <cellStyle name="SAPBEXexcGood2 3 2 8 2" xfId="29594"/>
    <cellStyle name="SAPBEXexcGood2 3 2 9" xfId="29595"/>
    <cellStyle name="SAPBEXexcGood2 3 2 9 2" xfId="29596"/>
    <cellStyle name="SAPBEXexcGood2 3 3" xfId="3665"/>
    <cellStyle name="SAPBEXexcGood2 3 3 10" xfId="29597"/>
    <cellStyle name="SAPBEXexcGood2 3 3 2" xfId="3666"/>
    <cellStyle name="SAPBEXexcGood2 3 3 2 2" xfId="3667"/>
    <cellStyle name="SAPBEXexcGood2 3 3 2 2 2" xfId="29598"/>
    <cellStyle name="SAPBEXexcGood2 3 3 2 2 2 2" xfId="29599"/>
    <cellStyle name="SAPBEXexcGood2 3 3 2 2 3" xfId="29600"/>
    <cellStyle name="SAPBEXexcGood2 3 3 2 2 3 2" xfId="29601"/>
    <cellStyle name="SAPBEXexcGood2 3 3 2 2 4" xfId="29602"/>
    <cellStyle name="SAPBEXexcGood2 3 3 2 3" xfId="29603"/>
    <cellStyle name="SAPBEXexcGood2 3 3 2 3 2" xfId="29604"/>
    <cellStyle name="SAPBEXexcGood2 3 3 2 4" xfId="29605"/>
    <cellStyle name="SAPBEXexcGood2 3 3 2 4 2" xfId="29606"/>
    <cellStyle name="SAPBEXexcGood2 3 3 2 5" xfId="29607"/>
    <cellStyle name="SAPBEXexcGood2 3 3 3" xfId="3668"/>
    <cellStyle name="SAPBEXexcGood2 3 3 3 2" xfId="3669"/>
    <cellStyle name="SAPBEXexcGood2 3 3 3 2 2" xfId="29608"/>
    <cellStyle name="SAPBEXexcGood2 3 3 3 2 2 2" xfId="29609"/>
    <cellStyle name="SAPBEXexcGood2 3 3 3 2 3" xfId="29610"/>
    <cellStyle name="SAPBEXexcGood2 3 3 3 2 3 2" xfId="29611"/>
    <cellStyle name="SAPBEXexcGood2 3 3 3 2 4" xfId="29612"/>
    <cellStyle name="SAPBEXexcGood2 3 3 3 3" xfId="29613"/>
    <cellStyle name="SAPBEXexcGood2 3 3 3 3 2" xfId="29614"/>
    <cellStyle name="SAPBEXexcGood2 3 3 3 4" xfId="29615"/>
    <cellStyle name="SAPBEXexcGood2 3 3 3 4 2" xfId="29616"/>
    <cellStyle name="SAPBEXexcGood2 3 3 3 5" xfId="29617"/>
    <cellStyle name="SAPBEXexcGood2 3 3 4" xfId="3670"/>
    <cellStyle name="SAPBEXexcGood2 3 3 4 2" xfId="3671"/>
    <cellStyle name="SAPBEXexcGood2 3 3 4 2 2" xfId="29618"/>
    <cellStyle name="SAPBEXexcGood2 3 3 4 2 2 2" xfId="29619"/>
    <cellStyle name="SAPBEXexcGood2 3 3 4 2 3" xfId="29620"/>
    <cellStyle name="SAPBEXexcGood2 3 3 4 2 3 2" xfId="29621"/>
    <cellStyle name="SAPBEXexcGood2 3 3 4 2 4" xfId="29622"/>
    <cellStyle name="SAPBEXexcGood2 3 3 4 3" xfId="29623"/>
    <cellStyle name="SAPBEXexcGood2 3 3 4 3 2" xfId="29624"/>
    <cellStyle name="SAPBEXexcGood2 3 3 4 4" xfId="29625"/>
    <cellStyle name="SAPBEXexcGood2 3 3 4 4 2" xfId="29626"/>
    <cellStyle name="SAPBEXexcGood2 3 3 4 5" xfId="29627"/>
    <cellStyle name="SAPBEXexcGood2 3 3 5" xfId="3672"/>
    <cellStyle name="SAPBEXexcGood2 3 3 5 2" xfId="3673"/>
    <cellStyle name="SAPBEXexcGood2 3 3 5 2 2" xfId="29628"/>
    <cellStyle name="SAPBEXexcGood2 3 3 5 2 2 2" xfId="29629"/>
    <cellStyle name="SAPBEXexcGood2 3 3 5 2 3" xfId="29630"/>
    <cellStyle name="SAPBEXexcGood2 3 3 5 2 3 2" xfId="29631"/>
    <cellStyle name="SAPBEXexcGood2 3 3 5 2 4" xfId="29632"/>
    <cellStyle name="SAPBEXexcGood2 3 3 5 3" xfId="29633"/>
    <cellStyle name="SAPBEXexcGood2 3 3 5 3 2" xfId="29634"/>
    <cellStyle name="SAPBEXexcGood2 3 3 5 4" xfId="29635"/>
    <cellStyle name="SAPBEXexcGood2 3 3 5 4 2" xfId="29636"/>
    <cellStyle name="SAPBEXexcGood2 3 3 5 5" xfId="29637"/>
    <cellStyle name="SAPBEXexcGood2 3 3 6" xfId="3674"/>
    <cellStyle name="SAPBEXexcGood2 3 3 6 2" xfId="3675"/>
    <cellStyle name="SAPBEXexcGood2 3 3 6 2 2" xfId="29638"/>
    <cellStyle name="SAPBEXexcGood2 3 3 6 2 2 2" xfId="29639"/>
    <cellStyle name="SAPBEXexcGood2 3 3 6 2 3" xfId="29640"/>
    <cellStyle name="SAPBEXexcGood2 3 3 6 2 3 2" xfId="29641"/>
    <cellStyle name="SAPBEXexcGood2 3 3 6 2 4" xfId="29642"/>
    <cellStyle name="SAPBEXexcGood2 3 3 6 3" xfId="29643"/>
    <cellStyle name="SAPBEXexcGood2 3 3 6 3 2" xfId="29644"/>
    <cellStyle name="SAPBEXexcGood2 3 3 6 4" xfId="29645"/>
    <cellStyle name="SAPBEXexcGood2 3 3 6 4 2" xfId="29646"/>
    <cellStyle name="SAPBEXexcGood2 3 3 6 5" xfId="29647"/>
    <cellStyle name="SAPBEXexcGood2 3 3 7" xfId="3676"/>
    <cellStyle name="SAPBEXexcGood2 3 3 7 2" xfId="29648"/>
    <cellStyle name="SAPBEXexcGood2 3 3 7 2 2" xfId="29649"/>
    <cellStyle name="SAPBEXexcGood2 3 3 7 3" xfId="29650"/>
    <cellStyle name="SAPBEXexcGood2 3 3 7 3 2" xfId="29651"/>
    <cellStyle name="SAPBEXexcGood2 3 3 7 4" xfId="29652"/>
    <cellStyle name="SAPBEXexcGood2 3 3 8" xfId="29653"/>
    <cellStyle name="SAPBEXexcGood2 3 3 8 2" xfId="29654"/>
    <cellStyle name="SAPBEXexcGood2 3 3 9" xfId="29655"/>
    <cellStyle name="SAPBEXexcGood2 3 3 9 2" xfId="29656"/>
    <cellStyle name="SAPBEXexcGood2 3 4" xfId="3677"/>
    <cellStyle name="SAPBEXexcGood2 3 4 10" xfId="29657"/>
    <cellStyle name="SAPBEXexcGood2 3 4 2" xfId="3678"/>
    <cellStyle name="SAPBEXexcGood2 3 4 2 2" xfId="3679"/>
    <cellStyle name="SAPBEXexcGood2 3 4 2 2 2" xfId="29658"/>
    <cellStyle name="SAPBEXexcGood2 3 4 2 2 2 2" xfId="29659"/>
    <cellStyle name="SAPBEXexcGood2 3 4 2 2 3" xfId="29660"/>
    <cellStyle name="SAPBEXexcGood2 3 4 2 2 3 2" xfId="29661"/>
    <cellStyle name="SAPBEXexcGood2 3 4 2 2 4" xfId="29662"/>
    <cellStyle name="SAPBEXexcGood2 3 4 2 3" xfId="29663"/>
    <cellStyle name="SAPBEXexcGood2 3 4 2 3 2" xfId="29664"/>
    <cellStyle name="SAPBEXexcGood2 3 4 2 4" xfId="29665"/>
    <cellStyle name="SAPBEXexcGood2 3 4 2 4 2" xfId="29666"/>
    <cellStyle name="SAPBEXexcGood2 3 4 2 5" xfId="29667"/>
    <cellStyle name="SAPBEXexcGood2 3 4 3" xfId="3680"/>
    <cellStyle name="SAPBEXexcGood2 3 4 3 2" xfId="3681"/>
    <cellStyle name="SAPBEXexcGood2 3 4 3 2 2" xfId="29668"/>
    <cellStyle name="SAPBEXexcGood2 3 4 3 2 2 2" xfId="29669"/>
    <cellStyle name="SAPBEXexcGood2 3 4 3 2 3" xfId="29670"/>
    <cellStyle name="SAPBEXexcGood2 3 4 3 2 3 2" xfId="29671"/>
    <cellStyle name="SAPBEXexcGood2 3 4 3 2 4" xfId="29672"/>
    <cellStyle name="SAPBEXexcGood2 3 4 3 3" xfId="29673"/>
    <cellStyle name="SAPBEXexcGood2 3 4 3 3 2" xfId="29674"/>
    <cellStyle name="SAPBEXexcGood2 3 4 3 4" xfId="29675"/>
    <cellStyle name="SAPBEXexcGood2 3 4 3 4 2" xfId="29676"/>
    <cellStyle name="SAPBEXexcGood2 3 4 3 5" xfId="29677"/>
    <cellStyle name="SAPBEXexcGood2 3 4 4" xfId="3682"/>
    <cellStyle name="SAPBEXexcGood2 3 4 4 2" xfId="3683"/>
    <cellStyle name="SAPBEXexcGood2 3 4 4 2 2" xfId="29678"/>
    <cellStyle name="SAPBEXexcGood2 3 4 4 2 2 2" xfId="29679"/>
    <cellStyle name="SAPBEXexcGood2 3 4 4 2 3" xfId="29680"/>
    <cellStyle name="SAPBEXexcGood2 3 4 4 2 3 2" xfId="29681"/>
    <cellStyle name="SAPBEXexcGood2 3 4 4 2 4" xfId="29682"/>
    <cellStyle name="SAPBEXexcGood2 3 4 4 3" xfId="29683"/>
    <cellStyle name="SAPBEXexcGood2 3 4 4 3 2" xfId="29684"/>
    <cellStyle name="SAPBEXexcGood2 3 4 4 4" xfId="29685"/>
    <cellStyle name="SAPBEXexcGood2 3 4 4 4 2" xfId="29686"/>
    <cellStyle name="SAPBEXexcGood2 3 4 4 5" xfId="29687"/>
    <cellStyle name="SAPBEXexcGood2 3 4 5" xfId="3684"/>
    <cellStyle name="SAPBEXexcGood2 3 4 5 2" xfId="3685"/>
    <cellStyle name="SAPBEXexcGood2 3 4 5 2 2" xfId="29688"/>
    <cellStyle name="SAPBEXexcGood2 3 4 5 2 2 2" xfId="29689"/>
    <cellStyle name="SAPBEXexcGood2 3 4 5 2 3" xfId="29690"/>
    <cellStyle name="SAPBEXexcGood2 3 4 5 2 3 2" xfId="29691"/>
    <cellStyle name="SAPBEXexcGood2 3 4 5 2 4" xfId="29692"/>
    <cellStyle name="SAPBEXexcGood2 3 4 5 3" xfId="29693"/>
    <cellStyle name="SAPBEXexcGood2 3 4 5 3 2" xfId="29694"/>
    <cellStyle name="SAPBEXexcGood2 3 4 5 4" xfId="29695"/>
    <cellStyle name="SAPBEXexcGood2 3 4 5 4 2" xfId="29696"/>
    <cellStyle name="SAPBEXexcGood2 3 4 5 5" xfId="29697"/>
    <cellStyle name="SAPBEXexcGood2 3 4 6" xfId="3686"/>
    <cellStyle name="SAPBEXexcGood2 3 4 6 2" xfId="3687"/>
    <cellStyle name="SAPBEXexcGood2 3 4 6 2 2" xfId="29698"/>
    <cellStyle name="SAPBEXexcGood2 3 4 6 2 2 2" xfId="29699"/>
    <cellStyle name="SAPBEXexcGood2 3 4 6 2 3" xfId="29700"/>
    <cellStyle name="SAPBEXexcGood2 3 4 6 2 3 2" xfId="29701"/>
    <cellStyle name="SAPBEXexcGood2 3 4 6 2 4" xfId="29702"/>
    <cellStyle name="SAPBEXexcGood2 3 4 6 3" xfId="29703"/>
    <cellStyle name="SAPBEXexcGood2 3 4 6 3 2" xfId="29704"/>
    <cellStyle name="SAPBEXexcGood2 3 4 6 4" xfId="29705"/>
    <cellStyle name="SAPBEXexcGood2 3 4 6 4 2" xfId="29706"/>
    <cellStyle name="SAPBEXexcGood2 3 4 6 5" xfId="29707"/>
    <cellStyle name="SAPBEXexcGood2 3 4 7" xfId="3688"/>
    <cellStyle name="SAPBEXexcGood2 3 4 7 2" xfId="29708"/>
    <cellStyle name="SAPBEXexcGood2 3 4 7 2 2" xfId="29709"/>
    <cellStyle name="SAPBEXexcGood2 3 4 7 3" xfId="29710"/>
    <cellStyle name="SAPBEXexcGood2 3 4 7 3 2" xfId="29711"/>
    <cellStyle name="SAPBEXexcGood2 3 4 7 4" xfId="29712"/>
    <cellStyle name="SAPBEXexcGood2 3 4 8" xfId="29713"/>
    <cellStyle name="SAPBEXexcGood2 3 4 8 2" xfId="29714"/>
    <cellStyle name="SAPBEXexcGood2 3 4 9" xfId="29715"/>
    <cellStyle name="SAPBEXexcGood2 3 4 9 2" xfId="29716"/>
    <cellStyle name="SAPBEXexcGood2 3 5" xfId="3689"/>
    <cellStyle name="SAPBEXexcGood2 3 5 2" xfId="3690"/>
    <cellStyle name="SAPBEXexcGood2 3 5 2 2" xfId="29717"/>
    <cellStyle name="SAPBEXexcGood2 3 5 2 2 2" xfId="29718"/>
    <cellStyle name="SAPBEXexcGood2 3 5 2 3" xfId="29719"/>
    <cellStyle name="SAPBEXexcGood2 3 5 2 3 2" xfId="29720"/>
    <cellStyle name="SAPBEXexcGood2 3 5 2 4" xfId="29721"/>
    <cellStyle name="SAPBEXexcGood2 3 5 3" xfId="29722"/>
    <cellStyle name="SAPBEXexcGood2 3 5 3 2" xfId="29723"/>
    <cellStyle name="SAPBEXexcGood2 3 5 4" xfId="29724"/>
    <cellStyle name="SAPBEXexcGood2 3 5 4 2" xfId="29725"/>
    <cellStyle name="SAPBEXexcGood2 3 5 5" xfId="29726"/>
    <cellStyle name="SAPBEXexcGood2 3 6" xfId="3691"/>
    <cellStyle name="SAPBEXexcGood2 3 6 2" xfId="3692"/>
    <cellStyle name="SAPBEXexcGood2 3 6 2 2" xfId="29727"/>
    <cellStyle name="SAPBEXexcGood2 3 6 2 2 2" xfId="29728"/>
    <cellStyle name="SAPBEXexcGood2 3 6 2 3" xfId="29729"/>
    <cellStyle name="SAPBEXexcGood2 3 6 2 3 2" xfId="29730"/>
    <cellStyle name="SAPBEXexcGood2 3 6 2 4" xfId="29731"/>
    <cellStyle name="SAPBEXexcGood2 3 6 3" xfId="29732"/>
    <cellStyle name="SAPBEXexcGood2 3 6 3 2" xfId="29733"/>
    <cellStyle name="SAPBEXexcGood2 3 6 4" xfId="29734"/>
    <cellStyle name="SAPBEXexcGood2 3 6 4 2" xfId="29735"/>
    <cellStyle name="SAPBEXexcGood2 3 6 5" xfId="29736"/>
    <cellStyle name="SAPBEXexcGood2 3 7" xfId="3693"/>
    <cellStyle name="SAPBEXexcGood2 3 7 2" xfId="3694"/>
    <cellStyle name="SAPBEXexcGood2 3 7 2 2" xfId="29737"/>
    <cellStyle name="SAPBEXexcGood2 3 7 2 2 2" xfId="29738"/>
    <cellStyle name="SAPBEXexcGood2 3 7 2 3" xfId="29739"/>
    <cellStyle name="SAPBEXexcGood2 3 7 2 3 2" xfId="29740"/>
    <cellStyle name="SAPBEXexcGood2 3 7 2 4" xfId="29741"/>
    <cellStyle name="SAPBEXexcGood2 3 7 3" xfId="29742"/>
    <cellStyle name="SAPBEXexcGood2 3 7 3 2" xfId="29743"/>
    <cellStyle name="SAPBEXexcGood2 3 7 4" xfId="29744"/>
    <cellStyle name="SAPBEXexcGood2 3 7 4 2" xfId="29745"/>
    <cellStyle name="SAPBEXexcGood2 3 7 5" xfId="29746"/>
    <cellStyle name="SAPBEXexcGood2 3 8" xfId="3695"/>
    <cellStyle name="SAPBEXexcGood2 3 8 2" xfId="3696"/>
    <cellStyle name="SAPBEXexcGood2 3 8 2 2" xfId="29747"/>
    <cellStyle name="SAPBEXexcGood2 3 8 2 2 2" xfId="29748"/>
    <cellStyle name="SAPBEXexcGood2 3 8 2 3" xfId="29749"/>
    <cellStyle name="SAPBEXexcGood2 3 8 2 3 2" xfId="29750"/>
    <cellStyle name="SAPBEXexcGood2 3 8 2 4" xfId="29751"/>
    <cellStyle name="SAPBEXexcGood2 3 8 3" xfId="29752"/>
    <cellStyle name="SAPBEXexcGood2 3 8 3 2" xfId="29753"/>
    <cellStyle name="SAPBEXexcGood2 3 8 4" xfId="29754"/>
    <cellStyle name="SAPBEXexcGood2 3 8 4 2" xfId="29755"/>
    <cellStyle name="SAPBEXexcGood2 3 8 5" xfId="29756"/>
    <cellStyle name="SAPBEXexcGood2 3 9" xfId="3697"/>
    <cellStyle name="SAPBEXexcGood2 3 9 2" xfId="3698"/>
    <cellStyle name="SAPBEXexcGood2 3 9 2 2" xfId="29757"/>
    <cellStyle name="SAPBEXexcGood2 3 9 2 2 2" xfId="29758"/>
    <cellStyle name="SAPBEXexcGood2 3 9 2 3" xfId="29759"/>
    <cellStyle name="SAPBEXexcGood2 3 9 2 3 2" xfId="29760"/>
    <cellStyle name="SAPBEXexcGood2 3 9 2 4" xfId="29761"/>
    <cellStyle name="SAPBEXexcGood2 3 9 3" xfId="29762"/>
    <cellStyle name="SAPBEXexcGood2 3 9 3 2" xfId="29763"/>
    <cellStyle name="SAPBEXexcGood2 3 9 4" xfId="29764"/>
    <cellStyle name="SAPBEXexcGood2 3 9 4 2" xfId="29765"/>
    <cellStyle name="SAPBEXexcGood2 3 9 5" xfId="29766"/>
    <cellStyle name="SAPBEXexcGood2 4" xfId="3699"/>
    <cellStyle name="SAPBEXexcGood2 4 10" xfId="29767"/>
    <cellStyle name="SAPBEXexcGood2 4 2" xfId="3700"/>
    <cellStyle name="SAPBEXexcGood2 4 2 2" xfId="3701"/>
    <cellStyle name="SAPBEXexcGood2 4 2 2 2" xfId="29768"/>
    <cellStyle name="SAPBEXexcGood2 4 2 2 2 2" xfId="29769"/>
    <cellStyle name="SAPBEXexcGood2 4 2 2 3" xfId="29770"/>
    <cellStyle name="SAPBEXexcGood2 4 2 2 3 2" xfId="29771"/>
    <cellStyle name="SAPBEXexcGood2 4 2 2 4" xfId="29772"/>
    <cellStyle name="SAPBEXexcGood2 4 2 3" xfId="29773"/>
    <cellStyle name="SAPBEXexcGood2 4 2 3 2" xfId="29774"/>
    <cellStyle name="SAPBEXexcGood2 4 2 4" xfId="29775"/>
    <cellStyle name="SAPBEXexcGood2 4 2 4 2" xfId="29776"/>
    <cellStyle name="SAPBEXexcGood2 4 2 5" xfId="29777"/>
    <cellStyle name="SAPBEXexcGood2 4 3" xfId="3702"/>
    <cellStyle name="SAPBEXexcGood2 4 3 2" xfId="3703"/>
    <cellStyle name="SAPBEXexcGood2 4 3 2 2" xfId="29778"/>
    <cellStyle name="SAPBEXexcGood2 4 3 2 2 2" xfId="29779"/>
    <cellStyle name="SAPBEXexcGood2 4 3 2 3" xfId="29780"/>
    <cellStyle name="SAPBEXexcGood2 4 3 2 3 2" xfId="29781"/>
    <cellStyle name="SAPBEXexcGood2 4 3 2 4" xfId="29782"/>
    <cellStyle name="SAPBEXexcGood2 4 3 3" xfId="29783"/>
    <cellStyle name="SAPBEXexcGood2 4 3 3 2" xfId="29784"/>
    <cellStyle name="SAPBEXexcGood2 4 3 4" xfId="29785"/>
    <cellStyle name="SAPBEXexcGood2 4 3 4 2" xfId="29786"/>
    <cellStyle name="SAPBEXexcGood2 4 3 5" xfId="29787"/>
    <cellStyle name="SAPBEXexcGood2 4 4" xfId="3704"/>
    <cellStyle name="SAPBEXexcGood2 4 4 2" xfId="3705"/>
    <cellStyle name="SAPBEXexcGood2 4 4 2 2" xfId="29788"/>
    <cellStyle name="SAPBEXexcGood2 4 4 2 2 2" xfId="29789"/>
    <cellStyle name="SAPBEXexcGood2 4 4 2 3" xfId="29790"/>
    <cellStyle name="SAPBEXexcGood2 4 4 2 3 2" xfId="29791"/>
    <cellStyle name="SAPBEXexcGood2 4 4 2 4" xfId="29792"/>
    <cellStyle name="SAPBEXexcGood2 4 4 3" xfId="29793"/>
    <cellStyle name="SAPBEXexcGood2 4 4 3 2" xfId="29794"/>
    <cellStyle name="SAPBEXexcGood2 4 4 4" xfId="29795"/>
    <cellStyle name="SAPBEXexcGood2 4 4 4 2" xfId="29796"/>
    <cellStyle name="SAPBEXexcGood2 4 4 5" xfId="29797"/>
    <cellStyle name="SAPBEXexcGood2 4 5" xfId="3706"/>
    <cellStyle name="SAPBEXexcGood2 4 5 2" xfId="3707"/>
    <cellStyle name="SAPBEXexcGood2 4 5 2 2" xfId="29798"/>
    <cellStyle name="SAPBEXexcGood2 4 5 2 2 2" xfId="29799"/>
    <cellStyle name="SAPBEXexcGood2 4 5 2 3" xfId="29800"/>
    <cellStyle name="SAPBEXexcGood2 4 5 2 3 2" xfId="29801"/>
    <cellStyle name="SAPBEXexcGood2 4 5 2 4" xfId="29802"/>
    <cellStyle name="SAPBEXexcGood2 4 5 3" xfId="29803"/>
    <cellStyle name="SAPBEXexcGood2 4 5 3 2" xfId="29804"/>
    <cellStyle name="SAPBEXexcGood2 4 5 4" xfId="29805"/>
    <cellStyle name="SAPBEXexcGood2 4 5 4 2" xfId="29806"/>
    <cellStyle name="SAPBEXexcGood2 4 5 5" xfId="29807"/>
    <cellStyle name="SAPBEXexcGood2 4 6" xfId="3708"/>
    <cellStyle name="SAPBEXexcGood2 4 6 2" xfId="3709"/>
    <cellStyle name="SAPBEXexcGood2 4 6 2 2" xfId="29808"/>
    <cellStyle name="SAPBEXexcGood2 4 6 2 2 2" xfId="29809"/>
    <cellStyle name="SAPBEXexcGood2 4 6 2 3" xfId="29810"/>
    <cellStyle name="SAPBEXexcGood2 4 6 2 3 2" xfId="29811"/>
    <cellStyle name="SAPBEXexcGood2 4 6 2 4" xfId="29812"/>
    <cellStyle name="SAPBEXexcGood2 4 6 3" xfId="29813"/>
    <cellStyle name="SAPBEXexcGood2 4 6 3 2" xfId="29814"/>
    <cellStyle name="SAPBEXexcGood2 4 6 4" xfId="29815"/>
    <cellStyle name="SAPBEXexcGood2 4 6 4 2" xfId="29816"/>
    <cellStyle name="SAPBEXexcGood2 4 6 5" xfId="29817"/>
    <cellStyle name="SAPBEXexcGood2 4 7" xfId="3710"/>
    <cellStyle name="SAPBEXexcGood2 4 7 2" xfId="29818"/>
    <cellStyle name="SAPBEXexcGood2 4 7 2 2" xfId="29819"/>
    <cellStyle name="SAPBEXexcGood2 4 7 3" xfId="29820"/>
    <cellStyle name="SAPBEXexcGood2 4 7 3 2" xfId="29821"/>
    <cellStyle name="SAPBEXexcGood2 4 7 4" xfId="29822"/>
    <cellStyle name="SAPBEXexcGood2 4 8" xfId="29823"/>
    <cellStyle name="SAPBEXexcGood2 4 8 2" xfId="29824"/>
    <cellStyle name="SAPBEXexcGood2 4 9" xfId="29825"/>
    <cellStyle name="SAPBEXexcGood2 4 9 2" xfId="29826"/>
    <cellStyle name="SAPBEXexcGood2 5" xfId="3711"/>
    <cellStyle name="SAPBEXexcGood2 5 10" xfId="29827"/>
    <cellStyle name="SAPBEXexcGood2 5 2" xfId="3712"/>
    <cellStyle name="SAPBEXexcGood2 5 2 2" xfId="3713"/>
    <cellStyle name="SAPBEXexcGood2 5 2 2 2" xfId="29828"/>
    <cellStyle name="SAPBEXexcGood2 5 2 2 2 2" xfId="29829"/>
    <cellStyle name="SAPBEXexcGood2 5 2 2 3" xfId="29830"/>
    <cellStyle name="SAPBEXexcGood2 5 2 2 3 2" xfId="29831"/>
    <cellStyle name="SAPBEXexcGood2 5 2 2 4" xfId="29832"/>
    <cellStyle name="SAPBEXexcGood2 5 2 3" xfId="29833"/>
    <cellStyle name="SAPBEXexcGood2 5 2 3 2" xfId="29834"/>
    <cellStyle name="SAPBEXexcGood2 5 2 4" xfId="29835"/>
    <cellStyle name="SAPBEXexcGood2 5 2 4 2" xfId="29836"/>
    <cellStyle name="SAPBEXexcGood2 5 2 5" xfId="29837"/>
    <cellStyle name="SAPBEXexcGood2 5 3" xfId="3714"/>
    <cellStyle name="SAPBEXexcGood2 5 3 2" xfId="3715"/>
    <cellStyle name="SAPBEXexcGood2 5 3 2 2" xfId="29838"/>
    <cellStyle name="SAPBEXexcGood2 5 3 2 2 2" xfId="29839"/>
    <cellStyle name="SAPBEXexcGood2 5 3 2 3" xfId="29840"/>
    <cellStyle name="SAPBEXexcGood2 5 3 2 3 2" xfId="29841"/>
    <cellStyle name="SAPBEXexcGood2 5 3 2 4" xfId="29842"/>
    <cellStyle name="SAPBEXexcGood2 5 3 3" xfId="29843"/>
    <cellStyle name="SAPBEXexcGood2 5 3 3 2" xfId="29844"/>
    <cellStyle name="SAPBEXexcGood2 5 3 4" xfId="29845"/>
    <cellStyle name="SAPBEXexcGood2 5 3 4 2" xfId="29846"/>
    <cellStyle name="SAPBEXexcGood2 5 3 5" xfId="29847"/>
    <cellStyle name="SAPBEXexcGood2 5 4" xfId="3716"/>
    <cellStyle name="SAPBEXexcGood2 5 4 2" xfId="3717"/>
    <cellStyle name="SAPBEXexcGood2 5 4 2 2" xfId="29848"/>
    <cellStyle name="SAPBEXexcGood2 5 4 2 2 2" xfId="29849"/>
    <cellStyle name="SAPBEXexcGood2 5 4 2 3" xfId="29850"/>
    <cellStyle name="SAPBEXexcGood2 5 4 2 3 2" xfId="29851"/>
    <cellStyle name="SAPBEXexcGood2 5 4 2 4" xfId="29852"/>
    <cellStyle name="SAPBEXexcGood2 5 4 3" xfId="29853"/>
    <cellStyle name="SAPBEXexcGood2 5 4 3 2" xfId="29854"/>
    <cellStyle name="SAPBEXexcGood2 5 4 4" xfId="29855"/>
    <cellStyle name="SAPBEXexcGood2 5 4 4 2" xfId="29856"/>
    <cellStyle name="SAPBEXexcGood2 5 4 5" xfId="29857"/>
    <cellStyle name="SAPBEXexcGood2 5 5" xfId="3718"/>
    <cellStyle name="SAPBEXexcGood2 5 5 2" xfId="3719"/>
    <cellStyle name="SAPBEXexcGood2 5 5 2 2" xfId="29858"/>
    <cellStyle name="SAPBEXexcGood2 5 5 2 2 2" xfId="29859"/>
    <cellStyle name="SAPBEXexcGood2 5 5 2 3" xfId="29860"/>
    <cellStyle name="SAPBEXexcGood2 5 5 2 3 2" xfId="29861"/>
    <cellStyle name="SAPBEXexcGood2 5 5 2 4" xfId="29862"/>
    <cellStyle name="SAPBEXexcGood2 5 5 3" xfId="29863"/>
    <cellStyle name="SAPBEXexcGood2 5 5 3 2" xfId="29864"/>
    <cellStyle name="SAPBEXexcGood2 5 5 4" xfId="29865"/>
    <cellStyle name="SAPBEXexcGood2 5 5 4 2" xfId="29866"/>
    <cellStyle name="SAPBEXexcGood2 5 5 5" xfId="29867"/>
    <cellStyle name="SAPBEXexcGood2 5 6" xfId="3720"/>
    <cellStyle name="SAPBEXexcGood2 5 6 2" xfId="3721"/>
    <cellStyle name="SAPBEXexcGood2 5 6 2 2" xfId="29868"/>
    <cellStyle name="SAPBEXexcGood2 5 6 2 2 2" xfId="29869"/>
    <cellStyle name="SAPBEXexcGood2 5 6 2 3" xfId="29870"/>
    <cellStyle name="SAPBEXexcGood2 5 6 2 3 2" xfId="29871"/>
    <cellStyle name="SAPBEXexcGood2 5 6 2 4" xfId="29872"/>
    <cellStyle name="SAPBEXexcGood2 5 6 3" xfId="29873"/>
    <cellStyle name="SAPBEXexcGood2 5 6 3 2" xfId="29874"/>
    <cellStyle name="SAPBEXexcGood2 5 6 4" xfId="29875"/>
    <cellStyle name="SAPBEXexcGood2 5 6 4 2" xfId="29876"/>
    <cellStyle name="SAPBEXexcGood2 5 6 5" xfId="29877"/>
    <cellStyle name="SAPBEXexcGood2 5 7" xfId="3722"/>
    <cellStyle name="SAPBEXexcGood2 5 7 2" xfId="29878"/>
    <cellStyle name="SAPBEXexcGood2 5 7 2 2" xfId="29879"/>
    <cellStyle name="SAPBEXexcGood2 5 7 3" xfId="29880"/>
    <cellStyle name="SAPBEXexcGood2 5 7 3 2" xfId="29881"/>
    <cellStyle name="SAPBEXexcGood2 5 7 4" xfId="29882"/>
    <cellStyle name="SAPBEXexcGood2 5 8" xfId="29883"/>
    <cellStyle name="SAPBEXexcGood2 5 8 2" xfId="29884"/>
    <cellStyle name="SAPBEXexcGood2 5 9" xfId="29885"/>
    <cellStyle name="SAPBEXexcGood2 5 9 2" xfId="29886"/>
    <cellStyle name="SAPBEXexcGood2 6" xfId="3723"/>
    <cellStyle name="SAPBEXexcGood2 6 10" xfId="29887"/>
    <cellStyle name="SAPBEXexcGood2 6 2" xfId="3724"/>
    <cellStyle name="SAPBEXexcGood2 6 2 2" xfId="3725"/>
    <cellStyle name="SAPBEXexcGood2 6 2 2 2" xfId="29888"/>
    <cellStyle name="SAPBEXexcGood2 6 2 2 2 2" xfId="29889"/>
    <cellStyle name="SAPBEXexcGood2 6 2 2 3" xfId="29890"/>
    <cellStyle name="SAPBEXexcGood2 6 2 2 3 2" xfId="29891"/>
    <cellStyle name="SAPBEXexcGood2 6 2 2 4" xfId="29892"/>
    <cellStyle name="SAPBEXexcGood2 6 2 3" xfId="29893"/>
    <cellStyle name="SAPBEXexcGood2 6 2 3 2" xfId="29894"/>
    <cellStyle name="SAPBEXexcGood2 6 2 4" xfId="29895"/>
    <cellStyle name="SAPBEXexcGood2 6 2 4 2" xfId="29896"/>
    <cellStyle name="SAPBEXexcGood2 6 2 5" xfId="29897"/>
    <cellStyle name="SAPBEXexcGood2 6 3" xfId="3726"/>
    <cellStyle name="SAPBEXexcGood2 6 3 2" xfId="3727"/>
    <cellStyle name="SAPBEXexcGood2 6 3 2 2" xfId="29898"/>
    <cellStyle name="SAPBEXexcGood2 6 3 2 2 2" xfId="29899"/>
    <cellStyle name="SAPBEXexcGood2 6 3 2 3" xfId="29900"/>
    <cellStyle name="SAPBEXexcGood2 6 3 2 3 2" xfId="29901"/>
    <cellStyle name="SAPBEXexcGood2 6 3 2 4" xfId="29902"/>
    <cellStyle name="SAPBEXexcGood2 6 3 3" xfId="29903"/>
    <cellStyle name="SAPBEXexcGood2 6 3 3 2" xfId="29904"/>
    <cellStyle name="SAPBEXexcGood2 6 3 4" xfId="29905"/>
    <cellStyle name="SAPBEXexcGood2 6 3 4 2" xfId="29906"/>
    <cellStyle name="SAPBEXexcGood2 6 3 5" xfId="29907"/>
    <cellStyle name="SAPBEXexcGood2 6 4" xfId="3728"/>
    <cellStyle name="SAPBEXexcGood2 6 4 2" xfId="3729"/>
    <cellStyle name="SAPBEXexcGood2 6 4 2 2" xfId="29908"/>
    <cellStyle name="SAPBEXexcGood2 6 4 2 2 2" xfId="29909"/>
    <cellStyle name="SAPBEXexcGood2 6 4 2 3" xfId="29910"/>
    <cellStyle name="SAPBEXexcGood2 6 4 2 3 2" xfId="29911"/>
    <cellStyle name="SAPBEXexcGood2 6 4 2 4" xfId="29912"/>
    <cellStyle name="SAPBEXexcGood2 6 4 3" xfId="29913"/>
    <cellStyle name="SAPBEXexcGood2 6 4 3 2" xfId="29914"/>
    <cellStyle name="SAPBEXexcGood2 6 4 4" xfId="29915"/>
    <cellStyle name="SAPBEXexcGood2 6 4 4 2" xfId="29916"/>
    <cellStyle name="SAPBEXexcGood2 6 4 5" xfId="29917"/>
    <cellStyle name="SAPBEXexcGood2 6 5" xfId="3730"/>
    <cellStyle name="SAPBEXexcGood2 6 5 2" xfId="3731"/>
    <cellStyle name="SAPBEXexcGood2 6 5 2 2" xfId="29918"/>
    <cellStyle name="SAPBEXexcGood2 6 5 2 2 2" xfId="29919"/>
    <cellStyle name="SAPBEXexcGood2 6 5 2 3" xfId="29920"/>
    <cellStyle name="SAPBEXexcGood2 6 5 2 3 2" xfId="29921"/>
    <cellStyle name="SAPBEXexcGood2 6 5 2 4" xfId="29922"/>
    <cellStyle name="SAPBEXexcGood2 6 5 3" xfId="29923"/>
    <cellStyle name="SAPBEXexcGood2 6 5 3 2" xfId="29924"/>
    <cellStyle name="SAPBEXexcGood2 6 5 4" xfId="29925"/>
    <cellStyle name="SAPBEXexcGood2 6 5 4 2" xfId="29926"/>
    <cellStyle name="SAPBEXexcGood2 6 5 5" xfId="29927"/>
    <cellStyle name="SAPBEXexcGood2 6 6" xfId="3732"/>
    <cellStyle name="SAPBEXexcGood2 6 6 2" xfId="3733"/>
    <cellStyle name="SAPBEXexcGood2 6 6 2 2" xfId="29928"/>
    <cellStyle name="SAPBEXexcGood2 6 6 2 2 2" xfId="29929"/>
    <cellStyle name="SAPBEXexcGood2 6 6 2 3" xfId="29930"/>
    <cellStyle name="SAPBEXexcGood2 6 6 2 3 2" xfId="29931"/>
    <cellStyle name="SAPBEXexcGood2 6 6 2 4" xfId="29932"/>
    <cellStyle name="SAPBEXexcGood2 6 6 3" xfId="29933"/>
    <cellStyle name="SAPBEXexcGood2 6 6 3 2" xfId="29934"/>
    <cellStyle name="SAPBEXexcGood2 6 6 4" xfId="29935"/>
    <cellStyle name="SAPBEXexcGood2 6 6 4 2" xfId="29936"/>
    <cellStyle name="SAPBEXexcGood2 6 6 5" xfId="29937"/>
    <cellStyle name="SAPBEXexcGood2 6 7" xfId="3734"/>
    <cellStyle name="SAPBEXexcGood2 6 7 2" xfId="29938"/>
    <cellStyle name="SAPBEXexcGood2 6 7 2 2" xfId="29939"/>
    <cellStyle name="SAPBEXexcGood2 6 7 3" xfId="29940"/>
    <cellStyle name="SAPBEXexcGood2 6 7 3 2" xfId="29941"/>
    <cellStyle name="SAPBEXexcGood2 6 7 4" xfId="29942"/>
    <cellStyle name="SAPBEXexcGood2 6 8" xfId="29943"/>
    <cellStyle name="SAPBEXexcGood2 6 8 2" xfId="29944"/>
    <cellStyle name="SAPBEXexcGood2 6 9" xfId="29945"/>
    <cellStyle name="SAPBEXexcGood2 6 9 2" xfId="29946"/>
    <cellStyle name="SAPBEXexcGood2 7" xfId="3735"/>
    <cellStyle name="SAPBEXexcGood2 7 2" xfId="3736"/>
    <cellStyle name="SAPBEXexcGood2 7 2 2" xfId="29947"/>
    <cellStyle name="SAPBEXexcGood2 7 2 2 2" xfId="29948"/>
    <cellStyle name="SAPBEXexcGood2 7 2 3" xfId="29949"/>
    <cellStyle name="SAPBEXexcGood2 7 2 3 2" xfId="29950"/>
    <cellStyle name="SAPBEXexcGood2 7 2 4" xfId="29951"/>
    <cellStyle name="SAPBEXexcGood2 7 3" xfId="29952"/>
    <cellStyle name="SAPBEXexcGood2 7 3 2" xfId="29953"/>
    <cellStyle name="SAPBEXexcGood2 7 4" xfId="29954"/>
    <cellStyle name="SAPBEXexcGood2 7 4 2" xfId="29955"/>
    <cellStyle name="SAPBEXexcGood2 7 5" xfId="29956"/>
    <cellStyle name="SAPBEXexcGood2 8" xfId="3737"/>
    <cellStyle name="SAPBEXexcGood2 8 2" xfId="3738"/>
    <cellStyle name="SAPBEXexcGood2 8 2 2" xfId="29957"/>
    <cellStyle name="SAPBEXexcGood2 8 2 2 2" xfId="29958"/>
    <cellStyle name="SAPBEXexcGood2 8 2 3" xfId="29959"/>
    <cellStyle name="SAPBEXexcGood2 8 2 3 2" xfId="29960"/>
    <cellStyle name="SAPBEXexcGood2 8 2 4" xfId="29961"/>
    <cellStyle name="SAPBEXexcGood2 8 3" xfId="29962"/>
    <cellStyle name="SAPBEXexcGood2 8 3 2" xfId="29963"/>
    <cellStyle name="SAPBEXexcGood2 8 4" xfId="29964"/>
    <cellStyle name="SAPBEXexcGood2 8 4 2" xfId="29965"/>
    <cellStyle name="SAPBEXexcGood2 8 5" xfId="29966"/>
    <cellStyle name="SAPBEXexcGood2 9" xfId="3739"/>
    <cellStyle name="SAPBEXexcGood2 9 2" xfId="3740"/>
    <cellStyle name="SAPBEXexcGood2 9 2 2" xfId="29967"/>
    <cellStyle name="SAPBEXexcGood2 9 2 2 2" xfId="29968"/>
    <cellStyle name="SAPBEXexcGood2 9 2 3" xfId="29969"/>
    <cellStyle name="SAPBEXexcGood2 9 2 3 2" xfId="29970"/>
    <cellStyle name="SAPBEXexcGood2 9 2 4" xfId="29971"/>
    <cellStyle name="SAPBEXexcGood2 9 3" xfId="29972"/>
    <cellStyle name="SAPBEXexcGood2 9 3 2" xfId="29973"/>
    <cellStyle name="SAPBEXexcGood2 9 4" xfId="29974"/>
    <cellStyle name="SAPBEXexcGood2 9 4 2" xfId="29975"/>
    <cellStyle name="SAPBEXexcGood2 9 5" xfId="29976"/>
    <cellStyle name="SAPBEXexcGood3" xfId="3741"/>
    <cellStyle name="SAPBEXexcGood3 10" xfId="3742"/>
    <cellStyle name="SAPBEXexcGood3 10 2" xfId="3743"/>
    <cellStyle name="SAPBEXexcGood3 10 2 2" xfId="29977"/>
    <cellStyle name="SAPBEXexcGood3 10 2 2 2" xfId="29978"/>
    <cellStyle name="SAPBEXexcGood3 10 2 3" xfId="29979"/>
    <cellStyle name="SAPBEXexcGood3 10 2 3 2" xfId="29980"/>
    <cellStyle name="SAPBEXexcGood3 10 2 4" xfId="29981"/>
    <cellStyle name="SAPBEXexcGood3 10 3" xfId="29982"/>
    <cellStyle name="SAPBEXexcGood3 10 3 2" xfId="29983"/>
    <cellStyle name="SAPBEXexcGood3 10 4" xfId="29984"/>
    <cellStyle name="SAPBEXexcGood3 10 4 2" xfId="29985"/>
    <cellStyle name="SAPBEXexcGood3 10 5" xfId="29986"/>
    <cellStyle name="SAPBEXexcGood3 11" xfId="3744"/>
    <cellStyle name="SAPBEXexcGood3 11 2" xfId="29987"/>
    <cellStyle name="SAPBEXexcGood3 11 2 2" xfId="29988"/>
    <cellStyle name="SAPBEXexcGood3 11 3" xfId="29989"/>
    <cellStyle name="SAPBEXexcGood3 11 3 2" xfId="29990"/>
    <cellStyle name="SAPBEXexcGood3 11 4" xfId="29991"/>
    <cellStyle name="SAPBEXexcGood3 12" xfId="3745"/>
    <cellStyle name="SAPBEXexcGood3 12 2" xfId="29992"/>
    <cellStyle name="SAPBEXexcGood3 12 2 2" xfId="29993"/>
    <cellStyle name="SAPBEXexcGood3 12 3" xfId="29994"/>
    <cellStyle name="SAPBEXexcGood3 12 3 2" xfId="29995"/>
    <cellStyle name="SAPBEXexcGood3 12 4" xfId="29996"/>
    <cellStyle name="SAPBEXexcGood3 13" xfId="3746"/>
    <cellStyle name="SAPBEXexcGood3 13 2" xfId="29997"/>
    <cellStyle name="SAPBEXexcGood3 13 2 2" xfId="29998"/>
    <cellStyle name="SAPBEXexcGood3 13 3" xfId="29999"/>
    <cellStyle name="SAPBEXexcGood3 13 3 2" xfId="30000"/>
    <cellStyle name="SAPBEXexcGood3 13 4" xfId="30001"/>
    <cellStyle name="SAPBEXexcGood3 14" xfId="3747"/>
    <cellStyle name="SAPBEXexcGood3 14 2" xfId="30002"/>
    <cellStyle name="SAPBEXexcGood3 14 2 2" xfId="30003"/>
    <cellStyle name="SAPBEXexcGood3 14 3" xfId="30004"/>
    <cellStyle name="SAPBEXexcGood3 14 3 2" xfId="30005"/>
    <cellStyle name="SAPBEXexcGood3 14 4" xfId="30006"/>
    <cellStyle name="SAPBEXexcGood3 15" xfId="3748"/>
    <cellStyle name="SAPBEXexcGood3 15 2" xfId="30007"/>
    <cellStyle name="SAPBEXexcGood3 15 2 2" xfId="30008"/>
    <cellStyle name="SAPBEXexcGood3 15 3" xfId="30009"/>
    <cellStyle name="SAPBEXexcGood3 15 3 2" xfId="30010"/>
    <cellStyle name="SAPBEXexcGood3 15 4" xfId="30011"/>
    <cellStyle name="SAPBEXexcGood3 16" xfId="30012"/>
    <cellStyle name="SAPBEXexcGood3 16 2" xfId="30013"/>
    <cellStyle name="SAPBEXexcGood3 16 2 2" xfId="30014"/>
    <cellStyle name="SAPBEXexcGood3 16 3" xfId="30015"/>
    <cellStyle name="SAPBEXexcGood3 17" xfId="30016"/>
    <cellStyle name="SAPBEXexcGood3 17 2" xfId="30017"/>
    <cellStyle name="SAPBEXexcGood3 17 2 2" xfId="30018"/>
    <cellStyle name="SAPBEXexcGood3 17 3" xfId="30019"/>
    <cellStyle name="SAPBEXexcGood3 18" xfId="30020"/>
    <cellStyle name="SAPBEXexcGood3 18 2" xfId="30021"/>
    <cellStyle name="SAPBEXexcGood3 18 2 2" xfId="30022"/>
    <cellStyle name="SAPBEXexcGood3 18 3" xfId="30023"/>
    <cellStyle name="SAPBEXexcGood3 19" xfId="30024"/>
    <cellStyle name="SAPBEXexcGood3 19 2" xfId="30025"/>
    <cellStyle name="SAPBEXexcGood3 2" xfId="3749"/>
    <cellStyle name="SAPBEXexcGood3 2 10" xfId="3750"/>
    <cellStyle name="SAPBEXexcGood3 2 10 2" xfId="30026"/>
    <cellStyle name="SAPBEXexcGood3 2 10 2 2" xfId="30027"/>
    <cellStyle name="SAPBEXexcGood3 2 10 3" xfId="30028"/>
    <cellStyle name="SAPBEXexcGood3 2 10 3 2" xfId="30029"/>
    <cellStyle name="SAPBEXexcGood3 2 10 4" xfId="30030"/>
    <cellStyle name="SAPBEXexcGood3 2 11" xfId="3751"/>
    <cellStyle name="SAPBEXexcGood3 2 11 2" xfId="30031"/>
    <cellStyle name="SAPBEXexcGood3 2 11 2 2" xfId="30032"/>
    <cellStyle name="SAPBEXexcGood3 2 11 3" xfId="30033"/>
    <cellStyle name="SAPBEXexcGood3 2 11 3 2" xfId="30034"/>
    <cellStyle name="SAPBEXexcGood3 2 11 4" xfId="30035"/>
    <cellStyle name="SAPBEXexcGood3 2 12" xfId="3752"/>
    <cellStyle name="SAPBEXexcGood3 2 12 2" xfId="30036"/>
    <cellStyle name="SAPBEXexcGood3 2 12 2 2" xfId="30037"/>
    <cellStyle name="SAPBEXexcGood3 2 12 3" xfId="30038"/>
    <cellStyle name="SAPBEXexcGood3 2 12 3 2" xfId="30039"/>
    <cellStyle name="SAPBEXexcGood3 2 12 4" xfId="30040"/>
    <cellStyle name="SAPBEXexcGood3 2 13" xfId="3753"/>
    <cellStyle name="SAPBEXexcGood3 2 13 2" xfId="30041"/>
    <cellStyle name="SAPBEXexcGood3 2 13 2 2" xfId="30042"/>
    <cellStyle name="SAPBEXexcGood3 2 13 3" xfId="30043"/>
    <cellStyle name="SAPBEXexcGood3 2 13 3 2" xfId="30044"/>
    <cellStyle name="SAPBEXexcGood3 2 13 4" xfId="30045"/>
    <cellStyle name="SAPBEXexcGood3 2 14" xfId="3754"/>
    <cellStyle name="SAPBEXexcGood3 2 14 2" xfId="30046"/>
    <cellStyle name="SAPBEXexcGood3 2 14 2 2" xfId="30047"/>
    <cellStyle name="SAPBEXexcGood3 2 14 3" xfId="30048"/>
    <cellStyle name="SAPBEXexcGood3 2 14 3 2" xfId="30049"/>
    <cellStyle name="SAPBEXexcGood3 2 14 4" xfId="30050"/>
    <cellStyle name="SAPBEXexcGood3 2 15" xfId="30051"/>
    <cellStyle name="SAPBEXexcGood3 2 15 2" xfId="30052"/>
    <cellStyle name="SAPBEXexcGood3 2 15 2 2" xfId="30053"/>
    <cellStyle name="SAPBEXexcGood3 2 15 3" xfId="30054"/>
    <cellStyle name="SAPBEXexcGood3 2 16" xfId="30055"/>
    <cellStyle name="SAPBEXexcGood3 2 16 2" xfId="30056"/>
    <cellStyle name="SAPBEXexcGood3 2 16 2 2" xfId="30057"/>
    <cellStyle name="SAPBEXexcGood3 2 16 3" xfId="30058"/>
    <cellStyle name="SAPBEXexcGood3 2 17" xfId="30059"/>
    <cellStyle name="SAPBEXexcGood3 2 17 2" xfId="30060"/>
    <cellStyle name="SAPBEXexcGood3 2 17 2 2" xfId="30061"/>
    <cellStyle name="SAPBEXexcGood3 2 17 3" xfId="30062"/>
    <cellStyle name="SAPBEXexcGood3 2 18" xfId="30063"/>
    <cellStyle name="SAPBEXexcGood3 2 18 2" xfId="30064"/>
    <cellStyle name="SAPBEXexcGood3 2 19" xfId="30065"/>
    <cellStyle name="SAPBEXexcGood3 2 19 2" xfId="30066"/>
    <cellStyle name="SAPBEXexcGood3 2 2" xfId="3755"/>
    <cellStyle name="SAPBEXexcGood3 2 2 10" xfId="3756"/>
    <cellStyle name="SAPBEXexcGood3 2 2 10 2" xfId="30067"/>
    <cellStyle name="SAPBEXexcGood3 2 2 10 2 2" xfId="30068"/>
    <cellStyle name="SAPBEXexcGood3 2 2 10 3" xfId="30069"/>
    <cellStyle name="SAPBEXexcGood3 2 2 10 3 2" xfId="30070"/>
    <cellStyle name="SAPBEXexcGood3 2 2 10 4" xfId="30071"/>
    <cellStyle name="SAPBEXexcGood3 2 2 11" xfId="30072"/>
    <cellStyle name="SAPBEXexcGood3 2 2 11 2" xfId="30073"/>
    <cellStyle name="SAPBEXexcGood3 2 2 12" xfId="30074"/>
    <cellStyle name="SAPBEXexcGood3 2 2 12 2" xfId="30075"/>
    <cellStyle name="SAPBEXexcGood3 2 2 13" xfId="30076"/>
    <cellStyle name="SAPBEXexcGood3 2 2 2" xfId="3757"/>
    <cellStyle name="SAPBEXexcGood3 2 2 2 10" xfId="30077"/>
    <cellStyle name="SAPBEXexcGood3 2 2 2 2" xfId="3758"/>
    <cellStyle name="SAPBEXexcGood3 2 2 2 2 2" xfId="3759"/>
    <cellStyle name="SAPBEXexcGood3 2 2 2 2 2 2" xfId="30078"/>
    <cellStyle name="SAPBEXexcGood3 2 2 2 2 2 2 2" xfId="30079"/>
    <cellStyle name="SAPBEXexcGood3 2 2 2 2 2 3" xfId="30080"/>
    <cellStyle name="SAPBEXexcGood3 2 2 2 2 2 3 2" xfId="30081"/>
    <cellStyle name="SAPBEXexcGood3 2 2 2 2 2 4" xfId="30082"/>
    <cellStyle name="SAPBEXexcGood3 2 2 2 2 3" xfId="30083"/>
    <cellStyle name="SAPBEXexcGood3 2 2 2 2 3 2" xfId="30084"/>
    <cellStyle name="SAPBEXexcGood3 2 2 2 2 4" xfId="30085"/>
    <cellStyle name="SAPBEXexcGood3 2 2 2 2 4 2" xfId="30086"/>
    <cellStyle name="SAPBEXexcGood3 2 2 2 2 5" xfId="30087"/>
    <cellStyle name="SAPBEXexcGood3 2 2 2 3" xfId="3760"/>
    <cellStyle name="SAPBEXexcGood3 2 2 2 3 2" xfId="3761"/>
    <cellStyle name="SAPBEXexcGood3 2 2 2 3 2 2" xfId="30088"/>
    <cellStyle name="SAPBEXexcGood3 2 2 2 3 2 2 2" xfId="30089"/>
    <cellStyle name="SAPBEXexcGood3 2 2 2 3 2 3" xfId="30090"/>
    <cellStyle name="SAPBEXexcGood3 2 2 2 3 2 3 2" xfId="30091"/>
    <cellStyle name="SAPBEXexcGood3 2 2 2 3 2 4" xfId="30092"/>
    <cellStyle name="SAPBEXexcGood3 2 2 2 3 3" xfId="30093"/>
    <cellStyle name="SAPBEXexcGood3 2 2 2 3 3 2" xfId="30094"/>
    <cellStyle name="SAPBEXexcGood3 2 2 2 3 4" xfId="30095"/>
    <cellStyle name="SAPBEXexcGood3 2 2 2 3 4 2" xfId="30096"/>
    <cellStyle name="SAPBEXexcGood3 2 2 2 3 5" xfId="30097"/>
    <cellStyle name="SAPBEXexcGood3 2 2 2 4" xfId="3762"/>
    <cellStyle name="SAPBEXexcGood3 2 2 2 4 2" xfId="3763"/>
    <cellStyle name="SAPBEXexcGood3 2 2 2 4 2 2" xfId="30098"/>
    <cellStyle name="SAPBEXexcGood3 2 2 2 4 2 2 2" xfId="30099"/>
    <cellStyle name="SAPBEXexcGood3 2 2 2 4 2 3" xfId="30100"/>
    <cellStyle name="SAPBEXexcGood3 2 2 2 4 2 3 2" xfId="30101"/>
    <cellStyle name="SAPBEXexcGood3 2 2 2 4 2 4" xfId="30102"/>
    <cellStyle name="SAPBEXexcGood3 2 2 2 4 3" xfId="30103"/>
    <cellStyle name="SAPBEXexcGood3 2 2 2 4 3 2" xfId="30104"/>
    <cellStyle name="SAPBEXexcGood3 2 2 2 4 4" xfId="30105"/>
    <cellStyle name="SAPBEXexcGood3 2 2 2 4 4 2" xfId="30106"/>
    <cellStyle name="SAPBEXexcGood3 2 2 2 4 5" xfId="30107"/>
    <cellStyle name="SAPBEXexcGood3 2 2 2 5" xfId="3764"/>
    <cellStyle name="SAPBEXexcGood3 2 2 2 5 2" xfId="3765"/>
    <cellStyle name="SAPBEXexcGood3 2 2 2 5 2 2" xfId="30108"/>
    <cellStyle name="SAPBEXexcGood3 2 2 2 5 2 2 2" xfId="30109"/>
    <cellStyle name="SAPBEXexcGood3 2 2 2 5 2 3" xfId="30110"/>
    <cellStyle name="SAPBEXexcGood3 2 2 2 5 2 3 2" xfId="30111"/>
    <cellStyle name="SAPBEXexcGood3 2 2 2 5 2 4" xfId="30112"/>
    <cellStyle name="SAPBEXexcGood3 2 2 2 5 3" xfId="30113"/>
    <cellStyle name="SAPBEXexcGood3 2 2 2 5 3 2" xfId="30114"/>
    <cellStyle name="SAPBEXexcGood3 2 2 2 5 4" xfId="30115"/>
    <cellStyle name="SAPBEXexcGood3 2 2 2 5 4 2" xfId="30116"/>
    <cellStyle name="SAPBEXexcGood3 2 2 2 5 5" xfId="30117"/>
    <cellStyle name="SAPBEXexcGood3 2 2 2 6" xfId="3766"/>
    <cellStyle name="SAPBEXexcGood3 2 2 2 6 2" xfId="3767"/>
    <cellStyle name="SAPBEXexcGood3 2 2 2 6 2 2" xfId="30118"/>
    <cellStyle name="SAPBEXexcGood3 2 2 2 6 2 2 2" xfId="30119"/>
    <cellStyle name="SAPBEXexcGood3 2 2 2 6 2 3" xfId="30120"/>
    <cellStyle name="SAPBEXexcGood3 2 2 2 6 2 3 2" xfId="30121"/>
    <cellStyle name="SAPBEXexcGood3 2 2 2 6 2 4" xfId="30122"/>
    <cellStyle name="SAPBEXexcGood3 2 2 2 6 3" xfId="30123"/>
    <cellStyle name="SAPBEXexcGood3 2 2 2 6 3 2" xfId="30124"/>
    <cellStyle name="SAPBEXexcGood3 2 2 2 6 4" xfId="30125"/>
    <cellStyle name="SAPBEXexcGood3 2 2 2 6 4 2" xfId="30126"/>
    <cellStyle name="SAPBEXexcGood3 2 2 2 6 5" xfId="30127"/>
    <cellStyle name="SAPBEXexcGood3 2 2 2 7" xfId="3768"/>
    <cellStyle name="SAPBEXexcGood3 2 2 2 7 2" xfId="30128"/>
    <cellStyle name="SAPBEXexcGood3 2 2 2 7 2 2" xfId="30129"/>
    <cellStyle name="SAPBEXexcGood3 2 2 2 7 3" xfId="30130"/>
    <cellStyle name="SAPBEXexcGood3 2 2 2 7 3 2" xfId="30131"/>
    <cellStyle name="SAPBEXexcGood3 2 2 2 7 4" xfId="30132"/>
    <cellStyle name="SAPBEXexcGood3 2 2 2 8" xfId="30133"/>
    <cellStyle name="SAPBEXexcGood3 2 2 2 8 2" xfId="30134"/>
    <cellStyle name="SAPBEXexcGood3 2 2 2 9" xfId="30135"/>
    <cellStyle name="SAPBEXexcGood3 2 2 2 9 2" xfId="30136"/>
    <cellStyle name="SAPBEXexcGood3 2 2 3" xfId="3769"/>
    <cellStyle name="SAPBEXexcGood3 2 2 3 10" xfId="30137"/>
    <cellStyle name="SAPBEXexcGood3 2 2 3 2" xfId="3770"/>
    <cellStyle name="SAPBEXexcGood3 2 2 3 2 2" xfId="3771"/>
    <cellStyle name="SAPBEXexcGood3 2 2 3 2 2 2" xfId="30138"/>
    <cellStyle name="SAPBEXexcGood3 2 2 3 2 2 2 2" xfId="30139"/>
    <cellStyle name="SAPBEXexcGood3 2 2 3 2 2 3" xfId="30140"/>
    <cellStyle name="SAPBEXexcGood3 2 2 3 2 2 3 2" xfId="30141"/>
    <cellStyle name="SAPBEXexcGood3 2 2 3 2 2 4" xfId="30142"/>
    <cellStyle name="SAPBEXexcGood3 2 2 3 2 3" xfId="30143"/>
    <cellStyle name="SAPBEXexcGood3 2 2 3 2 3 2" xfId="30144"/>
    <cellStyle name="SAPBEXexcGood3 2 2 3 2 4" xfId="30145"/>
    <cellStyle name="SAPBEXexcGood3 2 2 3 2 4 2" xfId="30146"/>
    <cellStyle name="SAPBEXexcGood3 2 2 3 2 5" xfId="30147"/>
    <cellStyle name="SAPBEXexcGood3 2 2 3 3" xfId="3772"/>
    <cellStyle name="SAPBEXexcGood3 2 2 3 3 2" xfId="3773"/>
    <cellStyle name="SAPBEXexcGood3 2 2 3 3 2 2" xfId="30148"/>
    <cellStyle name="SAPBEXexcGood3 2 2 3 3 2 2 2" xfId="30149"/>
    <cellStyle name="SAPBEXexcGood3 2 2 3 3 2 3" xfId="30150"/>
    <cellStyle name="SAPBEXexcGood3 2 2 3 3 2 3 2" xfId="30151"/>
    <cellStyle name="SAPBEXexcGood3 2 2 3 3 2 4" xfId="30152"/>
    <cellStyle name="SAPBEXexcGood3 2 2 3 3 3" xfId="30153"/>
    <cellStyle name="SAPBEXexcGood3 2 2 3 3 3 2" xfId="30154"/>
    <cellStyle name="SAPBEXexcGood3 2 2 3 3 4" xfId="30155"/>
    <cellStyle name="SAPBEXexcGood3 2 2 3 3 4 2" xfId="30156"/>
    <cellStyle name="SAPBEXexcGood3 2 2 3 3 5" xfId="30157"/>
    <cellStyle name="SAPBEXexcGood3 2 2 3 4" xfId="3774"/>
    <cellStyle name="SAPBEXexcGood3 2 2 3 4 2" xfId="3775"/>
    <cellStyle name="SAPBEXexcGood3 2 2 3 4 2 2" xfId="30158"/>
    <cellStyle name="SAPBEXexcGood3 2 2 3 4 2 2 2" xfId="30159"/>
    <cellStyle name="SAPBEXexcGood3 2 2 3 4 2 3" xfId="30160"/>
    <cellStyle name="SAPBEXexcGood3 2 2 3 4 2 3 2" xfId="30161"/>
    <cellStyle name="SAPBEXexcGood3 2 2 3 4 2 4" xfId="30162"/>
    <cellStyle name="SAPBEXexcGood3 2 2 3 4 3" xfId="30163"/>
    <cellStyle name="SAPBEXexcGood3 2 2 3 4 3 2" xfId="30164"/>
    <cellStyle name="SAPBEXexcGood3 2 2 3 4 4" xfId="30165"/>
    <cellStyle name="SAPBEXexcGood3 2 2 3 4 4 2" xfId="30166"/>
    <cellStyle name="SAPBEXexcGood3 2 2 3 4 5" xfId="30167"/>
    <cellStyle name="SAPBEXexcGood3 2 2 3 5" xfId="3776"/>
    <cellStyle name="SAPBEXexcGood3 2 2 3 5 2" xfId="3777"/>
    <cellStyle name="SAPBEXexcGood3 2 2 3 5 2 2" xfId="30168"/>
    <cellStyle name="SAPBEXexcGood3 2 2 3 5 2 2 2" xfId="30169"/>
    <cellStyle name="SAPBEXexcGood3 2 2 3 5 2 3" xfId="30170"/>
    <cellStyle name="SAPBEXexcGood3 2 2 3 5 2 3 2" xfId="30171"/>
    <cellStyle name="SAPBEXexcGood3 2 2 3 5 2 4" xfId="30172"/>
    <cellStyle name="SAPBEXexcGood3 2 2 3 5 3" xfId="30173"/>
    <cellStyle name="SAPBEXexcGood3 2 2 3 5 3 2" xfId="30174"/>
    <cellStyle name="SAPBEXexcGood3 2 2 3 5 4" xfId="30175"/>
    <cellStyle name="SAPBEXexcGood3 2 2 3 5 4 2" xfId="30176"/>
    <cellStyle name="SAPBEXexcGood3 2 2 3 5 5" xfId="30177"/>
    <cellStyle name="SAPBEXexcGood3 2 2 3 6" xfId="3778"/>
    <cellStyle name="SAPBEXexcGood3 2 2 3 6 2" xfId="3779"/>
    <cellStyle name="SAPBEXexcGood3 2 2 3 6 2 2" xfId="30178"/>
    <cellStyle name="SAPBEXexcGood3 2 2 3 6 2 2 2" xfId="30179"/>
    <cellStyle name="SAPBEXexcGood3 2 2 3 6 2 3" xfId="30180"/>
    <cellStyle name="SAPBEXexcGood3 2 2 3 6 2 3 2" xfId="30181"/>
    <cellStyle name="SAPBEXexcGood3 2 2 3 6 2 4" xfId="30182"/>
    <cellStyle name="SAPBEXexcGood3 2 2 3 6 3" xfId="30183"/>
    <cellStyle name="SAPBEXexcGood3 2 2 3 6 3 2" xfId="30184"/>
    <cellStyle name="SAPBEXexcGood3 2 2 3 6 4" xfId="30185"/>
    <cellStyle name="SAPBEXexcGood3 2 2 3 6 4 2" xfId="30186"/>
    <cellStyle name="SAPBEXexcGood3 2 2 3 6 5" xfId="30187"/>
    <cellStyle name="SAPBEXexcGood3 2 2 3 7" xfId="3780"/>
    <cellStyle name="SAPBEXexcGood3 2 2 3 7 2" xfId="30188"/>
    <cellStyle name="SAPBEXexcGood3 2 2 3 7 2 2" xfId="30189"/>
    <cellStyle name="SAPBEXexcGood3 2 2 3 7 3" xfId="30190"/>
    <cellStyle name="SAPBEXexcGood3 2 2 3 7 3 2" xfId="30191"/>
    <cellStyle name="SAPBEXexcGood3 2 2 3 7 4" xfId="30192"/>
    <cellStyle name="SAPBEXexcGood3 2 2 3 8" xfId="30193"/>
    <cellStyle name="SAPBEXexcGood3 2 2 3 8 2" xfId="30194"/>
    <cellStyle name="SAPBEXexcGood3 2 2 3 9" xfId="30195"/>
    <cellStyle name="SAPBEXexcGood3 2 2 3 9 2" xfId="30196"/>
    <cellStyle name="SAPBEXexcGood3 2 2 4" xfId="3781"/>
    <cellStyle name="SAPBEXexcGood3 2 2 4 10" xfId="30197"/>
    <cellStyle name="SAPBEXexcGood3 2 2 4 2" xfId="3782"/>
    <cellStyle name="SAPBEXexcGood3 2 2 4 2 2" xfId="3783"/>
    <cellStyle name="SAPBEXexcGood3 2 2 4 2 2 2" xfId="30198"/>
    <cellStyle name="SAPBEXexcGood3 2 2 4 2 2 2 2" xfId="30199"/>
    <cellStyle name="SAPBEXexcGood3 2 2 4 2 2 3" xfId="30200"/>
    <cellStyle name="SAPBEXexcGood3 2 2 4 2 2 3 2" xfId="30201"/>
    <cellStyle name="SAPBEXexcGood3 2 2 4 2 2 4" xfId="30202"/>
    <cellStyle name="SAPBEXexcGood3 2 2 4 2 3" xfId="30203"/>
    <cellStyle name="SAPBEXexcGood3 2 2 4 2 3 2" xfId="30204"/>
    <cellStyle name="SAPBEXexcGood3 2 2 4 2 4" xfId="30205"/>
    <cellStyle name="SAPBEXexcGood3 2 2 4 2 4 2" xfId="30206"/>
    <cellStyle name="SAPBEXexcGood3 2 2 4 2 5" xfId="30207"/>
    <cellStyle name="SAPBEXexcGood3 2 2 4 3" xfId="3784"/>
    <cellStyle name="SAPBEXexcGood3 2 2 4 3 2" xfId="3785"/>
    <cellStyle name="SAPBEXexcGood3 2 2 4 3 2 2" xfId="30208"/>
    <cellStyle name="SAPBEXexcGood3 2 2 4 3 2 2 2" xfId="30209"/>
    <cellStyle name="SAPBEXexcGood3 2 2 4 3 2 3" xfId="30210"/>
    <cellStyle name="SAPBEXexcGood3 2 2 4 3 2 3 2" xfId="30211"/>
    <cellStyle name="SAPBEXexcGood3 2 2 4 3 2 4" xfId="30212"/>
    <cellStyle name="SAPBEXexcGood3 2 2 4 3 3" xfId="30213"/>
    <cellStyle name="SAPBEXexcGood3 2 2 4 3 3 2" xfId="30214"/>
    <cellStyle name="SAPBEXexcGood3 2 2 4 3 4" xfId="30215"/>
    <cellStyle name="SAPBEXexcGood3 2 2 4 3 4 2" xfId="30216"/>
    <cellStyle name="SAPBEXexcGood3 2 2 4 3 5" xfId="30217"/>
    <cellStyle name="SAPBEXexcGood3 2 2 4 4" xfId="3786"/>
    <cellStyle name="SAPBEXexcGood3 2 2 4 4 2" xfId="3787"/>
    <cellStyle name="SAPBEXexcGood3 2 2 4 4 2 2" xfId="30218"/>
    <cellStyle name="SAPBEXexcGood3 2 2 4 4 2 2 2" xfId="30219"/>
    <cellStyle name="SAPBEXexcGood3 2 2 4 4 2 3" xfId="30220"/>
    <cellStyle name="SAPBEXexcGood3 2 2 4 4 2 3 2" xfId="30221"/>
    <cellStyle name="SAPBEXexcGood3 2 2 4 4 2 4" xfId="30222"/>
    <cellStyle name="SAPBEXexcGood3 2 2 4 4 3" xfId="30223"/>
    <cellStyle name="SAPBEXexcGood3 2 2 4 4 3 2" xfId="30224"/>
    <cellStyle name="SAPBEXexcGood3 2 2 4 4 4" xfId="30225"/>
    <cellStyle name="SAPBEXexcGood3 2 2 4 4 4 2" xfId="30226"/>
    <cellStyle name="SAPBEXexcGood3 2 2 4 4 5" xfId="30227"/>
    <cellStyle name="SAPBEXexcGood3 2 2 4 5" xfId="3788"/>
    <cellStyle name="SAPBEXexcGood3 2 2 4 5 2" xfId="3789"/>
    <cellStyle name="SAPBEXexcGood3 2 2 4 5 2 2" xfId="30228"/>
    <cellStyle name="SAPBEXexcGood3 2 2 4 5 2 2 2" xfId="30229"/>
    <cellStyle name="SAPBEXexcGood3 2 2 4 5 2 3" xfId="30230"/>
    <cellStyle name="SAPBEXexcGood3 2 2 4 5 2 3 2" xfId="30231"/>
    <cellStyle name="SAPBEXexcGood3 2 2 4 5 2 4" xfId="30232"/>
    <cellStyle name="SAPBEXexcGood3 2 2 4 5 3" xfId="30233"/>
    <cellStyle name="SAPBEXexcGood3 2 2 4 5 3 2" xfId="30234"/>
    <cellStyle name="SAPBEXexcGood3 2 2 4 5 4" xfId="30235"/>
    <cellStyle name="SAPBEXexcGood3 2 2 4 5 4 2" xfId="30236"/>
    <cellStyle name="SAPBEXexcGood3 2 2 4 5 5" xfId="30237"/>
    <cellStyle name="SAPBEXexcGood3 2 2 4 6" xfId="3790"/>
    <cellStyle name="SAPBEXexcGood3 2 2 4 6 2" xfId="3791"/>
    <cellStyle name="SAPBEXexcGood3 2 2 4 6 2 2" xfId="30238"/>
    <cellStyle name="SAPBEXexcGood3 2 2 4 6 2 2 2" xfId="30239"/>
    <cellStyle name="SAPBEXexcGood3 2 2 4 6 2 3" xfId="30240"/>
    <cellStyle name="SAPBEXexcGood3 2 2 4 6 2 3 2" xfId="30241"/>
    <cellStyle name="SAPBEXexcGood3 2 2 4 6 2 4" xfId="30242"/>
    <cellStyle name="SAPBEXexcGood3 2 2 4 6 3" xfId="30243"/>
    <cellStyle name="SAPBEXexcGood3 2 2 4 6 3 2" xfId="30244"/>
    <cellStyle name="SAPBEXexcGood3 2 2 4 6 4" xfId="30245"/>
    <cellStyle name="SAPBEXexcGood3 2 2 4 6 4 2" xfId="30246"/>
    <cellStyle name="SAPBEXexcGood3 2 2 4 6 5" xfId="30247"/>
    <cellStyle name="SAPBEXexcGood3 2 2 4 7" xfId="3792"/>
    <cellStyle name="SAPBEXexcGood3 2 2 4 7 2" xfId="30248"/>
    <cellStyle name="SAPBEXexcGood3 2 2 4 7 2 2" xfId="30249"/>
    <cellStyle name="SAPBEXexcGood3 2 2 4 7 3" xfId="30250"/>
    <cellStyle name="SAPBEXexcGood3 2 2 4 7 3 2" xfId="30251"/>
    <cellStyle name="SAPBEXexcGood3 2 2 4 7 4" xfId="30252"/>
    <cellStyle name="SAPBEXexcGood3 2 2 4 8" xfId="30253"/>
    <cellStyle name="SAPBEXexcGood3 2 2 4 8 2" xfId="30254"/>
    <cellStyle name="SAPBEXexcGood3 2 2 4 9" xfId="30255"/>
    <cellStyle name="SAPBEXexcGood3 2 2 4 9 2" xfId="30256"/>
    <cellStyle name="SAPBEXexcGood3 2 2 5" xfId="3793"/>
    <cellStyle name="SAPBEXexcGood3 2 2 5 2" xfId="3794"/>
    <cellStyle name="SAPBEXexcGood3 2 2 5 2 2" xfId="30257"/>
    <cellStyle name="SAPBEXexcGood3 2 2 5 2 2 2" xfId="30258"/>
    <cellStyle name="SAPBEXexcGood3 2 2 5 2 3" xfId="30259"/>
    <cellStyle name="SAPBEXexcGood3 2 2 5 2 3 2" xfId="30260"/>
    <cellStyle name="SAPBEXexcGood3 2 2 5 2 4" xfId="30261"/>
    <cellStyle name="SAPBEXexcGood3 2 2 5 3" xfId="30262"/>
    <cellStyle name="SAPBEXexcGood3 2 2 5 3 2" xfId="30263"/>
    <cellStyle name="SAPBEXexcGood3 2 2 5 4" xfId="30264"/>
    <cellStyle name="SAPBEXexcGood3 2 2 5 4 2" xfId="30265"/>
    <cellStyle name="SAPBEXexcGood3 2 2 5 5" xfId="30266"/>
    <cellStyle name="SAPBEXexcGood3 2 2 6" xfId="3795"/>
    <cellStyle name="SAPBEXexcGood3 2 2 6 2" xfId="3796"/>
    <cellStyle name="SAPBEXexcGood3 2 2 6 2 2" xfId="30267"/>
    <cellStyle name="SAPBEXexcGood3 2 2 6 2 2 2" xfId="30268"/>
    <cellStyle name="SAPBEXexcGood3 2 2 6 2 3" xfId="30269"/>
    <cellStyle name="SAPBEXexcGood3 2 2 6 2 3 2" xfId="30270"/>
    <cellStyle name="SAPBEXexcGood3 2 2 6 2 4" xfId="30271"/>
    <cellStyle name="SAPBEXexcGood3 2 2 6 3" xfId="30272"/>
    <cellStyle name="SAPBEXexcGood3 2 2 6 3 2" xfId="30273"/>
    <cellStyle name="SAPBEXexcGood3 2 2 6 4" xfId="30274"/>
    <cellStyle name="SAPBEXexcGood3 2 2 6 4 2" xfId="30275"/>
    <cellStyle name="SAPBEXexcGood3 2 2 6 5" xfId="30276"/>
    <cellStyle name="SAPBEXexcGood3 2 2 7" xfId="3797"/>
    <cellStyle name="SAPBEXexcGood3 2 2 7 2" xfId="3798"/>
    <cellStyle name="SAPBEXexcGood3 2 2 7 2 2" xfId="30277"/>
    <cellStyle name="SAPBEXexcGood3 2 2 7 2 2 2" xfId="30278"/>
    <cellStyle name="SAPBEXexcGood3 2 2 7 2 3" xfId="30279"/>
    <cellStyle name="SAPBEXexcGood3 2 2 7 2 3 2" xfId="30280"/>
    <cellStyle name="SAPBEXexcGood3 2 2 7 2 4" xfId="30281"/>
    <cellStyle name="SAPBEXexcGood3 2 2 7 3" xfId="30282"/>
    <cellStyle name="SAPBEXexcGood3 2 2 7 3 2" xfId="30283"/>
    <cellStyle name="SAPBEXexcGood3 2 2 7 4" xfId="30284"/>
    <cellStyle name="SAPBEXexcGood3 2 2 7 4 2" xfId="30285"/>
    <cellStyle name="SAPBEXexcGood3 2 2 7 5" xfId="30286"/>
    <cellStyle name="SAPBEXexcGood3 2 2 8" xfId="3799"/>
    <cellStyle name="SAPBEXexcGood3 2 2 8 2" xfId="3800"/>
    <cellStyle name="SAPBEXexcGood3 2 2 8 2 2" xfId="30287"/>
    <cellStyle name="SAPBEXexcGood3 2 2 8 2 2 2" xfId="30288"/>
    <cellStyle name="SAPBEXexcGood3 2 2 8 2 3" xfId="30289"/>
    <cellStyle name="SAPBEXexcGood3 2 2 8 2 3 2" xfId="30290"/>
    <cellStyle name="SAPBEXexcGood3 2 2 8 2 4" xfId="30291"/>
    <cellStyle name="SAPBEXexcGood3 2 2 8 3" xfId="30292"/>
    <cellStyle name="SAPBEXexcGood3 2 2 8 3 2" xfId="30293"/>
    <cellStyle name="SAPBEXexcGood3 2 2 8 4" xfId="30294"/>
    <cellStyle name="SAPBEXexcGood3 2 2 8 4 2" xfId="30295"/>
    <cellStyle name="SAPBEXexcGood3 2 2 8 5" xfId="30296"/>
    <cellStyle name="SAPBEXexcGood3 2 2 9" xfId="3801"/>
    <cellStyle name="SAPBEXexcGood3 2 2 9 2" xfId="3802"/>
    <cellStyle name="SAPBEXexcGood3 2 2 9 2 2" xfId="30297"/>
    <cellStyle name="SAPBEXexcGood3 2 2 9 2 2 2" xfId="30298"/>
    <cellStyle name="SAPBEXexcGood3 2 2 9 2 3" xfId="30299"/>
    <cellStyle name="SAPBEXexcGood3 2 2 9 2 3 2" xfId="30300"/>
    <cellStyle name="SAPBEXexcGood3 2 2 9 2 4" xfId="30301"/>
    <cellStyle name="SAPBEXexcGood3 2 2 9 3" xfId="30302"/>
    <cellStyle name="SAPBEXexcGood3 2 2 9 3 2" xfId="30303"/>
    <cellStyle name="SAPBEXexcGood3 2 2 9 4" xfId="30304"/>
    <cellStyle name="SAPBEXexcGood3 2 2 9 4 2" xfId="30305"/>
    <cellStyle name="SAPBEXexcGood3 2 2 9 5" xfId="30306"/>
    <cellStyle name="SAPBEXexcGood3 2 20" xfId="30307"/>
    <cellStyle name="SAPBEXexcGood3 2 20 2" xfId="30308"/>
    <cellStyle name="SAPBEXexcGood3 2 21" xfId="30309"/>
    <cellStyle name="SAPBEXexcGood3 2 3" xfId="3803"/>
    <cellStyle name="SAPBEXexcGood3 2 3 10" xfId="30310"/>
    <cellStyle name="SAPBEXexcGood3 2 3 2" xfId="3804"/>
    <cellStyle name="SAPBEXexcGood3 2 3 2 2" xfId="3805"/>
    <cellStyle name="SAPBEXexcGood3 2 3 2 2 2" xfId="30311"/>
    <cellStyle name="SAPBEXexcGood3 2 3 2 2 2 2" xfId="30312"/>
    <cellStyle name="SAPBEXexcGood3 2 3 2 2 3" xfId="30313"/>
    <cellStyle name="SAPBEXexcGood3 2 3 2 2 3 2" xfId="30314"/>
    <cellStyle name="SAPBEXexcGood3 2 3 2 2 4" xfId="30315"/>
    <cellStyle name="SAPBEXexcGood3 2 3 2 3" xfId="30316"/>
    <cellStyle name="SAPBEXexcGood3 2 3 2 3 2" xfId="30317"/>
    <cellStyle name="SAPBEXexcGood3 2 3 2 4" xfId="30318"/>
    <cellStyle name="SAPBEXexcGood3 2 3 2 4 2" xfId="30319"/>
    <cellStyle name="SAPBEXexcGood3 2 3 2 5" xfId="30320"/>
    <cellStyle name="SAPBEXexcGood3 2 3 3" xfId="3806"/>
    <cellStyle name="SAPBEXexcGood3 2 3 3 2" xfId="3807"/>
    <cellStyle name="SAPBEXexcGood3 2 3 3 2 2" xfId="30321"/>
    <cellStyle name="SAPBEXexcGood3 2 3 3 2 2 2" xfId="30322"/>
    <cellStyle name="SAPBEXexcGood3 2 3 3 2 3" xfId="30323"/>
    <cellStyle name="SAPBEXexcGood3 2 3 3 2 3 2" xfId="30324"/>
    <cellStyle name="SAPBEXexcGood3 2 3 3 2 4" xfId="30325"/>
    <cellStyle name="SAPBEXexcGood3 2 3 3 3" xfId="30326"/>
    <cellStyle name="SAPBEXexcGood3 2 3 3 3 2" xfId="30327"/>
    <cellStyle name="SAPBEXexcGood3 2 3 3 4" xfId="30328"/>
    <cellStyle name="SAPBEXexcGood3 2 3 3 4 2" xfId="30329"/>
    <cellStyle name="SAPBEXexcGood3 2 3 3 5" xfId="30330"/>
    <cellStyle name="SAPBEXexcGood3 2 3 4" xfId="3808"/>
    <cellStyle name="SAPBEXexcGood3 2 3 4 2" xfId="3809"/>
    <cellStyle name="SAPBEXexcGood3 2 3 4 2 2" xfId="30331"/>
    <cellStyle name="SAPBEXexcGood3 2 3 4 2 2 2" xfId="30332"/>
    <cellStyle name="SAPBEXexcGood3 2 3 4 2 3" xfId="30333"/>
    <cellStyle name="SAPBEXexcGood3 2 3 4 2 3 2" xfId="30334"/>
    <cellStyle name="SAPBEXexcGood3 2 3 4 2 4" xfId="30335"/>
    <cellStyle name="SAPBEXexcGood3 2 3 4 3" xfId="30336"/>
    <cellStyle name="SAPBEXexcGood3 2 3 4 3 2" xfId="30337"/>
    <cellStyle name="SAPBEXexcGood3 2 3 4 4" xfId="30338"/>
    <cellStyle name="SAPBEXexcGood3 2 3 4 4 2" xfId="30339"/>
    <cellStyle name="SAPBEXexcGood3 2 3 4 5" xfId="30340"/>
    <cellStyle name="SAPBEXexcGood3 2 3 5" xfId="3810"/>
    <cellStyle name="SAPBEXexcGood3 2 3 5 2" xfId="3811"/>
    <cellStyle name="SAPBEXexcGood3 2 3 5 2 2" xfId="30341"/>
    <cellStyle name="SAPBEXexcGood3 2 3 5 2 2 2" xfId="30342"/>
    <cellStyle name="SAPBEXexcGood3 2 3 5 2 3" xfId="30343"/>
    <cellStyle name="SAPBEXexcGood3 2 3 5 2 3 2" xfId="30344"/>
    <cellStyle name="SAPBEXexcGood3 2 3 5 2 4" xfId="30345"/>
    <cellStyle name="SAPBEXexcGood3 2 3 5 3" xfId="30346"/>
    <cellStyle name="SAPBEXexcGood3 2 3 5 3 2" xfId="30347"/>
    <cellStyle name="SAPBEXexcGood3 2 3 5 4" xfId="30348"/>
    <cellStyle name="SAPBEXexcGood3 2 3 5 4 2" xfId="30349"/>
    <cellStyle name="SAPBEXexcGood3 2 3 5 5" xfId="30350"/>
    <cellStyle name="SAPBEXexcGood3 2 3 6" xfId="3812"/>
    <cellStyle name="SAPBEXexcGood3 2 3 6 2" xfId="3813"/>
    <cellStyle name="SAPBEXexcGood3 2 3 6 2 2" xfId="30351"/>
    <cellStyle name="SAPBEXexcGood3 2 3 6 2 2 2" xfId="30352"/>
    <cellStyle name="SAPBEXexcGood3 2 3 6 2 3" xfId="30353"/>
    <cellStyle name="SAPBEXexcGood3 2 3 6 2 3 2" xfId="30354"/>
    <cellStyle name="SAPBEXexcGood3 2 3 6 2 4" xfId="30355"/>
    <cellStyle name="SAPBEXexcGood3 2 3 6 3" xfId="30356"/>
    <cellStyle name="SAPBEXexcGood3 2 3 6 3 2" xfId="30357"/>
    <cellStyle name="SAPBEXexcGood3 2 3 6 4" xfId="30358"/>
    <cellStyle name="SAPBEXexcGood3 2 3 6 4 2" xfId="30359"/>
    <cellStyle name="SAPBEXexcGood3 2 3 6 5" xfId="30360"/>
    <cellStyle name="SAPBEXexcGood3 2 3 7" xfId="3814"/>
    <cellStyle name="SAPBEXexcGood3 2 3 7 2" xfId="30361"/>
    <cellStyle name="SAPBEXexcGood3 2 3 7 2 2" xfId="30362"/>
    <cellStyle name="SAPBEXexcGood3 2 3 7 3" xfId="30363"/>
    <cellStyle name="SAPBEXexcGood3 2 3 7 3 2" xfId="30364"/>
    <cellStyle name="SAPBEXexcGood3 2 3 7 4" xfId="30365"/>
    <cellStyle name="SAPBEXexcGood3 2 3 8" xfId="30366"/>
    <cellStyle name="SAPBEXexcGood3 2 3 8 2" xfId="30367"/>
    <cellStyle name="SAPBEXexcGood3 2 3 9" xfId="30368"/>
    <cellStyle name="SAPBEXexcGood3 2 3 9 2" xfId="30369"/>
    <cellStyle name="SAPBEXexcGood3 2 4" xfId="3815"/>
    <cellStyle name="SAPBEXexcGood3 2 4 10" xfId="30370"/>
    <cellStyle name="SAPBEXexcGood3 2 4 2" xfId="3816"/>
    <cellStyle name="SAPBEXexcGood3 2 4 2 2" xfId="3817"/>
    <cellStyle name="SAPBEXexcGood3 2 4 2 2 2" xfId="30371"/>
    <cellStyle name="SAPBEXexcGood3 2 4 2 2 2 2" xfId="30372"/>
    <cellStyle name="SAPBEXexcGood3 2 4 2 2 3" xfId="30373"/>
    <cellStyle name="SAPBEXexcGood3 2 4 2 2 3 2" xfId="30374"/>
    <cellStyle name="SAPBEXexcGood3 2 4 2 2 4" xfId="30375"/>
    <cellStyle name="SAPBEXexcGood3 2 4 2 3" xfId="30376"/>
    <cellStyle name="SAPBEXexcGood3 2 4 2 3 2" xfId="30377"/>
    <cellStyle name="SAPBEXexcGood3 2 4 2 4" xfId="30378"/>
    <cellStyle name="SAPBEXexcGood3 2 4 2 4 2" xfId="30379"/>
    <cellStyle name="SAPBEXexcGood3 2 4 2 5" xfId="30380"/>
    <cellStyle name="SAPBEXexcGood3 2 4 3" xfId="3818"/>
    <cellStyle name="SAPBEXexcGood3 2 4 3 2" xfId="3819"/>
    <cellStyle name="SAPBEXexcGood3 2 4 3 2 2" xfId="30381"/>
    <cellStyle name="SAPBEXexcGood3 2 4 3 2 2 2" xfId="30382"/>
    <cellStyle name="SAPBEXexcGood3 2 4 3 2 3" xfId="30383"/>
    <cellStyle name="SAPBEXexcGood3 2 4 3 2 3 2" xfId="30384"/>
    <cellStyle name="SAPBEXexcGood3 2 4 3 2 4" xfId="30385"/>
    <cellStyle name="SAPBEXexcGood3 2 4 3 3" xfId="30386"/>
    <cellStyle name="SAPBEXexcGood3 2 4 3 3 2" xfId="30387"/>
    <cellStyle name="SAPBEXexcGood3 2 4 3 4" xfId="30388"/>
    <cellStyle name="SAPBEXexcGood3 2 4 3 4 2" xfId="30389"/>
    <cellStyle name="SAPBEXexcGood3 2 4 3 5" xfId="30390"/>
    <cellStyle name="SAPBEXexcGood3 2 4 4" xfId="3820"/>
    <cellStyle name="SAPBEXexcGood3 2 4 4 2" xfId="3821"/>
    <cellStyle name="SAPBEXexcGood3 2 4 4 2 2" xfId="30391"/>
    <cellStyle name="SAPBEXexcGood3 2 4 4 2 2 2" xfId="30392"/>
    <cellStyle name="SAPBEXexcGood3 2 4 4 2 3" xfId="30393"/>
    <cellStyle name="SAPBEXexcGood3 2 4 4 2 3 2" xfId="30394"/>
    <cellStyle name="SAPBEXexcGood3 2 4 4 2 4" xfId="30395"/>
    <cellStyle name="SAPBEXexcGood3 2 4 4 3" xfId="30396"/>
    <cellStyle name="SAPBEXexcGood3 2 4 4 3 2" xfId="30397"/>
    <cellStyle name="SAPBEXexcGood3 2 4 4 4" xfId="30398"/>
    <cellStyle name="SAPBEXexcGood3 2 4 4 4 2" xfId="30399"/>
    <cellStyle name="SAPBEXexcGood3 2 4 4 5" xfId="30400"/>
    <cellStyle name="SAPBEXexcGood3 2 4 5" xfId="3822"/>
    <cellStyle name="SAPBEXexcGood3 2 4 5 2" xfId="3823"/>
    <cellStyle name="SAPBEXexcGood3 2 4 5 2 2" xfId="30401"/>
    <cellStyle name="SAPBEXexcGood3 2 4 5 2 2 2" xfId="30402"/>
    <cellStyle name="SAPBEXexcGood3 2 4 5 2 3" xfId="30403"/>
    <cellStyle name="SAPBEXexcGood3 2 4 5 2 3 2" xfId="30404"/>
    <cellStyle name="SAPBEXexcGood3 2 4 5 2 4" xfId="30405"/>
    <cellStyle name="SAPBEXexcGood3 2 4 5 3" xfId="30406"/>
    <cellStyle name="SAPBEXexcGood3 2 4 5 3 2" xfId="30407"/>
    <cellStyle name="SAPBEXexcGood3 2 4 5 4" xfId="30408"/>
    <cellStyle name="SAPBEXexcGood3 2 4 5 4 2" xfId="30409"/>
    <cellStyle name="SAPBEXexcGood3 2 4 5 5" xfId="30410"/>
    <cellStyle name="SAPBEXexcGood3 2 4 6" xfId="3824"/>
    <cellStyle name="SAPBEXexcGood3 2 4 6 2" xfId="3825"/>
    <cellStyle name="SAPBEXexcGood3 2 4 6 2 2" xfId="30411"/>
    <cellStyle name="SAPBEXexcGood3 2 4 6 2 2 2" xfId="30412"/>
    <cellStyle name="SAPBEXexcGood3 2 4 6 2 3" xfId="30413"/>
    <cellStyle name="SAPBEXexcGood3 2 4 6 2 3 2" xfId="30414"/>
    <cellStyle name="SAPBEXexcGood3 2 4 6 2 4" xfId="30415"/>
    <cellStyle name="SAPBEXexcGood3 2 4 6 3" xfId="30416"/>
    <cellStyle name="SAPBEXexcGood3 2 4 6 3 2" xfId="30417"/>
    <cellStyle name="SAPBEXexcGood3 2 4 6 4" xfId="30418"/>
    <cellStyle name="SAPBEXexcGood3 2 4 6 4 2" xfId="30419"/>
    <cellStyle name="SAPBEXexcGood3 2 4 6 5" xfId="30420"/>
    <cellStyle name="SAPBEXexcGood3 2 4 7" xfId="3826"/>
    <cellStyle name="SAPBEXexcGood3 2 4 7 2" xfId="30421"/>
    <cellStyle name="SAPBEXexcGood3 2 4 7 2 2" xfId="30422"/>
    <cellStyle name="SAPBEXexcGood3 2 4 7 3" xfId="30423"/>
    <cellStyle name="SAPBEXexcGood3 2 4 7 3 2" xfId="30424"/>
    <cellStyle name="SAPBEXexcGood3 2 4 7 4" xfId="30425"/>
    <cellStyle name="SAPBEXexcGood3 2 4 8" xfId="30426"/>
    <cellStyle name="SAPBEXexcGood3 2 4 8 2" xfId="30427"/>
    <cellStyle name="SAPBEXexcGood3 2 4 9" xfId="30428"/>
    <cellStyle name="SAPBEXexcGood3 2 4 9 2" xfId="30429"/>
    <cellStyle name="SAPBEXexcGood3 2 5" xfId="3827"/>
    <cellStyle name="SAPBEXexcGood3 2 5 10" xfId="30430"/>
    <cellStyle name="SAPBEXexcGood3 2 5 2" xfId="3828"/>
    <cellStyle name="SAPBEXexcGood3 2 5 2 2" xfId="3829"/>
    <cellStyle name="SAPBEXexcGood3 2 5 2 2 2" xfId="30431"/>
    <cellStyle name="SAPBEXexcGood3 2 5 2 2 2 2" xfId="30432"/>
    <cellStyle name="SAPBEXexcGood3 2 5 2 2 3" xfId="30433"/>
    <cellStyle name="SAPBEXexcGood3 2 5 2 2 3 2" xfId="30434"/>
    <cellStyle name="SAPBEXexcGood3 2 5 2 2 4" xfId="30435"/>
    <cellStyle name="SAPBEXexcGood3 2 5 2 3" xfId="30436"/>
    <cellStyle name="SAPBEXexcGood3 2 5 2 3 2" xfId="30437"/>
    <cellStyle name="SAPBEXexcGood3 2 5 2 4" xfId="30438"/>
    <cellStyle name="SAPBEXexcGood3 2 5 2 4 2" xfId="30439"/>
    <cellStyle name="SAPBEXexcGood3 2 5 2 5" xfId="30440"/>
    <cellStyle name="SAPBEXexcGood3 2 5 3" xfId="3830"/>
    <cellStyle name="SAPBEXexcGood3 2 5 3 2" xfId="3831"/>
    <cellStyle name="SAPBEXexcGood3 2 5 3 2 2" xfId="30441"/>
    <cellStyle name="SAPBEXexcGood3 2 5 3 2 2 2" xfId="30442"/>
    <cellStyle name="SAPBEXexcGood3 2 5 3 2 3" xfId="30443"/>
    <cellStyle name="SAPBEXexcGood3 2 5 3 2 3 2" xfId="30444"/>
    <cellStyle name="SAPBEXexcGood3 2 5 3 2 4" xfId="30445"/>
    <cellStyle name="SAPBEXexcGood3 2 5 3 3" xfId="30446"/>
    <cellStyle name="SAPBEXexcGood3 2 5 3 3 2" xfId="30447"/>
    <cellStyle name="SAPBEXexcGood3 2 5 3 4" xfId="30448"/>
    <cellStyle name="SAPBEXexcGood3 2 5 3 4 2" xfId="30449"/>
    <cellStyle name="SAPBEXexcGood3 2 5 3 5" xfId="30450"/>
    <cellStyle name="SAPBEXexcGood3 2 5 4" xfId="3832"/>
    <cellStyle name="SAPBEXexcGood3 2 5 4 2" xfId="3833"/>
    <cellStyle name="SAPBEXexcGood3 2 5 4 2 2" xfId="30451"/>
    <cellStyle name="SAPBEXexcGood3 2 5 4 2 2 2" xfId="30452"/>
    <cellStyle name="SAPBEXexcGood3 2 5 4 2 3" xfId="30453"/>
    <cellStyle name="SAPBEXexcGood3 2 5 4 2 3 2" xfId="30454"/>
    <cellStyle name="SAPBEXexcGood3 2 5 4 2 4" xfId="30455"/>
    <cellStyle name="SAPBEXexcGood3 2 5 4 3" xfId="30456"/>
    <cellStyle name="SAPBEXexcGood3 2 5 4 3 2" xfId="30457"/>
    <cellStyle name="SAPBEXexcGood3 2 5 4 4" xfId="30458"/>
    <cellStyle name="SAPBEXexcGood3 2 5 4 4 2" xfId="30459"/>
    <cellStyle name="SAPBEXexcGood3 2 5 4 5" xfId="30460"/>
    <cellStyle name="SAPBEXexcGood3 2 5 5" xfId="3834"/>
    <cellStyle name="SAPBEXexcGood3 2 5 5 2" xfId="3835"/>
    <cellStyle name="SAPBEXexcGood3 2 5 5 2 2" xfId="30461"/>
    <cellStyle name="SAPBEXexcGood3 2 5 5 2 2 2" xfId="30462"/>
    <cellStyle name="SAPBEXexcGood3 2 5 5 2 3" xfId="30463"/>
    <cellStyle name="SAPBEXexcGood3 2 5 5 2 3 2" xfId="30464"/>
    <cellStyle name="SAPBEXexcGood3 2 5 5 2 4" xfId="30465"/>
    <cellStyle name="SAPBEXexcGood3 2 5 5 3" xfId="30466"/>
    <cellStyle name="SAPBEXexcGood3 2 5 5 3 2" xfId="30467"/>
    <cellStyle name="SAPBEXexcGood3 2 5 5 4" xfId="30468"/>
    <cellStyle name="SAPBEXexcGood3 2 5 5 4 2" xfId="30469"/>
    <cellStyle name="SAPBEXexcGood3 2 5 5 5" xfId="30470"/>
    <cellStyle name="SAPBEXexcGood3 2 5 6" xfId="3836"/>
    <cellStyle name="SAPBEXexcGood3 2 5 6 2" xfId="3837"/>
    <cellStyle name="SAPBEXexcGood3 2 5 6 2 2" xfId="30471"/>
    <cellStyle name="SAPBEXexcGood3 2 5 6 2 2 2" xfId="30472"/>
    <cellStyle name="SAPBEXexcGood3 2 5 6 2 3" xfId="30473"/>
    <cellStyle name="SAPBEXexcGood3 2 5 6 2 3 2" xfId="30474"/>
    <cellStyle name="SAPBEXexcGood3 2 5 6 2 4" xfId="30475"/>
    <cellStyle name="SAPBEXexcGood3 2 5 6 3" xfId="30476"/>
    <cellStyle name="SAPBEXexcGood3 2 5 6 3 2" xfId="30477"/>
    <cellStyle name="SAPBEXexcGood3 2 5 6 4" xfId="30478"/>
    <cellStyle name="SAPBEXexcGood3 2 5 6 4 2" xfId="30479"/>
    <cellStyle name="SAPBEXexcGood3 2 5 6 5" xfId="30480"/>
    <cellStyle name="SAPBEXexcGood3 2 5 7" xfId="3838"/>
    <cellStyle name="SAPBEXexcGood3 2 5 7 2" xfId="30481"/>
    <cellStyle name="SAPBEXexcGood3 2 5 7 2 2" xfId="30482"/>
    <cellStyle name="SAPBEXexcGood3 2 5 7 3" xfId="30483"/>
    <cellStyle name="SAPBEXexcGood3 2 5 7 3 2" xfId="30484"/>
    <cellStyle name="SAPBEXexcGood3 2 5 7 4" xfId="30485"/>
    <cellStyle name="SAPBEXexcGood3 2 5 8" xfId="30486"/>
    <cellStyle name="SAPBEXexcGood3 2 5 8 2" xfId="30487"/>
    <cellStyle name="SAPBEXexcGood3 2 5 9" xfId="30488"/>
    <cellStyle name="SAPBEXexcGood3 2 5 9 2" xfId="30489"/>
    <cellStyle name="SAPBEXexcGood3 2 6" xfId="3839"/>
    <cellStyle name="SAPBEXexcGood3 2 6 2" xfId="3840"/>
    <cellStyle name="SAPBEXexcGood3 2 6 2 2" xfId="30490"/>
    <cellStyle name="SAPBEXexcGood3 2 6 2 2 2" xfId="30491"/>
    <cellStyle name="SAPBEXexcGood3 2 6 2 3" xfId="30492"/>
    <cellStyle name="SAPBEXexcGood3 2 6 2 3 2" xfId="30493"/>
    <cellStyle name="SAPBEXexcGood3 2 6 2 4" xfId="30494"/>
    <cellStyle name="SAPBEXexcGood3 2 6 3" xfId="30495"/>
    <cellStyle name="SAPBEXexcGood3 2 6 3 2" xfId="30496"/>
    <cellStyle name="SAPBEXexcGood3 2 6 4" xfId="30497"/>
    <cellStyle name="SAPBEXexcGood3 2 6 4 2" xfId="30498"/>
    <cellStyle name="SAPBEXexcGood3 2 6 5" xfId="30499"/>
    <cellStyle name="SAPBEXexcGood3 2 7" xfId="3841"/>
    <cellStyle name="SAPBEXexcGood3 2 7 2" xfId="3842"/>
    <cellStyle name="SAPBEXexcGood3 2 7 2 2" xfId="30500"/>
    <cellStyle name="SAPBEXexcGood3 2 7 2 2 2" xfId="30501"/>
    <cellStyle name="SAPBEXexcGood3 2 7 2 3" xfId="30502"/>
    <cellStyle name="SAPBEXexcGood3 2 7 2 3 2" xfId="30503"/>
    <cellStyle name="SAPBEXexcGood3 2 7 2 4" xfId="30504"/>
    <cellStyle name="SAPBEXexcGood3 2 7 3" xfId="30505"/>
    <cellStyle name="SAPBEXexcGood3 2 7 3 2" xfId="30506"/>
    <cellStyle name="SAPBEXexcGood3 2 7 4" xfId="30507"/>
    <cellStyle name="SAPBEXexcGood3 2 7 4 2" xfId="30508"/>
    <cellStyle name="SAPBEXexcGood3 2 7 5" xfId="30509"/>
    <cellStyle name="SAPBEXexcGood3 2 8" xfId="3843"/>
    <cellStyle name="SAPBEXexcGood3 2 8 2" xfId="3844"/>
    <cellStyle name="SAPBEXexcGood3 2 8 2 2" xfId="30510"/>
    <cellStyle name="SAPBEXexcGood3 2 8 2 2 2" xfId="30511"/>
    <cellStyle name="SAPBEXexcGood3 2 8 2 3" xfId="30512"/>
    <cellStyle name="SAPBEXexcGood3 2 8 2 3 2" xfId="30513"/>
    <cellStyle name="SAPBEXexcGood3 2 8 2 4" xfId="30514"/>
    <cellStyle name="SAPBEXexcGood3 2 8 3" xfId="30515"/>
    <cellStyle name="SAPBEXexcGood3 2 8 3 2" xfId="30516"/>
    <cellStyle name="SAPBEXexcGood3 2 8 4" xfId="30517"/>
    <cellStyle name="SAPBEXexcGood3 2 8 4 2" xfId="30518"/>
    <cellStyle name="SAPBEXexcGood3 2 8 5" xfId="30519"/>
    <cellStyle name="SAPBEXexcGood3 2 9" xfId="3845"/>
    <cellStyle name="SAPBEXexcGood3 2 9 2" xfId="3846"/>
    <cellStyle name="SAPBEXexcGood3 2 9 2 2" xfId="30520"/>
    <cellStyle name="SAPBEXexcGood3 2 9 2 2 2" xfId="30521"/>
    <cellStyle name="SAPBEXexcGood3 2 9 2 3" xfId="30522"/>
    <cellStyle name="SAPBEXexcGood3 2 9 2 3 2" xfId="30523"/>
    <cellStyle name="SAPBEXexcGood3 2 9 2 4" xfId="30524"/>
    <cellStyle name="SAPBEXexcGood3 2 9 3" xfId="30525"/>
    <cellStyle name="SAPBEXexcGood3 2 9 3 2" xfId="30526"/>
    <cellStyle name="SAPBEXexcGood3 2 9 4" xfId="30527"/>
    <cellStyle name="SAPBEXexcGood3 2 9 4 2" xfId="30528"/>
    <cellStyle name="SAPBEXexcGood3 2 9 5" xfId="30529"/>
    <cellStyle name="SAPBEXexcGood3 20" xfId="30530"/>
    <cellStyle name="SAPBEXexcGood3 20 2" xfId="30531"/>
    <cellStyle name="SAPBEXexcGood3 21" xfId="30532"/>
    <cellStyle name="SAPBEXexcGood3 21 2" xfId="30533"/>
    <cellStyle name="SAPBEXexcGood3 22" xfId="30534"/>
    <cellStyle name="SAPBEXexcGood3 3" xfId="3847"/>
    <cellStyle name="SAPBEXexcGood3 3 10" xfId="3848"/>
    <cellStyle name="SAPBEXexcGood3 3 10 2" xfId="30535"/>
    <cellStyle name="SAPBEXexcGood3 3 10 2 2" xfId="30536"/>
    <cellStyle name="SAPBEXexcGood3 3 10 3" xfId="30537"/>
    <cellStyle name="SAPBEXexcGood3 3 10 3 2" xfId="30538"/>
    <cellStyle name="SAPBEXexcGood3 3 10 4" xfId="30539"/>
    <cellStyle name="SAPBEXexcGood3 3 11" xfId="30540"/>
    <cellStyle name="SAPBEXexcGood3 3 11 2" xfId="30541"/>
    <cellStyle name="SAPBEXexcGood3 3 12" xfId="30542"/>
    <cellStyle name="SAPBEXexcGood3 3 12 2" xfId="30543"/>
    <cellStyle name="SAPBEXexcGood3 3 13" xfId="30544"/>
    <cellStyle name="SAPBEXexcGood3 3 2" xfId="3849"/>
    <cellStyle name="SAPBEXexcGood3 3 2 10" xfId="30545"/>
    <cellStyle name="SAPBEXexcGood3 3 2 2" xfId="3850"/>
    <cellStyle name="SAPBEXexcGood3 3 2 2 2" xfId="3851"/>
    <cellStyle name="SAPBEXexcGood3 3 2 2 2 2" xfId="30546"/>
    <cellStyle name="SAPBEXexcGood3 3 2 2 2 2 2" xfId="30547"/>
    <cellStyle name="SAPBEXexcGood3 3 2 2 2 3" xfId="30548"/>
    <cellStyle name="SAPBEXexcGood3 3 2 2 2 3 2" xfId="30549"/>
    <cellStyle name="SAPBEXexcGood3 3 2 2 2 4" xfId="30550"/>
    <cellStyle name="SAPBEXexcGood3 3 2 2 3" xfId="30551"/>
    <cellStyle name="SAPBEXexcGood3 3 2 2 3 2" xfId="30552"/>
    <cellStyle name="SAPBEXexcGood3 3 2 2 4" xfId="30553"/>
    <cellStyle name="SAPBEXexcGood3 3 2 2 4 2" xfId="30554"/>
    <cellStyle name="SAPBEXexcGood3 3 2 2 5" xfId="30555"/>
    <cellStyle name="SAPBEXexcGood3 3 2 3" xfId="3852"/>
    <cellStyle name="SAPBEXexcGood3 3 2 3 2" xfId="3853"/>
    <cellStyle name="SAPBEXexcGood3 3 2 3 2 2" xfId="30556"/>
    <cellStyle name="SAPBEXexcGood3 3 2 3 2 2 2" xfId="30557"/>
    <cellStyle name="SAPBEXexcGood3 3 2 3 2 3" xfId="30558"/>
    <cellStyle name="SAPBEXexcGood3 3 2 3 2 3 2" xfId="30559"/>
    <cellStyle name="SAPBEXexcGood3 3 2 3 2 4" xfId="30560"/>
    <cellStyle name="SAPBEXexcGood3 3 2 3 3" xfId="30561"/>
    <cellStyle name="SAPBEXexcGood3 3 2 3 3 2" xfId="30562"/>
    <cellStyle name="SAPBEXexcGood3 3 2 3 4" xfId="30563"/>
    <cellStyle name="SAPBEXexcGood3 3 2 3 4 2" xfId="30564"/>
    <cellStyle name="SAPBEXexcGood3 3 2 3 5" xfId="30565"/>
    <cellStyle name="SAPBEXexcGood3 3 2 4" xfId="3854"/>
    <cellStyle name="SAPBEXexcGood3 3 2 4 2" xfId="3855"/>
    <cellStyle name="SAPBEXexcGood3 3 2 4 2 2" xfId="30566"/>
    <cellStyle name="SAPBEXexcGood3 3 2 4 2 2 2" xfId="30567"/>
    <cellStyle name="SAPBEXexcGood3 3 2 4 2 3" xfId="30568"/>
    <cellStyle name="SAPBEXexcGood3 3 2 4 2 3 2" xfId="30569"/>
    <cellStyle name="SAPBEXexcGood3 3 2 4 2 4" xfId="30570"/>
    <cellStyle name="SAPBEXexcGood3 3 2 4 3" xfId="30571"/>
    <cellStyle name="SAPBEXexcGood3 3 2 4 3 2" xfId="30572"/>
    <cellStyle name="SAPBEXexcGood3 3 2 4 4" xfId="30573"/>
    <cellStyle name="SAPBEXexcGood3 3 2 4 4 2" xfId="30574"/>
    <cellStyle name="SAPBEXexcGood3 3 2 4 5" xfId="30575"/>
    <cellStyle name="SAPBEXexcGood3 3 2 5" xfId="3856"/>
    <cellStyle name="SAPBEXexcGood3 3 2 5 2" xfId="3857"/>
    <cellStyle name="SAPBEXexcGood3 3 2 5 2 2" xfId="30576"/>
    <cellStyle name="SAPBEXexcGood3 3 2 5 2 2 2" xfId="30577"/>
    <cellStyle name="SAPBEXexcGood3 3 2 5 2 3" xfId="30578"/>
    <cellStyle name="SAPBEXexcGood3 3 2 5 2 3 2" xfId="30579"/>
    <cellStyle name="SAPBEXexcGood3 3 2 5 2 4" xfId="30580"/>
    <cellStyle name="SAPBEXexcGood3 3 2 5 3" xfId="30581"/>
    <cellStyle name="SAPBEXexcGood3 3 2 5 3 2" xfId="30582"/>
    <cellStyle name="SAPBEXexcGood3 3 2 5 4" xfId="30583"/>
    <cellStyle name="SAPBEXexcGood3 3 2 5 4 2" xfId="30584"/>
    <cellStyle name="SAPBEXexcGood3 3 2 5 5" xfId="30585"/>
    <cellStyle name="SAPBEXexcGood3 3 2 6" xfId="3858"/>
    <cellStyle name="SAPBEXexcGood3 3 2 6 2" xfId="3859"/>
    <cellStyle name="SAPBEXexcGood3 3 2 6 2 2" xfId="30586"/>
    <cellStyle name="SAPBEXexcGood3 3 2 6 2 2 2" xfId="30587"/>
    <cellStyle name="SAPBEXexcGood3 3 2 6 2 3" xfId="30588"/>
    <cellStyle name="SAPBEXexcGood3 3 2 6 2 3 2" xfId="30589"/>
    <cellStyle name="SAPBEXexcGood3 3 2 6 2 4" xfId="30590"/>
    <cellStyle name="SAPBEXexcGood3 3 2 6 3" xfId="30591"/>
    <cellStyle name="SAPBEXexcGood3 3 2 6 3 2" xfId="30592"/>
    <cellStyle name="SAPBEXexcGood3 3 2 6 4" xfId="30593"/>
    <cellStyle name="SAPBEXexcGood3 3 2 6 4 2" xfId="30594"/>
    <cellStyle name="SAPBEXexcGood3 3 2 6 5" xfId="30595"/>
    <cellStyle name="SAPBEXexcGood3 3 2 7" xfId="3860"/>
    <cellStyle name="SAPBEXexcGood3 3 2 7 2" xfId="30596"/>
    <cellStyle name="SAPBEXexcGood3 3 2 7 2 2" xfId="30597"/>
    <cellStyle name="SAPBEXexcGood3 3 2 7 3" xfId="30598"/>
    <cellStyle name="SAPBEXexcGood3 3 2 7 3 2" xfId="30599"/>
    <cellStyle name="SAPBEXexcGood3 3 2 7 4" xfId="30600"/>
    <cellStyle name="SAPBEXexcGood3 3 2 8" xfId="30601"/>
    <cellStyle name="SAPBEXexcGood3 3 2 8 2" xfId="30602"/>
    <cellStyle name="SAPBEXexcGood3 3 2 9" xfId="30603"/>
    <cellStyle name="SAPBEXexcGood3 3 2 9 2" xfId="30604"/>
    <cellStyle name="SAPBEXexcGood3 3 3" xfId="3861"/>
    <cellStyle name="SAPBEXexcGood3 3 3 10" xfId="30605"/>
    <cellStyle name="SAPBEXexcGood3 3 3 2" xfId="3862"/>
    <cellStyle name="SAPBEXexcGood3 3 3 2 2" xfId="3863"/>
    <cellStyle name="SAPBEXexcGood3 3 3 2 2 2" xfId="30606"/>
    <cellStyle name="SAPBEXexcGood3 3 3 2 2 2 2" xfId="30607"/>
    <cellStyle name="SAPBEXexcGood3 3 3 2 2 3" xfId="30608"/>
    <cellStyle name="SAPBEXexcGood3 3 3 2 2 3 2" xfId="30609"/>
    <cellStyle name="SAPBEXexcGood3 3 3 2 2 4" xfId="30610"/>
    <cellStyle name="SAPBEXexcGood3 3 3 2 3" xfId="30611"/>
    <cellStyle name="SAPBEXexcGood3 3 3 2 3 2" xfId="30612"/>
    <cellStyle name="SAPBEXexcGood3 3 3 2 4" xfId="30613"/>
    <cellStyle name="SAPBEXexcGood3 3 3 2 4 2" xfId="30614"/>
    <cellStyle name="SAPBEXexcGood3 3 3 2 5" xfId="30615"/>
    <cellStyle name="SAPBEXexcGood3 3 3 3" xfId="3864"/>
    <cellStyle name="SAPBEXexcGood3 3 3 3 2" xfId="3865"/>
    <cellStyle name="SAPBEXexcGood3 3 3 3 2 2" xfId="30616"/>
    <cellStyle name="SAPBEXexcGood3 3 3 3 2 2 2" xfId="30617"/>
    <cellStyle name="SAPBEXexcGood3 3 3 3 2 3" xfId="30618"/>
    <cellStyle name="SAPBEXexcGood3 3 3 3 2 3 2" xfId="30619"/>
    <cellStyle name="SAPBEXexcGood3 3 3 3 2 4" xfId="30620"/>
    <cellStyle name="SAPBEXexcGood3 3 3 3 3" xfId="30621"/>
    <cellStyle name="SAPBEXexcGood3 3 3 3 3 2" xfId="30622"/>
    <cellStyle name="SAPBEXexcGood3 3 3 3 4" xfId="30623"/>
    <cellStyle name="SAPBEXexcGood3 3 3 3 4 2" xfId="30624"/>
    <cellStyle name="SAPBEXexcGood3 3 3 3 5" xfId="30625"/>
    <cellStyle name="SAPBEXexcGood3 3 3 4" xfId="3866"/>
    <cellStyle name="SAPBEXexcGood3 3 3 4 2" xfId="3867"/>
    <cellStyle name="SAPBEXexcGood3 3 3 4 2 2" xfId="30626"/>
    <cellStyle name="SAPBEXexcGood3 3 3 4 2 2 2" xfId="30627"/>
    <cellStyle name="SAPBEXexcGood3 3 3 4 2 3" xfId="30628"/>
    <cellStyle name="SAPBEXexcGood3 3 3 4 2 3 2" xfId="30629"/>
    <cellStyle name="SAPBEXexcGood3 3 3 4 2 4" xfId="30630"/>
    <cellStyle name="SAPBEXexcGood3 3 3 4 3" xfId="30631"/>
    <cellStyle name="SAPBEXexcGood3 3 3 4 3 2" xfId="30632"/>
    <cellStyle name="SAPBEXexcGood3 3 3 4 4" xfId="30633"/>
    <cellStyle name="SAPBEXexcGood3 3 3 4 4 2" xfId="30634"/>
    <cellStyle name="SAPBEXexcGood3 3 3 4 5" xfId="30635"/>
    <cellStyle name="SAPBEXexcGood3 3 3 5" xfId="3868"/>
    <cellStyle name="SAPBEXexcGood3 3 3 5 2" xfId="3869"/>
    <cellStyle name="SAPBEXexcGood3 3 3 5 2 2" xfId="30636"/>
    <cellStyle name="SAPBEXexcGood3 3 3 5 2 2 2" xfId="30637"/>
    <cellStyle name="SAPBEXexcGood3 3 3 5 2 3" xfId="30638"/>
    <cellStyle name="SAPBEXexcGood3 3 3 5 2 3 2" xfId="30639"/>
    <cellStyle name="SAPBEXexcGood3 3 3 5 2 4" xfId="30640"/>
    <cellStyle name="SAPBEXexcGood3 3 3 5 3" xfId="30641"/>
    <cellStyle name="SAPBEXexcGood3 3 3 5 3 2" xfId="30642"/>
    <cellStyle name="SAPBEXexcGood3 3 3 5 4" xfId="30643"/>
    <cellStyle name="SAPBEXexcGood3 3 3 5 4 2" xfId="30644"/>
    <cellStyle name="SAPBEXexcGood3 3 3 5 5" xfId="30645"/>
    <cellStyle name="SAPBEXexcGood3 3 3 6" xfId="3870"/>
    <cellStyle name="SAPBEXexcGood3 3 3 6 2" xfId="3871"/>
    <cellStyle name="SAPBEXexcGood3 3 3 6 2 2" xfId="30646"/>
    <cellStyle name="SAPBEXexcGood3 3 3 6 2 2 2" xfId="30647"/>
    <cellStyle name="SAPBEXexcGood3 3 3 6 2 3" xfId="30648"/>
    <cellStyle name="SAPBEXexcGood3 3 3 6 2 3 2" xfId="30649"/>
    <cellStyle name="SAPBEXexcGood3 3 3 6 2 4" xfId="30650"/>
    <cellStyle name="SAPBEXexcGood3 3 3 6 3" xfId="30651"/>
    <cellStyle name="SAPBEXexcGood3 3 3 6 3 2" xfId="30652"/>
    <cellStyle name="SAPBEXexcGood3 3 3 6 4" xfId="30653"/>
    <cellStyle name="SAPBEXexcGood3 3 3 6 4 2" xfId="30654"/>
    <cellStyle name="SAPBEXexcGood3 3 3 6 5" xfId="30655"/>
    <cellStyle name="SAPBEXexcGood3 3 3 7" xfId="3872"/>
    <cellStyle name="SAPBEXexcGood3 3 3 7 2" xfId="30656"/>
    <cellStyle name="SAPBEXexcGood3 3 3 7 2 2" xfId="30657"/>
    <cellStyle name="SAPBEXexcGood3 3 3 7 3" xfId="30658"/>
    <cellStyle name="SAPBEXexcGood3 3 3 7 3 2" xfId="30659"/>
    <cellStyle name="SAPBEXexcGood3 3 3 7 4" xfId="30660"/>
    <cellStyle name="SAPBEXexcGood3 3 3 8" xfId="30661"/>
    <cellStyle name="SAPBEXexcGood3 3 3 8 2" xfId="30662"/>
    <cellStyle name="SAPBEXexcGood3 3 3 9" xfId="30663"/>
    <cellStyle name="SAPBEXexcGood3 3 3 9 2" xfId="30664"/>
    <cellStyle name="SAPBEXexcGood3 3 4" xfId="3873"/>
    <cellStyle name="SAPBEXexcGood3 3 4 10" xfId="30665"/>
    <cellStyle name="SAPBEXexcGood3 3 4 2" xfId="3874"/>
    <cellStyle name="SAPBEXexcGood3 3 4 2 2" xfId="3875"/>
    <cellStyle name="SAPBEXexcGood3 3 4 2 2 2" xfId="30666"/>
    <cellStyle name="SAPBEXexcGood3 3 4 2 2 2 2" xfId="30667"/>
    <cellStyle name="SAPBEXexcGood3 3 4 2 2 3" xfId="30668"/>
    <cellStyle name="SAPBEXexcGood3 3 4 2 2 3 2" xfId="30669"/>
    <cellStyle name="SAPBEXexcGood3 3 4 2 2 4" xfId="30670"/>
    <cellStyle name="SAPBEXexcGood3 3 4 2 3" xfId="30671"/>
    <cellStyle name="SAPBEXexcGood3 3 4 2 3 2" xfId="30672"/>
    <cellStyle name="SAPBEXexcGood3 3 4 2 4" xfId="30673"/>
    <cellStyle name="SAPBEXexcGood3 3 4 2 4 2" xfId="30674"/>
    <cellStyle name="SAPBEXexcGood3 3 4 2 5" xfId="30675"/>
    <cellStyle name="SAPBEXexcGood3 3 4 3" xfId="3876"/>
    <cellStyle name="SAPBEXexcGood3 3 4 3 2" xfId="3877"/>
    <cellStyle name="SAPBEXexcGood3 3 4 3 2 2" xfId="30676"/>
    <cellStyle name="SAPBEXexcGood3 3 4 3 2 2 2" xfId="30677"/>
    <cellStyle name="SAPBEXexcGood3 3 4 3 2 3" xfId="30678"/>
    <cellStyle name="SAPBEXexcGood3 3 4 3 2 3 2" xfId="30679"/>
    <cellStyle name="SAPBEXexcGood3 3 4 3 2 4" xfId="30680"/>
    <cellStyle name="SAPBEXexcGood3 3 4 3 3" xfId="30681"/>
    <cellStyle name="SAPBEXexcGood3 3 4 3 3 2" xfId="30682"/>
    <cellStyle name="SAPBEXexcGood3 3 4 3 4" xfId="30683"/>
    <cellStyle name="SAPBEXexcGood3 3 4 3 4 2" xfId="30684"/>
    <cellStyle name="SAPBEXexcGood3 3 4 3 5" xfId="30685"/>
    <cellStyle name="SAPBEXexcGood3 3 4 4" xfId="3878"/>
    <cellStyle name="SAPBEXexcGood3 3 4 4 2" xfId="3879"/>
    <cellStyle name="SAPBEXexcGood3 3 4 4 2 2" xfId="30686"/>
    <cellStyle name="SAPBEXexcGood3 3 4 4 2 2 2" xfId="30687"/>
    <cellStyle name="SAPBEXexcGood3 3 4 4 2 3" xfId="30688"/>
    <cellStyle name="SAPBEXexcGood3 3 4 4 2 3 2" xfId="30689"/>
    <cellStyle name="SAPBEXexcGood3 3 4 4 2 4" xfId="30690"/>
    <cellStyle name="SAPBEXexcGood3 3 4 4 3" xfId="30691"/>
    <cellStyle name="SAPBEXexcGood3 3 4 4 3 2" xfId="30692"/>
    <cellStyle name="SAPBEXexcGood3 3 4 4 4" xfId="30693"/>
    <cellStyle name="SAPBEXexcGood3 3 4 4 4 2" xfId="30694"/>
    <cellStyle name="SAPBEXexcGood3 3 4 4 5" xfId="30695"/>
    <cellStyle name="SAPBEXexcGood3 3 4 5" xfId="3880"/>
    <cellStyle name="SAPBEXexcGood3 3 4 5 2" xfId="3881"/>
    <cellStyle name="SAPBEXexcGood3 3 4 5 2 2" xfId="30696"/>
    <cellStyle name="SAPBEXexcGood3 3 4 5 2 2 2" xfId="30697"/>
    <cellStyle name="SAPBEXexcGood3 3 4 5 2 3" xfId="30698"/>
    <cellStyle name="SAPBEXexcGood3 3 4 5 2 3 2" xfId="30699"/>
    <cellStyle name="SAPBEXexcGood3 3 4 5 2 4" xfId="30700"/>
    <cellStyle name="SAPBEXexcGood3 3 4 5 3" xfId="30701"/>
    <cellStyle name="SAPBEXexcGood3 3 4 5 3 2" xfId="30702"/>
    <cellStyle name="SAPBEXexcGood3 3 4 5 4" xfId="30703"/>
    <cellStyle name="SAPBEXexcGood3 3 4 5 4 2" xfId="30704"/>
    <cellStyle name="SAPBEXexcGood3 3 4 5 5" xfId="30705"/>
    <cellStyle name="SAPBEXexcGood3 3 4 6" xfId="3882"/>
    <cellStyle name="SAPBEXexcGood3 3 4 6 2" xfId="3883"/>
    <cellStyle name="SAPBEXexcGood3 3 4 6 2 2" xfId="30706"/>
    <cellStyle name="SAPBEXexcGood3 3 4 6 2 2 2" xfId="30707"/>
    <cellStyle name="SAPBEXexcGood3 3 4 6 2 3" xfId="30708"/>
    <cellStyle name="SAPBEXexcGood3 3 4 6 2 3 2" xfId="30709"/>
    <cellStyle name="SAPBEXexcGood3 3 4 6 2 4" xfId="30710"/>
    <cellStyle name="SAPBEXexcGood3 3 4 6 3" xfId="30711"/>
    <cellStyle name="SAPBEXexcGood3 3 4 6 3 2" xfId="30712"/>
    <cellStyle name="SAPBEXexcGood3 3 4 6 4" xfId="30713"/>
    <cellStyle name="SAPBEXexcGood3 3 4 6 4 2" xfId="30714"/>
    <cellStyle name="SAPBEXexcGood3 3 4 6 5" xfId="30715"/>
    <cellStyle name="SAPBEXexcGood3 3 4 7" xfId="3884"/>
    <cellStyle name="SAPBEXexcGood3 3 4 7 2" xfId="30716"/>
    <cellStyle name="SAPBEXexcGood3 3 4 7 2 2" xfId="30717"/>
    <cellStyle name="SAPBEXexcGood3 3 4 7 3" xfId="30718"/>
    <cellStyle name="SAPBEXexcGood3 3 4 7 3 2" xfId="30719"/>
    <cellStyle name="SAPBEXexcGood3 3 4 7 4" xfId="30720"/>
    <cellStyle name="SAPBEXexcGood3 3 4 8" xfId="30721"/>
    <cellStyle name="SAPBEXexcGood3 3 4 8 2" xfId="30722"/>
    <cellStyle name="SAPBEXexcGood3 3 4 9" xfId="30723"/>
    <cellStyle name="SAPBEXexcGood3 3 4 9 2" xfId="30724"/>
    <cellStyle name="SAPBEXexcGood3 3 5" xfId="3885"/>
    <cellStyle name="SAPBEXexcGood3 3 5 2" xfId="3886"/>
    <cellStyle name="SAPBEXexcGood3 3 5 2 2" xfId="30725"/>
    <cellStyle name="SAPBEXexcGood3 3 5 2 2 2" xfId="30726"/>
    <cellStyle name="SAPBEXexcGood3 3 5 2 3" xfId="30727"/>
    <cellStyle name="SAPBEXexcGood3 3 5 2 3 2" xfId="30728"/>
    <cellStyle name="SAPBEXexcGood3 3 5 2 4" xfId="30729"/>
    <cellStyle name="SAPBEXexcGood3 3 5 3" xfId="30730"/>
    <cellStyle name="SAPBEXexcGood3 3 5 3 2" xfId="30731"/>
    <cellStyle name="SAPBEXexcGood3 3 5 4" xfId="30732"/>
    <cellStyle name="SAPBEXexcGood3 3 5 4 2" xfId="30733"/>
    <cellStyle name="SAPBEXexcGood3 3 5 5" xfId="30734"/>
    <cellStyle name="SAPBEXexcGood3 3 6" xfId="3887"/>
    <cellStyle name="SAPBEXexcGood3 3 6 2" xfId="3888"/>
    <cellStyle name="SAPBEXexcGood3 3 6 2 2" xfId="30735"/>
    <cellStyle name="SAPBEXexcGood3 3 6 2 2 2" xfId="30736"/>
    <cellStyle name="SAPBEXexcGood3 3 6 2 3" xfId="30737"/>
    <cellStyle name="SAPBEXexcGood3 3 6 2 3 2" xfId="30738"/>
    <cellStyle name="SAPBEXexcGood3 3 6 2 4" xfId="30739"/>
    <cellStyle name="SAPBEXexcGood3 3 6 3" xfId="30740"/>
    <cellStyle name="SAPBEXexcGood3 3 6 3 2" xfId="30741"/>
    <cellStyle name="SAPBEXexcGood3 3 6 4" xfId="30742"/>
    <cellStyle name="SAPBEXexcGood3 3 6 4 2" xfId="30743"/>
    <cellStyle name="SAPBEXexcGood3 3 6 5" xfId="30744"/>
    <cellStyle name="SAPBEXexcGood3 3 7" xfId="3889"/>
    <cellStyle name="SAPBEXexcGood3 3 7 2" xfId="3890"/>
    <cellStyle name="SAPBEXexcGood3 3 7 2 2" xfId="30745"/>
    <cellStyle name="SAPBEXexcGood3 3 7 2 2 2" xfId="30746"/>
    <cellStyle name="SAPBEXexcGood3 3 7 2 3" xfId="30747"/>
    <cellStyle name="SAPBEXexcGood3 3 7 2 3 2" xfId="30748"/>
    <cellStyle name="SAPBEXexcGood3 3 7 2 4" xfId="30749"/>
    <cellStyle name="SAPBEXexcGood3 3 7 3" xfId="30750"/>
    <cellStyle name="SAPBEXexcGood3 3 7 3 2" xfId="30751"/>
    <cellStyle name="SAPBEXexcGood3 3 7 4" xfId="30752"/>
    <cellStyle name="SAPBEXexcGood3 3 7 4 2" xfId="30753"/>
    <cellStyle name="SAPBEXexcGood3 3 7 5" xfId="30754"/>
    <cellStyle name="SAPBEXexcGood3 3 8" xfId="3891"/>
    <cellStyle name="SAPBEXexcGood3 3 8 2" xfId="3892"/>
    <cellStyle name="SAPBEXexcGood3 3 8 2 2" xfId="30755"/>
    <cellStyle name="SAPBEXexcGood3 3 8 2 2 2" xfId="30756"/>
    <cellStyle name="SAPBEXexcGood3 3 8 2 3" xfId="30757"/>
    <cellStyle name="SAPBEXexcGood3 3 8 2 3 2" xfId="30758"/>
    <cellStyle name="SAPBEXexcGood3 3 8 2 4" xfId="30759"/>
    <cellStyle name="SAPBEXexcGood3 3 8 3" xfId="30760"/>
    <cellStyle name="SAPBEXexcGood3 3 8 3 2" xfId="30761"/>
    <cellStyle name="SAPBEXexcGood3 3 8 4" xfId="30762"/>
    <cellStyle name="SAPBEXexcGood3 3 8 4 2" xfId="30763"/>
    <cellStyle name="SAPBEXexcGood3 3 8 5" xfId="30764"/>
    <cellStyle name="SAPBEXexcGood3 3 9" xfId="3893"/>
    <cellStyle name="SAPBEXexcGood3 3 9 2" xfId="3894"/>
    <cellStyle name="SAPBEXexcGood3 3 9 2 2" xfId="30765"/>
    <cellStyle name="SAPBEXexcGood3 3 9 2 2 2" xfId="30766"/>
    <cellStyle name="SAPBEXexcGood3 3 9 2 3" xfId="30767"/>
    <cellStyle name="SAPBEXexcGood3 3 9 2 3 2" xfId="30768"/>
    <cellStyle name="SAPBEXexcGood3 3 9 2 4" xfId="30769"/>
    <cellStyle name="SAPBEXexcGood3 3 9 3" xfId="30770"/>
    <cellStyle name="SAPBEXexcGood3 3 9 3 2" xfId="30771"/>
    <cellStyle name="SAPBEXexcGood3 3 9 4" xfId="30772"/>
    <cellStyle name="SAPBEXexcGood3 3 9 4 2" xfId="30773"/>
    <cellStyle name="SAPBEXexcGood3 3 9 5" xfId="30774"/>
    <cellStyle name="SAPBEXexcGood3 4" xfId="3895"/>
    <cellStyle name="SAPBEXexcGood3 4 10" xfId="30775"/>
    <cellStyle name="SAPBEXexcGood3 4 2" xfId="3896"/>
    <cellStyle name="SAPBEXexcGood3 4 2 2" xfId="3897"/>
    <cellStyle name="SAPBEXexcGood3 4 2 2 2" xfId="30776"/>
    <cellStyle name="SAPBEXexcGood3 4 2 2 2 2" xfId="30777"/>
    <cellStyle name="SAPBEXexcGood3 4 2 2 3" xfId="30778"/>
    <cellStyle name="SAPBEXexcGood3 4 2 2 3 2" xfId="30779"/>
    <cellStyle name="SAPBEXexcGood3 4 2 2 4" xfId="30780"/>
    <cellStyle name="SAPBEXexcGood3 4 2 3" xfId="30781"/>
    <cellStyle name="SAPBEXexcGood3 4 2 3 2" xfId="30782"/>
    <cellStyle name="SAPBEXexcGood3 4 2 4" xfId="30783"/>
    <cellStyle name="SAPBEXexcGood3 4 2 4 2" xfId="30784"/>
    <cellStyle name="SAPBEXexcGood3 4 2 5" xfId="30785"/>
    <cellStyle name="SAPBEXexcGood3 4 3" xfId="3898"/>
    <cellStyle name="SAPBEXexcGood3 4 3 2" xfId="3899"/>
    <cellStyle name="SAPBEXexcGood3 4 3 2 2" xfId="30786"/>
    <cellStyle name="SAPBEXexcGood3 4 3 2 2 2" xfId="30787"/>
    <cellStyle name="SAPBEXexcGood3 4 3 2 3" xfId="30788"/>
    <cellStyle name="SAPBEXexcGood3 4 3 2 3 2" xfId="30789"/>
    <cellStyle name="SAPBEXexcGood3 4 3 2 4" xfId="30790"/>
    <cellStyle name="SAPBEXexcGood3 4 3 3" xfId="30791"/>
    <cellStyle name="SAPBEXexcGood3 4 3 3 2" xfId="30792"/>
    <cellStyle name="SAPBEXexcGood3 4 3 4" xfId="30793"/>
    <cellStyle name="SAPBEXexcGood3 4 3 4 2" xfId="30794"/>
    <cellStyle name="SAPBEXexcGood3 4 3 5" xfId="30795"/>
    <cellStyle name="SAPBEXexcGood3 4 4" xfId="3900"/>
    <cellStyle name="SAPBEXexcGood3 4 4 2" xfId="3901"/>
    <cellStyle name="SAPBEXexcGood3 4 4 2 2" xfId="30796"/>
    <cellStyle name="SAPBEXexcGood3 4 4 2 2 2" xfId="30797"/>
    <cellStyle name="SAPBEXexcGood3 4 4 2 3" xfId="30798"/>
    <cellStyle name="SAPBEXexcGood3 4 4 2 3 2" xfId="30799"/>
    <cellStyle name="SAPBEXexcGood3 4 4 2 4" xfId="30800"/>
    <cellStyle name="SAPBEXexcGood3 4 4 3" xfId="30801"/>
    <cellStyle name="SAPBEXexcGood3 4 4 3 2" xfId="30802"/>
    <cellStyle name="SAPBEXexcGood3 4 4 4" xfId="30803"/>
    <cellStyle name="SAPBEXexcGood3 4 4 4 2" xfId="30804"/>
    <cellStyle name="SAPBEXexcGood3 4 4 5" xfId="30805"/>
    <cellStyle name="SAPBEXexcGood3 4 5" xfId="3902"/>
    <cellStyle name="SAPBEXexcGood3 4 5 2" xfId="3903"/>
    <cellStyle name="SAPBEXexcGood3 4 5 2 2" xfId="30806"/>
    <cellStyle name="SAPBEXexcGood3 4 5 2 2 2" xfId="30807"/>
    <cellStyle name="SAPBEXexcGood3 4 5 2 3" xfId="30808"/>
    <cellStyle name="SAPBEXexcGood3 4 5 2 3 2" xfId="30809"/>
    <cellStyle name="SAPBEXexcGood3 4 5 2 4" xfId="30810"/>
    <cellStyle name="SAPBEXexcGood3 4 5 3" xfId="30811"/>
    <cellStyle name="SAPBEXexcGood3 4 5 3 2" xfId="30812"/>
    <cellStyle name="SAPBEXexcGood3 4 5 4" xfId="30813"/>
    <cellStyle name="SAPBEXexcGood3 4 5 4 2" xfId="30814"/>
    <cellStyle name="SAPBEXexcGood3 4 5 5" xfId="30815"/>
    <cellStyle name="SAPBEXexcGood3 4 6" xfId="3904"/>
    <cellStyle name="SAPBEXexcGood3 4 6 2" xfId="3905"/>
    <cellStyle name="SAPBEXexcGood3 4 6 2 2" xfId="30816"/>
    <cellStyle name="SAPBEXexcGood3 4 6 2 2 2" xfId="30817"/>
    <cellStyle name="SAPBEXexcGood3 4 6 2 3" xfId="30818"/>
    <cellStyle name="SAPBEXexcGood3 4 6 2 3 2" xfId="30819"/>
    <cellStyle name="SAPBEXexcGood3 4 6 2 4" xfId="30820"/>
    <cellStyle name="SAPBEXexcGood3 4 6 3" xfId="30821"/>
    <cellStyle name="SAPBEXexcGood3 4 6 3 2" xfId="30822"/>
    <cellStyle name="SAPBEXexcGood3 4 6 4" xfId="30823"/>
    <cellStyle name="SAPBEXexcGood3 4 6 4 2" xfId="30824"/>
    <cellStyle name="SAPBEXexcGood3 4 6 5" xfId="30825"/>
    <cellStyle name="SAPBEXexcGood3 4 7" xfId="3906"/>
    <cellStyle name="SAPBEXexcGood3 4 7 2" xfId="30826"/>
    <cellStyle name="SAPBEXexcGood3 4 7 2 2" xfId="30827"/>
    <cellStyle name="SAPBEXexcGood3 4 7 3" xfId="30828"/>
    <cellStyle name="SAPBEXexcGood3 4 7 3 2" xfId="30829"/>
    <cellStyle name="SAPBEXexcGood3 4 7 4" xfId="30830"/>
    <cellStyle name="SAPBEXexcGood3 4 8" xfId="30831"/>
    <cellStyle name="SAPBEXexcGood3 4 8 2" xfId="30832"/>
    <cellStyle name="SAPBEXexcGood3 4 9" xfId="30833"/>
    <cellStyle name="SAPBEXexcGood3 4 9 2" xfId="30834"/>
    <cellStyle name="SAPBEXexcGood3 5" xfId="3907"/>
    <cellStyle name="SAPBEXexcGood3 5 10" xfId="30835"/>
    <cellStyle name="SAPBEXexcGood3 5 2" xfId="3908"/>
    <cellStyle name="SAPBEXexcGood3 5 2 2" xfId="3909"/>
    <cellStyle name="SAPBEXexcGood3 5 2 2 2" xfId="30836"/>
    <cellStyle name="SAPBEXexcGood3 5 2 2 2 2" xfId="30837"/>
    <cellStyle name="SAPBEXexcGood3 5 2 2 3" xfId="30838"/>
    <cellStyle name="SAPBEXexcGood3 5 2 2 3 2" xfId="30839"/>
    <cellStyle name="SAPBEXexcGood3 5 2 2 4" xfId="30840"/>
    <cellStyle name="SAPBEXexcGood3 5 2 3" xfId="30841"/>
    <cellStyle name="SAPBEXexcGood3 5 2 3 2" xfId="30842"/>
    <cellStyle name="SAPBEXexcGood3 5 2 4" xfId="30843"/>
    <cellStyle name="SAPBEXexcGood3 5 2 4 2" xfId="30844"/>
    <cellStyle name="SAPBEXexcGood3 5 2 5" xfId="30845"/>
    <cellStyle name="SAPBEXexcGood3 5 3" xfId="3910"/>
    <cellStyle name="SAPBEXexcGood3 5 3 2" xfId="3911"/>
    <cellStyle name="SAPBEXexcGood3 5 3 2 2" xfId="30846"/>
    <cellStyle name="SAPBEXexcGood3 5 3 2 2 2" xfId="30847"/>
    <cellStyle name="SAPBEXexcGood3 5 3 2 3" xfId="30848"/>
    <cellStyle name="SAPBEXexcGood3 5 3 2 3 2" xfId="30849"/>
    <cellStyle name="SAPBEXexcGood3 5 3 2 4" xfId="30850"/>
    <cellStyle name="SAPBEXexcGood3 5 3 3" xfId="30851"/>
    <cellStyle name="SAPBEXexcGood3 5 3 3 2" xfId="30852"/>
    <cellStyle name="SAPBEXexcGood3 5 3 4" xfId="30853"/>
    <cellStyle name="SAPBEXexcGood3 5 3 4 2" xfId="30854"/>
    <cellStyle name="SAPBEXexcGood3 5 3 5" xfId="30855"/>
    <cellStyle name="SAPBEXexcGood3 5 4" xfId="3912"/>
    <cellStyle name="SAPBEXexcGood3 5 4 2" xfId="3913"/>
    <cellStyle name="SAPBEXexcGood3 5 4 2 2" xfId="30856"/>
    <cellStyle name="SAPBEXexcGood3 5 4 2 2 2" xfId="30857"/>
    <cellStyle name="SAPBEXexcGood3 5 4 2 3" xfId="30858"/>
    <cellStyle name="SAPBEXexcGood3 5 4 2 3 2" xfId="30859"/>
    <cellStyle name="SAPBEXexcGood3 5 4 2 4" xfId="30860"/>
    <cellStyle name="SAPBEXexcGood3 5 4 3" xfId="30861"/>
    <cellStyle name="SAPBEXexcGood3 5 4 3 2" xfId="30862"/>
    <cellStyle name="SAPBEXexcGood3 5 4 4" xfId="30863"/>
    <cellStyle name="SAPBEXexcGood3 5 4 4 2" xfId="30864"/>
    <cellStyle name="SAPBEXexcGood3 5 4 5" xfId="30865"/>
    <cellStyle name="SAPBEXexcGood3 5 5" xfId="3914"/>
    <cellStyle name="SAPBEXexcGood3 5 5 2" xfId="3915"/>
    <cellStyle name="SAPBEXexcGood3 5 5 2 2" xfId="30866"/>
    <cellStyle name="SAPBEXexcGood3 5 5 2 2 2" xfId="30867"/>
    <cellStyle name="SAPBEXexcGood3 5 5 2 3" xfId="30868"/>
    <cellStyle name="SAPBEXexcGood3 5 5 2 3 2" xfId="30869"/>
    <cellStyle name="SAPBEXexcGood3 5 5 2 4" xfId="30870"/>
    <cellStyle name="SAPBEXexcGood3 5 5 3" xfId="30871"/>
    <cellStyle name="SAPBEXexcGood3 5 5 3 2" xfId="30872"/>
    <cellStyle name="SAPBEXexcGood3 5 5 4" xfId="30873"/>
    <cellStyle name="SAPBEXexcGood3 5 5 4 2" xfId="30874"/>
    <cellStyle name="SAPBEXexcGood3 5 5 5" xfId="30875"/>
    <cellStyle name="SAPBEXexcGood3 5 6" xfId="3916"/>
    <cellStyle name="SAPBEXexcGood3 5 6 2" xfId="3917"/>
    <cellStyle name="SAPBEXexcGood3 5 6 2 2" xfId="30876"/>
    <cellStyle name="SAPBEXexcGood3 5 6 2 2 2" xfId="30877"/>
    <cellStyle name="SAPBEXexcGood3 5 6 2 3" xfId="30878"/>
    <cellStyle name="SAPBEXexcGood3 5 6 2 3 2" xfId="30879"/>
    <cellStyle name="SAPBEXexcGood3 5 6 2 4" xfId="30880"/>
    <cellStyle name="SAPBEXexcGood3 5 6 3" xfId="30881"/>
    <cellStyle name="SAPBEXexcGood3 5 6 3 2" xfId="30882"/>
    <cellStyle name="SAPBEXexcGood3 5 6 4" xfId="30883"/>
    <cellStyle name="SAPBEXexcGood3 5 6 4 2" xfId="30884"/>
    <cellStyle name="SAPBEXexcGood3 5 6 5" xfId="30885"/>
    <cellStyle name="SAPBEXexcGood3 5 7" xfId="3918"/>
    <cellStyle name="SAPBEXexcGood3 5 7 2" xfId="30886"/>
    <cellStyle name="SAPBEXexcGood3 5 7 2 2" xfId="30887"/>
    <cellStyle name="SAPBEXexcGood3 5 7 3" xfId="30888"/>
    <cellStyle name="SAPBEXexcGood3 5 7 3 2" xfId="30889"/>
    <cellStyle name="SAPBEXexcGood3 5 7 4" xfId="30890"/>
    <cellStyle name="SAPBEXexcGood3 5 8" xfId="30891"/>
    <cellStyle name="SAPBEXexcGood3 5 8 2" xfId="30892"/>
    <cellStyle name="SAPBEXexcGood3 5 9" xfId="30893"/>
    <cellStyle name="SAPBEXexcGood3 5 9 2" xfId="30894"/>
    <cellStyle name="SAPBEXexcGood3 6" xfId="3919"/>
    <cellStyle name="SAPBEXexcGood3 6 10" xfId="30895"/>
    <cellStyle name="SAPBEXexcGood3 6 2" xfId="3920"/>
    <cellStyle name="SAPBEXexcGood3 6 2 2" xfId="3921"/>
    <cellStyle name="SAPBEXexcGood3 6 2 2 2" xfId="30896"/>
    <cellStyle name="SAPBEXexcGood3 6 2 2 2 2" xfId="30897"/>
    <cellStyle name="SAPBEXexcGood3 6 2 2 3" xfId="30898"/>
    <cellStyle name="SAPBEXexcGood3 6 2 2 3 2" xfId="30899"/>
    <cellStyle name="SAPBEXexcGood3 6 2 2 4" xfId="30900"/>
    <cellStyle name="SAPBEXexcGood3 6 2 3" xfId="30901"/>
    <cellStyle name="SAPBEXexcGood3 6 2 3 2" xfId="30902"/>
    <cellStyle name="SAPBEXexcGood3 6 2 4" xfId="30903"/>
    <cellStyle name="SAPBEXexcGood3 6 2 4 2" xfId="30904"/>
    <cellStyle name="SAPBEXexcGood3 6 2 5" xfId="30905"/>
    <cellStyle name="SAPBEXexcGood3 6 3" xfId="3922"/>
    <cellStyle name="SAPBEXexcGood3 6 3 2" xfId="3923"/>
    <cellStyle name="SAPBEXexcGood3 6 3 2 2" xfId="30906"/>
    <cellStyle name="SAPBEXexcGood3 6 3 2 2 2" xfId="30907"/>
    <cellStyle name="SAPBEXexcGood3 6 3 2 3" xfId="30908"/>
    <cellStyle name="SAPBEXexcGood3 6 3 2 3 2" xfId="30909"/>
    <cellStyle name="SAPBEXexcGood3 6 3 2 4" xfId="30910"/>
    <cellStyle name="SAPBEXexcGood3 6 3 3" xfId="30911"/>
    <cellStyle name="SAPBEXexcGood3 6 3 3 2" xfId="30912"/>
    <cellStyle name="SAPBEXexcGood3 6 3 4" xfId="30913"/>
    <cellStyle name="SAPBEXexcGood3 6 3 4 2" xfId="30914"/>
    <cellStyle name="SAPBEXexcGood3 6 3 5" xfId="30915"/>
    <cellStyle name="SAPBEXexcGood3 6 4" xfId="3924"/>
    <cellStyle name="SAPBEXexcGood3 6 4 2" xfId="3925"/>
    <cellStyle name="SAPBEXexcGood3 6 4 2 2" xfId="30916"/>
    <cellStyle name="SAPBEXexcGood3 6 4 2 2 2" xfId="30917"/>
    <cellStyle name="SAPBEXexcGood3 6 4 2 3" xfId="30918"/>
    <cellStyle name="SAPBEXexcGood3 6 4 2 3 2" xfId="30919"/>
    <cellStyle name="SAPBEXexcGood3 6 4 2 4" xfId="30920"/>
    <cellStyle name="SAPBEXexcGood3 6 4 3" xfId="30921"/>
    <cellStyle name="SAPBEXexcGood3 6 4 3 2" xfId="30922"/>
    <cellStyle name="SAPBEXexcGood3 6 4 4" xfId="30923"/>
    <cellStyle name="SAPBEXexcGood3 6 4 4 2" xfId="30924"/>
    <cellStyle name="SAPBEXexcGood3 6 4 5" xfId="30925"/>
    <cellStyle name="SAPBEXexcGood3 6 5" xfId="3926"/>
    <cellStyle name="SAPBEXexcGood3 6 5 2" xfId="3927"/>
    <cellStyle name="SAPBEXexcGood3 6 5 2 2" xfId="30926"/>
    <cellStyle name="SAPBEXexcGood3 6 5 2 2 2" xfId="30927"/>
    <cellStyle name="SAPBEXexcGood3 6 5 2 3" xfId="30928"/>
    <cellStyle name="SAPBEXexcGood3 6 5 2 3 2" xfId="30929"/>
    <cellStyle name="SAPBEXexcGood3 6 5 2 4" xfId="30930"/>
    <cellStyle name="SAPBEXexcGood3 6 5 3" xfId="30931"/>
    <cellStyle name="SAPBEXexcGood3 6 5 3 2" xfId="30932"/>
    <cellStyle name="SAPBEXexcGood3 6 5 4" xfId="30933"/>
    <cellStyle name="SAPBEXexcGood3 6 5 4 2" xfId="30934"/>
    <cellStyle name="SAPBEXexcGood3 6 5 5" xfId="30935"/>
    <cellStyle name="SAPBEXexcGood3 6 6" xfId="3928"/>
    <cellStyle name="SAPBEXexcGood3 6 6 2" xfId="3929"/>
    <cellStyle name="SAPBEXexcGood3 6 6 2 2" xfId="30936"/>
    <cellStyle name="SAPBEXexcGood3 6 6 2 2 2" xfId="30937"/>
    <cellStyle name="SAPBEXexcGood3 6 6 2 3" xfId="30938"/>
    <cellStyle name="SAPBEXexcGood3 6 6 2 3 2" xfId="30939"/>
    <cellStyle name="SAPBEXexcGood3 6 6 2 4" xfId="30940"/>
    <cellStyle name="SAPBEXexcGood3 6 6 3" xfId="30941"/>
    <cellStyle name="SAPBEXexcGood3 6 6 3 2" xfId="30942"/>
    <cellStyle name="SAPBEXexcGood3 6 6 4" xfId="30943"/>
    <cellStyle name="SAPBEXexcGood3 6 6 4 2" xfId="30944"/>
    <cellStyle name="SAPBEXexcGood3 6 6 5" xfId="30945"/>
    <cellStyle name="SAPBEXexcGood3 6 7" xfId="3930"/>
    <cellStyle name="SAPBEXexcGood3 6 7 2" xfId="30946"/>
    <cellStyle name="SAPBEXexcGood3 6 7 2 2" xfId="30947"/>
    <cellStyle name="SAPBEXexcGood3 6 7 3" xfId="30948"/>
    <cellStyle name="SAPBEXexcGood3 6 7 3 2" xfId="30949"/>
    <cellStyle name="SAPBEXexcGood3 6 7 4" xfId="30950"/>
    <cellStyle name="SAPBEXexcGood3 6 8" xfId="30951"/>
    <cellStyle name="SAPBEXexcGood3 6 8 2" xfId="30952"/>
    <cellStyle name="SAPBEXexcGood3 6 9" xfId="30953"/>
    <cellStyle name="SAPBEXexcGood3 6 9 2" xfId="30954"/>
    <cellStyle name="SAPBEXexcGood3 7" xfId="3931"/>
    <cellStyle name="SAPBEXexcGood3 7 2" xfId="3932"/>
    <cellStyle name="SAPBEXexcGood3 7 2 2" xfId="30955"/>
    <cellStyle name="SAPBEXexcGood3 7 2 2 2" xfId="30956"/>
    <cellStyle name="SAPBEXexcGood3 7 2 3" xfId="30957"/>
    <cellStyle name="SAPBEXexcGood3 7 2 3 2" xfId="30958"/>
    <cellStyle name="SAPBEXexcGood3 7 2 4" xfId="30959"/>
    <cellStyle name="SAPBEXexcGood3 7 3" xfId="30960"/>
    <cellStyle name="SAPBEXexcGood3 7 3 2" xfId="30961"/>
    <cellStyle name="SAPBEXexcGood3 7 4" xfId="30962"/>
    <cellStyle name="SAPBEXexcGood3 7 4 2" xfId="30963"/>
    <cellStyle name="SAPBEXexcGood3 7 5" xfId="30964"/>
    <cellStyle name="SAPBEXexcGood3 8" xfId="3933"/>
    <cellStyle name="SAPBEXexcGood3 8 2" xfId="3934"/>
    <cellStyle name="SAPBEXexcGood3 8 2 2" xfId="30965"/>
    <cellStyle name="SAPBEXexcGood3 8 2 2 2" xfId="30966"/>
    <cellStyle name="SAPBEXexcGood3 8 2 3" xfId="30967"/>
    <cellStyle name="SAPBEXexcGood3 8 2 3 2" xfId="30968"/>
    <cellStyle name="SAPBEXexcGood3 8 2 4" xfId="30969"/>
    <cellStyle name="SAPBEXexcGood3 8 3" xfId="30970"/>
    <cellStyle name="SAPBEXexcGood3 8 3 2" xfId="30971"/>
    <cellStyle name="SAPBEXexcGood3 8 4" xfId="30972"/>
    <cellStyle name="SAPBEXexcGood3 8 4 2" xfId="30973"/>
    <cellStyle name="SAPBEXexcGood3 8 5" xfId="30974"/>
    <cellStyle name="SAPBEXexcGood3 9" xfId="3935"/>
    <cellStyle name="SAPBEXexcGood3 9 2" xfId="3936"/>
    <cellStyle name="SAPBEXexcGood3 9 2 2" xfId="30975"/>
    <cellStyle name="SAPBEXexcGood3 9 2 2 2" xfId="30976"/>
    <cellStyle name="SAPBEXexcGood3 9 2 3" xfId="30977"/>
    <cellStyle name="SAPBEXexcGood3 9 2 3 2" xfId="30978"/>
    <cellStyle name="SAPBEXexcGood3 9 2 4" xfId="30979"/>
    <cellStyle name="SAPBEXexcGood3 9 3" xfId="30980"/>
    <cellStyle name="SAPBEXexcGood3 9 3 2" xfId="30981"/>
    <cellStyle name="SAPBEXexcGood3 9 4" xfId="30982"/>
    <cellStyle name="SAPBEXexcGood3 9 4 2" xfId="30983"/>
    <cellStyle name="SAPBEXexcGood3 9 5" xfId="30984"/>
    <cellStyle name="SAPBEXfilterDrill" xfId="3937"/>
    <cellStyle name="SAPBEXfilterDrill 10" xfId="3938"/>
    <cellStyle name="SAPBEXfilterDrill 10 2" xfId="3939"/>
    <cellStyle name="SAPBEXfilterDrill 10 2 2" xfId="30985"/>
    <cellStyle name="SAPBEXfilterDrill 10 2 2 2" xfId="30986"/>
    <cellStyle name="SAPBEXfilterDrill 10 2 3" xfId="30987"/>
    <cellStyle name="SAPBEXfilterDrill 10 2 3 2" xfId="30988"/>
    <cellStyle name="SAPBEXfilterDrill 10 2 4" xfId="30989"/>
    <cellStyle name="SAPBEXfilterDrill 10 3" xfId="30990"/>
    <cellStyle name="SAPBEXfilterDrill 10 3 2" xfId="30991"/>
    <cellStyle name="SAPBEXfilterDrill 10 4" xfId="30992"/>
    <cellStyle name="SAPBEXfilterDrill 10 4 2" xfId="30993"/>
    <cellStyle name="SAPBEXfilterDrill 10 5" xfId="30994"/>
    <cellStyle name="SAPBEXfilterDrill 11" xfId="3940"/>
    <cellStyle name="SAPBEXfilterDrill 11 2" xfId="30995"/>
    <cellStyle name="SAPBEXfilterDrill 11 2 2" xfId="30996"/>
    <cellStyle name="SAPBEXfilterDrill 11 3" xfId="30997"/>
    <cellStyle name="SAPBEXfilterDrill 11 3 2" xfId="30998"/>
    <cellStyle name="SAPBEXfilterDrill 11 4" xfId="30999"/>
    <cellStyle name="SAPBEXfilterDrill 12" xfId="3941"/>
    <cellStyle name="SAPBEXfilterDrill 12 2" xfId="31000"/>
    <cellStyle name="SAPBEXfilterDrill 12 2 2" xfId="31001"/>
    <cellStyle name="SAPBEXfilterDrill 12 3" xfId="31002"/>
    <cellStyle name="SAPBEXfilterDrill 12 3 2" xfId="31003"/>
    <cellStyle name="SAPBEXfilterDrill 12 4" xfId="31004"/>
    <cellStyle name="SAPBEXfilterDrill 13" xfId="3942"/>
    <cellStyle name="SAPBEXfilterDrill 13 2" xfId="31005"/>
    <cellStyle name="SAPBEXfilterDrill 13 2 2" xfId="31006"/>
    <cellStyle name="SAPBEXfilterDrill 13 3" xfId="31007"/>
    <cellStyle name="SAPBEXfilterDrill 13 3 2" xfId="31008"/>
    <cellStyle name="SAPBEXfilterDrill 13 4" xfId="31009"/>
    <cellStyle name="SAPBEXfilterDrill 14" xfId="3943"/>
    <cellStyle name="SAPBEXfilterDrill 14 2" xfId="31010"/>
    <cellStyle name="SAPBEXfilterDrill 14 2 2" xfId="31011"/>
    <cellStyle name="SAPBEXfilterDrill 14 3" xfId="31012"/>
    <cellStyle name="SAPBEXfilterDrill 14 3 2" xfId="31013"/>
    <cellStyle name="SAPBEXfilterDrill 14 4" xfId="31014"/>
    <cellStyle name="SAPBEXfilterDrill 15" xfId="3944"/>
    <cellStyle name="SAPBEXfilterDrill 15 2" xfId="31015"/>
    <cellStyle name="SAPBEXfilterDrill 15 2 2" xfId="31016"/>
    <cellStyle name="SAPBEXfilterDrill 15 3" xfId="31017"/>
    <cellStyle name="SAPBEXfilterDrill 15 3 2" xfId="31018"/>
    <cellStyle name="SAPBEXfilterDrill 15 4" xfId="31019"/>
    <cellStyle name="SAPBEXfilterDrill 16" xfId="31020"/>
    <cellStyle name="SAPBEXfilterDrill 16 2" xfId="31021"/>
    <cellStyle name="SAPBEXfilterDrill 16 2 2" xfId="31022"/>
    <cellStyle name="SAPBEXfilterDrill 16 3" xfId="31023"/>
    <cellStyle name="SAPBEXfilterDrill 17" xfId="31024"/>
    <cellStyle name="SAPBEXfilterDrill 17 2" xfId="31025"/>
    <cellStyle name="SAPBEXfilterDrill 17 2 2" xfId="31026"/>
    <cellStyle name="SAPBEXfilterDrill 17 3" xfId="31027"/>
    <cellStyle name="SAPBEXfilterDrill 18" xfId="31028"/>
    <cellStyle name="SAPBEXfilterDrill 18 2" xfId="31029"/>
    <cellStyle name="SAPBEXfilterDrill 18 2 2" xfId="31030"/>
    <cellStyle name="SAPBEXfilterDrill 18 3" xfId="31031"/>
    <cellStyle name="SAPBEXfilterDrill 19" xfId="31032"/>
    <cellStyle name="SAPBEXfilterDrill 19 2" xfId="31033"/>
    <cellStyle name="SAPBEXfilterDrill 2" xfId="3945"/>
    <cellStyle name="SAPBEXfilterDrill 2 10" xfId="3946"/>
    <cellStyle name="SAPBEXfilterDrill 2 10 2" xfId="31034"/>
    <cellStyle name="SAPBEXfilterDrill 2 10 2 2" xfId="31035"/>
    <cellStyle name="SAPBEXfilterDrill 2 10 3" xfId="31036"/>
    <cellStyle name="SAPBEXfilterDrill 2 10 3 2" xfId="31037"/>
    <cellStyle name="SAPBEXfilterDrill 2 10 4" xfId="31038"/>
    <cellStyle name="SAPBEXfilterDrill 2 11" xfId="3947"/>
    <cellStyle name="SAPBEXfilterDrill 2 11 2" xfId="31039"/>
    <cellStyle name="SAPBEXfilterDrill 2 11 2 2" xfId="31040"/>
    <cellStyle name="SAPBEXfilterDrill 2 11 3" xfId="31041"/>
    <cellStyle name="SAPBEXfilterDrill 2 11 3 2" xfId="31042"/>
    <cellStyle name="SAPBEXfilterDrill 2 11 4" xfId="31043"/>
    <cellStyle name="SAPBEXfilterDrill 2 12" xfId="3948"/>
    <cellStyle name="SAPBEXfilterDrill 2 12 2" xfId="31044"/>
    <cellStyle name="SAPBEXfilterDrill 2 12 2 2" xfId="31045"/>
    <cellStyle name="SAPBEXfilterDrill 2 12 3" xfId="31046"/>
    <cellStyle name="SAPBEXfilterDrill 2 12 3 2" xfId="31047"/>
    <cellStyle name="SAPBEXfilterDrill 2 12 4" xfId="31048"/>
    <cellStyle name="SAPBEXfilterDrill 2 13" xfId="3949"/>
    <cellStyle name="SAPBEXfilterDrill 2 13 2" xfId="31049"/>
    <cellStyle name="SAPBEXfilterDrill 2 13 2 2" xfId="31050"/>
    <cellStyle name="SAPBEXfilterDrill 2 13 3" xfId="31051"/>
    <cellStyle name="SAPBEXfilterDrill 2 13 3 2" xfId="31052"/>
    <cellStyle name="SAPBEXfilterDrill 2 13 4" xfId="31053"/>
    <cellStyle name="SAPBEXfilterDrill 2 14" xfId="3950"/>
    <cellStyle name="SAPBEXfilterDrill 2 14 2" xfId="31054"/>
    <cellStyle name="SAPBEXfilterDrill 2 14 2 2" xfId="31055"/>
    <cellStyle name="SAPBEXfilterDrill 2 14 3" xfId="31056"/>
    <cellStyle name="SAPBEXfilterDrill 2 14 3 2" xfId="31057"/>
    <cellStyle name="SAPBEXfilterDrill 2 14 4" xfId="31058"/>
    <cellStyle name="SAPBEXfilterDrill 2 15" xfId="31059"/>
    <cellStyle name="SAPBEXfilterDrill 2 15 2" xfId="31060"/>
    <cellStyle name="SAPBEXfilterDrill 2 15 2 2" xfId="31061"/>
    <cellStyle name="SAPBEXfilterDrill 2 15 3" xfId="31062"/>
    <cellStyle name="SAPBEXfilterDrill 2 16" xfId="31063"/>
    <cellStyle name="SAPBEXfilterDrill 2 16 2" xfId="31064"/>
    <cellStyle name="SAPBEXfilterDrill 2 16 2 2" xfId="31065"/>
    <cellStyle name="SAPBEXfilterDrill 2 16 3" xfId="31066"/>
    <cellStyle name="SAPBEXfilterDrill 2 17" xfId="31067"/>
    <cellStyle name="SAPBEXfilterDrill 2 17 2" xfId="31068"/>
    <cellStyle name="SAPBEXfilterDrill 2 17 2 2" xfId="31069"/>
    <cellStyle name="SAPBEXfilterDrill 2 17 3" xfId="31070"/>
    <cellStyle name="SAPBEXfilterDrill 2 18" xfId="31071"/>
    <cellStyle name="SAPBEXfilterDrill 2 18 2" xfId="31072"/>
    <cellStyle name="SAPBEXfilterDrill 2 19" xfId="31073"/>
    <cellStyle name="SAPBEXfilterDrill 2 2" xfId="3951"/>
    <cellStyle name="SAPBEXfilterDrill 2 2 10" xfId="3952"/>
    <cellStyle name="SAPBEXfilterDrill 2 2 10 2" xfId="31074"/>
    <cellStyle name="SAPBEXfilterDrill 2 2 10 2 2" xfId="31075"/>
    <cellStyle name="SAPBEXfilterDrill 2 2 10 3" xfId="31076"/>
    <cellStyle name="SAPBEXfilterDrill 2 2 10 3 2" xfId="31077"/>
    <cellStyle name="SAPBEXfilterDrill 2 2 10 4" xfId="31078"/>
    <cellStyle name="SAPBEXfilterDrill 2 2 11" xfId="31079"/>
    <cellStyle name="SAPBEXfilterDrill 2 2 11 2" xfId="31080"/>
    <cellStyle name="SAPBEXfilterDrill 2 2 12" xfId="31081"/>
    <cellStyle name="SAPBEXfilterDrill 2 2 12 2" xfId="31082"/>
    <cellStyle name="SAPBEXfilterDrill 2 2 13" xfId="31083"/>
    <cellStyle name="SAPBEXfilterDrill 2 2 2" xfId="3953"/>
    <cellStyle name="SAPBEXfilterDrill 2 2 2 10" xfId="31084"/>
    <cellStyle name="SAPBEXfilterDrill 2 2 2 2" xfId="3954"/>
    <cellStyle name="SAPBEXfilterDrill 2 2 2 2 2" xfId="3955"/>
    <cellStyle name="SAPBEXfilterDrill 2 2 2 2 2 2" xfId="31085"/>
    <cellStyle name="SAPBEXfilterDrill 2 2 2 2 2 2 2" xfId="31086"/>
    <cellStyle name="SAPBEXfilterDrill 2 2 2 2 2 3" xfId="31087"/>
    <cellStyle name="SAPBEXfilterDrill 2 2 2 2 2 3 2" xfId="31088"/>
    <cellStyle name="SAPBEXfilterDrill 2 2 2 2 2 4" xfId="31089"/>
    <cellStyle name="SAPBEXfilterDrill 2 2 2 2 3" xfId="31090"/>
    <cellStyle name="SAPBEXfilterDrill 2 2 2 2 3 2" xfId="31091"/>
    <cellStyle name="SAPBEXfilterDrill 2 2 2 2 4" xfId="31092"/>
    <cellStyle name="SAPBEXfilterDrill 2 2 2 2 4 2" xfId="31093"/>
    <cellStyle name="SAPBEXfilterDrill 2 2 2 2 5" xfId="31094"/>
    <cellStyle name="SAPBEXfilterDrill 2 2 2 3" xfId="3956"/>
    <cellStyle name="SAPBEXfilterDrill 2 2 2 3 2" xfId="3957"/>
    <cellStyle name="SAPBEXfilterDrill 2 2 2 3 2 2" xfId="31095"/>
    <cellStyle name="SAPBEXfilterDrill 2 2 2 3 2 2 2" xfId="31096"/>
    <cellStyle name="SAPBEXfilterDrill 2 2 2 3 2 3" xfId="31097"/>
    <cellStyle name="SAPBEXfilterDrill 2 2 2 3 2 3 2" xfId="31098"/>
    <cellStyle name="SAPBEXfilterDrill 2 2 2 3 2 4" xfId="31099"/>
    <cellStyle name="SAPBEXfilterDrill 2 2 2 3 3" xfId="31100"/>
    <cellStyle name="SAPBEXfilterDrill 2 2 2 3 3 2" xfId="31101"/>
    <cellStyle name="SAPBEXfilterDrill 2 2 2 3 4" xfId="31102"/>
    <cellStyle name="SAPBEXfilterDrill 2 2 2 3 4 2" xfId="31103"/>
    <cellStyle name="SAPBEXfilterDrill 2 2 2 3 5" xfId="31104"/>
    <cellStyle name="SAPBEXfilterDrill 2 2 2 4" xfId="3958"/>
    <cellStyle name="SAPBEXfilterDrill 2 2 2 4 2" xfId="3959"/>
    <cellStyle name="SAPBEXfilterDrill 2 2 2 4 2 2" xfId="31105"/>
    <cellStyle name="SAPBEXfilterDrill 2 2 2 4 2 2 2" xfId="31106"/>
    <cellStyle name="SAPBEXfilterDrill 2 2 2 4 2 3" xfId="31107"/>
    <cellStyle name="SAPBEXfilterDrill 2 2 2 4 2 3 2" xfId="31108"/>
    <cellStyle name="SAPBEXfilterDrill 2 2 2 4 2 4" xfId="31109"/>
    <cellStyle name="SAPBEXfilterDrill 2 2 2 4 3" xfId="31110"/>
    <cellStyle name="SAPBEXfilterDrill 2 2 2 4 3 2" xfId="31111"/>
    <cellStyle name="SAPBEXfilterDrill 2 2 2 4 4" xfId="31112"/>
    <cellStyle name="SAPBEXfilterDrill 2 2 2 4 4 2" xfId="31113"/>
    <cellStyle name="SAPBEXfilterDrill 2 2 2 4 5" xfId="31114"/>
    <cellStyle name="SAPBEXfilterDrill 2 2 2 5" xfId="3960"/>
    <cellStyle name="SAPBEXfilterDrill 2 2 2 5 2" xfId="3961"/>
    <cellStyle name="SAPBEXfilterDrill 2 2 2 5 2 2" xfId="31115"/>
    <cellStyle name="SAPBEXfilterDrill 2 2 2 5 2 2 2" xfId="31116"/>
    <cellStyle name="SAPBEXfilterDrill 2 2 2 5 2 3" xfId="31117"/>
    <cellStyle name="SAPBEXfilterDrill 2 2 2 5 2 3 2" xfId="31118"/>
    <cellStyle name="SAPBEXfilterDrill 2 2 2 5 2 4" xfId="31119"/>
    <cellStyle name="SAPBEXfilterDrill 2 2 2 5 3" xfId="31120"/>
    <cellStyle name="SAPBEXfilterDrill 2 2 2 5 3 2" xfId="31121"/>
    <cellStyle name="SAPBEXfilterDrill 2 2 2 5 4" xfId="31122"/>
    <cellStyle name="SAPBEXfilterDrill 2 2 2 5 4 2" xfId="31123"/>
    <cellStyle name="SAPBEXfilterDrill 2 2 2 5 5" xfId="31124"/>
    <cellStyle name="SAPBEXfilterDrill 2 2 2 6" xfId="3962"/>
    <cellStyle name="SAPBEXfilterDrill 2 2 2 6 2" xfId="3963"/>
    <cellStyle name="SAPBEXfilterDrill 2 2 2 6 2 2" xfId="31125"/>
    <cellStyle name="SAPBEXfilterDrill 2 2 2 6 2 2 2" xfId="31126"/>
    <cellStyle name="SAPBEXfilterDrill 2 2 2 6 2 3" xfId="31127"/>
    <cellStyle name="SAPBEXfilterDrill 2 2 2 6 2 3 2" xfId="31128"/>
    <cellStyle name="SAPBEXfilterDrill 2 2 2 6 2 4" xfId="31129"/>
    <cellStyle name="SAPBEXfilterDrill 2 2 2 6 3" xfId="31130"/>
    <cellStyle name="SAPBEXfilterDrill 2 2 2 6 3 2" xfId="31131"/>
    <cellStyle name="SAPBEXfilterDrill 2 2 2 6 4" xfId="31132"/>
    <cellStyle name="SAPBEXfilterDrill 2 2 2 6 4 2" xfId="31133"/>
    <cellStyle name="SAPBEXfilterDrill 2 2 2 6 5" xfId="31134"/>
    <cellStyle name="SAPBEXfilterDrill 2 2 2 7" xfId="3964"/>
    <cellStyle name="SAPBEXfilterDrill 2 2 2 7 2" xfId="31135"/>
    <cellStyle name="SAPBEXfilterDrill 2 2 2 7 2 2" xfId="31136"/>
    <cellStyle name="SAPBEXfilterDrill 2 2 2 7 3" xfId="31137"/>
    <cellStyle name="SAPBEXfilterDrill 2 2 2 7 3 2" xfId="31138"/>
    <cellStyle name="SAPBEXfilterDrill 2 2 2 7 4" xfId="31139"/>
    <cellStyle name="SAPBEXfilterDrill 2 2 2 8" xfId="31140"/>
    <cellStyle name="SAPBEXfilterDrill 2 2 2 8 2" xfId="31141"/>
    <cellStyle name="SAPBEXfilterDrill 2 2 2 9" xfId="31142"/>
    <cellStyle name="SAPBEXfilterDrill 2 2 2 9 2" xfId="31143"/>
    <cellStyle name="SAPBEXfilterDrill 2 2 3" xfId="3965"/>
    <cellStyle name="SAPBEXfilterDrill 2 2 3 10" xfId="31144"/>
    <cellStyle name="SAPBEXfilterDrill 2 2 3 2" xfId="3966"/>
    <cellStyle name="SAPBEXfilterDrill 2 2 3 2 2" xfId="3967"/>
    <cellStyle name="SAPBEXfilterDrill 2 2 3 2 2 2" xfId="31145"/>
    <cellStyle name="SAPBEXfilterDrill 2 2 3 2 2 2 2" xfId="31146"/>
    <cellStyle name="SAPBEXfilterDrill 2 2 3 2 2 3" xfId="31147"/>
    <cellStyle name="SAPBEXfilterDrill 2 2 3 2 2 3 2" xfId="31148"/>
    <cellStyle name="SAPBEXfilterDrill 2 2 3 2 2 4" xfId="31149"/>
    <cellStyle name="SAPBEXfilterDrill 2 2 3 2 3" xfId="31150"/>
    <cellStyle name="SAPBEXfilterDrill 2 2 3 2 3 2" xfId="31151"/>
    <cellStyle name="SAPBEXfilterDrill 2 2 3 2 4" xfId="31152"/>
    <cellStyle name="SAPBEXfilterDrill 2 2 3 2 4 2" xfId="31153"/>
    <cellStyle name="SAPBEXfilterDrill 2 2 3 2 5" xfId="31154"/>
    <cellStyle name="SAPBEXfilterDrill 2 2 3 3" xfId="3968"/>
    <cellStyle name="SAPBEXfilterDrill 2 2 3 3 2" xfId="3969"/>
    <cellStyle name="SAPBEXfilterDrill 2 2 3 3 2 2" xfId="31155"/>
    <cellStyle name="SAPBEXfilterDrill 2 2 3 3 2 2 2" xfId="31156"/>
    <cellStyle name="SAPBEXfilterDrill 2 2 3 3 2 3" xfId="31157"/>
    <cellStyle name="SAPBEXfilterDrill 2 2 3 3 2 3 2" xfId="31158"/>
    <cellStyle name="SAPBEXfilterDrill 2 2 3 3 2 4" xfId="31159"/>
    <cellStyle name="SAPBEXfilterDrill 2 2 3 3 3" xfId="31160"/>
    <cellStyle name="SAPBEXfilterDrill 2 2 3 3 3 2" xfId="31161"/>
    <cellStyle name="SAPBEXfilterDrill 2 2 3 3 4" xfId="31162"/>
    <cellStyle name="SAPBEXfilterDrill 2 2 3 3 4 2" xfId="31163"/>
    <cellStyle name="SAPBEXfilterDrill 2 2 3 3 5" xfId="31164"/>
    <cellStyle name="SAPBEXfilterDrill 2 2 3 4" xfId="3970"/>
    <cellStyle name="SAPBEXfilterDrill 2 2 3 4 2" xfId="3971"/>
    <cellStyle name="SAPBEXfilterDrill 2 2 3 4 2 2" xfId="31165"/>
    <cellStyle name="SAPBEXfilterDrill 2 2 3 4 2 2 2" xfId="31166"/>
    <cellStyle name="SAPBEXfilterDrill 2 2 3 4 2 3" xfId="31167"/>
    <cellStyle name="SAPBEXfilterDrill 2 2 3 4 2 3 2" xfId="31168"/>
    <cellStyle name="SAPBEXfilterDrill 2 2 3 4 2 4" xfId="31169"/>
    <cellStyle name="SAPBEXfilterDrill 2 2 3 4 3" xfId="31170"/>
    <cellStyle name="SAPBEXfilterDrill 2 2 3 4 3 2" xfId="31171"/>
    <cellStyle name="SAPBEXfilterDrill 2 2 3 4 4" xfId="31172"/>
    <cellStyle name="SAPBEXfilterDrill 2 2 3 4 4 2" xfId="31173"/>
    <cellStyle name="SAPBEXfilterDrill 2 2 3 4 5" xfId="31174"/>
    <cellStyle name="SAPBEXfilterDrill 2 2 3 5" xfId="3972"/>
    <cellStyle name="SAPBEXfilterDrill 2 2 3 5 2" xfId="3973"/>
    <cellStyle name="SAPBEXfilterDrill 2 2 3 5 2 2" xfId="31175"/>
    <cellStyle name="SAPBEXfilterDrill 2 2 3 5 2 2 2" xfId="31176"/>
    <cellStyle name="SAPBEXfilterDrill 2 2 3 5 2 3" xfId="31177"/>
    <cellStyle name="SAPBEXfilterDrill 2 2 3 5 2 3 2" xfId="31178"/>
    <cellStyle name="SAPBEXfilterDrill 2 2 3 5 2 4" xfId="31179"/>
    <cellStyle name="SAPBEXfilterDrill 2 2 3 5 3" xfId="31180"/>
    <cellStyle name="SAPBEXfilterDrill 2 2 3 5 3 2" xfId="31181"/>
    <cellStyle name="SAPBEXfilterDrill 2 2 3 5 4" xfId="31182"/>
    <cellStyle name="SAPBEXfilterDrill 2 2 3 5 4 2" xfId="31183"/>
    <cellStyle name="SAPBEXfilterDrill 2 2 3 5 5" xfId="31184"/>
    <cellStyle name="SAPBEXfilterDrill 2 2 3 6" xfId="3974"/>
    <cellStyle name="SAPBEXfilterDrill 2 2 3 6 2" xfId="3975"/>
    <cellStyle name="SAPBEXfilterDrill 2 2 3 6 2 2" xfId="31185"/>
    <cellStyle name="SAPBEXfilterDrill 2 2 3 6 2 2 2" xfId="31186"/>
    <cellStyle name="SAPBEXfilterDrill 2 2 3 6 2 3" xfId="31187"/>
    <cellStyle name="SAPBEXfilterDrill 2 2 3 6 2 3 2" xfId="31188"/>
    <cellStyle name="SAPBEXfilterDrill 2 2 3 6 2 4" xfId="31189"/>
    <cellStyle name="SAPBEXfilterDrill 2 2 3 6 3" xfId="31190"/>
    <cellStyle name="SAPBEXfilterDrill 2 2 3 6 3 2" xfId="31191"/>
    <cellStyle name="SAPBEXfilterDrill 2 2 3 6 4" xfId="31192"/>
    <cellStyle name="SAPBEXfilterDrill 2 2 3 6 4 2" xfId="31193"/>
    <cellStyle name="SAPBEXfilterDrill 2 2 3 6 5" xfId="31194"/>
    <cellStyle name="SAPBEXfilterDrill 2 2 3 7" xfId="3976"/>
    <cellStyle name="SAPBEXfilterDrill 2 2 3 7 2" xfId="31195"/>
    <cellStyle name="SAPBEXfilterDrill 2 2 3 7 2 2" xfId="31196"/>
    <cellStyle name="SAPBEXfilterDrill 2 2 3 7 3" xfId="31197"/>
    <cellStyle name="SAPBEXfilterDrill 2 2 3 7 3 2" xfId="31198"/>
    <cellStyle name="SAPBEXfilterDrill 2 2 3 7 4" xfId="31199"/>
    <cellStyle name="SAPBEXfilterDrill 2 2 3 8" xfId="31200"/>
    <cellStyle name="SAPBEXfilterDrill 2 2 3 8 2" xfId="31201"/>
    <cellStyle name="SAPBEXfilterDrill 2 2 3 9" xfId="31202"/>
    <cellStyle name="SAPBEXfilterDrill 2 2 3 9 2" xfId="31203"/>
    <cellStyle name="SAPBEXfilterDrill 2 2 4" xfId="3977"/>
    <cellStyle name="SAPBEXfilterDrill 2 2 4 10" xfId="31204"/>
    <cellStyle name="SAPBEXfilterDrill 2 2 4 2" xfId="3978"/>
    <cellStyle name="SAPBEXfilterDrill 2 2 4 2 2" xfId="3979"/>
    <cellStyle name="SAPBEXfilterDrill 2 2 4 2 2 2" xfId="31205"/>
    <cellStyle name="SAPBEXfilterDrill 2 2 4 2 2 2 2" xfId="31206"/>
    <cellStyle name="SAPBEXfilterDrill 2 2 4 2 2 3" xfId="31207"/>
    <cellStyle name="SAPBEXfilterDrill 2 2 4 2 2 3 2" xfId="31208"/>
    <cellStyle name="SAPBEXfilterDrill 2 2 4 2 2 4" xfId="31209"/>
    <cellStyle name="SAPBEXfilterDrill 2 2 4 2 3" xfId="31210"/>
    <cellStyle name="SAPBEXfilterDrill 2 2 4 2 3 2" xfId="31211"/>
    <cellStyle name="SAPBEXfilterDrill 2 2 4 2 4" xfId="31212"/>
    <cellStyle name="SAPBEXfilterDrill 2 2 4 2 4 2" xfId="31213"/>
    <cellStyle name="SAPBEXfilterDrill 2 2 4 2 5" xfId="31214"/>
    <cellStyle name="SAPBEXfilterDrill 2 2 4 3" xfId="3980"/>
    <cellStyle name="SAPBEXfilterDrill 2 2 4 3 2" xfId="3981"/>
    <cellStyle name="SAPBEXfilterDrill 2 2 4 3 2 2" xfId="31215"/>
    <cellStyle name="SAPBEXfilterDrill 2 2 4 3 2 2 2" xfId="31216"/>
    <cellStyle name="SAPBEXfilterDrill 2 2 4 3 2 3" xfId="31217"/>
    <cellStyle name="SAPBEXfilterDrill 2 2 4 3 2 3 2" xfId="31218"/>
    <cellStyle name="SAPBEXfilterDrill 2 2 4 3 2 4" xfId="31219"/>
    <cellStyle name="SAPBEXfilterDrill 2 2 4 3 3" xfId="31220"/>
    <cellStyle name="SAPBEXfilterDrill 2 2 4 3 3 2" xfId="31221"/>
    <cellStyle name="SAPBEXfilterDrill 2 2 4 3 4" xfId="31222"/>
    <cellStyle name="SAPBEXfilterDrill 2 2 4 3 4 2" xfId="31223"/>
    <cellStyle name="SAPBEXfilterDrill 2 2 4 3 5" xfId="31224"/>
    <cellStyle name="SAPBEXfilterDrill 2 2 4 4" xfId="3982"/>
    <cellStyle name="SAPBEXfilterDrill 2 2 4 4 2" xfId="3983"/>
    <cellStyle name="SAPBEXfilterDrill 2 2 4 4 2 2" xfId="31225"/>
    <cellStyle name="SAPBEXfilterDrill 2 2 4 4 2 2 2" xfId="31226"/>
    <cellStyle name="SAPBEXfilterDrill 2 2 4 4 2 3" xfId="31227"/>
    <cellStyle name="SAPBEXfilterDrill 2 2 4 4 2 3 2" xfId="31228"/>
    <cellStyle name="SAPBEXfilterDrill 2 2 4 4 2 4" xfId="31229"/>
    <cellStyle name="SAPBEXfilterDrill 2 2 4 4 3" xfId="31230"/>
    <cellStyle name="SAPBEXfilterDrill 2 2 4 4 3 2" xfId="31231"/>
    <cellStyle name="SAPBEXfilterDrill 2 2 4 4 4" xfId="31232"/>
    <cellStyle name="SAPBEXfilterDrill 2 2 4 4 4 2" xfId="31233"/>
    <cellStyle name="SAPBEXfilterDrill 2 2 4 4 5" xfId="31234"/>
    <cellStyle name="SAPBEXfilterDrill 2 2 4 5" xfId="3984"/>
    <cellStyle name="SAPBEXfilterDrill 2 2 4 5 2" xfId="3985"/>
    <cellStyle name="SAPBEXfilterDrill 2 2 4 5 2 2" xfId="31235"/>
    <cellStyle name="SAPBEXfilterDrill 2 2 4 5 2 2 2" xfId="31236"/>
    <cellStyle name="SAPBEXfilterDrill 2 2 4 5 2 3" xfId="31237"/>
    <cellStyle name="SAPBEXfilterDrill 2 2 4 5 2 3 2" xfId="31238"/>
    <cellStyle name="SAPBEXfilterDrill 2 2 4 5 2 4" xfId="31239"/>
    <cellStyle name="SAPBEXfilterDrill 2 2 4 5 3" xfId="31240"/>
    <cellStyle name="SAPBEXfilterDrill 2 2 4 5 3 2" xfId="31241"/>
    <cellStyle name="SAPBEXfilterDrill 2 2 4 5 4" xfId="31242"/>
    <cellStyle name="SAPBEXfilterDrill 2 2 4 5 4 2" xfId="31243"/>
    <cellStyle name="SAPBEXfilterDrill 2 2 4 5 5" xfId="31244"/>
    <cellStyle name="SAPBEXfilterDrill 2 2 4 6" xfId="3986"/>
    <cellStyle name="SAPBEXfilterDrill 2 2 4 6 2" xfId="3987"/>
    <cellStyle name="SAPBEXfilterDrill 2 2 4 6 2 2" xfId="31245"/>
    <cellStyle name="SAPBEXfilterDrill 2 2 4 6 2 2 2" xfId="31246"/>
    <cellStyle name="SAPBEXfilterDrill 2 2 4 6 2 3" xfId="31247"/>
    <cellStyle name="SAPBEXfilterDrill 2 2 4 6 2 3 2" xfId="31248"/>
    <cellStyle name="SAPBEXfilterDrill 2 2 4 6 2 4" xfId="31249"/>
    <cellStyle name="SAPBEXfilterDrill 2 2 4 6 3" xfId="31250"/>
    <cellStyle name="SAPBEXfilterDrill 2 2 4 6 3 2" xfId="31251"/>
    <cellStyle name="SAPBEXfilterDrill 2 2 4 6 4" xfId="31252"/>
    <cellStyle name="SAPBEXfilterDrill 2 2 4 6 4 2" xfId="31253"/>
    <cellStyle name="SAPBEXfilterDrill 2 2 4 6 5" xfId="31254"/>
    <cellStyle name="SAPBEXfilterDrill 2 2 4 7" xfId="3988"/>
    <cellStyle name="SAPBEXfilterDrill 2 2 4 7 2" xfId="31255"/>
    <cellStyle name="SAPBEXfilterDrill 2 2 4 7 2 2" xfId="31256"/>
    <cellStyle name="SAPBEXfilterDrill 2 2 4 7 3" xfId="31257"/>
    <cellStyle name="SAPBEXfilterDrill 2 2 4 7 3 2" xfId="31258"/>
    <cellStyle name="SAPBEXfilterDrill 2 2 4 7 4" xfId="31259"/>
    <cellStyle name="SAPBEXfilterDrill 2 2 4 8" xfId="31260"/>
    <cellStyle name="SAPBEXfilterDrill 2 2 4 8 2" xfId="31261"/>
    <cellStyle name="SAPBEXfilterDrill 2 2 4 9" xfId="31262"/>
    <cellStyle name="SAPBEXfilterDrill 2 2 4 9 2" xfId="31263"/>
    <cellStyle name="SAPBEXfilterDrill 2 2 5" xfId="3989"/>
    <cellStyle name="SAPBEXfilterDrill 2 2 5 2" xfId="3990"/>
    <cellStyle name="SAPBEXfilterDrill 2 2 5 2 2" xfId="31264"/>
    <cellStyle name="SAPBEXfilterDrill 2 2 5 2 2 2" xfId="31265"/>
    <cellStyle name="SAPBEXfilterDrill 2 2 5 2 3" xfId="31266"/>
    <cellStyle name="SAPBEXfilterDrill 2 2 5 2 3 2" xfId="31267"/>
    <cellStyle name="SAPBEXfilterDrill 2 2 5 2 4" xfId="31268"/>
    <cellStyle name="SAPBEXfilterDrill 2 2 5 3" xfId="31269"/>
    <cellStyle name="SAPBEXfilterDrill 2 2 5 3 2" xfId="31270"/>
    <cellStyle name="SAPBEXfilterDrill 2 2 5 4" xfId="31271"/>
    <cellStyle name="SAPBEXfilterDrill 2 2 5 4 2" xfId="31272"/>
    <cellStyle name="SAPBEXfilterDrill 2 2 5 5" xfId="31273"/>
    <cellStyle name="SAPBEXfilterDrill 2 2 6" xfId="3991"/>
    <cellStyle name="SAPBEXfilterDrill 2 2 6 2" xfId="3992"/>
    <cellStyle name="SAPBEXfilterDrill 2 2 6 2 2" xfId="31274"/>
    <cellStyle name="SAPBEXfilterDrill 2 2 6 2 2 2" xfId="31275"/>
    <cellStyle name="SAPBEXfilterDrill 2 2 6 2 3" xfId="31276"/>
    <cellStyle name="SAPBEXfilterDrill 2 2 6 2 3 2" xfId="31277"/>
    <cellStyle name="SAPBEXfilterDrill 2 2 6 2 4" xfId="31278"/>
    <cellStyle name="SAPBEXfilterDrill 2 2 6 3" xfId="31279"/>
    <cellStyle name="SAPBEXfilterDrill 2 2 6 3 2" xfId="31280"/>
    <cellStyle name="SAPBEXfilterDrill 2 2 6 4" xfId="31281"/>
    <cellStyle name="SAPBEXfilterDrill 2 2 6 4 2" xfId="31282"/>
    <cellStyle name="SAPBEXfilterDrill 2 2 6 5" xfId="31283"/>
    <cellStyle name="SAPBEXfilterDrill 2 2 7" xfId="3993"/>
    <cellStyle name="SAPBEXfilterDrill 2 2 7 2" xfId="3994"/>
    <cellStyle name="SAPBEXfilterDrill 2 2 7 2 2" xfId="31284"/>
    <cellStyle name="SAPBEXfilterDrill 2 2 7 2 2 2" xfId="31285"/>
    <cellStyle name="SAPBEXfilterDrill 2 2 7 2 3" xfId="31286"/>
    <cellStyle name="SAPBEXfilterDrill 2 2 7 2 3 2" xfId="31287"/>
    <cellStyle name="SAPBEXfilterDrill 2 2 7 2 4" xfId="31288"/>
    <cellStyle name="SAPBEXfilterDrill 2 2 7 3" xfId="31289"/>
    <cellStyle name="SAPBEXfilterDrill 2 2 7 3 2" xfId="31290"/>
    <cellStyle name="SAPBEXfilterDrill 2 2 7 4" xfId="31291"/>
    <cellStyle name="SAPBEXfilterDrill 2 2 7 4 2" xfId="31292"/>
    <cellStyle name="SAPBEXfilterDrill 2 2 7 5" xfId="31293"/>
    <cellStyle name="SAPBEXfilterDrill 2 2 8" xfId="3995"/>
    <cellStyle name="SAPBEXfilterDrill 2 2 8 2" xfId="3996"/>
    <cellStyle name="SAPBEXfilterDrill 2 2 8 2 2" xfId="31294"/>
    <cellStyle name="SAPBEXfilterDrill 2 2 8 2 2 2" xfId="31295"/>
    <cellStyle name="SAPBEXfilterDrill 2 2 8 2 3" xfId="31296"/>
    <cellStyle name="SAPBEXfilterDrill 2 2 8 2 3 2" xfId="31297"/>
    <cellStyle name="SAPBEXfilterDrill 2 2 8 2 4" xfId="31298"/>
    <cellStyle name="SAPBEXfilterDrill 2 2 8 3" xfId="31299"/>
    <cellStyle name="SAPBEXfilterDrill 2 2 8 3 2" xfId="31300"/>
    <cellStyle name="SAPBEXfilterDrill 2 2 8 4" xfId="31301"/>
    <cellStyle name="SAPBEXfilterDrill 2 2 8 4 2" xfId="31302"/>
    <cellStyle name="SAPBEXfilterDrill 2 2 8 5" xfId="31303"/>
    <cellStyle name="SAPBEXfilterDrill 2 2 9" xfId="3997"/>
    <cellStyle name="SAPBEXfilterDrill 2 2 9 2" xfId="3998"/>
    <cellStyle name="SAPBEXfilterDrill 2 2 9 2 2" xfId="31304"/>
    <cellStyle name="SAPBEXfilterDrill 2 2 9 2 2 2" xfId="31305"/>
    <cellStyle name="SAPBEXfilterDrill 2 2 9 2 3" xfId="31306"/>
    <cellStyle name="SAPBEXfilterDrill 2 2 9 2 3 2" xfId="31307"/>
    <cellStyle name="SAPBEXfilterDrill 2 2 9 2 4" xfId="31308"/>
    <cellStyle name="SAPBEXfilterDrill 2 2 9 3" xfId="31309"/>
    <cellStyle name="SAPBEXfilterDrill 2 2 9 3 2" xfId="31310"/>
    <cellStyle name="SAPBEXfilterDrill 2 2 9 4" xfId="31311"/>
    <cellStyle name="SAPBEXfilterDrill 2 2 9 4 2" xfId="31312"/>
    <cellStyle name="SAPBEXfilterDrill 2 2 9 5" xfId="31313"/>
    <cellStyle name="SAPBEXfilterDrill 2 20" xfId="31314"/>
    <cellStyle name="SAPBEXfilterDrill 2 20 2" xfId="31315"/>
    <cellStyle name="SAPBEXfilterDrill 2 21" xfId="31316"/>
    <cellStyle name="SAPBEXfilterDrill 2 3" xfId="3999"/>
    <cellStyle name="SAPBEXfilterDrill 2 3 10" xfId="31317"/>
    <cellStyle name="SAPBEXfilterDrill 2 3 2" xfId="4000"/>
    <cellStyle name="SAPBEXfilterDrill 2 3 2 2" xfId="4001"/>
    <cellStyle name="SAPBEXfilterDrill 2 3 2 2 2" xfId="31318"/>
    <cellStyle name="SAPBEXfilterDrill 2 3 2 2 2 2" xfId="31319"/>
    <cellStyle name="SAPBEXfilterDrill 2 3 2 2 3" xfId="31320"/>
    <cellStyle name="SAPBEXfilterDrill 2 3 2 2 3 2" xfId="31321"/>
    <cellStyle name="SAPBEXfilterDrill 2 3 2 2 4" xfId="31322"/>
    <cellStyle name="SAPBEXfilterDrill 2 3 2 3" xfId="31323"/>
    <cellStyle name="SAPBEXfilterDrill 2 3 2 3 2" xfId="31324"/>
    <cellStyle name="SAPBEXfilterDrill 2 3 2 4" xfId="31325"/>
    <cellStyle name="SAPBEXfilterDrill 2 3 2 4 2" xfId="31326"/>
    <cellStyle name="SAPBEXfilterDrill 2 3 2 5" xfId="31327"/>
    <cellStyle name="SAPBEXfilterDrill 2 3 3" xfId="4002"/>
    <cellStyle name="SAPBEXfilterDrill 2 3 3 2" xfId="4003"/>
    <cellStyle name="SAPBEXfilterDrill 2 3 3 2 2" xfId="31328"/>
    <cellStyle name="SAPBEXfilterDrill 2 3 3 2 2 2" xfId="31329"/>
    <cellStyle name="SAPBEXfilterDrill 2 3 3 2 3" xfId="31330"/>
    <cellStyle name="SAPBEXfilterDrill 2 3 3 2 3 2" xfId="31331"/>
    <cellStyle name="SAPBEXfilterDrill 2 3 3 2 4" xfId="31332"/>
    <cellStyle name="SAPBEXfilterDrill 2 3 3 3" xfId="31333"/>
    <cellStyle name="SAPBEXfilterDrill 2 3 3 3 2" xfId="31334"/>
    <cellStyle name="SAPBEXfilterDrill 2 3 3 4" xfId="31335"/>
    <cellStyle name="SAPBEXfilterDrill 2 3 3 4 2" xfId="31336"/>
    <cellStyle name="SAPBEXfilterDrill 2 3 3 5" xfId="31337"/>
    <cellStyle name="SAPBEXfilterDrill 2 3 4" xfId="4004"/>
    <cellStyle name="SAPBEXfilterDrill 2 3 4 2" xfId="4005"/>
    <cellStyle name="SAPBEXfilterDrill 2 3 4 2 2" xfId="31338"/>
    <cellStyle name="SAPBEXfilterDrill 2 3 4 2 2 2" xfId="31339"/>
    <cellStyle name="SAPBEXfilterDrill 2 3 4 2 3" xfId="31340"/>
    <cellStyle name="SAPBEXfilterDrill 2 3 4 2 3 2" xfId="31341"/>
    <cellStyle name="SAPBEXfilterDrill 2 3 4 2 4" xfId="31342"/>
    <cellStyle name="SAPBEXfilterDrill 2 3 4 3" xfId="31343"/>
    <cellStyle name="SAPBEXfilterDrill 2 3 4 3 2" xfId="31344"/>
    <cellStyle name="SAPBEXfilterDrill 2 3 4 4" xfId="31345"/>
    <cellStyle name="SAPBEXfilterDrill 2 3 4 4 2" xfId="31346"/>
    <cellStyle name="SAPBEXfilterDrill 2 3 4 5" xfId="31347"/>
    <cellStyle name="SAPBEXfilterDrill 2 3 5" xfId="4006"/>
    <cellStyle name="SAPBEXfilterDrill 2 3 5 2" xfId="4007"/>
    <cellStyle name="SAPBEXfilterDrill 2 3 5 2 2" xfId="31348"/>
    <cellStyle name="SAPBEXfilterDrill 2 3 5 2 2 2" xfId="31349"/>
    <cellStyle name="SAPBEXfilterDrill 2 3 5 2 3" xfId="31350"/>
    <cellStyle name="SAPBEXfilterDrill 2 3 5 2 3 2" xfId="31351"/>
    <cellStyle name="SAPBEXfilterDrill 2 3 5 2 4" xfId="31352"/>
    <cellStyle name="SAPBEXfilterDrill 2 3 5 3" xfId="31353"/>
    <cellStyle name="SAPBEXfilterDrill 2 3 5 3 2" xfId="31354"/>
    <cellStyle name="SAPBEXfilterDrill 2 3 5 4" xfId="31355"/>
    <cellStyle name="SAPBEXfilterDrill 2 3 5 4 2" xfId="31356"/>
    <cellStyle name="SAPBEXfilterDrill 2 3 5 5" xfId="31357"/>
    <cellStyle name="SAPBEXfilterDrill 2 3 6" xfId="4008"/>
    <cellStyle name="SAPBEXfilterDrill 2 3 6 2" xfId="4009"/>
    <cellStyle name="SAPBEXfilterDrill 2 3 6 2 2" xfId="31358"/>
    <cellStyle name="SAPBEXfilterDrill 2 3 6 2 2 2" xfId="31359"/>
    <cellStyle name="SAPBEXfilterDrill 2 3 6 2 3" xfId="31360"/>
    <cellStyle name="SAPBEXfilterDrill 2 3 6 2 3 2" xfId="31361"/>
    <cellStyle name="SAPBEXfilterDrill 2 3 6 2 4" xfId="31362"/>
    <cellStyle name="SAPBEXfilterDrill 2 3 6 3" xfId="31363"/>
    <cellStyle name="SAPBEXfilterDrill 2 3 6 3 2" xfId="31364"/>
    <cellStyle name="SAPBEXfilterDrill 2 3 6 4" xfId="31365"/>
    <cellStyle name="SAPBEXfilterDrill 2 3 6 4 2" xfId="31366"/>
    <cellStyle name="SAPBEXfilterDrill 2 3 6 5" xfId="31367"/>
    <cellStyle name="SAPBEXfilterDrill 2 3 7" xfId="4010"/>
    <cellStyle name="SAPBEXfilterDrill 2 3 7 2" xfId="31368"/>
    <cellStyle name="SAPBEXfilterDrill 2 3 7 2 2" xfId="31369"/>
    <cellStyle name="SAPBEXfilterDrill 2 3 7 3" xfId="31370"/>
    <cellStyle name="SAPBEXfilterDrill 2 3 7 3 2" xfId="31371"/>
    <cellStyle name="SAPBEXfilterDrill 2 3 7 4" xfId="31372"/>
    <cellStyle name="SAPBEXfilterDrill 2 3 8" xfId="31373"/>
    <cellStyle name="SAPBEXfilterDrill 2 3 8 2" xfId="31374"/>
    <cellStyle name="SAPBEXfilterDrill 2 3 9" xfId="31375"/>
    <cellStyle name="SAPBEXfilterDrill 2 3 9 2" xfId="31376"/>
    <cellStyle name="SAPBEXfilterDrill 2 4" xfId="4011"/>
    <cellStyle name="SAPBEXfilterDrill 2 4 10" xfId="31377"/>
    <cellStyle name="SAPBEXfilterDrill 2 4 2" xfId="4012"/>
    <cellStyle name="SAPBEXfilterDrill 2 4 2 2" xfId="4013"/>
    <cellStyle name="SAPBEXfilterDrill 2 4 2 2 2" xfId="31378"/>
    <cellStyle name="SAPBEXfilterDrill 2 4 2 2 2 2" xfId="31379"/>
    <cellStyle name="SAPBEXfilterDrill 2 4 2 2 3" xfId="31380"/>
    <cellStyle name="SAPBEXfilterDrill 2 4 2 2 3 2" xfId="31381"/>
    <cellStyle name="SAPBEXfilterDrill 2 4 2 2 4" xfId="31382"/>
    <cellStyle name="SAPBEXfilterDrill 2 4 2 3" xfId="31383"/>
    <cellStyle name="SAPBEXfilterDrill 2 4 2 3 2" xfId="31384"/>
    <cellStyle name="SAPBEXfilterDrill 2 4 2 4" xfId="31385"/>
    <cellStyle name="SAPBEXfilterDrill 2 4 2 4 2" xfId="31386"/>
    <cellStyle name="SAPBEXfilterDrill 2 4 2 5" xfId="31387"/>
    <cellStyle name="SAPBEXfilterDrill 2 4 3" xfId="4014"/>
    <cellStyle name="SAPBEXfilterDrill 2 4 3 2" xfId="4015"/>
    <cellStyle name="SAPBEXfilterDrill 2 4 3 2 2" xfId="31388"/>
    <cellStyle name="SAPBEXfilterDrill 2 4 3 2 2 2" xfId="31389"/>
    <cellStyle name="SAPBEXfilterDrill 2 4 3 2 3" xfId="31390"/>
    <cellStyle name="SAPBEXfilterDrill 2 4 3 2 3 2" xfId="31391"/>
    <cellStyle name="SAPBEXfilterDrill 2 4 3 2 4" xfId="31392"/>
    <cellStyle name="SAPBEXfilterDrill 2 4 3 3" xfId="31393"/>
    <cellStyle name="SAPBEXfilterDrill 2 4 3 3 2" xfId="31394"/>
    <cellStyle name="SAPBEXfilterDrill 2 4 3 4" xfId="31395"/>
    <cellStyle name="SAPBEXfilterDrill 2 4 3 4 2" xfId="31396"/>
    <cellStyle name="SAPBEXfilterDrill 2 4 3 5" xfId="31397"/>
    <cellStyle name="SAPBEXfilterDrill 2 4 4" xfId="4016"/>
    <cellStyle name="SAPBEXfilterDrill 2 4 4 2" xfId="4017"/>
    <cellStyle name="SAPBEXfilterDrill 2 4 4 2 2" xfId="31398"/>
    <cellStyle name="SAPBEXfilterDrill 2 4 4 2 2 2" xfId="31399"/>
    <cellStyle name="SAPBEXfilterDrill 2 4 4 2 3" xfId="31400"/>
    <cellStyle name="SAPBEXfilterDrill 2 4 4 2 3 2" xfId="31401"/>
    <cellStyle name="SAPBEXfilterDrill 2 4 4 2 4" xfId="31402"/>
    <cellStyle name="SAPBEXfilterDrill 2 4 4 3" xfId="31403"/>
    <cellStyle name="SAPBEXfilterDrill 2 4 4 3 2" xfId="31404"/>
    <cellStyle name="SAPBEXfilterDrill 2 4 4 4" xfId="31405"/>
    <cellStyle name="SAPBEXfilterDrill 2 4 4 4 2" xfId="31406"/>
    <cellStyle name="SAPBEXfilterDrill 2 4 4 5" xfId="31407"/>
    <cellStyle name="SAPBEXfilterDrill 2 4 5" xfId="4018"/>
    <cellStyle name="SAPBEXfilterDrill 2 4 5 2" xfId="4019"/>
    <cellStyle name="SAPBEXfilterDrill 2 4 5 2 2" xfId="31408"/>
    <cellStyle name="SAPBEXfilterDrill 2 4 5 2 2 2" xfId="31409"/>
    <cellStyle name="SAPBEXfilterDrill 2 4 5 2 3" xfId="31410"/>
    <cellStyle name="SAPBEXfilterDrill 2 4 5 2 3 2" xfId="31411"/>
    <cellStyle name="SAPBEXfilterDrill 2 4 5 2 4" xfId="31412"/>
    <cellStyle name="SAPBEXfilterDrill 2 4 5 3" xfId="31413"/>
    <cellStyle name="SAPBEXfilterDrill 2 4 5 3 2" xfId="31414"/>
    <cellStyle name="SAPBEXfilterDrill 2 4 5 4" xfId="31415"/>
    <cellStyle name="SAPBEXfilterDrill 2 4 5 4 2" xfId="31416"/>
    <cellStyle name="SAPBEXfilterDrill 2 4 5 5" xfId="31417"/>
    <cellStyle name="SAPBEXfilterDrill 2 4 6" xfId="4020"/>
    <cellStyle name="SAPBEXfilterDrill 2 4 6 2" xfId="4021"/>
    <cellStyle name="SAPBEXfilterDrill 2 4 6 2 2" xfId="31418"/>
    <cellStyle name="SAPBEXfilterDrill 2 4 6 2 2 2" xfId="31419"/>
    <cellStyle name="SAPBEXfilterDrill 2 4 6 2 3" xfId="31420"/>
    <cellStyle name="SAPBEXfilterDrill 2 4 6 2 3 2" xfId="31421"/>
    <cellStyle name="SAPBEXfilterDrill 2 4 6 2 4" xfId="31422"/>
    <cellStyle name="SAPBEXfilterDrill 2 4 6 3" xfId="31423"/>
    <cellStyle name="SAPBEXfilterDrill 2 4 6 3 2" xfId="31424"/>
    <cellStyle name="SAPBEXfilterDrill 2 4 6 4" xfId="31425"/>
    <cellStyle name="SAPBEXfilterDrill 2 4 6 4 2" xfId="31426"/>
    <cellStyle name="SAPBEXfilterDrill 2 4 6 5" xfId="31427"/>
    <cellStyle name="SAPBEXfilterDrill 2 4 7" xfId="4022"/>
    <cellStyle name="SAPBEXfilterDrill 2 4 7 2" xfId="31428"/>
    <cellStyle name="SAPBEXfilterDrill 2 4 7 2 2" xfId="31429"/>
    <cellStyle name="SAPBEXfilterDrill 2 4 7 3" xfId="31430"/>
    <cellStyle name="SAPBEXfilterDrill 2 4 7 3 2" xfId="31431"/>
    <cellStyle name="SAPBEXfilterDrill 2 4 7 4" xfId="31432"/>
    <cellStyle name="SAPBEXfilterDrill 2 4 8" xfId="31433"/>
    <cellStyle name="SAPBEXfilterDrill 2 4 8 2" xfId="31434"/>
    <cellStyle name="SAPBEXfilterDrill 2 4 9" xfId="31435"/>
    <cellStyle name="SAPBEXfilterDrill 2 4 9 2" xfId="31436"/>
    <cellStyle name="SAPBEXfilterDrill 2 5" xfId="4023"/>
    <cellStyle name="SAPBEXfilterDrill 2 5 10" xfId="31437"/>
    <cellStyle name="SAPBEXfilterDrill 2 5 2" xfId="4024"/>
    <cellStyle name="SAPBEXfilterDrill 2 5 2 2" xfId="4025"/>
    <cellStyle name="SAPBEXfilterDrill 2 5 2 2 2" xfId="31438"/>
    <cellStyle name="SAPBEXfilterDrill 2 5 2 2 2 2" xfId="31439"/>
    <cellStyle name="SAPBEXfilterDrill 2 5 2 2 3" xfId="31440"/>
    <cellStyle name="SAPBEXfilterDrill 2 5 2 2 3 2" xfId="31441"/>
    <cellStyle name="SAPBEXfilterDrill 2 5 2 2 4" xfId="31442"/>
    <cellStyle name="SAPBEXfilterDrill 2 5 2 3" xfId="31443"/>
    <cellStyle name="SAPBEXfilterDrill 2 5 2 3 2" xfId="31444"/>
    <cellStyle name="SAPBEXfilterDrill 2 5 2 4" xfId="31445"/>
    <cellStyle name="SAPBEXfilterDrill 2 5 2 4 2" xfId="31446"/>
    <cellStyle name="SAPBEXfilterDrill 2 5 2 5" xfId="31447"/>
    <cellStyle name="SAPBEXfilterDrill 2 5 3" xfId="4026"/>
    <cellStyle name="SAPBEXfilterDrill 2 5 3 2" xfId="4027"/>
    <cellStyle name="SAPBEXfilterDrill 2 5 3 2 2" xfId="31448"/>
    <cellStyle name="SAPBEXfilterDrill 2 5 3 2 2 2" xfId="31449"/>
    <cellStyle name="SAPBEXfilterDrill 2 5 3 2 3" xfId="31450"/>
    <cellStyle name="SAPBEXfilterDrill 2 5 3 2 3 2" xfId="31451"/>
    <cellStyle name="SAPBEXfilterDrill 2 5 3 2 4" xfId="31452"/>
    <cellStyle name="SAPBEXfilterDrill 2 5 3 3" xfId="31453"/>
    <cellStyle name="SAPBEXfilterDrill 2 5 3 3 2" xfId="31454"/>
    <cellStyle name="SAPBEXfilterDrill 2 5 3 4" xfId="31455"/>
    <cellStyle name="SAPBEXfilterDrill 2 5 3 4 2" xfId="31456"/>
    <cellStyle name="SAPBEXfilterDrill 2 5 3 5" xfId="31457"/>
    <cellStyle name="SAPBEXfilterDrill 2 5 4" xfId="4028"/>
    <cellStyle name="SAPBEXfilterDrill 2 5 4 2" xfId="4029"/>
    <cellStyle name="SAPBEXfilterDrill 2 5 4 2 2" xfId="31458"/>
    <cellStyle name="SAPBEXfilterDrill 2 5 4 2 2 2" xfId="31459"/>
    <cellStyle name="SAPBEXfilterDrill 2 5 4 2 3" xfId="31460"/>
    <cellStyle name="SAPBEXfilterDrill 2 5 4 2 3 2" xfId="31461"/>
    <cellStyle name="SAPBEXfilterDrill 2 5 4 2 4" xfId="31462"/>
    <cellStyle name="SAPBEXfilterDrill 2 5 4 3" xfId="31463"/>
    <cellStyle name="SAPBEXfilterDrill 2 5 4 3 2" xfId="31464"/>
    <cellStyle name="SAPBEXfilterDrill 2 5 4 4" xfId="31465"/>
    <cellStyle name="SAPBEXfilterDrill 2 5 4 4 2" xfId="31466"/>
    <cellStyle name="SAPBEXfilterDrill 2 5 4 5" xfId="31467"/>
    <cellStyle name="SAPBEXfilterDrill 2 5 5" xfId="4030"/>
    <cellStyle name="SAPBEXfilterDrill 2 5 5 2" xfId="4031"/>
    <cellStyle name="SAPBEXfilterDrill 2 5 5 2 2" xfId="31468"/>
    <cellStyle name="SAPBEXfilterDrill 2 5 5 2 2 2" xfId="31469"/>
    <cellStyle name="SAPBEXfilterDrill 2 5 5 2 3" xfId="31470"/>
    <cellStyle name="SAPBEXfilterDrill 2 5 5 2 3 2" xfId="31471"/>
    <cellStyle name="SAPBEXfilterDrill 2 5 5 2 4" xfId="31472"/>
    <cellStyle name="SAPBEXfilterDrill 2 5 5 3" xfId="31473"/>
    <cellStyle name="SAPBEXfilterDrill 2 5 5 3 2" xfId="31474"/>
    <cellStyle name="SAPBEXfilterDrill 2 5 5 4" xfId="31475"/>
    <cellStyle name="SAPBEXfilterDrill 2 5 5 4 2" xfId="31476"/>
    <cellStyle name="SAPBEXfilterDrill 2 5 5 5" xfId="31477"/>
    <cellStyle name="SAPBEXfilterDrill 2 5 6" xfId="4032"/>
    <cellStyle name="SAPBEXfilterDrill 2 5 6 2" xfId="4033"/>
    <cellStyle name="SAPBEXfilterDrill 2 5 6 2 2" xfId="31478"/>
    <cellStyle name="SAPBEXfilterDrill 2 5 6 2 2 2" xfId="31479"/>
    <cellStyle name="SAPBEXfilterDrill 2 5 6 2 3" xfId="31480"/>
    <cellStyle name="SAPBEXfilterDrill 2 5 6 2 3 2" xfId="31481"/>
    <cellStyle name="SAPBEXfilterDrill 2 5 6 2 4" xfId="31482"/>
    <cellStyle name="SAPBEXfilterDrill 2 5 6 3" xfId="31483"/>
    <cellStyle name="SAPBEXfilterDrill 2 5 6 3 2" xfId="31484"/>
    <cellStyle name="SAPBEXfilterDrill 2 5 6 4" xfId="31485"/>
    <cellStyle name="SAPBEXfilterDrill 2 5 6 4 2" xfId="31486"/>
    <cellStyle name="SAPBEXfilterDrill 2 5 6 5" xfId="31487"/>
    <cellStyle name="SAPBEXfilterDrill 2 5 7" xfId="4034"/>
    <cellStyle name="SAPBEXfilterDrill 2 5 7 2" xfId="31488"/>
    <cellStyle name="SAPBEXfilterDrill 2 5 7 2 2" xfId="31489"/>
    <cellStyle name="SAPBEXfilterDrill 2 5 7 3" xfId="31490"/>
    <cellStyle name="SAPBEXfilterDrill 2 5 7 3 2" xfId="31491"/>
    <cellStyle name="SAPBEXfilterDrill 2 5 7 4" xfId="31492"/>
    <cellStyle name="SAPBEXfilterDrill 2 5 8" xfId="31493"/>
    <cellStyle name="SAPBEXfilterDrill 2 5 8 2" xfId="31494"/>
    <cellStyle name="SAPBEXfilterDrill 2 5 9" xfId="31495"/>
    <cellStyle name="SAPBEXfilterDrill 2 5 9 2" xfId="31496"/>
    <cellStyle name="SAPBEXfilterDrill 2 6" xfId="4035"/>
    <cellStyle name="SAPBEXfilterDrill 2 6 2" xfId="4036"/>
    <cellStyle name="SAPBEXfilterDrill 2 6 2 2" xfId="31497"/>
    <cellStyle name="SAPBEXfilterDrill 2 6 2 2 2" xfId="31498"/>
    <cellStyle name="SAPBEXfilterDrill 2 6 2 3" xfId="31499"/>
    <cellStyle name="SAPBEXfilterDrill 2 6 2 3 2" xfId="31500"/>
    <cellStyle name="SAPBEXfilterDrill 2 6 2 4" xfId="31501"/>
    <cellStyle name="SAPBEXfilterDrill 2 6 3" xfId="31502"/>
    <cellStyle name="SAPBEXfilterDrill 2 6 3 2" xfId="31503"/>
    <cellStyle name="SAPBEXfilterDrill 2 6 4" xfId="31504"/>
    <cellStyle name="SAPBEXfilterDrill 2 6 4 2" xfId="31505"/>
    <cellStyle name="SAPBEXfilterDrill 2 6 5" xfId="31506"/>
    <cellStyle name="SAPBEXfilterDrill 2 7" xfId="4037"/>
    <cellStyle name="SAPBEXfilterDrill 2 7 2" xfId="4038"/>
    <cellStyle name="SAPBEXfilterDrill 2 7 2 2" xfId="31507"/>
    <cellStyle name="SAPBEXfilterDrill 2 7 2 2 2" xfId="31508"/>
    <cellStyle name="SAPBEXfilterDrill 2 7 2 3" xfId="31509"/>
    <cellStyle name="SAPBEXfilterDrill 2 7 2 3 2" xfId="31510"/>
    <cellStyle name="SAPBEXfilterDrill 2 7 2 4" xfId="31511"/>
    <cellStyle name="SAPBEXfilterDrill 2 7 3" xfId="31512"/>
    <cellStyle name="SAPBEXfilterDrill 2 7 3 2" xfId="31513"/>
    <cellStyle name="SAPBEXfilterDrill 2 7 4" xfId="31514"/>
    <cellStyle name="SAPBEXfilterDrill 2 7 4 2" xfId="31515"/>
    <cellStyle name="SAPBEXfilterDrill 2 7 5" xfId="31516"/>
    <cellStyle name="SAPBEXfilterDrill 2 8" xfId="4039"/>
    <cellStyle name="SAPBEXfilterDrill 2 8 2" xfId="4040"/>
    <cellStyle name="SAPBEXfilterDrill 2 8 2 2" xfId="31517"/>
    <cellStyle name="SAPBEXfilterDrill 2 8 2 2 2" xfId="31518"/>
    <cellStyle name="SAPBEXfilterDrill 2 8 2 3" xfId="31519"/>
    <cellStyle name="SAPBEXfilterDrill 2 8 2 3 2" xfId="31520"/>
    <cellStyle name="SAPBEXfilterDrill 2 8 2 4" xfId="31521"/>
    <cellStyle name="SAPBEXfilterDrill 2 8 3" xfId="31522"/>
    <cellStyle name="SAPBEXfilterDrill 2 8 3 2" xfId="31523"/>
    <cellStyle name="SAPBEXfilterDrill 2 8 4" xfId="31524"/>
    <cellStyle name="SAPBEXfilterDrill 2 8 4 2" xfId="31525"/>
    <cellStyle name="SAPBEXfilterDrill 2 8 5" xfId="31526"/>
    <cellStyle name="SAPBEXfilterDrill 2 9" xfId="4041"/>
    <cellStyle name="SAPBEXfilterDrill 2 9 2" xfId="4042"/>
    <cellStyle name="SAPBEXfilterDrill 2 9 2 2" xfId="31527"/>
    <cellStyle name="SAPBEXfilterDrill 2 9 2 2 2" xfId="31528"/>
    <cellStyle name="SAPBEXfilterDrill 2 9 2 3" xfId="31529"/>
    <cellStyle name="SAPBEXfilterDrill 2 9 2 3 2" xfId="31530"/>
    <cellStyle name="SAPBEXfilterDrill 2 9 2 4" xfId="31531"/>
    <cellStyle name="SAPBEXfilterDrill 2 9 3" xfId="31532"/>
    <cellStyle name="SAPBEXfilterDrill 2 9 3 2" xfId="31533"/>
    <cellStyle name="SAPBEXfilterDrill 2 9 4" xfId="31534"/>
    <cellStyle name="SAPBEXfilterDrill 2 9 4 2" xfId="31535"/>
    <cellStyle name="SAPBEXfilterDrill 2 9 5" xfId="31536"/>
    <cellStyle name="SAPBEXfilterDrill 20" xfId="31537"/>
    <cellStyle name="SAPBEXfilterDrill 21" xfId="31538"/>
    <cellStyle name="SAPBEXfilterDrill 21 2" xfId="31539"/>
    <cellStyle name="SAPBEXfilterDrill 22" xfId="31540"/>
    <cellStyle name="SAPBEXfilterDrill 3" xfId="4043"/>
    <cellStyle name="SAPBEXfilterDrill 3 10" xfId="4044"/>
    <cellStyle name="SAPBEXfilterDrill 3 10 2" xfId="31541"/>
    <cellStyle name="SAPBEXfilterDrill 3 10 2 2" xfId="31542"/>
    <cellStyle name="SAPBEXfilterDrill 3 10 3" xfId="31543"/>
    <cellStyle name="SAPBEXfilterDrill 3 10 3 2" xfId="31544"/>
    <cellStyle name="SAPBEXfilterDrill 3 10 4" xfId="31545"/>
    <cellStyle name="SAPBEXfilterDrill 3 11" xfId="31546"/>
    <cellStyle name="SAPBEXfilterDrill 3 11 2" xfId="31547"/>
    <cellStyle name="SAPBEXfilterDrill 3 12" xfId="31548"/>
    <cellStyle name="SAPBEXfilterDrill 3 12 2" xfId="31549"/>
    <cellStyle name="SAPBEXfilterDrill 3 13" xfId="31550"/>
    <cellStyle name="SAPBEXfilterDrill 3 2" xfId="4045"/>
    <cellStyle name="SAPBEXfilterDrill 3 2 10" xfId="31551"/>
    <cellStyle name="SAPBEXfilterDrill 3 2 2" xfId="4046"/>
    <cellStyle name="SAPBEXfilterDrill 3 2 2 2" xfId="4047"/>
    <cellStyle name="SAPBEXfilterDrill 3 2 2 2 2" xfId="31552"/>
    <cellStyle name="SAPBEXfilterDrill 3 2 2 2 2 2" xfId="31553"/>
    <cellStyle name="SAPBEXfilterDrill 3 2 2 2 3" xfId="31554"/>
    <cellStyle name="SAPBEXfilterDrill 3 2 2 2 3 2" xfId="31555"/>
    <cellStyle name="SAPBEXfilterDrill 3 2 2 2 4" xfId="31556"/>
    <cellStyle name="SAPBEXfilterDrill 3 2 2 3" xfId="31557"/>
    <cellStyle name="SAPBEXfilterDrill 3 2 2 3 2" xfId="31558"/>
    <cellStyle name="SAPBEXfilterDrill 3 2 2 4" xfId="31559"/>
    <cellStyle name="SAPBEXfilterDrill 3 2 2 4 2" xfId="31560"/>
    <cellStyle name="SAPBEXfilterDrill 3 2 2 5" xfId="31561"/>
    <cellStyle name="SAPBEXfilterDrill 3 2 3" xfId="4048"/>
    <cellStyle name="SAPBEXfilterDrill 3 2 3 2" xfId="4049"/>
    <cellStyle name="SAPBEXfilterDrill 3 2 3 2 2" xfId="31562"/>
    <cellStyle name="SAPBEXfilterDrill 3 2 3 2 2 2" xfId="31563"/>
    <cellStyle name="SAPBEXfilterDrill 3 2 3 2 3" xfId="31564"/>
    <cellStyle name="SAPBEXfilterDrill 3 2 3 2 3 2" xfId="31565"/>
    <cellStyle name="SAPBEXfilterDrill 3 2 3 2 4" xfId="31566"/>
    <cellStyle name="SAPBEXfilterDrill 3 2 3 3" xfId="31567"/>
    <cellStyle name="SAPBEXfilterDrill 3 2 3 3 2" xfId="31568"/>
    <cellStyle name="SAPBEXfilterDrill 3 2 3 4" xfId="31569"/>
    <cellStyle name="SAPBEXfilterDrill 3 2 3 4 2" xfId="31570"/>
    <cellStyle name="SAPBEXfilterDrill 3 2 3 5" xfId="31571"/>
    <cellStyle name="SAPBEXfilterDrill 3 2 4" xfId="4050"/>
    <cellStyle name="SAPBEXfilterDrill 3 2 4 2" xfId="4051"/>
    <cellStyle name="SAPBEXfilterDrill 3 2 4 2 2" xfId="31572"/>
    <cellStyle name="SAPBEXfilterDrill 3 2 4 2 2 2" xfId="31573"/>
    <cellStyle name="SAPBEXfilterDrill 3 2 4 2 3" xfId="31574"/>
    <cellStyle name="SAPBEXfilterDrill 3 2 4 2 3 2" xfId="31575"/>
    <cellStyle name="SAPBEXfilterDrill 3 2 4 2 4" xfId="31576"/>
    <cellStyle name="SAPBEXfilterDrill 3 2 4 3" xfId="31577"/>
    <cellStyle name="SAPBEXfilterDrill 3 2 4 3 2" xfId="31578"/>
    <cellStyle name="SAPBEXfilterDrill 3 2 4 4" xfId="31579"/>
    <cellStyle name="SAPBEXfilterDrill 3 2 4 4 2" xfId="31580"/>
    <cellStyle name="SAPBEXfilterDrill 3 2 4 5" xfId="31581"/>
    <cellStyle name="SAPBEXfilterDrill 3 2 5" xfId="4052"/>
    <cellStyle name="SAPBEXfilterDrill 3 2 5 2" xfId="4053"/>
    <cellStyle name="SAPBEXfilterDrill 3 2 5 2 2" xfId="31582"/>
    <cellStyle name="SAPBEXfilterDrill 3 2 5 2 2 2" xfId="31583"/>
    <cellStyle name="SAPBEXfilterDrill 3 2 5 2 3" xfId="31584"/>
    <cellStyle name="SAPBEXfilterDrill 3 2 5 2 3 2" xfId="31585"/>
    <cellStyle name="SAPBEXfilterDrill 3 2 5 2 4" xfId="31586"/>
    <cellStyle name="SAPBEXfilterDrill 3 2 5 3" xfId="31587"/>
    <cellStyle name="SAPBEXfilterDrill 3 2 5 3 2" xfId="31588"/>
    <cellStyle name="SAPBEXfilterDrill 3 2 5 4" xfId="31589"/>
    <cellStyle name="SAPBEXfilterDrill 3 2 5 4 2" xfId="31590"/>
    <cellStyle name="SAPBEXfilterDrill 3 2 5 5" xfId="31591"/>
    <cellStyle name="SAPBEXfilterDrill 3 2 6" xfId="4054"/>
    <cellStyle name="SAPBEXfilterDrill 3 2 6 2" xfId="4055"/>
    <cellStyle name="SAPBEXfilterDrill 3 2 6 2 2" xfId="31592"/>
    <cellStyle name="SAPBEXfilterDrill 3 2 6 2 2 2" xfId="31593"/>
    <cellStyle name="SAPBEXfilterDrill 3 2 6 2 3" xfId="31594"/>
    <cellStyle name="SAPBEXfilterDrill 3 2 6 2 3 2" xfId="31595"/>
    <cellStyle name="SAPBEXfilterDrill 3 2 6 2 4" xfId="31596"/>
    <cellStyle name="SAPBEXfilterDrill 3 2 6 3" xfId="31597"/>
    <cellStyle name="SAPBEXfilterDrill 3 2 6 3 2" xfId="31598"/>
    <cellStyle name="SAPBEXfilterDrill 3 2 6 4" xfId="31599"/>
    <cellStyle name="SAPBEXfilterDrill 3 2 6 4 2" xfId="31600"/>
    <cellStyle name="SAPBEXfilterDrill 3 2 6 5" xfId="31601"/>
    <cellStyle name="SAPBEXfilterDrill 3 2 7" xfId="4056"/>
    <cellStyle name="SAPBEXfilterDrill 3 2 7 2" xfId="31602"/>
    <cellStyle name="SAPBEXfilterDrill 3 2 7 2 2" xfId="31603"/>
    <cellStyle name="SAPBEXfilterDrill 3 2 7 3" xfId="31604"/>
    <cellStyle name="SAPBEXfilterDrill 3 2 7 3 2" xfId="31605"/>
    <cellStyle name="SAPBEXfilterDrill 3 2 7 4" xfId="31606"/>
    <cellStyle name="SAPBEXfilterDrill 3 2 8" xfId="31607"/>
    <cellStyle name="SAPBEXfilterDrill 3 2 8 2" xfId="31608"/>
    <cellStyle name="SAPBEXfilterDrill 3 2 9" xfId="31609"/>
    <cellStyle name="SAPBEXfilterDrill 3 2 9 2" xfId="31610"/>
    <cellStyle name="SAPBEXfilterDrill 3 3" xfId="4057"/>
    <cellStyle name="SAPBEXfilterDrill 3 3 10" xfId="31611"/>
    <cellStyle name="SAPBEXfilterDrill 3 3 2" xfId="4058"/>
    <cellStyle name="SAPBEXfilterDrill 3 3 2 2" xfId="4059"/>
    <cellStyle name="SAPBEXfilterDrill 3 3 2 2 2" xfId="31612"/>
    <cellStyle name="SAPBEXfilterDrill 3 3 2 2 2 2" xfId="31613"/>
    <cellStyle name="SAPBEXfilterDrill 3 3 2 2 3" xfId="31614"/>
    <cellStyle name="SAPBEXfilterDrill 3 3 2 2 3 2" xfId="31615"/>
    <cellStyle name="SAPBEXfilterDrill 3 3 2 2 4" xfId="31616"/>
    <cellStyle name="SAPBEXfilterDrill 3 3 2 3" xfId="31617"/>
    <cellStyle name="SAPBEXfilterDrill 3 3 2 3 2" xfId="31618"/>
    <cellStyle name="SAPBEXfilterDrill 3 3 2 4" xfId="31619"/>
    <cellStyle name="SAPBEXfilterDrill 3 3 2 4 2" xfId="31620"/>
    <cellStyle name="SAPBEXfilterDrill 3 3 2 5" xfId="31621"/>
    <cellStyle name="SAPBEXfilterDrill 3 3 3" xfId="4060"/>
    <cellStyle name="SAPBEXfilterDrill 3 3 3 2" xfId="4061"/>
    <cellStyle name="SAPBEXfilterDrill 3 3 3 2 2" xfId="31622"/>
    <cellStyle name="SAPBEXfilterDrill 3 3 3 2 2 2" xfId="31623"/>
    <cellStyle name="SAPBEXfilterDrill 3 3 3 2 3" xfId="31624"/>
    <cellStyle name="SAPBEXfilterDrill 3 3 3 2 3 2" xfId="31625"/>
    <cellStyle name="SAPBEXfilterDrill 3 3 3 2 4" xfId="31626"/>
    <cellStyle name="SAPBEXfilterDrill 3 3 3 3" xfId="31627"/>
    <cellStyle name="SAPBEXfilterDrill 3 3 3 3 2" xfId="31628"/>
    <cellStyle name="SAPBEXfilterDrill 3 3 3 4" xfId="31629"/>
    <cellStyle name="SAPBEXfilterDrill 3 3 3 4 2" xfId="31630"/>
    <cellStyle name="SAPBEXfilterDrill 3 3 3 5" xfId="31631"/>
    <cellStyle name="SAPBEXfilterDrill 3 3 4" xfId="4062"/>
    <cellStyle name="SAPBEXfilterDrill 3 3 4 2" xfId="4063"/>
    <cellStyle name="SAPBEXfilterDrill 3 3 4 2 2" xfId="31632"/>
    <cellStyle name="SAPBEXfilterDrill 3 3 4 2 2 2" xfId="31633"/>
    <cellStyle name="SAPBEXfilterDrill 3 3 4 2 3" xfId="31634"/>
    <cellStyle name="SAPBEXfilterDrill 3 3 4 2 3 2" xfId="31635"/>
    <cellStyle name="SAPBEXfilterDrill 3 3 4 2 4" xfId="31636"/>
    <cellStyle name="SAPBEXfilterDrill 3 3 4 3" xfId="31637"/>
    <cellStyle name="SAPBEXfilterDrill 3 3 4 3 2" xfId="31638"/>
    <cellStyle name="SAPBEXfilterDrill 3 3 4 4" xfId="31639"/>
    <cellStyle name="SAPBEXfilterDrill 3 3 4 4 2" xfId="31640"/>
    <cellStyle name="SAPBEXfilterDrill 3 3 4 5" xfId="31641"/>
    <cellStyle name="SAPBEXfilterDrill 3 3 5" xfId="4064"/>
    <cellStyle name="SAPBEXfilterDrill 3 3 5 2" xfId="4065"/>
    <cellStyle name="SAPBEXfilterDrill 3 3 5 2 2" xfId="31642"/>
    <cellStyle name="SAPBEXfilterDrill 3 3 5 2 2 2" xfId="31643"/>
    <cellStyle name="SAPBEXfilterDrill 3 3 5 2 3" xfId="31644"/>
    <cellStyle name="SAPBEXfilterDrill 3 3 5 2 3 2" xfId="31645"/>
    <cellStyle name="SAPBEXfilterDrill 3 3 5 2 4" xfId="31646"/>
    <cellStyle name="SAPBEXfilterDrill 3 3 5 3" xfId="31647"/>
    <cellStyle name="SAPBEXfilterDrill 3 3 5 3 2" xfId="31648"/>
    <cellStyle name="SAPBEXfilterDrill 3 3 5 4" xfId="31649"/>
    <cellStyle name="SAPBEXfilterDrill 3 3 5 4 2" xfId="31650"/>
    <cellStyle name="SAPBEXfilterDrill 3 3 5 5" xfId="31651"/>
    <cellStyle name="SAPBEXfilterDrill 3 3 6" xfId="4066"/>
    <cellStyle name="SAPBEXfilterDrill 3 3 6 2" xfId="4067"/>
    <cellStyle name="SAPBEXfilterDrill 3 3 6 2 2" xfId="31652"/>
    <cellStyle name="SAPBEXfilterDrill 3 3 6 2 2 2" xfId="31653"/>
    <cellStyle name="SAPBEXfilterDrill 3 3 6 2 3" xfId="31654"/>
    <cellStyle name="SAPBEXfilterDrill 3 3 6 2 3 2" xfId="31655"/>
    <cellStyle name="SAPBEXfilterDrill 3 3 6 2 4" xfId="31656"/>
    <cellStyle name="SAPBEXfilterDrill 3 3 6 3" xfId="31657"/>
    <cellStyle name="SAPBEXfilterDrill 3 3 6 3 2" xfId="31658"/>
    <cellStyle name="SAPBEXfilterDrill 3 3 6 4" xfId="31659"/>
    <cellStyle name="SAPBEXfilterDrill 3 3 6 4 2" xfId="31660"/>
    <cellStyle name="SAPBEXfilterDrill 3 3 6 5" xfId="31661"/>
    <cellStyle name="SAPBEXfilterDrill 3 3 7" xfId="4068"/>
    <cellStyle name="SAPBEXfilterDrill 3 3 7 2" xfId="31662"/>
    <cellStyle name="SAPBEXfilterDrill 3 3 7 2 2" xfId="31663"/>
    <cellStyle name="SAPBEXfilterDrill 3 3 7 3" xfId="31664"/>
    <cellStyle name="SAPBEXfilterDrill 3 3 7 3 2" xfId="31665"/>
    <cellStyle name="SAPBEXfilterDrill 3 3 7 4" xfId="31666"/>
    <cellStyle name="SAPBEXfilterDrill 3 3 8" xfId="31667"/>
    <cellStyle name="SAPBEXfilterDrill 3 3 8 2" xfId="31668"/>
    <cellStyle name="SAPBEXfilterDrill 3 3 9" xfId="31669"/>
    <cellStyle name="SAPBEXfilterDrill 3 3 9 2" xfId="31670"/>
    <cellStyle name="SAPBEXfilterDrill 3 4" xfId="4069"/>
    <cellStyle name="SAPBEXfilterDrill 3 4 10" xfId="31671"/>
    <cellStyle name="SAPBEXfilterDrill 3 4 2" xfId="4070"/>
    <cellStyle name="SAPBEXfilterDrill 3 4 2 2" xfId="4071"/>
    <cellStyle name="SAPBEXfilterDrill 3 4 2 2 2" xfId="31672"/>
    <cellStyle name="SAPBEXfilterDrill 3 4 2 2 2 2" xfId="31673"/>
    <cellStyle name="SAPBEXfilterDrill 3 4 2 2 3" xfId="31674"/>
    <cellStyle name="SAPBEXfilterDrill 3 4 2 2 3 2" xfId="31675"/>
    <cellStyle name="SAPBEXfilterDrill 3 4 2 2 4" xfId="31676"/>
    <cellStyle name="SAPBEXfilterDrill 3 4 2 3" xfId="31677"/>
    <cellStyle name="SAPBEXfilterDrill 3 4 2 3 2" xfId="31678"/>
    <cellStyle name="SAPBEXfilterDrill 3 4 2 4" xfId="31679"/>
    <cellStyle name="SAPBEXfilterDrill 3 4 2 4 2" xfId="31680"/>
    <cellStyle name="SAPBEXfilterDrill 3 4 2 5" xfId="31681"/>
    <cellStyle name="SAPBEXfilterDrill 3 4 3" xfId="4072"/>
    <cellStyle name="SAPBEXfilterDrill 3 4 3 2" xfId="4073"/>
    <cellStyle name="SAPBEXfilterDrill 3 4 3 2 2" xfId="31682"/>
    <cellStyle name="SAPBEXfilterDrill 3 4 3 2 2 2" xfId="31683"/>
    <cellStyle name="SAPBEXfilterDrill 3 4 3 2 3" xfId="31684"/>
    <cellStyle name="SAPBEXfilterDrill 3 4 3 2 3 2" xfId="31685"/>
    <cellStyle name="SAPBEXfilterDrill 3 4 3 2 4" xfId="31686"/>
    <cellStyle name="SAPBEXfilterDrill 3 4 3 3" xfId="31687"/>
    <cellStyle name="SAPBEXfilterDrill 3 4 3 3 2" xfId="31688"/>
    <cellStyle name="SAPBEXfilterDrill 3 4 3 4" xfId="31689"/>
    <cellStyle name="SAPBEXfilterDrill 3 4 3 4 2" xfId="31690"/>
    <cellStyle name="SAPBEXfilterDrill 3 4 3 5" xfId="31691"/>
    <cellStyle name="SAPBEXfilterDrill 3 4 4" xfId="4074"/>
    <cellStyle name="SAPBEXfilterDrill 3 4 4 2" xfId="4075"/>
    <cellStyle name="SAPBEXfilterDrill 3 4 4 2 2" xfId="31692"/>
    <cellStyle name="SAPBEXfilterDrill 3 4 4 2 2 2" xfId="31693"/>
    <cellStyle name="SAPBEXfilterDrill 3 4 4 2 3" xfId="31694"/>
    <cellStyle name="SAPBEXfilterDrill 3 4 4 2 3 2" xfId="31695"/>
    <cellStyle name="SAPBEXfilterDrill 3 4 4 2 4" xfId="31696"/>
    <cellStyle name="SAPBEXfilterDrill 3 4 4 3" xfId="31697"/>
    <cellStyle name="SAPBEXfilterDrill 3 4 4 3 2" xfId="31698"/>
    <cellStyle name="SAPBEXfilterDrill 3 4 4 4" xfId="31699"/>
    <cellStyle name="SAPBEXfilterDrill 3 4 4 4 2" xfId="31700"/>
    <cellStyle name="SAPBEXfilterDrill 3 4 4 5" xfId="31701"/>
    <cellStyle name="SAPBEXfilterDrill 3 4 5" xfId="4076"/>
    <cellStyle name="SAPBEXfilterDrill 3 4 5 2" xfId="4077"/>
    <cellStyle name="SAPBEXfilterDrill 3 4 5 2 2" xfId="31702"/>
    <cellStyle name="SAPBEXfilterDrill 3 4 5 2 2 2" xfId="31703"/>
    <cellStyle name="SAPBEXfilterDrill 3 4 5 2 3" xfId="31704"/>
    <cellStyle name="SAPBEXfilterDrill 3 4 5 2 3 2" xfId="31705"/>
    <cellStyle name="SAPBEXfilterDrill 3 4 5 2 4" xfId="31706"/>
    <cellStyle name="SAPBEXfilterDrill 3 4 5 3" xfId="31707"/>
    <cellStyle name="SAPBEXfilterDrill 3 4 5 3 2" xfId="31708"/>
    <cellStyle name="SAPBEXfilterDrill 3 4 5 4" xfId="31709"/>
    <cellStyle name="SAPBEXfilterDrill 3 4 5 4 2" xfId="31710"/>
    <cellStyle name="SAPBEXfilterDrill 3 4 5 5" xfId="31711"/>
    <cellStyle name="SAPBEXfilterDrill 3 4 6" xfId="4078"/>
    <cellStyle name="SAPBEXfilterDrill 3 4 6 2" xfId="4079"/>
    <cellStyle name="SAPBEXfilterDrill 3 4 6 2 2" xfId="31712"/>
    <cellStyle name="SAPBEXfilterDrill 3 4 6 2 2 2" xfId="31713"/>
    <cellStyle name="SAPBEXfilterDrill 3 4 6 2 3" xfId="31714"/>
    <cellStyle name="SAPBEXfilterDrill 3 4 6 2 3 2" xfId="31715"/>
    <cellStyle name="SAPBEXfilterDrill 3 4 6 2 4" xfId="31716"/>
    <cellStyle name="SAPBEXfilterDrill 3 4 6 3" xfId="31717"/>
    <cellStyle name="SAPBEXfilterDrill 3 4 6 3 2" xfId="31718"/>
    <cellStyle name="SAPBEXfilterDrill 3 4 6 4" xfId="31719"/>
    <cellStyle name="SAPBEXfilterDrill 3 4 6 4 2" xfId="31720"/>
    <cellStyle name="SAPBEXfilterDrill 3 4 6 5" xfId="31721"/>
    <cellStyle name="SAPBEXfilterDrill 3 4 7" xfId="4080"/>
    <cellStyle name="SAPBEXfilterDrill 3 4 7 2" xfId="31722"/>
    <cellStyle name="SAPBEXfilterDrill 3 4 7 2 2" xfId="31723"/>
    <cellStyle name="SAPBEXfilterDrill 3 4 7 3" xfId="31724"/>
    <cellStyle name="SAPBEXfilterDrill 3 4 7 3 2" xfId="31725"/>
    <cellStyle name="SAPBEXfilterDrill 3 4 7 4" xfId="31726"/>
    <cellStyle name="SAPBEXfilterDrill 3 4 8" xfId="31727"/>
    <cellStyle name="SAPBEXfilterDrill 3 4 8 2" xfId="31728"/>
    <cellStyle name="SAPBEXfilterDrill 3 4 9" xfId="31729"/>
    <cellStyle name="SAPBEXfilterDrill 3 4 9 2" xfId="31730"/>
    <cellStyle name="SAPBEXfilterDrill 3 5" xfId="4081"/>
    <cellStyle name="SAPBEXfilterDrill 3 5 2" xfId="4082"/>
    <cellStyle name="SAPBEXfilterDrill 3 5 2 2" xfId="31731"/>
    <cellStyle name="SAPBEXfilterDrill 3 5 2 2 2" xfId="31732"/>
    <cellStyle name="SAPBEXfilterDrill 3 5 2 3" xfId="31733"/>
    <cellStyle name="SAPBEXfilterDrill 3 5 2 3 2" xfId="31734"/>
    <cellStyle name="SAPBEXfilterDrill 3 5 2 4" xfId="31735"/>
    <cellStyle name="SAPBEXfilterDrill 3 5 3" xfId="31736"/>
    <cellStyle name="SAPBEXfilterDrill 3 5 3 2" xfId="31737"/>
    <cellStyle name="SAPBEXfilterDrill 3 5 4" xfId="31738"/>
    <cellStyle name="SAPBEXfilterDrill 3 5 4 2" xfId="31739"/>
    <cellStyle name="SAPBEXfilterDrill 3 5 5" xfId="31740"/>
    <cellStyle name="SAPBEXfilterDrill 3 6" xfId="4083"/>
    <cellStyle name="SAPBEXfilterDrill 3 6 2" xfId="4084"/>
    <cellStyle name="SAPBEXfilterDrill 3 6 2 2" xfId="31741"/>
    <cellStyle name="SAPBEXfilterDrill 3 6 2 2 2" xfId="31742"/>
    <cellStyle name="SAPBEXfilterDrill 3 6 2 3" xfId="31743"/>
    <cellStyle name="SAPBEXfilterDrill 3 6 2 3 2" xfId="31744"/>
    <cellStyle name="SAPBEXfilterDrill 3 6 2 4" xfId="31745"/>
    <cellStyle name="SAPBEXfilterDrill 3 6 3" xfId="31746"/>
    <cellStyle name="SAPBEXfilterDrill 3 6 3 2" xfId="31747"/>
    <cellStyle name="SAPBEXfilterDrill 3 6 4" xfId="31748"/>
    <cellStyle name="SAPBEXfilterDrill 3 6 4 2" xfId="31749"/>
    <cellStyle name="SAPBEXfilterDrill 3 6 5" xfId="31750"/>
    <cellStyle name="SAPBEXfilterDrill 3 7" xfId="4085"/>
    <cellStyle name="SAPBEXfilterDrill 3 7 2" xfId="4086"/>
    <cellStyle name="SAPBEXfilterDrill 3 7 2 2" xfId="31751"/>
    <cellStyle name="SAPBEXfilterDrill 3 7 2 2 2" xfId="31752"/>
    <cellStyle name="SAPBEXfilterDrill 3 7 2 3" xfId="31753"/>
    <cellStyle name="SAPBEXfilterDrill 3 7 2 3 2" xfId="31754"/>
    <cellStyle name="SAPBEXfilterDrill 3 7 2 4" xfId="31755"/>
    <cellStyle name="SAPBEXfilterDrill 3 7 3" xfId="31756"/>
    <cellStyle name="SAPBEXfilterDrill 3 7 3 2" xfId="31757"/>
    <cellStyle name="SAPBEXfilterDrill 3 7 4" xfId="31758"/>
    <cellStyle name="SAPBEXfilterDrill 3 7 4 2" xfId="31759"/>
    <cellStyle name="SAPBEXfilterDrill 3 7 5" xfId="31760"/>
    <cellStyle name="SAPBEXfilterDrill 3 8" xfId="4087"/>
    <cellStyle name="SAPBEXfilterDrill 3 8 2" xfId="4088"/>
    <cellStyle name="SAPBEXfilterDrill 3 8 2 2" xfId="31761"/>
    <cellStyle name="SAPBEXfilterDrill 3 8 2 2 2" xfId="31762"/>
    <cellStyle name="SAPBEXfilterDrill 3 8 2 3" xfId="31763"/>
    <cellStyle name="SAPBEXfilterDrill 3 8 2 3 2" xfId="31764"/>
    <cellStyle name="SAPBEXfilterDrill 3 8 2 4" xfId="31765"/>
    <cellStyle name="SAPBEXfilterDrill 3 8 3" xfId="31766"/>
    <cellStyle name="SAPBEXfilterDrill 3 8 3 2" xfId="31767"/>
    <cellStyle name="SAPBEXfilterDrill 3 8 4" xfId="31768"/>
    <cellStyle name="SAPBEXfilterDrill 3 8 4 2" xfId="31769"/>
    <cellStyle name="SAPBEXfilterDrill 3 8 5" xfId="31770"/>
    <cellStyle name="SAPBEXfilterDrill 3 9" xfId="4089"/>
    <cellStyle name="SAPBEXfilterDrill 3 9 2" xfId="4090"/>
    <cellStyle name="SAPBEXfilterDrill 3 9 2 2" xfId="31771"/>
    <cellStyle name="SAPBEXfilterDrill 3 9 2 2 2" xfId="31772"/>
    <cellStyle name="SAPBEXfilterDrill 3 9 2 3" xfId="31773"/>
    <cellStyle name="SAPBEXfilterDrill 3 9 2 3 2" xfId="31774"/>
    <cellStyle name="SAPBEXfilterDrill 3 9 2 4" xfId="31775"/>
    <cellStyle name="SAPBEXfilterDrill 3 9 3" xfId="31776"/>
    <cellStyle name="SAPBEXfilterDrill 3 9 3 2" xfId="31777"/>
    <cellStyle name="SAPBEXfilterDrill 3 9 4" xfId="31778"/>
    <cellStyle name="SAPBEXfilterDrill 3 9 4 2" xfId="31779"/>
    <cellStyle name="SAPBEXfilterDrill 3 9 5" xfId="31780"/>
    <cellStyle name="SAPBEXfilterDrill 4" xfId="4091"/>
    <cellStyle name="SAPBEXfilterDrill 4 10" xfId="31781"/>
    <cellStyle name="SAPBEXfilterDrill 4 2" xfId="4092"/>
    <cellStyle name="SAPBEXfilterDrill 4 2 2" xfId="4093"/>
    <cellStyle name="SAPBEXfilterDrill 4 2 2 2" xfId="31782"/>
    <cellStyle name="SAPBEXfilterDrill 4 2 2 2 2" xfId="31783"/>
    <cellStyle name="SAPBEXfilterDrill 4 2 2 3" xfId="31784"/>
    <cellStyle name="SAPBEXfilterDrill 4 2 2 3 2" xfId="31785"/>
    <cellStyle name="SAPBEXfilterDrill 4 2 2 4" xfId="31786"/>
    <cellStyle name="SAPBEXfilterDrill 4 2 3" xfId="31787"/>
    <cellStyle name="SAPBEXfilterDrill 4 2 3 2" xfId="31788"/>
    <cellStyle name="SAPBEXfilterDrill 4 2 4" xfId="31789"/>
    <cellStyle name="SAPBEXfilterDrill 4 2 4 2" xfId="31790"/>
    <cellStyle name="SAPBEXfilterDrill 4 2 5" xfId="31791"/>
    <cellStyle name="SAPBEXfilterDrill 4 3" xfId="4094"/>
    <cellStyle name="SAPBEXfilterDrill 4 3 2" xfId="4095"/>
    <cellStyle name="SAPBEXfilterDrill 4 3 2 2" xfId="31792"/>
    <cellStyle name="SAPBEXfilterDrill 4 3 2 2 2" xfId="31793"/>
    <cellStyle name="SAPBEXfilterDrill 4 3 2 3" xfId="31794"/>
    <cellStyle name="SAPBEXfilterDrill 4 3 2 3 2" xfId="31795"/>
    <cellStyle name="SAPBEXfilterDrill 4 3 2 4" xfId="31796"/>
    <cellStyle name="SAPBEXfilterDrill 4 3 3" xfId="31797"/>
    <cellStyle name="SAPBEXfilterDrill 4 3 3 2" xfId="31798"/>
    <cellStyle name="SAPBEXfilterDrill 4 3 4" xfId="31799"/>
    <cellStyle name="SAPBEXfilterDrill 4 3 4 2" xfId="31800"/>
    <cellStyle name="SAPBEXfilterDrill 4 3 5" xfId="31801"/>
    <cellStyle name="SAPBEXfilterDrill 4 4" xfId="4096"/>
    <cellStyle name="SAPBEXfilterDrill 4 4 2" xfId="4097"/>
    <cellStyle name="SAPBEXfilterDrill 4 4 2 2" xfId="31802"/>
    <cellStyle name="SAPBEXfilterDrill 4 4 2 2 2" xfId="31803"/>
    <cellStyle name="SAPBEXfilterDrill 4 4 2 3" xfId="31804"/>
    <cellStyle name="SAPBEXfilterDrill 4 4 2 3 2" xfId="31805"/>
    <cellStyle name="SAPBEXfilterDrill 4 4 2 4" xfId="31806"/>
    <cellStyle name="SAPBEXfilterDrill 4 4 3" xfId="31807"/>
    <cellStyle name="SAPBEXfilterDrill 4 4 3 2" xfId="31808"/>
    <cellStyle name="SAPBEXfilterDrill 4 4 4" xfId="31809"/>
    <cellStyle name="SAPBEXfilterDrill 4 4 4 2" xfId="31810"/>
    <cellStyle name="SAPBEXfilterDrill 4 4 5" xfId="31811"/>
    <cellStyle name="SAPBEXfilterDrill 4 5" xfId="4098"/>
    <cellStyle name="SAPBEXfilterDrill 4 5 2" xfId="4099"/>
    <cellStyle name="SAPBEXfilterDrill 4 5 2 2" xfId="31812"/>
    <cellStyle name="SAPBEXfilterDrill 4 5 2 2 2" xfId="31813"/>
    <cellStyle name="SAPBEXfilterDrill 4 5 2 3" xfId="31814"/>
    <cellStyle name="SAPBEXfilterDrill 4 5 2 3 2" xfId="31815"/>
    <cellStyle name="SAPBEXfilterDrill 4 5 2 4" xfId="31816"/>
    <cellStyle name="SAPBEXfilterDrill 4 5 3" xfId="31817"/>
    <cellStyle name="SAPBEXfilterDrill 4 5 3 2" xfId="31818"/>
    <cellStyle name="SAPBEXfilterDrill 4 5 4" xfId="31819"/>
    <cellStyle name="SAPBEXfilterDrill 4 5 4 2" xfId="31820"/>
    <cellStyle name="SAPBEXfilterDrill 4 5 5" xfId="31821"/>
    <cellStyle name="SAPBEXfilterDrill 4 6" xfId="4100"/>
    <cellStyle name="SAPBEXfilterDrill 4 6 2" xfId="4101"/>
    <cellStyle name="SAPBEXfilterDrill 4 6 2 2" xfId="31822"/>
    <cellStyle name="SAPBEXfilterDrill 4 6 2 2 2" xfId="31823"/>
    <cellStyle name="SAPBEXfilterDrill 4 6 2 3" xfId="31824"/>
    <cellStyle name="SAPBEXfilterDrill 4 6 2 3 2" xfId="31825"/>
    <cellStyle name="SAPBEXfilterDrill 4 6 2 4" xfId="31826"/>
    <cellStyle name="SAPBEXfilterDrill 4 6 3" xfId="31827"/>
    <cellStyle name="SAPBEXfilterDrill 4 6 3 2" xfId="31828"/>
    <cellStyle name="SAPBEXfilterDrill 4 6 4" xfId="31829"/>
    <cellStyle name="SAPBEXfilterDrill 4 6 4 2" xfId="31830"/>
    <cellStyle name="SAPBEXfilterDrill 4 6 5" xfId="31831"/>
    <cellStyle name="SAPBEXfilterDrill 4 7" xfId="4102"/>
    <cellStyle name="SAPBEXfilterDrill 4 7 2" xfId="31832"/>
    <cellStyle name="SAPBEXfilterDrill 4 7 2 2" xfId="31833"/>
    <cellStyle name="SAPBEXfilterDrill 4 7 3" xfId="31834"/>
    <cellStyle name="SAPBEXfilterDrill 4 7 3 2" xfId="31835"/>
    <cellStyle name="SAPBEXfilterDrill 4 7 4" xfId="31836"/>
    <cellStyle name="SAPBEXfilterDrill 4 8" xfId="31837"/>
    <cellStyle name="SAPBEXfilterDrill 4 8 2" xfId="31838"/>
    <cellStyle name="SAPBEXfilterDrill 4 9" xfId="31839"/>
    <cellStyle name="SAPBEXfilterDrill 4 9 2" xfId="31840"/>
    <cellStyle name="SAPBEXfilterDrill 5" xfId="4103"/>
    <cellStyle name="SAPBEXfilterDrill 5 10" xfId="31841"/>
    <cellStyle name="SAPBEXfilterDrill 5 2" xfId="4104"/>
    <cellStyle name="SAPBEXfilterDrill 5 2 2" xfId="4105"/>
    <cellStyle name="SAPBEXfilterDrill 5 2 2 2" xfId="31842"/>
    <cellStyle name="SAPBEXfilterDrill 5 2 2 2 2" xfId="31843"/>
    <cellStyle name="SAPBEXfilterDrill 5 2 2 3" xfId="31844"/>
    <cellStyle name="SAPBEXfilterDrill 5 2 2 3 2" xfId="31845"/>
    <cellStyle name="SAPBEXfilterDrill 5 2 2 4" xfId="31846"/>
    <cellStyle name="SAPBEXfilterDrill 5 2 3" xfId="31847"/>
    <cellStyle name="SAPBEXfilterDrill 5 2 3 2" xfId="31848"/>
    <cellStyle name="SAPBEXfilterDrill 5 2 4" xfId="31849"/>
    <cellStyle name="SAPBEXfilterDrill 5 2 4 2" xfId="31850"/>
    <cellStyle name="SAPBEXfilterDrill 5 2 5" xfId="31851"/>
    <cellStyle name="SAPBEXfilterDrill 5 3" xfId="4106"/>
    <cellStyle name="SAPBEXfilterDrill 5 3 2" xfId="4107"/>
    <cellStyle name="SAPBEXfilterDrill 5 3 2 2" xfId="31852"/>
    <cellStyle name="SAPBEXfilterDrill 5 3 2 2 2" xfId="31853"/>
    <cellStyle name="SAPBEXfilterDrill 5 3 2 3" xfId="31854"/>
    <cellStyle name="SAPBEXfilterDrill 5 3 2 3 2" xfId="31855"/>
    <cellStyle name="SAPBEXfilterDrill 5 3 2 4" xfId="31856"/>
    <cellStyle name="SAPBEXfilterDrill 5 3 3" xfId="31857"/>
    <cellStyle name="SAPBEXfilterDrill 5 3 3 2" xfId="31858"/>
    <cellStyle name="SAPBEXfilterDrill 5 3 4" xfId="31859"/>
    <cellStyle name="SAPBEXfilterDrill 5 3 4 2" xfId="31860"/>
    <cellStyle name="SAPBEXfilterDrill 5 3 5" xfId="31861"/>
    <cellStyle name="SAPBEXfilterDrill 5 4" xfId="4108"/>
    <cellStyle name="SAPBEXfilterDrill 5 4 2" xfId="4109"/>
    <cellStyle name="SAPBEXfilterDrill 5 4 2 2" xfId="31862"/>
    <cellStyle name="SAPBEXfilterDrill 5 4 2 2 2" xfId="31863"/>
    <cellStyle name="SAPBEXfilterDrill 5 4 2 3" xfId="31864"/>
    <cellStyle name="SAPBEXfilterDrill 5 4 2 3 2" xfId="31865"/>
    <cellStyle name="SAPBEXfilterDrill 5 4 2 4" xfId="31866"/>
    <cellStyle name="SAPBEXfilterDrill 5 4 3" xfId="31867"/>
    <cellStyle name="SAPBEXfilterDrill 5 4 3 2" xfId="31868"/>
    <cellStyle name="SAPBEXfilterDrill 5 4 4" xfId="31869"/>
    <cellStyle name="SAPBEXfilterDrill 5 4 4 2" xfId="31870"/>
    <cellStyle name="SAPBEXfilterDrill 5 4 5" xfId="31871"/>
    <cellStyle name="SAPBEXfilterDrill 5 5" xfId="4110"/>
    <cellStyle name="SAPBEXfilterDrill 5 5 2" xfId="4111"/>
    <cellStyle name="SAPBEXfilterDrill 5 5 2 2" xfId="31872"/>
    <cellStyle name="SAPBEXfilterDrill 5 5 2 2 2" xfId="31873"/>
    <cellStyle name="SAPBEXfilterDrill 5 5 2 3" xfId="31874"/>
    <cellStyle name="SAPBEXfilterDrill 5 5 2 3 2" xfId="31875"/>
    <cellStyle name="SAPBEXfilterDrill 5 5 2 4" xfId="31876"/>
    <cellStyle name="SAPBEXfilterDrill 5 5 3" xfId="31877"/>
    <cellStyle name="SAPBEXfilterDrill 5 5 3 2" xfId="31878"/>
    <cellStyle name="SAPBEXfilterDrill 5 5 4" xfId="31879"/>
    <cellStyle name="SAPBEXfilterDrill 5 5 4 2" xfId="31880"/>
    <cellStyle name="SAPBEXfilterDrill 5 5 5" xfId="31881"/>
    <cellStyle name="SAPBEXfilterDrill 5 6" xfId="4112"/>
    <cellStyle name="SAPBEXfilterDrill 5 6 2" xfId="4113"/>
    <cellStyle name="SAPBEXfilterDrill 5 6 2 2" xfId="31882"/>
    <cellStyle name="SAPBEXfilterDrill 5 6 2 2 2" xfId="31883"/>
    <cellStyle name="SAPBEXfilterDrill 5 6 2 3" xfId="31884"/>
    <cellStyle name="SAPBEXfilterDrill 5 6 2 3 2" xfId="31885"/>
    <cellStyle name="SAPBEXfilterDrill 5 6 2 4" xfId="31886"/>
    <cellStyle name="SAPBEXfilterDrill 5 6 3" xfId="31887"/>
    <cellStyle name="SAPBEXfilterDrill 5 6 3 2" xfId="31888"/>
    <cellStyle name="SAPBEXfilterDrill 5 6 4" xfId="31889"/>
    <cellStyle name="SAPBEXfilterDrill 5 6 4 2" xfId="31890"/>
    <cellStyle name="SAPBEXfilterDrill 5 6 5" xfId="31891"/>
    <cellStyle name="SAPBEXfilterDrill 5 7" xfId="4114"/>
    <cellStyle name="SAPBEXfilterDrill 5 7 2" xfId="31892"/>
    <cellStyle name="SAPBEXfilterDrill 5 7 2 2" xfId="31893"/>
    <cellStyle name="SAPBEXfilterDrill 5 7 3" xfId="31894"/>
    <cellStyle name="SAPBEXfilterDrill 5 7 3 2" xfId="31895"/>
    <cellStyle name="SAPBEXfilterDrill 5 7 4" xfId="31896"/>
    <cellStyle name="SAPBEXfilterDrill 5 8" xfId="31897"/>
    <cellStyle name="SAPBEXfilterDrill 5 8 2" xfId="31898"/>
    <cellStyle name="SAPBEXfilterDrill 5 9" xfId="31899"/>
    <cellStyle name="SAPBEXfilterDrill 5 9 2" xfId="31900"/>
    <cellStyle name="SAPBEXfilterDrill 6" xfId="4115"/>
    <cellStyle name="SAPBEXfilterDrill 6 10" xfId="31901"/>
    <cellStyle name="SAPBEXfilterDrill 6 2" xfId="4116"/>
    <cellStyle name="SAPBEXfilterDrill 6 2 2" xfId="4117"/>
    <cellStyle name="SAPBEXfilterDrill 6 2 2 2" xfId="31902"/>
    <cellStyle name="SAPBEXfilterDrill 6 2 2 2 2" xfId="31903"/>
    <cellStyle name="SAPBEXfilterDrill 6 2 2 3" xfId="31904"/>
    <cellStyle name="SAPBEXfilterDrill 6 2 2 3 2" xfId="31905"/>
    <cellStyle name="SAPBEXfilterDrill 6 2 2 4" xfId="31906"/>
    <cellStyle name="SAPBEXfilterDrill 6 2 3" xfId="31907"/>
    <cellStyle name="SAPBEXfilterDrill 6 2 3 2" xfId="31908"/>
    <cellStyle name="SAPBEXfilterDrill 6 2 4" xfId="31909"/>
    <cellStyle name="SAPBEXfilterDrill 6 2 4 2" xfId="31910"/>
    <cellStyle name="SAPBEXfilterDrill 6 2 5" xfId="31911"/>
    <cellStyle name="SAPBEXfilterDrill 6 3" xfId="4118"/>
    <cellStyle name="SAPBEXfilterDrill 6 3 2" xfId="4119"/>
    <cellStyle name="SAPBEXfilterDrill 6 3 2 2" xfId="31912"/>
    <cellStyle name="SAPBEXfilterDrill 6 3 2 2 2" xfId="31913"/>
    <cellStyle name="SAPBEXfilterDrill 6 3 2 3" xfId="31914"/>
    <cellStyle name="SAPBEXfilterDrill 6 3 2 3 2" xfId="31915"/>
    <cellStyle name="SAPBEXfilterDrill 6 3 2 4" xfId="31916"/>
    <cellStyle name="SAPBEXfilterDrill 6 3 3" xfId="31917"/>
    <cellStyle name="SAPBEXfilterDrill 6 3 3 2" xfId="31918"/>
    <cellStyle name="SAPBEXfilterDrill 6 3 4" xfId="31919"/>
    <cellStyle name="SAPBEXfilterDrill 6 3 4 2" xfId="31920"/>
    <cellStyle name="SAPBEXfilterDrill 6 3 5" xfId="31921"/>
    <cellStyle name="SAPBEXfilterDrill 6 4" xfId="4120"/>
    <cellStyle name="SAPBEXfilterDrill 6 4 2" xfId="4121"/>
    <cellStyle name="SAPBEXfilterDrill 6 4 2 2" xfId="31922"/>
    <cellStyle name="SAPBEXfilterDrill 6 4 2 2 2" xfId="31923"/>
    <cellStyle name="SAPBEXfilterDrill 6 4 2 3" xfId="31924"/>
    <cellStyle name="SAPBEXfilterDrill 6 4 2 3 2" xfId="31925"/>
    <cellStyle name="SAPBEXfilterDrill 6 4 2 4" xfId="31926"/>
    <cellStyle name="SAPBEXfilterDrill 6 4 3" xfId="31927"/>
    <cellStyle name="SAPBEXfilterDrill 6 4 3 2" xfId="31928"/>
    <cellStyle name="SAPBEXfilterDrill 6 4 4" xfId="31929"/>
    <cellStyle name="SAPBEXfilterDrill 6 4 4 2" xfId="31930"/>
    <cellStyle name="SAPBEXfilterDrill 6 4 5" xfId="31931"/>
    <cellStyle name="SAPBEXfilterDrill 6 5" xfId="4122"/>
    <cellStyle name="SAPBEXfilterDrill 6 5 2" xfId="4123"/>
    <cellStyle name="SAPBEXfilterDrill 6 5 2 2" xfId="31932"/>
    <cellStyle name="SAPBEXfilterDrill 6 5 2 2 2" xfId="31933"/>
    <cellStyle name="SAPBEXfilterDrill 6 5 2 3" xfId="31934"/>
    <cellStyle name="SAPBEXfilterDrill 6 5 2 3 2" xfId="31935"/>
    <cellStyle name="SAPBEXfilterDrill 6 5 2 4" xfId="31936"/>
    <cellStyle name="SAPBEXfilterDrill 6 5 3" xfId="31937"/>
    <cellStyle name="SAPBEXfilterDrill 6 5 3 2" xfId="31938"/>
    <cellStyle name="SAPBEXfilterDrill 6 5 4" xfId="31939"/>
    <cellStyle name="SAPBEXfilterDrill 6 5 4 2" xfId="31940"/>
    <cellStyle name="SAPBEXfilterDrill 6 5 5" xfId="31941"/>
    <cellStyle name="SAPBEXfilterDrill 6 6" xfId="4124"/>
    <cellStyle name="SAPBEXfilterDrill 6 6 2" xfId="4125"/>
    <cellStyle name="SAPBEXfilterDrill 6 6 2 2" xfId="31942"/>
    <cellStyle name="SAPBEXfilterDrill 6 6 2 2 2" xfId="31943"/>
    <cellStyle name="SAPBEXfilterDrill 6 6 2 3" xfId="31944"/>
    <cellStyle name="SAPBEXfilterDrill 6 6 2 3 2" xfId="31945"/>
    <cellStyle name="SAPBEXfilterDrill 6 6 2 4" xfId="31946"/>
    <cellStyle name="SAPBEXfilterDrill 6 6 3" xfId="31947"/>
    <cellStyle name="SAPBEXfilterDrill 6 6 3 2" xfId="31948"/>
    <cellStyle name="SAPBEXfilterDrill 6 6 4" xfId="31949"/>
    <cellStyle name="SAPBEXfilterDrill 6 6 4 2" xfId="31950"/>
    <cellStyle name="SAPBEXfilterDrill 6 6 5" xfId="31951"/>
    <cellStyle name="SAPBEXfilterDrill 6 7" xfId="4126"/>
    <cellStyle name="SAPBEXfilterDrill 6 7 2" xfId="31952"/>
    <cellStyle name="SAPBEXfilterDrill 6 7 2 2" xfId="31953"/>
    <cellStyle name="SAPBEXfilterDrill 6 7 3" xfId="31954"/>
    <cellStyle name="SAPBEXfilterDrill 6 7 3 2" xfId="31955"/>
    <cellStyle name="SAPBEXfilterDrill 6 7 4" xfId="31956"/>
    <cellStyle name="SAPBEXfilterDrill 6 8" xfId="31957"/>
    <cellStyle name="SAPBEXfilterDrill 6 8 2" xfId="31958"/>
    <cellStyle name="SAPBEXfilterDrill 6 9" xfId="31959"/>
    <cellStyle name="SAPBEXfilterDrill 6 9 2" xfId="31960"/>
    <cellStyle name="SAPBEXfilterDrill 7" xfId="4127"/>
    <cellStyle name="SAPBEXfilterDrill 7 2" xfId="4128"/>
    <cellStyle name="SAPBEXfilterDrill 7 2 2" xfId="31961"/>
    <cellStyle name="SAPBEXfilterDrill 7 2 2 2" xfId="31962"/>
    <cellStyle name="SAPBEXfilterDrill 7 2 3" xfId="31963"/>
    <cellStyle name="SAPBEXfilterDrill 7 2 3 2" xfId="31964"/>
    <cellStyle name="SAPBEXfilterDrill 7 2 4" xfId="31965"/>
    <cellStyle name="SAPBEXfilterDrill 7 3" xfId="31966"/>
    <cellStyle name="SAPBEXfilterDrill 7 3 2" xfId="31967"/>
    <cellStyle name="SAPBEXfilterDrill 7 4" xfId="31968"/>
    <cellStyle name="SAPBEXfilterDrill 7 4 2" xfId="31969"/>
    <cellStyle name="SAPBEXfilterDrill 7 5" xfId="31970"/>
    <cellStyle name="SAPBEXfilterDrill 8" xfId="4129"/>
    <cellStyle name="SAPBEXfilterDrill 8 2" xfId="4130"/>
    <cellStyle name="SAPBEXfilterDrill 8 2 2" xfId="31971"/>
    <cellStyle name="SAPBEXfilterDrill 8 2 2 2" xfId="31972"/>
    <cellStyle name="SAPBEXfilterDrill 8 2 3" xfId="31973"/>
    <cellStyle name="SAPBEXfilterDrill 8 2 3 2" xfId="31974"/>
    <cellStyle name="SAPBEXfilterDrill 8 2 4" xfId="31975"/>
    <cellStyle name="SAPBEXfilterDrill 8 3" xfId="31976"/>
    <cellStyle name="SAPBEXfilterDrill 8 3 2" xfId="31977"/>
    <cellStyle name="SAPBEXfilterDrill 8 4" xfId="31978"/>
    <cellStyle name="SAPBEXfilterDrill 8 4 2" xfId="31979"/>
    <cellStyle name="SAPBEXfilterDrill 8 5" xfId="31980"/>
    <cellStyle name="SAPBEXfilterDrill 9" xfId="4131"/>
    <cellStyle name="SAPBEXfilterDrill 9 2" xfId="4132"/>
    <cellStyle name="SAPBEXfilterDrill 9 2 2" xfId="31981"/>
    <cellStyle name="SAPBEXfilterDrill 9 2 2 2" xfId="31982"/>
    <cellStyle name="SAPBEXfilterDrill 9 2 3" xfId="31983"/>
    <cellStyle name="SAPBEXfilterDrill 9 2 3 2" xfId="31984"/>
    <cellStyle name="SAPBEXfilterDrill 9 2 4" xfId="31985"/>
    <cellStyle name="SAPBEXfilterDrill 9 3" xfId="31986"/>
    <cellStyle name="SAPBEXfilterDrill 9 3 2" xfId="31987"/>
    <cellStyle name="SAPBEXfilterDrill 9 4" xfId="31988"/>
    <cellStyle name="SAPBEXfilterDrill 9 4 2" xfId="31989"/>
    <cellStyle name="SAPBEXfilterDrill 9 5" xfId="31990"/>
    <cellStyle name="SAPBEXfilterItem" xfId="4133"/>
    <cellStyle name="SAPBEXfilterItem 10" xfId="4134"/>
    <cellStyle name="SAPBEXfilterItem 10 2" xfId="4135"/>
    <cellStyle name="SAPBEXfilterItem 10 2 2" xfId="31991"/>
    <cellStyle name="SAPBEXfilterItem 10 2 2 2" xfId="31992"/>
    <cellStyle name="SAPBEXfilterItem 10 2 3" xfId="31993"/>
    <cellStyle name="SAPBEXfilterItem 10 2 3 2" xfId="31994"/>
    <cellStyle name="SAPBEXfilterItem 10 2 4" xfId="31995"/>
    <cellStyle name="SAPBEXfilterItem 10 3" xfId="31996"/>
    <cellStyle name="SAPBEXfilterItem 10 3 2" xfId="31997"/>
    <cellStyle name="SAPBEXfilterItem 10 4" xfId="31998"/>
    <cellStyle name="SAPBEXfilterItem 10 4 2" xfId="31999"/>
    <cellStyle name="SAPBEXfilterItem 10 5" xfId="32000"/>
    <cellStyle name="SAPBEXfilterItem 11" xfId="4136"/>
    <cellStyle name="SAPBEXfilterItem 11 2" xfId="32001"/>
    <cellStyle name="SAPBEXfilterItem 11 2 2" xfId="32002"/>
    <cellStyle name="SAPBEXfilterItem 11 3" xfId="32003"/>
    <cellStyle name="SAPBEXfilterItem 11 3 2" xfId="32004"/>
    <cellStyle name="SAPBEXfilterItem 11 4" xfId="32005"/>
    <cellStyle name="SAPBEXfilterItem 12" xfId="4137"/>
    <cellStyle name="SAPBEXfilterItem 12 2" xfId="32006"/>
    <cellStyle name="SAPBEXfilterItem 12 2 2" xfId="32007"/>
    <cellStyle name="SAPBEXfilterItem 12 3" xfId="32008"/>
    <cellStyle name="SAPBEXfilterItem 12 3 2" xfId="32009"/>
    <cellStyle name="SAPBEXfilterItem 12 4" xfId="32010"/>
    <cellStyle name="SAPBEXfilterItem 13" xfId="4138"/>
    <cellStyle name="SAPBEXfilterItem 13 2" xfId="32011"/>
    <cellStyle name="SAPBEXfilterItem 13 2 2" xfId="32012"/>
    <cellStyle name="SAPBEXfilterItem 13 3" xfId="32013"/>
    <cellStyle name="SAPBEXfilterItem 13 3 2" xfId="32014"/>
    <cellStyle name="SAPBEXfilterItem 13 4" xfId="32015"/>
    <cellStyle name="SAPBEXfilterItem 14" xfId="4139"/>
    <cellStyle name="SAPBEXfilterItem 14 2" xfId="32016"/>
    <cellStyle name="SAPBEXfilterItem 14 2 2" xfId="32017"/>
    <cellStyle name="SAPBEXfilterItem 14 3" xfId="32018"/>
    <cellStyle name="SAPBEXfilterItem 14 3 2" xfId="32019"/>
    <cellStyle name="SAPBEXfilterItem 14 4" xfId="32020"/>
    <cellStyle name="SAPBEXfilterItem 15" xfId="4140"/>
    <cellStyle name="SAPBEXfilterItem 15 2" xfId="32021"/>
    <cellStyle name="SAPBEXfilterItem 15 2 2" xfId="32022"/>
    <cellStyle name="SAPBEXfilterItem 15 3" xfId="32023"/>
    <cellStyle name="SAPBEXfilterItem 15 3 2" xfId="32024"/>
    <cellStyle name="SAPBEXfilterItem 15 4" xfId="32025"/>
    <cellStyle name="SAPBEXfilterItem 16" xfId="32026"/>
    <cellStyle name="SAPBEXfilterItem 16 2" xfId="32027"/>
    <cellStyle name="SAPBEXfilterItem 16 2 2" xfId="32028"/>
    <cellStyle name="SAPBEXfilterItem 16 3" xfId="32029"/>
    <cellStyle name="SAPBEXfilterItem 17" xfId="32030"/>
    <cellStyle name="SAPBEXfilterItem 17 2" xfId="32031"/>
    <cellStyle name="SAPBEXfilterItem 17 2 2" xfId="32032"/>
    <cellStyle name="SAPBEXfilterItem 17 3" xfId="32033"/>
    <cellStyle name="SAPBEXfilterItem 18" xfId="32034"/>
    <cellStyle name="SAPBEXfilterItem 18 2" xfId="32035"/>
    <cellStyle name="SAPBEXfilterItem 18 2 2" xfId="32036"/>
    <cellStyle name="SAPBEXfilterItem 18 3" xfId="32037"/>
    <cellStyle name="SAPBEXfilterItem 19" xfId="32038"/>
    <cellStyle name="SAPBEXfilterItem 19 2" xfId="32039"/>
    <cellStyle name="SAPBEXfilterItem 2" xfId="4141"/>
    <cellStyle name="SAPBEXfilterItem 2 10" xfId="4142"/>
    <cellStyle name="SAPBEXfilterItem 2 10 2" xfId="32040"/>
    <cellStyle name="SAPBEXfilterItem 2 10 2 2" xfId="32041"/>
    <cellStyle name="SAPBEXfilterItem 2 10 3" xfId="32042"/>
    <cellStyle name="SAPBEXfilterItem 2 10 3 2" xfId="32043"/>
    <cellStyle name="SAPBEXfilterItem 2 10 4" xfId="32044"/>
    <cellStyle name="SAPBEXfilterItem 2 11" xfId="4143"/>
    <cellStyle name="SAPBEXfilterItem 2 11 2" xfId="32045"/>
    <cellStyle name="SAPBEXfilterItem 2 11 2 2" xfId="32046"/>
    <cellStyle name="SAPBEXfilterItem 2 11 3" xfId="32047"/>
    <cellStyle name="SAPBEXfilterItem 2 11 3 2" xfId="32048"/>
    <cellStyle name="SAPBEXfilterItem 2 11 4" xfId="32049"/>
    <cellStyle name="SAPBEXfilterItem 2 12" xfId="4144"/>
    <cellStyle name="SAPBEXfilterItem 2 12 2" xfId="32050"/>
    <cellStyle name="SAPBEXfilterItem 2 12 2 2" xfId="32051"/>
    <cellStyle name="SAPBEXfilterItem 2 12 3" xfId="32052"/>
    <cellStyle name="SAPBEXfilterItem 2 12 3 2" xfId="32053"/>
    <cellStyle name="SAPBEXfilterItem 2 12 4" xfId="32054"/>
    <cellStyle name="SAPBEXfilterItem 2 13" xfId="4145"/>
    <cellStyle name="SAPBEXfilterItem 2 13 2" xfId="32055"/>
    <cellStyle name="SAPBEXfilterItem 2 13 2 2" xfId="32056"/>
    <cellStyle name="SAPBEXfilterItem 2 13 3" xfId="32057"/>
    <cellStyle name="SAPBEXfilterItem 2 13 3 2" xfId="32058"/>
    <cellStyle name="SAPBEXfilterItem 2 13 4" xfId="32059"/>
    <cellStyle name="SAPBEXfilterItem 2 14" xfId="4146"/>
    <cellStyle name="SAPBEXfilterItem 2 14 2" xfId="32060"/>
    <cellStyle name="SAPBEXfilterItem 2 14 2 2" xfId="32061"/>
    <cellStyle name="SAPBEXfilterItem 2 14 3" xfId="32062"/>
    <cellStyle name="SAPBEXfilterItem 2 14 3 2" xfId="32063"/>
    <cellStyle name="SAPBEXfilterItem 2 14 4" xfId="32064"/>
    <cellStyle name="SAPBEXfilterItem 2 15" xfId="32065"/>
    <cellStyle name="SAPBEXfilterItem 2 15 2" xfId="32066"/>
    <cellStyle name="SAPBEXfilterItem 2 15 2 2" xfId="32067"/>
    <cellStyle name="SAPBEXfilterItem 2 15 3" xfId="32068"/>
    <cellStyle name="SAPBEXfilterItem 2 16" xfId="32069"/>
    <cellStyle name="SAPBEXfilterItem 2 16 2" xfId="32070"/>
    <cellStyle name="SAPBEXfilterItem 2 16 2 2" xfId="32071"/>
    <cellStyle name="SAPBEXfilterItem 2 16 3" xfId="32072"/>
    <cellStyle name="SAPBEXfilterItem 2 17" xfId="32073"/>
    <cellStyle name="SAPBEXfilterItem 2 17 2" xfId="32074"/>
    <cellStyle name="SAPBEXfilterItem 2 17 2 2" xfId="32075"/>
    <cellStyle name="SAPBEXfilterItem 2 17 3" xfId="32076"/>
    <cellStyle name="SAPBEXfilterItem 2 18" xfId="32077"/>
    <cellStyle name="SAPBEXfilterItem 2 18 2" xfId="32078"/>
    <cellStyle name="SAPBEXfilterItem 2 19" xfId="32079"/>
    <cellStyle name="SAPBEXfilterItem 2 2" xfId="4147"/>
    <cellStyle name="SAPBEXfilterItem 2 2 10" xfId="4148"/>
    <cellStyle name="SAPBEXfilterItem 2 2 10 2" xfId="32080"/>
    <cellStyle name="SAPBEXfilterItem 2 2 10 2 2" xfId="32081"/>
    <cellStyle name="SAPBEXfilterItem 2 2 10 3" xfId="32082"/>
    <cellStyle name="SAPBEXfilterItem 2 2 10 3 2" xfId="32083"/>
    <cellStyle name="SAPBEXfilterItem 2 2 10 4" xfId="32084"/>
    <cellStyle name="SAPBEXfilterItem 2 2 11" xfId="32085"/>
    <cellStyle name="SAPBEXfilterItem 2 2 11 2" xfId="32086"/>
    <cellStyle name="SAPBEXfilterItem 2 2 12" xfId="32087"/>
    <cellStyle name="SAPBEXfilterItem 2 2 12 2" xfId="32088"/>
    <cellStyle name="SAPBEXfilterItem 2 2 13" xfId="32089"/>
    <cellStyle name="SAPBEXfilterItem 2 2 2" xfId="4149"/>
    <cellStyle name="SAPBEXfilterItem 2 2 2 10" xfId="32090"/>
    <cellStyle name="SAPBEXfilterItem 2 2 2 2" xfId="4150"/>
    <cellStyle name="SAPBEXfilterItem 2 2 2 2 2" xfId="4151"/>
    <cellStyle name="SAPBEXfilterItem 2 2 2 2 2 2" xfId="32091"/>
    <cellStyle name="SAPBEXfilterItem 2 2 2 2 2 2 2" xfId="32092"/>
    <cellStyle name="SAPBEXfilterItem 2 2 2 2 2 3" xfId="32093"/>
    <cellStyle name="SAPBEXfilterItem 2 2 2 2 2 3 2" xfId="32094"/>
    <cellStyle name="SAPBEXfilterItem 2 2 2 2 2 4" xfId="32095"/>
    <cellStyle name="SAPBEXfilterItem 2 2 2 2 3" xfId="32096"/>
    <cellStyle name="SAPBEXfilterItem 2 2 2 2 3 2" xfId="32097"/>
    <cellStyle name="SAPBEXfilterItem 2 2 2 2 4" xfId="32098"/>
    <cellStyle name="SAPBEXfilterItem 2 2 2 2 4 2" xfId="32099"/>
    <cellStyle name="SAPBEXfilterItem 2 2 2 2 5" xfId="32100"/>
    <cellStyle name="SAPBEXfilterItem 2 2 2 3" xfId="4152"/>
    <cellStyle name="SAPBEXfilterItem 2 2 2 3 2" xfId="4153"/>
    <cellStyle name="SAPBEXfilterItem 2 2 2 3 2 2" xfId="32101"/>
    <cellStyle name="SAPBEXfilterItem 2 2 2 3 2 2 2" xfId="32102"/>
    <cellStyle name="SAPBEXfilterItem 2 2 2 3 2 3" xfId="32103"/>
    <cellStyle name="SAPBEXfilterItem 2 2 2 3 2 3 2" xfId="32104"/>
    <cellStyle name="SAPBEXfilterItem 2 2 2 3 2 4" xfId="32105"/>
    <cellStyle name="SAPBEXfilterItem 2 2 2 3 3" xfId="32106"/>
    <cellStyle name="SAPBEXfilterItem 2 2 2 3 3 2" xfId="32107"/>
    <cellStyle name="SAPBEXfilterItem 2 2 2 3 4" xfId="32108"/>
    <cellStyle name="SAPBEXfilterItem 2 2 2 3 4 2" xfId="32109"/>
    <cellStyle name="SAPBEXfilterItem 2 2 2 3 5" xfId="32110"/>
    <cellStyle name="SAPBEXfilterItem 2 2 2 4" xfId="4154"/>
    <cellStyle name="SAPBEXfilterItem 2 2 2 4 2" xfId="4155"/>
    <cellStyle name="SAPBEXfilterItem 2 2 2 4 2 2" xfId="32111"/>
    <cellStyle name="SAPBEXfilterItem 2 2 2 4 2 2 2" xfId="32112"/>
    <cellStyle name="SAPBEXfilterItem 2 2 2 4 2 3" xfId="32113"/>
    <cellStyle name="SAPBEXfilterItem 2 2 2 4 2 3 2" xfId="32114"/>
    <cellStyle name="SAPBEXfilterItem 2 2 2 4 2 4" xfId="32115"/>
    <cellStyle name="SAPBEXfilterItem 2 2 2 4 3" xfId="32116"/>
    <cellStyle name="SAPBEXfilterItem 2 2 2 4 3 2" xfId="32117"/>
    <cellStyle name="SAPBEXfilterItem 2 2 2 4 4" xfId="32118"/>
    <cellStyle name="SAPBEXfilterItem 2 2 2 4 4 2" xfId="32119"/>
    <cellStyle name="SAPBEXfilterItem 2 2 2 4 5" xfId="32120"/>
    <cellStyle name="SAPBEXfilterItem 2 2 2 5" xfId="4156"/>
    <cellStyle name="SAPBEXfilterItem 2 2 2 5 2" xfId="4157"/>
    <cellStyle name="SAPBEXfilterItem 2 2 2 5 2 2" xfId="32121"/>
    <cellStyle name="SAPBEXfilterItem 2 2 2 5 2 2 2" xfId="32122"/>
    <cellStyle name="SAPBEXfilterItem 2 2 2 5 2 3" xfId="32123"/>
    <cellStyle name="SAPBEXfilterItem 2 2 2 5 2 3 2" xfId="32124"/>
    <cellStyle name="SAPBEXfilterItem 2 2 2 5 2 4" xfId="32125"/>
    <cellStyle name="SAPBEXfilterItem 2 2 2 5 3" xfId="32126"/>
    <cellStyle name="SAPBEXfilterItem 2 2 2 5 3 2" xfId="32127"/>
    <cellStyle name="SAPBEXfilterItem 2 2 2 5 4" xfId="32128"/>
    <cellStyle name="SAPBEXfilterItem 2 2 2 5 4 2" xfId="32129"/>
    <cellStyle name="SAPBEXfilterItem 2 2 2 5 5" xfId="32130"/>
    <cellStyle name="SAPBEXfilterItem 2 2 2 6" xfId="4158"/>
    <cellStyle name="SAPBEXfilterItem 2 2 2 6 2" xfId="4159"/>
    <cellStyle name="SAPBEXfilterItem 2 2 2 6 2 2" xfId="32131"/>
    <cellStyle name="SAPBEXfilterItem 2 2 2 6 2 2 2" xfId="32132"/>
    <cellStyle name="SAPBEXfilterItem 2 2 2 6 2 3" xfId="32133"/>
    <cellStyle name="SAPBEXfilterItem 2 2 2 6 2 3 2" xfId="32134"/>
    <cellStyle name="SAPBEXfilterItem 2 2 2 6 2 4" xfId="32135"/>
    <cellStyle name="SAPBEXfilterItem 2 2 2 6 3" xfId="32136"/>
    <cellStyle name="SAPBEXfilterItem 2 2 2 6 3 2" xfId="32137"/>
    <cellStyle name="SAPBEXfilterItem 2 2 2 6 4" xfId="32138"/>
    <cellStyle name="SAPBEXfilterItem 2 2 2 6 4 2" xfId="32139"/>
    <cellStyle name="SAPBEXfilterItem 2 2 2 6 5" xfId="32140"/>
    <cellStyle name="SAPBEXfilterItem 2 2 2 7" xfId="4160"/>
    <cellStyle name="SAPBEXfilterItem 2 2 2 7 2" xfId="32141"/>
    <cellStyle name="SAPBEXfilterItem 2 2 2 7 2 2" xfId="32142"/>
    <cellStyle name="SAPBEXfilterItem 2 2 2 7 3" xfId="32143"/>
    <cellStyle name="SAPBEXfilterItem 2 2 2 7 3 2" xfId="32144"/>
    <cellStyle name="SAPBEXfilterItem 2 2 2 7 4" xfId="32145"/>
    <cellStyle name="SAPBEXfilterItem 2 2 2 8" xfId="32146"/>
    <cellStyle name="SAPBEXfilterItem 2 2 2 8 2" xfId="32147"/>
    <cellStyle name="SAPBEXfilterItem 2 2 2 9" xfId="32148"/>
    <cellStyle name="SAPBEXfilterItem 2 2 2 9 2" xfId="32149"/>
    <cellStyle name="SAPBEXfilterItem 2 2 3" xfId="4161"/>
    <cellStyle name="SAPBEXfilterItem 2 2 3 10" xfId="32150"/>
    <cellStyle name="SAPBEXfilterItem 2 2 3 2" xfId="4162"/>
    <cellStyle name="SAPBEXfilterItem 2 2 3 2 2" xfId="4163"/>
    <cellStyle name="SAPBEXfilterItem 2 2 3 2 2 2" xfId="32151"/>
    <cellStyle name="SAPBEXfilterItem 2 2 3 2 2 2 2" xfId="32152"/>
    <cellStyle name="SAPBEXfilterItem 2 2 3 2 2 3" xfId="32153"/>
    <cellStyle name="SAPBEXfilterItem 2 2 3 2 2 3 2" xfId="32154"/>
    <cellStyle name="SAPBEXfilterItem 2 2 3 2 2 4" xfId="32155"/>
    <cellStyle name="SAPBEXfilterItem 2 2 3 2 3" xfId="32156"/>
    <cellStyle name="SAPBEXfilterItem 2 2 3 2 3 2" xfId="32157"/>
    <cellStyle name="SAPBEXfilterItem 2 2 3 2 4" xfId="32158"/>
    <cellStyle name="SAPBEXfilterItem 2 2 3 2 4 2" xfId="32159"/>
    <cellStyle name="SAPBEXfilterItem 2 2 3 2 5" xfId="32160"/>
    <cellStyle name="SAPBEXfilterItem 2 2 3 3" xfId="4164"/>
    <cellStyle name="SAPBEXfilterItem 2 2 3 3 2" xfId="4165"/>
    <cellStyle name="SAPBEXfilterItem 2 2 3 3 2 2" xfId="32161"/>
    <cellStyle name="SAPBEXfilterItem 2 2 3 3 2 2 2" xfId="32162"/>
    <cellStyle name="SAPBEXfilterItem 2 2 3 3 2 3" xfId="32163"/>
    <cellStyle name="SAPBEXfilterItem 2 2 3 3 2 3 2" xfId="32164"/>
    <cellStyle name="SAPBEXfilterItem 2 2 3 3 2 4" xfId="32165"/>
    <cellStyle name="SAPBEXfilterItem 2 2 3 3 3" xfId="32166"/>
    <cellStyle name="SAPBEXfilterItem 2 2 3 3 3 2" xfId="32167"/>
    <cellStyle name="SAPBEXfilterItem 2 2 3 3 4" xfId="32168"/>
    <cellStyle name="SAPBEXfilterItem 2 2 3 3 4 2" xfId="32169"/>
    <cellStyle name="SAPBEXfilterItem 2 2 3 3 5" xfId="32170"/>
    <cellStyle name="SAPBEXfilterItem 2 2 3 4" xfId="4166"/>
    <cellStyle name="SAPBEXfilterItem 2 2 3 4 2" xfId="4167"/>
    <cellStyle name="SAPBEXfilterItem 2 2 3 4 2 2" xfId="32171"/>
    <cellStyle name="SAPBEXfilterItem 2 2 3 4 2 2 2" xfId="32172"/>
    <cellStyle name="SAPBEXfilterItem 2 2 3 4 2 3" xfId="32173"/>
    <cellStyle name="SAPBEXfilterItem 2 2 3 4 2 3 2" xfId="32174"/>
    <cellStyle name="SAPBEXfilterItem 2 2 3 4 2 4" xfId="32175"/>
    <cellStyle name="SAPBEXfilterItem 2 2 3 4 3" xfId="32176"/>
    <cellStyle name="SAPBEXfilterItem 2 2 3 4 3 2" xfId="32177"/>
    <cellStyle name="SAPBEXfilterItem 2 2 3 4 4" xfId="32178"/>
    <cellStyle name="SAPBEXfilterItem 2 2 3 4 4 2" xfId="32179"/>
    <cellStyle name="SAPBEXfilterItem 2 2 3 4 5" xfId="32180"/>
    <cellStyle name="SAPBEXfilterItem 2 2 3 5" xfId="4168"/>
    <cellStyle name="SAPBEXfilterItem 2 2 3 5 2" xfId="4169"/>
    <cellStyle name="SAPBEXfilterItem 2 2 3 5 2 2" xfId="32181"/>
    <cellStyle name="SAPBEXfilterItem 2 2 3 5 2 2 2" xfId="32182"/>
    <cellStyle name="SAPBEXfilterItem 2 2 3 5 2 3" xfId="32183"/>
    <cellStyle name="SAPBEXfilterItem 2 2 3 5 2 3 2" xfId="32184"/>
    <cellStyle name="SAPBEXfilterItem 2 2 3 5 2 4" xfId="32185"/>
    <cellStyle name="SAPBEXfilterItem 2 2 3 5 3" xfId="32186"/>
    <cellStyle name="SAPBEXfilterItem 2 2 3 5 3 2" xfId="32187"/>
    <cellStyle name="SAPBEXfilterItem 2 2 3 5 4" xfId="32188"/>
    <cellStyle name="SAPBEXfilterItem 2 2 3 5 4 2" xfId="32189"/>
    <cellStyle name="SAPBEXfilterItem 2 2 3 5 5" xfId="32190"/>
    <cellStyle name="SAPBEXfilterItem 2 2 3 6" xfId="4170"/>
    <cellStyle name="SAPBEXfilterItem 2 2 3 6 2" xfId="4171"/>
    <cellStyle name="SAPBEXfilterItem 2 2 3 6 2 2" xfId="32191"/>
    <cellStyle name="SAPBEXfilterItem 2 2 3 6 2 2 2" xfId="32192"/>
    <cellStyle name="SAPBEXfilterItem 2 2 3 6 2 3" xfId="32193"/>
    <cellStyle name="SAPBEXfilterItem 2 2 3 6 2 3 2" xfId="32194"/>
    <cellStyle name="SAPBEXfilterItem 2 2 3 6 2 4" xfId="32195"/>
    <cellStyle name="SAPBEXfilterItem 2 2 3 6 3" xfId="32196"/>
    <cellStyle name="SAPBEXfilterItem 2 2 3 6 3 2" xfId="32197"/>
    <cellStyle name="SAPBEXfilterItem 2 2 3 6 4" xfId="32198"/>
    <cellStyle name="SAPBEXfilterItem 2 2 3 6 4 2" xfId="32199"/>
    <cellStyle name="SAPBEXfilterItem 2 2 3 6 5" xfId="32200"/>
    <cellStyle name="SAPBEXfilterItem 2 2 3 7" xfId="4172"/>
    <cellStyle name="SAPBEXfilterItem 2 2 3 7 2" xfId="32201"/>
    <cellStyle name="SAPBEXfilterItem 2 2 3 7 2 2" xfId="32202"/>
    <cellStyle name="SAPBEXfilterItem 2 2 3 7 3" xfId="32203"/>
    <cellStyle name="SAPBEXfilterItem 2 2 3 7 3 2" xfId="32204"/>
    <cellStyle name="SAPBEXfilterItem 2 2 3 7 4" xfId="32205"/>
    <cellStyle name="SAPBEXfilterItem 2 2 3 8" xfId="32206"/>
    <cellStyle name="SAPBEXfilterItem 2 2 3 8 2" xfId="32207"/>
    <cellStyle name="SAPBEXfilterItem 2 2 3 9" xfId="32208"/>
    <cellStyle name="SAPBEXfilterItem 2 2 3 9 2" xfId="32209"/>
    <cellStyle name="SAPBEXfilterItem 2 2 4" xfId="4173"/>
    <cellStyle name="SAPBEXfilterItem 2 2 4 10" xfId="32210"/>
    <cellStyle name="SAPBEXfilterItem 2 2 4 2" xfId="4174"/>
    <cellStyle name="SAPBEXfilterItem 2 2 4 2 2" xfId="4175"/>
    <cellStyle name="SAPBEXfilterItem 2 2 4 2 2 2" xfId="32211"/>
    <cellStyle name="SAPBEXfilterItem 2 2 4 2 2 2 2" xfId="32212"/>
    <cellStyle name="SAPBEXfilterItem 2 2 4 2 2 3" xfId="32213"/>
    <cellStyle name="SAPBEXfilterItem 2 2 4 2 2 3 2" xfId="32214"/>
    <cellStyle name="SAPBEXfilterItem 2 2 4 2 2 4" xfId="32215"/>
    <cellStyle name="SAPBEXfilterItem 2 2 4 2 3" xfId="32216"/>
    <cellStyle name="SAPBEXfilterItem 2 2 4 2 3 2" xfId="32217"/>
    <cellStyle name="SAPBEXfilterItem 2 2 4 2 4" xfId="32218"/>
    <cellStyle name="SAPBEXfilterItem 2 2 4 2 4 2" xfId="32219"/>
    <cellStyle name="SAPBEXfilterItem 2 2 4 2 5" xfId="32220"/>
    <cellStyle name="SAPBEXfilterItem 2 2 4 3" xfId="4176"/>
    <cellStyle name="SAPBEXfilterItem 2 2 4 3 2" xfId="4177"/>
    <cellStyle name="SAPBEXfilterItem 2 2 4 3 2 2" xfId="32221"/>
    <cellStyle name="SAPBEXfilterItem 2 2 4 3 2 2 2" xfId="32222"/>
    <cellStyle name="SAPBEXfilterItem 2 2 4 3 2 3" xfId="32223"/>
    <cellStyle name="SAPBEXfilterItem 2 2 4 3 2 3 2" xfId="32224"/>
    <cellStyle name="SAPBEXfilterItem 2 2 4 3 2 4" xfId="32225"/>
    <cellStyle name="SAPBEXfilterItem 2 2 4 3 3" xfId="32226"/>
    <cellStyle name="SAPBEXfilterItem 2 2 4 3 3 2" xfId="32227"/>
    <cellStyle name="SAPBEXfilterItem 2 2 4 3 4" xfId="32228"/>
    <cellStyle name="SAPBEXfilterItem 2 2 4 3 4 2" xfId="32229"/>
    <cellStyle name="SAPBEXfilterItem 2 2 4 3 5" xfId="32230"/>
    <cellStyle name="SAPBEXfilterItem 2 2 4 4" xfId="4178"/>
    <cellStyle name="SAPBEXfilterItem 2 2 4 4 2" xfId="4179"/>
    <cellStyle name="SAPBEXfilterItem 2 2 4 4 2 2" xfId="32231"/>
    <cellStyle name="SAPBEXfilterItem 2 2 4 4 2 2 2" xfId="32232"/>
    <cellStyle name="SAPBEXfilterItem 2 2 4 4 2 3" xfId="32233"/>
    <cellStyle name="SAPBEXfilterItem 2 2 4 4 2 3 2" xfId="32234"/>
    <cellStyle name="SAPBEXfilterItem 2 2 4 4 2 4" xfId="32235"/>
    <cellStyle name="SAPBEXfilterItem 2 2 4 4 3" xfId="32236"/>
    <cellStyle name="SAPBEXfilterItem 2 2 4 4 3 2" xfId="32237"/>
    <cellStyle name="SAPBEXfilterItem 2 2 4 4 4" xfId="32238"/>
    <cellStyle name="SAPBEXfilterItem 2 2 4 4 4 2" xfId="32239"/>
    <cellStyle name="SAPBEXfilterItem 2 2 4 4 5" xfId="32240"/>
    <cellStyle name="SAPBEXfilterItem 2 2 4 5" xfId="4180"/>
    <cellStyle name="SAPBEXfilterItem 2 2 4 5 2" xfId="4181"/>
    <cellStyle name="SAPBEXfilterItem 2 2 4 5 2 2" xfId="32241"/>
    <cellStyle name="SAPBEXfilterItem 2 2 4 5 2 2 2" xfId="32242"/>
    <cellStyle name="SAPBEXfilterItem 2 2 4 5 2 3" xfId="32243"/>
    <cellStyle name="SAPBEXfilterItem 2 2 4 5 2 3 2" xfId="32244"/>
    <cellStyle name="SAPBEXfilterItem 2 2 4 5 2 4" xfId="32245"/>
    <cellStyle name="SAPBEXfilterItem 2 2 4 5 3" xfId="32246"/>
    <cellStyle name="SAPBEXfilterItem 2 2 4 5 3 2" xfId="32247"/>
    <cellStyle name="SAPBEXfilterItem 2 2 4 5 4" xfId="32248"/>
    <cellStyle name="SAPBEXfilterItem 2 2 4 5 4 2" xfId="32249"/>
    <cellStyle name="SAPBEXfilterItem 2 2 4 5 5" xfId="32250"/>
    <cellStyle name="SAPBEXfilterItem 2 2 4 6" xfId="4182"/>
    <cellStyle name="SAPBEXfilterItem 2 2 4 6 2" xfId="4183"/>
    <cellStyle name="SAPBEXfilterItem 2 2 4 6 2 2" xfId="32251"/>
    <cellStyle name="SAPBEXfilterItem 2 2 4 6 2 2 2" xfId="32252"/>
    <cellStyle name="SAPBEXfilterItem 2 2 4 6 2 3" xfId="32253"/>
    <cellStyle name="SAPBEXfilterItem 2 2 4 6 2 3 2" xfId="32254"/>
    <cellStyle name="SAPBEXfilterItem 2 2 4 6 2 4" xfId="32255"/>
    <cellStyle name="SAPBEXfilterItem 2 2 4 6 3" xfId="32256"/>
    <cellStyle name="SAPBEXfilterItem 2 2 4 6 3 2" xfId="32257"/>
    <cellStyle name="SAPBEXfilterItem 2 2 4 6 4" xfId="32258"/>
    <cellStyle name="SAPBEXfilterItem 2 2 4 6 4 2" xfId="32259"/>
    <cellStyle name="SAPBEXfilterItem 2 2 4 6 5" xfId="32260"/>
    <cellStyle name="SAPBEXfilterItem 2 2 4 7" xfId="4184"/>
    <cellStyle name="SAPBEXfilterItem 2 2 4 7 2" xfId="32261"/>
    <cellStyle name="SAPBEXfilterItem 2 2 4 7 2 2" xfId="32262"/>
    <cellStyle name="SAPBEXfilterItem 2 2 4 7 3" xfId="32263"/>
    <cellStyle name="SAPBEXfilterItem 2 2 4 7 3 2" xfId="32264"/>
    <cellStyle name="SAPBEXfilterItem 2 2 4 7 4" xfId="32265"/>
    <cellStyle name="SAPBEXfilterItem 2 2 4 8" xfId="32266"/>
    <cellStyle name="SAPBEXfilterItem 2 2 4 8 2" xfId="32267"/>
    <cellStyle name="SAPBEXfilterItem 2 2 4 9" xfId="32268"/>
    <cellStyle name="SAPBEXfilterItem 2 2 4 9 2" xfId="32269"/>
    <cellStyle name="SAPBEXfilterItem 2 2 5" xfId="4185"/>
    <cellStyle name="SAPBEXfilterItem 2 2 5 2" xfId="4186"/>
    <cellStyle name="SAPBEXfilterItem 2 2 5 2 2" xfId="32270"/>
    <cellStyle name="SAPBEXfilterItem 2 2 5 2 2 2" xfId="32271"/>
    <cellStyle name="SAPBEXfilterItem 2 2 5 2 3" xfId="32272"/>
    <cellStyle name="SAPBEXfilterItem 2 2 5 2 3 2" xfId="32273"/>
    <cellStyle name="SAPBEXfilterItem 2 2 5 2 4" xfId="32274"/>
    <cellStyle name="SAPBEXfilterItem 2 2 5 3" xfId="32275"/>
    <cellStyle name="SAPBEXfilterItem 2 2 5 3 2" xfId="32276"/>
    <cellStyle name="SAPBEXfilterItem 2 2 5 4" xfId="32277"/>
    <cellStyle name="SAPBEXfilterItem 2 2 5 4 2" xfId="32278"/>
    <cellStyle name="SAPBEXfilterItem 2 2 5 5" xfId="32279"/>
    <cellStyle name="SAPBEXfilterItem 2 2 6" xfId="4187"/>
    <cellStyle name="SAPBEXfilterItem 2 2 6 2" xfId="4188"/>
    <cellStyle name="SAPBEXfilterItem 2 2 6 2 2" xfId="32280"/>
    <cellStyle name="SAPBEXfilterItem 2 2 6 2 2 2" xfId="32281"/>
    <cellStyle name="SAPBEXfilterItem 2 2 6 2 3" xfId="32282"/>
    <cellStyle name="SAPBEXfilterItem 2 2 6 2 3 2" xfId="32283"/>
    <cellStyle name="SAPBEXfilterItem 2 2 6 2 4" xfId="32284"/>
    <cellStyle name="SAPBEXfilterItem 2 2 6 3" xfId="32285"/>
    <cellStyle name="SAPBEXfilterItem 2 2 6 3 2" xfId="32286"/>
    <cellStyle name="SAPBEXfilterItem 2 2 6 4" xfId="32287"/>
    <cellStyle name="SAPBEXfilterItem 2 2 6 4 2" xfId="32288"/>
    <cellStyle name="SAPBEXfilterItem 2 2 6 5" xfId="32289"/>
    <cellStyle name="SAPBEXfilterItem 2 2 7" xfId="4189"/>
    <cellStyle name="SAPBEXfilterItem 2 2 7 2" xfId="4190"/>
    <cellStyle name="SAPBEXfilterItem 2 2 7 2 2" xfId="32290"/>
    <cellStyle name="SAPBEXfilterItem 2 2 7 2 2 2" xfId="32291"/>
    <cellStyle name="SAPBEXfilterItem 2 2 7 2 3" xfId="32292"/>
    <cellStyle name="SAPBEXfilterItem 2 2 7 2 3 2" xfId="32293"/>
    <cellStyle name="SAPBEXfilterItem 2 2 7 2 4" xfId="32294"/>
    <cellStyle name="SAPBEXfilterItem 2 2 7 3" xfId="32295"/>
    <cellStyle name="SAPBEXfilterItem 2 2 7 3 2" xfId="32296"/>
    <cellStyle name="SAPBEXfilterItem 2 2 7 4" xfId="32297"/>
    <cellStyle name="SAPBEXfilterItem 2 2 7 4 2" xfId="32298"/>
    <cellStyle name="SAPBEXfilterItem 2 2 7 5" xfId="32299"/>
    <cellStyle name="SAPBEXfilterItem 2 2 8" xfId="4191"/>
    <cellStyle name="SAPBEXfilterItem 2 2 8 2" xfId="4192"/>
    <cellStyle name="SAPBEXfilterItem 2 2 8 2 2" xfId="32300"/>
    <cellStyle name="SAPBEXfilterItem 2 2 8 2 2 2" xfId="32301"/>
    <cellStyle name="SAPBEXfilterItem 2 2 8 2 3" xfId="32302"/>
    <cellStyle name="SAPBEXfilterItem 2 2 8 2 3 2" xfId="32303"/>
    <cellStyle name="SAPBEXfilterItem 2 2 8 2 4" xfId="32304"/>
    <cellStyle name="SAPBEXfilterItem 2 2 8 3" xfId="32305"/>
    <cellStyle name="SAPBEXfilterItem 2 2 8 3 2" xfId="32306"/>
    <cellStyle name="SAPBEXfilterItem 2 2 8 4" xfId="32307"/>
    <cellStyle name="SAPBEXfilterItem 2 2 8 4 2" xfId="32308"/>
    <cellStyle name="SAPBEXfilterItem 2 2 8 5" xfId="32309"/>
    <cellStyle name="SAPBEXfilterItem 2 2 9" xfId="4193"/>
    <cellStyle name="SAPBEXfilterItem 2 2 9 2" xfId="4194"/>
    <cellStyle name="SAPBEXfilterItem 2 2 9 2 2" xfId="32310"/>
    <cellStyle name="SAPBEXfilterItem 2 2 9 2 2 2" xfId="32311"/>
    <cellStyle name="SAPBEXfilterItem 2 2 9 2 3" xfId="32312"/>
    <cellStyle name="SAPBEXfilterItem 2 2 9 2 3 2" xfId="32313"/>
    <cellStyle name="SAPBEXfilterItem 2 2 9 2 4" xfId="32314"/>
    <cellStyle name="SAPBEXfilterItem 2 2 9 3" xfId="32315"/>
    <cellStyle name="SAPBEXfilterItem 2 2 9 3 2" xfId="32316"/>
    <cellStyle name="SAPBEXfilterItem 2 2 9 4" xfId="32317"/>
    <cellStyle name="SAPBEXfilterItem 2 2 9 4 2" xfId="32318"/>
    <cellStyle name="SAPBEXfilterItem 2 2 9 5" xfId="32319"/>
    <cellStyle name="SAPBEXfilterItem 2 20" xfId="32320"/>
    <cellStyle name="SAPBEXfilterItem 2 20 2" xfId="32321"/>
    <cellStyle name="SAPBEXfilterItem 2 21" xfId="32322"/>
    <cellStyle name="SAPBEXfilterItem 2 3" xfId="4195"/>
    <cellStyle name="SAPBEXfilterItem 2 3 10" xfId="32323"/>
    <cellStyle name="SAPBEXfilterItem 2 3 2" xfId="4196"/>
    <cellStyle name="SAPBEXfilterItem 2 3 2 2" xfId="4197"/>
    <cellStyle name="SAPBEXfilterItem 2 3 2 2 2" xfId="32324"/>
    <cellStyle name="SAPBEXfilterItem 2 3 2 2 2 2" xfId="32325"/>
    <cellStyle name="SAPBEXfilterItem 2 3 2 2 3" xfId="32326"/>
    <cellStyle name="SAPBEXfilterItem 2 3 2 2 3 2" xfId="32327"/>
    <cellStyle name="SAPBEXfilterItem 2 3 2 2 4" xfId="32328"/>
    <cellStyle name="SAPBEXfilterItem 2 3 2 3" xfId="32329"/>
    <cellStyle name="SAPBEXfilterItem 2 3 2 3 2" xfId="32330"/>
    <cellStyle name="SAPBEXfilterItem 2 3 2 4" xfId="32331"/>
    <cellStyle name="SAPBEXfilterItem 2 3 2 4 2" xfId="32332"/>
    <cellStyle name="SAPBEXfilterItem 2 3 2 5" xfId="32333"/>
    <cellStyle name="SAPBEXfilterItem 2 3 3" xfId="4198"/>
    <cellStyle name="SAPBEXfilterItem 2 3 3 2" xfId="4199"/>
    <cellStyle name="SAPBEXfilterItem 2 3 3 2 2" xfId="32334"/>
    <cellStyle name="SAPBEXfilterItem 2 3 3 2 2 2" xfId="32335"/>
    <cellStyle name="SAPBEXfilterItem 2 3 3 2 3" xfId="32336"/>
    <cellStyle name="SAPBEXfilterItem 2 3 3 2 3 2" xfId="32337"/>
    <cellStyle name="SAPBEXfilterItem 2 3 3 2 4" xfId="32338"/>
    <cellStyle name="SAPBEXfilterItem 2 3 3 3" xfId="32339"/>
    <cellStyle name="SAPBEXfilterItem 2 3 3 3 2" xfId="32340"/>
    <cellStyle name="SAPBEXfilterItem 2 3 3 4" xfId="32341"/>
    <cellStyle name="SAPBEXfilterItem 2 3 3 4 2" xfId="32342"/>
    <cellStyle name="SAPBEXfilterItem 2 3 3 5" xfId="32343"/>
    <cellStyle name="SAPBEXfilterItem 2 3 4" xfId="4200"/>
    <cellStyle name="SAPBEXfilterItem 2 3 4 2" xfId="4201"/>
    <cellStyle name="SAPBEXfilterItem 2 3 4 2 2" xfId="32344"/>
    <cellStyle name="SAPBEXfilterItem 2 3 4 2 2 2" xfId="32345"/>
    <cellStyle name="SAPBEXfilterItem 2 3 4 2 3" xfId="32346"/>
    <cellStyle name="SAPBEXfilterItem 2 3 4 2 3 2" xfId="32347"/>
    <cellStyle name="SAPBEXfilterItem 2 3 4 2 4" xfId="32348"/>
    <cellStyle name="SAPBEXfilterItem 2 3 4 3" xfId="32349"/>
    <cellStyle name="SAPBEXfilterItem 2 3 4 3 2" xfId="32350"/>
    <cellStyle name="SAPBEXfilterItem 2 3 4 4" xfId="32351"/>
    <cellStyle name="SAPBEXfilterItem 2 3 4 4 2" xfId="32352"/>
    <cellStyle name="SAPBEXfilterItem 2 3 4 5" xfId="32353"/>
    <cellStyle name="SAPBEXfilterItem 2 3 5" xfId="4202"/>
    <cellStyle name="SAPBEXfilterItem 2 3 5 2" xfId="4203"/>
    <cellStyle name="SAPBEXfilterItem 2 3 5 2 2" xfId="32354"/>
    <cellStyle name="SAPBEXfilterItem 2 3 5 2 2 2" xfId="32355"/>
    <cellStyle name="SAPBEXfilterItem 2 3 5 2 3" xfId="32356"/>
    <cellStyle name="SAPBEXfilterItem 2 3 5 2 3 2" xfId="32357"/>
    <cellStyle name="SAPBEXfilterItem 2 3 5 2 4" xfId="32358"/>
    <cellStyle name="SAPBEXfilterItem 2 3 5 3" xfId="32359"/>
    <cellStyle name="SAPBEXfilterItem 2 3 5 3 2" xfId="32360"/>
    <cellStyle name="SAPBEXfilterItem 2 3 5 4" xfId="32361"/>
    <cellStyle name="SAPBEXfilterItem 2 3 5 4 2" xfId="32362"/>
    <cellStyle name="SAPBEXfilterItem 2 3 5 5" xfId="32363"/>
    <cellStyle name="SAPBEXfilterItem 2 3 6" xfId="4204"/>
    <cellStyle name="SAPBEXfilterItem 2 3 6 2" xfId="4205"/>
    <cellStyle name="SAPBEXfilterItem 2 3 6 2 2" xfId="32364"/>
    <cellStyle name="SAPBEXfilterItem 2 3 6 2 2 2" xfId="32365"/>
    <cellStyle name="SAPBEXfilterItem 2 3 6 2 3" xfId="32366"/>
    <cellStyle name="SAPBEXfilterItem 2 3 6 2 3 2" xfId="32367"/>
    <cellStyle name="SAPBEXfilterItem 2 3 6 2 4" xfId="32368"/>
    <cellStyle name="SAPBEXfilterItem 2 3 6 3" xfId="32369"/>
    <cellStyle name="SAPBEXfilterItem 2 3 6 3 2" xfId="32370"/>
    <cellStyle name="SAPBEXfilterItem 2 3 6 4" xfId="32371"/>
    <cellStyle name="SAPBEXfilterItem 2 3 6 4 2" xfId="32372"/>
    <cellStyle name="SAPBEXfilterItem 2 3 6 5" xfId="32373"/>
    <cellStyle name="SAPBEXfilterItem 2 3 7" xfId="4206"/>
    <cellStyle name="SAPBEXfilterItem 2 3 7 2" xfId="32374"/>
    <cellStyle name="SAPBEXfilterItem 2 3 7 2 2" xfId="32375"/>
    <cellStyle name="SAPBEXfilterItem 2 3 7 3" xfId="32376"/>
    <cellStyle name="SAPBEXfilterItem 2 3 7 3 2" xfId="32377"/>
    <cellStyle name="SAPBEXfilterItem 2 3 7 4" xfId="32378"/>
    <cellStyle name="SAPBEXfilterItem 2 3 8" xfId="32379"/>
    <cellStyle name="SAPBEXfilterItem 2 3 8 2" xfId="32380"/>
    <cellStyle name="SAPBEXfilterItem 2 3 9" xfId="32381"/>
    <cellStyle name="SAPBEXfilterItem 2 3 9 2" xfId="32382"/>
    <cellStyle name="SAPBEXfilterItem 2 4" xfId="4207"/>
    <cellStyle name="SAPBEXfilterItem 2 4 10" xfId="32383"/>
    <cellStyle name="SAPBEXfilterItem 2 4 2" xfId="4208"/>
    <cellStyle name="SAPBEXfilterItem 2 4 2 2" xfId="4209"/>
    <cellStyle name="SAPBEXfilterItem 2 4 2 2 2" xfId="32384"/>
    <cellStyle name="SAPBEXfilterItem 2 4 2 2 2 2" xfId="32385"/>
    <cellStyle name="SAPBEXfilterItem 2 4 2 2 3" xfId="32386"/>
    <cellStyle name="SAPBEXfilterItem 2 4 2 2 3 2" xfId="32387"/>
    <cellStyle name="SAPBEXfilterItem 2 4 2 2 4" xfId="32388"/>
    <cellStyle name="SAPBEXfilterItem 2 4 2 3" xfId="32389"/>
    <cellStyle name="SAPBEXfilterItem 2 4 2 3 2" xfId="32390"/>
    <cellStyle name="SAPBEXfilterItem 2 4 2 4" xfId="32391"/>
    <cellStyle name="SAPBEXfilterItem 2 4 2 4 2" xfId="32392"/>
    <cellStyle name="SAPBEXfilterItem 2 4 2 5" xfId="32393"/>
    <cellStyle name="SAPBEXfilterItem 2 4 3" xfId="4210"/>
    <cellStyle name="SAPBEXfilterItem 2 4 3 2" xfId="4211"/>
    <cellStyle name="SAPBEXfilterItem 2 4 3 2 2" xfId="32394"/>
    <cellStyle name="SAPBEXfilterItem 2 4 3 2 2 2" xfId="32395"/>
    <cellStyle name="SAPBEXfilterItem 2 4 3 2 3" xfId="32396"/>
    <cellStyle name="SAPBEXfilterItem 2 4 3 2 3 2" xfId="32397"/>
    <cellStyle name="SAPBEXfilterItem 2 4 3 2 4" xfId="32398"/>
    <cellStyle name="SAPBEXfilterItem 2 4 3 3" xfId="32399"/>
    <cellStyle name="SAPBEXfilterItem 2 4 3 3 2" xfId="32400"/>
    <cellStyle name="SAPBEXfilterItem 2 4 3 4" xfId="32401"/>
    <cellStyle name="SAPBEXfilterItem 2 4 3 4 2" xfId="32402"/>
    <cellStyle name="SAPBEXfilterItem 2 4 3 5" xfId="32403"/>
    <cellStyle name="SAPBEXfilterItem 2 4 4" xfId="4212"/>
    <cellStyle name="SAPBEXfilterItem 2 4 4 2" xfId="4213"/>
    <cellStyle name="SAPBEXfilterItem 2 4 4 2 2" xfId="32404"/>
    <cellStyle name="SAPBEXfilterItem 2 4 4 2 2 2" xfId="32405"/>
    <cellStyle name="SAPBEXfilterItem 2 4 4 2 3" xfId="32406"/>
    <cellStyle name="SAPBEXfilterItem 2 4 4 2 3 2" xfId="32407"/>
    <cellStyle name="SAPBEXfilterItem 2 4 4 2 4" xfId="32408"/>
    <cellStyle name="SAPBEXfilterItem 2 4 4 3" xfId="32409"/>
    <cellStyle name="SAPBEXfilterItem 2 4 4 3 2" xfId="32410"/>
    <cellStyle name="SAPBEXfilterItem 2 4 4 4" xfId="32411"/>
    <cellStyle name="SAPBEXfilterItem 2 4 4 4 2" xfId="32412"/>
    <cellStyle name="SAPBEXfilterItem 2 4 4 5" xfId="32413"/>
    <cellStyle name="SAPBEXfilterItem 2 4 5" xfId="4214"/>
    <cellStyle name="SAPBEXfilterItem 2 4 5 2" xfId="4215"/>
    <cellStyle name="SAPBEXfilterItem 2 4 5 2 2" xfId="32414"/>
    <cellStyle name="SAPBEXfilterItem 2 4 5 2 2 2" xfId="32415"/>
    <cellStyle name="SAPBEXfilterItem 2 4 5 2 3" xfId="32416"/>
    <cellStyle name="SAPBEXfilterItem 2 4 5 2 3 2" xfId="32417"/>
    <cellStyle name="SAPBEXfilterItem 2 4 5 2 4" xfId="32418"/>
    <cellStyle name="SAPBEXfilterItem 2 4 5 3" xfId="32419"/>
    <cellStyle name="SAPBEXfilterItem 2 4 5 3 2" xfId="32420"/>
    <cellStyle name="SAPBEXfilterItem 2 4 5 4" xfId="32421"/>
    <cellStyle name="SAPBEXfilterItem 2 4 5 4 2" xfId="32422"/>
    <cellStyle name="SAPBEXfilterItem 2 4 5 5" xfId="32423"/>
    <cellStyle name="SAPBEXfilterItem 2 4 6" xfId="4216"/>
    <cellStyle name="SAPBEXfilterItem 2 4 6 2" xfId="4217"/>
    <cellStyle name="SAPBEXfilterItem 2 4 6 2 2" xfId="32424"/>
    <cellStyle name="SAPBEXfilterItem 2 4 6 2 2 2" xfId="32425"/>
    <cellStyle name="SAPBEXfilterItem 2 4 6 2 3" xfId="32426"/>
    <cellStyle name="SAPBEXfilterItem 2 4 6 2 3 2" xfId="32427"/>
    <cellStyle name="SAPBEXfilterItem 2 4 6 2 4" xfId="32428"/>
    <cellStyle name="SAPBEXfilterItem 2 4 6 3" xfId="32429"/>
    <cellStyle name="SAPBEXfilterItem 2 4 6 3 2" xfId="32430"/>
    <cellStyle name="SAPBEXfilterItem 2 4 6 4" xfId="32431"/>
    <cellStyle name="SAPBEXfilterItem 2 4 6 4 2" xfId="32432"/>
    <cellStyle name="SAPBEXfilterItem 2 4 6 5" xfId="32433"/>
    <cellStyle name="SAPBEXfilterItem 2 4 7" xfId="4218"/>
    <cellStyle name="SAPBEXfilterItem 2 4 7 2" xfId="32434"/>
    <cellStyle name="SAPBEXfilterItem 2 4 7 2 2" xfId="32435"/>
    <cellStyle name="SAPBEXfilterItem 2 4 7 3" xfId="32436"/>
    <cellStyle name="SAPBEXfilterItem 2 4 7 3 2" xfId="32437"/>
    <cellStyle name="SAPBEXfilterItem 2 4 7 4" xfId="32438"/>
    <cellStyle name="SAPBEXfilterItem 2 4 8" xfId="32439"/>
    <cellStyle name="SAPBEXfilterItem 2 4 8 2" xfId="32440"/>
    <cellStyle name="SAPBEXfilterItem 2 4 9" xfId="32441"/>
    <cellStyle name="SAPBEXfilterItem 2 4 9 2" xfId="32442"/>
    <cellStyle name="SAPBEXfilterItem 2 5" xfId="4219"/>
    <cellStyle name="SAPBEXfilterItem 2 5 10" xfId="32443"/>
    <cellStyle name="SAPBEXfilterItem 2 5 2" xfId="4220"/>
    <cellStyle name="SAPBEXfilterItem 2 5 2 2" xfId="4221"/>
    <cellStyle name="SAPBEXfilterItem 2 5 2 2 2" xfId="32444"/>
    <cellStyle name="SAPBEXfilterItem 2 5 2 2 2 2" xfId="32445"/>
    <cellStyle name="SAPBEXfilterItem 2 5 2 2 3" xfId="32446"/>
    <cellStyle name="SAPBEXfilterItem 2 5 2 2 3 2" xfId="32447"/>
    <cellStyle name="SAPBEXfilterItem 2 5 2 2 4" xfId="32448"/>
    <cellStyle name="SAPBEXfilterItem 2 5 2 3" xfId="32449"/>
    <cellStyle name="SAPBEXfilterItem 2 5 2 3 2" xfId="32450"/>
    <cellStyle name="SAPBEXfilterItem 2 5 2 4" xfId="32451"/>
    <cellStyle name="SAPBEXfilterItem 2 5 2 4 2" xfId="32452"/>
    <cellStyle name="SAPBEXfilterItem 2 5 2 5" xfId="32453"/>
    <cellStyle name="SAPBEXfilterItem 2 5 3" xfId="4222"/>
    <cellStyle name="SAPBEXfilterItem 2 5 3 2" xfId="4223"/>
    <cellStyle name="SAPBEXfilterItem 2 5 3 2 2" xfId="32454"/>
    <cellStyle name="SAPBEXfilterItem 2 5 3 2 2 2" xfId="32455"/>
    <cellStyle name="SAPBEXfilterItem 2 5 3 2 3" xfId="32456"/>
    <cellStyle name="SAPBEXfilterItem 2 5 3 2 3 2" xfId="32457"/>
    <cellStyle name="SAPBEXfilterItem 2 5 3 2 4" xfId="32458"/>
    <cellStyle name="SAPBEXfilterItem 2 5 3 3" xfId="32459"/>
    <cellStyle name="SAPBEXfilterItem 2 5 3 3 2" xfId="32460"/>
    <cellStyle name="SAPBEXfilterItem 2 5 3 4" xfId="32461"/>
    <cellStyle name="SAPBEXfilterItem 2 5 3 4 2" xfId="32462"/>
    <cellStyle name="SAPBEXfilterItem 2 5 3 5" xfId="32463"/>
    <cellStyle name="SAPBEXfilterItem 2 5 4" xfId="4224"/>
    <cellStyle name="SAPBEXfilterItem 2 5 4 2" xfId="4225"/>
    <cellStyle name="SAPBEXfilterItem 2 5 4 2 2" xfId="32464"/>
    <cellStyle name="SAPBEXfilterItem 2 5 4 2 2 2" xfId="32465"/>
    <cellStyle name="SAPBEXfilterItem 2 5 4 2 3" xfId="32466"/>
    <cellStyle name="SAPBEXfilterItem 2 5 4 2 3 2" xfId="32467"/>
    <cellStyle name="SAPBEXfilterItem 2 5 4 2 4" xfId="32468"/>
    <cellStyle name="SAPBEXfilterItem 2 5 4 3" xfId="32469"/>
    <cellStyle name="SAPBEXfilterItem 2 5 4 3 2" xfId="32470"/>
    <cellStyle name="SAPBEXfilterItem 2 5 4 4" xfId="32471"/>
    <cellStyle name="SAPBEXfilterItem 2 5 4 4 2" xfId="32472"/>
    <cellStyle name="SAPBEXfilterItem 2 5 4 5" xfId="32473"/>
    <cellStyle name="SAPBEXfilterItem 2 5 5" xfId="4226"/>
    <cellStyle name="SAPBEXfilterItem 2 5 5 2" xfId="4227"/>
    <cellStyle name="SAPBEXfilterItem 2 5 5 2 2" xfId="32474"/>
    <cellStyle name="SAPBEXfilterItem 2 5 5 2 2 2" xfId="32475"/>
    <cellStyle name="SAPBEXfilterItem 2 5 5 2 3" xfId="32476"/>
    <cellStyle name="SAPBEXfilterItem 2 5 5 2 3 2" xfId="32477"/>
    <cellStyle name="SAPBEXfilterItem 2 5 5 2 4" xfId="32478"/>
    <cellStyle name="SAPBEXfilterItem 2 5 5 3" xfId="32479"/>
    <cellStyle name="SAPBEXfilterItem 2 5 5 3 2" xfId="32480"/>
    <cellStyle name="SAPBEXfilterItem 2 5 5 4" xfId="32481"/>
    <cellStyle name="SAPBEXfilterItem 2 5 5 4 2" xfId="32482"/>
    <cellStyle name="SAPBEXfilterItem 2 5 5 5" xfId="32483"/>
    <cellStyle name="SAPBEXfilterItem 2 5 6" xfId="4228"/>
    <cellStyle name="SAPBEXfilterItem 2 5 6 2" xfId="4229"/>
    <cellStyle name="SAPBEXfilterItem 2 5 6 2 2" xfId="32484"/>
    <cellStyle name="SAPBEXfilterItem 2 5 6 2 2 2" xfId="32485"/>
    <cellStyle name="SAPBEXfilterItem 2 5 6 2 3" xfId="32486"/>
    <cellStyle name="SAPBEXfilterItem 2 5 6 2 3 2" xfId="32487"/>
    <cellStyle name="SAPBEXfilterItem 2 5 6 2 4" xfId="32488"/>
    <cellStyle name="SAPBEXfilterItem 2 5 6 3" xfId="32489"/>
    <cellStyle name="SAPBEXfilterItem 2 5 6 3 2" xfId="32490"/>
    <cellStyle name="SAPBEXfilterItem 2 5 6 4" xfId="32491"/>
    <cellStyle name="SAPBEXfilterItem 2 5 6 4 2" xfId="32492"/>
    <cellStyle name="SAPBEXfilterItem 2 5 6 5" xfId="32493"/>
    <cellStyle name="SAPBEXfilterItem 2 5 7" xfId="4230"/>
    <cellStyle name="SAPBEXfilterItem 2 5 7 2" xfId="32494"/>
    <cellStyle name="SAPBEXfilterItem 2 5 7 2 2" xfId="32495"/>
    <cellStyle name="SAPBEXfilterItem 2 5 7 3" xfId="32496"/>
    <cellStyle name="SAPBEXfilterItem 2 5 7 3 2" xfId="32497"/>
    <cellStyle name="SAPBEXfilterItem 2 5 7 4" xfId="32498"/>
    <cellStyle name="SAPBEXfilterItem 2 5 8" xfId="32499"/>
    <cellStyle name="SAPBEXfilterItem 2 5 8 2" xfId="32500"/>
    <cellStyle name="SAPBEXfilterItem 2 5 9" xfId="32501"/>
    <cellStyle name="SAPBEXfilterItem 2 5 9 2" xfId="32502"/>
    <cellStyle name="SAPBEXfilterItem 2 6" xfId="4231"/>
    <cellStyle name="SAPBEXfilterItem 2 6 2" xfId="4232"/>
    <cellStyle name="SAPBEXfilterItem 2 6 2 2" xfId="32503"/>
    <cellStyle name="SAPBEXfilterItem 2 6 2 2 2" xfId="32504"/>
    <cellStyle name="SAPBEXfilterItem 2 6 2 3" xfId="32505"/>
    <cellStyle name="SAPBEXfilterItem 2 6 2 3 2" xfId="32506"/>
    <cellStyle name="SAPBEXfilterItem 2 6 2 4" xfId="32507"/>
    <cellStyle name="SAPBEXfilterItem 2 6 3" xfId="32508"/>
    <cellStyle name="SAPBEXfilterItem 2 6 3 2" xfId="32509"/>
    <cellStyle name="SAPBEXfilterItem 2 6 4" xfId="32510"/>
    <cellStyle name="SAPBEXfilterItem 2 6 4 2" xfId="32511"/>
    <cellStyle name="SAPBEXfilterItem 2 6 5" xfId="32512"/>
    <cellStyle name="SAPBEXfilterItem 2 7" xfId="4233"/>
    <cellStyle name="SAPBEXfilterItem 2 7 2" xfId="4234"/>
    <cellStyle name="SAPBEXfilterItem 2 7 2 2" xfId="32513"/>
    <cellStyle name="SAPBEXfilterItem 2 7 2 2 2" xfId="32514"/>
    <cellStyle name="SAPBEXfilterItem 2 7 2 3" xfId="32515"/>
    <cellStyle name="SAPBEXfilterItem 2 7 2 3 2" xfId="32516"/>
    <cellStyle name="SAPBEXfilterItem 2 7 2 4" xfId="32517"/>
    <cellStyle name="SAPBEXfilterItem 2 7 3" xfId="32518"/>
    <cellStyle name="SAPBEXfilterItem 2 7 3 2" xfId="32519"/>
    <cellStyle name="SAPBEXfilterItem 2 7 4" xfId="32520"/>
    <cellStyle name="SAPBEXfilterItem 2 7 4 2" xfId="32521"/>
    <cellStyle name="SAPBEXfilterItem 2 7 5" xfId="32522"/>
    <cellStyle name="SAPBEXfilterItem 2 8" xfId="4235"/>
    <cellStyle name="SAPBEXfilterItem 2 8 2" xfId="4236"/>
    <cellStyle name="SAPBEXfilterItem 2 8 2 2" xfId="32523"/>
    <cellStyle name="SAPBEXfilterItem 2 8 2 2 2" xfId="32524"/>
    <cellStyle name="SAPBEXfilterItem 2 8 2 3" xfId="32525"/>
    <cellStyle name="SAPBEXfilterItem 2 8 2 3 2" xfId="32526"/>
    <cellStyle name="SAPBEXfilterItem 2 8 2 4" xfId="32527"/>
    <cellStyle name="SAPBEXfilterItem 2 8 3" xfId="32528"/>
    <cellStyle name="SAPBEXfilterItem 2 8 3 2" xfId="32529"/>
    <cellStyle name="SAPBEXfilterItem 2 8 4" xfId="32530"/>
    <cellStyle name="SAPBEXfilterItem 2 8 4 2" xfId="32531"/>
    <cellStyle name="SAPBEXfilterItem 2 8 5" xfId="32532"/>
    <cellStyle name="SAPBEXfilterItem 2 9" xfId="4237"/>
    <cellStyle name="SAPBEXfilterItem 2 9 2" xfId="4238"/>
    <cellStyle name="SAPBEXfilterItem 2 9 2 2" xfId="32533"/>
    <cellStyle name="SAPBEXfilterItem 2 9 2 2 2" xfId="32534"/>
    <cellStyle name="SAPBEXfilterItem 2 9 2 3" xfId="32535"/>
    <cellStyle name="SAPBEXfilterItem 2 9 2 3 2" xfId="32536"/>
    <cellStyle name="SAPBEXfilterItem 2 9 2 4" xfId="32537"/>
    <cellStyle name="SAPBEXfilterItem 2 9 3" xfId="32538"/>
    <cellStyle name="SAPBEXfilterItem 2 9 3 2" xfId="32539"/>
    <cellStyle name="SAPBEXfilterItem 2 9 4" xfId="32540"/>
    <cellStyle name="SAPBEXfilterItem 2 9 4 2" xfId="32541"/>
    <cellStyle name="SAPBEXfilterItem 2 9 5" xfId="32542"/>
    <cellStyle name="SAPBEXfilterItem 20" xfId="32543"/>
    <cellStyle name="SAPBEXfilterItem 21" xfId="32544"/>
    <cellStyle name="SAPBEXfilterItem 21 2" xfId="32545"/>
    <cellStyle name="SAPBEXfilterItem 22" xfId="32546"/>
    <cellStyle name="SAPBEXfilterItem 3" xfId="4239"/>
    <cellStyle name="SAPBEXfilterItem 3 10" xfId="4240"/>
    <cellStyle name="SAPBEXfilterItem 3 10 2" xfId="32547"/>
    <cellStyle name="SAPBEXfilterItem 3 10 2 2" xfId="32548"/>
    <cellStyle name="SAPBEXfilterItem 3 10 3" xfId="32549"/>
    <cellStyle name="SAPBEXfilterItem 3 10 3 2" xfId="32550"/>
    <cellStyle name="SAPBEXfilterItem 3 10 4" xfId="32551"/>
    <cellStyle name="SAPBEXfilterItem 3 11" xfId="32552"/>
    <cellStyle name="SAPBEXfilterItem 3 11 2" xfId="32553"/>
    <cellStyle name="SAPBEXfilterItem 3 12" xfId="32554"/>
    <cellStyle name="SAPBEXfilterItem 3 12 2" xfId="32555"/>
    <cellStyle name="SAPBEXfilterItem 3 13" xfId="32556"/>
    <cellStyle name="SAPBEXfilterItem 3 2" xfId="4241"/>
    <cellStyle name="SAPBEXfilterItem 3 2 10" xfId="32557"/>
    <cellStyle name="SAPBEXfilterItem 3 2 2" xfId="4242"/>
    <cellStyle name="SAPBEXfilterItem 3 2 2 2" xfId="4243"/>
    <cellStyle name="SAPBEXfilterItem 3 2 2 2 2" xfId="32558"/>
    <cellStyle name="SAPBEXfilterItem 3 2 2 2 2 2" xfId="32559"/>
    <cellStyle name="SAPBEXfilterItem 3 2 2 2 3" xfId="32560"/>
    <cellStyle name="SAPBEXfilterItem 3 2 2 2 3 2" xfId="32561"/>
    <cellStyle name="SAPBEXfilterItem 3 2 2 2 4" xfId="32562"/>
    <cellStyle name="SAPBEXfilterItem 3 2 2 3" xfId="32563"/>
    <cellStyle name="SAPBEXfilterItem 3 2 2 3 2" xfId="32564"/>
    <cellStyle name="SAPBEXfilterItem 3 2 2 4" xfId="32565"/>
    <cellStyle name="SAPBEXfilterItem 3 2 2 4 2" xfId="32566"/>
    <cellStyle name="SAPBEXfilterItem 3 2 2 5" xfId="32567"/>
    <cellStyle name="SAPBEXfilterItem 3 2 3" xfId="4244"/>
    <cellStyle name="SAPBEXfilterItem 3 2 3 2" xfId="4245"/>
    <cellStyle name="SAPBEXfilterItem 3 2 3 2 2" xfId="32568"/>
    <cellStyle name="SAPBEXfilterItem 3 2 3 2 2 2" xfId="32569"/>
    <cellStyle name="SAPBEXfilterItem 3 2 3 2 3" xfId="32570"/>
    <cellStyle name="SAPBEXfilterItem 3 2 3 2 3 2" xfId="32571"/>
    <cellStyle name="SAPBEXfilterItem 3 2 3 2 4" xfId="32572"/>
    <cellStyle name="SAPBEXfilterItem 3 2 3 3" xfId="32573"/>
    <cellStyle name="SAPBEXfilterItem 3 2 3 3 2" xfId="32574"/>
    <cellStyle name="SAPBEXfilterItem 3 2 3 4" xfId="32575"/>
    <cellStyle name="SAPBEXfilterItem 3 2 3 4 2" xfId="32576"/>
    <cellStyle name="SAPBEXfilterItem 3 2 3 5" xfId="32577"/>
    <cellStyle name="SAPBEXfilterItem 3 2 4" xfId="4246"/>
    <cellStyle name="SAPBEXfilterItem 3 2 4 2" xfId="4247"/>
    <cellStyle name="SAPBEXfilterItem 3 2 4 2 2" xfId="32578"/>
    <cellStyle name="SAPBEXfilterItem 3 2 4 2 2 2" xfId="32579"/>
    <cellStyle name="SAPBEXfilterItem 3 2 4 2 3" xfId="32580"/>
    <cellStyle name="SAPBEXfilterItem 3 2 4 2 3 2" xfId="32581"/>
    <cellStyle name="SAPBEXfilterItem 3 2 4 2 4" xfId="32582"/>
    <cellStyle name="SAPBEXfilterItem 3 2 4 3" xfId="32583"/>
    <cellStyle name="SAPBEXfilterItem 3 2 4 3 2" xfId="32584"/>
    <cellStyle name="SAPBEXfilterItem 3 2 4 4" xfId="32585"/>
    <cellStyle name="SAPBEXfilterItem 3 2 4 4 2" xfId="32586"/>
    <cellStyle name="SAPBEXfilterItem 3 2 4 5" xfId="32587"/>
    <cellStyle name="SAPBEXfilterItem 3 2 5" xfId="4248"/>
    <cellStyle name="SAPBEXfilterItem 3 2 5 2" xfId="4249"/>
    <cellStyle name="SAPBEXfilterItem 3 2 5 2 2" xfId="32588"/>
    <cellStyle name="SAPBEXfilterItem 3 2 5 2 2 2" xfId="32589"/>
    <cellStyle name="SAPBEXfilterItem 3 2 5 2 3" xfId="32590"/>
    <cellStyle name="SAPBEXfilterItem 3 2 5 2 3 2" xfId="32591"/>
    <cellStyle name="SAPBEXfilterItem 3 2 5 2 4" xfId="32592"/>
    <cellStyle name="SAPBEXfilterItem 3 2 5 3" xfId="32593"/>
    <cellStyle name="SAPBEXfilterItem 3 2 5 3 2" xfId="32594"/>
    <cellStyle name="SAPBEXfilterItem 3 2 5 4" xfId="32595"/>
    <cellStyle name="SAPBEXfilterItem 3 2 5 4 2" xfId="32596"/>
    <cellStyle name="SAPBEXfilterItem 3 2 5 5" xfId="32597"/>
    <cellStyle name="SAPBEXfilterItem 3 2 6" xfId="4250"/>
    <cellStyle name="SAPBEXfilterItem 3 2 6 2" xfId="4251"/>
    <cellStyle name="SAPBEXfilterItem 3 2 6 2 2" xfId="32598"/>
    <cellStyle name="SAPBEXfilterItem 3 2 6 2 2 2" xfId="32599"/>
    <cellStyle name="SAPBEXfilterItem 3 2 6 2 3" xfId="32600"/>
    <cellStyle name="SAPBEXfilterItem 3 2 6 2 3 2" xfId="32601"/>
    <cellStyle name="SAPBEXfilterItem 3 2 6 2 4" xfId="32602"/>
    <cellStyle name="SAPBEXfilterItem 3 2 6 3" xfId="32603"/>
    <cellStyle name="SAPBEXfilterItem 3 2 6 3 2" xfId="32604"/>
    <cellStyle name="SAPBEXfilterItem 3 2 6 4" xfId="32605"/>
    <cellStyle name="SAPBEXfilterItem 3 2 6 4 2" xfId="32606"/>
    <cellStyle name="SAPBEXfilterItem 3 2 6 5" xfId="32607"/>
    <cellStyle name="SAPBEXfilterItem 3 2 7" xfId="4252"/>
    <cellStyle name="SAPBEXfilterItem 3 2 7 2" xfId="32608"/>
    <cellStyle name="SAPBEXfilterItem 3 2 7 2 2" xfId="32609"/>
    <cellStyle name="SAPBEXfilterItem 3 2 7 3" xfId="32610"/>
    <cellStyle name="SAPBEXfilterItem 3 2 7 3 2" xfId="32611"/>
    <cellStyle name="SAPBEXfilterItem 3 2 7 4" xfId="32612"/>
    <cellStyle name="SAPBEXfilterItem 3 2 8" xfId="32613"/>
    <cellStyle name="SAPBEXfilterItem 3 2 8 2" xfId="32614"/>
    <cellStyle name="SAPBEXfilterItem 3 2 9" xfId="32615"/>
    <cellStyle name="SAPBEXfilterItem 3 2 9 2" xfId="32616"/>
    <cellStyle name="SAPBEXfilterItem 3 3" xfId="4253"/>
    <cellStyle name="SAPBEXfilterItem 3 3 10" xfId="32617"/>
    <cellStyle name="SAPBEXfilterItem 3 3 2" xfId="4254"/>
    <cellStyle name="SAPBEXfilterItem 3 3 2 2" xfId="4255"/>
    <cellStyle name="SAPBEXfilterItem 3 3 2 2 2" xfId="32618"/>
    <cellStyle name="SAPBEXfilterItem 3 3 2 2 2 2" xfId="32619"/>
    <cellStyle name="SAPBEXfilterItem 3 3 2 2 3" xfId="32620"/>
    <cellStyle name="SAPBEXfilterItem 3 3 2 2 3 2" xfId="32621"/>
    <cellStyle name="SAPBEXfilterItem 3 3 2 2 4" xfId="32622"/>
    <cellStyle name="SAPBEXfilterItem 3 3 2 3" xfId="32623"/>
    <cellStyle name="SAPBEXfilterItem 3 3 2 3 2" xfId="32624"/>
    <cellStyle name="SAPBEXfilterItem 3 3 2 4" xfId="32625"/>
    <cellStyle name="SAPBEXfilterItem 3 3 2 4 2" xfId="32626"/>
    <cellStyle name="SAPBEXfilterItem 3 3 2 5" xfId="32627"/>
    <cellStyle name="SAPBEXfilterItem 3 3 3" xfId="4256"/>
    <cellStyle name="SAPBEXfilterItem 3 3 3 2" xfId="4257"/>
    <cellStyle name="SAPBEXfilterItem 3 3 3 2 2" xfId="32628"/>
    <cellStyle name="SAPBEXfilterItem 3 3 3 2 2 2" xfId="32629"/>
    <cellStyle name="SAPBEXfilterItem 3 3 3 2 3" xfId="32630"/>
    <cellStyle name="SAPBEXfilterItem 3 3 3 2 3 2" xfId="32631"/>
    <cellStyle name="SAPBEXfilterItem 3 3 3 2 4" xfId="32632"/>
    <cellStyle name="SAPBEXfilterItem 3 3 3 3" xfId="32633"/>
    <cellStyle name="SAPBEXfilterItem 3 3 3 3 2" xfId="32634"/>
    <cellStyle name="SAPBEXfilterItem 3 3 3 4" xfId="32635"/>
    <cellStyle name="SAPBEXfilterItem 3 3 3 4 2" xfId="32636"/>
    <cellStyle name="SAPBEXfilterItem 3 3 3 5" xfId="32637"/>
    <cellStyle name="SAPBEXfilterItem 3 3 4" xfId="4258"/>
    <cellStyle name="SAPBEXfilterItem 3 3 4 2" xfId="4259"/>
    <cellStyle name="SAPBEXfilterItem 3 3 4 2 2" xfId="32638"/>
    <cellStyle name="SAPBEXfilterItem 3 3 4 2 2 2" xfId="32639"/>
    <cellStyle name="SAPBEXfilterItem 3 3 4 2 3" xfId="32640"/>
    <cellStyle name="SAPBEXfilterItem 3 3 4 2 3 2" xfId="32641"/>
    <cellStyle name="SAPBEXfilterItem 3 3 4 2 4" xfId="32642"/>
    <cellStyle name="SAPBEXfilterItem 3 3 4 3" xfId="32643"/>
    <cellStyle name="SAPBEXfilterItem 3 3 4 3 2" xfId="32644"/>
    <cellStyle name="SAPBEXfilterItem 3 3 4 4" xfId="32645"/>
    <cellStyle name="SAPBEXfilterItem 3 3 4 4 2" xfId="32646"/>
    <cellStyle name="SAPBEXfilterItem 3 3 4 5" xfId="32647"/>
    <cellStyle name="SAPBEXfilterItem 3 3 5" xfId="4260"/>
    <cellStyle name="SAPBEXfilterItem 3 3 5 2" xfId="4261"/>
    <cellStyle name="SAPBEXfilterItem 3 3 5 2 2" xfId="32648"/>
    <cellStyle name="SAPBEXfilterItem 3 3 5 2 2 2" xfId="32649"/>
    <cellStyle name="SAPBEXfilterItem 3 3 5 2 3" xfId="32650"/>
    <cellStyle name="SAPBEXfilterItem 3 3 5 2 3 2" xfId="32651"/>
    <cellStyle name="SAPBEXfilterItem 3 3 5 2 4" xfId="32652"/>
    <cellStyle name="SAPBEXfilterItem 3 3 5 3" xfId="32653"/>
    <cellStyle name="SAPBEXfilterItem 3 3 5 3 2" xfId="32654"/>
    <cellStyle name="SAPBEXfilterItem 3 3 5 4" xfId="32655"/>
    <cellStyle name="SAPBEXfilterItem 3 3 5 4 2" xfId="32656"/>
    <cellStyle name="SAPBEXfilterItem 3 3 5 5" xfId="32657"/>
    <cellStyle name="SAPBEXfilterItem 3 3 6" xfId="4262"/>
    <cellStyle name="SAPBEXfilterItem 3 3 6 2" xfId="4263"/>
    <cellStyle name="SAPBEXfilterItem 3 3 6 2 2" xfId="32658"/>
    <cellStyle name="SAPBEXfilterItem 3 3 6 2 2 2" xfId="32659"/>
    <cellStyle name="SAPBEXfilterItem 3 3 6 2 3" xfId="32660"/>
    <cellStyle name="SAPBEXfilterItem 3 3 6 2 3 2" xfId="32661"/>
    <cellStyle name="SAPBEXfilterItem 3 3 6 2 4" xfId="32662"/>
    <cellStyle name="SAPBEXfilterItem 3 3 6 3" xfId="32663"/>
    <cellStyle name="SAPBEXfilterItem 3 3 6 3 2" xfId="32664"/>
    <cellStyle name="SAPBEXfilterItem 3 3 6 4" xfId="32665"/>
    <cellStyle name="SAPBEXfilterItem 3 3 6 4 2" xfId="32666"/>
    <cellStyle name="SAPBEXfilterItem 3 3 6 5" xfId="32667"/>
    <cellStyle name="SAPBEXfilterItem 3 3 7" xfId="4264"/>
    <cellStyle name="SAPBEXfilterItem 3 3 7 2" xfId="32668"/>
    <cellStyle name="SAPBEXfilterItem 3 3 7 2 2" xfId="32669"/>
    <cellStyle name="SAPBEXfilterItem 3 3 7 3" xfId="32670"/>
    <cellStyle name="SAPBEXfilterItem 3 3 7 3 2" xfId="32671"/>
    <cellStyle name="SAPBEXfilterItem 3 3 7 4" xfId="32672"/>
    <cellStyle name="SAPBEXfilterItem 3 3 8" xfId="32673"/>
    <cellStyle name="SAPBEXfilterItem 3 3 8 2" xfId="32674"/>
    <cellStyle name="SAPBEXfilterItem 3 3 9" xfId="32675"/>
    <cellStyle name="SAPBEXfilterItem 3 3 9 2" xfId="32676"/>
    <cellStyle name="SAPBEXfilterItem 3 4" xfId="4265"/>
    <cellStyle name="SAPBEXfilterItem 3 4 10" xfId="32677"/>
    <cellStyle name="SAPBEXfilterItem 3 4 2" xfId="4266"/>
    <cellStyle name="SAPBEXfilterItem 3 4 2 2" xfId="4267"/>
    <cellStyle name="SAPBEXfilterItem 3 4 2 2 2" xfId="32678"/>
    <cellStyle name="SAPBEXfilterItem 3 4 2 2 2 2" xfId="32679"/>
    <cellStyle name="SAPBEXfilterItem 3 4 2 2 3" xfId="32680"/>
    <cellStyle name="SAPBEXfilterItem 3 4 2 2 3 2" xfId="32681"/>
    <cellStyle name="SAPBEXfilterItem 3 4 2 2 4" xfId="32682"/>
    <cellStyle name="SAPBEXfilterItem 3 4 2 3" xfId="32683"/>
    <cellStyle name="SAPBEXfilterItem 3 4 2 3 2" xfId="32684"/>
    <cellStyle name="SAPBEXfilterItem 3 4 2 4" xfId="32685"/>
    <cellStyle name="SAPBEXfilterItem 3 4 2 4 2" xfId="32686"/>
    <cellStyle name="SAPBEXfilterItem 3 4 2 5" xfId="32687"/>
    <cellStyle name="SAPBEXfilterItem 3 4 3" xfId="4268"/>
    <cellStyle name="SAPBEXfilterItem 3 4 3 2" xfId="4269"/>
    <cellStyle name="SAPBEXfilterItem 3 4 3 2 2" xfId="32688"/>
    <cellStyle name="SAPBEXfilterItem 3 4 3 2 2 2" xfId="32689"/>
    <cellStyle name="SAPBEXfilterItem 3 4 3 2 3" xfId="32690"/>
    <cellStyle name="SAPBEXfilterItem 3 4 3 2 3 2" xfId="32691"/>
    <cellStyle name="SAPBEXfilterItem 3 4 3 2 4" xfId="32692"/>
    <cellStyle name="SAPBEXfilterItem 3 4 3 3" xfId="32693"/>
    <cellStyle name="SAPBEXfilterItem 3 4 3 3 2" xfId="32694"/>
    <cellStyle name="SAPBEXfilterItem 3 4 3 4" xfId="32695"/>
    <cellStyle name="SAPBEXfilterItem 3 4 3 4 2" xfId="32696"/>
    <cellStyle name="SAPBEXfilterItem 3 4 3 5" xfId="32697"/>
    <cellStyle name="SAPBEXfilterItem 3 4 4" xfId="4270"/>
    <cellStyle name="SAPBEXfilterItem 3 4 4 2" xfId="4271"/>
    <cellStyle name="SAPBEXfilterItem 3 4 4 2 2" xfId="32698"/>
    <cellStyle name="SAPBEXfilterItem 3 4 4 2 2 2" xfId="32699"/>
    <cellStyle name="SAPBEXfilterItem 3 4 4 2 3" xfId="32700"/>
    <cellStyle name="SAPBEXfilterItem 3 4 4 2 3 2" xfId="32701"/>
    <cellStyle name="SAPBEXfilterItem 3 4 4 2 4" xfId="32702"/>
    <cellStyle name="SAPBEXfilterItem 3 4 4 3" xfId="32703"/>
    <cellStyle name="SAPBEXfilterItem 3 4 4 3 2" xfId="32704"/>
    <cellStyle name="SAPBEXfilterItem 3 4 4 4" xfId="32705"/>
    <cellStyle name="SAPBEXfilterItem 3 4 4 4 2" xfId="32706"/>
    <cellStyle name="SAPBEXfilterItem 3 4 4 5" xfId="32707"/>
    <cellStyle name="SAPBEXfilterItem 3 4 5" xfId="4272"/>
    <cellStyle name="SAPBEXfilterItem 3 4 5 2" xfId="4273"/>
    <cellStyle name="SAPBEXfilterItem 3 4 5 2 2" xfId="32708"/>
    <cellStyle name="SAPBEXfilterItem 3 4 5 2 2 2" xfId="32709"/>
    <cellStyle name="SAPBEXfilterItem 3 4 5 2 3" xfId="32710"/>
    <cellStyle name="SAPBEXfilterItem 3 4 5 2 3 2" xfId="32711"/>
    <cellStyle name="SAPBEXfilterItem 3 4 5 2 4" xfId="32712"/>
    <cellStyle name="SAPBEXfilterItem 3 4 5 3" xfId="32713"/>
    <cellStyle name="SAPBEXfilterItem 3 4 5 3 2" xfId="32714"/>
    <cellStyle name="SAPBEXfilterItem 3 4 5 4" xfId="32715"/>
    <cellStyle name="SAPBEXfilterItem 3 4 5 4 2" xfId="32716"/>
    <cellStyle name="SAPBEXfilterItem 3 4 5 5" xfId="32717"/>
    <cellStyle name="SAPBEXfilterItem 3 4 6" xfId="4274"/>
    <cellStyle name="SAPBEXfilterItem 3 4 6 2" xfId="4275"/>
    <cellStyle name="SAPBEXfilterItem 3 4 6 2 2" xfId="32718"/>
    <cellStyle name="SAPBEXfilterItem 3 4 6 2 2 2" xfId="32719"/>
    <cellStyle name="SAPBEXfilterItem 3 4 6 2 3" xfId="32720"/>
    <cellStyle name="SAPBEXfilterItem 3 4 6 2 3 2" xfId="32721"/>
    <cellStyle name="SAPBEXfilterItem 3 4 6 2 4" xfId="32722"/>
    <cellStyle name="SAPBEXfilterItem 3 4 6 3" xfId="32723"/>
    <cellStyle name="SAPBEXfilterItem 3 4 6 3 2" xfId="32724"/>
    <cellStyle name="SAPBEXfilterItem 3 4 6 4" xfId="32725"/>
    <cellStyle name="SAPBEXfilterItem 3 4 6 4 2" xfId="32726"/>
    <cellStyle name="SAPBEXfilterItem 3 4 6 5" xfId="32727"/>
    <cellStyle name="SAPBEXfilterItem 3 4 7" xfId="4276"/>
    <cellStyle name="SAPBEXfilterItem 3 4 7 2" xfId="32728"/>
    <cellStyle name="SAPBEXfilterItem 3 4 7 2 2" xfId="32729"/>
    <cellStyle name="SAPBEXfilterItem 3 4 7 3" xfId="32730"/>
    <cellStyle name="SAPBEXfilterItem 3 4 7 3 2" xfId="32731"/>
    <cellStyle name="SAPBEXfilterItem 3 4 7 4" xfId="32732"/>
    <cellStyle name="SAPBEXfilterItem 3 4 8" xfId="32733"/>
    <cellStyle name="SAPBEXfilterItem 3 4 8 2" xfId="32734"/>
    <cellStyle name="SAPBEXfilterItem 3 4 9" xfId="32735"/>
    <cellStyle name="SAPBEXfilterItem 3 4 9 2" xfId="32736"/>
    <cellStyle name="SAPBEXfilterItem 3 5" xfId="4277"/>
    <cellStyle name="SAPBEXfilterItem 3 5 2" xfId="4278"/>
    <cellStyle name="SAPBEXfilterItem 3 5 2 2" xfId="32737"/>
    <cellStyle name="SAPBEXfilterItem 3 5 2 2 2" xfId="32738"/>
    <cellStyle name="SAPBEXfilterItem 3 5 2 3" xfId="32739"/>
    <cellStyle name="SAPBEXfilterItem 3 5 2 3 2" xfId="32740"/>
    <cellStyle name="SAPBEXfilterItem 3 5 2 4" xfId="32741"/>
    <cellStyle name="SAPBEXfilterItem 3 5 3" xfId="32742"/>
    <cellStyle name="SAPBEXfilterItem 3 5 3 2" xfId="32743"/>
    <cellStyle name="SAPBEXfilterItem 3 5 4" xfId="32744"/>
    <cellStyle name="SAPBEXfilterItem 3 5 4 2" xfId="32745"/>
    <cellStyle name="SAPBEXfilterItem 3 5 5" xfId="32746"/>
    <cellStyle name="SAPBEXfilterItem 3 6" xfId="4279"/>
    <cellStyle name="SAPBEXfilterItem 3 6 2" xfId="4280"/>
    <cellStyle name="SAPBEXfilterItem 3 6 2 2" xfId="32747"/>
    <cellStyle name="SAPBEXfilterItem 3 6 2 2 2" xfId="32748"/>
    <cellStyle name="SAPBEXfilterItem 3 6 2 3" xfId="32749"/>
    <cellStyle name="SAPBEXfilterItem 3 6 2 3 2" xfId="32750"/>
    <cellStyle name="SAPBEXfilterItem 3 6 2 4" xfId="32751"/>
    <cellStyle name="SAPBEXfilterItem 3 6 3" xfId="32752"/>
    <cellStyle name="SAPBEXfilterItem 3 6 3 2" xfId="32753"/>
    <cellStyle name="SAPBEXfilterItem 3 6 4" xfId="32754"/>
    <cellStyle name="SAPBEXfilterItem 3 6 4 2" xfId="32755"/>
    <cellStyle name="SAPBEXfilterItem 3 6 5" xfId="32756"/>
    <cellStyle name="SAPBEXfilterItem 3 7" xfId="4281"/>
    <cellStyle name="SAPBEXfilterItem 3 7 2" xfId="4282"/>
    <cellStyle name="SAPBEXfilterItem 3 7 2 2" xfId="32757"/>
    <cellStyle name="SAPBEXfilterItem 3 7 2 2 2" xfId="32758"/>
    <cellStyle name="SAPBEXfilterItem 3 7 2 3" xfId="32759"/>
    <cellStyle name="SAPBEXfilterItem 3 7 2 3 2" xfId="32760"/>
    <cellStyle name="SAPBEXfilterItem 3 7 2 4" xfId="32761"/>
    <cellStyle name="SAPBEXfilterItem 3 7 3" xfId="32762"/>
    <cellStyle name="SAPBEXfilterItem 3 7 3 2" xfId="32763"/>
    <cellStyle name="SAPBEXfilterItem 3 7 4" xfId="32764"/>
    <cellStyle name="SAPBEXfilterItem 3 7 4 2" xfId="32765"/>
    <cellStyle name="SAPBEXfilterItem 3 7 5" xfId="32766"/>
    <cellStyle name="SAPBEXfilterItem 3 8" xfId="4283"/>
    <cellStyle name="SAPBEXfilterItem 3 8 2" xfId="4284"/>
    <cellStyle name="SAPBEXfilterItem 3 8 2 2" xfId="32767"/>
    <cellStyle name="SAPBEXfilterItem 3 8 2 2 2" xfId="32768"/>
    <cellStyle name="SAPBEXfilterItem 3 8 2 3" xfId="32769"/>
    <cellStyle name="SAPBEXfilterItem 3 8 2 3 2" xfId="32770"/>
    <cellStyle name="SAPBEXfilterItem 3 8 2 4" xfId="32771"/>
    <cellStyle name="SAPBEXfilterItem 3 8 3" xfId="32772"/>
    <cellStyle name="SAPBEXfilterItem 3 8 3 2" xfId="32773"/>
    <cellStyle name="SAPBEXfilterItem 3 8 4" xfId="32774"/>
    <cellStyle name="SAPBEXfilterItem 3 8 4 2" xfId="32775"/>
    <cellStyle name="SAPBEXfilterItem 3 8 5" xfId="32776"/>
    <cellStyle name="SAPBEXfilterItem 3 9" xfId="4285"/>
    <cellStyle name="SAPBEXfilterItem 3 9 2" xfId="4286"/>
    <cellStyle name="SAPBEXfilterItem 3 9 2 2" xfId="32777"/>
    <cellStyle name="SAPBEXfilterItem 3 9 2 2 2" xfId="32778"/>
    <cellStyle name="SAPBEXfilterItem 3 9 2 3" xfId="32779"/>
    <cellStyle name="SAPBEXfilterItem 3 9 2 3 2" xfId="32780"/>
    <cellStyle name="SAPBEXfilterItem 3 9 2 4" xfId="32781"/>
    <cellStyle name="SAPBEXfilterItem 3 9 3" xfId="32782"/>
    <cellStyle name="SAPBEXfilterItem 3 9 3 2" xfId="32783"/>
    <cellStyle name="SAPBEXfilterItem 3 9 4" xfId="32784"/>
    <cellStyle name="SAPBEXfilterItem 3 9 4 2" xfId="32785"/>
    <cellStyle name="SAPBEXfilterItem 3 9 5" xfId="32786"/>
    <cellStyle name="SAPBEXfilterItem 4" xfId="4287"/>
    <cellStyle name="SAPBEXfilterItem 4 10" xfId="32787"/>
    <cellStyle name="SAPBEXfilterItem 4 2" xfId="4288"/>
    <cellStyle name="SAPBEXfilterItem 4 2 2" xfId="4289"/>
    <cellStyle name="SAPBEXfilterItem 4 2 2 2" xfId="32788"/>
    <cellStyle name="SAPBEXfilterItem 4 2 2 2 2" xfId="32789"/>
    <cellStyle name="SAPBEXfilterItem 4 2 2 3" xfId="32790"/>
    <cellStyle name="SAPBEXfilterItem 4 2 2 3 2" xfId="32791"/>
    <cellStyle name="SAPBEXfilterItem 4 2 2 4" xfId="32792"/>
    <cellStyle name="SAPBEXfilterItem 4 2 3" xfId="32793"/>
    <cellStyle name="SAPBEXfilterItem 4 2 3 2" xfId="32794"/>
    <cellStyle name="SAPBEXfilterItem 4 2 4" xfId="32795"/>
    <cellStyle name="SAPBEXfilterItem 4 2 4 2" xfId="32796"/>
    <cellStyle name="SAPBEXfilterItem 4 2 5" xfId="32797"/>
    <cellStyle name="SAPBEXfilterItem 4 3" xfId="4290"/>
    <cellStyle name="SAPBEXfilterItem 4 3 2" xfId="4291"/>
    <cellStyle name="SAPBEXfilterItem 4 3 2 2" xfId="32798"/>
    <cellStyle name="SAPBEXfilterItem 4 3 2 2 2" xfId="32799"/>
    <cellStyle name="SAPBEXfilterItem 4 3 2 3" xfId="32800"/>
    <cellStyle name="SAPBEXfilterItem 4 3 2 3 2" xfId="32801"/>
    <cellStyle name="SAPBEXfilterItem 4 3 2 4" xfId="32802"/>
    <cellStyle name="SAPBEXfilterItem 4 3 3" xfId="32803"/>
    <cellStyle name="SAPBEXfilterItem 4 3 3 2" xfId="32804"/>
    <cellStyle name="SAPBEXfilterItem 4 3 4" xfId="32805"/>
    <cellStyle name="SAPBEXfilterItem 4 3 4 2" xfId="32806"/>
    <cellStyle name="SAPBEXfilterItem 4 3 5" xfId="32807"/>
    <cellStyle name="SAPBEXfilterItem 4 4" xfId="4292"/>
    <cellStyle name="SAPBEXfilterItem 4 4 2" xfId="4293"/>
    <cellStyle name="SAPBEXfilterItem 4 4 2 2" xfId="32808"/>
    <cellStyle name="SAPBEXfilterItem 4 4 2 2 2" xfId="32809"/>
    <cellStyle name="SAPBEXfilterItem 4 4 2 3" xfId="32810"/>
    <cellStyle name="SAPBEXfilterItem 4 4 2 3 2" xfId="32811"/>
    <cellStyle name="SAPBEXfilterItem 4 4 2 4" xfId="32812"/>
    <cellStyle name="SAPBEXfilterItem 4 4 3" xfId="32813"/>
    <cellStyle name="SAPBEXfilterItem 4 4 3 2" xfId="32814"/>
    <cellStyle name="SAPBEXfilterItem 4 4 4" xfId="32815"/>
    <cellStyle name="SAPBEXfilterItem 4 4 4 2" xfId="32816"/>
    <cellStyle name="SAPBEXfilterItem 4 4 5" xfId="32817"/>
    <cellStyle name="SAPBEXfilterItem 4 5" xfId="4294"/>
    <cellStyle name="SAPBEXfilterItem 4 5 2" xfId="4295"/>
    <cellStyle name="SAPBEXfilterItem 4 5 2 2" xfId="32818"/>
    <cellStyle name="SAPBEXfilterItem 4 5 2 2 2" xfId="32819"/>
    <cellStyle name="SAPBEXfilterItem 4 5 2 3" xfId="32820"/>
    <cellStyle name="SAPBEXfilterItem 4 5 2 3 2" xfId="32821"/>
    <cellStyle name="SAPBEXfilterItem 4 5 2 4" xfId="32822"/>
    <cellStyle name="SAPBEXfilterItem 4 5 3" xfId="32823"/>
    <cellStyle name="SAPBEXfilterItem 4 5 3 2" xfId="32824"/>
    <cellStyle name="SAPBEXfilterItem 4 5 4" xfId="32825"/>
    <cellStyle name="SAPBEXfilterItem 4 5 4 2" xfId="32826"/>
    <cellStyle name="SAPBEXfilterItem 4 5 5" xfId="32827"/>
    <cellStyle name="SAPBEXfilterItem 4 6" xfId="4296"/>
    <cellStyle name="SAPBEXfilterItem 4 6 2" xfId="4297"/>
    <cellStyle name="SAPBEXfilterItem 4 6 2 2" xfId="32828"/>
    <cellStyle name="SAPBEXfilterItem 4 6 2 2 2" xfId="32829"/>
    <cellStyle name="SAPBEXfilterItem 4 6 2 3" xfId="32830"/>
    <cellStyle name="SAPBEXfilterItem 4 6 2 3 2" xfId="32831"/>
    <cellStyle name="SAPBEXfilterItem 4 6 2 4" xfId="32832"/>
    <cellStyle name="SAPBEXfilterItem 4 6 3" xfId="32833"/>
    <cellStyle name="SAPBEXfilterItem 4 6 3 2" xfId="32834"/>
    <cellStyle name="SAPBEXfilterItem 4 6 4" xfId="32835"/>
    <cellStyle name="SAPBEXfilterItem 4 6 4 2" xfId="32836"/>
    <cellStyle name="SAPBEXfilterItem 4 6 5" xfId="32837"/>
    <cellStyle name="SAPBEXfilterItem 4 7" xfId="4298"/>
    <cellStyle name="SAPBEXfilterItem 4 7 2" xfId="32838"/>
    <cellStyle name="SAPBEXfilterItem 4 7 2 2" xfId="32839"/>
    <cellStyle name="SAPBEXfilterItem 4 7 3" xfId="32840"/>
    <cellStyle name="SAPBEXfilterItem 4 7 3 2" xfId="32841"/>
    <cellStyle name="SAPBEXfilterItem 4 7 4" xfId="32842"/>
    <cellStyle name="SAPBEXfilterItem 4 8" xfId="32843"/>
    <cellStyle name="SAPBEXfilterItem 4 8 2" xfId="32844"/>
    <cellStyle name="SAPBEXfilterItem 4 9" xfId="32845"/>
    <cellStyle name="SAPBEXfilterItem 4 9 2" xfId="32846"/>
    <cellStyle name="SAPBEXfilterItem 5" xfId="4299"/>
    <cellStyle name="SAPBEXfilterItem 5 10" xfId="32847"/>
    <cellStyle name="SAPBEXfilterItem 5 2" xfId="4300"/>
    <cellStyle name="SAPBEXfilterItem 5 2 2" xfId="4301"/>
    <cellStyle name="SAPBEXfilterItem 5 2 2 2" xfId="32848"/>
    <cellStyle name="SAPBEXfilterItem 5 2 2 2 2" xfId="32849"/>
    <cellStyle name="SAPBEXfilterItem 5 2 2 3" xfId="32850"/>
    <cellStyle name="SAPBEXfilterItem 5 2 2 3 2" xfId="32851"/>
    <cellStyle name="SAPBEXfilterItem 5 2 2 4" xfId="32852"/>
    <cellStyle name="SAPBEXfilterItem 5 2 3" xfId="32853"/>
    <cellStyle name="SAPBEXfilterItem 5 2 3 2" xfId="32854"/>
    <cellStyle name="SAPBEXfilterItem 5 2 4" xfId="32855"/>
    <cellStyle name="SAPBEXfilterItem 5 2 4 2" xfId="32856"/>
    <cellStyle name="SAPBEXfilterItem 5 2 5" xfId="32857"/>
    <cellStyle name="SAPBEXfilterItem 5 3" xfId="4302"/>
    <cellStyle name="SAPBEXfilterItem 5 3 2" xfId="4303"/>
    <cellStyle name="SAPBEXfilterItem 5 3 2 2" xfId="32858"/>
    <cellStyle name="SAPBEXfilterItem 5 3 2 2 2" xfId="32859"/>
    <cellStyle name="SAPBEXfilterItem 5 3 2 3" xfId="32860"/>
    <cellStyle name="SAPBEXfilterItem 5 3 2 3 2" xfId="32861"/>
    <cellStyle name="SAPBEXfilterItem 5 3 2 4" xfId="32862"/>
    <cellStyle name="SAPBEXfilterItem 5 3 3" xfId="32863"/>
    <cellStyle name="SAPBEXfilterItem 5 3 3 2" xfId="32864"/>
    <cellStyle name="SAPBEXfilterItem 5 3 4" xfId="32865"/>
    <cellStyle name="SAPBEXfilterItem 5 3 4 2" xfId="32866"/>
    <cellStyle name="SAPBEXfilterItem 5 3 5" xfId="32867"/>
    <cellStyle name="SAPBEXfilterItem 5 4" xfId="4304"/>
    <cellStyle name="SAPBEXfilterItem 5 4 2" xfId="4305"/>
    <cellStyle name="SAPBEXfilterItem 5 4 2 2" xfId="32868"/>
    <cellStyle name="SAPBEXfilterItem 5 4 2 2 2" xfId="32869"/>
    <cellStyle name="SAPBEXfilterItem 5 4 2 3" xfId="32870"/>
    <cellStyle name="SAPBEXfilterItem 5 4 2 3 2" xfId="32871"/>
    <cellStyle name="SAPBEXfilterItem 5 4 2 4" xfId="32872"/>
    <cellStyle name="SAPBEXfilterItem 5 4 3" xfId="32873"/>
    <cellStyle name="SAPBEXfilterItem 5 4 3 2" xfId="32874"/>
    <cellStyle name="SAPBEXfilterItem 5 4 4" xfId="32875"/>
    <cellStyle name="SAPBEXfilterItem 5 4 4 2" xfId="32876"/>
    <cellStyle name="SAPBEXfilterItem 5 4 5" xfId="32877"/>
    <cellStyle name="SAPBEXfilterItem 5 5" xfId="4306"/>
    <cellStyle name="SAPBEXfilterItem 5 5 2" xfId="4307"/>
    <cellStyle name="SAPBEXfilterItem 5 5 2 2" xfId="32878"/>
    <cellStyle name="SAPBEXfilterItem 5 5 2 2 2" xfId="32879"/>
    <cellStyle name="SAPBEXfilterItem 5 5 2 3" xfId="32880"/>
    <cellStyle name="SAPBEXfilterItem 5 5 2 3 2" xfId="32881"/>
    <cellStyle name="SAPBEXfilterItem 5 5 2 4" xfId="32882"/>
    <cellStyle name="SAPBEXfilterItem 5 5 3" xfId="32883"/>
    <cellStyle name="SAPBEXfilterItem 5 5 3 2" xfId="32884"/>
    <cellStyle name="SAPBEXfilterItem 5 5 4" xfId="32885"/>
    <cellStyle name="SAPBEXfilterItem 5 5 4 2" xfId="32886"/>
    <cellStyle name="SAPBEXfilterItem 5 5 5" xfId="32887"/>
    <cellStyle name="SAPBEXfilterItem 5 6" xfId="4308"/>
    <cellStyle name="SAPBEXfilterItem 5 6 2" xfId="4309"/>
    <cellStyle name="SAPBEXfilterItem 5 6 2 2" xfId="32888"/>
    <cellStyle name="SAPBEXfilterItem 5 6 2 2 2" xfId="32889"/>
    <cellStyle name="SAPBEXfilterItem 5 6 2 3" xfId="32890"/>
    <cellStyle name="SAPBEXfilterItem 5 6 2 3 2" xfId="32891"/>
    <cellStyle name="SAPBEXfilterItem 5 6 2 4" xfId="32892"/>
    <cellStyle name="SAPBEXfilterItem 5 6 3" xfId="32893"/>
    <cellStyle name="SAPBEXfilterItem 5 6 3 2" xfId="32894"/>
    <cellStyle name="SAPBEXfilterItem 5 6 4" xfId="32895"/>
    <cellStyle name="SAPBEXfilterItem 5 6 4 2" xfId="32896"/>
    <cellStyle name="SAPBEXfilterItem 5 6 5" xfId="32897"/>
    <cellStyle name="SAPBEXfilterItem 5 7" xfId="4310"/>
    <cellStyle name="SAPBEXfilterItem 5 7 2" xfId="32898"/>
    <cellStyle name="SAPBEXfilterItem 5 7 2 2" xfId="32899"/>
    <cellStyle name="SAPBEXfilterItem 5 7 3" xfId="32900"/>
    <cellStyle name="SAPBEXfilterItem 5 7 3 2" xfId="32901"/>
    <cellStyle name="SAPBEXfilterItem 5 7 4" xfId="32902"/>
    <cellStyle name="SAPBEXfilterItem 5 8" xfId="32903"/>
    <cellStyle name="SAPBEXfilterItem 5 8 2" xfId="32904"/>
    <cellStyle name="SAPBEXfilterItem 5 9" xfId="32905"/>
    <cellStyle name="SAPBEXfilterItem 5 9 2" xfId="32906"/>
    <cellStyle name="SAPBEXfilterItem 6" xfId="4311"/>
    <cellStyle name="SAPBEXfilterItem 6 10" xfId="32907"/>
    <cellStyle name="SAPBEXfilterItem 6 2" xfId="4312"/>
    <cellStyle name="SAPBEXfilterItem 6 2 2" xfId="4313"/>
    <cellStyle name="SAPBEXfilterItem 6 2 2 2" xfId="32908"/>
    <cellStyle name="SAPBEXfilterItem 6 2 2 2 2" xfId="32909"/>
    <cellStyle name="SAPBEXfilterItem 6 2 2 3" xfId="32910"/>
    <cellStyle name="SAPBEXfilterItem 6 2 2 3 2" xfId="32911"/>
    <cellStyle name="SAPBEXfilterItem 6 2 2 4" xfId="32912"/>
    <cellStyle name="SAPBEXfilterItem 6 2 3" xfId="32913"/>
    <cellStyle name="SAPBEXfilterItem 6 2 3 2" xfId="32914"/>
    <cellStyle name="SAPBEXfilterItem 6 2 4" xfId="32915"/>
    <cellStyle name="SAPBEXfilterItem 6 2 4 2" xfId="32916"/>
    <cellStyle name="SAPBEXfilterItem 6 2 5" xfId="32917"/>
    <cellStyle name="SAPBEXfilterItem 6 3" xfId="4314"/>
    <cellStyle name="SAPBEXfilterItem 6 3 2" xfId="4315"/>
    <cellStyle name="SAPBEXfilterItem 6 3 2 2" xfId="32918"/>
    <cellStyle name="SAPBEXfilterItem 6 3 2 2 2" xfId="32919"/>
    <cellStyle name="SAPBEXfilterItem 6 3 2 3" xfId="32920"/>
    <cellStyle name="SAPBEXfilterItem 6 3 2 3 2" xfId="32921"/>
    <cellStyle name="SAPBEXfilterItem 6 3 2 4" xfId="32922"/>
    <cellStyle name="SAPBEXfilterItem 6 3 3" xfId="32923"/>
    <cellStyle name="SAPBEXfilterItem 6 3 3 2" xfId="32924"/>
    <cellStyle name="SAPBEXfilterItem 6 3 4" xfId="32925"/>
    <cellStyle name="SAPBEXfilterItem 6 3 4 2" xfId="32926"/>
    <cellStyle name="SAPBEXfilterItem 6 3 5" xfId="32927"/>
    <cellStyle name="SAPBEXfilterItem 6 4" xfId="4316"/>
    <cellStyle name="SAPBEXfilterItem 6 4 2" xfId="4317"/>
    <cellStyle name="SAPBEXfilterItem 6 4 2 2" xfId="32928"/>
    <cellStyle name="SAPBEXfilterItem 6 4 2 2 2" xfId="32929"/>
    <cellStyle name="SAPBEXfilterItem 6 4 2 3" xfId="32930"/>
    <cellStyle name="SAPBEXfilterItem 6 4 2 3 2" xfId="32931"/>
    <cellStyle name="SAPBEXfilterItem 6 4 2 4" xfId="32932"/>
    <cellStyle name="SAPBEXfilterItem 6 4 3" xfId="32933"/>
    <cellStyle name="SAPBEXfilterItem 6 4 3 2" xfId="32934"/>
    <cellStyle name="SAPBEXfilterItem 6 4 4" xfId="32935"/>
    <cellStyle name="SAPBEXfilterItem 6 4 4 2" xfId="32936"/>
    <cellStyle name="SAPBEXfilterItem 6 4 5" xfId="32937"/>
    <cellStyle name="SAPBEXfilterItem 6 5" xfId="4318"/>
    <cellStyle name="SAPBEXfilterItem 6 5 2" xfId="4319"/>
    <cellStyle name="SAPBEXfilterItem 6 5 2 2" xfId="32938"/>
    <cellStyle name="SAPBEXfilterItem 6 5 2 2 2" xfId="32939"/>
    <cellStyle name="SAPBEXfilterItem 6 5 2 3" xfId="32940"/>
    <cellStyle name="SAPBEXfilterItem 6 5 2 3 2" xfId="32941"/>
    <cellStyle name="SAPBEXfilterItem 6 5 2 4" xfId="32942"/>
    <cellStyle name="SAPBEXfilterItem 6 5 3" xfId="32943"/>
    <cellStyle name="SAPBEXfilterItem 6 5 3 2" xfId="32944"/>
    <cellStyle name="SAPBEXfilterItem 6 5 4" xfId="32945"/>
    <cellStyle name="SAPBEXfilterItem 6 5 4 2" xfId="32946"/>
    <cellStyle name="SAPBEXfilterItem 6 5 5" xfId="32947"/>
    <cellStyle name="SAPBEXfilterItem 6 6" xfId="4320"/>
    <cellStyle name="SAPBEXfilterItem 6 6 2" xfId="4321"/>
    <cellStyle name="SAPBEXfilterItem 6 6 2 2" xfId="32948"/>
    <cellStyle name="SAPBEXfilterItem 6 6 2 2 2" xfId="32949"/>
    <cellStyle name="SAPBEXfilterItem 6 6 2 3" xfId="32950"/>
    <cellStyle name="SAPBEXfilterItem 6 6 2 3 2" xfId="32951"/>
    <cellStyle name="SAPBEXfilterItem 6 6 2 4" xfId="32952"/>
    <cellStyle name="SAPBEXfilterItem 6 6 3" xfId="32953"/>
    <cellStyle name="SAPBEXfilterItem 6 6 3 2" xfId="32954"/>
    <cellStyle name="SAPBEXfilterItem 6 6 4" xfId="32955"/>
    <cellStyle name="SAPBEXfilterItem 6 6 4 2" xfId="32956"/>
    <cellStyle name="SAPBEXfilterItem 6 6 5" xfId="32957"/>
    <cellStyle name="SAPBEXfilterItem 6 7" xfId="4322"/>
    <cellStyle name="SAPBEXfilterItem 6 7 2" xfId="32958"/>
    <cellStyle name="SAPBEXfilterItem 6 7 2 2" xfId="32959"/>
    <cellStyle name="SAPBEXfilterItem 6 7 3" xfId="32960"/>
    <cellStyle name="SAPBEXfilterItem 6 7 3 2" xfId="32961"/>
    <cellStyle name="SAPBEXfilterItem 6 7 4" xfId="32962"/>
    <cellStyle name="SAPBEXfilterItem 6 8" xfId="32963"/>
    <cellStyle name="SAPBEXfilterItem 6 8 2" xfId="32964"/>
    <cellStyle name="SAPBEXfilterItem 6 9" xfId="32965"/>
    <cellStyle name="SAPBEXfilterItem 6 9 2" xfId="32966"/>
    <cellStyle name="SAPBEXfilterItem 7" xfId="4323"/>
    <cellStyle name="SAPBEXfilterItem 7 2" xfId="4324"/>
    <cellStyle name="SAPBEXfilterItem 7 2 2" xfId="32967"/>
    <cellStyle name="SAPBEXfilterItem 7 2 2 2" xfId="32968"/>
    <cellStyle name="SAPBEXfilterItem 7 2 3" xfId="32969"/>
    <cellStyle name="SAPBEXfilterItem 7 2 3 2" xfId="32970"/>
    <cellStyle name="SAPBEXfilterItem 7 2 4" xfId="32971"/>
    <cellStyle name="SAPBEXfilterItem 7 3" xfId="32972"/>
    <cellStyle name="SAPBEXfilterItem 7 3 2" xfId="32973"/>
    <cellStyle name="SAPBEXfilterItem 7 4" xfId="32974"/>
    <cellStyle name="SAPBEXfilterItem 7 4 2" xfId="32975"/>
    <cellStyle name="SAPBEXfilterItem 7 5" xfId="32976"/>
    <cellStyle name="SAPBEXfilterItem 8" xfId="4325"/>
    <cellStyle name="SAPBEXfilterItem 8 2" xfId="4326"/>
    <cellStyle name="SAPBEXfilterItem 8 2 2" xfId="32977"/>
    <cellStyle name="SAPBEXfilterItem 8 2 2 2" xfId="32978"/>
    <cellStyle name="SAPBEXfilterItem 8 2 3" xfId="32979"/>
    <cellStyle name="SAPBEXfilterItem 8 2 3 2" xfId="32980"/>
    <cellStyle name="SAPBEXfilterItem 8 2 4" xfId="32981"/>
    <cellStyle name="SAPBEXfilterItem 8 3" xfId="32982"/>
    <cellStyle name="SAPBEXfilterItem 8 3 2" xfId="32983"/>
    <cellStyle name="SAPBEXfilterItem 8 4" xfId="32984"/>
    <cellStyle name="SAPBEXfilterItem 8 4 2" xfId="32985"/>
    <cellStyle name="SAPBEXfilterItem 8 5" xfId="32986"/>
    <cellStyle name="SAPBEXfilterItem 9" xfId="4327"/>
    <cellStyle name="SAPBEXfilterItem 9 2" xfId="4328"/>
    <cellStyle name="SAPBEXfilterItem 9 2 2" xfId="32987"/>
    <cellStyle name="SAPBEXfilterItem 9 2 2 2" xfId="32988"/>
    <cellStyle name="SAPBEXfilterItem 9 2 3" xfId="32989"/>
    <cellStyle name="SAPBEXfilterItem 9 2 3 2" xfId="32990"/>
    <cellStyle name="SAPBEXfilterItem 9 2 4" xfId="32991"/>
    <cellStyle name="SAPBEXfilterItem 9 3" xfId="32992"/>
    <cellStyle name="SAPBEXfilterItem 9 3 2" xfId="32993"/>
    <cellStyle name="SAPBEXfilterItem 9 4" xfId="32994"/>
    <cellStyle name="SAPBEXfilterItem 9 4 2" xfId="32995"/>
    <cellStyle name="SAPBEXfilterItem 9 5" xfId="32996"/>
    <cellStyle name="SAPBEXfilterText" xfId="4329"/>
    <cellStyle name="SAPBEXfilterText 2" xfId="32997"/>
    <cellStyle name="SAPBEXformats" xfId="4330"/>
    <cellStyle name="SAPBEXformats 10" xfId="4331"/>
    <cellStyle name="SAPBEXformats 10 2" xfId="4332"/>
    <cellStyle name="SAPBEXformats 10 2 2" xfId="32998"/>
    <cellStyle name="SAPBEXformats 10 2 2 2" xfId="32999"/>
    <cellStyle name="SAPBEXformats 10 2 3" xfId="33000"/>
    <cellStyle name="SAPBEXformats 10 2 3 2" xfId="33001"/>
    <cellStyle name="SAPBEXformats 10 2 4" xfId="33002"/>
    <cellStyle name="SAPBEXformats 10 3" xfId="33003"/>
    <cellStyle name="SAPBEXformats 10 3 2" xfId="33004"/>
    <cellStyle name="SAPBEXformats 10 4" xfId="33005"/>
    <cellStyle name="SAPBEXformats 10 4 2" xfId="33006"/>
    <cellStyle name="SAPBEXformats 10 5" xfId="33007"/>
    <cellStyle name="SAPBEXformats 11" xfId="4333"/>
    <cellStyle name="SAPBEXformats 11 2" xfId="33008"/>
    <cellStyle name="SAPBEXformats 11 2 2" xfId="33009"/>
    <cellStyle name="SAPBEXformats 11 3" xfId="33010"/>
    <cellStyle name="SAPBEXformats 11 3 2" xfId="33011"/>
    <cellStyle name="SAPBEXformats 11 4" xfId="33012"/>
    <cellStyle name="SAPBEXformats 12" xfId="4334"/>
    <cellStyle name="SAPBEXformats 12 2" xfId="33013"/>
    <cellStyle name="SAPBEXformats 12 2 2" xfId="33014"/>
    <cellStyle name="SAPBEXformats 12 3" xfId="33015"/>
    <cellStyle name="SAPBEXformats 12 3 2" xfId="33016"/>
    <cellStyle name="SAPBEXformats 12 4" xfId="33017"/>
    <cellStyle name="SAPBEXformats 13" xfId="4335"/>
    <cellStyle name="SAPBEXformats 13 2" xfId="33018"/>
    <cellStyle name="SAPBEXformats 13 2 2" xfId="33019"/>
    <cellStyle name="SAPBEXformats 13 3" xfId="33020"/>
    <cellStyle name="SAPBEXformats 13 3 2" xfId="33021"/>
    <cellStyle name="SAPBEXformats 13 4" xfId="33022"/>
    <cellStyle name="SAPBEXformats 14" xfId="4336"/>
    <cellStyle name="SAPBEXformats 14 2" xfId="33023"/>
    <cellStyle name="SAPBEXformats 14 2 2" xfId="33024"/>
    <cellStyle name="SAPBEXformats 14 3" xfId="33025"/>
    <cellStyle name="SAPBEXformats 14 3 2" xfId="33026"/>
    <cellStyle name="SAPBEXformats 14 4" xfId="33027"/>
    <cellStyle name="SAPBEXformats 15" xfId="4337"/>
    <cellStyle name="SAPBEXformats 15 2" xfId="33028"/>
    <cellStyle name="SAPBEXformats 15 2 2" xfId="33029"/>
    <cellStyle name="SAPBEXformats 15 3" xfId="33030"/>
    <cellStyle name="SAPBEXformats 15 3 2" xfId="33031"/>
    <cellStyle name="SAPBEXformats 15 4" xfId="33032"/>
    <cellStyle name="SAPBEXformats 16" xfId="33033"/>
    <cellStyle name="SAPBEXformats 16 2" xfId="33034"/>
    <cellStyle name="SAPBEXformats 16 2 2" xfId="33035"/>
    <cellStyle name="SAPBEXformats 16 3" xfId="33036"/>
    <cellStyle name="SAPBEXformats 17" xfId="33037"/>
    <cellStyle name="SAPBEXformats 17 2" xfId="33038"/>
    <cellStyle name="SAPBEXformats 17 2 2" xfId="33039"/>
    <cellStyle name="SAPBEXformats 17 3" xfId="33040"/>
    <cellStyle name="SAPBEXformats 18" xfId="33041"/>
    <cellStyle name="SAPBEXformats 18 2" xfId="33042"/>
    <cellStyle name="SAPBEXformats 18 2 2" xfId="33043"/>
    <cellStyle name="SAPBEXformats 18 3" xfId="33044"/>
    <cellStyle name="SAPBEXformats 19" xfId="33045"/>
    <cellStyle name="SAPBEXformats 19 2" xfId="33046"/>
    <cellStyle name="SAPBEXformats 2" xfId="4338"/>
    <cellStyle name="SAPBEXformats 2 10" xfId="4339"/>
    <cellStyle name="SAPBEXformats 2 10 2" xfId="33047"/>
    <cellStyle name="SAPBEXformats 2 10 2 2" xfId="33048"/>
    <cellStyle name="SAPBEXformats 2 10 3" xfId="33049"/>
    <cellStyle name="SAPBEXformats 2 10 3 2" xfId="33050"/>
    <cellStyle name="SAPBEXformats 2 10 4" xfId="33051"/>
    <cellStyle name="SAPBEXformats 2 11" xfId="4340"/>
    <cellStyle name="SAPBEXformats 2 11 2" xfId="33052"/>
    <cellStyle name="SAPBEXformats 2 11 2 2" xfId="33053"/>
    <cellStyle name="SAPBEXformats 2 11 3" xfId="33054"/>
    <cellStyle name="SAPBEXformats 2 11 3 2" xfId="33055"/>
    <cellStyle name="SAPBEXformats 2 11 4" xfId="33056"/>
    <cellStyle name="SAPBEXformats 2 12" xfId="4341"/>
    <cellStyle name="SAPBEXformats 2 12 2" xfId="33057"/>
    <cellStyle name="SAPBEXformats 2 12 2 2" xfId="33058"/>
    <cellStyle name="SAPBEXformats 2 12 3" xfId="33059"/>
    <cellStyle name="SAPBEXformats 2 12 3 2" xfId="33060"/>
    <cellStyle name="SAPBEXformats 2 12 4" xfId="33061"/>
    <cellStyle name="SAPBEXformats 2 13" xfId="4342"/>
    <cellStyle name="SAPBEXformats 2 13 2" xfId="33062"/>
    <cellStyle name="SAPBEXformats 2 13 2 2" xfId="33063"/>
    <cellStyle name="SAPBEXformats 2 13 3" xfId="33064"/>
    <cellStyle name="SAPBEXformats 2 13 3 2" xfId="33065"/>
    <cellStyle name="SAPBEXformats 2 13 4" xfId="33066"/>
    <cellStyle name="SAPBEXformats 2 14" xfId="4343"/>
    <cellStyle name="SAPBEXformats 2 14 2" xfId="33067"/>
    <cellStyle name="SAPBEXformats 2 14 2 2" xfId="33068"/>
    <cellStyle name="SAPBEXformats 2 14 3" xfId="33069"/>
    <cellStyle name="SAPBEXformats 2 14 3 2" xfId="33070"/>
    <cellStyle name="SAPBEXformats 2 14 4" xfId="33071"/>
    <cellStyle name="SAPBEXformats 2 15" xfId="33072"/>
    <cellStyle name="SAPBEXformats 2 15 2" xfId="33073"/>
    <cellStyle name="SAPBEXformats 2 15 2 2" xfId="33074"/>
    <cellStyle name="SAPBEXformats 2 15 3" xfId="33075"/>
    <cellStyle name="SAPBEXformats 2 16" xfId="33076"/>
    <cellStyle name="SAPBEXformats 2 16 2" xfId="33077"/>
    <cellStyle name="SAPBEXformats 2 16 2 2" xfId="33078"/>
    <cellStyle name="SAPBEXformats 2 16 3" xfId="33079"/>
    <cellStyle name="SAPBEXformats 2 17" xfId="33080"/>
    <cellStyle name="SAPBEXformats 2 17 2" xfId="33081"/>
    <cellStyle name="SAPBEXformats 2 17 2 2" xfId="33082"/>
    <cellStyle name="SAPBEXformats 2 17 3" xfId="33083"/>
    <cellStyle name="SAPBEXformats 2 18" xfId="33084"/>
    <cellStyle name="SAPBEXformats 2 18 2" xfId="33085"/>
    <cellStyle name="SAPBEXformats 2 19" xfId="33086"/>
    <cellStyle name="SAPBEXformats 2 19 2" xfId="33087"/>
    <cellStyle name="SAPBEXformats 2 2" xfId="4344"/>
    <cellStyle name="SAPBEXformats 2 2 10" xfId="4345"/>
    <cellStyle name="SAPBEXformats 2 2 10 2" xfId="33088"/>
    <cellStyle name="SAPBEXformats 2 2 10 2 2" xfId="33089"/>
    <cellStyle name="SAPBEXformats 2 2 10 3" xfId="33090"/>
    <cellStyle name="SAPBEXformats 2 2 10 3 2" xfId="33091"/>
    <cellStyle name="SAPBEXformats 2 2 10 4" xfId="33092"/>
    <cellStyle name="SAPBEXformats 2 2 11" xfId="33093"/>
    <cellStyle name="SAPBEXformats 2 2 11 2" xfId="33094"/>
    <cellStyle name="SAPBEXformats 2 2 12" xfId="33095"/>
    <cellStyle name="SAPBEXformats 2 2 12 2" xfId="33096"/>
    <cellStyle name="SAPBEXformats 2 2 13" xfId="33097"/>
    <cellStyle name="SAPBEXformats 2 2 2" xfId="4346"/>
    <cellStyle name="SAPBEXformats 2 2 2 10" xfId="33098"/>
    <cellStyle name="SAPBEXformats 2 2 2 2" xfId="4347"/>
    <cellStyle name="SAPBEXformats 2 2 2 2 2" xfId="4348"/>
    <cellStyle name="SAPBEXformats 2 2 2 2 2 2" xfId="33099"/>
    <cellStyle name="SAPBEXformats 2 2 2 2 2 2 2" xfId="33100"/>
    <cellStyle name="SAPBEXformats 2 2 2 2 2 3" xfId="33101"/>
    <cellStyle name="SAPBEXformats 2 2 2 2 2 3 2" xfId="33102"/>
    <cellStyle name="SAPBEXformats 2 2 2 2 2 4" xfId="33103"/>
    <cellStyle name="SAPBEXformats 2 2 2 2 3" xfId="33104"/>
    <cellStyle name="SAPBEXformats 2 2 2 2 3 2" xfId="33105"/>
    <cellStyle name="SAPBEXformats 2 2 2 2 4" xfId="33106"/>
    <cellStyle name="SAPBEXformats 2 2 2 2 4 2" xfId="33107"/>
    <cellStyle name="SAPBEXformats 2 2 2 2 5" xfId="33108"/>
    <cellStyle name="SAPBEXformats 2 2 2 3" xfId="4349"/>
    <cellStyle name="SAPBEXformats 2 2 2 3 2" xfId="4350"/>
    <cellStyle name="SAPBEXformats 2 2 2 3 2 2" xfId="33109"/>
    <cellStyle name="SAPBEXformats 2 2 2 3 2 2 2" xfId="33110"/>
    <cellStyle name="SAPBEXformats 2 2 2 3 2 3" xfId="33111"/>
    <cellStyle name="SAPBEXformats 2 2 2 3 2 3 2" xfId="33112"/>
    <cellStyle name="SAPBEXformats 2 2 2 3 2 4" xfId="33113"/>
    <cellStyle name="SAPBEXformats 2 2 2 3 3" xfId="33114"/>
    <cellStyle name="SAPBEXformats 2 2 2 3 3 2" xfId="33115"/>
    <cellStyle name="SAPBEXformats 2 2 2 3 4" xfId="33116"/>
    <cellStyle name="SAPBEXformats 2 2 2 3 4 2" xfId="33117"/>
    <cellStyle name="SAPBEXformats 2 2 2 3 5" xfId="33118"/>
    <cellStyle name="SAPBEXformats 2 2 2 4" xfId="4351"/>
    <cellStyle name="SAPBEXformats 2 2 2 4 2" xfId="4352"/>
    <cellStyle name="SAPBEXformats 2 2 2 4 2 2" xfId="33119"/>
    <cellStyle name="SAPBEXformats 2 2 2 4 2 2 2" xfId="33120"/>
    <cellStyle name="SAPBEXformats 2 2 2 4 2 3" xfId="33121"/>
    <cellStyle name="SAPBEXformats 2 2 2 4 2 3 2" xfId="33122"/>
    <cellStyle name="SAPBEXformats 2 2 2 4 2 4" xfId="33123"/>
    <cellStyle name="SAPBEXformats 2 2 2 4 3" xfId="33124"/>
    <cellStyle name="SAPBEXformats 2 2 2 4 3 2" xfId="33125"/>
    <cellStyle name="SAPBEXformats 2 2 2 4 4" xfId="33126"/>
    <cellStyle name="SAPBEXformats 2 2 2 4 4 2" xfId="33127"/>
    <cellStyle name="SAPBEXformats 2 2 2 4 5" xfId="33128"/>
    <cellStyle name="SAPBEXformats 2 2 2 5" xfId="4353"/>
    <cellStyle name="SAPBEXformats 2 2 2 5 2" xfId="4354"/>
    <cellStyle name="SAPBEXformats 2 2 2 5 2 2" xfId="33129"/>
    <cellStyle name="SAPBEXformats 2 2 2 5 2 2 2" xfId="33130"/>
    <cellStyle name="SAPBEXformats 2 2 2 5 2 3" xfId="33131"/>
    <cellStyle name="SAPBEXformats 2 2 2 5 2 3 2" xfId="33132"/>
    <cellStyle name="SAPBEXformats 2 2 2 5 2 4" xfId="33133"/>
    <cellStyle name="SAPBEXformats 2 2 2 5 3" xfId="33134"/>
    <cellStyle name="SAPBEXformats 2 2 2 5 3 2" xfId="33135"/>
    <cellStyle name="SAPBEXformats 2 2 2 5 4" xfId="33136"/>
    <cellStyle name="SAPBEXformats 2 2 2 5 4 2" xfId="33137"/>
    <cellStyle name="SAPBEXformats 2 2 2 5 5" xfId="33138"/>
    <cellStyle name="SAPBEXformats 2 2 2 6" xfId="4355"/>
    <cellStyle name="SAPBEXformats 2 2 2 6 2" xfId="4356"/>
    <cellStyle name="SAPBEXformats 2 2 2 6 2 2" xfId="33139"/>
    <cellStyle name="SAPBEXformats 2 2 2 6 2 2 2" xfId="33140"/>
    <cellStyle name="SAPBEXformats 2 2 2 6 2 3" xfId="33141"/>
    <cellStyle name="SAPBEXformats 2 2 2 6 2 3 2" xfId="33142"/>
    <cellStyle name="SAPBEXformats 2 2 2 6 2 4" xfId="33143"/>
    <cellStyle name="SAPBEXformats 2 2 2 6 3" xfId="33144"/>
    <cellStyle name="SAPBEXformats 2 2 2 6 3 2" xfId="33145"/>
    <cellStyle name="SAPBEXformats 2 2 2 6 4" xfId="33146"/>
    <cellStyle name="SAPBEXformats 2 2 2 6 4 2" xfId="33147"/>
    <cellStyle name="SAPBEXformats 2 2 2 6 5" xfId="33148"/>
    <cellStyle name="SAPBEXformats 2 2 2 7" xfId="4357"/>
    <cellStyle name="SAPBEXformats 2 2 2 7 2" xfId="33149"/>
    <cellStyle name="SAPBEXformats 2 2 2 7 2 2" xfId="33150"/>
    <cellStyle name="SAPBEXformats 2 2 2 7 3" xfId="33151"/>
    <cellStyle name="SAPBEXformats 2 2 2 7 3 2" xfId="33152"/>
    <cellStyle name="SAPBEXformats 2 2 2 7 4" xfId="33153"/>
    <cellStyle name="SAPBEXformats 2 2 2 8" xfId="33154"/>
    <cellStyle name="SAPBEXformats 2 2 2 8 2" xfId="33155"/>
    <cellStyle name="SAPBEXformats 2 2 2 9" xfId="33156"/>
    <cellStyle name="SAPBEXformats 2 2 2 9 2" xfId="33157"/>
    <cellStyle name="SAPBEXformats 2 2 3" xfId="4358"/>
    <cellStyle name="SAPBEXformats 2 2 3 10" xfId="33158"/>
    <cellStyle name="SAPBEXformats 2 2 3 2" xfId="4359"/>
    <cellStyle name="SAPBEXformats 2 2 3 2 2" xfId="4360"/>
    <cellStyle name="SAPBEXformats 2 2 3 2 2 2" xfId="33159"/>
    <cellStyle name="SAPBEXformats 2 2 3 2 2 2 2" xfId="33160"/>
    <cellStyle name="SAPBEXformats 2 2 3 2 2 3" xfId="33161"/>
    <cellStyle name="SAPBEXformats 2 2 3 2 2 3 2" xfId="33162"/>
    <cellStyle name="SAPBEXformats 2 2 3 2 2 4" xfId="33163"/>
    <cellStyle name="SAPBEXformats 2 2 3 2 3" xfId="33164"/>
    <cellStyle name="SAPBEXformats 2 2 3 2 3 2" xfId="33165"/>
    <cellStyle name="SAPBEXformats 2 2 3 2 4" xfId="33166"/>
    <cellStyle name="SAPBEXformats 2 2 3 2 4 2" xfId="33167"/>
    <cellStyle name="SAPBEXformats 2 2 3 2 5" xfId="33168"/>
    <cellStyle name="SAPBEXformats 2 2 3 3" xfId="4361"/>
    <cellStyle name="SAPBEXformats 2 2 3 3 2" xfId="4362"/>
    <cellStyle name="SAPBEXformats 2 2 3 3 2 2" xfId="33169"/>
    <cellStyle name="SAPBEXformats 2 2 3 3 2 2 2" xfId="33170"/>
    <cellStyle name="SAPBEXformats 2 2 3 3 2 3" xfId="33171"/>
    <cellStyle name="SAPBEXformats 2 2 3 3 2 3 2" xfId="33172"/>
    <cellStyle name="SAPBEXformats 2 2 3 3 2 4" xfId="33173"/>
    <cellStyle name="SAPBEXformats 2 2 3 3 3" xfId="33174"/>
    <cellStyle name="SAPBEXformats 2 2 3 3 3 2" xfId="33175"/>
    <cellStyle name="SAPBEXformats 2 2 3 3 4" xfId="33176"/>
    <cellStyle name="SAPBEXformats 2 2 3 3 4 2" xfId="33177"/>
    <cellStyle name="SAPBEXformats 2 2 3 3 5" xfId="33178"/>
    <cellStyle name="SAPBEXformats 2 2 3 4" xfId="4363"/>
    <cellStyle name="SAPBEXformats 2 2 3 4 2" xfId="4364"/>
    <cellStyle name="SAPBEXformats 2 2 3 4 2 2" xfId="33179"/>
    <cellStyle name="SAPBEXformats 2 2 3 4 2 2 2" xfId="33180"/>
    <cellStyle name="SAPBEXformats 2 2 3 4 2 3" xfId="33181"/>
    <cellStyle name="SAPBEXformats 2 2 3 4 2 3 2" xfId="33182"/>
    <cellStyle name="SAPBEXformats 2 2 3 4 2 4" xfId="33183"/>
    <cellStyle name="SAPBEXformats 2 2 3 4 3" xfId="33184"/>
    <cellStyle name="SAPBEXformats 2 2 3 4 3 2" xfId="33185"/>
    <cellStyle name="SAPBEXformats 2 2 3 4 4" xfId="33186"/>
    <cellStyle name="SAPBEXformats 2 2 3 4 4 2" xfId="33187"/>
    <cellStyle name="SAPBEXformats 2 2 3 4 5" xfId="33188"/>
    <cellStyle name="SAPBEXformats 2 2 3 5" xfId="4365"/>
    <cellStyle name="SAPBEXformats 2 2 3 5 2" xfId="4366"/>
    <cellStyle name="SAPBEXformats 2 2 3 5 2 2" xfId="33189"/>
    <cellStyle name="SAPBEXformats 2 2 3 5 2 2 2" xfId="33190"/>
    <cellStyle name="SAPBEXformats 2 2 3 5 2 3" xfId="33191"/>
    <cellStyle name="SAPBEXformats 2 2 3 5 2 3 2" xfId="33192"/>
    <cellStyle name="SAPBEXformats 2 2 3 5 2 4" xfId="33193"/>
    <cellStyle name="SAPBEXformats 2 2 3 5 3" xfId="33194"/>
    <cellStyle name="SAPBEXformats 2 2 3 5 3 2" xfId="33195"/>
    <cellStyle name="SAPBEXformats 2 2 3 5 4" xfId="33196"/>
    <cellStyle name="SAPBEXformats 2 2 3 5 4 2" xfId="33197"/>
    <cellStyle name="SAPBEXformats 2 2 3 5 5" xfId="33198"/>
    <cellStyle name="SAPBEXformats 2 2 3 6" xfId="4367"/>
    <cellStyle name="SAPBEXformats 2 2 3 6 2" xfId="4368"/>
    <cellStyle name="SAPBEXformats 2 2 3 6 2 2" xfId="33199"/>
    <cellStyle name="SAPBEXformats 2 2 3 6 2 2 2" xfId="33200"/>
    <cellStyle name="SAPBEXformats 2 2 3 6 2 3" xfId="33201"/>
    <cellStyle name="SAPBEXformats 2 2 3 6 2 3 2" xfId="33202"/>
    <cellStyle name="SAPBEXformats 2 2 3 6 2 4" xfId="33203"/>
    <cellStyle name="SAPBEXformats 2 2 3 6 3" xfId="33204"/>
    <cellStyle name="SAPBEXformats 2 2 3 6 3 2" xfId="33205"/>
    <cellStyle name="SAPBEXformats 2 2 3 6 4" xfId="33206"/>
    <cellStyle name="SAPBEXformats 2 2 3 6 4 2" xfId="33207"/>
    <cellStyle name="SAPBEXformats 2 2 3 6 5" xfId="33208"/>
    <cellStyle name="SAPBEXformats 2 2 3 7" xfId="4369"/>
    <cellStyle name="SAPBEXformats 2 2 3 7 2" xfId="33209"/>
    <cellStyle name="SAPBEXformats 2 2 3 7 2 2" xfId="33210"/>
    <cellStyle name="SAPBEXformats 2 2 3 7 3" xfId="33211"/>
    <cellStyle name="SAPBEXformats 2 2 3 7 3 2" xfId="33212"/>
    <cellStyle name="SAPBEXformats 2 2 3 7 4" xfId="33213"/>
    <cellStyle name="SAPBEXformats 2 2 3 8" xfId="33214"/>
    <cellStyle name="SAPBEXformats 2 2 3 8 2" xfId="33215"/>
    <cellStyle name="SAPBEXformats 2 2 3 9" xfId="33216"/>
    <cellStyle name="SAPBEXformats 2 2 3 9 2" xfId="33217"/>
    <cellStyle name="SAPBEXformats 2 2 4" xfId="4370"/>
    <cellStyle name="SAPBEXformats 2 2 4 10" xfId="33218"/>
    <cellStyle name="SAPBEXformats 2 2 4 2" xfId="4371"/>
    <cellStyle name="SAPBEXformats 2 2 4 2 2" xfId="4372"/>
    <cellStyle name="SAPBEXformats 2 2 4 2 2 2" xfId="33219"/>
    <cellStyle name="SAPBEXformats 2 2 4 2 2 2 2" xfId="33220"/>
    <cellStyle name="SAPBEXformats 2 2 4 2 2 3" xfId="33221"/>
    <cellStyle name="SAPBEXformats 2 2 4 2 2 3 2" xfId="33222"/>
    <cellStyle name="SAPBEXformats 2 2 4 2 2 4" xfId="33223"/>
    <cellStyle name="SAPBEXformats 2 2 4 2 3" xfId="33224"/>
    <cellStyle name="SAPBEXformats 2 2 4 2 3 2" xfId="33225"/>
    <cellStyle name="SAPBEXformats 2 2 4 2 4" xfId="33226"/>
    <cellStyle name="SAPBEXformats 2 2 4 2 4 2" xfId="33227"/>
    <cellStyle name="SAPBEXformats 2 2 4 2 5" xfId="33228"/>
    <cellStyle name="SAPBEXformats 2 2 4 3" xfId="4373"/>
    <cellStyle name="SAPBEXformats 2 2 4 3 2" xfId="4374"/>
    <cellStyle name="SAPBEXformats 2 2 4 3 2 2" xfId="33229"/>
    <cellStyle name="SAPBEXformats 2 2 4 3 2 2 2" xfId="33230"/>
    <cellStyle name="SAPBEXformats 2 2 4 3 2 3" xfId="33231"/>
    <cellStyle name="SAPBEXformats 2 2 4 3 2 3 2" xfId="33232"/>
    <cellStyle name="SAPBEXformats 2 2 4 3 2 4" xfId="33233"/>
    <cellStyle name="SAPBEXformats 2 2 4 3 3" xfId="33234"/>
    <cellStyle name="SAPBEXformats 2 2 4 3 3 2" xfId="33235"/>
    <cellStyle name="SAPBEXformats 2 2 4 3 4" xfId="33236"/>
    <cellStyle name="SAPBEXformats 2 2 4 3 4 2" xfId="33237"/>
    <cellStyle name="SAPBEXformats 2 2 4 3 5" xfId="33238"/>
    <cellStyle name="SAPBEXformats 2 2 4 4" xfId="4375"/>
    <cellStyle name="SAPBEXformats 2 2 4 4 2" xfId="4376"/>
    <cellStyle name="SAPBEXformats 2 2 4 4 2 2" xfId="33239"/>
    <cellStyle name="SAPBEXformats 2 2 4 4 2 2 2" xfId="33240"/>
    <cellStyle name="SAPBEXformats 2 2 4 4 2 3" xfId="33241"/>
    <cellStyle name="SAPBEXformats 2 2 4 4 2 3 2" xfId="33242"/>
    <cellStyle name="SAPBEXformats 2 2 4 4 2 4" xfId="33243"/>
    <cellStyle name="SAPBEXformats 2 2 4 4 3" xfId="33244"/>
    <cellStyle name="SAPBEXformats 2 2 4 4 3 2" xfId="33245"/>
    <cellStyle name="SAPBEXformats 2 2 4 4 4" xfId="33246"/>
    <cellStyle name="SAPBEXformats 2 2 4 4 4 2" xfId="33247"/>
    <cellStyle name="SAPBEXformats 2 2 4 4 5" xfId="33248"/>
    <cellStyle name="SAPBEXformats 2 2 4 5" xfId="4377"/>
    <cellStyle name="SAPBEXformats 2 2 4 5 2" xfId="4378"/>
    <cellStyle name="SAPBEXformats 2 2 4 5 2 2" xfId="33249"/>
    <cellStyle name="SAPBEXformats 2 2 4 5 2 2 2" xfId="33250"/>
    <cellStyle name="SAPBEXformats 2 2 4 5 2 3" xfId="33251"/>
    <cellStyle name="SAPBEXformats 2 2 4 5 2 3 2" xfId="33252"/>
    <cellStyle name="SAPBEXformats 2 2 4 5 2 4" xfId="33253"/>
    <cellStyle name="SAPBEXformats 2 2 4 5 3" xfId="33254"/>
    <cellStyle name="SAPBEXformats 2 2 4 5 3 2" xfId="33255"/>
    <cellStyle name="SAPBEXformats 2 2 4 5 4" xfId="33256"/>
    <cellStyle name="SAPBEXformats 2 2 4 5 4 2" xfId="33257"/>
    <cellStyle name="SAPBEXformats 2 2 4 5 5" xfId="33258"/>
    <cellStyle name="SAPBEXformats 2 2 4 6" xfId="4379"/>
    <cellStyle name="SAPBEXformats 2 2 4 6 2" xfId="4380"/>
    <cellStyle name="SAPBEXformats 2 2 4 6 2 2" xfId="33259"/>
    <cellStyle name="SAPBEXformats 2 2 4 6 2 2 2" xfId="33260"/>
    <cellStyle name="SAPBEXformats 2 2 4 6 2 3" xfId="33261"/>
    <cellStyle name="SAPBEXformats 2 2 4 6 2 3 2" xfId="33262"/>
    <cellStyle name="SAPBEXformats 2 2 4 6 2 4" xfId="33263"/>
    <cellStyle name="SAPBEXformats 2 2 4 6 3" xfId="33264"/>
    <cellStyle name="SAPBEXformats 2 2 4 6 3 2" xfId="33265"/>
    <cellStyle name="SAPBEXformats 2 2 4 6 4" xfId="33266"/>
    <cellStyle name="SAPBEXformats 2 2 4 6 4 2" xfId="33267"/>
    <cellStyle name="SAPBEXformats 2 2 4 6 5" xfId="33268"/>
    <cellStyle name="SAPBEXformats 2 2 4 7" xfId="4381"/>
    <cellStyle name="SAPBEXformats 2 2 4 7 2" xfId="33269"/>
    <cellStyle name="SAPBEXformats 2 2 4 7 2 2" xfId="33270"/>
    <cellStyle name="SAPBEXformats 2 2 4 7 3" xfId="33271"/>
    <cellStyle name="SAPBEXformats 2 2 4 7 3 2" xfId="33272"/>
    <cellStyle name="SAPBEXformats 2 2 4 7 4" xfId="33273"/>
    <cellStyle name="SAPBEXformats 2 2 4 8" xfId="33274"/>
    <cellStyle name="SAPBEXformats 2 2 4 8 2" xfId="33275"/>
    <cellStyle name="SAPBEXformats 2 2 4 9" xfId="33276"/>
    <cellStyle name="SAPBEXformats 2 2 4 9 2" xfId="33277"/>
    <cellStyle name="SAPBEXformats 2 2 5" xfId="4382"/>
    <cellStyle name="SAPBEXformats 2 2 5 2" xfId="4383"/>
    <cellStyle name="SAPBEXformats 2 2 5 2 2" xfId="33278"/>
    <cellStyle name="SAPBEXformats 2 2 5 2 2 2" xfId="33279"/>
    <cellStyle name="SAPBEXformats 2 2 5 2 3" xfId="33280"/>
    <cellStyle name="SAPBEXformats 2 2 5 2 3 2" xfId="33281"/>
    <cellStyle name="SAPBEXformats 2 2 5 2 4" xfId="33282"/>
    <cellStyle name="SAPBEXformats 2 2 5 3" xfId="33283"/>
    <cellStyle name="SAPBEXformats 2 2 5 3 2" xfId="33284"/>
    <cellStyle name="SAPBEXformats 2 2 5 4" xfId="33285"/>
    <cellStyle name="SAPBEXformats 2 2 5 4 2" xfId="33286"/>
    <cellStyle name="SAPBEXformats 2 2 5 5" xfId="33287"/>
    <cellStyle name="SAPBEXformats 2 2 6" xfId="4384"/>
    <cellStyle name="SAPBEXformats 2 2 6 2" xfId="4385"/>
    <cellStyle name="SAPBEXformats 2 2 6 2 2" xfId="33288"/>
    <cellStyle name="SAPBEXformats 2 2 6 2 2 2" xfId="33289"/>
    <cellStyle name="SAPBEXformats 2 2 6 2 3" xfId="33290"/>
    <cellStyle name="SAPBEXformats 2 2 6 2 3 2" xfId="33291"/>
    <cellStyle name="SAPBEXformats 2 2 6 2 4" xfId="33292"/>
    <cellStyle name="SAPBEXformats 2 2 6 3" xfId="33293"/>
    <cellStyle name="SAPBEXformats 2 2 6 3 2" xfId="33294"/>
    <cellStyle name="SAPBEXformats 2 2 6 4" xfId="33295"/>
    <cellStyle name="SAPBEXformats 2 2 6 4 2" xfId="33296"/>
    <cellStyle name="SAPBEXformats 2 2 6 5" xfId="33297"/>
    <cellStyle name="SAPBEXformats 2 2 7" xfId="4386"/>
    <cellStyle name="SAPBEXformats 2 2 7 2" xfId="4387"/>
    <cellStyle name="SAPBEXformats 2 2 7 2 2" xfId="33298"/>
    <cellStyle name="SAPBEXformats 2 2 7 2 2 2" xfId="33299"/>
    <cellStyle name="SAPBEXformats 2 2 7 2 3" xfId="33300"/>
    <cellStyle name="SAPBEXformats 2 2 7 2 3 2" xfId="33301"/>
    <cellStyle name="SAPBEXformats 2 2 7 2 4" xfId="33302"/>
    <cellStyle name="SAPBEXformats 2 2 7 3" xfId="33303"/>
    <cellStyle name="SAPBEXformats 2 2 7 3 2" xfId="33304"/>
    <cellStyle name="SAPBEXformats 2 2 7 4" xfId="33305"/>
    <cellStyle name="SAPBEXformats 2 2 7 4 2" xfId="33306"/>
    <cellStyle name="SAPBEXformats 2 2 7 5" xfId="33307"/>
    <cellStyle name="SAPBEXformats 2 2 8" xfId="4388"/>
    <cellStyle name="SAPBEXformats 2 2 8 2" xfId="4389"/>
    <cellStyle name="SAPBEXformats 2 2 8 2 2" xfId="33308"/>
    <cellStyle name="SAPBEXformats 2 2 8 2 2 2" xfId="33309"/>
    <cellStyle name="SAPBEXformats 2 2 8 2 3" xfId="33310"/>
    <cellStyle name="SAPBEXformats 2 2 8 2 3 2" xfId="33311"/>
    <cellStyle name="SAPBEXformats 2 2 8 2 4" xfId="33312"/>
    <cellStyle name="SAPBEXformats 2 2 8 3" xfId="33313"/>
    <cellStyle name="SAPBEXformats 2 2 8 3 2" xfId="33314"/>
    <cellStyle name="SAPBEXformats 2 2 8 4" xfId="33315"/>
    <cellStyle name="SAPBEXformats 2 2 8 4 2" xfId="33316"/>
    <cellStyle name="SAPBEXformats 2 2 8 5" xfId="33317"/>
    <cellStyle name="SAPBEXformats 2 2 9" xfId="4390"/>
    <cellStyle name="SAPBEXformats 2 2 9 2" xfId="4391"/>
    <cellStyle name="SAPBEXformats 2 2 9 2 2" xfId="33318"/>
    <cellStyle name="SAPBEXformats 2 2 9 2 2 2" xfId="33319"/>
    <cellStyle name="SAPBEXformats 2 2 9 2 3" xfId="33320"/>
    <cellStyle name="SAPBEXformats 2 2 9 2 3 2" xfId="33321"/>
    <cellStyle name="SAPBEXformats 2 2 9 2 4" xfId="33322"/>
    <cellStyle name="SAPBEXformats 2 2 9 3" xfId="33323"/>
    <cellStyle name="SAPBEXformats 2 2 9 3 2" xfId="33324"/>
    <cellStyle name="SAPBEXformats 2 2 9 4" xfId="33325"/>
    <cellStyle name="SAPBEXformats 2 2 9 4 2" xfId="33326"/>
    <cellStyle name="SAPBEXformats 2 2 9 5" xfId="33327"/>
    <cellStyle name="SAPBEXformats 2 20" xfId="33328"/>
    <cellStyle name="SAPBEXformats 2 20 2" xfId="33329"/>
    <cellStyle name="SAPBEXformats 2 21" xfId="33330"/>
    <cellStyle name="SAPBEXformats 2 3" xfId="4392"/>
    <cellStyle name="SAPBEXformats 2 3 10" xfId="33331"/>
    <cellStyle name="SAPBEXformats 2 3 2" xfId="4393"/>
    <cellStyle name="SAPBEXformats 2 3 2 2" xfId="4394"/>
    <cellStyle name="SAPBEXformats 2 3 2 2 2" xfId="33332"/>
    <cellStyle name="SAPBEXformats 2 3 2 2 2 2" xfId="33333"/>
    <cellStyle name="SAPBEXformats 2 3 2 2 3" xfId="33334"/>
    <cellStyle name="SAPBEXformats 2 3 2 2 3 2" xfId="33335"/>
    <cellStyle name="SAPBEXformats 2 3 2 2 4" xfId="33336"/>
    <cellStyle name="SAPBEXformats 2 3 2 3" xfId="33337"/>
    <cellStyle name="SAPBEXformats 2 3 2 3 2" xfId="33338"/>
    <cellStyle name="SAPBEXformats 2 3 2 4" xfId="33339"/>
    <cellStyle name="SAPBEXformats 2 3 2 4 2" xfId="33340"/>
    <cellStyle name="SAPBEXformats 2 3 2 5" xfId="33341"/>
    <cellStyle name="SAPBEXformats 2 3 3" xfId="4395"/>
    <cellStyle name="SAPBEXformats 2 3 3 2" xfId="4396"/>
    <cellStyle name="SAPBEXformats 2 3 3 2 2" xfId="33342"/>
    <cellStyle name="SAPBEXformats 2 3 3 2 2 2" xfId="33343"/>
    <cellStyle name="SAPBEXformats 2 3 3 2 3" xfId="33344"/>
    <cellStyle name="SAPBEXformats 2 3 3 2 3 2" xfId="33345"/>
    <cellStyle name="SAPBEXformats 2 3 3 2 4" xfId="33346"/>
    <cellStyle name="SAPBEXformats 2 3 3 3" xfId="33347"/>
    <cellStyle name="SAPBEXformats 2 3 3 3 2" xfId="33348"/>
    <cellStyle name="SAPBEXformats 2 3 3 4" xfId="33349"/>
    <cellStyle name="SAPBEXformats 2 3 3 4 2" xfId="33350"/>
    <cellStyle name="SAPBEXformats 2 3 3 5" xfId="33351"/>
    <cellStyle name="SAPBEXformats 2 3 4" xfId="4397"/>
    <cellStyle name="SAPBEXformats 2 3 4 2" xfId="4398"/>
    <cellStyle name="SAPBEXformats 2 3 4 2 2" xfId="33352"/>
    <cellStyle name="SAPBEXformats 2 3 4 2 2 2" xfId="33353"/>
    <cellStyle name="SAPBEXformats 2 3 4 2 3" xfId="33354"/>
    <cellStyle name="SAPBEXformats 2 3 4 2 3 2" xfId="33355"/>
    <cellStyle name="SAPBEXformats 2 3 4 2 4" xfId="33356"/>
    <cellStyle name="SAPBEXformats 2 3 4 3" xfId="33357"/>
    <cellStyle name="SAPBEXformats 2 3 4 3 2" xfId="33358"/>
    <cellStyle name="SAPBEXformats 2 3 4 4" xfId="33359"/>
    <cellStyle name="SAPBEXformats 2 3 4 4 2" xfId="33360"/>
    <cellStyle name="SAPBEXformats 2 3 4 5" xfId="33361"/>
    <cellStyle name="SAPBEXformats 2 3 5" xfId="4399"/>
    <cellStyle name="SAPBEXformats 2 3 5 2" xfId="4400"/>
    <cellStyle name="SAPBEXformats 2 3 5 2 2" xfId="33362"/>
    <cellStyle name="SAPBEXformats 2 3 5 2 2 2" xfId="33363"/>
    <cellStyle name="SAPBEXformats 2 3 5 2 3" xfId="33364"/>
    <cellStyle name="SAPBEXformats 2 3 5 2 3 2" xfId="33365"/>
    <cellStyle name="SAPBEXformats 2 3 5 2 4" xfId="33366"/>
    <cellStyle name="SAPBEXformats 2 3 5 3" xfId="33367"/>
    <cellStyle name="SAPBEXformats 2 3 5 3 2" xfId="33368"/>
    <cellStyle name="SAPBEXformats 2 3 5 4" xfId="33369"/>
    <cellStyle name="SAPBEXformats 2 3 5 4 2" xfId="33370"/>
    <cellStyle name="SAPBEXformats 2 3 5 5" xfId="33371"/>
    <cellStyle name="SAPBEXformats 2 3 6" xfId="4401"/>
    <cellStyle name="SAPBEXformats 2 3 6 2" xfId="4402"/>
    <cellStyle name="SAPBEXformats 2 3 6 2 2" xfId="33372"/>
    <cellStyle name="SAPBEXformats 2 3 6 2 2 2" xfId="33373"/>
    <cellStyle name="SAPBEXformats 2 3 6 2 3" xfId="33374"/>
    <cellStyle name="SAPBEXformats 2 3 6 2 3 2" xfId="33375"/>
    <cellStyle name="SAPBEXformats 2 3 6 2 4" xfId="33376"/>
    <cellStyle name="SAPBEXformats 2 3 6 3" xfId="33377"/>
    <cellStyle name="SAPBEXformats 2 3 6 3 2" xfId="33378"/>
    <cellStyle name="SAPBEXformats 2 3 6 4" xfId="33379"/>
    <cellStyle name="SAPBEXformats 2 3 6 4 2" xfId="33380"/>
    <cellStyle name="SAPBEXformats 2 3 6 5" xfId="33381"/>
    <cellStyle name="SAPBEXformats 2 3 7" xfId="4403"/>
    <cellStyle name="SAPBEXformats 2 3 7 2" xfId="33382"/>
    <cellStyle name="SAPBEXformats 2 3 7 2 2" xfId="33383"/>
    <cellStyle name="SAPBEXformats 2 3 7 3" xfId="33384"/>
    <cellStyle name="SAPBEXformats 2 3 7 3 2" xfId="33385"/>
    <cellStyle name="SAPBEXformats 2 3 7 4" xfId="33386"/>
    <cellStyle name="SAPBEXformats 2 3 8" xfId="33387"/>
    <cellStyle name="SAPBEXformats 2 3 8 2" xfId="33388"/>
    <cellStyle name="SAPBEXformats 2 3 9" xfId="33389"/>
    <cellStyle name="SAPBEXformats 2 3 9 2" xfId="33390"/>
    <cellStyle name="SAPBEXformats 2 4" xfId="4404"/>
    <cellStyle name="SAPBEXformats 2 4 10" xfId="33391"/>
    <cellStyle name="SAPBEXformats 2 4 2" xfId="4405"/>
    <cellStyle name="SAPBEXformats 2 4 2 2" xfId="4406"/>
    <cellStyle name="SAPBEXformats 2 4 2 2 2" xfId="33392"/>
    <cellStyle name="SAPBEXformats 2 4 2 2 2 2" xfId="33393"/>
    <cellStyle name="SAPBEXformats 2 4 2 2 3" xfId="33394"/>
    <cellStyle name="SAPBEXformats 2 4 2 2 3 2" xfId="33395"/>
    <cellStyle name="SAPBEXformats 2 4 2 2 4" xfId="33396"/>
    <cellStyle name="SAPBEXformats 2 4 2 3" xfId="33397"/>
    <cellStyle name="SAPBEXformats 2 4 2 3 2" xfId="33398"/>
    <cellStyle name="SAPBEXformats 2 4 2 4" xfId="33399"/>
    <cellStyle name="SAPBEXformats 2 4 2 4 2" xfId="33400"/>
    <cellStyle name="SAPBEXformats 2 4 2 5" xfId="33401"/>
    <cellStyle name="SAPBEXformats 2 4 3" xfId="4407"/>
    <cellStyle name="SAPBEXformats 2 4 3 2" xfId="4408"/>
    <cellStyle name="SAPBEXformats 2 4 3 2 2" xfId="33402"/>
    <cellStyle name="SAPBEXformats 2 4 3 2 2 2" xfId="33403"/>
    <cellStyle name="SAPBEXformats 2 4 3 2 3" xfId="33404"/>
    <cellStyle name="SAPBEXformats 2 4 3 2 3 2" xfId="33405"/>
    <cellStyle name="SAPBEXformats 2 4 3 2 4" xfId="33406"/>
    <cellStyle name="SAPBEXformats 2 4 3 3" xfId="33407"/>
    <cellStyle name="SAPBEXformats 2 4 3 3 2" xfId="33408"/>
    <cellStyle name="SAPBEXformats 2 4 3 4" xfId="33409"/>
    <cellStyle name="SAPBEXformats 2 4 3 4 2" xfId="33410"/>
    <cellStyle name="SAPBEXformats 2 4 3 5" xfId="33411"/>
    <cellStyle name="SAPBEXformats 2 4 4" xfId="4409"/>
    <cellStyle name="SAPBEXformats 2 4 4 2" xfId="4410"/>
    <cellStyle name="SAPBEXformats 2 4 4 2 2" xfId="33412"/>
    <cellStyle name="SAPBEXformats 2 4 4 2 2 2" xfId="33413"/>
    <cellStyle name="SAPBEXformats 2 4 4 2 3" xfId="33414"/>
    <cellStyle name="SAPBEXformats 2 4 4 2 3 2" xfId="33415"/>
    <cellStyle name="SAPBEXformats 2 4 4 2 4" xfId="33416"/>
    <cellStyle name="SAPBEXformats 2 4 4 3" xfId="33417"/>
    <cellStyle name="SAPBEXformats 2 4 4 3 2" xfId="33418"/>
    <cellStyle name="SAPBEXformats 2 4 4 4" xfId="33419"/>
    <cellStyle name="SAPBEXformats 2 4 4 4 2" xfId="33420"/>
    <cellStyle name="SAPBEXformats 2 4 4 5" xfId="33421"/>
    <cellStyle name="SAPBEXformats 2 4 5" xfId="4411"/>
    <cellStyle name="SAPBEXformats 2 4 5 2" xfId="4412"/>
    <cellStyle name="SAPBEXformats 2 4 5 2 2" xfId="33422"/>
    <cellStyle name="SAPBEXformats 2 4 5 2 2 2" xfId="33423"/>
    <cellStyle name="SAPBEXformats 2 4 5 2 3" xfId="33424"/>
    <cellStyle name="SAPBEXformats 2 4 5 2 3 2" xfId="33425"/>
    <cellStyle name="SAPBEXformats 2 4 5 2 4" xfId="33426"/>
    <cellStyle name="SAPBEXformats 2 4 5 3" xfId="33427"/>
    <cellStyle name="SAPBEXformats 2 4 5 3 2" xfId="33428"/>
    <cellStyle name="SAPBEXformats 2 4 5 4" xfId="33429"/>
    <cellStyle name="SAPBEXformats 2 4 5 4 2" xfId="33430"/>
    <cellStyle name="SAPBEXformats 2 4 5 5" xfId="33431"/>
    <cellStyle name="SAPBEXformats 2 4 6" xfId="4413"/>
    <cellStyle name="SAPBEXformats 2 4 6 2" xfId="4414"/>
    <cellStyle name="SAPBEXformats 2 4 6 2 2" xfId="33432"/>
    <cellStyle name="SAPBEXformats 2 4 6 2 2 2" xfId="33433"/>
    <cellStyle name="SAPBEXformats 2 4 6 2 3" xfId="33434"/>
    <cellStyle name="SAPBEXformats 2 4 6 2 3 2" xfId="33435"/>
    <cellStyle name="SAPBEXformats 2 4 6 2 4" xfId="33436"/>
    <cellStyle name="SAPBEXformats 2 4 6 3" xfId="33437"/>
    <cellStyle name="SAPBEXformats 2 4 6 3 2" xfId="33438"/>
    <cellStyle name="SAPBEXformats 2 4 6 4" xfId="33439"/>
    <cellStyle name="SAPBEXformats 2 4 6 4 2" xfId="33440"/>
    <cellStyle name="SAPBEXformats 2 4 6 5" xfId="33441"/>
    <cellStyle name="SAPBEXformats 2 4 7" xfId="4415"/>
    <cellStyle name="SAPBEXformats 2 4 7 2" xfId="33442"/>
    <cellStyle name="SAPBEXformats 2 4 7 2 2" xfId="33443"/>
    <cellStyle name="SAPBEXformats 2 4 7 3" xfId="33444"/>
    <cellStyle name="SAPBEXformats 2 4 7 3 2" xfId="33445"/>
    <cellStyle name="SAPBEXformats 2 4 7 4" xfId="33446"/>
    <cellStyle name="SAPBEXformats 2 4 8" xfId="33447"/>
    <cellStyle name="SAPBEXformats 2 4 8 2" xfId="33448"/>
    <cellStyle name="SAPBEXformats 2 4 9" xfId="33449"/>
    <cellStyle name="SAPBEXformats 2 4 9 2" xfId="33450"/>
    <cellStyle name="SAPBEXformats 2 5" xfId="4416"/>
    <cellStyle name="SAPBEXformats 2 5 10" xfId="33451"/>
    <cellStyle name="SAPBEXformats 2 5 2" xfId="4417"/>
    <cellStyle name="SAPBEXformats 2 5 2 2" xfId="4418"/>
    <cellStyle name="SAPBEXformats 2 5 2 2 2" xfId="33452"/>
    <cellStyle name="SAPBEXformats 2 5 2 2 2 2" xfId="33453"/>
    <cellStyle name="SAPBEXformats 2 5 2 2 3" xfId="33454"/>
    <cellStyle name="SAPBEXformats 2 5 2 2 3 2" xfId="33455"/>
    <cellStyle name="SAPBEXformats 2 5 2 2 4" xfId="33456"/>
    <cellStyle name="SAPBEXformats 2 5 2 3" xfId="33457"/>
    <cellStyle name="SAPBEXformats 2 5 2 3 2" xfId="33458"/>
    <cellStyle name="SAPBEXformats 2 5 2 4" xfId="33459"/>
    <cellStyle name="SAPBEXformats 2 5 2 4 2" xfId="33460"/>
    <cellStyle name="SAPBEXformats 2 5 2 5" xfId="33461"/>
    <cellStyle name="SAPBEXformats 2 5 3" xfId="4419"/>
    <cellStyle name="SAPBEXformats 2 5 3 2" xfId="4420"/>
    <cellStyle name="SAPBEXformats 2 5 3 2 2" xfId="33462"/>
    <cellStyle name="SAPBEXformats 2 5 3 2 2 2" xfId="33463"/>
    <cellStyle name="SAPBEXformats 2 5 3 2 3" xfId="33464"/>
    <cellStyle name="SAPBEXformats 2 5 3 2 3 2" xfId="33465"/>
    <cellStyle name="SAPBEXformats 2 5 3 2 4" xfId="33466"/>
    <cellStyle name="SAPBEXformats 2 5 3 3" xfId="33467"/>
    <cellStyle name="SAPBEXformats 2 5 3 3 2" xfId="33468"/>
    <cellStyle name="SAPBEXformats 2 5 3 4" xfId="33469"/>
    <cellStyle name="SAPBEXformats 2 5 3 4 2" xfId="33470"/>
    <cellStyle name="SAPBEXformats 2 5 3 5" xfId="33471"/>
    <cellStyle name="SAPBEXformats 2 5 4" xfId="4421"/>
    <cellStyle name="SAPBEXformats 2 5 4 2" xfId="4422"/>
    <cellStyle name="SAPBEXformats 2 5 4 2 2" xfId="33472"/>
    <cellStyle name="SAPBEXformats 2 5 4 2 2 2" xfId="33473"/>
    <cellStyle name="SAPBEXformats 2 5 4 2 3" xfId="33474"/>
    <cellStyle name="SAPBEXformats 2 5 4 2 3 2" xfId="33475"/>
    <cellStyle name="SAPBEXformats 2 5 4 2 4" xfId="33476"/>
    <cellStyle name="SAPBEXformats 2 5 4 3" xfId="33477"/>
    <cellStyle name="SAPBEXformats 2 5 4 3 2" xfId="33478"/>
    <cellStyle name="SAPBEXformats 2 5 4 4" xfId="33479"/>
    <cellStyle name="SAPBEXformats 2 5 4 4 2" xfId="33480"/>
    <cellStyle name="SAPBEXformats 2 5 4 5" xfId="33481"/>
    <cellStyle name="SAPBEXformats 2 5 5" xfId="4423"/>
    <cellStyle name="SAPBEXformats 2 5 5 2" xfId="4424"/>
    <cellStyle name="SAPBEXformats 2 5 5 2 2" xfId="33482"/>
    <cellStyle name="SAPBEXformats 2 5 5 2 2 2" xfId="33483"/>
    <cellStyle name="SAPBEXformats 2 5 5 2 3" xfId="33484"/>
    <cellStyle name="SAPBEXformats 2 5 5 2 3 2" xfId="33485"/>
    <cellStyle name="SAPBEXformats 2 5 5 2 4" xfId="33486"/>
    <cellStyle name="SAPBEXformats 2 5 5 3" xfId="33487"/>
    <cellStyle name="SAPBEXformats 2 5 5 3 2" xfId="33488"/>
    <cellStyle name="SAPBEXformats 2 5 5 4" xfId="33489"/>
    <cellStyle name="SAPBEXformats 2 5 5 4 2" xfId="33490"/>
    <cellStyle name="SAPBEXformats 2 5 5 5" xfId="33491"/>
    <cellStyle name="SAPBEXformats 2 5 6" xfId="4425"/>
    <cellStyle name="SAPBEXformats 2 5 6 2" xfId="4426"/>
    <cellStyle name="SAPBEXformats 2 5 6 2 2" xfId="33492"/>
    <cellStyle name="SAPBEXformats 2 5 6 2 2 2" xfId="33493"/>
    <cellStyle name="SAPBEXformats 2 5 6 2 3" xfId="33494"/>
    <cellStyle name="SAPBEXformats 2 5 6 2 3 2" xfId="33495"/>
    <cellStyle name="SAPBEXformats 2 5 6 2 4" xfId="33496"/>
    <cellStyle name="SAPBEXformats 2 5 6 3" xfId="33497"/>
    <cellStyle name="SAPBEXformats 2 5 6 3 2" xfId="33498"/>
    <cellStyle name="SAPBEXformats 2 5 6 4" xfId="33499"/>
    <cellStyle name="SAPBEXformats 2 5 6 4 2" xfId="33500"/>
    <cellStyle name="SAPBEXformats 2 5 6 5" xfId="33501"/>
    <cellStyle name="SAPBEXformats 2 5 7" xfId="4427"/>
    <cellStyle name="SAPBEXformats 2 5 7 2" xfId="33502"/>
    <cellStyle name="SAPBEXformats 2 5 7 2 2" xfId="33503"/>
    <cellStyle name="SAPBEXformats 2 5 7 3" xfId="33504"/>
    <cellStyle name="SAPBEXformats 2 5 7 3 2" xfId="33505"/>
    <cellStyle name="SAPBEXformats 2 5 7 4" xfId="33506"/>
    <cellStyle name="SAPBEXformats 2 5 8" xfId="33507"/>
    <cellStyle name="SAPBEXformats 2 5 8 2" xfId="33508"/>
    <cellStyle name="SAPBEXformats 2 5 9" xfId="33509"/>
    <cellStyle name="SAPBEXformats 2 5 9 2" xfId="33510"/>
    <cellStyle name="SAPBEXformats 2 6" xfId="4428"/>
    <cellStyle name="SAPBEXformats 2 6 2" xfId="4429"/>
    <cellStyle name="SAPBEXformats 2 6 2 2" xfId="33511"/>
    <cellStyle name="SAPBEXformats 2 6 2 2 2" xfId="33512"/>
    <cellStyle name="SAPBEXformats 2 6 2 3" xfId="33513"/>
    <cellStyle name="SAPBEXformats 2 6 2 3 2" xfId="33514"/>
    <cellStyle name="SAPBEXformats 2 6 2 4" xfId="33515"/>
    <cellStyle name="SAPBEXformats 2 6 3" xfId="33516"/>
    <cellStyle name="SAPBEXformats 2 6 3 2" xfId="33517"/>
    <cellStyle name="SAPBEXformats 2 6 4" xfId="33518"/>
    <cellStyle name="SAPBEXformats 2 6 4 2" xfId="33519"/>
    <cellStyle name="SAPBEXformats 2 6 5" xfId="33520"/>
    <cellStyle name="SAPBEXformats 2 7" xfId="4430"/>
    <cellStyle name="SAPBEXformats 2 7 2" xfId="4431"/>
    <cellStyle name="SAPBEXformats 2 7 2 2" xfId="33521"/>
    <cellStyle name="SAPBEXformats 2 7 2 2 2" xfId="33522"/>
    <cellStyle name="SAPBEXformats 2 7 2 3" xfId="33523"/>
    <cellStyle name="SAPBEXformats 2 7 2 3 2" xfId="33524"/>
    <cellStyle name="SAPBEXformats 2 7 2 4" xfId="33525"/>
    <cellStyle name="SAPBEXformats 2 7 3" xfId="33526"/>
    <cellStyle name="SAPBEXformats 2 7 3 2" xfId="33527"/>
    <cellStyle name="SAPBEXformats 2 7 4" xfId="33528"/>
    <cellStyle name="SAPBEXformats 2 7 4 2" xfId="33529"/>
    <cellStyle name="SAPBEXformats 2 7 5" xfId="33530"/>
    <cellStyle name="SAPBEXformats 2 8" xfId="4432"/>
    <cellStyle name="SAPBEXformats 2 8 2" xfId="4433"/>
    <cellStyle name="SAPBEXformats 2 8 2 2" xfId="33531"/>
    <cellStyle name="SAPBEXformats 2 8 2 2 2" xfId="33532"/>
    <cellStyle name="SAPBEXformats 2 8 2 3" xfId="33533"/>
    <cellStyle name="SAPBEXformats 2 8 2 3 2" xfId="33534"/>
    <cellStyle name="SAPBEXformats 2 8 2 4" xfId="33535"/>
    <cellStyle name="SAPBEXformats 2 8 3" xfId="33536"/>
    <cellStyle name="SAPBEXformats 2 8 3 2" xfId="33537"/>
    <cellStyle name="SAPBEXformats 2 8 4" xfId="33538"/>
    <cellStyle name="SAPBEXformats 2 8 4 2" xfId="33539"/>
    <cellStyle name="SAPBEXformats 2 8 5" xfId="33540"/>
    <cellStyle name="SAPBEXformats 2 9" xfId="4434"/>
    <cellStyle name="SAPBEXformats 2 9 2" xfId="4435"/>
    <cellStyle name="SAPBEXformats 2 9 2 2" xfId="33541"/>
    <cellStyle name="SAPBEXformats 2 9 2 2 2" xfId="33542"/>
    <cellStyle name="SAPBEXformats 2 9 2 3" xfId="33543"/>
    <cellStyle name="SAPBEXformats 2 9 2 3 2" xfId="33544"/>
    <cellStyle name="SAPBEXformats 2 9 2 4" xfId="33545"/>
    <cellStyle name="SAPBEXformats 2 9 3" xfId="33546"/>
    <cellStyle name="SAPBEXformats 2 9 3 2" xfId="33547"/>
    <cellStyle name="SAPBEXformats 2 9 4" xfId="33548"/>
    <cellStyle name="SAPBEXformats 2 9 4 2" xfId="33549"/>
    <cellStyle name="SAPBEXformats 2 9 5" xfId="33550"/>
    <cellStyle name="SAPBEXformats 20" xfId="33551"/>
    <cellStyle name="SAPBEXformats 20 2" xfId="33552"/>
    <cellStyle name="SAPBEXformats 21" xfId="33553"/>
    <cellStyle name="SAPBEXformats 21 2" xfId="33554"/>
    <cellStyle name="SAPBEXformats 22" xfId="33555"/>
    <cellStyle name="SAPBEXformats 3" xfId="4436"/>
    <cellStyle name="SAPBEXformats 3 10" xfId="4437"/>
    <cellStyle name="SAPBEXformats 3 10 2" xfId="33556"/>
    <cellStyle name="SAPBEXformats 3 10 2 2" xfId="33557"/>
    <cellStyle name="SAPBEXformats 3 10 3" xfId="33558"/>
    <cellStyle name="SAPBEXformats 3 10 3 2" xfId="33559"/>
    <cellStyle name="SAPBEXformats 3 10 4" xfId="33560"/>
    <cellStyle name="SAPBEXformats 3 11" xfId="33561"/>
    <cellStyle name="SAPBEXformats 3 11 2" xfId="33562"/>
    <cellStyle name="SAPBEXformats 3 12" xfId="33563"/>
    <cellStyle name="SAPBEXformats 3 12 2" xfId="33564"/>
    <cellStyle name="SAPBEXformats 3 13" xfId="33565"/>
    <cellStyle name="SAPBEXformats 3 2" xfId="4438"/>
    <cellStyle name="SAPBEXformats 3 2 10" xfId="33566"/>
    <cellStyle name="SAPBEXformats 3 2 2" xfId="4439"/>
    <cellStyle name="SAPBEXformats 3 2 2 2" xfId="4440"/>
    <cellStyle name="SAPBEXformats 3 2 2 2 2" xfId="33567"/>
    <cellStyle name="SAPBEXformats 3 2 2 2 2 2" xfId="33568"/>
    <cellStyle name="SAPBEXformats 3 2 2 2 3" xfId="33569"/>
    <cellStyle name="SAPBEXformats 3 2 2 2 3 2" xfId="33570"/>
    <cellStyle name="SAPBEXformats 3 2 2 2 4" xfId="33571"/>
    <cellStyle name="SAPBEXformats 3 2 2 3" xfId="33572"/>
    <cellStyle name="SAPBEXformats 3 2 2 3 2" xfId="33573"/>
    <cellStyle name="SAPBEXformats 3 2 2 4" xfId="33574"/>
    <cellStyle name="SAPBEXformats 3 2 2 4 2" xfId="33575"/>
    <cellStyle name="SAPBEXformats 3 2 2 5" xfId="33576"/>
    <cellStyle name="SAPBEXformats 3 2 3" xfId="4441"/>
    <cellStyle name="SAPBEXformats 3 2 3 2" xfId="4442"/>
    <cellStyle name="SAPBEXformats 3 2 3 2 2" xfId="33577"/>
    <cellStyle name="SAPBEXformats 3 2 3 2 2 2" xfId="33578"/>
    <cellStyle name="SAPBEXformats 3 2 3 2 3" xfId="33579"/>
    <cellStyle name="SAPBEXformats 3 2 3 2 3 2" xfId="33580"/>
    <cellStyle name="SAPBEXformats 3 2 3 2 4" xfId="33581"/>
    <cellStyle name="SAPBEXformats 3 2 3 3" xfId="33582"/>
    <cellStyle name="SAPBEXformats 3 2 3 3 2" xfId="33583"/>
    <cellStyle name="SAPBEXformats 3 2 3 4" xfId="33584"/>
    <cellStyle name="SAPBEXformats 3 2 3 4 2" xfId="33585"/>
    <cellStyle name="SAPBEXformats 3 2 3 5" xfId="33586"/>
    <cellStyle name="SAPBEXformats 3 2 4" xfId="4443"/>
    <cellStyle name="SAPBEXformats 3 2 4 2" xfId="4444"/>
    <cellStyle name="SAPBEXformats 3 2 4 2 2" xfId="33587"/>
    <cellStyle name="SAPBEXformats 3 2 4 2 2 2" xfId="33588"/>
    <cellStyle name="SAPBEXformats 3 2 4 2 3" xfId="33589"/>
    <cellStyle name="SAPBEXformats 3 2 4 2 3 2" xfId="33590"/>
    <cellStyle name="SAPBEXformats 3 2 4 2 4" xfId="33591"/>
    <cellStyle name="SAPBEXformats 3 2 4 3" xfId="33592"/>
    <cellStyle name="SAPBEXformats 3 2 4 3 2" xfId="33593"/>
    <cellStyle name="SAPBEXformats 3 2 4 4" xfId="33594"/>
    <cellStyle name="SAPBEXformats 3 2 4 4 2" xfId="33595"/>
    <cellStyle name="SAPBEXformats 3 2 4 5" xfId="33596"/>
    <cellStyle name="SAPBEXformats 3 2 5" xfId="4445"/>
    <cellStyle name="SAPBEXformats 3 2 5 2" xfId="4446"/>
    <cellStyle name="SAPBEXformats 3 2 5 2 2" xfId="33597"/>
    <cellStyle name="SAPBEXformats 3 2 5 2 2 2" xfId="33598"/>
    <cellStyle name="SAPBEXformats 3 2 5 2 3" xfId="33599"/>
    <cellStyle name="SAPBEXformats 3 2 5 2 3 2" xfId="33600"/>
    <cellStyle name="SAPBEXformats 3 2 5 2 4" xfId="33601"/>
    <cellStyle name="SAPBEXformats 3 2 5 3" xfId="33602"/>
    <cellStyle name="SAPBEXformats 3 2 5 3 2" xfId="33603"/>
    <cellStyle name="SAPBEXformats 3 2 5 4" xfId="33604"/>
    <cellStyle name="SAPBEXformats 3 2 5 4 2" xfId="33605"/>
    <cellStyle name="SAPBEXformats 3 2 5 5" xfId="33606"/>
    <cellStyle name="SAPBEXformats 3 2 6" xfId="4447"/>
    <cellStyle name="SAPBEXformats 3 2 6 2" xfId="4448"/>
    <cellStyle name="SAPBEXformats 3 2 6 2 2" xfId="33607"/>
    <cellStyle name="SAPBEXformats 3 2 6 2 2 2" xfId="33608"/>
    <cellStyle name="SAPBEXformats 3 2 6 2 3" xfId="33609"/>
    <cellStyle name="SAPBEXformats 3 2 6 2 3 2" xfId="33610"/>
    <cellStyle name="SAPBEXformats 3 2 6 2 4" xfId="33611"/>
    <cellStyle name="SAPBEXformats 3 2 6 3" xfId="33612"/>
    <cellStyle name="SAPBEXformats 3 2 6 3 2" xfId="33613"/>
    <cellStyle name="SAPBEXformats 3 2 6 4" xfId="33614"/>
    <cellStyle name="SAPBEXformats 3 2 6 4 2" xfId="33615"/>
    <cellStyle name="SAPBEXformats 3 2 6 5" xfId="33616"/>
    <cellStyle name="SAPBEXformats 3 2 7" xfId="4449"/>
    <cellStyle name="SAPBEXformats 3 2 7 2" xfId="33617"/>
    <cellStyle name="SAPBEXformats 3 2 7 2 2" xfId="33618"/>
    <cellStyle name="SAPBEXformats 3 2 7 3" xfId="33619"/>
    <cellStyle name="SAPBEXformats 3 2 7 3 2" xfId="33620"/>
    <cellStyle name="SAPBEXformats 3 2 7 4" xfId="33621"/>
    <cellStyle name="SAPBEXformats 3 2 8" xfId="33622"/>
    <cellStyle name="SAPBEXformats 3 2 8 2" xfId="33623"/>
    <cellStyle name="SAPBEXformats 3 2 9" xfId="33624"/>
    <cellStyle name="SAPBEXformats 3 2 9 2" xfId="33625"/>
    <cellStyle name="SAPBEXformats 3 3" xfId="4450"/>
    <cellStyle name="SAPBEXformats 3 3 10" xfId="33626"/>
    <cellStyle name="SAPBEXformats 3 3 2" xfId="4451"/>
    <cellStyle name="SAPBEXformats 3 3 2 2" xfId="4452"/>
    <cellStyle name="SAPBEXformats 3 3 2 2 2" xfId="33627"/>
    <cellStyle name="SAPBEXformats 3 3 2 2 2 2" xfId="33628"/>
    <cellStyle name="SAPBEXformats 3 3 2 2 3" xfId="33629"/>
    <cellStyle name="SAPBEXformats 3 3 2 2 3 2" xfId="33630"/>
    <cellStyle name="SAPBEXformats 3 3 2 2 4" xfId="33631"/>
    <cellStyle name="SAPBEXformats 3 3 2 3" xfId="33632"/>
    <cellStyle name="SAPBEXformats 3 3 2 3 2" xfId="33633"/>
    <cellStyle name="SAPBEXformats 3 3 2 4" xfId="33634"/>
    <cellStyle name="SAPBEXformats 3 3 2 4 2" xfId="33635"/>
    <cellStyle name="SAPBEXformats 3 3 2 5" xfId="33636"/>
    <cellStyle name="SAPBEXformats 3 3 3" xfId="4453"/>
    <cellStyle name="SAPBEXformats 3 3 3 2" xfId="4454"/>
    <cellStyle name="SAPBEXformats 3 3 3 2 2" xfId="33637"/>
    <cellStyle name="SAPBEXformats 3 3 3 2 2 2" xfId="33638"/>
    <cellStyle name="SAPBEXformats 3 3 3 2 3" xfId="33639"/>
    <cellStyle name="SAPBEXformats 3 3 3 2 3 2" xfId="33640"/>
    <cellStyle name="SAPBEXformats 3 3 3 2 4" xfId="33641"/>
    <cellStyle name="SAPBEXformats 3 3 3 3" xfId="33642"/>
    <cellStyle name="SAPBEXformats 3 3 3 3 2" xfId="33643"/>
    <cellStyle name="SAPBEXformats 3 3 3 4" xfId="33644"/>
    <cellStyle name="SAPBEXformats 3 3 3 4 2" xfId="33645"/>
    <cellStyle name="SAPBEXformats 3 3 3 5" xfId="33646"/>
    <cellStyle name="SAPBEXformats 3 3 4" xfId="4455"/>
    <cellStyle name="SAPBEXformats 3 3 4 2" xfId="4456"/>
    <cellStyle name="SAPBEXformats 3 3 4 2 2" xfId="33647"/>
    <cellStyle name="SAPBEXformats 3 3 4 2 2 2" xfId="33648"/>
    <cellStyle name="SAPBEXformats 3 3 4 2 3" xfId="33649"/>
    <cellStyle name="SAPBEXformats 3 3 4 2 3 2" xfId="33650"/>
    <cellStyle name="SAPBEXformats 3 3 4 2 4" xfId="33651"/>
    <cellStyle name="SAPBEXformats 3 3 4 3" xfId="33652"/>
    <cellStyle name="SAPBEXformats 3 3 4 3 2" xfId="33653"/>
    <cellStyle name="SAPBEXformats 3 3 4 4" xfId="33654"/>
    <cellStyle name="SAPBEXformats 3 3 4 4 2" xfId="33655"/>
    <cellStyle name="SAPBEXformats 3 3 4 5" xfId="33656"/>
    <cellStyle name="SAPBEXformats 3 3 5" xfId="4457"/>
    <cellStyle name="SAPBEXformats 3 3 5 2" xfId="4458"/>
    <cellStyle name="SAPBEXformats 3 3 5 2 2" xfId="33657"/>
    <cellStyle name="SAPBEXformats 3 3 5 2 2 2" xfId="33658"/>
    <cellStyle name="SAPBEXformats 3 3 5 2 3" xfId="33659"/>
    <cellStyle name="SAPBEXformats 3 3 5 2 3 2" xfId="33660"/>
    <cellStyle name="SAPBEXformats 3 3 5 2 4" xfId="33661"/>
    <cellStyle name="SAPBEXformats 3 3 5 3" xfId="33662"/>
    <cellStyle name="SAPBEXformats 3 3 5 3 2" xfId="33663"/>
    <cellStyle name="SAPBEXformats 3 3 5 4" xfId="33664"/>
    <cellStyle name="SAPBEXformats 3 3 5 4 2" xfId="33665"/>
    <cellStyle name="SAPBEXformats 3 3 5 5" xfId="33666"/>
    <cellStyle name="SAPBEXformats 3 3 6" xfId="4459"/>
    <cellStyle name="SAPBEXformats 3 3 6 2" xfId="4460"/>
    <cellStyle name="SAPBEXformats 3 3 6 2 2" xfId="33667"/>
    <cellStyle name="SAPBEXformats 3 3 6 2 2 2" xfId="33668"/>
    <cellStyle name="SAPBEXformats 3 3 6 2 3" xfId="33669"/>
    <cellStyle name="SAPBEXformats 3 3 6 2 3 2" xfId="33670"/>
    <cellStyle name="SAPBEXformats 3 3 6 2 4" xfId="33671"/>
    <cellStyle name="SAPBEXformats 3 3 6 3" xfId="33672"/>
    <cellStyle name="SAPBEXformats 3 3 6 3 2" xfId="33673"/>
    <cellStyle name="SAPBEXformats 3 3 6 4" xfId="33674"/>
    <cellStyle name="SAPBEXformats 3 3 6 4 2" xfId="33675"/>
    <cellStyle name="SAPBEXformats 3 3 6 5" xfId="33676"/>
    <cellStyle name="SAPBEXformats 3 3 7" xfId="4461"/>
    <cellStyle name="SAPBEXformats 3 3 7 2" xfId="33677"/>
    <cellStyle name="SAPBEXformats 3 3 7 2 2" xfId="33678"/>
    <cellStyle name="SAPBEXformats 3 3 7 3" xfId="33679"/>
    <cellStyle name="SAPBEXformats 3 3 7 3 2" xfId="33680"/>
    <cellStyle name="SAPBEXformats 3 3 7 4" xfId="33681"/>
    <cellStyle name="SAPBEXformats 3 3 8" xfId="33682"/>
    <cellStyle name="SAPBEXformats 3 3 8 2" xfId="33683"/>
    <cellStyle name="SAPBEXformats 3 3 9" xfId="33684"/>
    <cellStyle name="SAPBEXformats 3 3 9 2" xfId="33685"/>
    <cellStyle name="SAPBEXformats 3 4" xfId="4462"/>
    <cellStyle name="SAPBEXformats 3 4 10" xfId="33686"/>
    <cellStyle name="SAPBEXformats 3 4 2" xfId="4463"/>
    <cellStyle name="SAPBEXformats 3 4 2 2" xfId="4464"/>
    <cellStyle name="SAPBEXformats 3 4 2 2 2" xfId="33687"/>
    <cellStyle name="SAPBEXformats 3 4 2 2 2 2" xfId="33688"/>
    <cellStyle name="SAPBEXformats 3 4 2 2 3" xfId="33689"/>
    <cellStyle name="SAPBEXformats 3 4 2 2 3 2" xfId="33690"/>
    <cellStyle name="SAPBEXformats 3 4 2 2 4" xfId="33691"/>
    <cellStyle name="SAPBEXformats 3 4 2 3" xfId="33692"/>
    <cellStyle name="SAPBEXformats 3 4 2 3 2" xfId="33693"/>
    <cellStyle name="SAPBEXformats 3 4 2 4" xfId="33694"/>
    <cellStyle name="SAPBEXformats 3 4 2 4 2" xfId="33695"/>
    <cellStyle name="SAPBEXformats 3 4 2 5" xfId="33696"/>
    <cellStyle name="SAPBEXformats 3 4 3" xfId="4465"/>
    <cellStyle name="SAPBEXformats 3 4 3 2" xfId="4466"/>
    <cellStyle name="SAPBEXformats 3 4 3 2 2" xfId="33697"/>
    <cellStyle name="SAPBEXformats 3 4 3 2 2 2" xfId="33698"/>
    <cellStyle name="SAPBEXformats 3 4 3 2 3" xfId="33699"/>
    <cellStyle name="SAPBEXformats 3 4 3 2 3 2" xfId="33700"/>
    <cellStyle name="SAPBEXformats 3 4 3 2 4" xfId="33701"/>
    <cellStyle name="SAPBEXformats 3 4 3 3" xfId="33702"/>
    <cellStyle name="SAPBEXformats 3 4 3 3 2" xfId="33703"/>
    <cellStyle name="SAPBEXformats 3 4 3 4" xfId="33704"/>
    <cellStyle name="SAPBEXformats 3 4 3 4 2" xfId="33705"/>
    <cellStyle name="SAPBEXformats 3 4 3 5" xfId="33706"/>
    <cellStyle name="SAPBEXformats 3 4 4" xfId="4467"/>
    <cellStyle name="SAPBEXformats 3 4 4 2" xfId="4468"/>
    <cellStyle name="SAPBEXformats 3 4 4 2 2" xfId="33707"/>
    <cellStyle name="SAPBEXformats 3 4 4 2 2 2" xfId="33708"/>
    <cellStyle name="SAPBEXformats 3 4 4 2 3" xfId="33709"/>
    <cellStyle name="SAPBEXformats 3 4 4 2 3 2" xfId="33710"/>
    <cellStyle name="SAPBEXformats 3 4 4 2 4" xfId="33711"/>
    <cellStyle name="SAPBEXformats 3 4 4 3" xfId="33712"/>
    <cellStyle name="SAPBEXformats 3 4 4 3 2" xfId="33713"/>
    <cellStyle name="SAPBEXformats 3 4 4 4" xfId="33714"/>
    <cellStyle name="SAPBEXformats 3 4 4 4 2" xfId="33715"/>
    <cellStyle name="SAPBEXformats 3 4 4 5" xfId="33716"/>
    <cellStyle name="SAPBEXformats 3 4 5" xfId="4469"/>
    <cellStyle name="SAPBEXformats 3 4 5 2" xfId="4470"/>
    <cellStyle name="SAPBEXformats 3 4 5 2 2" xfId="33717"/>
    <cellStyle name="SAPBEXformats 3 4 5 2 2 2" xfId="33718"/>
    <cellStyle name="SAPBEXformats 3 4 5 2 3" xfId="33719"/>
    <cellStyle name="SAPBEXformats 3 4 5 2 3 2" xfId="33720"/>
    <cellStyle name="SAPBEXformats 3 4 5 2 4" xfId="33721"/>
    <cellStyle name="SAPBEXformats 3 4 5 3" xfId="33722"/>
    <cellStyle name="SAPBEXformats 3 4 5 3 2" xfId="33723"/>
    <cellStyle name="SAPBEXformats 3 4 5 4" xfId="33724"/>
    <cellStyle name="SAPBEXformats 3 4 5 4 2" xfId="33725"/>
    <cellStyle name="SAPBEXformats 3 4 5 5" xfId="33726"/>
    <cellStyle name="SAPBEXformats 3 4 6" xfId="4471"/>
    <cellStyle name="SAPBEXformats 3 4 6 2" xfId="4472"/>
    <cellStyle name="SAPBEXformats 3 4 6 2 2" xfId="33727"/>
    <cellStyle name="SAPBEXformats 3 4 6 2 2 2" xfId="33728"/>
    <cellStyle name="SAPBEXformats 3 4 6 2 3" xfId="33729"/>
    <cellStyle name="SAPBEXformats 3 4 6 2 3 2" xfId="33730"/>
    <cellStyle name="SAPBEXformats 3 4 6 2 4" xfId="33731"/>
    <cellStyle name="SAPBEXformats 3 4 6 3" xfId="33732"/>
    <cellStyle name="SAPBEXformats 3 4 6 3 2" xfId="33733"/>
    <cellStyle name="SAPBEXformats 3 4 6 4" xfId="33734"/>
    <cellStyle name="SAPBEXformats 3 4 6 4 2" xfId="33735"/>
    <cellStyle name="SAPBEXformats 3 4 6 5" xfId="33736"/>
    <cellStyle name="SAPBEXformats 3 4 7" xfId="4473"/>
    <cellStyle name="SAPBEXformats 3 4 7 2" xfId="33737"/>
    <cellStyle name="SAPBEXformats 3 4 7 2 2" xfId="33738"/>
    <cellStyle name="SAPBEXformats 3 4 7 3" xfId="33739"/>
    <cellStyle name="SAPBEXformats 3 4 7 3 2" xfId="33740"/>
    <cellStyle name="SAPBEXformats 3 4 7 4" xfId="33741"/>
    <cellStyle name="SAPBEXformats 3 4 8" xfId="33742"/>
    <cellStyle name="SAPBEXformats 3 4 8 2" xfId="33743"/>
    <cellStyle name="SAPBEXformats 3 4 9" xfId="33744"/>
    <cellStyle name="SAPBEXformats 3 4 9 2" xfId="33745"/>
    <cellStyle name="SAPBEXformats 3 5" xfId="4474"/>
    <cellStyle name="SAPBEXformats 3 5 2" xfId="4475"/>
    <cellStyle name="SAPBEXformats 3 5 2 2" xfId="33746"/>
    <cellStyle name="SAPBEXformats 3 5 2 2 2" xfId="33747"/>
    <cellStyle name="SAPBEXformats 3 5 2 3" xfId="33748"/>
    <cellStyle name="SAPBEXformats 3 5 2 3 2" xfId="33749"/>
    <cellStyle name="SAPBEXformats 3 5 2 4" xfId="33750"/>
    <cellStyle name="SAPBEXformats 3 5 3" xfId="33751"/>
    <cellStyle name="SAPBEXformats 3 5 3 2" xfId="33752"/>
    <cellStyle name="SAPBEXformats 3 5 4" xfId="33753"/>
    <cellStyle name="SAPBEXformats 3 5 4 2" xfId="33754"/>
    <cellStyle name="SAPBEXformats 3 5 5" xfId="33755"/>
    <cellStyle name="SAPBEXformats 3 6" xfId="4476"/>
    <cellStyle name="SAPBEXformats 3 6 2" xfId="4477"/>
    <cellStyle name="SAPBEXformats 3 6 2 2" xfId="33756"/>
    <cellStyle name="SAPBEXformats 3 6 2 2 2" xfId="33757"/>
    <cellStyle name="SAPBEXformats 3 6 2 3" xfId="33758"/>
    <cellStyle name="SAPBEXformats 3 6 2 3 2" xfId="33759"/>
    <cellStyle name="SAPBEXformats 3 6 2 4" xfId="33760"/>
    <cellStyle name="SAPBEXformats 3 6 3" xfId="33761"/>
    <cellStyle name="SAPBEXformats 3 6 3 2" xfId="33762"/>
    <cellStyle name="SAPBEXformats 3 6 4" xfId="33763"/>
    <cellStyle name="SAPBEXformats 3 6 4 2" xfId="33764"/>
    <cellStyle name="SAPBEXformats 3 6 5" xfId="33765"/>
    <cellStyle name="SAPBEXformats 3 7" xfId="4478"/>
    <cellStyle name="SAPBEXformats 3 7 2" xfId="4479"/>
    <cellStyle name="SAPBEXformats 3 7 2 2" xfId="33766"/>
    <cellStyle name="SAPBEXformats 3 7 2 2 2" xfId="33767"/>
    <cellStyle name="SAPBEXformats 3 7 2 3" xfId="33768"/>
    <cellStyle name="SAPBEXformats 3 7 2 3 2" xfId="33769"/>
    <cellStyle name="SAPBEXformats 3 7 2 4" xfId="33770"/>
    <cellStyle name="SAPBEXformats 3 7 3" xfId="33771"/>
    <cellStyle name="SAPBEXformats 3 7 3 2" xfId="33772"/>
    <cellStyle name="SAPBEXformats 3 7 4" xfId="33773"/>
    <cellStyle name="SAPBEXformats 3 7 4 2" xfId="33774"/>
    <cellStyle name="SAPBEXformats 3 7 5" xfId="33775"/>
    <cellStyle name="SAPBEXformats 3 8" xfId="4480"/>
    <cellStyle name="SAPBEXformats 3 8 2" xfId="4481"/>
    <cellStyle name="SAPBEXformats 3 8 2 2" xfId="33776"/>
    <cellStyle name="SAPBEXformats 3 8 2 2 2" xfId="33777"/>
    <cellStyle name="SAPBEXformats 3 8 2 3" xfId="33778"/>
    <cellStyle name="SAPBEXformats 3 8 2 3 2" xfId="33779"/>
    <cellStyle name="SAPBEXformats 3 8 2 4" xfId="33780"/>
    <cellStyle name="SAPBEXformats 3 8 3" xfId="33781"/>
    <cellStyle name="SAPBEXformats 3 8 3 2" xfId="33782"/>
    <cellStyle name="SAPBEXformats 3 8 4" xfId="33783"/>
    <cellStyle name="SAPBEXformats 3 8 4 2" xfId="33784"/>
    <cellStyle name="SAPBEXformats 3 8 5" xfId="33785"/>
    <cellStyle name="SAPBEXformats 3 9" xfId="4482"/>
    <cellStyle name="SAPBEXformats 3 9 2" xfId="4483"/>
    <cellStyle name="SAPBEXformats 3 9 2 2" xfId="33786"/>
    <cellStyle name="SAPBEXformats 3 9 2 2 2" xfId="33787"/>
    <cellStyle name="SAPBEXformats 3 9 2 3" xfId="33788"/>
    <cellStyle name="SAPBEXformats 3 9 2 3 2" xfId="33789"/>
    <cellStyle name="SAPBEXformats 3 9 2 4" xfId="33790"/>
    <cellStyle name="SAPBEXformats 3 9 3" xfId="33791"/>
    <cellStyle name="SAPBEXformats 3 9 3 2" xfId="33792"/>
    <cellStyle name="SAPBEXformats 3 9 4" xfId="33793"/>
    <cellStyle name="SAPBEXformats 3 9 4 2" xfId="33794"/>
    <cellStyle name="SAPBEXformats 3 9 5" xfId="33795"/>
    <cellStyle name="SAPBEXformats 4" xfId="4484"/>
    <cellStyle name="SAPBEXformats 4 10" xfId="33796"/>
    <cellStyle name="SAPBEXformats 4 2" xfId="4485"/>
    <cellStyle name="SAPBEXformats 4 2 2" xfId="4486"/>
    <cellStyle name="SAPBEXformats 4 2 2 2" xfId="33797"/>
    <cellStyle name="SAPBEXformats 4 2 2 2 2" xfId="33798"/>
    <cellStyle name="SAPBEXformats 4 2 2 3" xfId="33799"/>
    <cellStyle name="SAPBEXformats 4 2 2 3 2" xfId="33800"/>
    <cellStyle name="SAPBEXformats 4 2 2 4" xfId="33801"/>
    <cellStyle name="SAPBEXformats 4 2 3" xfId="33802"/>
    <cellStyle name="SAPBEXformats 4 2 3 2" xfId="33803"/>
    <cellStyle name="SAPBEXformats 4 2 4" xfId="33804"/>
    <cellStyle name="SAPBEXformats 4 2 4 2" xfId="33805"/>
    <cellStyle name="SAPBEXformats 4 2 5" xfId="33806"/>
    <cellStyle name="SAPBEXformats 4 3" xfId="4487"/>
    <cellStyle name="SAPBEXformats 4 3 2" xfId="4488"/>
    <cellStyle name="SAPBEXformats 4 3 2 2" xfId="33807"/>
    <cellStyle name="SAPBEXformats 4 3 2 2 2" xfId="33808"/>
    <cellStyle name="SAPBEXformats 4 3 2 3" xfId="33809"/>
    <cellStyle name="SAPBEXformats 4 3 2 3 2" xfId="33810"/>
    <cellStyle name="SAPBEXformats 4 3 2 4" xfId="33811"/>
    <cellStyle name="SAPBEXformats 4 3 3" xfId="33812"/>
    <cellStyle name="SAPBEXformats 4 3 3 2" xfId="33813"/>
    <cellStyle name="SAPBEXformats 4 3 4" xfId="33814"/>
    <cellStyle name="SAPBEXformats 4 3 4 2" xfId="33815"/>
    <cellStyle name="SAPBEXformats 4 3 5" xfId="33816"/>
    <cellStyle name="SAPBEXformats 4 4" xfId="4489"/>
    <cellStyle name="SAPBEXformats 4 4 2" xfId="4490"/>
    <cellStyle name="SAPBEXformats 4 4 2 2" xfId="33817"/>
    <cellStyle name="SAPBEXformats 4 4 2 2 2" xfId="33818"/>
    <cellStyle name="SAPBEXformats 4 4 2 3" xfId="33819"/>
    <cellStyle name="SAPBEXformats 4 4 2 3 2" xfId="33820"/>
    <cellStyle name="SAPBEXformats 4 4 2 4" xfId="33821"/>
    <cellStyle name="SAPBEXformats 4 4 3" xfId="33822"/>
    <cellStyle name="SAPBEXformats 4 4 3 2" xfId="33823"/>
    <cellStyle name="SAPBEXformats 4 4 4" xfId="33824"/>
    <cellStyle name="SAPBEXformats 4 4 4 2" xfId="33825"/>
    <cellStyle name="SAPBEXformats 4 4 5" xfId="33826"/>
    <cellStyle name="SAPBEXformats 4 5" xfId="4491"/>
    <cellStyle name="SAPBEXformats 4 5 2" xfId="4492"/>
    <cellStyle name="SAPBEXformats 4 5 2 2" xfId="33827"/>
    <cellStyle name="SAPBEXformats 4 5 2 2 2" xfId="33828"/>
    <cellStyle name="SAPBEXformats 4 5 2 3" xfId="33829"/>
    <cellStyle name="SAPBEXformats 4 5 2 3 2" xfId="33830"/>
    <cellStyle name="SAPBEXformats 4 5 2 4" xfId="33831"/>
    <cellStyle name="SAPBEXformats 4 5 3" xfId="33832"/>
    <cellStyle name="SAPBEXformats 4 5 3 2" xfId="33833"/>
    <cellStyle name="SAPBEXformats 4 5 4" xfId="33834"/>
    <cellStyle name="SAPBEXformats 4 5 4 2" xfId="33835"/>
    <cellStyle name="SAPBEXformats 4 5 5" xfId="33836"/>
    <cellStyle name="SAPBEXformats 4 6" xfId="4493"/>
    <cellStyle name="SAPBEXformats 4 6 2" xfId="4494"/>
    <cellStyle name="SAPBEXformats 4 6 2 2" xfId="33837"/>
    <cellStyle name="SAPBEXformats 4 6 2 2 2" xfId="33838"/>
    <cellStyle name="SAPBEXformats 4 6 2 3" xfId="33839"/>
    <cellStyle name="SAPBEXformats 4 6 2 3 2" xfId="33840"/>
    <cellStyle name="SAPBEXformats 4 6 2 4" xfId="33841"/>
    <cellStyle name="SAPBEXformats 4 6 3" xfId="33842"/>
    <cellStyle name="SAPBEXformats 4 6 3 2" xfId="33843"/>
    <cellStyle name="SAPBEXformats 4 6 4" xfId="33844"/>
    <cellStyle name="SAPBEXformats 4 6 4 2" xfId="33845"/>
    <cellStyle name="SAPBEXformats 4 6 5" xfId="33846"/>
    <cellStyle name="SAPBEXformats 4 7" xfId="4495"/>
    <cellStyle name="SAPBEXformats 4 7 2" xfId="33847"/>
    <cellStyle name="SAPBEXformats 4 7 2 2" xfId="33848"/>
    <cellStyle name="SAPBEXformats 4 7 3" xfId="33849"/>
    <cellStyle name="SAPBEXformats 4 7 3 2" xfId="33850"/>
    <cellStyle name="SAPBEXformats 4 7 4" xfId="33851"/>
    <cellStyle name="SAPBEXformats 4 8" xfId="33852"/>
    <cellStyle name="SAPBEXformats 4 8 2" xfId="33853"/>
    <cellStyle name="SAPBEXformats 4 9" xfId="33854"/>
    <cellStyle name="SAPBEXformats 4 9 2" xfId="33855"/>
    <cellStyle name="SAPBEXformats 5" xfId="4496"/>
    <cellStyle name="SAPBEXformats 5 10" xfId="33856"/>
    <cellStyle name="SAPBEXformats 5 2" xfId="4497"/>
    <cellStyle name="SAPBEXformats 5 2 2" xfId="4498"/>
    <cellStyle name="SAPBEXformats 5 2 2 2" xfId="33857"/>
    <cellStyle name="SAPBEXformats 5 2 2 2 2" xfId="33858"/>
    <cellStyle name="SAPBEXformats 5 2 2 3" xfId="33859"/>
    <cellStyle name="SAPBEXformats 5 2 2 3 2" xfId="33860"/>
    <cellStyle name="SAPBEXformats 5 2 2 4" xfId="33861"/>
    <cellStyle name="SAPBEXformats 5 2 3" xfId="33862"/>
    <cellStyle name="SAPBEXformats 5 2 3 2" xfId="33863"/>
    <cellStyle name="SAPBEXformats 5 2 4" xfId="33864"/>
    <cellStyle name="SAPBEXformats 5 2 4 2" xfId="33865"/>
    <cellStyle name="SAPBEXformats 5 2 5" xfId="33866"/>
    <cellStyle name="SAPBEXformats 5 3" xfId="4499"/>
    <cellStyle name="SAPBEXformats 5 3 2" xfId="4500"/>
    <cellStyle name="SAPBEXformats 5 3 2 2" xfId="33867"/>
    <cellStyle name="SAPBEXformats 5 3 2 2 2" xfId="33868"/>
    <cellStyle name="SAPBEXformats 5 3 2 3" xfId="33869"/>
    <cellStyle name="SAPBEXformats 5 3 2 3 2" xfId="33870"/>
    <cellStyle name="SAPBEXformats 5 3 2 4" xfId="33871"/>
    <cellStyle name="SAPBEXformats 5 3 3" xfId="33872"/>
    <cellStyle name="SAPBEXformats 5 3 3 2" xfId="33873"/>
    <cellStyle name="SAPBEXformats 5 3 4" xfId="33874"/>
    <cellStyle name="SAPBEXformats 5 3 4 2" xfId="33875"/>
    <cellStyle name="SAPBEXformats 5 3 5" xfId="33876"/>
    <cellStyle name="SAPBEXformats 5 4" xfId="4501"/>
    <cellStyle name="SAPBEXformats 5 4 2" xfId="4502"/>
    <cellStyle name="SAPBEXformats 5 4 2 2" xfId="33877"/>
    <cellStyle name="SAPBEXformats 5 4 2 2 2" xfId="33878"/>
    <cellStyle name="SAPBEXformats 5 4 2 3" xfId="33879"/>
    <cellStyle name="SAPBEXformats 5 4 2 3 2" xfId="33880"/>
    <cellStyle name="SAPBEXformats 5 4 2 4" xfId="33881"/>
    <cellStyle name="SAPBEXformats 5 4 3" xfId="33882"/>
    <cellStyle name="SAPBEXformats 5 4 3 2" xfId="33883"/>
    <cellStyle name="SAPBEXformats 5 4 4" xfId="33884"/>
    <cellStyle name="SAPBEXformats 5 4 4 2" xfId="33885"/>
    <cellStyle name="SAPBEXformats 5 4 5" xfId="33886"/>
    <cellStyle name="SAPBEXformats 5 5" xfId="4503"/>
    <cellStyle name="SAPBEXformats 5 5 2" xfId="4504"/>
    <cellStyle name="SAPBEXformats 5 5 2 2" xfId="33887"/>
    <cellStyle name="SAPBEXformats 5 5 2 2 2" xfId="33888"/>
    <cellStyle name="SAPBEXformats 5 5 2 3" xfId="33889"/>
    <cellStyle name="SAPBEXformats 5 5 2 3 2" xfId="33890"/>
    <cellStyle name="SAPBEXformats 5 5 2 4" xfId="33891"/>
    <cellStyle name="SAPBEXformats 5 5 3" xfId="33892"/>
    <cellStyle name="SAPBEXformats 5 5 3 2" xfId="33893"/>
    <cellStyle name="SAPBEXformats 5 5 4" xfId="33894"/>
    <cellStyle name="SAPBEXformats 5 5 4 2" xfId="33895"/>
    <cellStyle name="SAPBEXformats 5 5 5" xfId="33896"/>
    <cellStyle name="SAPBEXformats 5 6" xfId="4505"/>
    <cellStyle name="SAPBEXformats 5 6 2" xfId="4506"/>
    <cellStyle name="SAPBEXformats 5 6 2 2" xfId="33897"/>
    <cellStyle name="SAPBEXformats 5 6 2 2 2" xfId="33898"/>
    <cellStyle name="SAPBEXformats 5 6 2 3" xfId="33899"/>
    <cellStyle name="SAPBEXformats 5 6 2 3 2" xfId="33900"/>
    <cellStyle name="SAPBEXformats 5 6 2 4" xfId="33901"/>
    <cellStyle name="SAPBEXformats 5 6 3" xfId="33902"/>
    <cellStyle name="SAPBEXformats 5 6 3 2" xfId="33903"/>
    <cellStyle name="SAPBEXformats 5 6 4" xfId="33904"/>
    <cellStyle name="SAPBEXformats 5 6 4 2" xfId="33905"/>
    <cellStyle name="SAPBEXformats 5 6 5" xfId="33906"/>
    <cellStyle name="SAPBEXformats 5 7" xfId="4507"/>
    <cellStyle name="SAPBEXformats 5 7 2" xfId="33907"/>
    <cellStyle name="SAPBEXformats 5 7 2 2" xfId="33908"/>
    <cellStyle name="SAPBEXformats 5 7 3" xfId="33909"/>
    <cellStyle name="SAPBEXformats 5 7 3 2" xfId="33910"/>
    <cellStyle name="SAPBEXformats 5 7 4" xfId="33911"/>
    <cellStyle name="SAPBEXformats 5 8" xfId="33912"/>
    <cellStyle name="SAPBEXformats 5 8 2" xfId="33913"/>
    <cellStyle name="SAPBEXformats 5 9" xfId="33914"/>
    <cellStyle name="SAPBEXformats 5 9 2" xfId="33915"/>
    <cellStyle name="SAPBEXformats 6" xfId="4508"/>
    <cellStyle name="SAPBEXformats 6 10" xfId="33916"/>
    <cellStyle name="SAPBEXformats 6 2" xfId="4509"/>
    <cellStyle name="SAPBEXformats 6 2 2" xfId="4510"/>
    <cellStyle name="SAPBEXformats 6 2 2 2" xfId="33917"/>
    <cellStyle name="SAPBEXformats 6 2 2 2 2" xfId="33918"/>
    <cellStyle name="SAPBEXformats 6 2 2 3" xfId="33919"/>
    <cellStyle name="SAPBEXformats 6 2 2 3 2" xfId="33920"/>
    <cellStyle name="SAPBEXformats 6 2 2 4" xfId="33921"/>
    <cellStyle name="SAPBEXformats 6 2 3" xfId="33922"/>
    <cellStyle name="SAPBEXformats 6 2 3 2" xfId="33923"/>
    <cellStyle name="SAPBEXformats 6 2 4" xfId="33924"/>
    <cellStyle name="SAPBEXformats 6 2 4 2" xfId="33925"/>
    <cellStyle name="SAPBEXformats 6 2 5" xfId="33926"/>
    <cellStyle name="SAPBEXformats 6 3" xfId="4511"/>
    <cellStyle name="SAPBEXformats 6 3 2" xfId="4512"/>
    <cellStyle name="SAPBEXformats 6 3 2 2" xfId="33927"/>
    <cellStyle name="SAPBEXformats 6 3 2 2 2" xfId="33928"/>
    <cellStyle name="SAPBEXformats 6 3 2 3" xfId="33929"/>
    <cellStyle name="SAPBEXformats 6 3 2 3 2" xfId="33930"/>
    <cellStyle name="SAPBEXformats 6 3 2 4" xfId="33931"/>
    <cellStyle name="SAPBEXformats 6 3 3" xfId="33932"/>
    <cellStyle name="SAPBEXformats 6 3 3 2" xfId="33933"/>
    <cellStyle name="SAPBEXformats 6 3 4" xfId="33934"/>
    <cellStyle name="SAPBEXformats 6 3 4 2" xfId="33935"/>
    <cellStyle name="SAPBEXformats 6 3 5" xfId="33936"/>
    <cellStyle name="SAPBEXformats 6 4" xfId="4513"/>
    <cellStyle name="SAPBEXformats 6 4 2" xfId="4514"/>
    <cellStyle name="SAPBEXformats 6 4 2 2" xfId="33937"/>
    <cellStyle name="SAPBEXformats 6 4 2 2 2" xfId="33938"/>
    <cellStyle name="SAPBEXformats 6 4 2 3" xfId="33939"/>
    <cellStyle name="SAPBEXformats 6 4 2 3 2" xfId="33940"/>
    <cellStyle name="SAPBEXformats 6 4 2 4" xfId="33941"/>
    <cellStyle name="SAPBEXformats 6 4 3" xfId="33942"/>
    <cellStyle name="SAPBEXformats 6 4 3 2" xfId="33943"/>
    <cellStyle name="SAPBEXformats 6 4 4" xfId="33944"/>
    <cellStyle name="SAPBEXformats 6 4 4 2" xfId="33945"/>
    <cellStyle name="SAPBEXformats 6 4 5" xfId="33946"/>
    <cellStyle name="SAPBEXformats 6 5" xfId="4515"/>
    <cellStyle name="SAPBEXformats 6 5 2" xfId="4516"/>
    <cellStyle name="SAPBEXformats 6 5 2 2" xfId="33947"/>
    <cellStyle name="SAPBEXformats 6 5 2 2 2" xfId="33948"/>
    <cellStyle name="SAPBEXformats 6 5 2 3" xfId="33949"/>
    <cellStyle name="SAPBEXformats 6 5 2 3 2" xfId="33950"/>
    <cellStyle name="SAPBEXformats 6 5 2 4" xfId="33951"/>
    <cellStyle name="SAPBEXformats 6 5 3" xfId="33952"/>
    <cellStyle name="SAPBEXformats 6 5 3 2" xfId="33953"/>
    <cellStyle name="SAPBEXformats 6 5 4" xfId="33954"/>
    <cellStyle name="SAPBEXformats 6 5 4 2" xfId="33955"/>
    <cellStyle name="SAPBEXformats 6 5 5" xfId="33956"/>
    <cellStyle name="SAPBEXformats 6 6" xfId="4517"/>
    <cellStyle name="SAPBEXformats 6 6 2" xfId="4518"/>
    <cellStyle name="SAPBEXformats 6 6 2 2" xfId="33957"/>
    <cellStyle name="SAPBEXformats 6 6 2 2 2" xfId="33958"/>
    <cellStyle name="SAPBEXformats 6 6 2 3" xfId="33959"/>
    <cellStyle name="SAPBEXformats 6 6 2 3 2" xfId="33960"/>
    <cellStyle name="SAPBEXformats 6 6 2 4" xfId="33961"/>
    <cellStyle name="SAPBEXformats 6 6 3" xfId="33962"/>
    <cellStyle name="SAPBEXformats 6 6 3 2" xfId="33963"/>
    <cellStyle name="SAPBEXformats 6 6 4" xfId="33964"/>
    <cellStyle name="SAPBEXformats 6 6 4 2" xfId="33965"/>
    <cellStyle name="SAPBEXformats 6 6 5" xfId="33966"/>
    <cellStyle name="SAPBEXformats 6 7" xfId="4519"/>
    <cellStyle name="SAPBEXformats 6 7 2" xfId="33967"/>
    <cellStyle name="SAPBEXformats 6 7 2 2" xfId="33968"/>
    <cellStyle name="SAPBEXformats 6 7 3" xfId="33969"/>
    <cellStyle name="SAPBEXformats 6 7 3 2" xfId="33970"/>
    <cellStyle name="SAPBEXformats 6 7 4" xfId="33971"/>
    <cellStyle name="SAPBEXformats 6 8" xfId="33972"/>
    <cellStyle name="SAPBEXformats 6 8 2" xfId="33973"/>
    <cellStyle name="SAPBEXformats 6 9" xfId="33974"/>
    <cellStyle name="SAPBEXformats 6 9 2" xfId="33975"/>
    <cellStyle name="SAPBEXformats 7" xfId="4520"/>
    <cellStyle name="SAPBEXformats 7 2" xfId="4521"/>
    <cellStyle name="SAPBEXformats 7 2 2" xfId="33976"/>
    <cellStyle name="SAPBEXformats 7 2 2 2" xfId="33977"/>
    <cellStyle name="SAPBEXformats 7 2 3" xfId="33978"/>
    <cellStyle name="SAPBEXformats 7 2 3 2" xfId="33979"/>
    <cellStyle name="SAPBEXformats 7 2 4" xfId="33980"/>
    <cellStyle name="SAPBEXformats 7 3" xfId="33981"/>
    <cellStyle name="SAPBEXformats 7 3 2" xfId="33982"/>
    <cellStyle name="SAPBEXformats 7 4" xfId="33983"/>
    <cellStyle name="SAPBEXformats 7 4 2" xfId="33984"/>
    <cellStyle name="SAPBEXformats 7 5" xfId="33985"/>
    <cellStyle name="SAPBEXformats 8" xfId="4522"/>
    <cellStyle name="SAPBEXformats 8 2" xfId="4523"/>
    <cellStyle name="SAPBEXformats 8 2 2" xfId="33986"/>
    <cellStyle name="SAPBEXformats 8 2 2 2" xfId="33987"/>
    <cellStyle name="SAPBEXformats 8 2 3" xfId="33988"/>
    <cellStyle name="SAPBEXformats 8 2 3 2" xfId="33989"/>
    <cellStyle name="SAPBEXformats 8 2 4" xfId="33990"/>
    <cellStyle name="SAPBEXformats 8 3" xfId="33991"/>
    <cellStyle name="SAPBEXformats 8 3 2" xfId="33992"/>
    <cellStyle name="SAPBEXformats 8 4" xfId="33993"/>
    <cellStyle name="SAPBEXformats 8 4 2" xfId="33994"/>
    <cellStyle name="SAPBEXformats 8 5" xfId="33995"/>
    <cellStyle name="SAPBEXformats 9" xfId="4524"/>
    <cellStyle name="SAPBEXformats 9 2" xfId="4525"/>
    <cellStyle name="SAPBEXformats 9 2 2" xfId="33996"/>
    <cellStyle name="SAPBEXformats 9 2 2 2" xfId="33997"/>
    <cellStyle name="SAPBEXformats 9 2 3" xfId="33998"/>
    <cellStyle name="SAPBEXformats 9 2 3 2" xfId="33999"/>
    <cellStyle name="SAPBEXformats 9 2 4" xfId="34000"/>
    <cellStyle name="SAPBEXformats 9 3" xfId="34001"/>
    <cellStyle name="SAPBEXformats 9 3 2" xfId="34002"/>
    <cellStyle name="SAPBEXformats 9 4" xfId="34003"/>
    <cellStyle name="SAPBEXformats 9 4 2" xfId="34004"/>
    <cellStyle name="SAPBEXformats 9 5" xfId="34005"/>
    <cellStyle name="SAPBEXheaderItem" xfId="4526"/>
    <cellStyle name="SAPBEXheaderItem 10" xfId="4527"/>
    <cellStyle name="SAPBEXheaderItem 10 2" xfId="4528"/>
    <cellStyle name="SAPBEXheaderItem 10 2 2" xfId="34006"/>
    <cellStyle name="SAPBEXheaderItem 10 2 2 2" xfId="34007"/>
    <cellStyle name="SAPBEXheaderItem 10 2 3" xfId="34008"/>
    <cellStyle name="SAPBEXheaderItem 10 2 3 2" xfId="34009"/>
    <cellStyle name="SAPBEXheaderItem 10 2 4" xfId="34010"/>
    <cellStyle name="SAPBEXheaderItem 10 3" xfId="34011"/>
    <cellStyle name="SAPBEXheaderItem 10 3 2" xfId="34012"/>
    <cellStyle name="SAPBEXheaderItem 10 4" xfId="34013"/>
    <cellStyle name="SAPBEXheaderItem 10 4 2" xfId="34014"/>
    <cellStyle name="SAPBEXheaderItem 10 5" xfId="34015"/>
    <cellStyle name="SAPBEXheaderItem 11" xfId="4529"/>
    <cellStyle name="SAPBEXheaderItem 11 2" xfId="34016"/>
    <cellStyle name="SAPBEXheaderItem 11 2 2" xfId="34017"/>
    <cellStyle name="SAPBEXheaderItem 11 3" xfId="34018"/>
    <cellStyle name="SAPBEXheaderItem 11 3 2" xfId="34019"/>
    <cellStyle name="SAPBEXheaderItem 11 4" xfId="34020"/>
    <cellStyle name="SAPBEXheaderItem 12" xfId="4530"/>
    <cellStyle name="SAPBEXheaderItem 12 2" xfId="34021"/>
    <cellStyle name="SAPBEXheaderItem 12 2 2" xfId="34022"/>
    <cellStyle name="SAPBEXheaderItem 12 3" xfId="34023"/>
    <cellStyle name="SAPBEXheaderItem 12 3 2" xfId="34024"/>
    <cellStyle name="SAPBEXheaderItem 12 4" xfId="34025"/>
    <cellStyle name="SAPBEXheaderItem 13" xfId="4531"/>
    <cellStyle name="SAPBEXheaderItem 13 2" xfId="34026"/>
    <cellStyle name="SAPBEXheaderItem 13 2 2" xfId="34027"/>
    <cellStyle name="SAPBEXheaderItem 13 3" xfId="34028"/>
    <cellStyle name="SAPBEXheaderItem 13 3 2" xfId="34029"/>
    <cellStyle name="SAPBEXheaderItem 13 4" xfId="34030"/>
    <cellStyle name="SAPBEXheaderItem 14" xfId="4532"/>
    <cellStyle name="SAPBEXheaderItem 14 2" xfId="34031"/>
    <cellStyle name="SAPBEXheaderItem 14 2 2" xfId="34032"/>
    <cellStyle name="SAPBEXheaderItem 14 3" xfId="34033"/>
    <cellStyle name="SAPBEXheaderItem 14 3 2" xfId="34034"/>
    <cellStyle name="SAPBEXheaderItem 14 4" xfId="34035"/>
    <cellStyle name="SAPBEXheaderItem 15" xfId="4533"/>
    <cellStyle name="SAPBEXheaderItem 15 2" xfId="34036"/>
    <cellStyle name="SAPBEXheaderItem 15 2 2" xfId="34037"/>
    <cellStyle name="SAPBEXheaderItem 15 3" xfId="34038"/>
    <cellStyle name="SAPBEXheaderItem 15 3 2" xfId="34039"/>
    <cellStyle name="SAPBEXheaderItem 15 4" xfId="34040"/>
    <cellStyle name="SAPBEXheaderItem 16" xfId="34041"/>
    <cellStyle name="SAPBEXheaderItem 16 2" xfId="34042"/>
    <cellStyle name="SAPBEXheaderItem 16 2 2" xfId="34043"/>
    <cellStyle name="SAPBEXheaderItem 16 3" xfId="34044"/>
    <cellStyle name="SAPBEXheaderItem 17" xfId="34045"/>
    <cellStyle name="SAPBEXheaderItem 17 2" xfId="34046"/>
    <cellStyle name="SAPBEXheaderItem 17 2 2" xfId="34047"/>
    <cellStyle name="SAPBEXheaderItem 17 3" xfId="34048"/>
    <cellStyle name="SAPBEXheaderItem 18" xfId="34049"/>
    <cellStyle name="SAPBEXheaderItem 18 2" xfId="34050"/>
    <cellStyle name="SAPBEXheaderItem 18 2 2" xfId="34051"/>
    <cellStyle name="SAPBEXheaderItem 18 3" xfId="34052"/>
    <cellStyle name="SAPBEXheaderItem 19" xfId="34053"/>
    <cellStyle name="SAPBEXheaderItem 19 2" xfId="34054"/>
    <cellStyle name="SAPBEXheaderItem 2" xfId="4534"/>
    <cellStyle name="SAPBEXheaderItem 2 10" xfId="4535"/>
    <cellStyle name="SAPBEXheaderItem 2 10 2" xfId="34055"/>
    <cellStyle name="SAPBEXheaderItem 2 10 2 2" xfId="34056"/>
    <cellStyle name="SAPBEXheaderItem 2 10 3" xfId="34057"/>
    <cellStyle name="SAPBEXheaderItem 2 10 3 2" xfId="34058"/>
    <cellStyle name="SAPBEXheaderItem 2 10 4" xfId="34059"/>
    <cellStyle name="SAPBEXheaderItem 2 11" xfId="4536"/>
    <cellStyle name="SAPBEXheaderItem 2 11 2" xfId="34060"/>
    <cellStyle name="SAPBEXheaderItem 2 11 2 2" xfId="34061"/>
    <cellStyle name="SAPBEXheaderItem 2 11 3" xfId="34062"/>
    <cellStyle name="SAPBEXheaderItem 2 11 3 2" xfId="34063"/>
    <cellStyle name="SAPBEXheaderItem 2 11 4" xfId="34064"/>
    <cellStyle name="SAPBEXheaderItem 2 12" xfId="4537"/>
    <cellStyle name="SAPBEXheaderItem 2 12 2" xfId="34065"/>
    <cellStyle name="SAPBEXheaderItem 2 12 2 2" xfId="34066"/>
    <cellStyle name="SAPBEXheaderItem 2 12 3" xfId="34067"/>
    <cellStyle name="SAPBEXheaderItem 2 12 3 2" xfId="34068"/>
    <cellStyle name="SAPBEXheaderItem 2 12 4" xfId="34069"/>
    <cellStyle name="SAPBEXheaderItem 2 13" xfId="4538"/>
    <cellStyle name="SAPBEXheaderItem 2 13 2" xfId="34070"/>
    <cellStyle name="SAPBEXheaderItem 2 13 2 2" xfId="34071"/>
    <cellStyle name="SAPBEXheaderItem 2 13 3" xfId="34072"/>
    <cellStyle name="SAPBEXheaderItem 2 13 3 2" xfId="34073"/>
    <cellStyle name="SAPBEXheaderItem 2 13 4" xfId="34074"/>
    <cellStyle name="SAPBEXheaderItem 2 14" xfId="4539"/>
    <cellStyle name="SAPBEXheaderItem 2 14 2" xfId="34075"/>
    <cellStyle name="SAPBEXheaderItem 2 14 2 2" xfId="34076"/>
    <cellStyle name="SAPBEXheaderItem 2 14 3" xfId="34077"/>
    <cellStyle name="SAPBEXheaderItem 2 14 3 2" xfId="34078"/>
    <cellStyle name="SAPBEXheaderItem 2 14 4" xfId="34079"/>
    <cellStyle name="SAPBEXheaderItem 2 15" xfId="34080"/>
    <cellStyle name="SAPBEXheaderItem 2 15 2" xfId="34081"/>
    <cellStyle name="SAPBEXheaderItem 2 15 2 2" xfId="34082"/>
    <cellStyle name="SAPBEXheaderItem 2 15 3" xfId="34083"/>
    <cellStyle name="SAPBEXheaderItem 2 16" xfId="34084"/>
    <cellStyle name="SAPBEXheaderItem 2 16 2" xfId="34085"/>
    <cellStyle name="SAPBEXheaderItem 2 16 2 2" xfId="34086"/>
    <cellStyle name="SAPBEXheaderItem 2 16 3" xfId="34087"/>
    <cellStyle name="SAPBEXheaderItem 2 17" xfId="34088"/>
    <cellStyle name="SAPBEXheaderItem 2 17 2" xfId="34089"/>
    <cellStyle name="SAPBEXheaderItem 2 17 2 2" xfId="34090"/>
    <cellStyle name="SAPBEXheaderItem 2 17 3" xfId="34091"/>
    <cellStyle name="SAPBEXheaderItem 2 18" xfId="34092"/>
    <cellStyle name="SAPBEXheaderItem 2 18 2" xfId="34093"/>
    <cellStyle name="SAPBEXheaderItem 2 19" xfId="34094"/>
    <cellStyle name="SAPBEXheaderItem 2 2" xfId="4540"/>
    <cellStyle name="SAPBEXheaderItem 2 2 10" xfId="4541"/>
    <cellStyle name="SAPBEXheaderItem 2 2 10 2" xfId="34095"/>
    <cellStyle name="SAPBEXheaderItem 2 2 10 2 2" xfId="34096"/>
    <cellStyle name="SAPBEXheaderItem 2 2 10 3" xfId="34097"/>
    <cellStyle name="SAPBEXheaderItem 2 2 10 3 2" xfId="34098"/>
    <cellStyle name="SAPBEXheaderItem 2 2 10 4" xfId="34099"/>
    <cellStyle name="SAPBEXheaderItem 2 2 11" xfId="34100"/>
    <cellStyle name="SAPBEXheaderItem 2 2 11 2" xfId="34101"/>
    <cellStyle name="SAPBEXheaderItem 2 2 12" xfId="34102"/>
    <cellStyle name="SAPBEXheaderItem 2 2 12 2" xfId="34103"/>
    <cellStyle name="SAPBEXheaderItem 2 2 13" xfId="34104"/>
    <cellStyle name="SAPBEXheaderItem 2 2 2" xfId="4542"/>
    <cellStyle name="SAPBEXheaderItem 2 2 2 10" xfId="34105"/>
    <cellStyle name="SAPBEXheaderItem 2 2 2 2" xfId="4543"/>
    <cellStyle name="SAPBEXheaderItem 2 2 2 2 2" xfId="4544"/>
    <cellStyle name="SAPBEXheaderItem 2 2 2 2 2 2" xfId="34106"/>
    <cellStyle name="SAPBEXheaderItem 2 2 2 2 2 2 2" xfId="34107"/>
    <cellStyle name="SAPBEXheaderItem 2 2 2 2 2 3" xfId="34108"/>
    <cellStyle name="SAPBEXheaderItem 2 2 2 2 2 3 2" xfId="34109"/>
    <cellStyle name="SAPBEXheaderItem 2 2 2 2 2 4" xfId="34110"/>
    <cellStyle name="SAPBEXheaderItem 2 2 2 2 3" xfId="34111"/>
    <cellStyle name="SAPBEXheaderItem 2 2 2 2 3 2" xfId="34112"/>
    <cellStyle name="SAPBEXheaderItem 2 2 2 2 4" xfId="34113"/>
    <cellStyle name="SAPBEXheaderItem 2 2 2 2 4 2" xfId="34114"/>
    <cellStyle name="SAPBEXheaderItem 2 2 2 2 5" xfId="34115"/>
    <cellStyle name="SAPBEXheaderItem 2 2 2 3" xfId="4545"/>
    <cellStyle name="SAPBEXheaderItem 2 2 2 3 2" xfId="4546"/>
    <cellStyle name="SAPBEXheaderItem 2 2 2 3 2 2" xfId="34116"/>
    <cellStyle name="SAPBEXheaderItem 2 2 2 3 2 2 2" xfId="34117"/>
    <cellStyle name="SAPBEXheaderItem 2 2 2 3 2 3" xfId="34118"/>
    <cellStyle name="SAPBEXheaderItem 2 2 2 3 2 3 2" xfId="34119"/>
    <cellStyle name="SAPBEXheaderItem 2 2 2 3 2 4" xfId="34120"/>
    <cellStyle name="SAPBEXheaderItem 2 2 2 3 3" xfId="34121"/>
    <cellStyle name="SAPBEXheaderItem 2 2 2 3 3 2" xfId="34122"/>
    <cellStyle name="SAPBEXheaderItem 2 2 2 3 4" xfId="34123"/>
    <cellStyle name="SAPBEXheaderItem 2 2 2 3 4 2" xfId="34124"/>
    <cellStyle name="SAPBEXheaderItem 2 2 2 3 5" xfId="34125"/>
    <cellStyle name="SAPBEXheaderItem 2 2 2 4" xfId="4547"/>
    <cellStyle name="SAPBEXheaderItem 2 2 2 4 2" xfId="4548"/>
    <cellStyle name="SAPBEXheaderItem 2 2 2 4 2 2" xfId="34126"/>
    <cellStyle name="SAPBEXheaderItem 2 2 2 4 2 2 2" xfId="34127"/>
    <cellStyle name="SAPBEXheaderItem 2 2 2 4 2 3" xfId="34128"/>
    <cellStyle name="SAPBEXheaderItem 2 2 2 4 2 3 2" xfId="34129"/>
    <cellStyle name="SAPBEXheaderItem 2 2 2 4 2 4" xfId="34130"/>
    <cellStyle name="SAPBEXheaderItem 2 2 2 4 3" xfId="34131"/>
    <cellStyle name="SAPBEXheaderItem 2 2 2 4 3 2" xfId="34132"/>
    <cellStyle name="SAPBEXheaderItem 2 2 2 4 4" xfId="34133"/>
    <cellStyle name="SAPBEXheaderItem 2 2 2 4 4 2" xfId="34134"/>
    <cellStyle name="SAPBEXheaderItem 2 2 2 4 5" xfId="34135"/>
    <cellStyle name="SAPBEXheaderItem 2 2 2 5" xfId="4549"/>
    <cellStyle name="SAPBEXheaderItem 2 2 2 5 2" xfId="4550"/>
    <cellStyle name="SAPBEXheaderItem 2 2 2 5 2 2" xfId="34136"/>
    <cellStyle name="SAPBEXheaderItem 2 2 2 5 2 2 2" xfId="34137"/>
    <cellStyle name="SAPBEXheaderItem 2 2 2 5 2 3" xfId="34138"/>
    <cellStyle name="SAPBEXheaderItem 2 2 2 5 2 3 2" xfId="34139"/>
    <cellStyle name="SAPBEXheaderItem 2 2 2 5 2 4" xfId="34140"/>
    <cellStyle name="SAPBEXheaderItem 2 2 2 5 3" xfId="34141"/>
    <cellStyle name="SAPBEXheaderItem 2 2 2 5 3 2" xfId="34142"/>
    <cellStyle name="SAPBEXheaderItem 2 2 2 5 4" xfId="34143"/>
    <cellStyle name="SAPBEXheaderItem 2 2 2 5 4 2" xfId="34144"/>
    <cellStyle name="SAPBEXheaderItem 2 2 2 5 5" xfId="34145"/>
    <cellStyle name="SAPBEXheaderItem 2 2 2 6" xfId="4551"/>
    <cellStyle name="SAPBEXheaderItem 2 2 2 6 2" xfId="4552"/>
    <cellStyle name="SAPBEXheaderItem 2 2 2 6 2 2" xfId="34146"/>
    <cellStyle name="SAPBEXheaderItem 2 2 2 6 2 2 2" xfId="34147"/>
    <cellStyle name="SAPBEXheaderItem 2 2 2 6 2 3" xfId="34148"/>
    <cellStyle name="SAPBEXheaderItem 2 2 2 6 2 3 2" xfId="34149"/>
    <cellStyle name="SAPBEXheaderItem 2 2 2 6 2 4" xfId="34150"/>
    <cellStyle name="SAPBEXheaderItem 2 2 2 6 3" xfId="34151"/>
    <cellStyle name="SAPBEXheaderItem 2 2 2 6 3 2" xfId="34152"/>
    <cellStyle name="SAPBEXheaderItem 2 2 2 6 4" xfId="34153"/>
    <cellStyle name="SAPBEXheaderItem 2 2 2 6 4 2" xfId="34154"/>
    <cellStyle name="SAPBEXheaderItem 2 2 2 6 5" xfId="34155"/>
    <cellStyle name="SAPBEXheaderItem 2 2 2 7" xfId="4553"/>
    <cellStyle name="SAPBEXheaderItem 2 2 2 7 2" xfId="34156"/>
    <cellStyle name="SAPBEXheaderItem 2 2 2 7 2 2" xfId="34157"/>
    <cellStyle name="SAPBEXheaderItem 2 2 2 7 3" xfId="34158"/>
    <cellStyle name="SAPBEXheaderItem 2 2 2 7 3 2" xfId="34159"/>
    <cellStyle name="SAPBEXheaderItem 2 2 2 7 4" xfId="34160"/>
    <cellStyle name="SAPBEXheaderItem 2 2 2 8" xfId="34161"/>
    <cellStyle name="SAPBEXheaderItem 2 2 2 8 2" xfId="34162"/>
    <cellStyle name="SAPBEXheaderItem 2 2 2 9" xfId="34163"/>
    <cellStyle name="SAPBEXheaderItem 2 2 2 9 2" xfId="34164"/>
    <cellStyle name="SAPBEXheaderItem 2 2 3" xfId="4554"/>
    <cellStyle name="SAPBEXheaderItem 2 2 3 10" xfId="34165"/>
    <cellStyle name="SAPBEXheaderItem 2 2 3 2" xfId="4555"/>
    <cellStyle name="SAPBEXheaderItem 2 2 3 2 2" xfId="4556"/>
    <cellStyle name="SAPBEXheaderItem 2 2 3 2 2 2" xfId="34166"/>
    <cellStyle name="SAPBEXheaderItem 2 2 3 2 2 2 2" xfId="34167"/>
    <cellStyle name="SAPBEXheaderItem 2 2 3 2 2 3" xfId="34168"/>
    <cellStyle name="SAPBEXheaderItem 2 2 3 2 2 3 2" xfId="34169"/>
    <cellStyle name="SAPBEXheaderItem 2 2 3 2 2 4" xfId="34170"/>
    <cellStyle name="SAPBEXheaderItem 2 2 3 2 3" xfId="34171"/>
    <cellStyle name="SAPBEXheaderItem 2 2 3 2 3 2" xfId="34172"/>
    <cellStyle name="SAPBEXheaderItem 2 2 3 2 4" xfId="34173"/>
    <cellStyle name="SAPBEXheaderItem 2 2 3 2 4 2" xfId="34174"/>
    <cellStyle name="SAPBEXheaderItem 2 2 3 2 5" xfId="34175"/>
    <cellStyle name="SAPBEXheaderItem 2 2 3 3" xfId="4557"/>
    <cellStyle name="SAPBEXheaderItem 2 2 3 3 2" xfId="4558"/>
    <cellStyle name="SAPBEXheaderItem 2 2 3 3 2 2" xfId="34176"/>
    <cellStyle name="SAPBEXheaderItem 2 2 3 3 2 2 2" xfId="34177"/>
    <cellStyle name="SAPBEXheaderItem 2 2 3 3 2 3" xfId="34178"/>
    <cellStyle name="SAPBEXheaderItem 2 2 3 3 2 3 2" xfId="34179"/>
    <cellStyle name="SAPBEXheaderItem 2 2 3 3 2 4" xfId="34180"/>
    <cellStyle name="SAPBEXheaderItem 2 2 3 3 3" xfId="34181"/>
    <cellStyle name="SAPBEXheaderItem 2 2 3 3 3 2" xfId="34182"/>
    <cellStyle name="SAPBEXheaderItem 2 2 3 3 4" xfId="34183"/>
    <cellStyle name="SAPBEXheaderItem 2 2 3 3 4 2" xfId="34184"/>
    <cellStyle name="SAPBEXheaderItem 2 2 3 3 5" xfId="34185"/>
    <cellStyle name="SAPBEXheaderItem 2 2 3 4" xfId="4559"/>
    <cellStyle name="SAPBEXheaderItem 2 2 3 4 2" xfId="4560"/>
    <cellStyle name="SAPBEXheaderItem 2 2 3 4 2 2" xfId="34186"/>
    <cellStyle name="SAPBEXheaderItem 2 2 3 4 2 2 2" xfId="34187"/>
    <cellStyle name="SAPBEXheaderItem 2 2 3 4 2 3" xfId="34188"/>
    <cellStyle name="SAPBEXheaderItem 2 2 3 4 2 3 2" xfId="34189"/>
    <cellStyle name="SAPBEXheaderItem 2 2 3 4 2 4" xfId="34190"/>
    <cellStyle name="SAPBEXheaderItem 2 2 3 4 3" xfId="34191"/>
    <cellStyle name="SAPBEXheaderItem 2 2 3 4 3 2" xfId="34192"/>
    <cellStyle name="SAPBEXheaderItem 2 2 3 4 4" xfId="34193"/>
    <cellStyle name="SAPBEXheaderItem 2 2 3 4 4 2" xfId="34194"/>
    <cellStyle name="SAPBEXheaderItem 2 2 3 4 5" xfId="34195"/>
    <cellStyle name="SAPBEXheaderItem 2 2 3 5" xfId="4561"/>
    <cellStyle name="SAPBEXheaderItem 2 2 3 5 2" xfId="4562"/>
    <cellStyle name="SAPBEXheaderItem 2 2 3 5 2 2" xfId="34196"/>
    <cellStyle name="SAPBEXheaderItem 2 2 3 5 2 2 2" xfId="34197"/>
    <cellStyle name="SAPBEXheaderItem 2 2 3 5 2 3" xfId="34198"/>
    <cellStyle name="SAPBEXheaderItem 2 2 3 5 2 3 2" xfId="34199"/>
    <cellStyle name="SAPBEXheaderItem 2 2 3 5 2 4" xfId="34200"/>
    <cellStyle name="SAPBEXheaderItem 2 2 3 5 3" xfId="34201"/>
    <cellStyle name="SAPBEXheaderItem 2 2 3 5 3 2" xfId="34202"/>
    <cellStyle name="SAPBEXheaderItem 2 2 3 5 4" xfId="34203"/>
    <cellStyle name="SAPBEXheaderItem 2 2 3 5 4 2" xfId="34204"/>
    <cellStyle name="SAPBEXheaderItem 2 2 3 5 5" xfId="34205"/>
    <cellStyle name="SAPBEXheaderItem 2 2 3 6" xfId="4563"/>
    <cellStyle name="SAPBEXheaderItem 2 2 3 6 2" xfId="4564"/>
    <cellStyle name="SAPBEXheaderItem 2 2 3 6 2 2" xfId="34206"/>
    <cellStyle name="SAPBEXheaderItem 2 2 3 6 2 2 2" xfId="34207"/>
    <cellStyle name="SAPBEXheaderItem 2 2 3 6 2 3" xfId="34208"/>
    <cellStyle name="SAPBEXheaderItem 2 2 3 6 2 3 2" xfId="34209"/>
    <cellStyle name="SAPBEXheaderItem 2 2 3 6 2 4" xfId="34210"/>
    <cellStyle name="SAPBEXheaderItem 2 2 3 6 3" xfId="34211"/>
    <cellStyle name="SAPBEXheaderItem 2 2 3 6 3 2" xfId="34212"/>
    <cellStyle name="SAPBEXheaderItem 2 2 3 6 4" xfId="34213"/>
    <cellStyle name="SAPBEXheaderItem 2 2 3 6 4 2" xfId="34214"/>
    <cellStyle name="SAPBEXheaderItem 2 2 3 6 5" xfId="34215"/>
    <cellStyle name="SAPBEXheaderItem 2 2 3 7" xfId="4565"/>
    <cellStyle name="SAPBEXheaderItem 2 2 3 7 2" xfId="34216"/>
    <cellStyle name="SAPBEXheaderItem 2 2 3 7 2 2" xfId="34217"/>
    <cellStyle name="SAPBEXheaderItem 2 2 3 7 3" xfId="34218"/>
    <cellStyle name="SAPBEXheaderItem 2 2 3 7 3 2" xfId="34219"/>
    <cellStyle name="SAPBEXheaderItem 2 2 3 7 4" xfId="34220"/>
    <cellStyle name="SAPBEXheaderItem 2 2 3 8" xfId="34221"/>
    <cellStyle name="SAPBEXheaderItem 2 2 3 8 2" xfId="34222"/>
    <cellStyle name="SAPBEXheaderItem 2 2 3 9" xfId="34223"/>
    <cellStyle name="SAPBEXheaderItem 2 2 3 9 2" xfId="34224"/>
    <cellStyle name="SAPBEXheaderItem 2 2 4" xfId="4566"/>
    <cellStyle name="SAPBEXheaderItem 2 2 4 10" xfId="34225"/>
    <cellStyle name="SAPBEXheaderItem 2 2 4 2" xfId="4567"/>
    <cellStyle name="SAPBEXheaderItem 2 2 4 2 2" xfId="4568"/>
    <cellStyle name="SAPBEXheaderItem 2 2 4 2 2 2" xfId="34226"/>
    <cellStyle name="SAPBEXheaderItem 2 2 4 2 2 2 2" xfId="34227"/>
    <cellStyle name="SAPBEXheaderItem 2 2 4 2 2 3" xfId="34228"/>
    <cellStyle name="SAPBEXheaderItem 2 2 4 2 2 3 2" xfId="34229"/>
    <cellStyle name="SAPBEXheaderItem 2 2 4 2 2 4" xfId="34230"/>
    <cellStyle name="SAPBEXheaderItem 2 2 4 2 3" xfId="34231"/>
    <cellStyle name="SAPBEXheaderItem 2 2 4 2 3 2" xfId="34232"/>
    <cellStyle name="SAPBEXheaderItem 2 2 4 2 4" xfId="34233"/>
    <cellStyle name="SAPBEXheaderItem 2 2 4 2 4 2" xfId="34234"/>
    <cellStyle name="SAPBEXheaderItem 2 2 4 2 5" xfId="34235"/>
    <cellStyle name="SAPBEXheaderItem 2 2 4 3" xfId="4569"/>
    <cellStyle name="SAPBEXheaderItem 2 2 4 3 2" xfId="4570"/>
    <cellStyle name="SAPBEXheaderItem 2 2 4 3 2 2" xfId="34236"/>
    <cellStyle name="SAPBEXheaderItem 2 2 4 3 2 2 2" xfId="34237"/>
    <cellStyle name="SAPBEXheaderItem 2 2 4 3 2 3" xfId="34238"/>
    <cellStyle name="SAPBEXheaderItem 2 2 4 3 2 3 2" xfId="34239"/>
    <cellStyle name="SAPBEXheaderItem 2 2 4 3 2 4" xfId="34240"/>
    <cellStyle name="SAPBEXheaderItem 2 2 4 3 3" xfId="34241"/>
    <cellStyle name="SAPBEXheaderItem 2 2 4 3 3 2" xfId="34242"/>
    <cellStyle name="SAPBEXheaderItem 2 2 4 3 4" xfId="34243"/>
    <cellStyle name="SAPBEXheaderItem 2 2 4 3 4 2" xfId="34244"/>
    <cellStyle name="SAPBEXheaderItem 2 2 4 3 5" xfId="34245"/>
    <cellStyle name="SAPBEXheaderItem 2 2 4 4" xfId="4571"/>
    <cellStyle name="SAPBEXheaderItem 2 2 4 4 2" xfId="4572"/>
    <cellStyle name="SAPBEXheaderItem 2 2 4 4 2 2" xfId="34246"/>
    <cellStyle name="SAPBEXheaderItem 2 2 4 4 2 2 2" xfId="34247"/>
    <cellStyle name="SAPBEXheaderItem 2 2 4 4 2 3" xfId="34248"/>
    <cellStyle name="SAPBEXheaderItem 2 2 4 4 2 3 2" xfId="34249"/>
    <cellStyle name="SAPBEXheaderItem 2 2 4 4 2 4" xfId="34250"/>
    <cellStyle name="SAPBEXheaderItem 2 2 4 4 3" xfId="34251"/>
    <cellStyle name="SAPBEXheaderItem 2 2 4 4 3 2" xfId="34252"/>
    <cellStyle name="SAPBEXheaderItem 2 2 4 4 4" xfId="34253"/>
    <cellStyle name="SAPBEXheaderItem 2 2 4 4 4 2" xfId="34254"/>
    <cellStyle name="SAPBEXheaderItem 2 2 4 4 5" xfId="34255"/>
    <cellStyle name="SAPBEXheaderItem 2 2 4 5" xfId="4573"/>
    <cellStyle name="SAPBEXheaderItem 2 2 4 5 2" xfId="4574"/>
    <cellStyle name="SAPBEXheaderItem 2 2 4 5 2 2" xfId="34256"/>
    <cellStyle name="SAPBEXheaderItem 2 2 4 5 2 2 2" xfId="34257"/>
    <cellStyle name="SAPBEXheaderItem 2 2 4 5 2 3" xfId="34258"/>
    <cellStyle name="SAPBEXheaderItem 2 2 4 5 2 3 2" xfId="34259"/>
    <cellStyle name="SAPBEXheaderItem 2 2 4 5 2 4" xfId="34260"/>
    <cellStyle name="SAPBEXheaderItem 2 2 4 5 3" xfId="34261"/>
    <cellStyle name="SAPBEXheaderItem 2 2 4 5 3 2" xfId="34262"/>
    <cellStyle name="SAPBEXheaderItem 2 2 4 5 4" xfId="34263"/>
    <cellStyle name="SAPBEXheaderItem 2 2 4 5 4 2" xfId="34264"/>
    <cellStyle name="SAPBEXheaderItem 2 2 4 5 5" xfId="34265"/>
    <cellStyle name="SAPBEXheaderItem 2 2 4 6" xfId="4575"/>
    <cellStyle name="SAPBEXheaderItem 2 2 4 6 2" xfId="4576"/>
    <cellStyle name="SAPBEXheaderItem 2 2 4 6 2 2" xfId="34266"/>
    <cellStyle name="SAPBEXheaderItem 2 2 4 6 2 2 2" xfId="34267"/>
    <cellStyle name="SAPBEXheaderItem 2 2 4 6 2 3" xfId="34268"/>
    <cellStyle name="SAPBEXheaderItem 2 2 4 6 2 3 2" xfId="34269"/>
    <cellStyle name="SAPBEXheaderItem 2 2 4 6 2 4" xfId="34270"/>
    <cellStyle name="SAPBEXheaderItem 2 2 4 6 3" xfId="34271"/>
    <cellStyle name="SAPBEXheaderItem 2 2 4 6 3 2" xfId="34272"/>
    <cellStyle name="SAPBEXheaderItem 2 2 4 6 4" xfId="34273"/>
    <cellStyle name="SAPBEXheaderItem 2 2 4 6 4 2" xfId="34274"/>
    <cellStyle name="SAPBEXheaderItem 2 2 4 6 5" xfId="34275"/>
    <cellStyle name="SAPBEXheaderItem 2 2 4 7" xfId="4577"/>
    <cellStyle name="SAPBEXheaderItem 2 2 4 7 2" xfId="34276"/>
    <cellStyle name="SAPBEXheaderItem 2 2 4 7 2 2" xfId="34277"/>
    <cellStyle name="SAPBEXheaderItem 2 2 4 7 3" xfId="34278"/>
    <cellStyle name="SAPBEXheaderItem 2 2 4 7 3 2" xfId="34279"/>
    <cellStyle name="SAPBEXheaderItem 2 2 4 7 4" xfId="34280"/>
    <cellStyle name="SAPBEXheaderItem 2 2 4 8" xfId="34281"/>
    <cellStyle name="SAPBEXheaderItem 2 2 4 8 2" xfId="34282"/>
    <cellStyle name="SAPBEXheaderItem 2 2 4 9" xfId="34283"/>
    <cellStyle name="SAPBEXheaderItem 2 2 4 9 2" xfId="34284"/>
    <cellStyle name="SAPBEXheaderItem 2 2 5" xfId="4578"/>
    <cellStyle name="SAPBEXheaderItem 2 2 5 2" xfId="4579"/>
    <cellStyle name="SAPBEXheaderItem 2 2 5 2 2" xfId="34285"/>
    <cellStyle name="SAPBEXheaderItem 2 2 5 2 2 2" xfId="34286"/>
    <cellStyle name="SAPBEXheaderItem 2 2 5 2 3" xfId="34287"/>
    <cellStyle name="SAPBEXheaderItem 2 2 5 2 3 2" xfId="34288"/>
    <cellStyle name="SAPBEXheaderItem 2 2 5 2 4" xfId="34289"/>
    <cellStyle name="SAPBEXheaderItem 2 2 5 3" xfId="34290"/>
    <cellStyle name="SAPBEXheaderItem 2 2 5 3 2" xfId="34291"/>
    <cellStyle name="SAPBEXheaderItem 2 2 5 4" xfId="34292"/>
    <cellStyle name="SAPBEXheaderItem 2 2 5 4 2" xfId="34293"/>
    <cellStyle name="SAPBEXheaderItem 2 2 5 5" xfId="34294"/>
    <cellStyle name="SAPBEXheaderItem 2 2 6" xfId="4580"/>
    <cellStyle name="SAPBEXheaderItem 2 2 6 2" xfId="4581"/>
    <cellStyle name="SAPBEXheaderItem 2 2 6 2 2" xfId="34295"/>
    <cellStyle name="SAPBEXheaderItem 2 2 6 2 2 2" xfId="34296"/>
    <cellStyle name="SAPBEXheaderItem 2 2 6 2 3" xfId="34297"/>
    <cellStyle name="SAPBEXheaderItem 2 2 6 2 3 2" xfId="34298"/>
    <cellStyle name="SAPBEXheaderItem 2 2 6 2 4" xfId="34299"/>
    <cellStyle name="SAPBEXheaderItem 2 2 6 3" xfId="34300"/>
    <cellStyle name="SAPBEXheaderItem 2 2 6 3 2" xfId="34301"/>
    <cellStyle name="SAPBEXheaderItem 2 2 6 4" xfId="34302"/>
    <cellStyle name="SAPBEXheaderItem 2 2 6 4 2" xfId="34303"/>
    <cellStyle name="SAPBEXheaderItem 2 2 6 5" xfId="34304"/>
    <cellStyle name="SAPBEXheaderItem 2 2 7" xfId="4582"/>
    <cellStyle name="SAPBEXheaderItem 2 2 7 2" xfId="4583"/>
    <cellStyle name="SAPBEXheaderItem 2 2 7 2 2" xfId="34305"/>
    <cellStyle name="SAPBEXheaderItem 2 2 7 2 2 2" xfId="34306"/>
    <cellStyle name="SAPBEXheaderItem 2 2 7 2 3" xfId="34307"/>
    <cellStyle name="SAPBEXheaderItem 2 2 7 2 3 2" xfId="34308"/>
    <cellStyle name="SAPBEXheaderItem 2 2 7 2 4" xfId="34309"/>
    <cellStyle name="SAPBEXheaderItem 2 2 7 3" xfId="34310"/>
    <cellStyle name="SAPBEXheaderItem 2 2 7 3 2" xfId="34311"/>
    <cellStyle name="SAPBEXheaderItem 2 2 7 4" xfId="34312"/>
    <cellStyle name="SAPBEXheaderItem 2 2 7 4 2" xfId="34313"/>
    <cellStyle name="SAPBEXheaderItem 2 2 7 5" xfId="34314"/>
    <cellStyle name="SAPBEXheaderItem 2 2 8" xfId="4584"/>
    <cellStyle name="SAPBEXheaderItem 2 2 8 2" xfId="4585"/>
    <cellStyle name="SAPBEXheaderItem 2 2 8 2 2" xfId="34315"/>
    <cellStyle name="SAPBEXheaderItem 2 2 8 2 2 2" xfId="34316"/>
    <cellStyle name="SAPBEXheaderItem 2 2 8 2 3" xfId="34317"/>
    <cellStyle name="SAPBEXheaderItem 2 2 8 2 3 2" xfId="34318"/>
    <cellStyle name="SAPBEXheaderItem 2 2 8 2 4" xfId="34319"/>
    <cellStyle name="SAPBEXheaderItem 2 2 8 3" xfId="34320"/>
    <cellStyle name="SAPBEXheaderItem 2 2 8 3 2" xfId="34321"/>
    <cellStyle name="SAPBEXheaderItem 2 2 8 4" xfId="34322"/>
    <cellStyle name="SAPBEXheaderItem 2 2 8 4 2" xfId="34323"/>
    <cellStyle name="SAPBEXheaderItem 2 2 8 5" xfId="34324"/>
    <cellStyle name="SAPBEXheaderItem 2 2 9" xfId="4586"/>
    <cellStyle name="SAPBEXheaderItem 2 2 9 2" xfId="4587"/>
    <cellStyle name="SAPBEXheaderItem 2 2 9 2 2" xfId="34325"/>
    <cellStyle name="SAPBEXheaderItem 2 2 9 2 2 2" xfId="34326"/>
    <cellStyle name="SAPBEXheaderItem 2 2 9 2 3" xfId="34327"/>
    <cellStyle name="SAPBEXheaderItem 2 2 9 2 3 2" xfId="34328"/>
    <cellStyle name="SAPBEXheaderItem 2 2 9 2 4" xfId="34329"/>
    <cellStyle name="SAPBEXheaderItem 2 2 9 3" xfId="34330"/>
    <cellStyle name="SAPBEXheaderItem 2 2 9 3 2" xfId="34331"/>
    <cellStyle name="SAPBEXheaderItem 2 2 9 4" xfId="34332"/>
    <cellStyle name="SAPBEXheaderItem 2 2 9 4 2" xfId="34333"/>
    <cellStyle name="SAPBEXheaderItem 2 2 9 5" xfId="34334"/>
    <cellStyle name="SAPBEXheaderItem 2 20" xfId="34335"/>
    <cellStyle name="SAPBEXheaderItem 2 20 2" xfId="34336"/>
    <cellStyle name="SAPBEXheaderItem 2 21" xfId="34337"/>
    <cellStyle name="SAPBEXheaderItem 2 3" xfId="4588"/>
    <cellStyle name="SAPBEXheaderItem 2 3 10" xfId="34338"/>
    <cellStyle name="SAPBEXheaderItem 2 3 2" xfId="4589"/>
    <cellStyle name="SAPBEXheaderItem 2 3 2 2" xfId="4590"/>
    <cellStyle name="SAPBEXheaderItem 2 3 2 2 2" xfId="34339"/>
    <cellStyle name="SAPBEXheaderItem 2 3 2 2 2 2" xfId="34340"/>
    <cellStyle name="SAPBEXheaderItem 2 3 2 2 3" xfId="34341"/>
    <cellStyle name="SAPBEXheaderItem 2 3 2 2 3 2" xfId="34342"/>
    <cellStyle name="SAPBEXheaderItem 2 3 2 2 4" xfId="34343"/>
    <cellStyle name="SAPBEXheaderItem 2 3 2 3" xfId="34344"/>
    <cellStyle name="SAPBEXheaderItem 2 3 2 3 2" xfId="34345"/>
    <cellStyle name="SAPBEXheaderItem 2 3 2 4" xfId="34346"/>
    <cellStyle name="SAPBEXheaderItem 2 3 2 4 2" xfId="34347"/>
    <cellStyle name="SAPBEXheaderItem 2 3 2 5" xfId="34348"/>
    <cellStyle name="SAPBEXheaderItem 2 3 3" xfId="4591"/>
    <cellStyle name="SAPBEXheaderItem 2 3 3 2" xfId="4592"/>
    <cellStyle name="SAPBEXheaderItem 2 3 3 2 2" xfId="34349"/>
    <cellStyle name="SAPBEXheaderItem 2 3 3 2 2 2" xfId="34350"/>
    <cellStyle name="SAPBEXheaderItem 2 3 3 2 3" xfId="34351"/>
    <cellStyle name="SAPBEXheaderItem 2 3 3 2 3 2" xfId="34352"/>
    <cellStyle name="SAPBEXheaderItem 2 3 3 2 4" xfId="34353"/>
    <cellStyle name="SAPBEXheaderItem 2 3 3 3" xfId="34354"/>
    <cellStyle name="SAPBEXheaderItem 2 3 3 3 2" xfId="34355"/>
    <cellStyle name="SAPBEXheaderItem 2 3 3 4" xfId="34356"/>
    <cellStyle name="SAPBEXheaderItem 2 3 3 4 2" xfId="34357"/>
    <cellStyle name="SAPBEXheaderItem 2 3 3 5" xfId="34358"/>
    <cellStyle name="SAPBEXheaderItem 2 3 4" xfId="4593"/>
    <cellStyle name="SAPBEXheaderItem 2 3 4 2" xfId="4594"/>
    <cellStyle name="SAPBEXheaderItem 2 3 4 2 2" xfId="34359"/>
    <cellStyle name="SAPBEXheaderItem 2 3 4 2 2 2" xfId="34360"/>
    <cellStyle name="SAPBEXheaderItem 2 3 4 2 3" xfId="34361"/>
    <cellStyle name="SAPBEXheaderItem 2 3 4 2 3 2" xfId="34362"/>
    <cellStyle name="SAPBEXheaderItem 2 3 4 2 4" xfId="34363"/>
    <cellStyle name="SAPBEXheaderItem 2 3 4 3" xfId="34364"/>
    <cellStyle name="SAPBEXheaderItem 2 3 4 3 2" xfId="34365"/>
    <cellStyle name="SAPBEXheaderItem 2 3 4 4" xfId="34366"/>
    <cellStyle name="SAPBEXheaderItem 2 3 4 4 2" xfId="34367"/>
    <cellStyle name="SAPBEXheaderItem 2 3 4 5" xfId="34368"/>
    <cellStyle name="SAPBEXheaderItem 2 3 5" xfId="4595"/>
    <cellStyle name="SAPBEXheaderItem 2 3 5 2" xfId="4596"/>
    <cellStyle name="SAPBEXheaderItem 2 3 5 2 2" xfId="34369"/>
    <cellStyle name="SAPBEXheaderItem 2 3 5 2 2 2" xfId="34370"/>
    <cellStyle name="SAPBEXheaderItem 2 3 5 2 3" xfId="34371"/>
    <cellStyle name="SAPBEXheaderItem 2 3 5 2 3 2" xfId="34372"/>
    <cellStyle name="SAPBEXheaderItem 2 3 5 2 4" xfId="34373"/>
    <cellStyle name="SAPBEXheaderItem 2 3 5 3" xfId="34374"/>
    <cellStyle name="SAPBEXheaderItem 2 3 5 3 2" xfId="34375"/>
    <cellStyle name="SAPBEXheaderItem 2 3 5 4" xfId="34376"/>
    <cellStyle name="SAPBEXheaderItem 2 3 5 4 2" xfId="34377"/>
    <cellStyle name="SAPBEXheaderItem 2 3 5 5" xfId="34378"/>
    <cellStyle name="SAPBEXheaderItem 2 3 6" xfId="4597"/>
    <cellStyle name="SAPBEXheaderItem 2 3 6 2" xfId="4598"/>
    <cellStyle name="SAPBEXheaderItem 2 3 6 2 2" xfId="34379"/>
    <cellStyle name="SAPBEXheaderItem 2 3 6 2 2 2" xfId="34380"/>
    <cellStyle name="SAPBEXheaderItem 2 3 6 2 3" xfId="34381"/>
    <cellStyle name="SAPBEXheaderItem 2 3 6 2 3 2" xfId="34382"/>
    <cellStyle name="SAPBEXheaderItem 2 3 6 2 4" xfId="34383"/>
    <cellStyle name="SAPBEXheaderItem 2 3 6 3" xfId="34384"/>
    <cellStyle name="SAPBEXheaderItem 2 3 6 3 2" xfId="34385"/>
    <cellStyle name="SAPBEXheaderItem 2 3 6 4" xfId="34386"/>
    <cellStyle name="SAPBEXheaderItem 2 3 6 4 2" xfId="34387"/>
    <cellStyle name="SAPBEXheaderItem 2 3 6 5" xfId="34388"/>
    <cellStyle name="SAPBEXheaderItem 2 3 7" xfId="4599"/>
    <cellStyle name="SAPBEXheaderItem 2 3 7 2" xfId="34389"/>
    <cellStyle name="SAPBEXheaderItem 2 3 7 2 2" xfId="34390"/>
    <cellStyle name="SAPBEXheaderItem 2 3 7 3" xfId="34391"/>
    <cellStyle name="SAPBEXheaderItem 2 3 7 3 2" xfId="34392"/>
    <cellStyle name="SAPBEXheaderItem 2 3 7 4" xfId="34393"/>
    <cellStyle name="SAPBEXheaderItem 2 3 8" xfId="34394"/>
    <cellStyle name="SAPBEXheaderItem 2 3 8 2" xfId="34395"/>
    <cellStyle name="SAPBEXheaderItem 2 3 9" xfId="34396"/>
    <cellStyle name="SAPBEXheaderItem 2 3 9 2" xfId="34397"/>
    <cellStyle name="SAPBEXheaderItem 2 4" xfId="4600"/>
    <cellStyle name="SAPBEXheaderItem 2 4 10" xfId="34398"/>
    <cellStyle name="SAPBEXheaderItem 2 4 2" xfId="4601"/>
    <cellStyle name="SAPBEXheaderItem 2 4 2 2" xfId="4602"/>
    <cellStyle name="SAPBEXheaderItem 2 4 2 2 2" xfId="34399"/>
    <cellStyle name="SAPBEXheaderItem 2 4 2 2 2 2" xfId="34400"/>
    <cellStyle name="SAPBEXheaderItem 2 4 2 2 3" xfId="34401"/>
    <cellStyle name="SAPBEXheaderItem 2 4 2 2 3 2" xfId="34402"/>
    <cellStyle name="SAPBEXheaderItem 2 4 2 2 4" xfId="34403"/>
    <cellStyle name="SAPBEXheaderItem 2 4 2 3" xfId="34404"/>
    <cellStyle name="SAPBEXheaderItem 2 4 2 3 2" xfId="34405"/>
    <cellStyle name="SAPBEXheaderItem 2 4 2 4" xfId="34406"/>
    <cellStyle name="SAPBEXheaderItem 2 4 2 4 2" xfId="34407"/>
    <cellStyle name="SAPBEXheaderItem 2 4 2 5" xfId="34408"/>
    <cellStyle name="SAPBEXheaderItem 2 4 3" xfId="4603"/>
    <cellStyle name="SAPBEXheaderItem 2 4 3 2" xfId="4604"/>
    <cellStyle name="SAPBEXheaderItem 2 4 3 2 2" xfId="34409"/>
    <cellStyle name="SAPBEXheaderItem 2 4 3 2 2 2" xfId="34410"/>
    <cellStyle name="SAPBEXheaderItem 2 4 3 2 3" xfId="34411"/>
    <cellStyle name="SAPBEXheaderItem 2 4 3 2 3 2" xfId="34412"/>
    <cellStyle name="SAPBEXheaderItem 2 4 3 2 4" xfId="34413"/>
    <cellStyle name="SAPBEXheaderItem 2 4 3 3" xfId="34414"/>
    <cellStyle name="SAPBEXheaderItem 2 4 3 3 2" xfId="34415"/>
    <cellStyle name="SAPBEXheaderItem 2 4 3 4" xfId="34416"/>
    <cellStyle name="SAPBEXheaderItem 2 4 3 4 2" xfId="34417"/>
    <cellStyle name="SAPBEXheaderItem 2 4 3 5" xfId="34418"/>
    <cellStyle name="SAPBEXheaderItem 2 4 4" xfId="4605"/>
    <cellStyle name="SAPBEXheaderItem 2 4 4 2" xfId="4606"/>
    <cellStyle name="SAPBEXheaderItem 2 4 4 2 2" xfId="34419"/>
    <cellStyle name="SAPBEXheaderItem 2 4 4 2 2 2" xfId="34420"/>
    <cellStyle name="SAPBEXheaderItem 2 4 4 2 3" xfId="34421"/>
    <cellStyle name="SAPBEXheaderItem 2 4 4 2 3 2" xfId="34422"/>
    <cellStyle name="SAPBEXheaderItem 2 4 4 2 4" xfId="34423"/>
    <cellStyle name="SAPBEXheaderItem 2 4 4 3" xfId="34424"/>
    <cellStyle name="SAPBEXheaderItem 2 4 4 3 2" xfId="34425"/>
    <cellStyle name="SAPBEXheaderItem 2 4 4 4" xfId="34426"/>
    <cellStyle name="SAPBEXheaderItem 2 4 4 4 2" xfId="34427"/>
    <cellStyle name="SAPBEXheaderItem 2 4 4 5" xfId="34428"/>
    <cellStyle name="SAPBEXheaderItem 2 4 5" xfId="4607"/>
    <cellStyle name="SAPBEXheaderItem 2 4 5 2" xfId="4608"/>
    <cellStyle name="SAPBEXheaderItem 2 4 5 2 2" xfId="34429"/>
    <cellStyle name="SAPBEXheaderItem 2 4 5 2 2 2" xfId="34430"/>
    <cellStyle name="SAPBEXheaderItem 2 4 5 2 3" xfId="34431"/>
    <cellStyle name="SAPBEXheaderItem 2 4 5 2 3 2" xfId="34432"/>
    <cellStyle name="SAPBEXheaderItem 2 4 5 2 4" xfId="34433"/>
    <cellStyle name="SAPBEXheaderItem 2 4 5 3" xfId="34434"/>
    <cellStyle name="SAPBEXheaderItem 2 4 5 3 2" xfId="34435"/>
    <cellStyle name="SAPBEXheaderItem 2 4 5 4" xfId="34436"/>
    <cellStyle name="SAPBEXheaderItem 2 4 5 4 2" xfId="34437"/>
    <cellStyle name="SAPBEXheaderItem 2 4 5 5" xfId="34438"/>
    <cellStyle name="SAPBEXheaderItem 2 4 6" xfId="4609"/>
    <cellStyle name="SAPBEXheaderItem 2 4 6 2" xfId="4610"/>
    <cellStyle name="SAPBEXheaderItem 2 4 6 2 2" xfId="34439"/>
    <cellStyle name="SAPBEXheaderItem 2 4 6 2 2 2" xfId="34440"/>
    <cellStyle name="SAPBEXheaderItem 2 4 6 2 3" xfId="34441"/>
    <cellStyle name="SAPBEXheaderItem 2 4 6 2 3 2" xfId="34442"/>
    <cellStyle name="SAPBEXheaderItem 2 4 6 2 4" xfId="34443"/>
    <cellStyle name="SAPBEXheaderItem 2 4 6 3" xfId="34444"/>
    <cellStyle name="SAPBEXheaderItem 2 4 6 3 2" xfId="34445"/>
    <cellStyle name="SAPBEXheaderItem 2 4 6 4" xfId="34446"/>
    <cellStyle name="SAPBEXheaderItem 2 4 6 4 2" xfId="34447"/>
    <cellStyle name="SAPBEXheaderItem 2 4 6 5" xfId="34448"/>
    <cellStyle name="SAPBEXheaderItem 2 4 7" xfId="4611"/>
    <cellStyle name="SAPBEXheaderItem 2 4 7 2" xfId="34449"/>
    <cellStyle name="SAPBEXheaderItem 2 4 7 2 2" xfId="34450"/>
    <cellStyle name="SAPBEXheaderItem 2 4 7 3" xfId="34451"/>
    <cellStyle name="SAPBEXheaderItem 2 4 7 3 2" xfId="34452"/>
    <cellStyle name="SAPBEXheaderItem 2 4 7 4" xfId="34453"/>
    <cellStyle name="SAPBEXheaderItem 2 4 8" xfId="34454"/>
    <cellStyle name="SAPBEXheaderItem 2 4 8 2" xfId="34455"/>
    <cellStyle name="SAPBEXheaderItem 2 4 9" xfId="34456"/>
    <cellStyle name="SAPBEXheaderItem 2 4 9 2" xfId="34457"/>
    <cellStyle name="SAPBEXheaderItem 2 5" xfId="4612"/>
    <cellStyle name="SAPBEXheaderItem 2 5 10" xfId="34458"/>
    <cellStyle name="SAPBEXheaderItem 2 5 2" xfId="4613"/>
    <cellStyle name="SAPBEXheaderItem 2 5 2 2" xfId="4614"/>
    <cellStyle name="SAPBEXheaderItem 2 5 2 2 2" xfId="34459"/>
    <cellStyle name="SAPBEXheaderItem 2 5 2 2 2 2" xfId="34460"/>
    <cellStyle name="SAPBEXheaderItem 2 5 2 2 3" xfId="34461"/>
    <cellStyle name="SAPBEXheaderItem 2 5 2 2 3 2" xfId="34462"/>
    <cellStyle name="SAPBEXheaderItem 2 5 2 2 4" xfId="34463"/>
    <cellStyle name="SAPBEXheaderItem 2 5 2 3" xfId="34464"/>
    <cellStyle name="SAPBEXheaderItem 2 5 2 3 2" xfId="34465"/>
    <cellStyle name="SAPBEXheaderItem 2 5 2 4" xfId="34466"/>
    <cellStyle name="SAPBEXheaderItem 2 5 2 4 2" xfId="34467"/>
    <cellStyle name="SAPBEXheaderItem 2 5 2 5" xfId="34468"/>
    <cellStyle name="SAPBEXheaderItem 2 5 3" xfId="4615"/>
    <cellStyle name="SAPBEXheaderItem 2 5 3 2" xfId="4616"/>
    <cellStyle name="SAPBEXheaderItem 2 5 3 2 2" xfId="34469"/>
    <cellStyle name="SAPBEXheaderItem 2 5 3 2 2 2" xfId="34470"/>
    <cellStyle name="SAPBEXheaderItem 2 5 3 2 3" xfId="34471"/>
    <cellStyle name="SAPBEXheaderItem 2 5 3 2 3 2" xfId="34472"/>
    <cellStyle name="SAPBEXheaderItem 2 5 3 2 4" xfId="34473"/>
    <cellStyle name="SAPBEXheaderItem 2 5 3 3" xfId="34474"/>
    <cellStyle name="SAPBEXheaderItem 2 5 3 3 2" xfId="34475"/>
    <cellStyle name="SAPBEXheaderItem 2 5 3 4" xfId="34476"/>
    <cellStyle name="SAPBEXheaderItem 2 5 3 4 2" xfId="34477"/>
    <cellStyle name="SAPBEXheaderItem 2 5 3 5" xfId="34478"/>
    <cellStyle name="SAPBEXheaderItem 2 5 4" xfId="4617"/>
    <cellStyle name="SAPBEXheaderItem 2 5 4 2" xfId="4618"/>
    <cellStyle name="SAPBEXheaderItem 2 5 4 2 2" xfId="34479"/>
    <cellStyle name="SAPBEXheaderItem 2 5 4 2 2 2" xfId="34480"/>
    <cellStyle name="SAPBEXheaderItem 2 5 4 2 3" xfId="34481"/>
    <cellStyle name="SAPBEXheaderItem 2 5 4 2 3 2" xfId="34482"/>
    <cellStyle name="SAPBEXheaderItem 2 5 4 2 4" xfId="34483"/>
    <cellStyle name="SAPBEXheaderItem 2 5 4 3" xfId="34484"/>
    <cellStyle name="SAPBEXheaderItem 2 5 4 3 2" xfId="34485"/>
    <cellStyle name="SAPBEXheaderItem 2 5 4 4" xfId="34486"/>
    <cellStyle name="SAPBEXheaderItem 2 5 4 4 2" xfId="34487"/>
    <cellStyle name="SAPBEXheaderItem 2 5 4 5" xfId="34488"/>
    <cellStyle name="SAPBEXheaderItem 2 5 5" xfId="4619"/>
    <cellStyle name="SAPBEXheaderItem 2 5 5 2" xfId="4620"/>
    <cellStyle name="SAPBEXheaderItem 2 5 5 2 2" xfId="34489"/>
    <cellStyle name="SAPBEXheaderItem 2 5 5 2 2 2" xfId="34490"/>
    <cellStyle name="SAPBEXheaderItem 2 5 5 2 3" xfId="34491"/>
    <cellStyle name="SAPBEXheaderItem 2 5 5 2 3 2" xfId="34492"/>
    <cellStyle name="SAPBEXheaderItem 2 5 5 2 4" xfId="34493"/>
    <cellStyle name="SAPBEXheaderItem 2 5 5 3" xfId="34494"/>
    <cellStyle name="SAPBEXheaderItem 2 5 5 3 2" xfId="34495"/>
    <cellStyle name="SAPBEXheaderItem 2 5 5 4" xfId="34496"/>
    <cellStyle name="SAPBEXheaderItem 2 5 5 4 2" xfId="34497"/>
    <cellStyle name="SAPBEXheaderItem 2 5 5 5" xfId="34498"/>
    <cellStyle name="SAPBEXheaderItem 2 5 6" xfId="4621"/>
    <cellStyle name="SAPBEXheaderItem 2 5 6 2" xfId="4622"/>
    <cellStyle name="SAPBEXheaderItem 2 5 6 2 2" xfId="34499"/>
    <cellStyle name="SAPBEXheaderItem 2 5 6 2 2 2" xfId="34500"/>
    <cellStyle name="SAPBEXheaderItem 2 5 6 2 3" xfId="34501"/>
    <cellStyle name="SAPBEXheaderItem 2 5 6 2 3 2" xfId="34502"/>
    <cellStyle name="SAPBEXheaderItem 2 5 6 2 4" xfId="34503"/>
    <cellStyle name="SAPBEXheaderItem 2 5 6 3" xfId="34504"/>
    <cellStyle name="SAPBEXheaderItem 2 5 6 3 2" xfId="34505"/>
    <cellStyle name="SAPBEXheaderItem 2 5 6 4" xfId="34506"/>
    <cellStyle name="SAPBEXheaderItem 2 5 6 4 2" xfId="34507"/>
    <cellStyle name="SAPBEXheaderItem 2 5 6 5" xfId="34508"/>
    <cellStyle name="SAPBEXheaderItem 2 5 7" xfId="4623"/>
    <cellStyle name="SAPBEXheaderItem 2 5 7 2" xfId="34509"/>
    <cellStyle name="SAPBEXheaderItem 2 5 7 2 2" xfId="34510"/>
    <cellStyle name="SAPBEXheaderItem 2 5 7 3" xfId="34511"/>
    <cellStyle name="SAPBEXheaderItem 2 5 7 3 2" xfId="34512"/>
    <cellStyle name="SAPBEXheaderItem 2 5 7 4" xfId="34513"/>
    <cellStyle name="SAPBEXheaderItem 2 5 8" xfId="34514"/>
    <cellStyle name="SAPBEXheaderItem 2 5 8 2" xfId="34515"/>
    <cellStyle name="SAPBEXheaderItem 2 5 9" xfId="34516"/>
    <cellStyle name="SAPBEXheaderItem 2 5 9 2" xfId="34517"/>
    <cellStyle name="SAPBEXheaderItem 2 6" xfId="4624"/>
    <cellStyle name="SAPBEXheaderItem 2 6 2" xfId="4625"/>
    <cellStyle name="SAPBEXheaderItem 2 6 2 2" xfId="34518"/>
    <cellStyle name="SAPBEXheaderItem 2 6 2 2 2" xfId="34519"/>
    <cellStyle name="SAPBEXheaderItem 2 6 2 3" xfId="34520"/>
    <cellStyle name="SAPBEXheaderItem 2 6 2 3 2" xfId="34521"/>
    <cellStyle name="SAPBEXheaderItem 2 6 2 4" xfId="34522"/>
    <cellStyle name="SAPBEXheaderItem 2 6 3" xfId="34523"/>
    <cellStyle name="SAPBEXheaderItem 2 6 3 2" xfId="34524"/>
    <cellStyle name="SAPBEXheaderItem 2 6 4" xfId="34525"/>
    <cellStyle name="SAPBEXheaderItem 2 6 4 2" xfId="34526"/>
    <cellStyle name="SAPBEXheaderItem 2 6 5" xfId="34527"/>
    <cellStyle name="SAPBEXheaderItem 2 7" xfId="4626"/>
    <cellStyle name="SAPBEXheaderItem 2 7 2" xfId="4627"/>
    <cellStyle name="SAPBEXheaderItem 2 7 2 2" xfId="34528"/>
    <cellStyle name="SAPBEXheaderItem 2 7 2 2 2" xfId="34529"/>
    <cellStyle name="SAPBEXheaderItem 2 7 2 3" xfId="34530"/>
    <cellStyle name="SAPBEXheaderItem 2 7 2 3 2" xfId="34531"/>
    <cellStyle name="SAPBEXheaderItem 2 7 2 4" xfId="34532"/>
    <cellStyle name="SAPBEXheaderItem 2 7 3" xfId="34533"/>
    <cellStyle name="SAPBEXheaderItem 2 7 3 2" xfId="34534"/>
    <cellStyle name="SAPBEXheaderItem 2 7 4" xfId="34535"/>
    <cellStyle name="SAPBEXheaderItem 2 7 4 2" xfId="34536"/>
    <cellStyle name="SAPBEXheaderItem 2 7 5" xfId="34537"/>
    <cellStyle name="SAPBEXheaderItem 2 8" xfId="4628"/>
    <cellStyle name="SAPBEXheaderItem 2 8 2" xfId="4629"/>
    <cellStyle name="SAPBEXheaderItem 2 8 2 2" xfId="34538"/>
    <cellStyle name="SAPBEXheaderItem 2 8 2 2 2" xfId="34539"/>
    <cellStyle name="SAPBEXheaderItem 2 8 2 3" xfId="34540"/>
    <cellStyle name="SAPBEXheaderItem 2 8 2 3 2" xfId="34541"/>
    <cellStyle name="SAPBEXheaderItem 2 8 2 4" xfId="34542"/>
    <cellStyle name="SAPBEXheaderItem 2 8 3" xfId="34543"/>
    <cellStyle name="SAPBEXheaderItem 2 8 3 2" xfId="34544"/>
    <cellStyle name="SAPBEXheaderItem 2 8 4" xfId="34545"/>
    <cellStyle name="SAPBEXheaderItem 2 8 4 2" xfId="34546"/>
    <cellStyle name="SAPBEXheaderItem 2 8 5" xfId="34547"/>
    <cellStyle name="SAPBEXheaderItem 2 9" xfId="4630"/>
    <cellStyle name="SAPBEXheaderItem 2 9 2" xfId="4631"/>
    <cellStyle name="SAPBEXheaderItem 2 9 2 2" xfId="34548"/>
    <cellStyle name="SAPBEXheaderItem 2 9 2 2 2" xfId="34549"/>
    <cellStyle name="SAPBEXheaderItem 2 9 2 3" xfId="34550"/>
    <cellStyle name="SAPBEXheaderItem 2 9 2 3 2" xfId="34551"/>
    <cellStyle name="SAPBEXheaderItem 2 9 2 4" xfId="34552"/>
    <cellStyle name="SAPBEXheaderItem 2 9 3" xfId="34553"/>
    <cellStyle name="SAPBEXheaderItem 2 9 3 2" xfId="34554"/>
    <cellStyle name="SAPBEXheaderItem 2 9 4" xfId="34555"/>
    <cellStyle name="SAPBEXheaderItem 2 9 4 2" xfId="34556"/>
    <cellStyle name="SAPBEXheaderItem 2 9 5" xfId="34557"/>
    <cellStyle name="SAPBEXheaderItem 20" xfId="34558"/>
    <cellStyle name="SAPBEXheaderItem 21" xfId="34559"/>
    <cellStyle name="SAPBEXheaderItem 21 2" xfId="34560"/>
    <cellStyle name="SAPBEXheaderItem 22" xfId="34561"/>
    <cellStyle name="SAPBEXheaderItem 3" xfId="4632"/>
    <cellStyle name="SAPBEXheaderItem 3 10" xfId="4633"/>
    <cellStyle name="SAPBEXheaderItem 3 10 2" xfId="34562"/>
    <cellStyle name="SAPBEXheaderItem 3 10 2 2" xfId="34563"/>
    <cellStyle name="SAPBEXheaderItem 3 10 3" xfId="34564"/>
    <cellStyle name="SAPBEXheaderItem 3 10 3 2" xfId="34565"/>
    <cellStyle name="SAPBEXheaderItem 3 10 4" xfId="34566"/>
    <cellStyle name="SAPBEXheaderItem 3 11" xfId="34567"/>
    <cellStyle name="SAPBEXheaderItem 3 11 2" xfId="34568"/>
    <cellStyle name="SAPBEXheaderItem 3 12" xfId="34569"/>
    <cellStyle name="SAPBEXheaderItem 3 12 2" xfId="34570"/>
    <cellStyle name="SAPBEXheaderItem 3 13" xfId="34571"/>
    <cellStyle name="SAPBEXheaderItem 3 2" xfId="4634"/>
    <cellStyle name="SAPBEXheaderItem 3 2 10" xfId="34572"/>
    <cellStyle name="SAPBEXheaderItem 3 2 2" xfId="4635"/>
    <cellStyle name="SAPBEXheaderItem 3 2 2 2" xfId="4636"/>
    <cellStyle name="SAPBEXheaderItem 3 2 2 2 2" xfId="34573"/>
    <cellStyle name="SAPBEXheaderItem 3 2 2 2 2 2" xfId="34574"/>
    <cellStyle name="SAPBEXheaderItem 3 2 2 2 3" xfId="34575"/>
    <cellStyle name="SAPBEXheaderItem 3 2 2 2 3 2" xfId="34576"/>
    <cellStyle name="SAPBEXheaderItem 3 2 2 2 4" xfId="34577"/>
    <cellStyle name="SAPBEXheaderItem 3 2 2 3" xfId="34578"/>
    <cellStyle name="SAPBEXheaderItem 3 2 2 3 2" xfId="34579"/>
    <cellStyle name="SAPBEXheaderItem 3 2 2 4" xfId="34580"/>
    <cellStyle name="SAPBEXheaderItem 3 2 2 4 2" xfId="34581"/>
    <cellStyle name="SAPBEXheaderItem 3 2 2 5" xfId="34582"/>
    <cellStyle name="SAPBEXheaderItem 3 2 3" xfId="4637"/>
    <cellStyle name="SAPBEXheaderItem 3 2 3 2" xfId="4638"/>
    <cellStyle name="SAPBEXheaderItem 3 2 3 2 2" xfId="34583"/>
    <cellStyle name="SAPBEXheaderItem 3 2 3 2 2 2" xfId="34584"/>
    <cellStyle name="SAPBEXheaderItem 3 2 3 2 3" xfId="34585"/>
    <cellStyle name="SAPBEXheaderItem 3 2 3 2 3 2" xfId="34586"/>
    <cellStyle name="SAPBEXheaderItem 3 2 3 2 4" xfId="34587"/>
    <cellStyle name="SAPBEXheaderItem 3 2 3 3" xfId="34588"/>
    <cellStyle name="SAPBEXheaderItem 3 2 3 3 2" xfId="34589"/>
    <cellStyle name="SAPBEXheaderItem 3 2 3 4" xfId="34590"/>
    <cellStyle name="SAPBEXheaderItem 3 2 3 4 2" xfId="34591"/>
    <cellStyle name="SAPBEXheaderItem 3 2 3 5" xfId="34592"/>
    <cellStyle name="SAPBEXheaderItem 3 2 4" xfId="4639"/>
    <cellStyle name="SAPBEXheaderItem 3 2 4 2" xfId="4640"/>
    <cellStyle name="SAPBEXheaderItem 3 2 4 2 2" xfId="34593"/>
    <cellStyle name="SAPBEXheaderItem 3 2 4 2 2 2" xfId="34594"/>
    <cellStyle name="SAPBEXheaderItem 3 2 4 2 3" xfId="34595"/>
    <cellStyle name="SAPBEXheaderItem 3 2 4 2 3 2" xfId="34596"/>
    <cellStyle name="SAPBEXheaderItem 3 2 4 2 4" xfId="34597"/>
    <cellStyle name="SAPBEXheaderItem 3 2 4 3" xfId="34598"/>
    <cellStyle name="SAPBEXheaderItem 3 2 4 3 2" xfId="34599"/>
    <cellStyle name="SAPBEXheaderItem 3 2 4 4" xfId="34600"/>
    <cellStyle name="SAPBEXheaderItem 3 2 4 4 2" xfId="34601"/>
    <cellStyle name="SAPBEXheaderItem 3 2 4 5" xfId="34602"/>
    <cellStyle name="SAPBEXheaderItem 3 2 5" xfId="4641"/>
    <cellStyle name="SAPBEXheaderItem 3 2 5 2" xfId="4642"/>
    <cellStyle name="SAPBEXheaderItem 3 2 5 2 2" xfId="34603"/>
    <cellStyle name="SAPBEXheaderItem 3 2 5 2 2 2" xfId="34604"/>
    <cellStyle name="SAPBEXheaderItem 3 2 5 2 3" xfId="34605"/>
    <cellStyle name="SAPBEXheaderItem 3 2 5 2 3 2" xfId="34606"/>
    <cellStyle name="SAPBEXheaderItem 3 2 5 2 4" xfId="34607"/>
    <cellStyle name="SAPBEXheaderItem 3 2 5 3" xfId="34608"/>
    <cellStyle name="SAPBEXheaderItem 3 2 5 3 2" xfId="34609"/>
    <cellStyle name="SAPBEXheaderItem 3 2 5 4" xfId="34610"/>
    <cellStyle name="SAPBEXheaderItem 3 2 5 4 2" xfId="34611"/>
    <cellStyle name="SAPBEXheaderItem 3 2 5 5" xfId="34612"/>
    <cellStyle name="SAPBEXheaderItem 3 2 6" xfId="4643"/>
    <cellStyle name="SAPBEXheaderItem 3 2 6 2" xfId="4644"/>
    <cellStyle name="SAPBEXheaderItem 3 2 6 2 2" xfId="34613"/>
    <cellStyle name="SAPBEXheaderItem 3 2 6 2 2 2" xfId="34614"/>
    <cellStyle name="SAPBEXheaderItem 3 2 6 2 3" xfId="34615"/>
    <cellStyle name="SAPBEXheaderItem 3 2 6 2 3 2" xfId="34616"/>
    <cellStyle name="SAPBEXheaderItem 3 2 6 2 4" xfId="34617"/>
    <cellStyle name="SAPBEXheaderItem 3 2 6 3" xfId="34618"/>
    <cellStyle name="SAPBEXheaderItem 3 2 6 3 2" xfId="34619"/>
    <cellStyle name="SAPBEXheaderItem 3 2 6 4" xfId="34620"/>
    <cellStyle name="SAPBEXheaderItem 3 2 6 4 2" xfId="34621"/>
    <cellStyle name="SAPBEXheaderItem 3 2 6 5" xfId="34622"/>
    <cellStyle name="SAPBEXheaderItem 3 2 7" xfId="4645"/>
    <cellStyle name="SAPBEXheaderItem 3 2 7 2" xfId="34623"/>
    <cellStyle name="SAPBEXheaderItem 3 2 7 2 2" xfId="34624"/>
    <cellStyle name="SAPBEXheaderItem 3 2 7 3" xfId="34625"/>
    <cellStyle name="SAPBEXheaderItem 3 2 7 3 2" xfId="34626"/>
    <cellStyle name="SAPBEXheaderItem 3 2 7 4" xfId="34627"/>
    <cellStyle name="SAPBEXheaderItem 3 2 8" xfId="34628"/>
    <cellStyle name="SAPBEXheaderItem 3 2 8 2" xfId="34629"/>
    <cellStyle name="SAPBEXheaderItem 3 2 9" xfId="34630"/>
    <cellStyle name="SAPBEXheaderItem 3 2 9 2" xfId="34631"/>
    <cellStyle name="SAPBEXheaderItem 3 3" xfId="4646"/>
    <cellStyle name="SAPBEXheaderItem 3 3 10" xfId="34632"/>
    <cellStyle name="SAPBEXheaderItem 3 3 2" xfId="4647"/>
    <cellStyle name="SAPBEXheaderItem 3 3 2 2" xfId="4648"/>
    <cellStyle name="SAPBEXheaderItem 3 3 2 2 2" xfId="34633"/>
    <cellStyle name="SAPBEXheaderItem 3 3 2 2 2 2" xfId="34634"/>
    <cellStyle name="SAPBEXheaderItem 3 3 2 2 3" xfId="34635"/>
    <cellStyle name="SAPBEXheaderItem 3 3 2 2 3 2" xfId="34636"/>
    <cellStyle name="SAPBEXheaderItem 3 3 2 2 4" xfId="34637"/>
    <cellStyle name="SAPBEXheaderItem 3 3 2 3" xfId="34638"/>
    <cellStyle name="SAPBEXheaderItem 3 3 2 3 2" xfId="34639"/>
    <cellStyle name="SAPBEXheaderItem 3 3 2 4" xfId="34640"/>
    <cellStyle name="SAPBEXheaderItem 3 3 2 4 2" xfId="34641"/>
    <cellStyle name="SAPBEXheaderItem 3 3 2 5" xfId="34642"/>
    <cellStyle name="SAPBEXheaderItem 3 3 3" xfId="4649"/>
    <cellStyle name="SAPBEXheaderItem 3 3 3 2" xfId="4650"/>
    <cellStyle name="SAPBEXheaderItem 3 3 3 2 2" xfId="34643"/>
    <cellStyle name="SAPBEXheaderItem 3 3 3 2 2 2" xfId="34644"/>
    <cellStyle name="SAPBEXheaderItem 3 3 3 2 3" xfId="34645"/>
    <cellStyle name="SAPBEXheaderItem 3 3 3 2 3 2" xfId="34646"/>
    <cellStyle name="SAPBEXheaderItem 3 3 3 2 4" xfId="34647"/>
    <cellStyle name="SAPBEXheaderItem 3 3 3 3" xfId="34648"/>
    <cellStyle name="SAPBEXheaderItem 3 3 3 3 2" xfId="34649"/>
    <cellStyle name="SAPBEXheaderItem 3 3 3 4" xfId="34650"/>
    <cellStyle name="SAPBEXheaderItem 3 3 3 4 2" xfId="34651"/>
    <cellStyle name="SAPBEXheaderItem 3 3 3 5" xfId="34652"/>
    <cellStyle name="SAPBEXheaderItem 3 3 4" xfId="4651"/>
    <cellStyle name="SAPBEXheaderItem 3 3 4 2" xfId="4652"/>
    <cellStyle name="SAPBEXheaderItem 3 3 4 2 2" xfId="34653"/>
    <cellStyle name="SAPBEXheaderItem 3 3 4 2 2 2" xfId="34654"/>
    <cellStyle name="SAPBEXheaderItem 3 3 4 2 3" xfId="34655"/>
    <cellStyle name="SAPBEXheaderItem 3 3 4 2 3 2" xfId="34656"/>
    <cellStyle name="SAPBEXheaderItem 3 3 4 2 4" xfId="34657"/>
    <cellStyle name="SAPBEXheaderItem 3 3 4 3" xfId="34658"/>
    <cellStyle name="SAPBEXheaderItem 3 3 4 3 2" xfId="34659"/>
    <cellStyle name="SAPBEXheaderItem 3 3 4 4" xfId="34660"/>
    <cellStyle name="SAPBEXheaderItem 3 3 4 4 2" xfId="34661"/>
    <cellStyle name="SAPBEXheaderItem 3 3 4 5" xfId="34662"/>
    <cellStyle name="SAPBEXheaderItem 3 3 5" xfId="4653"/>
    <cellStyle name="SAPBEXheaderItem 3 3 5 2" xfId="4654"/>
    <cellStyle name="SAPBEXheaderItem 3 3 5 2 2" xfId="34663"/>
    <cellStyle name="SAPBEXheaderItem 3 3 5 2 2 2" xfId="34664"/>
    <cellStyle name="SAPBEXheaderItem 3 3 5 2 3" xfId="34665"/>
    <cellStyle name="SAPBEXheaderItem 3 3 5 2 3 2" xfId="34666"/>
    <cellStyle name="SAPBEXheaderItem 3 3 5 2 4" xfId="34667"/>
    <cellStyle name="SAPBEXheaderItem 3 3 5 3" xfId="34668"/>
    <cellStyle name="SAPBEXheaderItem 3 3 5 3 2" xfId="34669"/>
    <cellStyle name="SAPBEXheaderItem 3 3 5 4" xfId="34670"/>
    <cellStyle name="SAPBEXheaderItem 3 3 5 4 2" xfId="34671"/>
    <cellStyle name="SAPBEXheaderItem 3 3 5 5" xfId="34672"/>
    <cellStyle name="SAPBEXheaderItem 3 3 6" xfId="4655"/>
    <cellStyle name="SAPBEXheaderItem 3 3 6 2" xfId="4656"/>
    <cellStyle name="SAPBEXheaderItem 3 3 6 2 2" xfId="34673"/>
    <cellStyle name="SAPBEXheaderItem 3 3 6 2 2 2" xfId="34674"/>
    <cellStyle name="SAPBEXheaderItem 3 3 6 2 3" xfId="34675"/>
    <cellStyle name="SAPBEXheaderItem 3 3 6 2 3 2" xfId="34676"/>
    <cellStyle name="SAPBEXheaderItem 3 3 6 2 4" xfId="34677"/>
    <cellStyle name="SAPBEXheaderItem 3 3 6 3" xfId="34678"/>
    <cellStyle name="SAPBEXheaderItem 3 3 6 3 2" xfId="34679"/>
    <cellStyle name="SAPBEXheaderItem 3 3 6 4" xfId="34680"/>
    <cellStyle name="SAPBEXheaderItem 3 3 6 4 2" xfId="34681"/>
    <cellStyle name="SAPBEXheaderItem 3 3 6 5" xfId="34682"/>
    <cellStyle name="SAPBEXheaderItem 3 3 7" xfId="4657"/>
    <cellStyle name="SAPBEXheaderItem 3 3 7 2" xfId="34683"/>
    <cellStyle name="SAPBEXheaderItem 3 3 7 2 2" xfId="34684"/>
    <cellStyle name="SAPBEXheaderItem 3 3 7 3" xfId="34685"/>
    <cellStyle name="SAPBEXheaderItem 3 3 7 3 2" xfId="34686"/>
    <cellStyle name="SAPBEXheaderItem 3 3 7 4" xfId="34687"/>
    <cellStyle name="SAPBEXheaderItem 3 3 8" xfId="34688"/>
    <cellStyle name="SAPBEXheaderItem 3 3 8 2" xfId="34689"/>
    <cellStyle name="SAPBEXheaderItem 3 3 9" xfId="34690"/>
    <cellStyle name="SAPBEXheaderItem 3 3 9 2" xfId="34691"/>
    <cellStyle name="SAPBEXheaderItem 3 4" xfId="4658"/>
    <cellStyle name="SAPBEXheaderItem 3 4 10" xfId="34692"/>
    <cellStyle name="SAPBEXheaderItem 3 4 2" xfId="4659"/>
    <cellStyle name="SAPBEXheaderItem 3 4 2 2" xfId="4660"/>
    <cellStyle name="SAPBEXheaderItem 3 4 2 2 2" xfId="34693"/>
    <cellStyle name="SAPBEXheaderItem 3 4 2 2 2 2" xfId="34694"/>
    <cellStyle name="SAPBEXheaderItem 3 4 2 2 3" xfId="34695"/>
    <cellStyle name="SAPBEXheaderItem 3 4 2 2 3 2" xfId="34696"/>
    <cellStyle name="SAPBEXheaderItem 3 4 2 2 4" xfId="34697"/>
    <cellStyle name="SAPBEXheaderItem 3 4 2 3" xfId="34698"/>
    <cellStyle name="SAPBEXheaderItem 3 4 2 3 2" xfId="34699"/>
    <cellStyle name="SAPBEXheaderItem 3 4 2 4" xfId="34700"/>
    <cellStyle name="SAPBEXheaderItem 3 4 2 4 2" xfId="34701"/>
    <cellStyle name="SAPBEXheaderItem 3 4 2 5" xfId="34702"/>
    <cellStyle name="SAPBEXheaderItem 3 4 3" xfId="4661"/>
    <cellStyle name="SAPBEXheaderItem 3 4 3 2" xfId="4662"/>
    <cellStyle name="SAPBEXheaderItem 3 4 3 2 2" xfId="34703"/>
    <cellStyle name="SAPBEXheaderItem 3 4 3 2 2 2" xfId="34704"/>
    <cellStyle name="SAPBEXheaderItem 3 4 3 2 3" xfId="34705"/>
    <cellStyle name="SAPBEXheaderItem 3 4 3 2 3 2" xfId="34706"/>
    <cellStyle name="SAPBEXheaderItem 3 4 3 2 4" xfId="34707"/>
    <cellStyle name="SAPBEXheaderItem 3 4 3 3" xfId="34708"/>
    <cellStyle name="SAPBEXheaderItem 3 4 3 3 2" xfId="34709"/>
    <cellStyle name="SAPBEXheaderItem 3 4 3 4" xfId="34710"/>
    <cellStyle name="SAPBEXheaderItem 3 4 3 4 2" xfId="34711"/>
    <cellStyle name="SAPBEXheaderItem 3 4 3 5" xfId="34712"/>
    <cellStyle name="SAPBEXheaderItem 3 4 4" xfId="4663"/>
    <cellStyle name="SAPBEXheaderItem 3 4 4 2" xfId="4664"/>
    <cellStyle name="SAPBEXheaderItem 3 4 4 2 2" xfId="34713"/>
    <cellStyle name="SAPBEXheaderItem 3 4 4 2 2 2" xfId="34714"/>
    <cellStyle name="SAPBEXheaderItem 3 4 4 2 3" xfId="34715"/>
    <cellStyle name="SAPBEXheaderItem 3 4 4 2 3 2" xfId="34716"/>
    <cellStyle name="SAPBEXheaderItem 3 4 4 2 4" xfId="34717"/>
    <cellStyle name="SAPBEXheaderItem 3 4 4 3" xfId="34718"/>
    <cellStyle name="SAPBEXheaderItem 3 4 4 3 2" xfId="34719"/>
    <cellStyle name="SAPBEXheaderItem 3 4 4 4" xfId="34720"/>
    <cellStyle name="SAPBEXheaderItem 3 4 4 4 2" xfId="34721"/>
    <cellStyle name="SAPBEXheaderItem 3 4 4 5" xfId="34722"/>
    <cellStyle name="SAPBEXheaderItem 3 4 5" xfId="4665"/>
    <cellStyle name="SAPBEXheaderItem 3 4 5 2" xfId="4666"/>
    <cellStyle name="SAPBEXheaderItem 3 4 5 2 2" xfId="34723"/>
    <cellStyle name="SAPBEXheaderItem 3 4 5 2 2 2" xfId="34724"/>
    <cellStyle name="SAPBEXheaderItem 3 4 5 2 3" xfId="34725"/>
    <cellStyle name="SAPBEXheaderItem 3 4 5 2 3 2" xfId="34726"/>
    <cellStyle name="SAPBEXheaderItem 3 4 5 2 4" xfId="34727"/>
    <cellStyle name="SAPBEXheaderItem 3 4 5 3" xfId="34728"/>
    <cellStyle name="SAPBEXheaderItem 3 4 5 3 2" xfId="34729"/>
    <cellStyle name="SAPBEXheaderItem 3 4 5 4" xfId="34730"/>
    <cellStyle name="SAPBEXheaderItem 3 4 5 4 2" xfId="34731"/>
    <cellStyle name="SAPBEXheaderItem 3 4 5 5" xfId="34732"/>
    <cellStyle name="SAPBEXheaderItem 3 4 6" xfId="4667"/>
    <cellStyle name="SAPBEXheaderItem 3 4 6 2" xfId="4668"/>
    <cellStyle name="SAPBEXheaderItem 3 4 6 2 2" xfId="34733"/>
    <cellStyle name="SAPBEXheaderItem 3 4 6 2 2 2" xfId="34734"/>
    <cellStyle name="SAPBEXheaderItem 3 4 6 2 3" xfId="34735"/>
    <cellStyle name="SAPBEXheaderItem 3 4 6 2 3 2" xfId="34736"/>
    <cellStyle name="SAPBEXheaderItem 3 4 6 2 4" xfId="34737"/>
    <cellStyle name="SAPBEXheaderItem 3 4 6 3" xfId="34738"/>
    <cellStyle name="SAPBEXheaderItem 3 4 6 3 2" xfId="34739"/>
    <cellStyle name="SAPBEXheaderItem 3 4 6 4" xfId="34740"/>
    <cellStyle name="SAPBEXheaderItem 3 4 6 4 2" xfId="34741"/>
    <cellStyle name="SAPBEXheaderItem 3 4 6 5" xfId="34742"/>
    <cellStyle name="SAPBEXheaderItem 3 4 7" xfId="4669"/>
    <cellStyle name="SAPBEXheaderItem 3 4 7 2" xfId="34743"/>
    <cellStyle name="SAPBEXheaderItem 3 4 7 2 2" xfId="34744"/>
    <cellStyle name="SAPBEXheaderItem 3 4 7 3" xfId="34745"/>
    <cellStyle name="SAPBEXheaderItem 3 4 7 3 2" xfId="34746"/>
    <cellStyle name="SAPBEXheaderItem 3 4 7 4" xfId="34747"/>
    <cellStyle name="SAPBEXheaderItem 3 4 8" xfId="34748"/>
    <cellStyle name="SAPBEXheaderItem 3 4 8 2" xfId="34749"/>
    <cellStyle name="SAPBEXheaderItem 3 4 9" xfId="34750"/>
    <cellStyle name="SAPBEXheaderItem 3 4 9 2" xfId="34751"/>
    <cellStyle name="SAPBEXheaderItem 3 5" xfId="4670"/>
    <cellStyle name="SAPBEXheaderItem 3 5 2" xfId="4671"/>
    <cellStyle name="SAPBEXheaderItem 3 5 2 2" xfId="34752"/>
    <cellStyle name="SAPBEXheaderItem 3 5 2 2 2" xfId="34753"/>
    <cellStyle name="SAPBEXheaderItem 3 5 2 3" xfId="34754"/>
    <cellStyle name="SAPBEXheaderItem 3 5 2 3 2" xfId="34755"/>
    <cellStyle name="SAPBEXheaderItem 3 5 2 4" xfId="34756"/>
    <cellStyle name="SAPBEXheaderItem 3 5 3" xfId="34757"/>
    <cellStyle name="SAPBEXheaderItem 3 5 3 2" xfId="34758"/>
    <cellStyle name="SAPBEXheaderItem 3 5 4" xfId="34759"/>
    <cellStyle name="SAPBEXheaderItem 3 5 4 2" xfId="34760"/>
    <cellStyle name="SAPBEXheaderItem 3 5 5" xfId="34761"/>
    <cellStyle name="SAPBEXheaderItem 3 6" xfId="4672"/>
    <cellStyle name="SAPBEXheaderItem 3 6 2" xfId="4673"/>
    <cellStyle name="SAPBEXheaderItem 3 6 2 2" xfId="34762"/>
    <cellStyle name="SAPBEXheaderItem 3 6 2 2 2" xfId="34763"/>
    <cellStyle name="SAPBEXheaderItem 3 6 2 3" xfId="34764"/>
    <cellStyle name="SAPBEXheaderItem 3 6 2 3 2" xfId="34765"/>
    <cellStyle name="SAPBEXheaderItem 3 6 2 4" xfId="34766"/>
    <cellStyle name="SAPBEXheaderItem 3 6 3" xfId="34767"/>
    <cellStyle name="SAPBEXheaderItem 3 6 3 2" xfId="34768"/>
    <cellStyle name="SAPBEXheaderItem 3 6 4" xfId="34769"/>
    <cellStyle name="SAPBEXheaderItem 3 6 4 2" xfId="34770"/>
    <cellStyle name="SAPBEXheaderItem 3 6 5" xfId="34771"/>
    <cellStyle name="SAPBEXheaderItem 3 7" xfId="4674"/>
    <cellStyle name="SAPBEXheaderItem 3 7 2" xfId="4675"/>
    <cellStyle name="SAPBEXheaderItem 3 7 2 2" xfId="34772"/>
    <cellStyle name="SAPBEXheaderItem 3 7 2 2 2" xfId="34773"/>
    <cellStyle name="SAPBEXheaderItem 3 7 2 3" xfId="34774"/>
    <cellStyle name="SAPBEXheaderItem 3 7 2 3 2" xfId="34775"/>
    <cellStyle name="SAPBEXheaderItem 3 7 2 4" xfId="34776"/>
    <cellStyle name="SAPBEXheaderItem 3 7 3" xfId="34777"/>
    <cellStyle name="SAPBEXheaderItem 3 7 3 2" xfId="34778"/>
    <cellStyle name="SAPBEXheaderItem 3 7 4" xfId="34779"/>
    <cellStyle name="SAPBEXheaderItem 3 7 4 2" xfId="34780"/>
    <cellStyle name="SAPBEXheaderItem 3 7 5" xfId="34781"/>
    <cellStyle name="SAPBEXheaderItem 3 8" xfId="4676"/>
    <cellStyle name="SAPBEXheaderItem 3 8 2" xfId="4677"/>
    <cellStyle name="SAPBEXheaderItem 3 8 2 2" xfId="34782"/>
    <cellStyle name="SAPBEXheaderItem 3 8 2 2 2" xfId="34783"/>
    <cellStyle name="SAPBEXheaderItem 3 8 2 3" xfId="34784"/>
    <cellStyle name="SAPBEXheaderItem 3 8 2 3 2" xfId="34785"/>
    <cellStyle name="SAPBEXheaderItem 3 8 2 4" xfId="34786"/>
    <cellStyle name="SAPBEXheaderItem 3 8 3" xfId="34787"/>
    <cellStyle name="SAPBEXheaderItem 3 8 3 2" xfId="34788"/>
    <cellStyle name="SAPBEXheaderItem 3 8 4" xfId="34789"/>
    <cellStyle name="SAPBEXheaderItem 3 8 4 2" xfId="34790"/>
    <cellStyle name="SAPBEXheaderItem 3 8 5" xfId="34791"/>
    <cellStyle name="SAPBEXheaderItem 3 9" xfId="4678"/>
    <cellStyle name="SAPBEXheaderItem 3 9 2" xfId="4679"/>
    <cellStyle name="SAPBEXheaderItem 3 9 2 2" xfId="34792"/>
    <cellStyle name="SAPBEXheaderItem 3 9 2 2 2" xfId="34793"/>
    <cellStyle name="SAPBEXheaderItem 3 9 2 3" xfId="34794"/>
    <cellStyle name="SAPBEXheaderItem 3 9 2 3 2" xfId="34795"/>
    <cellStyle name="SAPBEXheaderItem 3 9 2 4" xfId="34796"/>
    <cellStyle name="SAPBEXheaderItem 3 9 3" xfId="34797"/>
    <cellStyle name="SAPBEXheaderItem 3 9 3 2" xfId="34798"/>
    <cellStyle name="SAPBEXheaderItem 3 9 4" xfId="34799"/>
    <cellStyle name="SAPBEXheaderItem 3 9 4 2" xfId="34800"/>
    <cellStyle name="SAPBEXheaderItem 3 9 5" xfId="34801"/>
    <cellStyle name="SAPBEXheaderItem 4" xfId="4680"/>
    <cellStyle name="SAPBEXheaderItem 4 10" xfId="34802"/>
    <cellStyle name="SAPBEXheaderItem 4 2" xfId="4681"/>
    <cellStyle name="SAPBEXheaderItem 4 2 2" xfId="4682"/>
    <cellStyle name="SAPBEXheaderItem 4 2 2 2" xfId="34803"/>
    <cellStyle name="SAPBEXheaderItem 4 2 2 2 2" xfId="34804"/>
    <cellStyle name="SAPBEXheaderItem 4 2 2 3" xfId="34805"/>
    <cellStyle name="SAPBEXheaderItem 4 2 2 3 2" xfId="34806"/>
    <cellStyle name="SAPBEXheaderItem 4 2 2 4" xfId="34807"/>
    <cellStyle name="SAPBEXheaderItem 4 2 3" xfId="34808"/>
    <cellStyle name="SAPBEXheaderItem 4 2 3 2" xfId="34809"/>
    <cellStyle name="SAPBEXheaderItem 4 2 4" xfId="34810"/>
    <cellStyle name="SAPBEXheaderItem 4 2 4 2" xfId="34811"/>
    <cellStyle name="SAPBEXheaderItem 4 2 5" xfId="34812"/>
    <cellStyle name="SAPBEXheaderItem 4 3" xfId="4683"/>
    <cellStyle name="SAPBEXheaderItem 4 3 2" xfId="4684"/>
    <cellStyle name="SAPBEXheaderItem 4 3 2 2" xfId="34813"/>
    <cellStyle name="SAPBEXheaderItem 4 3 2 2 2" xfId="34814"/>
    <cellStyle name="SAPBEXheaderItem 4 3 2 3" xfId="34815"/>
    <cellStyle name="SAPBEXheaderItem 4 3 2 3 2" xfId="34816"/>
    <cellStyle name="SAPBEXheaderItem 4 3 2 4" xfId="34817"/>
    <cellStyle name="SAPBEXheaderItem 4 3 3" xfId="34818"/>
    <cellStyle name="SAPBEXheaderItem 4 3 3 2" xfId="34819"/>
    <cellStyle name="SAPBEXheaderItem 4 3 4" xfId="34820"/>
    <cellStyle name="SAPBEXheaderItem 4 3 4 2" xfId="34821"/>
    <cellStyle name="SAPBEXheaderItem 4 3 5" xfId="34822"/>
    <cellStyle name="SAPBEXheaderItem 4 4" xfId="4685"/>
    <cellStyle name="SAPBEXheaderItem 4 4 2" xfId="4686"/>
    <cellStyle name="SAPBEXheaderItem 4 4 2 2" xfId="34823"/>
    <cellStyle name="SAPBEXheaderItem 4 4 2 2 2" xfId="34824"/>
    <cellStyle name="SAPBEXheaderItem 4 4 2 3" xfId="34825"/>
    <cellStyle name="SAPBEXheaderItem 4 4 2 3 2" xfId="34826"/>
    <cellStyle name="SAPBEXheaderItem 4 4 2 4" xfId="34827"/>
    <cellStyle name="SAPBEXheaderItem 4 4 3" xfId="34828"/>
    <cellStyle name="SAPBEXheaderItem 4 4 3 2" xfId="34829"/>
    <cellStyle name="SAPBEXheaderItem 4 4 4" xfId="34830"/>
    <cellStyle name="SAPBEXheaderItem 4 4 4 2" xfId="34831"/>
    <cellStyle name="SAPBEXheaderItem 4 4 5" xfId="34832"/>
    <cellStyle name="SAPBEXheaderItem 4 5" xfId="4687"/>
    <cellStyle name="SAPBEXheaderItem 4 5 2" xfId="4688"/>
    <cellStyle name="SAPBEXheaderItem 4 5 2 2" xfId="34833"/>
    <cellStyle name="SAPBEXheaderItem 4 5 2 2 2" xfId="34834"/>
    <cellStyle name="SAPBEXheaderItem 4 5 2 3" xfId="34835"/>
    <cellStyle name="SAPBEXheaderItem 4 5 2 3 2" xfId="34836"/>
    <cellStyle name="SAPBEXheaderItem 4 5 2 4" xfId="34837"/>
    <cellStyle name="SAPBEXheaderItem 4 5 3" xfId="34838"/>
    <cellStyle name="SAPBEXheaderItem 4 5 3 2" xfId="34839"/>
    <cellStyle name="SAPBEXheaderItem 4 5 4" xfId="34840"/>
    <cellStyle name="SAPBEXheaderItem 4 5 4 2" xfId="34841"/>
    <cellStyle name="SAPBEXheaderItem 4 5 5" xfId="34842"/>
    <cellStyle name="SAPBEXheaderItem 4 6" xfId="4689"/>
    <cellStyle name="SAPBEXheaderItem 4 6 2" xfId="4690"/>
    <cellStyle name="SAPBEXheaderItem 4 6 2 2" xfId="34843"/>
    <cellStyle name="SAPBEXheaderItem 4 6 2 2 2" xfId="34844"/>
    <cellStyle name="SAPBEXheaderItem 4 6 2 3" xfId="34845"/>
    <cellStyle name="SAPBEXheaderItem 4 6 2 3 2" xfId="34846"/>
    <cellStyle name="SAPBEXheaderItem 4 6 2 4" xfId="34847"/>
    <cellStyle name="SAPBEXheaderItem 4 6 3" xfId="34848"/>
    <cellStyle name="SAPBEXheaderItem 4 6 3 2" xfId="34849"/>
    <cellStyle name="SAPBEXheaderItem 4 6 4" xfId="34850"/>
    <cellStyle name="SAPBEXheaderItem 4 6 4 2" xfId="34851"/>
    <cellStyle name="SAPBEXheaderItem 4 6 5" xfId="34852"/>
    <cellStyle name="SAPBEXheaderItem 4 7" xfId="4691"/>
    <cellStyle name="SAPBEXheaderItem 4 7 2" xfId="34853"/>
    <cellStyle name="SAPBEXheaderItem 4 7 2 2" xfId="34854"/>
    <cellStyle name="SAPBEXheaderItem 4 7 3" xfId="34855"/>
    <cellStyle name="SAPBEXheaderItem 4 7 3 2" xfId="34856"/>
    <cellStyle name="SAPBEXheaderItem 4 7 4" xfId="34857"/>
    <cellStyle name="SAPBEXheaderItem 4 8" xfId="34858"/>
    <cellStyle name="SAPBEXheaderItem 4 8 2" xfId="34859"/>
    <cellStyle name="SAPBEXheaderItem 4 9" xfId="34860"/>
    <cellStyle name="SAPBEXheaderItem 4 9 2" xfId="34861"/>
    <cellStyle name="SAPBEXheaderItem 5" xfId="4692"/>
    <cellStyle name="SAPBEXheaderItem 5 10" xfId="34862"/>
    <cellStyle name="SAPBEXheaderItem 5 2" xfId="4693"/>
    <cellStyle name="SAPBEXheaderItem 5 2 2" xfId="4694"/>
    <cellStyle name="SAPBEXheaderItem 5 2 2 2" xfId="34863"/>
    <cellStyle name="SAPBEXheaderItem 5 2 2 2 2" xfId="34864"/>
    <cellStyle name="SAPBEXheaderItem 5 2 2 3" xfId="34865"/>
    <cellStyle name="SAPBEXheaderItem 5 2 2 3 2" xfId="34866"/>
    <cellStyle name="SAPBEXheaderItem 5 2 2 4" xfId="34867"/>
    <cellStyle name="SAPBEXheaderItem 5 2 3" xfId="34868"/>
    <cellStyle name="SAPBEXheaderItem 5 2 3 2" xfId="34869"/>
    <cellStyle name="SAPBEXheaderItem 5 2 4" xfId="34870"/>
    <cellStyle name="SAPBEXheaderItem 5 2 4 2" xfId="34871"/>
    <cellStyle name="SAPBEXheaderItem 5 2 5" xfId="34872"/>
    <cellStyle name="SAPBEXheaderItem 5 3" xfId="4695"/>
    <cellStyle name="SAPBEXheaderItem 5 3 2" xfId="4696"/>
    <cellStyle name="SAPBEXheaderItem 5 3 2 2" xfId="34873"/>
    <cellStyle name="SAPBEXheaderItem 5 3 2 2 2" xfId="34874"/>
    <cellStyle name="SAPBEXheaderItem 5 3 2 3" xfId="34875"/>
    <cellStyle name="SAPBEXheaderItem 5 3 2 3 2" xfId="34876"/>
    <cellStyle name="SAPBEXheaderItem 5 3 2 4" xfId="34877"/>
    <cellStyle name="SAPBEXheaderItem 5 3 3" xfId="34878"/>
    <cellStyle name="SAPBEXheaderItem 5 3 3 2" xfId="34879"/>
    <cellStyle name="SAPBEXheaderItem 5 3 4" xfId="34880"/>
    <cellStyle name="SAPBEXheaderItem 5 3 4 2" xfId="34881"/>
    <cellStyle name="SAPBEXheaderItem 5 3 5" xfId="34882"/>
    <cellStyle name="SAPBEXheaderItem 5 4" xfId="4697"/>
    <cellStyle name="SAPBEXheaderItem 5 4 2" xfId="4698"/>
    <cellStyle name="SAPBEXheaderItem 5 4 2 2" xfId="34883"/>
    <cellStyle name="SAPBEXheaderItem 5 4 2 2 2" xfId="34884"/>
    <cellStyle name="SAPBEXheaderItem 5 4 2 3" xfId="34885"/>
    <cellStyle name="SAPBEXheaderItem 5 4 2 3 2" xfId="34886"/>
    <cellStyle name="SAPBEXheaderItem 5 4 2 4" xfId="34887"/>
    <cellStyle name="SAPBEXheaderItem 5 4 3" xfId="34888"/>
    <cellStyle name="SAPBEXheaderItem 5 4 3 2" xfId="34889"/>
    <cellStyle name="SAPBEXheaderItem 5 4 4" xfId="34890"/>
    <cellStyle name="SAPBEXheaderItem 5 4 4 2" xfId="34891"/>
    <cellStyle name="SAPBEXheaderItem 5 4 5" xfId="34892"/>
    <cellStyle name="SAPBEXheaderItem 5 5" xfId="4699"/>
    <cellStyle name="SAPBEXheaderItem 5 5 2" xfId="4700"/>
    <cellStyle name="SAPBEXheaderItem 5 5 2 2" xfId="34893"/>
    <cellStyle name="SAPBEXheaderItem 5 5 2 2 2" xfId="34894"/>
    <cellStyle name="SAPBEXheaderItem 5 5 2 3" xfId="34895"/>
    <cellStyle name="SAPBEXheaderItem 5 5 2 3 2" xfId="34896"/>
    <cellStyle name="SAPBEXheaderItem 5 5 2 4" xfId="34897"/>
    <cellStyle name="SAPBEXheaderItem 5 5 3" xfId="34898"/>
    <cellStyle name="SAPBEXheaderItem 5 5 3 2" xfId="34899"/>
    <cellStyle name="SAPBEXheaderItem 5 5 4" xfId="34900"/>
    <cellStyle name="SAPBEXheaderItem 5 5 4 2" xfId="34901"/>
    <cellStyle name="SAPBEXheaderItem 5 5 5" xfId="34902"/>
    <cellStyle name="SAPBEXheaderItem 5 6" xfId="4701"/>
    <cellStyle name="SAPBEXheaderItem 5 6 2" xfId="4702"/>
    <cellStyle name="SAPBEXheaderItem 5 6 2 2" xfId="34903"/>
    <cellStyle name="SAPBEXheaderItem 5 6 2 2 2" xfId="34904"/>
    <cellStyle name="SAPBEXheaderItem 5 6 2 3" xfId="34905"/>
    <cellStyle name="SAPBEXheaderItem 5 6 2 3 2" xfId="34906"/>
    <cellStyle name="SAPBEXheaderItem 5 6 2 4" xfId="34907"/>
    <cellStyle name="SAPBEXheaderItem 5 6 3" xfId="34908"/>
    <cellStyle name="SAPBEXheaderItem 5 6 3 2" xfId="34909"/>
    <cellStyle name="SAPBEXheaderItem 5 6 4" xfId="34910"/>
    <cellStyle name="SAPBEXheaderItem 5 6 4 2" xfId="34911"/>
    <cellStyle name="SAPBEXheaderItem 5 6 5" xfId="34912"/>
    <cellStyle name="SAPBEXheaderItem 5 7" xfId="4703"/>
    <cellStyle name="SAPBEXheaderItem 5 7 2" xfId="34913"/>
    <cellStyle name="SAPBEXheaderItem 5 7 2 2" xfId="34914"/>
    <cellStyle name="SAPBEXheaderItem 5 7 3" xfId="34915"/>
    <cellStyle name="SAPBEXheaderItem 5 7 3 2" xfId="34916"/>
    <cellStyle name="SAPBEXheaderItem 5 7 4" xfId="34917"/>
    <cellStyle name="SAPBEXheaderItem 5 8" xfId="34918"/>
    <cellStyle name="SAPBEXheaderItem 5 8 2" xfId="34919"/>
    <cellStyle name="SAPBEXheaderItem 5 9" xfId="34920"/>
    <cellStyle name="SAPBEXheaderItem 5 9 2" xfId="34921"/>
    <cellStyle name="SAPBEXheaderItem 6" xfId="4704"/>
    <cellStyle name="SAPBEXheaderItem 6 10" xfId="34922"/>
    <cellStyle name="SAPBEXheaderItem 6 2" xfId="4705"/>
    <cellStyle name="SAPBEXheaderItem 6 2 2" xfId="4706"/>
    <cellStyle name="SAPBEXheaderItem 6 2 2 2" xfId="34923"/>
    <cellStyle name="SAPBEXheaderItem 6 2 2 2 2" xfId="34924"/>
    <cellStyle name="SAPBEXheaderItem 6 2 2 3" xfId="34925"/>
    <cellStyle name="SAPBEXheaderItem 6 2 2 3 2" xfId="34926"/>
    <cellStyle name="SAPBEXheaderItem 6 2 2 4" xfId="34927"/>
    <cellStyle name="SAPBEXheaderItem 6 2 3" xfId="34928"/>
    <cellStyle name="SAPBEXheaderItem 6 2 3 2" xfId="34929"/>
    <cellStyle name="SAPBEXheaderItem 6 2 4" xfId="34930"/>
    <cellStyle name="SAPBEXheaderItem 6 2 4 2" xfId="34931"/>
    <cellStyle name="SAPBEXheaderItem 6 2 5" xfId="34932"/>
    <cellStyle name="SAPBEXheaderItem 6 3" xfId="4707"/>
    <cellStyle name="SAPBEXheaderItem 6 3 2" xfId="4708"/>
    <cellStyle name="SAPBEXheaderItem 6 3 2 2" xfId="34933"/>
    <cellStyle name="SAPBEXheaderItem 6 3 2 2 2" xfId="34934"/>
    <cellStyle name="SAPBEXheaderItem 6 3 2 3" xfId="34935"/>
    <cellStyle name="SAPBEXheaderItem 6 3 2 3 2" xfId="34936"/>
    <cellStyle name="SAPBEXheaderItem 6 3 2 4" xfId="34937"/>
    <cellStyle name="SAPBEXheaderItem 6 3 3" xfId="34938"/>
    <cellStyle name="SAPBEXheaderItem 6 3 3 2" xfId="34939"/>
    <cellStyle name="SAPBEXheaderItem 6 3 4" xfId="34940"/>
    <cellStyle name="SAPBEXheaderItem 6 3 4 2" xfId="34941"/>
    <cellStyle name="SAPBEXheaderItem 6 3 5" xfId="34942"/>
    <cellStyle name="SAPBEXheaderItem 6 4" xfId="4709"/>
    <cellStyle name="SAPBEXheaderItem 6 4 2" xfId="4710"/>
    <cellStyle name="SAPBEXheaderItem 6 4 2 2" xfId="34943"/>
    <cellStyle name="SAPBEXheaderItem 6 4 2 2 2" xfId="34944"/>
    <cellStyle name="SAPBEXheaderItem 6 4 2 3" xfId="34945"/>
    <cellStyle name="SAPBEXheaderItem 6 4 2 3 2" xfId="34946"/>
    <cellStyle name="SAPBEXheaderItem 6 4 2 4" xfId="34947"/>
    <cellStyle name="SAPBEXheaderItem 6 4 3" xfId="34948"/>
    <cellStyle name="SAPBEXheaderItem 6 4 3 2" xfId="34949"/>
    <cellStyle name="SAPBEXheaderItem 6 4 4" xfId="34950"/>
    <cellStyle name="SAPBEXheaderItem 6 4 4 2" xfId="34951"/>
    <cellStyle name="SAPBEXheaderItem 6 4 5" xfId="34952"/>
    <cellStyle name="SAPBEXheaderItem 6 5" xfId="4711"/>
    <cellStyle name="SAPBEXheaderItem 6 5 2" xfId="4712"/>
    <cellStyle name="SAPBEXheaderItem 6 5 2 2" xfId="34953"/>
    <cellStyle name="SAPBEXheaderItem 6 5 2 2 2" xfId="34954"/>
    <cellStyle name="SAPBEXheaderItem 6 5 2 3" xfId="34955"/>
    <cellStyle name="SAPBEXheaderItem 6 5 2 3 2" xfId="34956"/>
    <cellStyle name="SAPBEXheaderItem 6 5 2 4" xfId="34957"/>
    <cellStyle name="SAPBEXheaderItem 6 5 3" xfId="34958"/>
    <cellStyle name="SAPBEXheaderItem 6 5 3 2" xfId="34959"/>
    <cellStyle name="SAPBEXheaderItem 6 5 4" xfId="34960"/>
    <cellStyle name="SAPBEXheaderItem 6 5 4 2" xfId="34961"/>
    <cellStyle name="SAPBEXheaderItem 6 5 5" xfId="34962"/>
    <cellStyle name="SAPBEXheaderItem 6 6" xfId="4713"/>
    <cellStyle name="SAPBEXheaderItem 6 6 2" xfId="4714"/>
    <cellStyle name="SAPBEXheaderItem 6 6 2 2" xfId="34963"/>
    <cellStyle name="SAPBEXheaderItem 6 6 2 2 2" xfId="34964"/>
    <cellStyle name="SAPBEXheaderItem 6 6 2 3" xfId="34965"/>
    <cellStyle name="SAPBEXheaderItem 6 6 2 3 2" xfId="34966"/>
    <cellStyle name="SAPBEXheaderItem 6 6 2 4" xfId="34967"/>
    <cellStyle name="SAPBEXheaderItem 6 6 3" xfId="34968"/>
    <cellStyle name="SAPBEXheaderItem 6 6 3 2" xfId="34969"/>
    <cellStyle name="SAPBEXheaderItem 6 6 4" xfId="34970"/>
    <cellStyle name="SAPBEXheaderItem 6 6 4 2" xfId="34971"/>
    <cellStyle name="SAPBEXheaderItem 6 6 5" xfId="34972"/>
    <cellStyle name="SAPBEXheaderItem 6 7" xfId="4715"/>
    <cellStyle name="SAPBEXheaderItem 6 7 2" xfId="34973"/>
    <cellStyle name="SAPBEXheaderItem 6 7 2 2" xfId="34974"/>
    <cellStyle name="SAPBEXheaderItem 6 7 3" xfId="34975"/>
    <cellStyle name="SAPBEXheaderItem 6 7 3 2" xfId="34976"/>
    <cellStyle name="SAPBEXheaderItem 6 7 4" xfId="34977"/>
    <cellStyle name="SAPBEXheaderItem 6 8" xfId="34978"/>
    <cellStyle name="SAPBEXheaderItem 6 8 2" xfId="34979"/>
    <cellStyle name="SAPBEXheaderItem 6 9" xfId="34980"/>
    <cellStyle name="SAPBEXheaderItem 6 9 2" xfId="34981"/>
    <cellStyle name="SAPBEXheaderItem 7" xfId="4716"/>
    <cellStyle name="SAPBEXheaderItem 7 2" xfId="4717"/>
    <cellStyle name="SAPBEXheaderItem 7 2 2" xfId="34982"/>
    <cellStyle name="SAPBEXheaderItem 7 2 2 2" xfId="34983"/>
    <cellStyle name="SAPBEXheaderItem 7 2 3" xfId="34984"/>
    <cellStyle name="SAPBEXheaderItem 7 2 3 2" xfId="34985"/>
    <cellStyle name="SAPBEXheaderItem 7 2 4" xfId="34986"/>
    <cellStyle name="SAPBEXheaderItem 7 3" xfId="34987"/>
    <cellStyle name="SAPBEXheaderItem 7 3 2" xfId="34988"/>
    <cellStyle name="SAPBEXheaderItem 7 4" xfId="34989"/>
    <cellStyle name="SAPBEXheaderItem 7 4 2" xfId="34990"/>
    <cellStyle name="SAPBEXheaderItem 7 5" xfId="34991"/>
    <cellStyle name="SAPBEXheaderItem 8" xfId="4718"/>
    <cellStyle name="SAPBEXheaderItem 8 2" xfId="4719"/>
    <cellStyle name="SAPBEXheaderItem 8 2 2" xfId="34992"/>
    <cellStyle name="SAPBEXheaderItem 8 2 2 2" xfId="34993"/>
    <cellStyle name="SAPBEXheaderItem 8 2 3" xfId="34994"/>
    <cellStyle name="SAPBEXheaderItem 8 2 3 2" xfId="34995"/>
    <cellStyle name="SAPBEXheaderItem 8 2 4" xfId="34996"/>
    <cellStyle name="SAPBEXheaderItem 8 3" xfId="34997"/>
    <cellStyle name="SAPBEXheaderItem 8 3 2" xfId="34998"/>
    <cellStyle name="SAPBEXheaderItem 8 4" xfId="34999"/>
    <cellStyle name="SAPBEXheaderItem 8 4 2" xfId="35000"/>
    <cellStyle name="SAPBEXheaderItem 8 5" xfId="35001"/>
    <cellStyle name="SAPBEXheaderItem 9" xfId="4720"/>
    <cellStyle name="SAPBEXheaderItem 9 2" xfId="4721"/>
    <cellStyle name="SAPBEXheaderItem 9 2 2" xfId="35002"/>
    <cellStyle name="SAPBEXheaderItem 9 2 2 2" xfId="35003"/>
    <cellStyle name="SAPBEXheaderItem 9 2 3" xfId="35004"/>
    <cellStyle name="SAPBEXheaderItem 9 2 3 2" xfId="35005"/>
    <cellStyle name="SAPBEXheaderItem 9 2 4" xfId="35006"/>
    <cellStyle name="SAPBEXheaderItem 9 3" xfId="35007"/>
    <cellStyle name="SAPBEXheaderItem 9 3 2" xfId="35008"/>
    <cellStyle name="SAPBEXheaderItem 9 4" xfId="35009"/>
    <cellStyle name="SAPBEXheaderItem 9 4 2" xfId="35010"/>
    <cellStyle name="SAPBEXheaderItem 9 5" xfId="35011"/>
    <cellStyle name="SAPBEXheaderText" xfId="4722"/>
    <cellStyle name="SAPBEXheaderText 10" xfId="4723"/>
    <cellStyle name="SAPBEXheaderText 10 2" xfId="4724"/>
    <cellStyle name="SAPBEXheaderText 10 2 2" xfId="35012"/>
    <cellStyle name="SAPBEXheaderText 10 2 2 2" xfId="35013"/>
    <cellStyle name="SAPBEXheaderText 10 2 3" xfId="35014"/>
    <cellStyle name="SAPBEXheaderText 10 2 3 2" xfId="35015"/>
    <cellStyle name="SAPBEXheaderText 10 2 4" xfId="35016"/>
    <cellStyle name="SAPBEXheaderText 10 3" xfId="35017"/>
    <cellStyle name="SAPBEXheaderText 10 3 2" xfId="35018"/>
    <cellStyle name="SAPBEXheaderText 10 4" xfId="35019"/>
    <cellStyle name="SAPBEXheaderText 10 4 2" xfId="35020"/>
    <cellStyle name="SAPBEXheaderText 10 5" xfId="35021"/>
    <cellStyle name="SAPBEXheaderText 11" xfId="4725"/>
    <cellStyle name="SAPBEXheaderText 11 2" xfId="35022"/>
    <cellStyle name="SAPBEXheaderText 11 2 2" xfId="35023"/>
    <cellStyle name="SAPBEXheaderText 11 3" xfId="35024"/>
    <cellStyle name="SAPBEXheaderText 11 3 2" xfId="35025"/>
    <cellStyle name="SAPBEXheaderText 11 4" xfId="35026"/>
    <cellStyle name="SAPBEXheaderText 12" xfId="4726"/>
    <cellStyle name="SAPBEXheaderText 12 2" xfId="35027"/>
    <cellStyle name="SAPBEXheaderText 12 2 2" xfId="35028"/>
    <cellStyle name="SAPBEXheaderText 12 3" xfId="35029"/>
    <cellStyle name="SAPBEXheaderText 12 3 2" xfId="35030"/>
    <cellStyle name="SAPBEXheaderText 12 4" xfId="35031"/>
    <cellStyle name="SAPBEXheaderText 13" xfId="4727"/>
    <cellStyle name="SAPBEXheaderText 13 2" xfId="35032"/>
    <cellStyle name="SAPBEXheaderText 13 2 2" xfId="35033"/>
    <cellStyle name="SAPBEXheaderText 13 3" xfId="35034"/>
    <cellStyle name="SAPBEXheaderText 13 3 2" xfId="35035"/>
    <cellStyle name="SAPBEXheaderText 13 4" xfId="35036"/>
    <cellStyle name="SAPBEXheaderText 14" xfId="4728"/>
    <cellStyle name="SAPBEXheaderText 14 2" xfId="35037"/>
    <cellStyle name="SAPBEXheaderText 14 2 2" xfId="35038"/>
    <cellStyle name="SAPBEXheaderText 14 3" xfId="35039"/>
    <cellStyle name="SAPBEXheaderText 14 3 2" xfId="35040"/>
    <cellStyle name="SAPBEXheaderText 14 4" xfId="35041"/>
    <cellStyle name="SAPBEXheaderText 15" xfId="4729"/>
    <cellStyle name="SAPBEXheaderText 15 2" xfId="35042"/>
    <cellStyle name="SAPBEXheaderText 15 2 2" xfId="35043"/>
    <cellStyle name="SAPBEXheaderText 15 3" xfId="35044"/>
    <cellStyle name="SAPBEXheaderText 15 3 2" xfId="35045"/>
    <cellStyle name="SAPBEXheaderText 15 4" xfId="35046"/>
    <cellStyle name="SAPBEXheaderText 16" xfId="35047"/>
    <cellStyle name="SAPBEXheaderText 16 2" xfId="35048"/>
    <cellStyle name="SAPBEXheaderText 16 2 2" xfId="35049"/>
    <cellStyle name="SAPBEXheaderText 16 3" xfId="35050"/>
    <cellStyle name="SAPBEXheaderText 17" xfId="35051"/>
    <cellStyle name="SAPBEXheaderText 17 2" xfId="35052"/>
    <cellStyle name="SAPBEXheaderText 17 2 2" xfId="35053"/>
    <cellStyle name="SAPBEXheaderText 17 3" xfId="35054"/>
    <cellStyle name="SAPBEXheaderText 18" xfId="35055"/>
    <cellStyle name="SAPBEXheaderText 18 2" xfId="35056"/>
    <cellStyle name="SAPBEXheaderText 18 2 2" xfId="35057"/>
    <cellStyle name="SAPBEXheaderText 18 3" xfId="35058"/>
    <cellStyle name="SAPBEXheaderText 19" xfId="35059"/>
    <cellStyle name="SAPBEXheaderText 19 2" xfId="35060"/>
    <cellStyle name="SAPBEXheaderText 2" xfId="4730"/>
    <cellStyle name="SAPBEXheaderText 2 10" xfId="4731"/>
    <cellStyle name="SAPBEXheaderText 2 10 2" xfId="35061"/>
    <cellStyle name="SAPBEXheaderText 2 10 2 2" xfId="35062"/>
    <cellStyle name="SAPBEXheaderText 2 10 3" xfId="35063"/>
    <cellStyle name="SAPBEXheaderText 2 10 3 2" xfId="35064"/>
    <cellStyle name="SAPBEXheaderText 2 10 4" xfId="35065"/>
    <cellStyle name="SAPBEXheaderText 2 11" xfId="4732"/>
    <cellStyle name="SAPBEXheaderText 2 11 2" xfId="35066"/>
    <cellStyle name="SAPBEXheaderText 2 11 2 2" xfId="35067"/>
    <cellStyle name="SAPBEXheaderText 2 11 3" xfId="35068"/>
    <cellStyle name="SAPBEXheaderText 2 11 3 2" xfId="35069"/>
    <cellStyle name="SAPBEXheaderText 2 11 4" xfId="35070"/>
    <cellStyle name="SAPBEXheaderText 2 12" xfId="4733"/>
    <cellStyle name="SAPBEXheaderText 2 12 2" xfId="35071"/>
    <cellStyle name="SAPBEXheaderText 2 12 2 2" xfId="35072"/>
    <cellStyle name="SAPBEXheaderText 2 12 3" xfId="35073"/>
    <cellStyle name="SAPBEXheaderText 2 12 3 2" xfId="35074"/>
    <cellStyle name="SAPBEXheaderText 2 12 4" xfId="35075"/>
    <cellStyle name="SAPBEXheaderText 2 13" xfId="4734"/>
    <cellStyle name="SAPBEXheaderText 2 13 2" xfId="35076"/>
    <cellStyle name="SAPBEXheaderText 2 13 2 2" xfId="35077"/>
    <cellStyle name="SAPBEXheaderText 2 13 3" xfId="35078"/>
    <cellStyle name="SAPBEXheaderText 2 13 3 2" xfId="35079"/>
    <cellStyle name="SAPBEXheaderText 2 13 4" xfId="35080"/>
    <cellStyle name="SAPBEXheaderText 2 14" xfId="4735"/>
    <cellStyle name="SAPBEXheaderText 2 14 2" xfId="35081"/>
    <cellStyle name="SAPBEXheaderText 2 14 2 2" xfId="35082"/>
    <cellStyle name="SAPBEXheaderText 2 14 3" xfId="35083"/>
    <cellStyle name="SAPBEXheaderText 2 14 3 2" xfId="35084"/>
    <cellStyle name="SAPBEXheaderText 2 14 4" xfId="35085"/>
    <cellStyle name="SAPBEXheaderText 2 15" xfId="35086"/>
    <cellStyle name="SAPBEXheaderText 2 15 2" xfId="35087"/>
    <cellStyle name="SAPBEXheaderText 2 15 2 2" xfId="35088"/>
    <cellStyle name="SAPBEXheaderText 2 15 3" xfId="35089"/>
    <cellStyle name="SAPBEXheaderText 2 16" xfId="35090"/>
    <cellStyle name="SAPBEXheaderText 2 16 2" xfId="35091"/>
    <cellStyle name="SAPBEXheaderText 2 16 2 2" xfId="35092"/>
    <cellStyle name="SAPBEXheaderText 2 16 3" xfId="35093"/>
    <cellStyle name="SAPBEXheaderText 2 17" xfId="35094"/>
    <cellStyle name="SAPBEXheaderText 2 17 2" xfId="35095"/>
    <cellStyle name="SAPBEXheaderText 2 17 2 2" xfId="35096"/>
    <cellStyle name="SAPBEXheaderText 2 17 3" xfId="35097"/>
    <cellStyle name="SAPBEXheaderText 2 18" xfId="35098"/>
    <cellStyle name="SAPBEXheaderText 2 18 2" xfId="35099"/>
    <cellStyle name="SAPBEXheaderText 2 19" xfId="35100"/>
    <cellStyle name="SAPBEXheaderText 2 2" xfId="4736"/>
    <cellStyle name="SAPBEXheaderText 2 2 10" xfId="4737"/>
    <cellStyle name="SAPBEXheaderText 2 2 10 2" xfId="35101"/>
    <cellStyle name="SAPBEXheaderText 2 2 10 2 2" xfId="35102"/>
    <cellStyle name="SAPBEXheaderText 2 2 10 3" xfId="35103"/>
    <cellStyle name="SAPBEXheaderText 2 2 10 3 2" xfId="35104"/>
    <cellStyle name="SAPBEXheaderText 2 2 10 4" xfId="35105"/>
    <cellStyle name="SAPBEXheaderText 2 2 11" xfId="35106"/>
    <cellStyle name="SAPBEXheaderText 2 2 11 2" xfId="35107"/>
    <cellStyle name="SAPBEXheaderText 2 2 12" xfId="35108"/>
    <cellStyle name="SAPBEXheaderText 2 2 12 2" xfId="35109"/>
    <cellStyle name="SAPBEXheaderText 2 2 13" xfId="35110"/>
    <cellStyle name="SAPBEXheaderText 2 2 2" xfId="4738"/>
    <cellStyle name="SAPBEXheaderText 2 2 2 10" xfId="35111"/>
    <cellStyle name="SAPBEXheaderText 2 2 2 2" xfId="4739"/>
    <cellStyle name="SAPBEXheaderText 2 2 2 2 2" xfId="4740"/>
    <cellStyle name="SAPBEXheaderText 2 2 2 2 2 2" xfId="35112"/>
    <cellStyle name="SAPBEXheaderText 2 2 2 2 2 2 2" xfId="35113"/>
    <cellStyle name="SAPBEXheaderText 2 2 2 2 2 3" xfId="35114"/>
    <cellStyle name="SAPBEXheaderText 2 2 2 2 2 3 2" xfId="35115"/>
    <cellStyle name="SAPBEXheaderText 2 2 2 2 2 4" xfId="35116"/>
    <cellStyle name="SAPBEXheaderText 2 2 2 2 3" xfId="35117"/>
    <cellStyle name="SAPBEXheaderText 2 2 2 2 3 2" xfId="35118"/>
    <cellStyle name="SAPBEXheaderText 2 2 2 2 4" xfId="35119"/>
    <cellStyle name="SAPBEXheaderText 2 2 2 2 4 2" xfId="35120"/>
    <cellStyle name="SAPBEXheaderText 2 2 2 2 5" xfId="35121"/>
    <cellStyle name="SAPBEXheaderText 2 2 2 3" xfId="4741"/>
    <cellStyle name="SAPBEXheaderText 2 2 2 3 2" xfId="4742"/>
    <cellStyle name="SAPBEXheaderText 2 2 2 3 2 2" xfId="35122"/>
    <cellStyle name="SAPBEXheaderText 2 2 2 3 2 2 2" xfId="35123"/>
    <cellStyle name="SAPBEXheaderText 2 2 2 3 2 3" xfId="35124"/>
    <cellStyle name="SAPBEXheaderText 2 2 2 3 2 3 2" xfId="35125"/>
    <cellStyle name="SAPBEXheaderText 2 2 2 3 2 4" xfId="35126"/>
    <cellStyle name="SAPBEXheaderText 2 2 2 3 3" xfId="35127"/>
    <cellStyle name="SAPBEXheaderText 2 2 2 3 3 2" xfId="35128"/>
    <cellStyle name="SAPBEXheaderText 2 2 2 3 4" xfId="35129"/>
    <cellStyle name="SAPBEXheaderText 2 2 2 3 4 2" xfId="35130"/>
    <cellStyle name="SAPBEXheaderText 2 2 2 3 5" xfId="35131"/>
    <cellStyle name="SAPBEXheaderText 2 2 2 4" xfId="4743"/>
    <cellStyle name="SAPBEXheaderText 2 2 2 4 2" xfId="4744"/>
    <cellStyle name="SAPBEXheaderText 2 2 2 4 2 2" xfId="35132"/>
    <cellStyle name="SAPBEXheaderText 2 2 2 4 2 2 2" xfId="35133"/>
    <cellStyle name="SAPBEXheaderText 2 2 2 4 2 3" xfId="35134"/>
    <cellStyle name="SAPBEXheaderText 2 2 2 4 2 3 2" xfId="35135"/>
    <cellStyle name="SAPBEXheaderText 2 2 2 4 2 4" xfId="35136"/>
    <cellStyle name="SAPBEXheaderText 2 2 2 4 3" xfId="35137"/>
    <cellStyle name="SAPBEXheaderText 2 2 2 4 3 2" xfId="35138"/>
    <cellStyle name="SAPBEXheaderText 2 2 2 4 4" xfId="35139"/>
    <cellStyle name="SAPBEXheaderText 2 2 2 4 4 2" xfId="35140"/>
    <cellStyle name="SAPBEXheaderText 2 2 2 4 5" xfId="35141"/>
    <cellStyle name="SAPBEXheaderText 2 2 2 5" xfId="4745"/>
    <cellStyle name="SAPBEXheaderText 2 2 2 5 2" xfId="4746"/>
    <cellStyle name="SAPBEXheaderText 2 2 2 5 2 2" xfId="35142"/>
    <cellStyle name="SAPBEXheaderText 2 2 2 5 2 2 2" xfId="35143"/>
    <cellStyle name="SAPBEXheaderText 2 2 2 5 2 3" xfId="35144"/>
    <cellStyle name="SAPBEXheaderText 2 2 2 5 2 3 2" xfId="35145"/>
    <cellStyle name="SAPBEXheaderText 2 2 2 5 2 4" xfId="35146"/>
    <cellStyle name="SAPBEXheaderText 2 2 2 5 3" xfId="35147"/>
    <cellStyle name="SAPBEXheaderText 2 2 2 5 3 2" xfId="35148"/>
    <cellStyle name="SAPBEXheaderText 2 2 2 5 4" xfId="35149"/>
    <cellStyle name="SAPBEXheaderText 2 2 2 5 4 2" xfId="35150"/>
    <cellStyle name="SAPBEXheaderText 2 2 2 5 5" xfId="35151"/>
    <cellStyle name="SAPBEXheaderText 2 2 2 6" xfId="4747"/>
    <cellStyle name="SAPBEXheaderText 2 2 2 6 2" xfId="4748"/>
    <cellStyle name="SAPBEXheaderText 2 2 2 6 2 2" xfId="35152"/>
    <cellStyle name="SAPBEXheaderText 2 2 2 6 2 2 2" xfId="35153"/>
    <cellStyle name="SAPBEXheaderText 2 2 2 6 2 3" xfId="35154"/>
    <cellStyle name="SAPBEXheaderText 2 2 2 6 2 3 2" xfId="35155"/>
    <cellStyle name="SAPBEXheaderText 2 2 2 6 2 4" xfId="35156"/>
    <cellStyle name="SAPBEXheaderText 2 2 2 6 3" xfId="35157"/>
    <cellStyle name="SAPBEXheaderText 2 2 2 6 3 2" xfId="35158"/>
    <cellStyle name="SAPBEXheaderText 2 2 2 6 4" xfId="35159"/>
    <cellStyle name="SAPBEXheaderText 2 2 2 6 4 2" xfId="35160"/>
    <cellStyle name="SAPBEXheaderText 2 2 2 6 5" xfId="35161"/>
    <cellStyle name="SAPBEXheaderText 2 2 2 7" xfId="4749"/>
    <cellStyle name="SAPBEXheaderText 2 2 2 7 2" xfId="35162"/>
    <cellStyle name="SAPBEXheaderText 2 2 2 7 2 2" xfId="35163"/>
    <cellStyle name="SAPBEXheaderText 2 2 2 7 3" xfId="35164"/>
    <cellStyle name="SAPBEXheaderText 2 2 2 7 3 2" xfId="35165"/>
    <cellStyle name="SAPBEXheaderText 2 2 2 7 4" xfId="35166"/>
    <cellStyle name="SAPBEXheaderText 2 2 2 8" xfId="35167"/>
    <cellStyle name="SAPBEXheaderText 2 2 2 8 2" xfId="35168"/>
    <cellStyle name="SAPBEXheaderText 2 2 2 9" xfId="35169"/>
    <cellStyle name="SAPBEXheaderText 2 2 2 9 2" xfId="35170"/>
    <cellStyle name="SAPBEXheaderText 2 2 3" xfId="4750"/>
    <cellStyle name="SAPBEXheaderText 2 2 3 10" xfId="35171"/>
    <cellStyle name="SAPBEXheaderText 2 2 3 2" xfId="4751"/>
    <cellStyle name="SAPBEXheaderText 2 2 3 2 2" xfId="4752"/>
    <cellStyle name="SAPBEXheaderText 2 2 3 2 2 2" xfId="35172"/>
    <cellStyle name="SAPBEXheaderText 2 2 3 2 2 2 2" xfId="35173"/>
    <cellStyle name="SAPBEXheaderText 2 2 3 2 2 3" xfId="35174"/>
    <cellStyle name="SAPBEXheaderText 2 2 3 2 2 3 2" xfId="35175"/>
    <cellStyle name="SAPBEXheaderText 2 2 3 2 2 4" xfId="35176"/>
    <cellStyle name="SAPBEXheaderText 2 2 3 2 3" xfId="35177"/>
    <cellStyle name="SAPBEXheaderText 2 2 3 2 3 2" xfId="35178"/>
    <cellStyle name="SAPBEXheaderText 2 2 3 2 4" xfId="35179"/>
    <cellStyle name="SAPBEXheaderText 2 2 3 2 4 2" xfId="35180"/>
    <cellStyle name="SAPBEXheaderText 2 2 3 2 5" xfId="35181"/>
    <cellStyle name="SAPBEXheaderText 2 2 3 3" xfId="4753"/>
    <cellStyle name="SAPBEXheaderText 2 2 3 3 2" xfId="4754"/>
    <cellStyle name="SAPBEXheaderText 2 2 3 3 2 2" xfId="35182"/>
    <cellStyle name="SAPBEXheaderText 2 2 3 3 2 2 2" xfId="35183"/>
    <cellStyle name="SAPBEXheaderText 2 2 3 3 2 3" xfId="35184"/>
    <cellStyle name="SAPBEXheaderText 2 2 3 3 2 3 2" xfId="35185"/>
    <cellStyle name="SAPBEXheaderText 2 2 3 3 2 4" xfId="35186"/>
    <cellStyle name="SAPBEXheaderText 2 2 3 3 3" xfId="35187"/>
    <cellStyle name="SAPBEXheaderText 2 2 3 3 3 2" xfId="35188"/>
    <cellStyle name="SAPBEXheaderText 2 2 3 3 4" xfId="35189"/>
    <cellStyle name="SAPBEXheaderText 2 2 3 3 4 2" xfId="35190"/>
    <cellStyle name="SAPBEXheaderText 2 2 3 3 5" xfId="35191"/>
    <cellStyle name="SAPBEXheaderText 2 2 3 4" xfId="4755"/>
    <cellStyle name="SAPBEXheaderText 2 2 3 4 2" xfId="4756"/>
    <cellStyle name="SAPBEXheaderText 2 2 3 4 2 2" xfId="35192"/>
    <cellStyle name="SAPBEXheaderText 2 2 3 4 2 2 2" xfId="35193"/>
    <cellStyle name="SAPBEXheaderText 2 2 3 4 2 3" xfId="35194"/>
    <cellStyle name="SAPBEXheaderText 2 2 3 4 2 3 2" xfId="35195"/>
    <cellStyle name="SAPBEXheaderText 2 2 3 4 2 4" xfId="35196"/>
    <cellStyle name="SAPBEXheaderText 2 2 3 4 3" xfId="35197"/>
    <cellStyle name="SAPBEXheaderText 2 2 3 4 3 2" xfId="35198"/>
    <cellStyle name="SAPBEXheaderText 2 2 3 4 4" xfId="35199"/>
    <cellStyle name="SAPBEXheaderText 2 2 3 4 4 2" xfId="35200"/>
    <cellStyle name="SAPBEXheaderText 2 2 3 4 5" xfId="35201"/>
    <cellStyle name="SAPBEXheaderText 2 2 3 5" xfId="4757"/>
    <cellStyle name="SAPBEXheaderText 2 2 3 5 2" xfId="4758"/>
    <cellStyle name="SAPBEXheaderText 2 2 3 5 2 2" xfId="35202"/>
    <cellStyle name="SAPBEXheaderText 2 2 3 5 2 2 2" xfId="35203"/>
    <cellStyle name="SAPBEXheaderText 2 2 3 5 2 3" xfId="35204"/>
    <cellStyle name="SAPBEXheaderText 2 2 3 5 2 3 2" xfId="35205"/>
    <cellStyle name="SAPBEXheaderText 2 2 3 5 2 4" xfId="35206"/>
    <cellStyle name="SAPBEXheaderText 2 2 3 5 3" xfId="35207"/>
    <cellStyle name="SAPBEXheaderText 2 2 3 5 3 2" xfId="35208"/>
    <cellStyle name="SAPBEXheaderText 2 2 3 5 4" xfId="35209"/>
    <cellStyle name="SAPBEXheaderText 2 2 3 5 4 2" xfId="35210"/>
    <cellStyle name="SAPBEXheaderText 2 2 3 5 5" xfId="35211"/>
    <cellStyle name="SAPBEXheaderText 2 2 3 6" xfId="4759"/>
    <cellStyle name="SAPBEXheaderText 2 2 3 6 2" xfId="4760"/>
    <cellStyle name="SAPBEXheaderText 2 2 3 6 2 2" xfId="35212"/>
    <cellStyle name="SAPBEXheaderText 2 2 3 6 2 2 2" xfId="35213"/>
    <cellStyle name="SAPBEXheaderText 2 2 3 6 2 3" xfId="35214"/>
    <cellStyle name="SAPBEXheaderText 2 2 3 6 2 3 2" xfId="35215"/>
    <cellStyle name="SAPBEXheaderText 2 2 3 6 2 4" xfId="35216"/>
    <cellStyle name="SAPBEXheaderText 2 2 3 6 3" xfId="35217"/>
    <cellStyle name="SAPBEXheaderText 2 2 3 6 3 2" xfId="35218"/>
    <cellStyle name="SAPBEXheaderText 2 2 3 6 4" xfId="35219"/>
    <cellStyle name="SAPBEXheaderText 2 2 3 6 4 2" xfId="35220"/>
    <cellStyle name="SAPBEXheaderText 2 2 3 6 5" xfId="35221"/>
    <cellStyle name="SAPBEXheaderText 2 2 3 7" xfId="4761"/>
    <cellStyle name="SAPBEXheaderText 2 2 3 7 2" xfId="35222"/>
    <cellStyle name="SAPBEXheaderText 2 2 3 7 2 2" xfId="35223"/>
    <cellStyle name="SAPBEXheaderText 2 2 3 7 3" xfId="35224"/>
    <cellStyle name="SAPBEXheaderText 2 2 3 7 3 2" xfId="35225"/>
    <cellStyle name="SAPBEXheaderText 2 2 3 7 4" xfId="35226"/>
    <cellStyle name="SAPBEXheaderText 2 2 3 8" xfId="35227"/>
    <cellStyle name="SAPBEXheaderText 2 2 3 8 2" xfId="35228"/>
    <cellStyle name="SAPBEXheaderText 2 2 3 9" xfId="35229"/>
    <cellStyle name="SAPBEXheaderText 2 2 3 9 2" xfId="35230"/>
    <cellStyle name="SAPBEXheaderText 2 2 4" xfId="4762"/>
    <cellStyle name="SAPBEXheaderText 2 2 4 10" xfId="35231"/>
    <cellStyle name="SAPBEXheaderText 2 2 4 2" xfId="4763"/>
    <cellStyle name="SAPBEXheaderText 2 2 4 2 2" xfId="4764"/>
    <cellStyle name="SAPBEXheaderText 2 2 4 2 2 2" xfId="35232"/>
    <cellStyle name="SAPBEXheaderText 2 2 4 2 2 2 2" xfId="35233"/>
    <cellStyle name="SAPBEXheaderText 2 2 4 2 2 3" xfId="35234"/>
    <cellStyle name="SAPBEXheaderText 2 2 4 2 2 3 2" xfId="35235"/>
    <cellStyle name="SAPBEXheaderText 2 2 4 2 2 4" xfId="35236"/>
    <cellStyle name="SAPBEXheaderText 2 2 4 2 3" xfId="35237"/>
    <cellStyle name="SAPBEXheaderText 2 2 4 2 3 2" xfId="35238"/>
    <cellStyle name="SAPBEXheaderText 2 2 4 2 4" xfId="35239"/>
    <cellStyle name="SAPBEXheaderText 2 2 4 2 4 2" xfId="35240"/>
    <cellStyle name="SAPBEXheaderText 2 2 4 2 5" xfId="35241"/>
    <cellStyle name="SAPBEXheaderText 2 2 4 3" xfId="4765"/>
    <cellStyle name="SAPBEXheaderText 2 2 4 3 2" xfId="4766"/>
    <cellStyle name="SAPBEXheaderText 2 2 4 3 2 2" xfId="35242"/>
    <cellStyle name="SAPBEXheaderText 2 2 4 3 2 2 2" xfId="35243"/>
    <cellStyle name="SAPBEXheaderText 2 2 4 3 2 3" xfId="35244"/>
    <cellStyle name="SAPBEXheaderText 2 2 4 3 2 3 2" xfId="35245"/>
    <cellStyle name="SAPBEXheaderText 2 2 4 3 2 4" xfId="35246"/>
    <cellStyle name="SAPBEXheaderText 2 2 4 3 3" xfId="35247"/>
    <cellStyle name="SAPBEXheaderText 2 2 4 3 3 2" xfId="35248"/>
    <cellStyle name="SAPBEXheaderText 2 2 4 3 4" xfId="35249"/>
    <cellStyle name="SAPBEXheaderText 2 2 4 3 4 2" xfId="35250"/>
    <cellStyle name="SAPBEXheaderText 2 2 4 3 5" xfId="35251"/>
    <cellStyle name="SAPBEXheaderText 2 2 4 4" xfId="4767"/>
    <cellStyle name="SAPBEXheaderText 2 2 4 4 2" xfId="4768"/>
    <cellStyle name="SAPBEXheaderText 2 2 4 4 2 2" xfId="35252"/>
    <cellStyle name="SAPBEXheaderText 2 2 4 4 2 2 2" xfId="35253"/>
    <cellStyle name="SAPBEXheaderText 2 2 4 4 2 3" xfId="35254"/>
    <cellStyle name="SAPBEXheaderText 2 2 4 4 2 3 2" xfId="35255"/>
    <cellStyle name="SAPBEXheaderText 2 2 4 4 2 4" xfId="35256"/>
    <cellStyle name="SAPBEXheaderText 2 2 4 4 3" xfId="35257"/>
    <cellStyle name="SAPBEXheaderText 2 2 4 4 3 2" xfId="35258"/>
    <cellStyle name="SAPBEXheaderText 2 2 4 4 4" xfId="35259"/>
    <cellStyle name="SAPBEXheaderText 2 2 4 4 4 2" xfId="35260"/>
    <cellStyle name="SAPBEXheaderText 2 2 4 4 5" xfId="35261"/>
    <cellStyle name="SAPBEXheaderText 2 2 4 5" xfId="4769"/>
    <cellStyle name="SAPBEXheaderText 2 2 4 5 2" xfId="4770"/>
    <cellStyle name="SAPBEXheaderText 2 2 4 5 2 2" xfId="35262"/>
    <cellStyle name="SAPBEXheaderText 2 2 4 5 2 2 2" xfId="35263"/>
    <cellStyle name="SAPBEXheaderText 2 2 4 5 2 3" xfId="35264"/>
    <cellStyle name="SAPBEXheaderText 2 2 4 5 2 3 2" xfId="35265"/>
    <cellStyle name="SAPBEXheaderText 2 2 4 5 2 4" xfId="35266"/>
    <cellStyle name="SAPBEXheaderText 2 2 4 5 3" xfId="35267"/>
    <cellStyle name="SAPBEXheaderText 2 2 4 5 3 2" xfId="35268"/>
    <cellStyle name="SAPBEXheaderText 2 2 4 5 4" xfId="35269"/>
    <cellStyle name="SAPBEXheaderText 2 2 4 5 4 2" xfId="35270"/>
    <cellStyle name="SAPBEXheaderText 2 2 4 5 5" xfId="35271"/>
    <cellStyle name="SAPBEXheaderText 2 2 4 6" xfId="4771"/>
    <cellStyle name="SAPBEXheaderText 2 2 4 6 2" xfId="4772"/>
    <cellStyle name="SAPBEXheaderText 2 2 4 6 2 2" xfId="35272"/>
    <cellStyle name="SAPBEXheaderText 2 2 4 6 2 2 2" xfId="35273"/>
    <cellStyle name="SAPBEXheaderText 2 2 4 6 2 3" xfId="35274"/>
    <cellStyle name="SAPBEXheaderText 2 2 4 6 2 3 2" xfId="35275"/>
    <cellStyle name="SAPBEXheaderText 2 2 4 6 2 4" xfId="35276"/>
    <cellStyle name="SAPBEXheaderText 2 2 4 6 3" xfId="35277"/>
    <cellStyle name="SAPBEXheaderText 2 2 4 6 3 2" xfId="35278"/>
    <cellStyle name="SAPBEXheaderText 2 2 4 6 4" xfId="35279"/>
    <cellStyle name="SAPBEXheaderText 2 2 4 6 4 2" xfId="35280"/>
    <cellStyle name="SAPBEXheaderText 2 2 4 6 5" xfId="35281"/>
    <cellStyle name="SAPBEXheaderText 2 2 4 7" xfId="4773"/>
    <cellStyle name="SAPBEXheaderText 2 2 4 7 2" xfId="35282"/>
    <cellStyle name="SAPBEXheaderText 2 2 4 7 2 2" xfId="35283"/>
    <cellStyle name="SAPBEXheaderText 2 2 4 7 3" xfId="35284"/>
    <cellStyle name="SAPBEXheaderText 2 2 4 7 3 2" xfId="35285"/>
    <cellStyle name="SAPBEXheaderText 2 2 4 7 4" xfId="35286"/>
    <cellStyle name="SAPBEXheaderText 2 2 4 8" xfId="35287"/>
    <cellStyle name="SAPBEXheaderText 2 2 4 8 2" xfId="35288"/>
    <cellStyle name="SAPBEXheaderText 2 2 4 9" xfId="35289"/>
    <cellStyle name="SAPBEXheaderText 2 2 4 9 2" xfId="35290"/>
    <cellStyle name="SAPBEXheaderText 2 2 5" xfId="4774"/>
    <cellStyle name="SAPBEXheaderText 2 2 5 2" xfId="4775"/>
    <cellStyle name="SAPBEXheaderText 2 2 5 2 2" xfId="35291"/>
    <cellStyle name="SAPBEXheaderText 2 2 5 2 2 2" xfId="35292"/>
    <cellStyle name="SAPBEXheaderText 2 2 5 2 3" xfId="35293"/>
    <cellStyle name="SAPBEXheaderText 2 2 5 2 3 2" xfId="35294"/>
    <cellStyle name="SAPBEXheaderText 2 2 5 2 4" xfId="35295"/>
    <cellStyle name="SAPBEXheaderText 2 2 5 3" xfId="35296"/>
    <cellStyle name="SAPBEXheaderText 2 2 5 3 2" xfId="35297"/>
    <cellStyle name="SAPBEXheaderText 2 2 5 4" xfId="35298"/>
    <cellStyle name="SAPBEXheaderText 2 2 5 4 2" xfId="35299"/>
    <cellStyle name="SAPBEXheaderText 2 2 5 5" xfId="35300"/>
    <cellStyle name="SAPBEXheaderText 2 2 6" xfId="4776"/>
    <cellStyle name="SAPBEXheaderText 2 2 6 2" xfId="4777"/>
    <cellStyle name="SAPBEXheaderText 2 2 6 2 2" xfId="35301"/>
    <cellStyle name="SAPBEXheaderText 2 2 6 2 2 2" xfId="35302"/>
    <cellStyle name="SAPBEXheaderText 2 2 6 2 3" xfId="35303"/>
    <cellStyle name="SAPBEXheaderText 2 2 6 2 3 2" xfId="35304"/>
    <cellStyle name="SAPBEXheaderText 2 2 6 2 4" xfId="35305"/>
    <cellStyle name="SAPBEXheaderText 2 2 6 3" xfId="35306"/>
    <cellStyle name="SAPBEXheaderText 2 2 6 3 2" xfId="35307"/>
    <cellStyle name="SAPBEXheaderText 2 2 6 4" xfId="35308"/>
    <cellStyle name="SAPBEXheaderText 2 2 6 4 2" xfId="35309"/>
    <cellStyle name="SAPBEXheaderText 2 2 6 5" xfId="35310"/>
    <cellStyle name="SAPBEXheaderText 2 2 7" xfId="4778"/>
    <cellStyle name="SAPBEXheaderText 2 2 7 2" xfId="4779"/>
    <cellStyle name="SAPBEXheaderText 2 2 7 2 2" xfId="35311"/>
    <cellStyle name="SAPBEXheaderText 2 2 7 2 2 2" xfId="35312"/>
    <cellStyle name="SAPBEXheaderText 2 2 7 2 3" xfId="35313"/>
    <cellStyle name="SAPBEXheaderText 2 2 7 2 3 2" xfId="35314"/>
    <cellStyle name="SAPBEXheaderText 2 2 7 2 4" xfId="35315"/>
    <cellStyle name="SAPBEXheaderText 2 2 7 3" xfId="35316"/>
    <cellStyle name="SAPBEXheaderText 2 2 7 3 2" xfId="35317"/>
    <cellStyle name="SAPBEXheaderText 2 2 7 4" xfId="35318"/>
    <cellStyle name="SAPBEXheaderText 2 2 7 4 2" xfId="35319"/>
    <cellStyle name="SAPBEXheaderText 2 2 7 5" xfId="35320"/>
    <cellStyle name="SAPBEXheaderText 2 2 8" xfId="4780"/>
    <cellStyle name="SAPBEXheaderText 2 2 8 2" xfId="4781"/>
    <cellStyle name="SAPBEXheaderText 2 2 8 2 2" xfId="35321"/>
    <cellStyle name="SAPBEXheaderText 2 2 8 2 2 2" xfId="35322"/>
    <cellStyle name="SAPBEXheaderText 2 2 8 2 3" xfId="35323"/>
    <cellStyle name="SAPBEXheaderText 2 2 8 2 3 2" xfId="35324"/>
    <cellStyle name="SAPBEXheaderText 2 2 8 2 4" xfId="35325"/>
    <cellStyle name="SAPBEXheaderText 2 2 8 3" xfId="35326"/>
    <cellStyle name="SAPBEXheaderText 2 2 8 3 2" xfId="35327"/>
    <cellStyle name="SAPBEXheaderText 2 2 8 4" xfId="35328"/>
    <cellStyle name="SAPBEXheaderText 2 2 8 4 2" xfId="35329"/>
    <cellStyle name="SAPBEXheaderText 2 2 8 5" xfId="35330"/>
    <cellStyle name="SAPBEXheaderText 2 2 9" xfId="4782"/>
    <cellStyle name="SAPBEXheaderText 2 2 9 2" xfId="4783"/>
    <cellStyle name="SAPBEXheaderText 2 2 9 2 2" xfId="35331"/>
    <cellStyle name="SAPBEXheaderText 2 2 9 2 2 2" xfId="35332"/>
    <cellStyle name="SAPBEXheaderText 2 2 9 2 3" xfId="35333"/>
    <cellStyle name="SAPBEXheaderText 2 2 9 2 3 2" xfId="35334"/>
    <cellStyle name="SAPBEXheaderText 2 2 9 2 4" xfId="35335"/>
    <cellStyle name="SAPBEXheaderText 2 2 9 3" xfId="35336"/>
    <cellStyle name="SAPBEXheaderText 2 2 9 3 2" xfId="35337"/>
    <cellStyle name="SAPBEXheaderText 2 2 9 4" xfId="35338"/>
    <cellStyle name="SAPBEXheaderText 2 2 9 4 2" xfId="35339"/>
    <cellStyle name="SAPBEXheaderText 2 2 9 5" xfId="35340"/>
    <cellStyle name="SAPBEXheaderText 2 20" xfId="35341"/>
    <cellStyle name="SAPBEXheaderText 2 20 2" xfId="35342"/>
    <cellStyle name="SAPBEXheaderText 2 21" xfId="35343"/>
    <cellStyle name="SAPBEXheaderText 2 3" xfId="4784"/>
    <cellStyle name="SAPBEXheaderText 2 3 10" xfId="35344"/>
    <cellStyle name="SAPBEXheaderText 2 3 2" xfId="4785"/>
    <cellStyle name="SAPBEXheaderText 2 3 2 2" xfId="4786"/>
    <cellStyle name="SAPBEXheaderText 2 3 2 2 2" xfId="35345"/>
    <cellStyle name="SAPBEXheaderText 2 3 2 2 2 2" xfId="35346"/>
    <cellStyle name="SAPBEXheaderText 2 3 2 2 3" xfId="35347"/>
    <cellStyle name="SAPBEXheaderText 2 3 2 2 3 2" xfId="35348"/>
    <cellStyle name="SAPBEXheaderText 2 3 2 2 4" xfId="35349"/>
    <cellStyle name="SAPBEXheaderText 2 3 2 3" xfId="35350"/>
    <cellStyle name="SAPBEXheaderText 2 3 2 3 2" xfId="35351"/>
    <cellStyle name="SAPBEXheaderText 2 3 2 4" xfId="35352"/>
    <cellStyle name="SAPBEXheaderText 2 3 2 4 2" xfId="35353"/>
    <cellStyle name="SAPBEXheaderText 2 3 2 5" xfId="35354"/>
    <cellStyle name="SAPBEXheaderText 2 3 3" xfId="4787"/>
    <cellStyle name="SAPBEXheaderText 2 3 3 2" xfId="4788"/>
    <cellStyle name="SAPBEXheaderText 2 3 3 2 2" xfId="35355"/>
    <cellStyle name="SAPBEXheaderText 2 3 3 2 2 2" xfId="35356"/>
    <cellStyle name="SAPBEXheaderText 2 3 3 2 3" xfId="35357"/>
    <cellStyle name="SAPBEXheaderText 2 3 3 2 3 2" xfId="35358"/>
    <cellStyle name="SAPBEXheaderText 2 3 3 2 4" xfId="35359"/>
    <cellStyle name="SAPBEXheaderText 2 3 3 3" xfId="35360"/>
    <cellStyle name="SAPBEXheaderText 2 3 3 3 2" xfId="35361"/>
    <cellStyle name="SAPBEXheaderText 2 3 3 4" xfId="35362"/>
    <cellStyle name="SAPBEXheaderText 2 3 3 4 2" xfId="35363"/>
    <cellStyle name="SAPBEXheaderText 2 3 3 5" xfId="35364"/>
    <cellStyle name="SAPBEXheaderText 2 3 4" xfId="4789"/>
    <cellStyle name="SAPBEXheaderText 2 3 4 2" xfId="4790"/>
    <cellStyle name="SAPBEXheaderText 2 3 4 2 2" xfId="35365"/>
    <cellStyle name="SAPBEXheaderText 2 3 4 2 2 2" xfId="35366"/>
    <cellStyle name="SAPBEXheaderText 2 3 4 2 3" xfId="35367"/>
    <cellStyle name="SAPBEXheaderText 2 3 4 2 3 2" xfId="35368"/>
    <cellStyle name="SAPBEXheaderText 2 3 4 2 4" xfId="35369"/>
    <cellStyle name="SAPBEXheaderText 2 3 4 3" xfId="35370"/>
    <cellStyle name="SAPBEXheaderText 2 3 4 3 2" xfId="35371"/>
    <cellStyle name="SAPBEXheaderText 2 3 4 4" xfId="35372"/>
    <cellStyle name="SAPBEXheaderText 2 3 4 4 2" xfId="35373"/>
    <cellStyle name="SAPBEXheaderText 2 3 4 5" xfId="35374"/>
    <cellStyle name="SAPBEXheaderText 2 3 5" xfId="4791"/>
    <cellStyle name="SAPBEXheaderText 2 3 5 2" xfId="4792"/>
    <cellStyle name="SAPBEXheaderText 2 3 5 2 2" xfId="35375"/>
    <cellStyle name="SAPBEXheaderText 2 3 5 2 2 2" xfId="35376"/>
    <cellStyle name="SAPBEXheaderText 2 3 5 2 3" xfId="35377"/>
    <cellStyle name="SAPBEXheaderText 2 3 5 2 3 2" xfId="35378"/>
    <cellStyle name="SAPBEXheaderText 2 3 5 2 4" xfId="35379"/>
    <cellStyle name="SAPBEXheaderText 2 3 5 3" xfId="35380"/>
    <cellStyle name="SAPBEXheaderText 2 3 5 3 2" xfId="35381"/>
    <cellStyle name="SAPBEXheaderText 2 3 5 4" xfId="35382"/>
    <cellStyle name="SAPBEXheaderText 2 3 5 4 2" xfId="35383"/>
    <cellStyle name="SAPBEXheaderText 2 3 5 5" xfId="35384"/>
    <cellStyle name="SAPBEXheaderText 2 3 6" xfId="4793"/>
    <cellStyle name="SAPBEXheaderText 2 3 6 2" xfId="4794"/>
    <cellStyle name="SAPBEXheaderText 2 3 6 2 2" xfId="35385"/>
    <cellStyle name="SAPBEXheaderText 2 3 6 2 2 2" xfId="35386"/>
    <cellStyle name="SAPBEXheaderText 2 3 6 2 3" xfId="35387"/>
    <cellStyle name="SAPBEXheaderText 2 3 6 2 3 2" xfId="35388"/>
    <cellStyle name="SAPBEXheaderText 2 3 6 2 4" xfId="35389"/>
    <cellStyle name="SAPBEXheaderText 2 3 6 3" xfId="35390"/>
    <cellStyle name="SAPBEXheaderText 2 3 6 3 2" xfId="35391"/>
    <cellStyle name="SAPBEXheaderText 2 3 6 4" xfId="35392"/>
    <cellStyle name="SAPBEXheaderText 2 3 6 4 2" xfId="35393"/>
    <cellStyle name="SAPBEXheaderText 2 3 6 5" xfId="35394"/>
    <cellStyle name="SAPBEXheaderText 2 3 7" xfId="4795"/>
    <cellStyle name="SAPBEXheaderText 2 3 7 2" xfId="35395"/>
    <cellStyle name="SAPBEXheaderText 2 3 7 2 2" xfId="35396"/>
    <cellStyle name="SAPBEXheaderText 2 3 7 3" xfId="35397"/>
    <cellStyle name="SAPBEXheaderText 2 3 7 3 2" xfId="35398"/>
    <cellStyle name="SAPBEXheaderText 2 3 7 4" xfId="35399"/>
    <cellStyle name="SAPBEXheaderText 2 3 8" xfId="35400"/>
    <cellStyle name="SAPBEXheaderText 2 3 8 2" xfId="35401"/>
    <cellStyle name="SAPBEXheaderText 2 3 9" xfId="35402"/>
    <cellStyle name="SAPBEXheaderText 2 3 9 2" xfId="35403"/>
    <cellStyle name="SAPBEXheaderText 2 4" xfId="4796"/>
    <cellStyle name="SAPBEXheaderText 2 4 10" xfId="35404"/>
    <cellStyle name="SAPBEXheaderText 2 4 2" xfId="4797"/>
    <cellStyle name="SAPBEXheaderText 2 4 2 2" xfId="4798"/>
    <cellStyle name="SAPBEXheaderText 2 4 2 2 2" xfId="35405"/>
    <cellStyle name="SAPBEXheaderText 2 4 2 2 2 2" xfId="35406"/>
    <cellStyle name="SAPBEXheaderText 2 4 2 2 3" xfId="35407"/>
    <cellStyle name="SAPBEXheaderText 2 4 2 2 3 2" xfId="35408"/>
    <cellStyle name="SAPBEXheaderText 2 4 2 2 4" xfId="35409"/>
    <cellStyle name="SAPBEXheaderText 2 4 2 3" xfId="35410"/>
    <cellStyle name="SAPBEXheaderText 2 4 2 3 2" xfId="35411"/>
    <cellStyle name="SAPBEXheaderText 2 4 2 4" xfId="35412"/>
    <cellStyle name="SAPBEXheaderText 2 4 2 4 2" xfId="35413"/>
    <cellStyle name="SAPBEXheaderText 2 4 2 5" xfId="35414"/>
    <cellStyle name="SAPBEXheaderText 2 4 3" xfId="4799"/>
    <cellStyle name="SAPBEXheaderText 2 4 3 2" xfId="4800"/>
    <cellStyle name="SAPBEXheaderText 2 4 3 2 2" xfId="35415"/>
    <cellStyle name="SAPBEXheaderText 2 4 3 2 2 2" xfId="35416"/>
    <cellStyle name="SAPBEXheaderText 2 4 3 2 3" xfId="35417"/>
    <cellStyle name="SAPBEXheaderText 2 4 3 2 3 2" xfId="35418"/>
    <cellStyle name="SAPBEXheaderText 2 4 3 2 4" xfId="35419"/>
    <cellStyle name="SAPBEXheaderText 2 4 3 3" xfId="35420"/>
    <cellStyle name="SAPBEXheaderText 2 4 3 3 2" xfId="35421"/>
    <cellStyle name="SAPBEXheaderText 2 4 3 4" xfId="35422"/>
    <cellStyle name="SAPBEXheaderText 2 4 3 4 2" xfId="35423"/>
    <cellStyle name="SAPBEXheaderText 2 4 3 5" xfId="35424"/>
    <cellStyle name="SAPBEXheaderText 2 4 4" xfId="4801"/>
    <cellStyle name="SAPBEXheaderText 2 4 4 2" xfId="4802"/>
    <cellStyle name="SAPBEXheaderText 2 4 4 2 2" xfId="35425"/>
    <cellStyle name="SAPBEXheaderText 2 4 4 2 2 2" xfId="35426"/>
    <cellStyle name="SAPBEXheaderText 2 4 4 2 3" xfId="35427"/>
    <cellStyle name="SAPBEXheaderText 2 4 4 2 3 2" xfId="35428"/>
    <cellStyle name="SAPBEXheaderText 2 4 4 2 4" xfId="35429"/>
    <cellStyle name="SAPBEXheaderText 2 4 4 3" xfId="35430"/>
    <cellStyle name="SAPBEXheaderText 2 4 4 3 2" xfId="35431"/>
    <cellStyle name="SAPBEXheaderText 2 4 4 4" xfId="35432"/>
    <cellStyle name="SAPBEXheaderText 2 4 4 4 2" xfId="35433"/>
    <cellStyle name="SAPBEXheaderText 2 4 4 5" xfId="35434"/>
    <cellStyle name="SAPBEXheaderText 2 4 5" xfId="4803"/>
    <cellStyle name="SAPBEXheaderText 2 4 5 2" xfId="4804"/>
    <cellStyle name="SAPBEXheaderText 2 4 5 2 2" xfId="35435"/>
    <cellStyle name="SAPBEXheaderText 2 4 5 2 2 2" xfId="35436"/>
    <cellStyle name="SAPBEXheaderText 2 4 5 2 3" xfId="35437"/>
    <cellStyle name="SAPBEXheaderText 2 4 5 2 3 2" xfId="35438"/>
    <cellStyle name="SAPBEXheaderText 2 4 5 2 4" xfId="35439"/>
    <cellStyle name="SAPBEXheaderText 2 4 5 3" xfId="35440"/>
    <cellStyle name="SAPBEXheaderText 2 4 5 3 2" xfId="35441"/>
    <cellStyle name="SAPBEXheaderText 2 4 5 4" xfId="35442"/>
    <cellStyle name="SAPBEXheaderText 2 4 5 4 2" xfId="35443"/>
    <cellStyle name="SAPBEXheaderText 2 4 5 5" xfId="35444"/>
    <cellStyle name="SAPBEXheaderText 2 4 6" xfId="4805"/>
    <cellStyle name="SAPBEXheaderText 2 4 6 2" xfId="4806"/>
    <cellStyle name="SAPBEXheaderText 2 4 6 2 2" xfId="35445"/>
    <cellStyle name="SAPBEXheaderText 2 4 6 2 2 2" xfId="35446"/>
    <cellStyle name="SAPBEXheaderText 2 4 6 2 3" xfId="35447"/>
    <cellStyle name="SAPBEXheaderText 2 4 6 2 3 2" xfId="35448"/>
    <cellStyle name="SAPBEXheaderText 2 4 6 2 4" xfId="35449"/>
    <cellStyle name="SAPBEXheaderText 2 4 6 3" xfId="35450"/>
    <cellStyle name="SAPBEXheaderText 2 4 6 3 2" xfId="35451"/>
    <cellStyle name="SAPBEXheaderText 2 4 6 4" xfId="35452"/>
    <cellStyle name="SAPBEXheaderText 2 4 6 4 2" xfId="35453"/>
    <cellStyle name="SAPBEXheaderText 2 4 6 5" xfId="35454"/>
    <cellStyle name="SAPBEXheaderText 2 4 7" xfId="4807"/>
    <cellStyle name="SAPBEXheaderText 2 4 7 2" xfId="35455"/>
    <cellStyle name="SAPBEXheaderText 2 4 7 2 2" xfId="35456"/>
    <cellStyle name="SAPBEXheaderText 2 4 7 3" xfId="35457"/>
    <cellStyle name="SAPBEXheaderText 2 4 7 3 2" xfId="35458"/>
    <cellStyle name="SAPBEXheaderText 2 4 7 4" xfId="35459"/>
    <cellStyle name="SAPBEXheaderText 2 4 8" xfId="35460"/>
    <cellStyle name="SAPBEXheaderText 2 4 8 2" xfId="35461"/>
    <cellStyle name="SAPBEXheaderText 2 4 9" xfId="35462"/>
    <cellStyle name="SAPBEXheaderText 2 4 9 2" xfId="35463"/>
    <cellStyle name="SAPBEXheaderText 2 5" xfId="4808"/>
    <cellStyle name="SAPBEXheaderText 2 5 10" xfId="35464"/>
    <cellStyle name="SAPBEXheaderText 2 5 2" xfId="4809"/>
    <cellStyle name="SAPBEXheaderText 2 5 2 2" xfId="4810"/>
    <cellStyle name="SAPBEXheaderText 2 5 2 2 2" xfId="35465"/>
    <cellStyle name="SAPBEXheaderText 2 5 2 2 2 2" xfId="35466"/>
    <cellStyle name="SAPBEXheaderText 2 5 2 2 3" xfId="35467"/>
    <cellStyle name="SAPBEXheaderText 2 5 2 2 3 2" xfId="35468"/>
    <cellStyle name="SAPBEXheaderText 2 5 2 2 4" xfId="35469"/>
    <cellStyle name="SAPBEXheaderText 2 5 2 3" xfId="35470"/>
    <cellStyle name="SAPBEXheaderText 2 5 2 3 2" xfId="35471"/>
    <cellStyle name="SAPBEXheaderText 2 5 2 4" xfId="35472"/>
    <cellStyle name="SAPBEXheaderText 2 5 2 4 2" xfId="35473"/>
    <cellStyle name="SAPBEXheaderText 2 5 2 5" xfId="35474"/>
    <cellStyle name="SAPBEXheaderText 2 5 3" xfId="4811"/>
    <cellStyle name="SAPBEXheaderText 2 5 3 2" xfId="4812"/>
    <cellStyle name="SAPBEXheaderText 2 5 3 2 2" xfId="35475"/>
    <cellStyle name="SAPBEXheaderText 2 5 3 2 2 2" xfId="35476"/>
    <cellStyle name="SAPBEXheaderText 2 5 3 2 3" xfId="35477"/>
    <cellStyle name="SAPBEXheaderText 2 5 3 2 3 2" xfId="35478"/>
    <cellStyle name="SAPBEXheaderText 2 5 3 2 4" xfId="35479"/>
    <cellStyle name="SAPBEXheaderText 2 5 3 3" xfId="35480"/>
    <cellStyle name="SAPBEXheaderText 2 5 3 3 2" xfId="35481"/>
    <cellStyle name="SAPBEXheaderText 2 5 3 4" xfId="35482"/>
    <cellStyle name="SAPBEXheaderText 2 5 3 4 2" xfId="35483"/>
    <cellStyle name="SAPBEXheaderText 2 5 3 5" xfId="35484"/>
    <cellStyle name="SAPBEXheaderText 2 5 4" xfId="4813"/>
    <cellStyle name="SAPBEXheaderText 2 5 4 2" xfId="4814"/>
    <cellStyle name="SAPBEXheaderText 2 5 4 2 2" xfId="35485"/>
    <cellStyle name="SAPBEXheaderText 2 5 4 2 2 2" xfId="35486"/>
    <cellStyle name="SAPBEXheaderText 2 5 4 2 3" xfId="35487"/>
    <cellStyle name="SAPBEXheaderText 2 5 4 2 3 2" xfId="35488"/>
    <cellStyle name="SAPBEXheaderText 2 5 4 2 4" xfId="35489"/>
    <cellStyle name="SAPBEXheaderText 2 5 4 3" xfId="35490"/>
    <cellStyle name="SAPBEXheaderText 2 5 4 3 2" xfId="35491"/>
    <cellStyle name="SAPBEXheaderText 2 5 4 4" xfId="35492"/>
    <cellStyle name="SAPBEXheaderText 2 5 4 4 2" xfId="35493"/>
    <cellStyle name="SAPBEXheaderText 2 5 4 5" xfId="35494"/>
    <cellStyle name="SAPBEXheaderText 2 5 5" xfId="4815"/>
    <cellStyle name="SAPBEXheaderText 2 5 5 2" xfId="4816"/>
    <cellStyle name="SAPBEXheaderText 2 5 5 2 2" xfId="35495"/>
    <cellStyle name="SAPBEXheaderText 2 5 5 2 2 2" xfId="35496"/>
    <cellStyle name="SAPBEXheaderText 2 5 5 2 3" xfId="35497"/>
    <cellStyle name="SAPBEXheaderText 2 5 5 2 3 2" xfId="35498"/>
    <cellStyle name="SAPBEXheaderText 2 5 5 2 4" xfId="35499"/>
    <cellStyle name="SAPBEXheaderText 2 5 5 3" xfId="35500"/>
    <cellStyle name="SAPBEXheaderText 2 5 5 3 2" xfId="35501"/>
    <cellStyle name="SAPBEXheaderText 2 5 5 4" xfId="35502"/>
    <cellStyle name="SAPBEXheaderText 2 5 5 4 2" xfId="35503"/>
    <cellStyle name="SAPBEXheaderText 2 5 5 5" xfId="35504"/>
    <cellStyle name="SAPBEXheaderText 2 5 6" xfId="4817"/>
    <cellStyle name="SAPBEXheaderText 2 5 6 2" xfId="4818"/>
    <cellStyle name="SAPBEXheaderText 2 5 6 2 2" xfId="35505"/>
    <cellStyle name="SAPBEXheaderText 2 5 6 2 2 2" xfId="35506"/>
    <cellStyle name="SAPBEXheaderText 2 5 6 2 3" xfId="35507"/>
    <cellStyle name="SAPBEXheaderText 2 5 6 2 3 2" xfId="35508"/>
    <cellStyle name="SAPBEXheaderText 2 5 6 2 4" xfId="35509"/>
    <cellStyle name="SAPBEXheaderText 2 5 6 3" xfId="35510"/>
    <cellStyle name="SAPBEXheaderText 2 5 6 3 2" xfId="35511"/>
    <cellStyle name="SAPBEXheaderText 2 5 6 4" xfId="35512"/>
    <cellStyle name="SAPBEXheaderText 2 5 6 4 2" xfId="35513"/>
    <cellStyle name="SAPBEXheaderText 2 5 6 5" xfId="35514"/>
    <cellStyle name="SAPBEXheaderText 2 5 7" xfId="4819"/>
    <cellStyle name="SAPBEXheaderText 2 5 7 2" xfId="35515"/>
    <cellStyle name="SAPBEXheaderText 2 5 7 2 2" xfId="35516"/>
    <cellStyle name="SAPBEXheaderText 2 5 7 3" xfId="35517"/>
    <cellStyle name="SAPBEXheaderText 2 5 7 3 2" xfId="35518"/>
    <cellStyle name="SAPBEXheaderText 2 5 7 4" xfId="35519"/>
    <cellStyle name="SAPBEXheaderText 2 5 8" xfId="35520"/>
    <cellStyle name="SAPBEXheaderText 2 5 8 2" xfId="35521"/>
    <cellStyle name="SAPBEXheaderText 2 5 9" xfId="35522"/>
    <cellStyle name="SAPBEXheaderText 2 5 9 2" xfId="35523"/>
    <cellStyle name="SAPBEXheaderText 2 6" xfId="4820"/>
    <cellStyle name="SAPBEXheaderText 2 6 2" xfId="4821"/>
    <cellStyle name="SAPBEXheaderText 2 6 2 2" xfId="35524"/>
    <cellStyle name="SAPBEXheaderText 2 6 2 2 2" xfId="35525"/>
    <cellStyle name="SAPBEXheaderText 2 6 2 3" xfId="35526"/>
    <cellStyle name="SAPBEXheaderText 2 6 2 3 2" xfId="35527"/>
    <cellStyle name="SAPBEXheaderText 2 6 2 4" xfId="35528"/>
    <cellStyle name="SAPBEXheaderText 2 6 3" xfId="35529"/>
    <cellStyle name="SAPBEXheaderText 2 6 3 2" xfId="35530"/>
    <cellStyle name="SAPBEXheaderText 2 6 4" xfId="35531"/>
    <cellStyle name="SAPBEXheaderText 2 6 4 2" xfId="35532"/>
    <cellStyle name="SAPBEXheaderText 2 6 5" xfId="35533"/>
    <cellStyle name="SAPBEXheaderText 2 7" xfId="4822"/>
    <cellStyle name="SAPBEXheaderText 2 7 2" xfId="4823"/>
    <cellStyle name="SAPBEXheaderText 2 7 2 2" xfId="35534"/>
    <cellStyle name="SAPBEXheaderText 2 7 2 2 2" xfId="35535"/>
    <cellStyle name="SAPBEXheaderText 2 7 2 3" xfId="35536"/>
    <cellStyle name="SAPBEXheaderText 2 7 2 3 2" xfId="35537"/>
    <cellStyle name="SAPBEXheaderText 2 7 2 4" xfId="35538"/>
    <cellStyle name="SAPBEXheaderText 2 7 3" xfId="35539"/>
    <cellStyle name="SAPBEXheaderText 2 7 3 2" xfId="35540"/>
    <cellStyle name="SAPBEXheaderText 2 7 4" xfId="35541"/>
    <cellStyle name="SAPBEXheaderText 2 7 4 2" xfId="35542"/>
    <cellStyle name="SAPBEXheaderText 2 7 5" xfId="35543"/>
    <cellStyle name="SAPBEXheaderText 2 8" xfId="4824"/>
    <cellStyle name="SAPBEXheaderText 2 8 2" xfId="4825"/>
    <cellStyle name="SAPBEXheaderText 2 8 2 2" xfId="35544"/>
    <cellStyle name="SAPBEXheaderText 2 8 2 2 2" xfId="35545"/>
    <cellStyle name="SAPBEXheaderText 2 8 2 3" xfId="35546"/>
    <cellStyle name="SAPBEXheaderText 2 8 2 3 2" xfId="35547"/>
    <cellStyle name="SAPBEXheaderText 2 8 2 4" xfId="35548"/>
    <cellStyle name="SAPBEXheaderText 2 8 3" xfId="35549"/>
    <cellStyle name="SAPBEXheaderText 2 8 3 2" xfId="35550"/>
    <cellStyle name="SAPBEXheaderText 2 8 4" xfId="35551"/>
    <cellStyle name="SAPBEXheaderText 2 8 4 2" xfId="35552"/>
    <cellStyle name="SAPBEXheaderText 2 8 5" xfId="35553"/>
    <cellStyle name="SAPBEXheaderText 2 9" xfId="4826"/>
    <cellStyle name="SAPBEXheaderText 2 9 2" xfId="4827"/>
    <cellStyle name="SAPBEXheaderText 2 9 2 2" xfId="35554"/>
    <cellStyle name="SAPBEXheaderText 2 9 2 2 2" xfId="35555"/>
    <cellStyle name="SAPBEXheaderText 2 9 2 3" xfId="35556"/>
    <cellStyle name="SAPBEXheaderText 2 9 2 3 2" xfId="35557"/>
    <cellStyle name="SAPBEXheaderText 2 9 2 4" xfId="35558"/>
    <cellStyle name="SAPBEXheaderText 2 9 3" xfId="35559"/>
    <cellStyle name="SAPBEXheaderText 2 9 3 2" xfId="35560"/>
    <cellStyle name="SAPBEXheaderText 2 9 4" xfId="35561"/>
    <cellStyle name="SAPBEXheaderText 2 9 4 2" xfId="35562"/>
    <cellStyle name="SAPBEXheaderText 2 9 5" xfId="35563"/>
    <cellStyle name="SAPBEXheaderText 20" xfId="35564"/>
    <cellStyle name="SAPBEXheaderText 21" xfId="35565"/>
    <cellStyle name="SAPBEXheaderText 21 2" xfId="35566"/>
    <cellStyle name="SAPBEXheaderText 22" xfId="35567"/>
    <cellStyle name="SAPBEXheaderText 3" xfId="4828"/>
    <cellStyle name="SAPBEXheaderText 3 10" xfId="4829"/>
    <cellStyle name="SAPBEXheaderText 3 10 2" xfId="35568"/>
    <cellStyle name="SAPBEXheaderText 3 10 2 2" xfId="35569"/>
    <cellStyle name="SAPBEXheaderText 3 10 3" xfId="35570"/>
    <cellStyle name="SAPBEXheaderText 3 10 3 2" xfId="35571"/>
    <cellStyle name="SAPBEXheaderText 3 10 4" xfId="35572"/>
    <cellStyle name="SAPBEXheaderText 3 11" xfId="35573"/>
    <cellStyle name="SAPBEXheaderText 3 11 2" xfId="35574"/>
    <cellStyle name="SAPBEXheaderText 3 12" xfId="35575"/>
    <cellStyle name="SAPBEXheaderText 3 12 2" xfId="35576"/>
    <cellStyle name="SAPBEXheaderText 3 13" xfId="35577"/>
    <cellStyle name="SAPBEXheaderText 3 2" xfId="4830"/>
    <cellStyle name="SAPBEXheaderText 3 2 10" xfId="35578"/>
    <cellStyle name="SAPBEXheaderText 3 2 2" xfId="4831"/>
    <cellStyle name="SAPBEXheaderText 3 2 2 2" xfId="4832"/>
    <cellStyle name="SAPBEXheaderText 3 2 2 2 2" xfId="35579"/>
    <cellStyle name="SAPBEXheaderText 3 2 2 2 2 2" xfId="35580"/>
    <cellStyle name="SAPBEXheaderText 3 2 2 2 3" xfId="35581"/>
    <cellStyle name="SAPBEXheaderText 3 2 2 2 3 2" xfId="35582"/>
    <cellStyle name="SAPBEXheaderText 3 2 2 2 4" xfId="35583"/>
    <cellStyle name="SAPBEXheaderText 3 2 2 3" xfId="35584"/>
    <cellStyle name="SAPBEXheaderText 3 2 2 3 2" xfId="35585"/>
    <cellStyle name="SAPBEXheaderText 3 2 2 4" xfId="35586"/>
    <cellStyle name="SAPBEXheaderText 3 2 2 4 2" xfId="35587"/>
    <cellStyle name="SAPBEXheaderText 3 2 2 5" xfId="35588"/>
    <cellStyle name="SAPBEXheaderText 3 2 3" xfId="4833"/>
    <cellStyle name="SAPBEXheaderText 3 2 3 2" xfId="4834"/>
    <cellStyle name="SAPBEXheaderText 3 2 3 2 2" xfId="35589"/>
    <cellStyle name="SAPBEXheaderText 3 2 3 2 2 2" xfId="35590"/>
    <cellStyle name="SAPBEXheaderText 3 2 3 2 3" xfId="35591"/>
    <cellStyle name="SAPBEXheaderText 3 2 3 2 3 2" xfId="35592"/>
    <cellStyle name="SAPBEXheaderText 3 2 3 2 4" xfId="35593"/>
    <cellStyle name="SAPBEXheaderText 3 2 3 3" xfId="35594"/>
    <cellStyle name="SAPBEXheaderText 3 2 3 3 2" xfId="35595"/>
    <cellStyle name="SAPBEXheaderText 3 2 3 4" xfId="35596"/>
    <cellStyle name="SAPBEXheaderText 3 2 3 4 2" xfId="35597"/>
    <cellStyle name="SAPBEXheaderText 3 2 3 5" xfId="35598"/>
    <cellStyle name="SAPBEXheaderText 3 2 4" xfId="4835"/>
    <cellStyle name="SAPBEXheaderText 3 2 4 2" xfId="4836"/>
    <cellStyle name="SAPBEXheaderText 3 2 4 2 2" xfId="35599"/>
    <cellStyle name="SAPBEXheaderText 3 2 4 2 2 2" xfId="35600"/>
    <cellStyle name="SAPBEXheaderText 3 2 4 2 3" xfId="35601"/>
    <cellStyle name="SAPBEXheaderText 3 2 4 2 3 2" xfId="35602"/>
    <cellStyle name="SAPBEXheaderText 3 2 4 2 4" xfId="35603"/>
    <cellStyle name="SAPBEXheaderText 3 2 4 3" xfId="35604"/>
    <cellStyle name="SAPBEXheaderText 3 2 4 3 2" xfId="35605"/>
    <cellStyle name="SAPBEXheaderText 3 2 4 4" xfId="35606"/>
    <cellStyle name="SAPBEXheaderText 3 2 4 4 2" xfId="35607"/>
    <cellStyle name="SAPBEXheaderText 3 2 4 5" xfId="35608"/>
    <cellStyle name="SAPBEXheaderText 3 2 5" xfId="4837"/>
    <cellStyle name="SAPBEXheaderText 3 2 5 2" xfId="4838"/>
    <cellStyle name="SAPBEXheaderText 3 2 5 2 2" xfId="35609"/>
    <cellStyle name="SAPBEXheaderText 3 2 5 2 2 2" xfId="35610"/>
    <cellStyle name="SAPBEXheaderText 3 2 5 2 3" xfId="35611"/>
    <cellStyle name="SAPBEXheaderText 3 2 5 2 3 2" xfId="35612"/>
    <cellStyle name="SAPBEXheaderText 3 2 5 2 4" xfId="35613"/>
    <cellStyle name="SAPBEXheaderText 3 2 5 3" xfId="35614"/>
    <cellStyle name="SAPBEXheaderText 3 2 5 3 2" xfId="35615"/>
    <cellStyle name="SAPBEXheaderText 3 2 5 4" xfId="35616"/>
    <cellStyle name="SAPBEXheaderText 3 2 5 4 2" xfId="35617"/>
    <cellStyle name="SAPBEXheaderText 3 2 5 5" xfId="35618"/>
    <cellStyle name="SAPBEXheaderText 3 2 6" xfId="4839"/>
    <cellStyle name="SAPBEXheaderText 3 2 6 2" xfId="4840"/>
    <cellStyle name="SAPBEXheaderText 3 2 6 2 2" xfId="35619"/>
    <cellStyle name="SAPBEXheaderText 3 2 6 2 2 2" xfId="35620"/>
    <cellStyle name="SAPBEXheaderText 3 2 6 2 3" xfId="35621"/>
    <cellStyle name="SAPBEXheaderText 3 2 6 2 3 2" xfId="35622"/>
    <cellStyle name="SAPBEXheaderText 3 2 6 2 4" xfId="35623"/>
    <cellStyle name="SAPBEXheaderText 3 2 6 3" xfId="35624"/>
    <cellStyle name="SAPBEXheaderText 3 2 6 3 2" xfId="35625"/>
    <cellStyle name="SAPBEXheaderText 3 2 6 4" xfId="35626"/>
    <cellStyle name="SAPBEXheaderText 3 2 6 4 2" xfId="35627"/>
    <cellStyle name="SAPBEXheaderText 3 2 6 5" xfId="35628"/>
    <cellStyle name="SAPBEXheaderText 3 2 7" xfId="4841"/>
    <cellStyle name="SAPBEXheaderText 3 2 7 2" xfId="35629"/>
    <cellStyle name="SAPBEXheaderText 3 2 7 2 2" xfId="35630"/>
    <cellStyle name="SAPBEXheaderText 3 2 7 3" xfId="35631"/>
    <cellStyle name="SAPBEXheaderText 3 2 7 3 2" xfId="35632"/>
    <cellStyle name="SAPBEXheaderText 3 2 7 4" xfId="35633"/>
    <cellStyle name="SAPBEXheaderText 3 2 8" xfId="35634"/>
    <cellStyle name="SAPBEXheaderText 3 2 8 2" xfId="35635"/>
    <cellStyle name="SAPBEXheaderText 3 2 9" xfId="35636"/>
    <cellStyle name="SAPBEXheaderText 3 2 9 2" xfId="35637"/>
    <cellStyle name="SAPBEXheaderText 3 3" xfId="4842"/>
    <cellStyle name="SAPBEXheaderText 3 3 10" xfId="35638"/>
    <cellStyle name="SAPBEXheaderText 3 3 2" xfId="4843"/>
    <cellStyle name="SAPBEXheaderText 3 3 2 2" xfId="4844"/>
    <cellStyle name="SAPBEXheaderText 3 3 2 2 2" xfId="35639"/>
    <cellStyle name="SAPBEXheaderText 3 3 2 2 2 2" xfId="35640"/>
    <cellStyle name="SAPBEXheaderText 3 3 2 2 3" xfId="35641"/>
    <cellStyle name="SAPBEXheaderText 3 3 2 2 3 2" xfId="35642"/>
    <cellStyle name="SAPBEXheaderText 3 3 2 2 4" xfId="35643"/>
    <cellStyle name="SAPBEXheaderText 3 3 2 3" xfId="35644"/>
    <cellStyle name="SAPBEXheaderText 3 3 2 3 2" xfId="35645"/>
    <cellStyle name="SAPBEXheaderText 3 3 2 4" xfId="35646"/>
    <cellStyle name="SAPBEXheaderText 3 3 2 4 2" xfId="35647"/>
    <cellStyle name="SAPBEXheaderText 3 3 2 5" xfId="35648"/>
    <cellStyle name="SAPBEXheaderText 3 3 3" xfId="4845"/>
    <cellStyle name="SAPBEXheaderText 3 3 3 2" xfId="4846"/>
    <cellStyle name="SAPBEXheaderText 3 3 3 2 2" xfId="35649"/>
    <cellStyle name="SAPBEXheaderText 3 3 3 2 2 2" xfId="35650"/>
    <cellStyle name="SAPBEXheaderText 3 3 3 2 3" xfId="35651"/>
    <cellStyle name="SAPBEXheaderText 3 3 3 2 3 2" xfId="35652"/>
    <cellStyle name="SAPBEXheaderText 3 3 3 2 4" xfId="35653"/>
    <cellStyle name="SAPBEXheaderText 3 3 3 3" xfId="35654"/>
    <cellStyle name="SAPBEXheaderText 3 3 3 3 2" xfId="35655"/>
    <cellStyle name="SAPBEXheaderText 3 3 3 4" xfId="35656"/>
    <cellStyle name="SAPBEXheaderText 3 3 3 4 2" xfId="35657"/>
    <cellStyle name="SAPBEXheaderText 3 3 3 5" xfId="35658"/>
    <cellStyle name="SAPBEXheaderText 3 3 4" xfId="4847"/>
    <cellStyle name="SAPBEXheaderText 3 3 4 2" xfId="4848"/>
    <cellStyle name="SAPBEXheaderText 3 3 4 2 2" xfId="35659"/>
    <cellStyle name="SAPBEXheaderText 3 3 4 2 2 2" xfId="35660"/>
    <cellStyle name="SAPBEXheaderText 3 3 4 2 3" xfId="35661"/>
    <cellStyle name="SAPBEXheaderText 3 3 4 2 3 2" xfId="35662"/>
    <cellStyle name="SAPBEXheaderText 3 3 4 2 4" xfId="35663"/>
    <cellStyle name="SAPBEXheaderText 3 3 4 3" xfId="35664"/>
    <cellStyle name="SAPBEXheaderText 3 3 4 3 2" xfId="35665"/>
    <cellStyle name="SAPBEXheaderText 3 3 4 4" xfId="35666"/>
    <cellStyle name="SAPBEXheaderText 3 3 4 4 2" xfId="35667"/>
    <cellStyle name="SAPBEXheaderText 3 3 4 5" xfId="35668"/>
    <cellStyle name="SAPBEXheaderText 3 3 5" xfId="4849"/>
    <cellStyle name="SAPBEXheaderText 3 3 5 2" xfId="4850"/>
    <cellStyle name="SAPBEXheaderText 3 3 5 2 2" xfId="35669"/>
    <cellStyle name="SAPBEXheaderText 3 3 5 2 2 2" xfId="35670"/>
    <cellStyle name="SAPBEXheaderText 3 3 5 2 3" xfId="35671"/>
    <cellStyle name="SAPBEXheaderText 3 3 5 2 3 2" xfId="35672"/>
    <cellStyle name="SAPBEXheaderText 3 3 5 2 4" xfId="35673"/>
    <cellStyle name="SAPBEXheaderText 3 3 5 3" xfId="35674"/>
    <cellStyle name="SAPBEXheaderText 3 3 5 3 2" xfId="35675"/>
    <cellStyle name="SAPBEXheaderText 3 3 5 4" xfId="35676"/>
    <cellStyle name="SAPBEXheaderText 3 3 5 4 2" xfId="35677"/>
    <cellStyle name="SAPBEXheaderText 3 3 5 5" xfId="35678"/>
    <cellStyle name="SAPBEXheaderText 3 3 6" xfId="4851"/>
    <cellStyle name="SAPBEXheaderText 3 3 6 2" xfId="4852"/>
    <cellStyle name="SAPBEXheaderText 3 3 6 2 2" xfId="35679"/>
    <cellStyle name="SAPBEXheaderText 3 3 6 2 2 2" xfId="35680"/>
    <cellStyle name="SAPBEXheaderText 3 3 6 2 3" xfId="35681"/>
    <cellStyle name="SAPBEXheaderText 3 3 6 2 3 2" xfId="35682"/>
    <cellStyle name="SAPBEXheaderText 3 3 6 2 4" xfId="35683"/>
    <cellStyle name="SAPBEXheaderText 3 3 6 3" xfId="35684"/>
    <cellStyle name="SAPBEXheaderText 3 3 6 3 2" xfId="35685"/>
    <cellStyle name="SAPBEXheaderText 3 3 6 4" xfId="35686"/>
    <cellStyle name="SAPBEXheaderText 3 3 6 4 2" xfId="35687"/>
    <cellStyle name="SAPBEXheaderText 3 3 6 5" xfId="35688"/>
    <cellStyle name="SAPBEXheaderText 3 3 7" xfId="4853"/>
    <cellStyle name="SAPBEXheaderText 3 3 7 2" xfId="35689"/>
    <cellStyle name="SAPBEXheaderText 3 3 7 2 2" xfId="35690"/>
    <cellStyle name="SAPBEXheaderText 3 3 7 3" xfId="35691"/>
    <cellStyle name="SAPBEXheaderText 3 3 7 3 2" xfId="35692"/>
    <cellStyle name="SAPBEXheaderText 3 3 7 4" xfId="35693"/>
    <cellStyle name="SAPBEXheaderText 3 3 8" xfId="35694"/>
    <cellStyle name="SAPBEXheaderText 3 3 8 2" xfId="35695"/>
    <cellStyle name="SAPBEXheaderText 3 3 9" xfId="35696"/>
    <cellStyle name="SAPBEXheaderText 3 3 9 2" xfId="35697"/>
    <cellStyle name="SAPBEXheaderText 3 4" xfId="4854"/>
    <cellStyle name="SAPBEXheaderText 3 4 10" xfId="35698"/>
    <cellStyle name="SAPBEXheaderText 3 4 2" xfId="4855"/>
    <cellStyle name="SAPBEXheaderText 3 4 2 2" xfId="4856"/>
    <cellStyle name="SAPBEXheaderText 3 4 2 2 2" xfId="35699"/>
    <cellStyle name="SAPBEXheaderText 3 4 2 2 2 2" xfId="35700"/>
    <cellStyle name="SAPBEXheaderText 3 4 2 2 3" xfId="35701"/>
    <cellStyle name="SAPBEXheaderText 3 4 2 2 3 2" xfId="35702"/>
    <cellStyle name="SAPBEXheaderText 3 4 2 2 4" xfId="35703"/>
    <cellStyle name="SAPBEXheaderText 3 4 2 3" xfId="35704"/>
    <cellStyle name="SAPBEXheaderText 3 4 2 3 2" xfId="35705"/>
    <cellStyle name="SAPBEXheaderText 3 4 2 4" xfId="35706"/>
    <cellStyle name="SAPBEXheaderText 3 4 2 4 2" xfId="35707"/>
    <cellStyle name="SAPBEXheaderText 3 4 2 5" xfId="35708"/>
    <cellStyle name="SAPBEXheaderText 3 4 3" xfId="4857"/>
    <cellStyle name="SAPBEXheaderText 3 4 3 2" xfId="4858"/>
    <cellStyle name="SAPBEXheaderText 3 4 3 2 2" xfId="35709"/>
    <cellStyle name="SAPBEXheaderText 3 4 3 2 2 2" xfId="35710"/>
    <cellStyle name="SAPBEXheaderText 3 4 3 2 3" xfId="35711"/>
    <cellStyle name="SAPBEXheaderText 3 4 3 2 3 2" xfId="35712"/>
    <cellStyle name="SAPBEXheaderText 3 4 3 2 4" xfId="35713"/>
    <cellStyle name="SAPBEXheaderText 3 4 3 3" xfId="35714"/>
    <cellStyle name="SAPBEXheaderText 3 4 3 3 2" xfId="35715"/>
    <cellStyle name="SAPBEXheaderText 3 4 3 4" xfId="35716"/>
    <cellStyle name="SAPBEXheaderText 3 4 3 4 2" xfId="35717"/>
    <cellStyle name="SAPBEXheaderText 3 4 3 5" xfId="35718"/>
    <cellStyle name="SAPBEXheaderText 3 4 4" xfId="4859"/>
    <cellStyle name="SAPBEXheaderText 3 4 4 2" xfId="4860"/>
    <cellStyle name="SAPBEXheaderText 3 4 4 2 2" xfId="35719"/>
    <cellStyle name="SAPBEXheaderText 3 4 4 2 2 2" xfId="35720"/>
    <cellStyle name="SAPBEXheaderText 3 4 4 2 3" xfId="35721"/>
    <cellStyle name="SAPBEXheaderText 3 4 4 2 3 2" xfId="35722"/>
    <cellStyle name="SAPBEXheaderText 3 4 4 2 4" xfId="35723"/>
    <cellStyle name="SAPBEXheaderText 3 4 4 3" xfId="35724"/>
    <cellStyle name="SAPBEXheaderText 3 4 4 3 2" xfId="35725"/>
    <cellStyle name="SAPBEXheaderText 3 4 4 4" xfId="35726"/>
    <cellStyle name="SAPBEXheaderText 3 4 4 4 2" xfId="35727"/>
    <cellStyle name="SAPBEXheaderText 3 4 4 5" xfId="35728"/>
    <cellStyle name="SAPBEXheaderText 3 4 5" xfId="4861"/>
    <cellStyle name="SAPBEXheaderText 3 4 5 2" xfId="4862"/>
    <cellStyle name="SAPBEXheaderText 3 4 5 2 2" xfId="35729"/>
    <cellStyle name="SAPBEXheaderText 3 4 5 2 2 2" xfId="35730"/>
    <cellStyle name="SAPBEXheaderText 3 4 5 2 3" xfId="35731"/>
    <cellStyle name="SAPBEXheaderText 3 4 5 2 3 2" xfId="35732"/>
    <cellStyle name="SAPBEXheaderText 3 4 5 2 4" xfId="35733"/>
    <cellStyle name="SAPBEXheaderText 3 4 5 3" xfId="35734"/>
    <cellStyle name="SAPBEXheaderText 3 4 5 3 2" xfId="35735"/>
    <cellStyle name="SAPBEXheaderText 3 4 5 4" xfId="35736"/>
    <cellStyle name="SAPBEXheaderText 3 4 5 4 2" xfId="35737"/>
    <cellStyle name="SAPBEXheaderText 3 4 5 5" xfId="35738"/>
    <cellStyle name="SAPBEXheaderText 3 4 6" xfId="4863"/>
    <cellStyle name="SAPBEXheaderText 3 4 6 2" xfId="4864"/>
    <cellStyle name="SAPBEXheaderText 3 4 6 2 2" xfId="35739"/>
    <cellStyle name="SAPBEXheaderText 3 4 6 2 2 2" xfId="35740"/>
    <cellStyle name="SAPBEXheaderText 3 4 6 2 3" xfId="35741"/>
    <cellStyle name="SAPBEXheaderText 3 4 6 2 3 2" xfId="35742"/>
    <cellStyle name="SAPBEXheaderText 3 4 6 2 4" xfId="35743"/>
    <cellStyle name="SAPBEXheaderText 3 4 6 3" xfId="35744"/>
    <cellStyle name="SAPBEXheaderText 3 4 6 3 2" xfId="35745"/>
    <cellStyle name="SAPBEXheaderText 3 4 6 4" xfId="35746"/>
    <cellStyle name="SAPBEXheaderText 3 4 6 4 2" xfId="35747"/>
    <cellStyle name="SAPBEXheaderText 3 4 6 5" xfId="35748"/>
    <cellStyle name="SAPBEXheaderText 3 4 7" xfId="4865"/>
    <cellStyle name="SAPBEXheaderText 3 4 7 2" xfId="35749"/>
    <cellStyle name="SAPBEXheaderText 3 4 7 2 2" xfId="35750"/>
    <cellStyle name="SAPBEXheaderText 3 4 7 3" xfId="35751"/>
    <cellStyle name="SAPBEXheaderText 3 4 7 3 2" xfId="35752"/>
    <cellStyle name="SAPBEXheaderText 3 4 7 4" xfId="35753"/>
    <cellStyle name="SAPBEXheaderText 3 4 8" xfId="35754"/>
    <cellStyle name="SAPBEXheaderText 3 4 8 2" xfId="35755"/>
    <cellStyle name="SAPBEXheaderText 3 4 9" xfId="35756"/>
    <cellStyle name="SAPBEXheaderText 3 4 9 2" xfId="35757"/>
    <cellStyle name="SAPBEXheaderText 3 5" xfId="4866"/>
    <cellStyle name="SAPBEXheaderText 3 5 2" xfId="4867"/>
    <cellStyle name="SAPBEXheaderText 3 5 2 2" xfId="35758"/>
    <cellStyle name="SAPBEXheaderText 3 5 2 2 2" xfId="35759"/>
    <cellStyle name="SAPBEXheaderText 3 5 2 3" xfId="35760"/>
    <cellStyle name="SAPBEXheaderText 3 5 2 3 2" xfId="35761"/>
    <cellStyle name="SAPBEXheaderText 3 5 2 4" xfId="35762"/>
    <cellStyle name="SAPBEXheaderText 3 5 3" xfId="35763"/>
    <cellStyle name="SAPBEXheaderText 3 5 3 2" xfId="35764"/>
    <cellStyle name="SAPBEXheaderText 3 5 4" xfId="35765"/>
    <cellStyle name="SAPBEXheaderText 3 5 4 2" xfId="35766"/>
    <cellStyle name="SAPBEXheaderText 3 5 5" xfId="35767"/>
    <cellStyle name="SAPBEXheaderText 3 6" xfId="4868"/>
    <cellStyle name="SAPBEXheaderText 3 6 2" xfId="4869"/>
    <cellStyle name="SAPBEXheaderText 3 6 2 2" xfId="35768"/>
    <cellStyle name="SAPBEXheaderText 3 6 2 2 2" xfId="35769"/>
    <cellStyle name="SAPBEXheaderText 3 6 2 3" xfId="35770"/>
    <cellStyle name="SAPBEXheaderText 3 6 2 3 2" xfId="35771"/>
    <cellStyle name="SAPBEXheaderText 3 6 2 4" xfId="35772"/>
    <cellStyle name="SAPBEXheaderText 3 6 3" xfId="35773"/>
    <cellStyle name="SAPBEXheaderText 3 6 3 2" xfId="35774"/>
    <cellStyle name="SAPBEXheaderText 3 6 4" xfId="35775"/>
    <cellStyle name="SAPBEXheaderText 3 6 4 2" xfId="35776"/>
    <cellStyle name="SAPBEXheaderText 3 6 5" xfId="35777"/>
    <cellStyle name="SAPBEXheaderText 3 7" xfId="4870"/>
    <cellStyle name="SAPBEXheaderText 3 7 2" xfId="4871"/>
    <cellStyle name="SAPBEXheaderText 3 7 2 2" xfId="35778"/>
    <cellStyle name="SAPBEXheaderText 3 7 2 2 2" xfId="35779"/>
    <cellStyle name="SAPBEXheaderText 3 7 2 3" xfId="35780"/>
    <cellStyle name="SAPBEXheaderText 3 7 2 3 2" xfId="35781"/>
    <cellStyle name="SAPBEXheaderText 3 7 2 4" xfId="35782"/>
    <cellStyle name="SAPBEXheaderText 3 7 3" xfId="35783"/>
    <cellStyle name="SAPBEXheaderText 3 7 3 2" xfId="35784"/>
    <cellStyle name="SAPBEXheaderText 3 7 4" xfId="35785"/>
    <cellStyle name="SAPBEXheaderText 3 7 4 2" xfId="35786"/>
    <cellStyle name="SAPBEXheaderText 3 7 5" xfId="35787"/>
    <cellStyle name="SAPBEXheaderText 3 8" xfId="4872"/>
    <cellStyle name="SAPBEXheaderText 3 8 2" xfId="4873"/>
    <cellStyle name="SAPBEXheaderText 3 8 2 2" xfId="35788"/>
    <cellStyle name="SAPBEXheaderText 3 8 2 2 2" xfId="35789"/>
    <cellStyle name="SAPBEXheaderText 3 8 2 3" xfId="35790"/>
    <cellStyle name="SAPBEXheaderText 3 8 2 3 2" xfId="35791"/>
    <cellStyle name="SAPBEXheaderText 3 8 2 4" xfId="35792"/>
    <cellStyle name="SAPBEXheaderText 3 8 3" xfId="35793"/>
    <cellStyle name="SAPBEXheaderText 3 8 3 2" xfId="35794"/>
    <cellStyle name="SAPBEXheaderText 3 8 4" xfId="35795"/>
    <cellStyle name="SAPBEXheaderText 3 8 4 2" xfId="35796"/>
    <cellStyle name="SAPBEXheaderText 3 8 5" xfId="35797"/>
    <cellStyle name="SAPBEXheaderText 3 9" xfId="4874"/>
    <cellStyle name="SAPBEXheaderText 3 9 2" xfId="4875"/>
    <cellStyle name="SAPBEXheaderText 3 9 2 2" xfId="35798"/>
    <cellStyle name="SAPBEXheaderText 3 9 2 2 2" xfId="35799"/>
    <cellStyle name="SAPBEXheaderText 3 9 2 3" xfId="35800"/>
    <cellStyle name="SAPBEXheaderText 3 9 2 3 2" xfId="35801"/>
    <cellStyle name="SAPBEXheaderText 3 9 2 4" xfId="35802"/>
    <cellStyle name="SAPBEXheaderText 3 9 3" xfId="35803"/>
    <cellStyle name="SAPBEXheaderText 3 9 3 2" xfId="35804"/>
    <cellStyle name="SAPBEXheaderText 3 9 4" xfId="35805"/>
    <cellStyle name="SAPBEXheaderText 3 9 4 2" xfId="35806"/>
    <cellStyle name="SAPBEXheaderText 3 9 5" xfId="35807"/>
    <cellStyle name="SAPBEXheaderText 4" xfId="4876"/>
    <cellStyle name="SAPBEXheaderText 4 10" xfId="35808"/>
    <cellStyle name="SAPBEXheaderText 4 2" xfId="4877"/>
    <cellStyle name="SAPBEXheaderText 4 2 2" xfId="4878"/>
    <cellStyle name="SAPBEXheaderText 4 2 2 2" xfId="35809"/>
    <cellStyle name="SAPBEXheaderText 4 2 2 2 2" xfId="35810"/>
    <cellStyle name="SAPBEXheaderText 4 2 2 3" xfId="35811"/>
    <cellStyle name="SAPBEXheaderText 4 2 2 3 2" xfId="35812"/>
    <cellStyle name="SAPBEXheaderText 4 2 2 4" xfId="35813"/>
    <cellStyle name="SAPBEXheaderText 4 2 3" xfId="35814"/>
    <cellStyle name="SAPBEXheaderText 4 2 3 2" xfId="35815"/>
    <cellStyle name="SAPBEXheaderText 4 2 4" xfId="35816"/>
    <cellStyle name="SAPBEXheaderText 4 2 4 2" xfId="35817"/>
    <cellStyle name="SAPBEXheaderText 4 2 5" xfId="35818"/>
    <cellStyle name="SAPBEXheaderText 4 3" xfId="4879"/>
    <cellStyle name="SAPBEXheaderText 4 3 2" xfId="4880"/>
    <cellStyle name="SAPBEXheaderText 4 3 2 2" xfId="35819"/>
    <cellStyle name="SAPBEXheaderText 4 3 2 2 2" xfId="35820"/>
    <cellStyle name="SAPBEXheaderText 4 3 2 3" xfId="35821"/>
    <cellStyle name="SAPBEXheaderText 4 3 2 3 2" xfId="35822"/>
    <cellStyle name="SAPBEXheaderText 4 3 2 4" xfId="35823"/>
    <cellStyle name="SAPBEXheaderText 4 3 3" xfId="35824"/>
    <cellStyle name="SAPBEXheaderText 4 3 3 2" xfId="35825"/>
    <cellStyle name="SAPBEXheaderText 4 3 4" xfId="35826"/>
    <cellStyle name="SAPBEXheaderText 4 3 4 2" xfId="35827"/>
    <cellStyle name="SAPBEXheaderText 4 3 5" xfId="35828"/>
    <cellStyle name="SAPBEXheaderText 4 4" xfId="4881"/>
    <cellStyle name="SAPBEXheaderText 4 4 2" xfId="4882"/>
    <cellStyle name="SAPBEXheaderText 4 4 2 2" xfId="35829"/>
    <cellStyle name="SAPBEXheaderText 4 4 2 2 2" xfId="35830"/>
    <cellStyle name="SAPBEXheaderText 4 4 2 3" xfId="35831"/>
    <cellStyle name="SAPBEXheaderText 4 4 2 3 2" xfId="35832"/>
    <cellStyle name="SAPBEXheaderText 4 4 2 4" xfId="35833"/>
    <cellStyle name="SAPBEXheaderText 4 4 3" xfId="35834"/>
    <cellStyle name="SAPBEXheaderText 4 4 3 2" xfId="35835"/>
    <cellStyle name="SAPBEXheaderText 4 4 4" xfId="35836"/>
    <cellStyle name="SAPBEXheaderText 4 4 4 2" xfId="35837"/>
    <cellStyle name="SAPBEXheaderText 4 4 5" xfId="35838"/>
    <cellStyle name="SAPBEXheaderText 4 5" xfId="4883"/>
    <cellStyle name="SAPBEXheaderText 4 5 2" xfId="4884"/>
    <cellStyle name="SAPBEXheaderText 4 5 2 2" xfId="35839"/>
    <cellStyle name="SAPBEXheaderText 4 5 2 2 2" xfId="35840"/>
    <cellStyle name="SAPBEXheaderText 4 5 2 3" xfId="35841"/>
    <cellStyle name="SAPBEXheaderText 4 5 2 3 2" xfId="35842"/>
    <cellStyle name="SAPBEXheaderText 4 5 2 4" xfId="35843"/>
    <cellStyle name="SAPBEXheaderText 4 5 3" xfId="35844"/>
    <cellStyle name="SAPBEXheaderText 4 5 3 2" xfId="35845"/>
    <cellStyle name="SAPBEXheaderText 4 5 4" xfId="35846"/>
    <cellStyle name="SAPBEXheaderText 4 5 4 2" xfId="35847"/>
    <cellStyle name="SAPBEXheaderText 4 5 5" xfId="35848"/>
    <cellStyle name="SAPBEXheaderText 4 6" xfId="4885"/>
    <cellStyle name="SAPBEXheaderText 4 6 2" xfId="4886"/>
    <cellStyle name="SAPBEXheaderText 4 6 2 2" xfId="35849"/>
    <cellStyle name="SAPBEXheaderText 4 6 2 2 2" xfId="35850"/>
    <cellStyle name="SAPBEXheaderText 4 6 2 3" xfId="35851"/>
    <cellStyle name="SAPBEXheaderText 4 6 2 3 2" xfId="35852"/>
    <cellStyle name="SAPBEXheaderText 4 6 2 4" xfId="35853"/>
    <cellStyle name="SAPBEXheaderText 4 6 3" xfId="35854"/>
    <cellStyle name="SAPBEXheaderText 4 6 3 2" xfId="35855"/>
    <cellStyle name="SAPBEXheaderText 4 6 4" xfId="35856"/>
    <cellStyle name="SAPBEXheaderText 4 6 4 2" xfId="35857"/>
    <cellStyle name="SAPBEXheaderText 4 6 5" xfId="35858"/>
    <cellStyle name="SAPBEXheaderText 4 7" xfId="4887"/>
    <cellStyle name="SAPBEXheaderText 4 7 2" xfId="35859"/>
    <cellStyle name="SAPBEXheaderText 4 7 2 2" xfId="35860"/>
    <cellStyle name="SAPBEXheaderText 4 7 3" xfId="35861"/>
    <cellStyle name="SAPBEXheaderText 4 7 3 2" xfId="35862"/>
    <cellStyle name="SAPBEXheaderText 4 7 4" xfId="35863"/>
    <cellStyle name="SAPBEXheaderText 4 8" xfId="35864"/>
    <cellStyle name="SAPBEXheaderText 4 8 2" xfId="35865"/>
    <cellStyle name="SAPBEXheaderText 4 9" xfId="35866"/>
    <cellStyle name="SAPBEXheaderText 4 9 2" xfId="35867"/>
    <cellStyle name="SAPBEXheaderText 5" xfId="4888"/>
    <cellStyle name="SAPBEXheaderText 5 10" xfId="35868"/>
    <cellStyle name="SAPBEXheaderText 5 2" xfId="4889"/>
    <cellStyle name="SAPBEXheaderText 5 2 2" xfId="4890"/>
    <cellStyle name="SAPBEXheaderText 5 2 2 2" xfId="35869"/>
    <cellStyle name="SAPBEXheaderText 5 2 2 2 2" xfId="35870"/>
    <cellStyle name="SAPBEXheaderText 5 2 2 3" xfId="35871"/>
    <cellStyle name="SAPBEXheaderText 5 2 2 3 2" xfId="35872"/>
    <cellStyle name="SAPBEXheaderText 5 2 2 4" xfId="35873"/>
    <cellStyle name="SAPBEXheaderText 5 2 3" xfId="35874"/>
    <cellStyle name="SAPBEXheaderText 5 2 3 2" xfId="35875"/>
    <cellStyle name="SAPBEXheaderText 5 2 4" xfId="35876"/>
    <cellStyle name="SAPBEXheaderText 5 2 4 2" xfId="35877"/>
    <cellStyle name="SAPBEXheaderText 5 2 5" xfId="35878"/>
    <cellStyle name="SAPBEXheaderText 5 3" xfId="4891"/>
    <cellStyle name="SAPBEXheaderText 5 3 2" xfId="4892"/>
    <cellStyle name="SAPBEXheaderText 5 3 2 2" xfId="35879"/>
    <cellStyle name="SAPBEXheaderText 5 3 2 2 2" xfId="35880"/>
    <cellStyle name="SAPBEXheaderText 5 3 2 3" xfId="35881"/>
    <cellStyle name="SAPBEXheaderText 5 3 2 3 2" xfId="35882"/>
    <cellStyle name="SAPBEXheaderText 5 3 2 4" xfId="35883"/>
    <cellStyle name="SAPBEXheaderText 5 3 3" xfId="35884"/>
    <cellStyle name="SAPBEXheaderText 5 3 3 2" xfId="35885"/>
    <cellStyle name="SAPBEXheaderText 5 3 4" xfId="35886"/>
    <cellStyle name="SAPBEXheaderText 5 3 4 2" xfId="35887"/>
    <cellStyle name="SAPBEXheaderText 5 3 5" xfId="35888"/>
    <cellStyle name="SAPBEXheaderText 5 4" xfId="4893"/>
    <cellStyle name="SAPBEXheaderText 5 4 2" xfId="4894"/>
    <cellStyle name="SAPBEXheaderText 5 4 2 2" xfId="35889"/>
    <cellStyle name="SAPBEXheaderText 5 4 2 2 2" xfId="35890"/>
    <cellStyle name="SAPBEXheaderText 5 4 2 3" xfId="35891"/>
    <cellStyle name="SAPBEXheaderText 5 4 2 3 2" xfId="35892"/>
    <cellStyle name="SAPBEXheaderText 5 4 2 4" xfId="35893"/>
    <cellStyle name="SAPBEXheaderText 5 4 3" xfId="35894"/>
    <cellStyle name="SAPBEXheaderText 5 4 3 2" xfId="35895"/>
    <cellStyle name="SAPBEXheaderText 5 4 4" xfId="35896"/>
    <cellStyle name="SAPBEXheaderText 5 4 4 2" xfId="35897"/>
    <cellStyle name="SAPBEXheaderText 5 4 5" xfId="35898"/>
    <cellStyle name="SAPBEXheaderText 5 5" xfId="4895"/>
    <cellStyle name="SAPBEXheaderText 5 5 2" xfId="4896"/>
    <cellStyle name="SAPBEXheaderText 5 5 2 2" xfId="35899"/>
    <cellStyle name="SAPBEXheaderText 5 5 2 2 2" xfId="35900"/>
    <cellStyle name="SAPBEXheaderText 5 5 2 3" xfId="35901"/>
    <cellStyle name="SAPBEXheaderText 5 5 2 3 2" xfId="35902"/>
    <cellStyle name="SAPBEXheaderText 5 5 2 4" xfId="35903"/>
    <cellStyle name="SAPBEXheaderText 5 5 3" xfId="35904"/>
    <cellStyle name="SAPBEXheaderText 5 5 3 2" xfId="35905"/>
    <cellStyle name="SAPBEXheaderText 5 5 4" xfId="35906"/>
    <cellStyle name="SAPBEXheaderText 5 5 4 2" xfId="35907"/>
    <cellStyle name="SAPBEXheaderText 5 5 5" xfId="35908"/>
    <cellStyle name="SAPBEXheaderText 5 6" xfId="4897"/>
    <cellStyle name="SAPBEXheaderText 5 6 2" xfId="4898"/>
    <cellStyle name="SAPBEXheaderText 5 6 2 2" xfId="35909"/>
    <cellStyle name="SAPBEXheaderText 5 6 2 2 2" xfId="35910"/>
    <cellStyle name="SAPBEXheaderText 5 6 2 3" xfId="35911"/>
    <cellStyle name="SAPBEXheaderText 5 6 2 3 2" xfId="35912"/>
    <cellStyle name="SAPBEXheaderText 5 6 2 4" xfId="35913"/>
    <cellStyle name="SAPBEXheaderText 5 6 3" xfId="35914"/>
    <cellStyle name="SAPBEXheaderText 5 6 3 2" xfId="35915"/>
    <cellStyle name="SAPBEXheaderText 5 6 4" xfId="35916"/>
    <cellStyle name="SAPBEXheaderText 5 6 4 2" xfId="35917"/>
    <cellStyle name="SAPBEXheaderText 5 6 5" xfId="35918"/>
    <cellStyle name="SAPBEXheaderText 5 7" xfId="4899"/>
    <cellStyle name="SAPBEXheaderText 5 7 2" xfId="35919"/>
    <cellStyle name="SAPBEXheaderText 5 7 2 2" xfId="35920"/>
    <cellStyle name="SAPBEXheaderText 5 7 3" xfId="35921"/>
    <cellStyle name="SAPBEXheaderText 5 7 3 2" xfId="35922"/>
    <cellStyle name="SAPBEXheaderText 5 7 4" xfId="35923"/>
    <cellStyle name="SAPBEXheaderText 5 8" xfId="35924"/>
    <cellStyle name="SAPBEXheaderText 5 8 2" xfId="35925"/>
    <cellStyle name="SAPBEXheaderText 5 9" xfId="35926"/>
    <cellStyle name="SAPBEXheaderText 5 9 2" xfId="35927"/>
    <cellStyle name="SAPBEXheaderText 6" xfId="4900"/>
    <cellStyle name="SAPBEXheaderText 6 10" xfId="35928"/>
    <cellStyle name="SAPBEXheaderText 6 2" xfId="4901"/>
    <cellStyle name="SAPBEXheaderText 6 2 2" xfId="4902"/>
    <cellStyle name="SAPBEXheaderText 6 2 2 2" xfId="35929"/>
    <cellStyle name="SAPBEXheaderText 6 2 2 2 2" xfId="35930"/>
    <cellStyle name="SAPBEXheaderText 6 2 2 3" xfId="35931"/>
    <cellStyle name="SAPBEXheaderText 6 2 2 3 2" xfId="35932"/>
    <cellStyle name="SAPBEXheaderText 6 2 2 4" xfId="35933"/>
    <cellStyle name="SAPBEXheaderText 6 2 3" xfId="35934"/>
    <cellStyle name="SAPBEXheaderText 6 2 3 2" xfId="35935"/>
    <cellStyle name="SAPBEXheaderText 6 2 4" xfId="35936"/>
    <cellStyle name="SAPBEXheaderText 6 2 4 2" xfId="35937"/>
    <cellStyle name="SAPBEXheaderText 6 2 5" xfId="35938"/>
    <cellStyle name="SAPBEXheaderText 6 3" xfId="4903"/>
    <cellStyle name="SAPBEXheaderText 6 3 2" xfId="4904"/>
    <cellStyle name="SAPBEXheaderText 6 3 2 2" xfId="35939"/>
    <cellStyle name="SAPBEXheaderText 6 3 2 2 2" xfId="35940"/>
    <cellStyle name="SAPBEXheaderText 6 3 2 3" xfId="35941"/>
    <cellStyle name="SAPBEXheaderText 6 3 2 3 2" xfId="35942"/>
    <cellStyle name="SAPBEXheaderText 6 3 2 4" xfId="35943"/>
    <cellStyle name="SAPBEXheaderText 6 3 3" xfId="35944"/>
    <cellStyle name="SAPBEXheaderText 6 3 3 2" xfId="35945"/>
    <cellStyle name="SAPBEXheaderText 6 3 4" xfId="35946"/>
    <cellStyle name="SAPBEXheaderText 6 3 4 2" xfId="35947"/>
    <cellStyle name="SAPBEXheaderText 6 3 5" xfId="35948"/>
    <cellStyle name="SAPBEXheaderText 6 4" xfId="4905"/>
    <cellStyle name="SAPBEXheaderText 6 4 2" xfId="4906"/>
    <cellStyle name="SAPBEXheaderText 6 4 2 2" xfId="35949"/>
    <cellStyle name="SAPBEXheaderText 6 4 2 2 2" xfId="35950"/>
    <cellStyle name="SAPBEXheaderText 6 4 2 3" xfId="35951"/>
    <cellStyle name="SAPBEXheaderText 6 4 2 3 2" xfId="35952"/>
    <cellStyle name="SAPBEXheaderText 6 4 2 4" xfId="35953"/>
    <cellStyle name="SAPBEXheaderText 6 4 3" xfId="35954"/>
    <cellStyle name="SAPBEXheaderText 6 4 3 2" xfId="35955"/>
    <cellStyle name="SAPBEXheaderText 6 4 4" xfId="35956"/>
    <cellStyle name="SAPBEXheaderText 6 4 4 2" xfId="35957"/>
    <cellStyle name="SAPBEXheaderText 6 4 5" xfId="35958"/>
    <cellStyle name="SAPBEXheaderText 6 5" xfId="4907"/>
    <cellStyle name="SAPBEXheaderText 6 5 2" xfId="4908"/>
    <cellStyle name="SAPBEXheaderText 6 5 2 2" xfId="35959"/>
    <cellStyle name="SAPBEXheaderText 6 5 2 2 2" xfId="35960"/>
    <cellStyle name="SAPBEXheaderText 6 5 2 3" xfId="35961"/>
    <cellStyle name="SAPBEXheaderText 6 5 2 3 2" xfId="35962"/>
    <cellStyle name="SAPBEXheaderText 6 5 2 4" xfId="35963"/>
    <cellStyle name="SAPBEXheaderText 6 5 3" xfId="35964"/>
    <cellStyle name="SAPBEXheaderText 6 5 3 2" xfId="35965"/>
    <cellStyle name="SAPBEXheaderText 6 5 4" xfId="35966"/>
    <cellStyle name="SAPBEXheaderText 6 5 4 2" xfId="35967"/>
    <cellStyle name="SAPBEXheaderText 6 5 5" xfId="35968"/>
    <cellStyle name="SAPBEXheaderText 6 6" xfId="4909"/>
    <cellStyle name="SAPBEXheaderText 6 6 2" xfId="4910"/>
    <cellStyle name="SAPBEXheaderText 6 6 2 2" xfId="35969"/>
    <cellStyle name="SAPBEXheaderText 6 6 2 2 2" xfId="35970"/>
    <cellStyle name="SAPBEXheaderText 6 6 2 3" xfId="35971"/>
    <cellStyle name="SAPBEXheaderText 6 6 2 3 2" xfId="35972"/>
    <cellStyle name="SAPBEXheaderText 6 6 2 4" xfId="35973"/>
    <cellStyle name="SAPBEXheaderText 6 6 3" xfId="35974"/>
    <cellStyle name="SAPBEXheaderText 6 6 3 2" xfId="35975"/>
    <cellStyle name="SAPBEXheaderText 6 6 4" xfId="35976"/>
    <cellStyle name="SAPBEXheaderText 6 6 4 2" xfId="35977"/>
    <cellStyle name="SAPBEXheaderText 6 6 5" xfId="35978"/>
    <cellStyle name="SAPBEXheaderText 6 7" xfId="4911"/>
    <cellStyle name="SAPBEXheaderText 6 7 2" xfId="35979"/>
    <cellStyle name="SAPBEXheaderText 6 7 2 2" xfId="35980"/>
    <cellStyle name="SAPBEXheaderText 6 7 3" xfId="35981"/>
    <cellStyle name="SAPBEXheaderText 6 7 3 2" xfId="35982"/>
    <cellStyle name="SAPBEXheaderText 6 7 4" xfId="35983"/>
    <cellStyle name="SAPBEXheaderText 6 8" xfId="35984"/>
    <cellStyle name="SAPBEXheaderText 6 8 2" xfId="35985"/>
    <cellStyle name="SAPBEXheaderText 6 9" xfId="35986"/>
    <cellStyle name="SAPBEXheaderText 6 9 2" xfId="35987"/>
    <cellStyle name="SAPBEXheaderText 7" xfId="4912"/>
    <cellStyle name="SAPBEXheaderText 7 2" xfId="4913"/>
    <cellStyle name="SAPBEXheaderText 7 2 2" xfId="35988"/>
    <cellStyle name="SAPBEXheaderText 7 2 2 2" xfId="35989"/>
    <cellStyle name="SAPBEXheaderText 7 2 3" xfId="35990"/>
    <cellStyle name="SAPBEXheaderText 7 2 3 2" xfId="35991"/>
    <cellStyle name="SAPBEXheaderText 7 2 4" xfId="35992"/>
    <cellStyle name="SAPBEXheaderText 7 3" xfId="35993"/>
    <cellStyle name="SAPBEXheaderText 7 3 2" xfId="35994"/>
    <cellStyle name="SAPBEXheaderText 7 4" xfId="35995"/>
    <cellStyle name="SAPBEXheaderText 7 4 2" xfId="35996"/>
    <cellStyle name="SAPBEXheaderText 7 5" xfId="35997"/>
    <cellStyle name="SAPBEXheaderText 8" xfId="4914"/>
    <cellStyle name="SAPBEXheaderText 8 2" xfId="4915"/>
    <cellStyle name="SAPBEXheaderText 8 2 2" xfId="35998"/>
    <cellStyle name="SAPBEXheaderText 8 2 2 2" xfId="35999"/>
    <cellStyle name="SAPBEXheaderText 8 2 3" xfId="36000"/>
    <cellStyle name="SAPBEXheaderText 8 2 3 2" xfId="36001"/>
    <cellStyle name="SAPBEXheaderText 8 2 4" xfId="36002"/>
    <cellStyle name="SAPBEXheaderText 8 3" xfId="36003"/>
    <cellStyle name="SAPBEXheaderText 8 3 2" xfId="36004"/>
    <cellStyle name="SAPBEXheaderText 8 4" xfId="36005"/>
    <cellStyle name="SAPBEXheaderText 8 4 2" xfId="36006"/>
    <cellStyle name="SAPBEXheaderText 8 5" xfId="36007"/>
    <cellStyle name="SAPBEXheaderText 9" xfId="4916"/>
    <cellStyle name="SAPBEXheaderText 9 2" xfId="4917"/>
    <cellStyle name="SAPBEXheaderText 9 2 2" xfId="36008"/>
    <cellStyle name="SAPBEXheaderText 9 2 2 2" xfId="36009"/>
    <cellStyle name="SAPBEXheaderText 9 2 3" xfId="36010"/>
    <cellStyle name="SAPBEXheaderText 9 2 3 2" xfId="36011"/>
    <cellStyle name="SAPBEXheaderText 9 2 4" xfId="36012"/>
    <cellStyle name="SAPBEXheaderText 9 3" xfId="36013"/>
    <cellStyle name="SAPBEXheaderText 9 3 2" xfId="36014"/>
    <cellStyle name="SAPBEXheaderText 9 4" xfId="36015"/>
    <cellStyle name="SAPBEXheaderText 9 4 2" xfId="36016"/>
    <cellStyle name="SAPBEXheaderText 9 5" xfId="36017"/>
    <cellStyle name="SAPBEXHLevel0" xfId="4918"/>
    <cellStyle name="SAPBEXHLevel0 10" xfId="4919"/>
    <cellStyle name="SAPBEXHLevel0 10 2" xfId="4920"/>
    <cellStyle name="SAPBEXHLevel0 10 2 2" xfId="36018"/>
    <cellStyle name="SAPBEXHLevel0 10 2 2 2" xfId="36019"/>
    <cellStyle name="SAPBEXHLevel0 10 2 3" xfId="36020"/>
    <cellStyle name="SAPBEXHLevel0 10 2 3 2" xfId="36021"/>
    <cellStyle name="SAPBEXHLevel0 10 2 4" xfId="36022"/>
    <cellStyle name="SAPBEXHLevel0 10 3" xfId="36023"/>
    <cellStyle name="SAPBEXHLevel0 10 3 2" xfId="36024"/>
    <cellStyle name="SAPBEXHLevel0 10 4" xfId="36025"/>
    <cellStyle name="SAPBEXHLevel0 10 4 2" xfId="36026"/>
    <cellStyle name="SAPBEXHLevel0 10 5" xfId="36027"/>
    <cellStyle name="SAPBEXHLevel0 11" xfId="4921"/>
    <cellStyle name="SAPBEXHLevel0 11 2" xfId="36028"/>
    <cellStyle name="SAPBEXHLevel0 11 2 2" xfId="36029"/>
    <cellStyle name="SAPBEXHLevel0 11 3" xfId="36030"/>
    <cellStyle name="SAPBEXHLevel0 11 3 2" xfId="36031"/>
    <cellStyle name="SAPBEXHLevel0 11 4" xfId="36032"/>
    <cellStyle name="SAPBEXHLevel0 12" xfId="4922"/>
    <cellStyle name="SAPBEXHLevel0 12 2" xfId="36033"/>
    <cellStyle name="SAPBEXHLevel0 12 2 2" xfId="36034"/>
    <cellStyle name="SAPBEXHLevel0 12 3" xfId="36035"/>
    <cellStyle name="SAPBEXHLevel0 12 3 2" xfId="36036"/>
    <cellStyle name="SAPBEXHLevel0 12 4" xfId="36037"/>
    <cellStyle name="SAPBEXHLevel0 13" xfId="4923"/>
    <cellStyle name="SAPBEXHLevel0 13 2" xfId="36038"/>
    <cellStyle name="SAPBEXHLevel0 13 2 2" xfId="36039"/>
    <cellStyle name="SAPBEXHLevel0 13 3" xfId="36040"/>
    <cellStyle name="SAPBEXHLevel0 13 3 2" xfId="36041"/>
    <cellStyle name="SAPBEXHLevel0 13 4" xfId="36042"/>
    <cellStyle name="SAPBEXHLevel0 14" xfId="4924"/>
    <cellStyle name="SAPBEXHLevel0 14 2" xfId="36043"/>
    <cellStyle name="SAPBEXHLevel0 14 2 2" xfId="36044"/>
    <cellStyle name="SAPBEXHLevel0 14 3" xfId="36045"/>
    <cellStyle name="SAPBEXHLevel0 14 3 2" xfId="36046"/>
    <cellStyle name="SAPBEXHLevel0 14 4" xfId="36047"/>
    <cellStyle name="SAPBEXHLevel0 15" xfId="4925"/>
    <cellStyle name="SAPBEXHLevel0 15 2" xfId="36048"/>
    <cellStyle name="SAPBEXHLevel0 15 2 2" xfId="36049"/>
    <cellStyle name="SAPBEXHLevel0 15 3" xfId="36050"/>
    <cellStyle name="SAPBEXHLevel0 15 3 2" xfId="36051"/>
    <cellStyle name="SAPBEXHLevel0 15 4" xfId="36052"/>
    <cellStyle name="SAPBEXHLevel0 16" xfId="36053"/>
    <cellStyle name="SAPBEXHLevel0 16 2" xfId="36054"/>
    <cellStyle name="SAPBEXHLevel0 16 2 2" xfId="36055"/>
    <cellStyle name="SAPBEXHLevel0 16 3" xfId="36056"/>
    <cellStyle name="SAPBEXHLevel0 17" xfId="36057"/>
    <cellStyle name="SAPBEXHLevel0 17 2" xfId="36058"/>
    <cellStyle name="SAPBEXHLevel0 17 2 2" xfId="36059"/>
    <cellStyle name="SAPBEXHLevel0 17 3" xfId="36060"/>
    <cellStyle name="SAPBEXHLevel0 18" xfId="36061"/>
    <cellStyle name="SAPBEXHLevel0 18 2" xfId="36062"/>
    <cellStyle name="SAPBEXHLevel0 18 2 2" xfId="36063"/>
    <cellStyle name="SAPBEXHLevel0 18 3" xfId="36064"/>
    <cellStyle name="SAPBEXHLevel0 19" xfId="36065"/>
    <cellStyle name="SAPBEXHLevel0 19 2" xfId="36066"/>
    <cellStyle name="SAPBEXHLevel0 2" xfId="4926"/>
    <cellStyle name="SAPBEXHLevel0 2 10" xfId="4927"/>
    <cellStyle name="SAPBEXHLevel0 2 10 2" xfId="36067"/>
    <cellStyle name="SAPBEXHLevel0 2 10 2 2" xfId="36068"/>
    <cellStyle name="SAPBEXHLevel0 2 10 3" xfId="36069"/>
    <cellStyle name="SAPBEXHLevel0 2 10 3 2" xfId="36070"/>
    <cellStyle name="SAPBEXHLevel0 2 10 4" xfId="36071"/>
    <cellStyle name="SAPBEXHLevel0 2 11" xfId="4928"/>
    <cellStyle name="SAPBEXHLevel0 2 11 2" xfId="36072"/>
    <cellStyle name="SAPBEXHLevel0 2 11 2 2" xfId="36073"/>
    <cellStyle name="SAPBEXHLevel0 2 11 3" xfId="36074"/>
    <cellStyle name="SAPBEXHLevel0 2 11 3 2" xfId="36075"/>
    <cellStyle name="SAPBEXHLevel0 2 11 4" xfId="36076"/>
    <cellStyle name="SAPBEXHLevel0 2 12" xfId="4929"/>
    <cellStyle name="SAPBEXHLevel0 2 12 2" xfId="36077"/>
    <cellStyle name="SAPBEXHLevel0 2 12 2 2" xfId="36078"/>
    <cellStyle name="SAPBEXHLevel0 2 12 3" xfId="36079"/>
    <cellStyle name="SAPBEXHLevel0 2 12 3 2" xfId="36080"/>
    <cellStyle name="SAPBEXHLevel0 2 12 4" xfId="36081"/>
    <cellStyle name="SAPBEXHLevel0 2 13" xfId="4930"/>
    <cellStyle name="SAPBEXHLevel0 2 13 2" xfId="36082"/>
    <cellStyle name="SAPBEXHLevel0 2 13 2 2" xfId="36083"/>
    <cellStyle name="SAPBEXHLevel0 2 13 3" xfId="36084"/>
    <cellStyle name="SAPBEXHLevel0 2 13 3 2" xfId="36085"/>
    <cellStyle name="SAPBEXHLevel0 2 13 4" xfId="36086"/>
    <cellStyle name="SAPBEXHLevel0 2 14" xfId="4931"/>
    <cellStyle name="SAPBEXHLevel0 2 14 2" xfId="36087"/>
    <cellStyle name="SAPBEXHLevel0 2 14 2 2" xfId="36088"/>
    <cellStyle name="SAPBEXHLevel0 2 14 3" xfId="36089"/>
    <cellStyle name="SAPBEXHLevel0 2 14 3 2" xfId="36090"/>
    <cellStyle name="SAPBEXHLevel0 2 14 4" xfId="36091"/>
    <cellStyle name="SAPBEXHLevel0 2 15" xfId="36092"/>
    <cellStyle name="SAPBEXHLevel0 2 15 2" xfId="36093"/>
    <cellStyle name="SAPBEXHLevel0 2 15 2 2" xfId="36094"/>
    <cellStyle name="SAPBEXHLevel0 2 15 3" xfId="36095"/>
    <cellStyle name="SAPBEXHLevel0 2 16" xfId="36096"/>
    <cellStyle name="SAPBEXHLevel0 2 16 2" xfId="36097"/>
    <cellStyle name="SAPBEXHLevel0 2 16 2 2" xfId="36098"/>
    <cellStyle name="SAPBEXHLevel0 2 16 3" xfId="36099"/>
    <cellStyle name="SAPBEXHLevel0 2 17" xfId="36100"/>
    <cellStyle name="SAPBEXHLevel0 2 17 2" xfId="36101"/>
    <cellStyle name="SAPBEXHLevel0 2 17 2 2" xfId="36102"/>
    <cellStyle name="SAPBEXHLevel0 2 17 3" xfId="36103"/>
    <cellStyle name="SAPBEXHLevel0 2 18" xfId="36104"/>
    <cellStyle name="SAPBEXHLevel0 2 18 2" xfId="36105"/>
    <cellStyle name="SAPBEXHLevel0 2 19" xfId="36106"/>
    <cellStyle name="SAPBEXHLevel0 2 19 2" xfId="36107"/>
    <cellStyle name="SAPBEXHLevel0 2 2" xfId="4932"/>
    <cellStyle name="SAPBEXHLevel0 2 2 10" xfId="4933"/>
    <cellStyle name="SAPBEXHLevel0 2 2 10 2" xfId="36108"/>
    <cellStyle name="SAPBEXHLevel0 2 2 10 2 2" xfId="36109"/>
    <cellStyle name="SAPBEXHLevel0 2 2 10 3" xfId="36110"/>
    <cellStyle name="SAPBEXHLevel0 2 2 10 3 2" xfId="36111"/>
    <cellStyle name="SAPBEXHLevel0 2 2 10 4" xfId="36112"/>
    <cellStyle name="SAPBEXHLevel0 2 2 11" xfId="36113"/>
    <cellStyle name="SAPBEXHLevel0 2 2 11 2" xfId="36114"/>
    <cellStyle name="SAPBEXHLevel0 2 2 12" xfId="36115"/>
    <cellStyle name="SAPBEXHLevel0 2 2 12 2" xfId="36116"/>
    <cellStyle name="SAPBEXHLevel0 2 2 13" xfId="36117"/>
    <cellStyle name="SAPBEXHLevel0 2 2 2" xfId="4934"/>
    <cellStyle name="SAPBEXHLevel0 2 2 2 10" xfId="36118"/>
    <cellStyle name="SAPBEXHLevel0 2 2 2 2" xfId="4935"/>
    <cellStyle name="SAPBEXHLevel0 2 2 2 2 2" xfId="4936"/>
    <cellStyle name="SAPBEXHLevel0 2 2 2 2 2 2" xfId="36119"/>
    <cellStyle name="SAPBEXHLevel0 2 2 2 2 2 2 2" xfId="36120"/>
    <cellStyle name="SAPBEXHLevel0 2 2 2 2 2 3" xfId="36121"/>
    <cellStyle name="SAPBEXHLevel0 2 2 2 2 2 3 2" xfId="36122"/>
    <cellStyle name="SAPBEXHLevel0 2 2 2 2 2 4" xfId="36123"/>
    <cellStyle name="SAPBEXHLevel0 2 2 2 2 3" xfId="36124"/>
    <cellStyle name="SAPBEXHLevel0 2 2 2 2 3 2" xfId="36125"/>
    <cellStyle name="SAPBEXHLevel0 2 2 2 2 4" xfId="36126"/>
    <cellStyle name="SAPBEXHLevel0 2 2 2 2 4 2" xfId="36127"/>
    <cellStyle name="SAPBEXHLevel0 2 2 2 2 5" xfId="36128"/>
    <cellStyle name="SAPBEXHLevel0 2 2 2 3" xfId="4937"/>
    <cellStyle name="SAPBEXHLevel0 2 2 2 3 2" xfId="4938"/>
    <cellStyle name="SAPBEXHLevel0 2 2 2 3 2 2" xfId="36129"/>
    <cellStyle name="SAPBEXHLevel0 2 2 2 3 2 2 2" xfId="36130"/>
    <cellStyle name="SAPBEXHLevel0 2 2 2 3 2 3" xfId="36131"/>
    <cellStyle name="SAPBEXHLevel0 2 2 2 3 2 3 2" xfId="36132"/>
    <cellStyle name="SAPBEXHLevel0 2 2 2 3 2 4" xfId="36133"/>
    <cellStyle name="SAPBEXHLevel0 2 2 2 3 3" xfId="36134"/>
    <cellStyle name="SAPBEXHLevel0 2 2 2 3 3 2" xfId="36135"/>
    <cellStyle name="SAPBEXHLevel0 2 2 2 3 4" xfId="36136"/>
    <cellStyle name="SAPBEXHLevel0 2 2 2 3 4 2" xfId="36137"/>
    <cellStyle name="SAPBEXHLevel0 2 2 2 3 5" xfId="36138"/>
    <cellStyle name="SAPBEXHLevel0 2 2 2 4" xfId="4939"/>
    <cellStyle name="SAPBEXHLevel0 2 2 2 4 2" xfId="4940"/>
    <cellStyle name="SAPBEXHLevel0 2 2 2 4 2 2" xfId="36139"/>
    <cellStyle name="SAPBEXHLevel0 2 2 2 4 2 2 2" xfId="36140"/>
    <cellStyle name="SAPBEXHLevel0 2 2 2 4 2 3" xfId="36141"/>
    <cellStyle name="SAPBEXHLevel0 2 2 2 4 2 3 2" xfId="36142"/>
    <cellStyle name="SAPBEXHLevel0 2 2 2 4 2 4" xfId="36143"/>
    <cellStyle name="SAPBEXHLevel0 2 2 2 4 3" xfId="36144"/>
    <cellStyle name="SAPBEXHLevel0 2 2 2 4 3 2" xfId="36145"/>
    <cellStyle name="SAPBEXHLevel0 2 2 2 4 4" xfId="36146"/>
    <cellStyle name="SAPBEXHLevel0 2 2 2 4 4 2" xfId="36147"/>
    <cellStyle name="SAPBEXHLevel0 2 2 2 4 5" xfId="36148"/>
    <cellStyle name="SAPBEXHLevel0 2 2 2 5" xfId="4941"/>
    <cellStyle name="SAPBEXHLevel0 2 2 2 5 2" xfId="4942"/>
    <cellStyle name="SAPBEXHLevel0 2 2 2 5 2 2" xfId="36149"/>
    <cellStyle name="SAPBEXHLevel0 2 2 2 5 2 2 2" xfId="36150"/>
    <cellStyle name="SAPBEXHLevel0 2 2 2 5 2 3" xfId="36151"/>
    <cellStyle name="SAPBEXHLevel0 2 2 2 5 2 3 2" xfId="36152"/>
    <cellStyle name="SAPBEXHLevel0 2 2 2 5 2 4" xfId="36153"/>
    <cellStyle name="SAPBEXHLevel0 2 2 2 5 3" xfId="36154"/>
    <cellStyle name="SAPBEXHLevel0 2 2 2 5 3 2" xfId="36155"/>
    <cellStyle name="SAPBEXHLevel0 2 2 2 5 4" xfId="36156"/>
    <cellStyle name="SAPBEXHLevel0 2 2 2 5 4 2" xfId="36157"/>
    <cellStyle name="SAPBEXHLevel0 2 2 2 5 5" xfId="36158"/>
    <cellStyle name="SAPBEXHLevel0 2 2 2 6" xfId="4943"/>
    <cellStyle name="SAPBEXHLevel0 2 2 2 6 2" xfId="4944"/>
    <cellStyle name="SAPBEXHLevel0 2 2 2 6 2 2" xfId="36159"/>
    <cellStyle name="SAPBEXHLevel0 2 2 2 6 2 2 2" xfId="36160"/>
    <cellStyle name="SAPBEXHLevel0 2 2 2 6 2 3" xfId="36161"/>
    <cellStyle name="SAPBEXHLevel0 2 2 2 6 2 3 2" xfId="36162"/>
    <cellStyle name="SAPBEXHLevel0 2 2 2 6 2 4" xfId="36163"/>
    <cellStyle name="SAPBEXHLevel0 2 2 2 6 3" xfId="36164"/>
    <cellStyle name="SAPBEXHLevel0 2 2 2 6 3 2" xfId="36165"/>
    <cellStyle name="SAPBEXHLevel0 2 2 2 6 4" xfId="36166"/>
    <cellStyle name="SAPBEXHLevel0 2 2 2 6 4 2" xfId="36167"/>
    <cellStyle name="SAPBEXHLevel0 2 2 2 6 5" xfId="36168"/>
    <cellStyle name="SAPBEXHLevel0 2 2 2 7" xfId="4945"/>
    <cellStyle name="SAPBEXHLevel0 2 2 2 7 2" xfId="36169"/>
    <cellStyle name="SAPBEXHLevel0 2 2 2 7 2 2" xfId="36170"/>
    <cellStyle name="SAPBEXHLevel0 2 2 2 7 3" xfId="36171"/>
    <cellStyle name="SAPBEXHLevel0 2 2 2 7 3 2" xfId="36172"/>
    <cellStyle name="SAPBEXHLevel0 2 2 2 7 4" xfId="36173"/>
    <cellStyle name="SAPBEXHLevel0 2 2 2 8" xfId="36174"/>
    <cellStyle name="SAPBEXHLevel0 2 2 2 8 2" xfId="36175"/>
    <cellStyle name="SAPBEXHLevel0 2 2 2 9" xfId="36176"/>
    <cellStyle name="SAPBEXHLevel0 2 2 2 9 2" xfId="36177"/>
    <cellStyle name="SAPBEXHLevel0 2 2 3" xfId="4946"/>
    <cellStyle name="SAPBEXHLevel0 2 2 3 10" xfId="36178"/>
    <cellStyle name="SAPBEXHLevel0 2 2 3 2" xfId="4947"/>
    <cellStyle name="SAPBEXHLevel0 2 2 3 2 2" xfId="4948"/>
    <cellStyle name="SAPBEXHLevel0 2 2 3 2 2 2" xfId="36179"/>
    <cellStyle name="SAPBEXHLevel0 2 2 3 2 2 2 2" xfId="36180"/>
    <cellStyle name="SAPBEXHLevel0 2 2 3 2 2 3" xfId="36181"/>
    <cellStyle name="SAPBEXHLevel0 2 2 3 2 2 3 2" xfId="36182"/>
    <cellStyle name="SAPBEXHLevel0 2 2 3 2 2 4" xfId="36183"/>
    <cellStyle name="SAPBEXHLevel0 2 2 3 2 3" xfId="36184"/>
    <cellStyle name="SAPBEXHLevel0 2 2 3 2 3 2" xfId="36185"/>
    <cellStyle name="SAPBEXHLevel0 2 2 3 2 4" xfId="36186"/>
    <cellStyle name="SAPBEXHLevel0 2 2 3 2 4 2" xfId="36187"/>
    <cellStyle name="SAPBEXHLevel0 2 2 3 2 5" xfId="36188"/>
    <cellStyle name="SAPBEXHLevel0 2 2 3 3" xfId="4949"/>
    <cellStyle name="SAPBEXHLevel0 2 2 3 3 2" xfId="4950"/>
    <cellStyle name="SAPBEXHLevel0 2 2 3 3 2 2" xfId="36189"/>
    <cellStyle name="SAPBEXHLevel0 2 2 3 3 2 2 2" xfId="36190"/>
    <cellStyle name="SAPBEXHLevel0 2 2 3 3 2 3" xfId="36191"/>
    <cellStyle name="SAPBEXHLevel0 2 2 3 3 2 3 2" xfId="36192"/>
    <cellStyle name="SAPBEXHLevel0 2 2 3 3 2 4" xfId="36193"/>
    <cellStyle name="SAPBEXHLevel0 2 2 3 3 3" xfId="36194"/>
    <cellStyle name="SAPBEXHLevel0 2 2 3 3 3 2" xfId="36195"/>
    <cellStyle name="SAPBEXHLevel0 2 2 3 3 4" xfId="36196"/>
    <cellStyle name="SAPBEXHLevel0 2 2 3 3 4 2" xfId="36197"/>
    <cellStyle name="SAPBEXHLevel0 2 2 3 3 5" xfId="36198"/>
    <cellStyle name="SAPBEXHLevel0 2 2 3 4" xfId="4951"/>
    <cellStyle name="SAPBEXHLevel0 2 2 3 4 2" xfId="4952"/>
    <cellStyle name="SAPBEXHLevel0 2 2 3 4 2 2" xfId="36199"/>
    <cellStyle name="SAPBEXHLevel0 2 2 3 4 2 2 2" xfId="36200"/>
    <cellStyle name="SAPBEXHLevel0 2 2 3 4 2 3" xfId="36201"/>
    <cellStyle name="SAPBEXHLevel0 2 2 3 4 2 3 2" xfId="36202"/>
    <cellStyle name="SAPBEXHLevel0 2 2 3 4 2 4" xfId="36203"/>
    <cellStyle name="SAPBEXHLevel0 2 2 3 4 3" xfId="36204"/>
    <cellStyle name="SAPBEXHLevel0 2 2 3 4 3 2" xfId="36205"/>
    <cellStyle name="SAPBEXHLevel0 2 2 3 4 4" xfId="36206"/>
    <cellStyle name="SAPBEXHLevel0 2 2 3 4 4 2" xfId="36207"/>
    <cellStyle name="SAPBEXHLevel0 2 2 3 4 5" xfId="36208"/>
    <cellStyle name="SAPBEXHLevel0 2 2 3 5" xfId="4953"/>
    <cellStyle name="SAPBEXHLevel0 2 2 3 5 2" xfId="4954"/>
    <cellStyle name="SAPBEXHLevel0 2 2 3 5 2 2" xfId="36209"/>
    <cellStyle name="SAPBEXHLevel0 2 2 3 5 2 2 2" xfId="36210"/>
    <cellStyle name="SAPBEXHLevel0 2 2 3 5 2 3" xfId="36211"/>
    <cellStyle name="SAPBEXHLevel0 2 2 3 5 2 3 2" xfId="36212"/>
    <cellStyle name="SAPBEXHLevel0 2 2 3 5 2 4" xfId="36213"/>
    <cellStyle name="SAPBEXHLevel0 2 2 3 5 3" xfId="36214"/>
    <cellStyle name="SAPBEXHLevel0 2 2 3 5 3 2" xfId="36215"/>
    <cellStyle name="SAPBEXHLevel0 2 2 3 5 4" xfId="36216"/>
    <cellStyle name="SAPBEXHLevel0 2 2 3 5 4 2" xfId="36217"/>
    <cellStyle name="SAPBEXHLevel0 2 2 3 5 5" xfId="36218"/>
    <cellStyle name="SAPBEXHLevel0 2 2 3 6" xfId="4955"/>
    <cellStyle name="SAPBEXHLevel0 2 2 3 6 2" xfId="4956"/>
    <cellStyle name="SAPBEXHLevel0 2 2 3 6 2 2" xfId="36219"/>
    <cellStyle name="SAPBEXHLevel0 2 2 3 6 2 2 2" xfId="36220"/>
    <cellStyle name="SAPBEXHLevel0 2 2 3 6 2 3" xfId="36221"/>
    <cellStyle name="SAPBEXHLevel0 2 2 3 6 2 3 2" xfId="36222"/>
    <cellStyle name="SAPBEXHLevel0 2 2 3 6 2 4" xfId="36223"/>
    <cellStyle name="SAPBEXHLevel0 2 2 3 6 3" xfId="36224"/>
    <cellStyle name="SAPBEXHLevel0 2 2 3 6 3 2" xfId="36225"/>
    <cellStyle name="SAPBEXHLevel0 2 2 3 6 4" xfId="36226"/>
    <cellStyle name="SAPBEXHLevel0 2 2 3 6 4 2" xfId="36227"/>
    <cellStyle name="SAPBEXHLevel0 2 2 3 6 5" xfId="36228"/>
    <cellStyle name="SAPBEXHLevel0 2 2 3 7" xfId="4957"/>
    <cellStyle name="SAPBEXHLevel0 2 2 3 7 2" xfId="36229"/>
    <cellStyle name="SAPBEXHLevel0 2 2 3 7 2 2" xfId="36230"/>
    <cellStyle name="SAPBEXHLevel0 2 2 3 7 3" xfId="36231"/>
    <cellStyle name="SAPBEXHLevel0 2 2 3 7 3 2" xfId="36232"/>
    <cellStyle name="SAPBEXHLevel0 2 2 3 7 4" xfId="36233"/>
    <cellStyle name="SAPBEXHLevel0 2 2 3 8" xfId="36234"/>
    <cellStyle name="SAPBEXHLevel0 2 2 3 8 2" xfId="36235"/>
    <cellStyle name="SAPBEXHLevel0 2 2 3 9" xfId="36236"/>
    <cellStyle name="SAPBEXHLevel0 2 2 3 9 2" xfId="36237"/>
    <cellStyle name="SAPBEXHLevel0 2 2 4" xfId="4958"/>
    <cellStyle name="SAPBEXHLevel0 2 2 4 10" xfId="36238"/>
    <cellStyle name="SAPBEXHLevel0 2 2 4 2" xfId="4959"/>
    <cellStyle name="SAPBEXHLevel0 2 2 4 2 2" xfId="4960"/>
    <cellStyle name="SAPBEXHLevel0 2 2 4 2 2 2" xfId="36239"/>
    <cellStyle name="SAPBEXHLevel0 2 2 4 2 2 2 2" xfId="36240"/>
    <cellStyle name="SAPBEXHLevel0 2 2 4 2 2 3" xfId="36241"/>
    <cellStyle name="SAPBEXHLevel0 2 2 4 2 2 3 2" xfId="36242"/>
    <cellStyle name="SAPBEXHLevel0 2 2 4 2 2 4" xfId="36243"/>
    <cellStyle name="SAPBEXHLevel0 2 2 4 2 3" xfId="36244"/>
    <cellStyle name="SAPBEXHLevel0 2 2 4 2 3 2" xfId="36245"/>
    <cellStyle name="SAPBEXHLevel0 2 2 4 2 4" xfId="36246"/>
    <cellStyle name="SAPBEXHLevel0 2 2 4 2 4 2" xfId="36247"/>
    <cellStyle name="SAPBEXHLevel0 2 2 4 2 5" xfId="36248"/>
    <cellStyle name="SAPBEXHLevel0 2 2 4 3" xfId="4961"/>
    <cellStyle name="SAPBEXHLevel0 2 2 4 3 2" xfId="4962"/>
    <cellStyle name="SAPBEXHLevel0 2 2 4 3 2 2" xfId="36249"/>
    <cellStyle name="SAPBEXHLevel0 2 2 4 3 2 2 2" xfId="36250"/>
    <cellStyle name="SAPBEXHLevel0 2 2 4 3 2 3" xfId="36251"/>
    <cellStyle name="SAPBEXHLevel0 2 2 4 3 2 3 2" xfId="36252"/>
    <cellStyle name="SAPBEXHLevel0 2 2 4 3 2 4" xfId="36253"/>
    <cellStyle name="SAPBEXHLevel0 2 2 4 3 3" xfId="36254"/>
    <cellStyle name="SAPBEXHLevel0 2 2 4 3 3 2" xfId="36255"/>
    <cellStyle name="SAPBEXHLevel0 2 2 4 3 4" xfId="36256"/>
    <cellStyle name="SAPBEXHLevel0 2 2 4 3 4 2" xfId="36257"/>
    <cellStyle name="SAPBEXHLevel0 2 2 4 3 5" xfId="36258"/>
    <cellStyle name="SAPBEXHLevel0 2 2 4 4" xfId="4963"/>
    <cellStyle name="SAPBEXHLevel0 2 2 4 4 2" xfId="4964"/>
    <cellStyle name="SAPBEXHLevel0 2 2 4 4 2 2" xfId="36259"/>
    <cellStyle name="SAPBEXHLevel0 2 2 4 4 2 2 2" xfId="36260"/>
    <cellStyle name="SAPBEXHLevel0 2 2 4 4 2 3" xfId="36261"/>
    <cellStyle name="SAPBEXHLevel0 2 2 4 4 2 3 2" xfId="36262"/>
    <cellStyle name="SAPBEXHLevel0 2 2 4 4 2 4" xfId="36263"/>
    <cellStyle name="SAPBEXHLevel0 2 2 4 4 3" xfId="36264"/>
    <cellStyle name="SAPBEXHLevel0 2 2 4 4 3 2" xfId="36265"/>
    <cellStyle name="SAPBEXHLevel0 2 2 4 4 4" xfId="36266"/>
    <cellStyle name="SAPBEXHLevel0 2 2 4 4 4 2" xfId="36267"/>
    <cellStyle name="SAPBEXHLevel0 2 2 4 4 5" xfId="36268"/>
    <cellStyle name="SAPBEXHLevel0 2 2 4 5" xfId="4965"/>
    <cellStyle name="SAPBEXHLevel0 2 2 4 5 2" xfId="4966"/>
    <cellStyle name="SAPBEXHLevel0 2 2 4 5 2 2" xfId="36269"/>
    <cellStyle name="SAPBEXHLevel0 2 2 4 5 2 2 2" xfId="36270"/>
    <cellStyle name="SAPBEXHLevel0 2 2 4 5 2 3" xfId="36271"/>
    <cellStyle name="SAPBEXHLevel0 2 2 4 5 2 3 2" xfId="36272"/>
    <cellStyle name="SAPBEXHLevel0 2 2 4 5 2 4" xfId="36273"/>
    <cellStyle name="SAPBEXHLevel0 2 2 4 5 3" xfId="36274"/>
    <cellStyle name="SAPBEXHLevel0 2 2 4 5 3 2" xfId="36275"/>
    <cellStyle name="SAPBEXHLevel0 2 2 4 5 4" xfId="36276"/>
    <cellStyle name="SAPBEXHLevel0 2 2 4 5 4 2" xfId="36277"/>
    <cellStyle name="SAPBEXHLevel0 2 2 4 5 5" xfId="36278"/>
    <cellStyle name="SAPBEXHLevel0 2 2 4 6" xfId="4967"/>
    <cellStyle name="SAPBEXHLevel0 2 2 4 6 2" xfId="4968"/>
    <cellStyle name="SAPBEXHLevel0 2 2 4 6 2 2" xfId="36279"/>
    <cellStyle name="SAPBEXHLevel0 2 2 4 6 2 2 2" xfId="36280"/>
    <cellStyle name="SAPBEXHLevel0 2 2 4 6 2 3" xfId="36281"/>
    <cellStyle name="SAPBEXHLevel0 2 2 4 6 2 3 2" xfId="36282"/>
    <cellStyle name="SAPBEXHLevel0 2 2 4 6 2 4" xfId="36283"/>
    <cellStyle name="SAPBEXHLevel0 2 2 4 6 3" xfId="36284"/>
    <cellStyle name="SAPBEXHLevel0 2 2 4 6 3 2" xfId="36285"/>
    <cellStyle name="SAPBEXHLevel0 2 2 4 6 4" xfId="36286"/>
    <cellStyle name="SAPBEXHLevel0 2 2 4 6 4 2" xfId="36287"/>
    <cellStyle name="SAPBEXHLevel0 2 2 4 6 5" xfId="36288"/>
    <cellStyle name="SAPBEXHLevel0 2 2 4 7" xfId="4969"/>
    <cellStyle name="SAPBEXHLevel0 2 2 4 7 2" xfId="36289"/>
    <cellStyle name="SAPBEXHLevel0 2 2 4 7 2 2" xfId="36290"/>
    <cellStyle name="SAPBEXHLevel0 2 2 4 7 3" xfId="36291"/>
    <cellStyle name="SAPBEXHLevel0 2 2 4 7 3 2" xfId="36292"/>
    <cellStyle name="SAPBEXHLevel0 2 2 4 7 4" xfId="36293"/>
    <cellStyle name="SAPBEXHLevel0 2 2 4 8" xfId="36294"/>
    <cellStyle name="SAPBEXHLevel0 2 2 4 8 2" xfId="36295"/>
    <cellStyle name="SAPBEXHLevel0 2 2 4 9" xfId="36296"/>
    <cellStyle name="SAPBEXHLevel0 2 2 4 9 2" xfId="36297"/>
    <cellStyle name="SAPBEXHLevel0 2 2 5" xfId="4970"/>
    <cellStyle name="SAPBEXHLevel0 2 2 5 2" xfId="4971"/>
    <cellStyle name="SAPBEXHLevel0 2 2 5 2 2" xfId="36298"/>
    <cellStyle name="SAPBEXHLevel0 2 2 5 2 2 2" xfId="36299"/>
    <cellStyle name="SAPBEXHLevel0 2 2 5 2 3" xfId="36300"/>
    <cellStyle name="SAPBEXHLevel0 2 2 5 2 3 2" xfId="36301"/>
    <cellStyle name="SAPBEXHLevel0 2 2 5 2 4" xfId="36302"/>
    <cellStyle name="SAPBEXHLevel0 2 2 5 3" xfId="36303"/>
    <cellStyle name="SAPBEXHLevel0 2 2 5 3 2" xfId="36304"/>
    <cellStyle name="SAPBEXHLevel0 2 2 5 4" xfId="36305"/>
    <cellStyle name="SAPBEXHLevel0 2 2 5 4 2" xfId="36306"/>
    <cellStyle name="SAPBEXHLevel0 2 2 5 5" xfId="36307"/>
    <cellStyle name="SAPBEXHLevel0 2 2 6" xfId="4972"/>
    <cellStyle name="SAPBEXHLevel0 2 2 6 2" xfId="4973"/>
    <cellStyle name="SAPBEXHLevel0 2 2 6 2 2" xfId="36308"/>
    <cellStyle name="SAPBEXHLevel0 2 2 6 2 2 2" xfId="36309"/>
    <cellStyle name="SAPBEXHLevel0 2 2 6 2 3" xfId="36310"/>
    <cellStyle name="SAPBEXHLevel0 2 2 6 2 3 2" xfId="36311"/>
    <cellStyle name="SAPBEXHLevel0 2 2 6 2 4" xfId="36312"/>
    <cellStyle name="SAPBEXHLevel0 2 2 6 3" xfId="36313"/>
    <cellStyle name="SAPBEXHLevel0 2 2 6 3 2" xfId="36314"/>
    <cellStyle name="SAPBEXHLevel0 2 2 6 4" xfId="36315"/>
    <cellStyle name="SAPBEXHLevel0 2 2 6 4 2" xfId="36316"/>
    <cellStyle name="SAPBEXHLevel0 2 2 6 5" xfId="36317"/>
    <cellStyle name="SAPBEXHLevel0 2 2 7" xfId="4974"/>
    <cellStyle name="SAPBEXHLevel0 2 2 7 2" xfId="4975"/>
    <cellStyle name="SAPBEXHLevel0 2 2 7 2 2" xfId="36318"/>
    <cellStyle name="SAPBEXHLevel0 2 2 7 2 2 2" xfId="36319"/>
    <cellStyle name="SAPBEXHLevel0 2 2 7 2 3" xfId="36320"/>
    <cellStyle name="SAPBEXHLevel0 2 2 7 2 3 2" xfId="36321"/>
    <cellStyle name="SAPBEXHLevel0 2 2 7 2 4" xfId="36322"/>
    <cellStyle name="SAPBEXHLevel0 2 2 7 3" xfId="36323"/>
    <cellStyle name="SAPBEXHLevel0 2 2 7 3 2" xfId="36324"/>
    <cellStyle name="SAPBEXHLevel0 2 2 7 4" xfId="36325"/>
    <cellStyle name="SAPBEXHLevel0 2 2 7 4 2" xfId="36326"/>
    <cellStyle name="SAPBEXHLevel0 2 2 7 5" xfId="36327"/>
    <cellStyle name="SAPBEXHLevel0 2 2 8" xfId="4976"/>
    <cellStyle name="SAPBEXHLevel0 2 2 8 2" xfId="4977"/>
    <cellStyle name="SAPBEXHLevel0 2 2 8 2 2" xfId="36328"/>
    <cellStyle name="SAPBEXHLevel0 2 2 8 2 2 2" xfId="36329"/>
    <cellStyle name="SAPBEXHLevel0 2 2 8 2 3" xfId="36330"/>
    <cellStyle name="SAPBEXHLevel0 2 2 8 2 3 2" xfId="36331"/>
    <cellStyle name="SAPBEXHLevel0 2 2 8 2 4" xfId="36332"/>
    <cellStyle name="SAPBEXHLevel0 2 2 8 3" xfId="36333"/>
    <cellStyle name="SAPBEXHLevel0 2 2 8 3 2" xfId="36334"/>
    <cellStyle name="SAPBEXHLevel0 2 2 8 4" xfId="36335"/>
    <cellStyle name="SAPBEXHLevel0 2 2 8 4 2" xfId="36336"/>
    <cellStyle name="SAPBEXHLevel0 2 2 8 5" xfId="36337"/>
    <cellStyle name="SAPBEXHLevel0 2 2 9" xfId="4978"/>
    <cellStyle name="SAPBEXHLevel0 2 2 9 2" xfId="4979"/>
    <cellStyle name="SAPBEXHLevel0 2 2 9 2 2" xfId="36338"/>
    <cellStyle name="SAPBEXHLevel0 2 2 9 2 2 2" xfId="36339"/>
    <cellStyle name="SAPBEXHLevel0 2 2 9 2 3" xfId="36340"/>
    <cellStyle name="SAPBEXHLevel0 2 2 9 2 3 2" xfId="36341"/>
    <cellStyle name="SAPBEXHLevel0 2 2 9 2 4" xfId="36342"/>
    <cellStyle name="SAPBEXHLevel0 2 2 9 3" xfId="36343"/>
    <cellStyle name="SAPBEXHLevel0 2 2 9 3 2" xfId="36344"/>
    <cellStyle name="SAPBEXHLevel0 2 2 9 4" xfId="36345"/>
    <cellStyle name="SAPBEXHLevel0 2 2 9 4 2" xfId="36346"/>
    <cellStyle name="SAPBEXHLevel0 2 2 9 5" xfId="36347"/>
    <cellStyle name="SAPBEXHLevel0 2 20" xfId="36348"/>
    <cellStyle name="SAPBEXHLevel0 2 20 2" xfId="36349"/>
    <cellStyle name="SAPBEXHLevel0 2 21" xfId="36350"/>
    <cellStyle name="SAPBEXHLevel0 2 3" xfId="4980"/>
    <cellStyle name="SAPBEXHLevel0 2 3 10" xfId="36351"/>
    <cellStyle name="SAPBEXHLevel0 2 3 2" xfId="4981"/>
    <cellStyle name="SAPBEXHLevel0 2 3 2 2" xfId="4982"/>
    <cellStyle name="SAPBEXHLevel0 2 3 2 2 2" xfId="36352"/>
    <cellStyle name="SAPBEXHLevel0 2 3 2 2 2 2" xfId="36353"/>
    <cellStyle name="SAPBEXHLevel0 2 3 2 2 3" xfId="36354"/>
    <cellStyle name="SAPBEXHLevel0 2 3 2 2 3 2" xfId="36355"/>
    <cellStyle name="SAPBEXHLevel0 2 3 2 2 4" xfId="36356"/>
    <cellStyle name="SAPBEXHLevel0 2 3 2 3" xfId="36357"/>
    <cellStyle name="SAPBEXHLevel0 2 3 2 3 2" xfId="36358"/>
    <cellStyle name="SAPBEXHLevel0 2 3 2 4" xfId="36359"/>
    <cellStyle name="SAPBEXHLevel0 2 3 2 4 2" xfId="36360"/>
    <cellStyle name="SAPBEXHLevel0 2 3 2 5" xfId="36361"/>
    <cellStyle name="SAPBEXHLevel0 2 3 3" xfId="4983"/>
    <cellStyle name="SAPBEXHLevel0 2 3 3 2" xfId="4984"/>
    <cellStyle name="SAPBEXHLevel0 2 3 3 2 2" xfId="36362"/>
    <cellStyle name="SAPBEXHLevel0 2 3 3 2 2 2" xfId="36363"/>
    <cellStyle name="SAPBEXHLevel0 2 3 3 2 3" xfId="36364"/>
    <cellStyle name="SAPBEXHLevel0 2 3 3 2 3 2" xfId="36365"/>
    <cellStyle name="SAPBEXHLevel0 2 3 3 2 4" xfId="36366"/>
    <cellStyle name="SAPBEXHLevel0 2 3 3 3" xfId="36367"/>
    <cellStyle name="SAPBEXHLevel0 2 3 3 3 2" xfId="36368"/>
    <cellStyle name="SAPBEXHLevel0 2 3 3 4" xfId="36369"/>
    <cellStyle name="SAPBEXHLevel0 2 3 3 4 2" xfId="36370"/>
    <cellStyle name="SAPBEXHLevel0 2 3 3 5" xfId="36371"/>
    <cellStyle name="SAPBEXHLevel0 2 3 4" xfId="4985"/>
    <cellStyle name="SAPBEXHLevel0 2 3 4 2" xfId="4986"/>
    <cellStyle name="SAPBEXHLevel0 2 3 4 2 2" xfId="36372"/>
    <cellStyle name="SAPBEXHLevel0 2 3 4 2 2 2" xfId="36373"/>
    <cellStyle name="SAPBEXHLevel0 2 3 4 2 3" xfId="36374"/>
    <cellStyle name="SAPBEXHLevel0 2 3 4 2 3 2" xfId="36375"/>
    <cellStyle name="SAPBEXHLevel0 2 3 4 2 4" xfId="36376"/>
    <cellStyle name="SAPBEXHLevel0 2 3 4 3" xfId="36377"/>
    <cellStyle name="SAPBEXHLevel0 2 3 4 3 2" xfId="36378"/>
    <cellStyle name="SAPBEXHLevel0 2 3 4 4" xfId="36379"/>
    <cellStyle name="SAPBEXHLevel0 2 3 4 4 2" xfId="36380"/>
    <cellStyle name="SAPBEXHLevel0 2 3 4 5" xfId="36381"/>
    <cellStyle name="SAPBEXHLevel0 2 3 5" xfId="4987"/>
    <cellStyle name="SAPBEXHLevel0 2 3 5 2" xfId="4988"/>
    <cellStyle name="SAPBEXHLevel0 2 3 5 2 2" xfId="36382"/>
    <cellStyle name="SAPBEXHLevel0 2 3 5 2 2 2" xfId="36383"/>
    <cellStyle name="SAPBEXHLevel0 2 3 5 2 3" xfId="36384"/>
    <cellStyle name="SAPBEXHLevel0 2 3 5 2 3 2" xfId="36385"/>
    <cellStyle name="SAPBEXHLevel0 2 3 5 2 4" xfId="36386"/>
    <cellStyle name="SAPBEXHLevel0 2 3 5 3" xfId="36387"/>
    <cellStyle name="SAPBEXHLevel0 2 3 5 3 2" xfId="36388"/>
    <cellStyle name="SAPBEXHLevel0 2 3 5 4" xfId="36389"/>
    <cellStyle name="SAPBEXHLevel0 2 3 5 4 2" xfId="36390"/>
    <cellStyle name="SAPBEXHLevel0 2 3 5 5" xfId="36391"/>
    <cellStyle name="SAPBEXHLevel0 2 3 6" xfId="4989"/>
    <cellStyle name="SAPBEXHLevel0 2 3 6 2" xfId="4990"/>
    <cellStyle name="SAPBEXHLevel0 2 3 6 2 2" xfId="36392"/>
    <cellStyle name="SAPBEXHLevel0 2 3 6 2 2 2" xfId="36393"/>
    <cellStyle name="SAPBEXHLevel0 2 3 6 2 3" xfId="36394"/>
    <cellStyle name="SAPBEXHLevel0 2 3 6 2 3 2" xfId="36395"/>
    <cellStyle name="SAPBEXHLevel0 2 3 6 2 4" xfId="36396"/>
    <cellStyle name="SAPBEXHLevel0 2 3 6 3" xfId="36397"/>
    <cellStyle name="SAPBEXHLevel0 2 3 6 3 2" xfId="36398"/>
    <cellStyle name="SAPBEXHLevel0 2 3 6 4" xfId="36399"/>
    <cellStyle name="SAPBEXHLevel0 2 3 6 4 2" xfId="36400"/>
    <cellStyle name="SAPBEXHLevel0 2 3 6 5" xfId="36401"/>
    <cellStyle name="SAPBEXHLevel0 2 3 7" xfId="4991"/>
    <cellStyle name="SAPBEXHLevel0 2 3 7 2" xfId="36402"/>
    <cellStyle name="SAPBEXHLevel0 2 3 7 2 2" xfId="36403"/>
    <cellStyle name="SAPBEXHLevel0 2 3 7 3" xfId="36404"/>
    <cellStyle name="SAPBEXHLevel0 2 3 7 3 2" xfId="36405"/>
    <cellStyle name="SAPBEXHLevel0 2 3 7 4" xfId="36406"/>
    <cellStyle name="SAPBEXHLevel0 2 3 8" xfId="36407"/>
    <cellStyle name="SAPBEXHLevel0 2 3 8 2" xfId="36408"/>
    <cellStyle name="SAPBEXHLevel0 2 3 9" xfId="36409"/>
    <cellStyle name="SAPBEXHLevel0 2 3 9 2" xfId="36410"/>
    <cellStyle name="SAPBEXHLevel0 2 4" xfId="4992"/>
    <cellStyle name="SAPBEXHLevel0 2 4 10" xfId="36411"/>
    <cellStyle name="SAPBEXHLevel0 2 4 2" xfId="4993"/>
    <cellStyle name="SAPBEXHLevel0 2 4 2 2" xfId="4994"/>
    <cellStyle name="SAPBEXHLevel0 2 4 2 2 2" xfId="36412"/>
    <cellStyle name="SAPBEXHLevel0 2 4 2 2 2 2" xfId="36413"/>
    <cellStyle name="SAPBEXHLevel0 2 4 2 2 3" xfId="36414"/>
    <cellStyle name="SAPBEXHLevel0 2 4 2 2 3 2" xfId="36415"/>
    <cellStyle name="SAPBEXHLevel0 2 4 2 2 4" xfId="36416"/>
    <cellStyle name="SAPBEXHLevel0 2 4 2 3" xfId="36417"/>
    <cellStyle name="SAPBEXHLevel0 2 4 2 3 2" xfId="36418"/>
    <cellStyle name="SAPBEXHLevel0 2 4 2 4" xfId="36419"/>
    <cellStyle name="SAPBEXHLevel0 2 4 2 4 2" xfId="36420"/>
    <cellStyle name="SAPBEXHLevel0 2 4 2 5" xfId="36421"/>
    <cellStyle name="SAPBEXHLevel0 2 4 3" xfId="4995"/>
    <cellStyle name="SAPBEXHLevel0 2 4 3 2" xfId="4996"/>
    <cellStyle name="SAPBEXHLevel0 2 4 3 2 2" xfId="36422"/>
    <cellStyle name="SAPBEXHLevel0 2 4 3 2 2 2" xfId="36423"/>
    <cellStyle name="SAPBEXHLevel0 2 4 3 2 3" xfId="36424"/>
    <cellStyle name="SAPBEXHLevel0 2 4 3 2 3 2" xfId="36425"/>
    <cellStyle name="SAPBEXHLevel0 2 4 3 2 4" xfId="36426"/>
    <cellStyle name="SAPBEXHLevel0 2 4 3 3" xfId="36427"/>
    <cellStyle name="SAPBEXHLevel0 2 4 3 3 2" xfId="36428"/>
    <cellStyle name="SAPBEXHLevel0 2 4 3 4" xfId="36429"/>
    <cellStyle name="SAPBEXHLevel0 2 4 3 4 2" xfId="36430"/>
    <cellStyle name="SAPBEXHLevel0 2 4 3 5" xfId="36431"/>
    <cellStyle name="SAPBEXHLevel0 2 4 4" xfId="4997"/>
    <cellStyle name="SAPBEXHLevel0 2 4 4 2" xfId="4998"/>
    <cellStyle name="SAPBEXHLevel0 2 4 4 2 2" xfId="36432"/>
    <cellStyle name="SAPBEXHLevel0 2 4 4 2 2 2" xfId="36433"/>
    <cellStyle name="SAPBEXHLevel0 2 4 4 2 3" xfId="36434"/>
    <cellStyle name="SAPBEXHLevel0 2 4 4 2 3 2" xfId="36435"/>
    <cellStyle name="SAPBEXHLevel0 2 4 4 2 4" xfId="36436"/>
    <cellStyle name="SAPBEXHLevel0 2 4 4 3" xfId="36437"/>
    <cellStyle name="SAPBEXHLevel0 2 4 4 3 2" xfId="36438"/>
    <cellStyle name="SAPBEXHLevel0 2 4 4 4" xfId="36439"/>
    <cellStyle name="SAPBEXHLevel0 2 4 4 4 2" xfId="36440"/>
    <cellStyle name="SAPBEXHLevel0 2 4 4 5" xfId="36441"/>
    <cellStyle name="SAPBEXHLevel0 2 4 5" xfId="4999"/>
    <cellStyle name="SAPBEXHLevel0 2 4 5 2" xfId="5000"/>
    <cellStyle name="SAPBEXHLevel0 2 4 5 2 2" xfId="36442"/>
    <cellStyle name="SAPBEXHLevel0 2 4 5 2 2 2" xfId="36443"/>
    <cellStyle name="SAPBEXHLevel0 2 4 5 2 3" xfId="36444"/>
    <cellStyle name="SAPBEXHLevel0 2 4 5 2 3 2" xfId="36445"/>
    <cellStyle name="SAPBEXHLevel0 2 4 5 2 4" xfId="36446"/>
    <cellStyle name="SAPBEXHLevel0 2 4 5 3" xfId="36447"/>
    <cellStyle name="SAPBEXHLevel0 2 4 5 3 2" xfId="36448"/>
    <cellStyle name="SAPBEXHLevel0 2 4 5 4" xfId="36449"/>
    <cellStyle name="SAPBEXHLevel0 2 4 5 4 2" xfId="36450"/>
    <cellStyle name="SAPBEXHLevel0 2 4 5 5" xfId="36451"/>
    <cellStyle name="SAPBEXHLevel0 2 4 6" xfId="5001"/>
    <cellStyle name="SAPBEXHLevel0 2 4 6 2" xfId="5002"/>
    <cellStyle name="SAPBEXHLevel0 2 4 6 2 2" xfId="36452"/>
    <cellStyle name="SAPBEXHLevel0 2 4 6 2 2 2" xfId="36453"/>
    <cellStyle name="SAPBEXHLevel0 2 4 6 2 3" xfId="36454"/>
    <cellStyle name="SAPBEXHLevel0 2 4 6 2 3 2" xfId="36455"/>
    <cellStyle name="SAPBEXHLevel0 2 4 6 2 4" xfId="36456"/>
    <cellStyle name="SAPBEXHLevel0 2 4 6 3" xfId="36457"/>
    <cellStyle name="SAPBEXHLevel0 2 4 6 3 2" xfId="36458"/>
    <cellStyle name="SAPBEXHLevel0 2 4 6 4" xfId="36459"/>
    <cellStyle name="SAPBEXHLevel0 2 4 6 4 2" xfId="36460"/>
    <cellStyle name="SAPBEXHLevel0 2 4 6 5" xfId="36461"/>
    <cellStyle name="SAPBEXHLevel0 2 4 7" xfId="5003"/>
    <cellStyle name="SAPBEXHLevel0 2 4 7 2" xfId="36462"/>
    <cellStyle name="SAPBEXHLevel0 2 4 7 2 2" xfId="36463"/>
    <cellStyle name="SAPBEXHLevel0 2 4 7 3" xfId="36464"/>
    <cellStyle name="SAPBEXHLevel0 2 4 7 3 2" xfId="36465"/>
    <cellStyle name="SAPBEXHLevel0 2 4 7 4" xfId="36466"/>
    <cellStyle name="SAPBEXHLevel0 2 4 8" xfId="36467"/>
    <cellStyle name="SAPBEXHLevel0 2 4 8 2" xfId="36468"/>
    <cellStyle name="SAPBEXHLevel0 2 4 9" xfId="36469"/>
    <cellStyle name="SAPBEXHLevel0 2 4 9 2" xfId="36470"/>
    <cellStyle name="SAPBEXHLevel0 2 5" xfId="5004"/>
    <cellStyle name="SAPBEXHLevel0 2 5 10" xfId="36471"/>
    <cellStyle name="SAPBEXHLevel0 2 5 2" xfId="5005"/>
    <cellStyle name="SAPBEXHLevel0 2 5 2 2" xfId="5006"/>
    <cellStyle name="SAPBEXHLevel0 2 5 2 2 2" xfId="36472"/>
    <cellStyle name="SAPBEXHLevel0 2 5 2 2 2 2" xfId="36473"/>
    <cellStyle name="SAPBEXHLevel0 2 5 2 2 3" xfId="36474"/>
    <cellStyle name="SAPBEXHLevel0 2 5 2 2 3 2" xfId="36475"/>
    <cellStyle name="SAPBEXHLevel0 2 5 2 2 4" xfId="36476"/>
    <cellStyle name="SAPBEXHLevel0 2 5 2 3" xfId="36477"/>
    <cellStyle name="SAPBEXHLevel0 2 5 2 3 2" xfId="36478"/>
    <cellStyle name="SAPBEXHLevel0 2 5 2 4" xfId="36479"/>
    <cellStyle name="SAPBEXHLevel0 2 5 2 4 2" xfId="36480"/>
    <cellStyle name="SAPBEXHLevel0 2 5 2 5" xfId="36481"/>
    <cellStyle name="SAPBEXHLevel0 2 5 3" xfId="5007"/>
    <cellStyle name="SAPBEXHLevel0 2 5 3 2" xfId="5008"/>
    <cellStyle name="SAPBEXHLevel0 2 5 3 2 2" xfId="36482"/>
    <cellStyle name="SAPBEXHLevel0 2 5 3 2 2 2" xfId="36483"/>
    <cellStyle name="SAPBEXHLevel0 2 5 3 2 3" xfId="36484"/>
    <cellStyle name="SAPBEXHLevel0 2 5 3 2 3 2" xfId="36485"/>
    <cellStyle name="SAPBEXHLevel0 2 5 3 2 4" xfId="36486"/>
    <cellStyle name="SAPBEXHLevel0 2 5 3 3" xfId="36487"/>
    <cellStyle name="SAPBEXHLevel0 2 5 3 3 2" xfId="36488"/>
    <cellStyle name="SAPBEXHLevel0 2 5 3 4" xfId="36489"/>
    <cellStyle name="SAPBEXHLevel0 2 5 3 4 2" xfId="36490"/>
    <cellStyle name="SAPBEXHLevel0 2 5 3 5" xfId="36491"/>
    <cellStyle name="SAPBEXHLevel0 2 5 4" xfId="5009"/>
    <cellStyle name="SAPBEXHLevel0 2 5 4 2" xfId="5010"/>
    <cellStyle name="SAPBEXHLevel0 2 5 4 2 2" xfId="36492"/>
    <cellStyle name="SAPBEXHLevel0 2 5 4 2 2 2" xfId="36493"/>
    <cellStyle name="SAPBEXHLevel0 2 5 4 2 3" xfId="36494"/>
    <cellStyle name="SAPBEXHLevel0 2 5 4 2 3 2" xfId="36495"/>
    <cellStyle name="SAPBEXHLevel0 2 5 4 2 4" xfId="36496"/>
    <cellStyle name="SAPBEXHLevel0 2 5 4 3" xfId="36497"/>
    <cellStyle name="SAPBEXHLevel0 2 5 4 3 2" xfId="36498"/>
    <cellStyle name="SAPBEXHLevel0 2 5 4 4" xfId="36499"/>
    <cellStyle name="SAPBEXHLevel0 2 5 4 4 2" xfId="36500"/>
    <cellStyle name="SAPBEXHLevel0 2 5 4 5" xfId="36501"/>
    <cellStyle name="SAPBEXHLevel0 2 5 5" xfId="5011"/>
    <cellStyle name="SAPBEXHLevel0 2 5 5 2" xfId="5012"/>
    <cellStyle name="SAPBEXHLevel0 2 5 5 2 2" xfId="36502"/>
    <cellStyle name="SAPBEXHLevel0 2 5 5 2 2 2" xfId="36503"/>
    <cellStyle name="SAPBEXHLevel0 2 5 5 2 3" xfId="36504"/>
    <cellStyle name="SAPBEXHLevel0 2 5 5 2 3 2" xfId="36505"/>
    <cellStyle name="SAPBEXHLevel0 2 5 5 2 4" xfId="36506"/>
    <cellStyle name="SAPBEXHLevel0 2 5 5 3" xfId="36507"/>
    <cellStyle name="SAPBEXHLevel0 2 5 5 3 2" xfId="36508"/>
    <cellStyle name="SAPBEXHLevel0 2 5 5 4" xfId="36509"/>
    <cellStyle name="SAPBEXHLevel0 2 5 5 4 2" xfId="36510"/>
    <cellStyle name="SAPBEXHLevel0 2 5 5 5" xfId="36511"/>
    <cellStyle name="SAPBEXHLevel0 2 5 6" xfId="5013"/>
    <cellStyle name="SAPBEXHLevel0 2 5 6 2" xfId="5014"/>
    <cellStyle name="SAPBEXHLevel0 2 5 6 2 2" xfId="36512"/>
    <cellStyle name="SAPBEXHLevel0 2 5 6 2 2 2" xfId="36513"/>
    <cellStyle name="SAPBEXHLevel0 2 5 6 2 3" xfId="36514"/>
    <cellStyle name="SAPBEXHLevel0 2 5 6 2 3 2" xfId="36515"/>
    <cellStyle name="SAPBEXHLevel0 2 5 6 2 4" xfId="36516"/>
    <cellStyle name="SAPBEXHLevel0 2 5 6 3" xfId="36517"/>
    <cellStyle name="SAPBEXHLevel0 2 5 6 3 2" xfId="36518"/>
    <cellStyle name="SAPBEXHLevel0 2 5 6 4" xfId="36519"/>
    <cellStyle name="SAPBEXHLevel0 2 5 6 4 2" xfId="36520"/>
    <cellStyle name="SAPBEXHLevel0 2 5 6 5" xfId="36521"/>
    <cellStyle name="SAPBEXHLevel0 2 5 7" xfId="5015"/>
    <cellStyle name="SAPBEXHLevel0 2 5 7 2" xfId="36522"/>
    <cellStyle name="SAPBEXHLevel0 2 5 7 2 2" xfId="36523"/>
    <cellStyle name="SAPBEXHLevel0 2 5 7 3" xfId="36524"/>
    <cellStyle name="SAPBEXHLevel0 2 5 7 3 2" xfId="36525"/>
    <cellStyle name="SAPBEXHLevel0 2 5 7 4" xfId="36526"/>
    <cellStyle name="SAPBEXHLevel0 2 5 8" xfId="36527"/>
    <cellStyle name="SAPBEXHLevel0 2 5 8 2" xfId="36528"/>
    <cellStyle name="SAPBEXHLevel0 2 5 9" xfId="36529"/>
    <cellStyle name="SAPBEXHLevel0 2 5 9 2" xfId="36530"/>
    <cellStyle name="SAPBEXHLevel0 2 6" xfId="5016"/>
    <cellStyle name="SAPBEXHLevel0 2 6 2" xfId="5017"/>
    <cellStyle name="SAPBEXHLevel0 2 6 2 2" xfId="36531"/>
    <cellStyle name="SAPBEXHLevel0 2 6 2 2 2" xfId="36532"/>
    <cellStyle name="SAPBEXHLevel0 2 6 2 3" xfId="36533"/>
    <cellStyle name="SAPBEXHLevel0 2 6 2 3 2" xfId="36534"/>
    <cellStyle name="SAPBEXHLevel0 2 6 2 4" xfId="36535"/>
    <cellStyle name="SAPBEXHLevel0 2 6 3" xfId="36536"/>
    <cellStyle name="SAPBEXHLevel0 2 6 3 2" xfId="36537"/>
    <cellStyle name="SAPBEXHLevel0 2 6 4" xfId="36538"/>
    <cellStyle name="SAPBEXHLevel0 2 6 4 2" xfId="36539"/>
    <cellStyle name="SAPBEXHLevel0 2 6 5" xfId="36540"/>
    <cellStyle name="SAPBEXHLevel0 2 7" xfId="5018"/>
    <cellStyle name="SAPBEXHLevel0 2 7 2" xfId="5019"/>
    <cellStyle name="SAPBEXHLevel0 2 7 2 2" xfId="36541"/>
    <cellStyle name="SAPBEXHLevel0 2 7 2 2 2" xfId="36542"/>
    <cellStyle name="SAPBEXHLevel0 2 7 2 3" xfId="36543"/>
    <cellStyle name="SAPBEXHLevel0 2 7 2 3 2" xfId="36544"/>
    <cellStyle name="SAPBEXHLevel0 2 7 2 4" xfId="36545"/>
    <cellStyle name="SAPBEXHLevel0 2 7 3" xfId="36546"/>
    <cellStyle name="SAPBEXHLevel0 2 7 3 2" xfId="36547"/>
    <cellStyle name="SAPBEXHLevel0 2 7 4" xfId="36548"/>
    <cellStyle name="SAPBEXHLevel0 2 7 4 2" xfId="36549"/>
    <cellStyle name="SAPBEXHLevel0 2 7 5" xfId="36550"/>
    <cellStyle name="SAPBEXHLevel0 2 8" xfId="5020"/>
    <cellStyle name="SAPBEXHLevel0 2 8 2" xfId="5021"/>
    <cellStyle name="SAPBEXHLevel0 2 8 2 2" xfId="36551"/>
    <cellStyle name="SAPBEXHLevel0 2 8 2 2 2" xfId="36552"/>
    <cellStyle name="SAPBEXHLevel0 2 8 2 3" xfId="36553"/>
    <cellStyle name="SAPBEXHLevel0 2 8 2 3 2" xfId="36554"/>
    <cellStyle name="SAPBEXHLevel0 2 8 2 4" xfId="36555"/>
    <cellStyle name="SAPBEXHLevel0 2 8 3" xfId="36556"/>
    <cellStyle name="SAPBEXHLevel0 2 8 3 2" xfId="36557"/>
    <cellStyle name="SAPBEXHLevel0 2 8 4" xfId="36558"/>
    <cellStyle name="SAPBEXHLevel0 2 8 4 2" xfId="36559"/>
    <cellStyle name="SAPBEXHLevel0 2 8 5" xfId="36560"/>
    <cellStyle name="SAPBEXHLevel0 2 9" xfId="5022"/>
    <cellStyle name="SAPBEXHLevel0 2 9 2" xfId="5023"/>
    <cellStyle name="SAPBEXHLevel0 2 9 2 2" xfId="36561"/>
    <cellStyle name="SAPBEXHLevel0 2 9 2 2 2" xfId="36562"/>
    <cellStyle name="SAPBEXHLevel0 2 9 2 3" xfId="36563"/>
    <cellStyle name="SAPBEXHLevel0 2 9 2 3 2" xfId="36564"/>
    <cellStyle name="SAPBEXHLevel0 2 9 2 4" xfId="36565"/>
    <cellStyle name="SAPBEXHLevel0 2 9 3" xfId="36566"/>
    <cellStyle name="SAPBEXHLevel0 2 9 3 2" xfId="36567"/>
    <cellStyle name="SAPBEXHLevel0 2 9 4" xfId="36568"/>
    <cellStyle name="SAPBEXHLevel0 2 9 4 2" xfId="36569"/>
    <cellStyle name="SAPBEXHLevel0 2 9 5" xfId="36570"/>
    <cellStyle name="SAPBEXHLevel0 20" xfId="36571"/>
    <cellStyle name="SAPBEXHLevel0 21" xfId="36572"/>
    <cellStyle name="SAPBEXHLevel0 21 2" xfId="36573"/>
    <cellStyle name="SAPBEXHLevel0 22" xfId="36574"/>
    <cellStyle name="SAPBEXHLevel0 3" xfId="5024"/>
    <cellStyle name="SAPBEXHLevel0 3 10" xfId="5025"/>
    <cellStyle name="SAPBEXHLevel0 3 10 2" xfId="36575"/>
    <cellStyle name="SAPBEXHLevel0 3 10 2 2" xfId="36576"/>
    <cellStyle name="SAPBEXHLevel0 3 10 3" xfId="36577"/>
    <cellStyle name="SAPBEXHLevel0 3 10 3 2" xfId="36578"/>
    <cellStyle name="SAPBEXHLevel0 3 10 4" xfId="36579"/>
    <cellStyle name="SAPBEXHLevel0 3 11" xfId="36580"/>
    <cellStyle name="SAPBEXHLevel0 3 11 2" xfId="36581"/>
    <cellStyle name="SAPBEXHLevel0 3 12" xfId="36582"/>
    <cellStyle name="SAPBEXHLevel0 3 12 2" xfId="36583"/>
    <cellStyle name="SAPBEXHLevel0 3 13" xfId="36584"/>
    <cellStyle name="SAPBEXHLevel0 3 2" xfId="5026"/>
    <cellStyle name="SAPBEXHLevel0 3 2 10" xfId="36585"/>
    <cellStyle name="SAPBEXHLevel0 3 2 2" xfId="5027"/>
    <cellStyle name="SAPBEXHLevel0 3 2 2 2" xfId="5028"/>
    <cellStyle name="SAPBEXHLevel0 3 2 2 2 2" xfId="36586"/>
    <cellStyle name="SAPBEXHLevel0 3 2 2 2 2 2" xfId="36587"/>
    <cellStyle name="SAPBEXHLevel0 3 2 2 2 3" xfId="36588"/>
    <cellStyle name="SAPBEXHLevel0 3 2 2 2 3 2" xfId="36589"/>
    <cellStyle name="SAPBEXHLevel0 3 2 2 2 4" xfId="36590"/>
    <cellStyle name="SAPBEXHLevel0 3 2 2 3" xfId="36591"/>
    <cellStyle name="SAPBEXHLevel0 3 2 2 3 2" xfId="36592"/>
    <cellStyle name="SAPBEXHLevel0 3 2 2 4" xfId="36593"/>
    <cellStyle name="SAPBEXHLevel0 3 2 2 4 2" xfId="36594"/>
    <cellStyle name="SAPBEXHLevel0 3 2 2 5" xfId="36595"/>
    <cellStyle name="SAPBEXHLevel0 3 2 3" xfId="5029"/>
    <cellStyle name="SAPBEXHLevel0 3 2 3 2" xfId="5030"/>
    <cellStyle name="SAPBEXHLevel0 3 2 3 2 2" xfId="36596"/>
    <cellStyle name="SAPBEXHLevel0 3 2 3 2 2 2" xfId="36597"/>
    <cellStyle name="SAPBEXHLevel0 3 2 3 2 3" xfId="36598"/>
    <cellStyle name="SAPBEXHLevel0 3 2 3 2 3 2" xfId="36599"/>
    <cellStyle name="SAPBEXHLevel0 3 2 3 2 4" xfId="36600"/>
    <cellStyle name="SAPBEXHLevel0 3 2 3 3" xfId="36601"/>
    <cellStyle name="SAPBEXHLevel0 3 2 3 3 2" xfId="36602"/>
    <cellStyle name="SAPBEXHLevel0 3 2 3 4" xfId="36603"/>
    <cellStyle name="SAPBEXHLevel0 3 2 3 4 2" xfId="36604"/>
    <cellStyle name="SAPBEXHLevel0 3 2 3 5" xfId="36605"/>
    <cellStyle name="SAPBEXHLevel0 3 2 4" xfId="5031"/>
    <cellStyle name="SAPBEXHLevel0 3 2 4 2" xfId="5032"/>
    <cellStyle name="SAPBEXHLevel0 3 2 4 2 2" xfId="36606"/>
    <cellStyle name="SAPBEXHLevel0 3 2 4 2 2 2" xfId="36607"/>
    <cellStyle name="SAPBEXHLevel0 3 2 4 2 3" xfId="36608"/>
    <cellStyle name="SAPBEXHLevel0 3 2 4 2 3 2" xfId="36609"/>
    <cellStyle name="SAPBEXHLevel0 3 2 4 2 4" xfId="36610"/>
    <cellStyle name="SAPBEXHLevel0 3 2 4 3" xfId="36611"/>
    <cellStyle name="SAPBEXHLevel0 3 2 4 3 2" xfId="36612"/>
    <cellStyle name="SAPBEXHLevel0 3 2 4 4" xfId="36613"/>
    <cellStyle name="SAPBEXHLevel0 3 2 4 4 2" xfId="36614"/>
    <cellStyle name="SAPBEXHLevel0 3 2 4 5" xfId="36615"/>
    <cellStyle name="SAPBEXHLevel0 3 2 5" xfId="5033"/>
    <cellStyle name="SAPBEXHLevel0 3 2 5 2" xfId="5034"/>
    <cellStyle name="SAPBEXHLevel0 3 2 5 2 2" xfId="36616"/>
    <cellStyle name="SAPBEXHLevel0 3 2 5 2 2 2" xfId="36617"/>
    <cellStyle name="SAPBEXHLevel0 3 2 5 2 3" xfId="36618"/>
    <cellStyle name="SAPBEXHLevel0 3 2 5 2 3 2" xfId="36619"/>
    <cellStyle name="SAPBEXHLevel0 3 2 5 2 4" xfId="36620"/>
    <cellStyle name="SAPBEXHLevel0 3 2 5 3" xfId="36621"/>
    <cellStyle name="SAPBEXHLevel0 3 2 5 3 2" xfId="36622"/>
    <cellStyle name="SAPBEXHLevel0 3 2 5 4" xfId="36623"/>
    <cellStyle name="SAPBEXHLevel0 3 2 5 4 2" xfId="36624"/>
    <cellStyle name="SAPBEXHLevel0 3 2 5 5" xfId="36625"/>
    <cellStyle name="SAPBEXHLevel0 3 2 6" xfId="5035"/>
    <cellStyle name="SAPBEXHLevel0 3 2 6 2" xfId="5036"/>
    <cellStyle name="SAPBEXHLevel0 3 2 6 2 2" xfId="36626"/>
    <cellStyle name="SAPBEXHLevel0 3 2 6 2 2 2" xfId="36627"/>
    <cellStyle name="SAPBEXHLevel0 3 2 6 2 3" xfId="36628"/>
    <cellStyle name="SAPBEXHLevel0 3 2 6 2 3 2" xfId="36629"/>
    <cellStyle name="SAPBEXHLevel0 3 2 6 2 4" xfId="36630"/>
    <cellStyle name="SAPBEXHLevel0 3 2 6 3" xfId="36631"/>
    <cellStyle name="SAPBEXHLevel0 3 2 6 3 2" xfId="36632"/>
    <cellStyle name="SAPBEXHLevel0 3 2 6 4" xfId="36633"/>
    <cellStyle name="SAPBEXHLevel0 3 2 6 4 2" xfId="36634"/>
    <cellStyle name="SAPBEXHLevel0 3 2 6 5" xfId="36635"/>
    <cellStyle name="SAPBEXHLevel0 3 2 7" xfId="5037"/>
    <cellStyle name="SAPBEXHLevel0 3 2 7 2" xfId="36636"/>
    <cellStyle name="SAPBEXHLevel0 3 2 7 2 2" xfId="36637"/>
    <cellStyle name="SAPBEXHLevel0 3 2 7 3" xfId="36638"/>
    <cellStyle name="SAPBEXHLevel0 3 2 7 3 2" xfId="36639"/>
    <cellStyle name="SAPBEXHLevel0 3 2 7 4" xfId="36640"/>
    <cellStyle name="SAPBEXHLevel0 3 2 8" xfId="36641"/>
    <cellStyle name="SAPBEXHLevel0 3 2 8 2" xfId="36642"/>
    <cellStyle name="SAPBEXHLevel0 3 2 9" xfId="36643"/>
    <cellStyle name="SAPBEXHLevel0 3 2 9 2" xfId="36644"/>
    <cellStyle name="SAPBEXHLevel0 3 3" xfId="5038"/>
    <cellStyle name="SAPBEXHLevel0 3 3 10" xfId="36645"/>
    <cellStyle name="SAPBEXHLevel0 3 3 2" xfId="5039"/>
    <cellStyle name="SAPBEXHLevel0 3 3 2 2" xfId="5040"/>
    <cellStyle name="SAPBEXHLevel0 3 3 2 2 2" xfId="36646"/>
    <cellStyle name="SAPBEXHLevel0 3 3 2 2 2 2" xfId="36647"/>
    <cellStyle name="SAPBEXHLevel0 3 3 2 2 3" xfId="36648"/>
    <cellStyle name="SAPBEXHLevel0 3 3 2 2 3 2" xfId="36649"/>
    <cellStyle name="SAPBEXHLevel0 3 3 2 2 4" xfId="36650"/>
    <cellStyle name="SAPBEXHLevel0 3 3 2 3" xfId="36651"/>
    <cellStyle name="SAPBEXHLevel0 3 3 2 3 2" xfId="36652"/>
    <cellStyle name="SAPBEXHLevel0 3 3 2 4" xfId="36653"/>
    <cellStyle name="SAPBEXHLevel0 3 3 2 4 2" xfId="36654"/>
    <cellStyle name="SAPBEXHLevel0 3 3 2 5" xfId="36655"/>
    <cellStyle name="SAPBEXHLevel0 3 3 3" xfId="5041"/>
    <cellStyle name="SAPBEXHLevel0 3 3 3 2" xfId="5042"/>
    <cellStyle name="SAPBEXHLevel0 3 3 3 2 2" xfId="36656"/>
    <cellStyle name="SAPBEXHLevel0 3 3 3 2 2 2" xfId="36657"/>
    <cellStyle name="SAPBEXHLevel0 3 3 3 2 3" xfId="36658"/>
    <cellStyle name="SAPBEXHLevel0 3 3 3 2 3 2" xfId="36659"/>
    <cellStyle name="SAPBEXHLevel0 3 3 3 2 4" xfId="36660"/>
    <cellStyle name="SAPBEXHLevel0 3 3 3 3" xfId="36661"/>
    <cellStyle name="SAPBEXHLevel0 3 3 3 3 2" xfId="36662"/>
    <cellStyle name="SAPBEXHLevel0 3 3 3 4" xfId="36663"/>
    <cellStyle name="SAPBEXHLevel0 3 3 3 4 2" xfId="36664"/>
    <cellStyle name="SAPBEXHLevel0 3 3 3 5" xfId="36665"/>
    <cellStyle name="SAPBEXHLevel0 3 3 4" xfId="5043"/>
    <cellStyle name="SAPBEXHLevel0 3 3 4 2" xfId="5044"/>
    <cellStyle name="SAPBEXHLevel0 3 3 4 2 2" xfId="36666"/>
    <cellStyle name="SAPBEXHLevel0 3 3 4 2 2 2" xfId="36667"/>
    <cellStyle name="SAPBEXHLevel0 3 3 4 2 3" xfId="36668"/>
    <cellStyle name="SAPBEXHLevel0 3 3 4 2 3 2" xfId="36669"/>
    <cellStyle name="SAPBEXHLevel0 3 3 4 2 4" xfId="36670"/>
    <cellStyle name="SAPBEXHLevel0 3 3 4 3" xfId="36671"/>
    <cellStyle name="SAPBEXHLevel0 3 3 4 3 2" xfId="36672"/>
    <cellStyle name="SAPBEXHLevel0 3 3 4 4" xfId="36673"/>
    <cellStyle name="SAPBEXHLevel0 3 3 4 4 2" xfId="36674"/>
    <cellStyle name="SAPBEXHLevel0 3 3 4 5" xfId="36675"/>
    <cellStyle name="SAPBEXHLevel0 3 3 5" xfId="5045"/>
    <cellStyle name="SAPBEXHLevel0 3 3 5 2" xfId="5046"/>
    <cellStyle name="SAPBEXHLevel0 3 3 5 2 2" xfId="36676"/>
    <cellStyle name="SAPBEXHLevel0 3 3 5 2 2 2" xfId="36677"/>
    <cellStyle name="SAPBEXHLevel0 3 3 5 2 3" xfId="36678"/>
    <cellStyle name="SAPBEXHLevel0 3 3 5 2 3 2" xfId="36679"/>
    <cellStyle name="SAPBEXHLevel0 3 3 5 2 4" xfId="36680"/>
    <cellStyle name="SAPBEXHLevel0 3 3 5 3" xfId="36681"/>
    <cellStyle name="SAPBEXHLevel0 3 3 5 3 2" xfId="36682"/>
    <cellStyle name="SAPBEXHLevel0 3 3 5 4" xfId="36683"/>
    <cellStyle name="SAPBEXHLevel0 3 3 5 4 2" xfId="36684"/>
    <cellStyle name="SAPBEXHLevel0 3 3 5 5" xfId="36685"/>
    <cellStyle name="SAPBEXHLevel0 3 3 6" xfId="5047"/>
    <cellStyle name="SAPBEXHLevel0 3 3 6 2" xfId="5048"/>
    <cellStyle name="SAPBEXHLevel0 3 3 6 2 2" xfId="36686"/>
    <cellStyle name="SAPBEXHLevel0 3 3 6 2 2 2" xfId="36687"/>
    <cellStyle name="SAPBEXHLevel0 3 3 6 2 3" xfId="36688"/>
    <cellStyle name="SAPBEXHLevel0 3 3 6 2 3 2" xfId="36689"/>
    <cellStyle name="SAPBEXHLevel0 3 3 6 2 4" xfId="36690"/>
    <cellStyle name="SAPBEXHLevel0 3 3 6 3" xfId="36691"/>
    <cellStyle name="SAPBEXHLevel0 3 3 6 3 2" xfId="36692"/>
    <cellStyle name="SAPBEXHLevel0 3 3 6 4" xfId="36693"/>
    <cellStyle name="SAPBEXHLevel0 3 3 6 4 2" xfId="36694"/>
    <cellStyle name="SAPBEXHLevel0 3 3 6 5" xfId="36695"/>
    <cellStyle name="SAPBEXHLevel0 3 3 7" xfId="5049"/>
    <cellStyle name="SAPBEXHLevel0 3 3 7 2" xfId="36696"/>
    <cellStyle name="SAPBEXHLevel0 3 3 7 2 2" xfId="36697"/>
    <cellStyle name="SAPBEXHLevel0 3 3 7 3" xfId="36698"/>
    <cellStyle name="SAPBEXHLevel0 3 3 7 3 2" xfId="36699"/>
    <cellStyle name="SAPBEXHLevel0 3 3 7 4" xfId="36700"/>
    <cellStyle name="SAPBEXHLevel0 3 3 8" xfId="36701"/>
    <cellStyle name="SAPBEXHLevel0 3 3 8 2" xfId="36702"/>
    <cellStyle name="SAPBEXHLevel0 3 3 9" xfId="36703"/>
    <cellStyle name="SAPBEXHLevel0 3 3 9 2" xfId="36704"/>
    <cellStyle name="SAPBEXHLevel0 3 4" xfId="5050"/>
    <cellStyle name="SAPBEXHLevel0 3 4 10" xfId="36705"/>
    <cellStyle name="SAPBEXHLevel0 3 4 2" xfId="5051"/>
    <cellStyle name="SAPBEXHLevel0 3 4 2 2" xfId="5052"/>
    <cellStyle name="SAPBEXHLevel0 3 4 2 2 2" xfId="36706"/>
    <cellStyle name="SAPBEXHLevel0 3 4 2 2 2 2" xfId="36707"/>
    <cellStyle name="SAPBEXHLevel0 3 4 2 2 3" xfId="36708"/>
    <cellStyle name="SAPBEXHLevel0 3 4 2 2 3 2" xfId="36709"/>
    <cellStyle name="SAPBEXHLevel0 3 4 2 2 4" xfId="36710"/>
    <cellStyle name="SAPBEXHLevel0 3 4 2 3" xfId="36711"/>
    <cellStyle name="SAPBEXHLevel0 3 4 2 3 2" xfId="36712"/>
    <cellStyle name="SAPBEXHLevel0 3 4 2 4" xfId="36713"/>
    <cellStyle name="SAPBEXHLevel0 3 4 2 4 2" xfId="36714"/>
    <cellStyle name="SAPBEXHLevel0 3 4 2 5" xfId="36715"/>
    <cellStyle name="SAPBEXHLevel0 3 4 3" xfId="5053"/>
    <cellStyle name="SAPBEXHLevel0 3 4 3 2" xfId="5054"/>
    <cellStyle name="SAPBEXHLevel0 3 4 3 2 2" xfId="36716"/>
    <cellStyle name="SAPBEXHLevel0 3 4 3 2 2 2" xfId="36717"/>
    <cellStyle name="SAPBEXHLevel0 3 4 3 2 3" xfId="36718"/>
    <cellStyle name="SAPBEXHLevel0 3 4 3 2 3 2" xfId="36719"/>
    <cellStyle name="SAPBEXHLevel0 3 4 3 2 4" xfId="36720"/>
    <cellStyle name="SAPBEXHLevel0 3 4 3 3" xfId="36721"/>
    <cellStyle name="SAPBEXHLevel0 3 4 3 3 2" xfId="36722"/>
    <cellStyle name="SAPBEXHLevel0 3 4 3 4" xfId="36723"/>
    <cellStyle name="SAPBEXHLevel0 3 4 3 4 2" xfId="36724"/>
    <cellStyle name="SAPBEXHLevel0 3 4 3 5" xfId="36725"/>
    <cellStyle name="SAPBEXHLevel0 3 4 4" xfId="5055"/>
    <cellStyle name="SAPBEXHLevel0 3 4 4 2" xfId="5056"/>
    <cellStyle name="SAPBEXHLevel0 3 4 4 2 2" xfId="36726"/>
    <cellStyle name="SAPBEXHLevel0 3 4 4 2 2 2" xfId="36727"/>
    <cellStyle name="SAPBEXHLevel0 3 4 4 2 3" xfId="36728"/>
    <cellStyle name="SAPBEXHLevel0 3 4 4 2 3 2" xfId="36729"/>
    <cellStyle name="SAPBEXHLevel0 3 4 4 2 4" xfId="36730"/>
    <cellStyle name="SAPBEXHLevel0 3 4 4 3" xfId="36731"/>
    <cellStyle name="SAPBEXHLevel0 3 4 4 3 2" xfId="36732"/>
    <cellStyle name="SAPBEXHLevel0 3 4 4 4" xfId="36733"/>
    <cellStyle name="SAPBEXHLevel0 3 4 4 4 2" xfId="36734"/>
    <cellStyle name="SAPBEXHLevel0 3 4 4 5" xfId="36735"/>
    <cellStyle name="SAPBEXHLevel0 3 4 5" xfId="5057"/>
    <cellStyle name="SAPBEXHLevel0 3 4 5 2" xfId="5058"/>
    <cellStyle name="SAPBEXHLevel0 3 4 5 2 2" xfId="36736"/>
    <cellStyle name="SAPBEXHLevel0 3 4 5 2 2 2" xfId="36737"/>
    <cellStyle name="SAPBEXHLevel0 3 4 5 2 3" xfId="36738"/>
    <cellStyle name="SAPBEXHLevel0 3 4 5 2 3 2" xfId="36739"/>
    <cellStyle name="SAPBEXHLevel0 3 4 5 2 4" xfId="36740"/>
    <cellStyle name="SAPBEXHLevel0 3 4 5 3" xfId="36741"/>
    <cellStyle name="SAPBEXHLevel0 3 4 5 3 2" xfId="36742"/>
    <cellStyle name="SAPBEXHLevel0 3 4 5 4" xfId="36743"/>
    <cellStyle name="SAPBEXHLevel0 3 4 5 4 2" xfId="36744"/>
    <cellStyle name="SAPBEXHLevel0 3 4 5 5" xfId="36745"/>
    <cellStyle name="SAPBEXHLevel0 3 4 6" xfId="5059"/>
    <cellStyle name="SAPBEXHLevel0 3 4 6 2" xfId="5060"/>
    <cellStyle name="SAPBEXHLevel0 3 4 6 2 2" xfId="36746"/>
    <cellStyle name="SAPBEXHLevel0 3 4 6 2 2 2" xfId="36747"/>
    <cellStyle name="SAPBEXHLevel0 3 4 6 2 3" xfId="36748"/>
    <cellStyle name="SAPBEXHLevel0 3 4 6 2 3 2" xfId="36749"/>
    <cellStyle name="SAPBEXHLevel0 3 4 6 2 4" xfId="36750"/>
    <cellStyle name="SAPBEXHLevel0 3 4 6 3" xfId="36751"/>
    <cellStyle name="SAPBEXHLevel0 3 4 6 3 2" xfId="36752"/>
    <cellStyle name="SAPBEXHLevel0 3 4 6 4" xfId="36753"/>
    <cellStyle name="SAPBEXHLevel0 3 4 6 4 2" xfId="36754"/>
    <cellStyle name="SAPBEXHLevel0 3 4 6 5" xfId="36755"/>
    <cellStyle name="SAPBEXHLevel0 3 4 7" xfId="5061"/>
    <cellStyle name="SAPBEXHLevel0 3 4 7 2" xfId="36756"/>
    <cellStyle name="SAPBEXHLevel0 3 4 7 2 2" xfId="36757"/>
    <cellStyle name="SAPBEXHLevel0 3 4 7 3" xfId="36758"/>
    <cellStyle name="SAPBEXHLevel0 3 4 7 3 2" xfId="36759"/>
    <cellStyle name="SAPBEXHLevel0 3 4 7 4" xfId="36760"/>
    <cellStyle name="SAPBEXHLevel0 3 4 8" xfId="36761"/>
    <cellStyle name="SAPBEXHLevel0 3 4 8 2" xfId="36762"/>
    <cellStyle name="SAPBEXHLevel0 3 4 9" xfId="36763"/>
    <cellStyle name="SAPBEXHLevel0 3 4 9 2" xfId="36764"/>
    <cellStyle name="SAPBEXHLevel0 3 5" xfId="5062"/>
    <cellStyle name="SAPBEXHLevel0 3 5 2" xfId="5063"/>
    <cellStyle name="SAPBEXHLevel0 3 5 2 2" xfId="36765"/>
    <cellStyle name="SAPBEXHLevel0 3 5 2 2 2" xfId="36766"/>
    <cellStyle name="SAPBEXHLevel0 3 5 2 3" xfId="36767"/>
    <cellStyle name="SAPBEXHLevel0 3 5 2 3 2" xfId="36768"/>
    <cellStyle name="SAPBEXHLevel0 3 5 2 4" xfId="36769"/>
    <cellStyle name="SAPBEXHLevel0 3 5 3" xfId="36770"/>
    <cellStyle name="SAPBEXHLevel0 3 5 3 2" xfId="36771"/>
    <cellStyle name="SAPBEXHLevel0 3 5 4" xfId="36772"/>
    <cellStyle name="SAPBEXHLevel0 3 5 4 2" xfId="36773"/>
    <cellStyle name="SAPBEXHLevel0 3 5 5" xfId="36774"/>
    <cellStyle name="SAPBEXHLevel0 3 6" xfId="5064"/>
    <cellStyle name="SAPBEXHLevel0 3 6 2" xfId="5065"/>
    <cellStyle name="SAPBEXHLevel0 3 6 2 2" xfId="36775"/>
    <cellStyle name="SAPBEXHLevel0 3 6 2 2 2" xfId="36776"/>
    <cellStyle name="SAPBEXHLevel0 3 6 2 3" xfId="36777"/>
    <cellStyle name="SAPBEXHLevel0 3 6 2 3 2" xfId="36778"/>
    <cellStyle name="SAPBEXHLevel0 3 6 2 4" xfId="36779"/>
    <cellStyle name="SAPBEXHLevel0 3 6 3" xfId="36780"/>
    <cellStyle name="SAPBEXHLevel0 3 6 3 2" xfId="36781"/>
    <cellStyle name="SAPBEXHLevel0 3 6 4" xfId="36782"/>
    <cellStyle name="SAPBEXHLevel0 3 6 4 2" xfId="36783"/>
    <cellStyle name="SAPBEXHLevel0 3 6 5" xfId="36784"/>
    <cellStyle name="SAPBEXHLevel0 3 7" xfId="5066"/>
    <cellStyle name="SAPBEXHLevel0 3 7 2" xfId="5067"/>
    <cellStyle name="SAPBEXHLevel0 3 7 2 2" xfId="36785"/>
    <cellStyle name="SAPBEXHLevel0 3 7 2 2 2" xfId="36786"/>
    <cellStyle name="SAPBEXHLevel0 3 7 2 3" xfId="36787"/>
    <cellStyle name="SAPBEXHLevel0 3 7 2 3 2" xfId="36788"/>
    <cellStyle name="SAPBEXHLevel0 3 7 2 4" xfId="36789"/>
    <cellStyle name="SAPBEXHLevel0 3 7 3" xfId="36790"/>
    <cellStyle name="SAPBEXHLevel0 3 7 3 2" xfId="36791"/>
    <cellStyle name="SAPBEXHLevel0 3 7 4" xfId="36792"/>
    <cellStyle name="SAPBEXHLevel0 3 7 4 2" xfId="36793"/>
    <cellStyle name="SAPBEXHLevel0 3 7 5" xfId="36794"/>
    <cellStyle name="SAPBEXHLevel0 3 8" xfId="5068"/>
    <cellStyle name="SAPBEXHLevel0 3 8 2" xfId="5069"/>
    <cellStyle name="SAPBEXHLevel0 3 8 2 2" xfId="36795"/>
    <cellStyle name="SAPBEXHLevel0 3 8 2 2 2" xfId="36796"/>
    <cellStyle name="SAPBEXHLevel0 3 8 2 3" xfId="36797"/>
    <cellStyle name="SAPBEXHLevel0 3 8 2 3 2" xfId="36798"/>
    <cellStyle name="SAPBEXHLevel0 3 8 2 4" xfId="36799"/>
    <cellStyle name="SAPBEXHLevel0 3 8 3" xfId="36800"/>
    <cellStyle name="SAPBEXHLevel0 3 8 3 2" xfId="36801"/>
    <cellStyle name="SAPBEXHLevel0 3 8 4" xfId="36802"/>
    <cellStyle name="SAPBEXHLevel0 3 8 4 2" xfId="36803"/>
    <cellStyle name="SAPBEXHLevel0 3 8 5" xfId="36804"/>
    <cellStyle name="SAPBEXHLevel0 3 9" xfId="5070"/>
    <cellStyle name="SAPBEXHLevel0 3 9 2" xfId="5071"/>
    <cellStyle name="SAPBEXHLevel0 3 9 2 2" xfId="36805"/>
    <cellStyle name="SAPBEXHLevel0 3 9 2 2 2" xfId="36806"/>
    <cellStyle name="SAPBEXHLevel0 3 9 2 3" xfId="36807"/>
    <cellStyle name="SAPBEXHLevel0 3 9 2 3 2" xfId="36808"/>
    <cellStyle name="SAPBEXHLevel0 3 9 2 4" xfId="36809"/>
    <cellStyle name="SAPBEXHLevel0 3 9 3" xfId="36810"/>
    <cellStyle name="SAPBEXHLevel0 3 9 3 2" xfId="36811"/>
    <cellStyle name="SAPBEXHLevel0 3 9 4" xfId="36812"/>
    <cellStyle name="SAPBEXHLevel0 3 9 4 2" xfId="36813"/>
    <cellStyle name="SAPBEXHLevel0 3 9 5" xfId="36814"/>
    <cellStyle name="SAPBEXHLevel0 4" xfId="5072"/>
    <cellStyle name="SAPBEXHLevel0 4 10" xfId="36815"/>
    <cellStyle name="SAPBEXHLevel0 4 2" xfId="5073"/>
    <cellStyle name="SAPBEXHLevel0 4 2 2" xfId="5074"/>
    <cellStyle name="SAPBEXHLevel0 4 2 2 2" xfId="36816"/>
    <cellStyle name="SAPBEXHLevel0 4 2 2 2 2" xfId="36817"/>
    <cellStyle name="SAPBEXHLevel0 4 2 2 3" xfId="36818"/>
    <cellStyle name="SAPBEXHLevel0 4 2 2 3 2" xfId="36819"/>
    <cellStyle name="SAPBEXHLevel0 4 2 2 4" xfId="36820"/>
    <cellStyle name="SAPBEXHLevel0 4 2 3" xfId="36821"/>
    <cellStyle name="SAPBEXHLevel0 4 2 3 2" xfId="36822"/>
    <cellStyle name="SAPBEXHLevel0 4 2 4" xfId="36823"/>
    <cellStyle name="SAPBEXHLevel0 4 2 4 2" xfId="36824"/>
    <cellStyle name="SAPBEXHLevel0 4 2 5" xfId="36825"/>
    <cellStyle name="SAPBEXHLevel0 4 3" xfId="5075"/>
    <cellStyle name="SAPBEXHLevel0 4 3 2" xfId="5076"/>
    <cellStyle name="SAPBEXHLevel0 4 3 2 2" xfId="36826"/>
    <cellStyle name="SAPBEXHLevel0 4 3 2 2 2" xfId="36827"/>
    <cellStyle name="SAPBEXHLevel0 4 3 2 3" xfId="36828"/>
    <cellStyle name="SAPBEXHLevel0 4 3 2 3 2" xfId="36829"/>
    <cellStyle name="SAPBEXHLevel0 4 3 2 4" xfId="36830"/>
    <cellStyle name="SAPBEXHLevel0 4 3 3" xfId="36831"/>
    <cellStyle name="SAPBEXHLevel0 4 3 3 2" xfId="36832"/>
    <cellStyle name="SAPBEXHLevel0 4 3 4" xfId="36833"/>
    <cellStyle name="SAPBEXHLevel0 4 3 4 2" xfId="36834"/>
    <cellStyle name="SAPBEXHLevel0 4 3 5" xfId="36835"/>
    <cellStyle name="SAPBEXHLevel0 4 4" xfId="5077"/>
    <cellStyle name="SAPBEXHLevel0 4 4 2" xfId="5078"/>
    <cellStyle name="SAPBEXHLevel0 4 4 2 2" xfId="36836"/>
    <cellStyle name="SAPBEXHLevel0 4 4 2 2 2" xfId="36837"/>
    <cellStyle name="SAPBEXHLevel0 4 4 2 3" xfId="36838"/>
    <cellStyle name="SAPBEXHLevel0 4 4 2 3 2" xfId="36839"/>
    <cellStyle name="SAPBEXHLevel0 4 4 2 4" xfId="36840"/>
    <cellStyle name="SAPBEXHLevel0 4 4 3" xfId="36841"/>
    <cellStyle name="SAPBEXHLevel0 4 4 3 2" xfId="36842"/>
    <cellStyle name="SAPBEXHLevel0 4 4 4" xfId="36843"/>
    <cellStyle name="SAPBEXHLevel0 4 4 4 2" xfId="36844"/>
    <cellStyle name="SAPBEXHLevel0 4 4 5" xfId="36845"/>
    <cellStyle name="SAPBEXHLevel0 4 5" xfId="5079"/>
    <cellStyle name="SAPBEXHLevel0 4 5 2" xfId="5080"/>
    <cellStyle name="SAPBEXHLevel0 4 5 2 2" xfId="36846"/>
    <cellStyle name="SAPBEXHLevel0 4 5 2 2 2" xfId="36847"/>
    <cellStyle name="SAPBEXHLevel0 4 5 2 3" xfId="36848"/>
    <cellStyle name="SAPBEXHLevel0 4 5 2 3 2" xfId="36849"/>
    <cellStyle name="SAPBEXHLevel0 4 5 2 4" xfId="36850"/>
    <cellStyle name="SAPBEXHLevel0 4 5 3" xfId="36851"/>
    <cellStyle name="SAPBEXHLevel0 4 5 3 2" xfId="36852"/>
    <cellStyle name="SAPBEXHLevel0 4 5 4" xfId="36853"/>
    <cellStyle name="SAPBEXHLevel0 4 5 4 2" xfId="36854"/>
    <cellStyle name="SAPBEXHLevel0 4 5 5" xfId="36855"/>
    <cellStyle name="SAPBEXHLevel0 4 6" xfId="5081"/>
    <cellStyle name="SAPBEXHLevel0 4 6 2" xfId="5082"/>
    <cellStyle name="SAPBEXHLevel0 4 6 2 2" xfId="36856"/>
    <cellStyle name="SAPBEXHLevel0 4 6 2 2 2" xfId="36857"/>
    <cellStyle name="SAPBEXHLevel0 4 6 2 3" xfId="36858"/>
    <cellStyle name="SAPBEXHLevel0 4 6 2 3 2" xfId="36859"/>
    <cellStyle name="SAPBEXHLevel0 4 6 2 4" xfId="36860"/>
    <cellStyle name="SAPBEXHLevel0 4 6 3" xfId="36861"/>
    <cellStyle name="SAPBEXHLevel0 4 6 3 2" xfId="36862"/>
    <cellStyle name="SAPBEXHLevel0 4 6 4" xfId="36863"/>
    <cellStyle name="SAPBEXHLevel0 4 6 4 2" xfId="36864"/>
    <cellStyle name="SAPBEXHLevel0 4 6 5" xfId="36865"/>
    <cellStyle name="SAPBEXHLevel0 4 7" xfId="5083"/>
    <cellStyle name="SAPBEXHLevel0 4 7 2" xfId="36866"/>
    <cellStyle name="SAPBEXHLevel0 4 7 2 2" xfId="36867"/>
    <cellStyle name="SAPBEXHLevel0 4 7 3" xfId="36868"/>
    <cellStyle name="SAPBEXHLevel0 4 7 3 2" xfId="36869"/>
    <cellStyle name="SAPBEXHLevel0 4 7 4" xfId="36870"/>
    <cellStyle name="SAPBEXHLevel0 4 8" xfId="36871"/>
    <cellStyle name="SAPBEXHLevel0 4 8 2" xfId="36872"/>
    <cellStyle name="SAPBEXHLevel0 4 9" xfId="36873"/>
    <cellStyle name="SAPBEXHLevel0 4 9 2" xfId="36874"/>
    <cellStyle name="SAPBEXHLevel0 5" xfId="5084"/>
    <cellStyle name="SAPBEXHLevel0 5 10" xfId="36875"/>
    <cellStyle name="SAPBEXHLevel0 5 2" xfId="5085"/>
    <cellStyle name="SAPBEXHLevel0 5 2 2" xfId="5086"/>
    <cellStyle name="SAPBEXHLevel0 5 2 2 2" xfId="36876"/>
    <cellStyle name="SAPBEXHLevel0 5 2 2 2 2" xfId="36877"/>
    <cellStyle name="SAPBEXHLevel0 5 2 2 3" xfId="36878"/>
    <cellStyle name="SAPBEXHLevel0 5 2 2 3 2" xfId="36879"/>
    <cellStyle name="SAPBEXHLevel0 5 2 2 4" xfId="36880"/>
    <cellStyle name="SAPBEXHLevel0 5 2 3" xfId="36881"/>
    <cellStyle name="SAPBEXHLevel0 5 2 3 2" xfId="36882"/>
    <cellStyle name="SAPBEXHLevel0 5 2 4" xfId="36883"/>
    <cellStyle name="SAPBEXHLevel0 5 2 4 2" xfId="36884"/>
    <cellStyle name="SAPBEXHLevel0 5 2 5" xfId="36885"/>
    <cellStyle name="SAPBEXHLevel0 5 3" xfId="5087"/>
    <cellStyle name="SAPBEXHLevel0 5 3 2" xfId="5088"/>
    <cellStyle name="SAPBEXHLevel0 5 3 2 2" xfId="36886"/>
    <cellStyle name="SAPBEXHLevel0 5 3 2 2 2" xfId="36887"/>
    <cellStyle name="SAPBEXHLevel0 5 3 2 3" xfId="36888"/>
    <cellStyle name="SAPBEXHLevel0 5 3 2 3 2" xfId="36889"/>
    <cellStyle name="SAPBEXHLevel0 5 3 2 4" xfId="36890"/>
    <cellStyle name="SAPBEXHLevel0 5 3 3" xfId="36891"/>
    <cellStyle name="SAPBEXHLevel0 5 3 3 2" xfId="36892"/>
    <cellStyle name="SAPBEXHLevel0 5 3 4" xfId="36893"/>
    <cellStyle name="SAPBEXHLevel0 5 3 4 2" xfId="36894"/>
    <cellStyle name="SAPBEXHLevel0 5 3 5" xfId="36895"/>
    <cellStyle name="SAPBEXHLevel0 5 4" xfId="5089"/>
    <cellStyle name="SAPBEXHLevel0 5 4 2" xfId="5090"/>
    <cellStyle name="SAPBEXHLevel0 5 4 2 2" xfId="36896"/>
    <cellStyle name="SAPBEXHLevel0 5 4 2 2 2" xfId="36897"/>
    <cellStyle name="SAPBEXHLevel0 5 4 2 3" xfId="36898"/>
    <cellStyle name="SAPBEXHLevel0 5 4 2 3 2" xfId="36899"/>
    <cellStyle name="SAPBEXHLevel0 5 4 2 4" xfId="36900"/>
    <cellStyle name="SAPBEXHLevel0 5 4 3" xfId="36901"/>
    <cellStyle name="SAPBEXHLevel0 5 4 3 2" xfId="36902"/>
    <cellStyle name="SAPBEXHLevel0 5 4 4" xfId="36903"/>
    <cellStyle name="SAPBEXHLevel0 5 4 4 2" xfId="36904"/>
    <cellStyle name="SAPBEXHLevel0 5 4 5" xfId="36905"/>
    <cellStyle name="SAPBEXHLevel0 5 5" xfId="5091"/>
    <cellStyle name="SAPBEXHLevel0 5 5 2" xfId="5092"/>
    <cellStyle name="SAPBEXHLevel0 5 5 2 2" xfId="36906"/>
    <cellStyle name="SAPBEXHLevel0 5 5 2 2 2" xfId="36907"/>
    <cellStyle name="SAPBEXHLevel0 5 5 2 3" xfId="36908"/>
    <cellStyle name="SAPBEXHLevel0 5 5 2 3 2" xfId="36909"/>
    <cellStyle name="SAPBEXHLevel0 5 5 2 4" xfId="36910"/>
    <cellStyle name="SAPBEXHLevel0 5 5 3" xfId="36911"/>
    <cellStyle name="SAPBEXHLevel0 5 5 3 2" xfId="36912"/>
    <cellStyle name="SAPBEXHLevel0 5 5 4" xfId="36913"/>
    <cellStyle name="SAPBEXHLevel0 5 5 4 2" xfId="36914"/>
    <cellStyle name="SAPBEXHLevel0 5 5 5" xfId="36915"/>
    <cellStyle name="SAPBEXHLevel0 5 6" xfId="5093"/>
    <cellStyle name="SAPBEXHLevel0 5 6 2" xfId="5094"/>
    <cellStyle name="SAPBEXHLevel0 5 6 2 2" xfId="36916"/>
    <cellStyle name="SAPBEXHLevel0 5 6 2 2 2" xfId="36917"/>
    <cellStyle name="SAPBEXHLevel0 5 6 2 3" xfId="36918"/>
    <cellStyle name="SAPBEXHLevel0 5 6 2 3 2" xfId="36919"/>
    <cellStyle name="SAPBEXHLevel0 5 6 2 4" xfId="36920"/>
    <cellStyle name="SAPBEXHLevel0 5 6 3" xfId="36921"/>
    <cellStyle name="SAPBEXHLevel0 5 6 3 2" xfId="36922"/>
    <cellStyle name="SAPBEXHLevel0 5 6 4" xfId="36923"/>
    <cellStyle name="SAPBEXHLevel0 5 6 4 2" xfId="36924"/>
    <cellStyle name="SAPBEXHLevel0 5 6 5" xfId="36925"/>
    <cellStyle name="SAPBEXHLevel0 5 7" xfId="5095"/>
    <cellStyle name="SAPBEXHLevel0 5 7 2" xfId="36926"/>
    <cellStyle name="SAPBEXHLevel0 5 7 2 2" xfId="36927"/>
    <cellStyle name="SAPBEXHLevel0 5 7 3" xfId="36928"/>
    <cellStyle name="SAPBEXHLevel0 5 7 3 2" xfId="36929"/>
    <cellStyle name="SAPBEXHLevel0 5 7 4" xfId="36930"/>
    <cellStyle name="SAPBEXHLevel0 5 8" xfId="36931"/>
    <cellStyle name="SAPBEXHLevel0 5 8 2" xfId="36932"/>
    <cellStyle name="SAPBEXHLevel0 5 9" xfId="36933"/>
    <cellStyle name="SAPBEXHLevel0 5 9 2" xfId="36934"/>
    <cellStyle name="SAPBEXHLevel0 6" xfId="5096"/>
    <cellStyle name="SAPBEXHLevel0 6 10" xfId="36935"/>
    <cellStyle name="SAPBEXHLevel0 6 2" xfId="5097"/>
    <cellStyle name="SAPBEXHLevel0 6 2 2" xfId="5098"/>
    <cellStyle name="SAPBEXHLevel0 6 2 2 2" xfId="36936"/>
    <cellStyle name="SAPBEXHLevel0 6 2 2 2 2" xfId="36937"/>
    <cellStyle name="SAPBEXHLevel0 6 2 2 3" xfId="36938"/>
    <cellStyle name="SAPBEXHLevel0 6 2 2 3 2" xfId="36939"/>
    <cellStyle name="SAPBEXHLevel0 6 2 2 4" xfId="36940"/>
    <cellStyle name="SAPBEXHLevel0 6 2 3" xfId="36941"/>
    <cellStyle name="SAPBEXHLevel0 6 2 3 2" xfId="36942"/>
    <cellStyle name="SAPBEXHLevel0 6 2 4" xfId="36943"/>
    <cellStyle name="SAPBEXHLevel0 6 2 4 2" xfId="36944"/>
    <cellStyle name="SAPBEXHLevel0 6 2 5" xfId="36945"/>
    <cellStyle name="SAPBEXHLevel0 6 3" xfId="5099"/>
    <cellStyle name="SAPBEXHLevel0 6 3 2" xfId="5100"/>
    <cellStyle name="SAPBEXHLevel0 6 3 2 2" xfId="36946"/>
    <cellStyle name="SAPBEXHLevel0 6 3 2 2 2" xfId="36947"/>
    <cellStyle name="SAPBEXHLevel0 6 3 2 3" xfId="36948"/>
    <cellStyle name="SAPBEXHLevel0 6 3 2 3 2" xfId="36949"/>
    <cellStyle name="SAPBEXHLevel0 6 3 2 4" xfId="36950"/>
    <cellStyle name="SAPBEXHLevel0 6 3 3" xfId="36951"/>
    <cellStyle name="SAPBEXHLevel0 6 3 3 2" xfId="36952"/>
    <cellStyle name="SAPBEXHLevel0 6 3 4" xfId="36953"/>
    <cellStyle name="SAPBEXHLevel0 6 3 4 2" xfId="36954"/>
    <cellStyle name="SAPBEXHLevel0 6 3 5" xfId="36955"/>
    <cellStyle name="SAPBEXHLevel0 6 4" xfId="5101"/>
    <cellStyle name="SAPBEXHLevel0 6 4 2" xfId="5102"/>
    <cellStyle name="SAPBEXHLevel0 6 4 2 2" xfId="36956"/>
    <cellStyle name="SAPBEXHLevel0 6 4 2 2 2" xfId="36957"/>
    <cellStyle name="SAPBEXHLevel0 6 4 2 3" xfId="36958"/>
    <cellStyle name="SAPBEXHLevel0 6 4 2 3 2" xfId="36959"/>
    <cellStyle name="SAPBEXHLevel0 6 4 2 4" xfId="36960"/>
    <cellStyle name="SAPBEXHLevel0 6 4 3" xfId="36961"/>
    <cellStyle name="SAPBEXHLevel0 6 4 3 2" xfId="36962"/>
    <cellStyle name="SAPBEXHLevel0 6 4 4" xfId="36963"/>
    <cellStyle name="SAPBEXHLevel0 6 4 4 2" xfId="36964"/>
    <cellStyle name="SAPBEXHLevel0 6 4 5" xfId="36965"/>
    <cellStyle name="SAPBEXHLevel0 6 5" xfId="5103"/>
    <cellStyle name="SAPBEXHLevel0 6 5 2" xfId="5104"/>
    <cellStyle name="SAPBEXHLevel0 6 5 2 2" xfId="36966"/>
    <cellStyle name="SAPBEXHLevel0 6 5 2 2 2" xfId="36967"/>
    <cellStyle name="SAPBEXHLevel0 6 5 2 3" xfId="36968"/>
    <cellStyle name="SAPBEXHLevel0 6 5 2 3 2" xfId="36969"/>
    <cellStyle name="SAPBEXHLevel0 6 5 2 4" xfId="36970"/>
    <cellStyle name="SAPBEXHLevel0 6 5 3" xfId="36971"/>
    <cellStyle name="SAPBEXHLevel0 6 5 3 2" xfId="36972"/>
    <cellStyle name="SAPBEXHLevel0 6 5 4" xfId="36973"/>
    <cellStyle name="SAPBEXHLevel0 6 5 4 2" xfId="36974"/>
    <cellStyle name="SAPBEXHLevel0 6 5 5" xfId="36975"/>
    <cellStyle name="SAPBEXHLevel0 6 6" xfId="5105"/>
    <cellStyle name="SAPBEXHLevel0 6 6 2" xfId="5106"/>
    <cellStyle name="SAPBEXHLevel0 6 6 2 2" xfId="36976"/>
    <cellStyle name="SAPBEXHLevel0 6 6 2 2 2" xfId="36977"/>
    <cellStyle name="SAPBEXHLevel0 6 6 2 3" xfId="36978"/>
    <cellStyle name="SAPBEXHLevel0 6 6 2 3 2" xfId="36979"/>
    <cellStyle name="SAPBEXHLevel0 6 6 2 4" xfId="36980"/>
    <cellStyle name="SAPBEXHLevel0 6 6 3" xfId="36981"/>
    <cellStyle name="SAPBEXHLevel0 6 6 3 2" xfId="36982"/>
    <cellStyle name="SAPBEXHLevel0 6 6 4" xfId="36983"/>
    <cellStyle name="SAPBEXHLevel0 6 6 4 2" xfId="36984"/>
    <cellStyle name="SAPBEXHLevel0 6 6 5" xfId="36985"/>
    <cellStyle name="SAPBEXHLevel0 6 7" xfId="5107"/>
    <cellStyle name="SAPBEXHLevel0 6 7 2" xfId="36986"/>
    <cellStyle name="SAPBEXHLevel0 6 7 2 2" xfId="36987"/>
    <cellStyle name="SAPBEXHLevel0 6 7 3" xfId="36988"/>
    <cellStyle name="SAPBEXHLevel0 6 7 3 2" xfId="36989"/>
    <cellStyle name="SAPBEXHLevel0 6 7 4" xfId="36990"/>
    <cellStyle name="SAPBEXHLevel0 6 8" xfId="36991"/>
    <cellStyle name="SAPBEXHLevel0 6 8 2" xfId="36992"/>
    <cellStyle name="SAPBEXHLevel0 6 9" xfId="36993"/>
    <cellStyle name="SAPBEXHLevel0 6 9 2" xfId="36994"/>
    <cellStyle name="SAPBEXHLevel0 7" xfId="5108"/>
    <cellStyle name="SAPBEXHLevel0 7 2" xfId="5109"/>
    <cellStyle name="SAPBEXHLevel0 7 2 2" xfId="36995"/>
    <cellStyle name="SAPBEXHLevel0 7 2 2 2" xfId="36996"/>
    <cellStyle name="SAPBEXHLevel0 7 2 3" xfId="36997"/>
    <cellStyle name="SAPBEXHLevel0 7 2 3 2" xfId="36998"/>
    <cellStyle name="SAPBEXHLevel0 7 2 4" xfId="36999"/>
    <cellStyle name="SAPBEXHLevel0 7 3" xfId="37000"/>
    <cellStyle name="SAPBEXHLevel0 7 3 2" xfId="37001"/>
    <cellStyle name="SAPBEXHLevel0 7 4" xfId="37002"/>
    <cellStyle name="SAPBEXHLevel0 7 4 2" xfId="37003"/>
    <cellStyle name="SAPBEXHLevel0 7 5" xfId="37004"/>
    <cellStyle name="SAPBEXHLevel0 8" xfId="5110"/>
    <cellStyle name="SAPBEXHLevel0 8 2" xfId="5111"/>
    <cellStyle name="SAPBEXHLevel0 8 2 2" xfId="37005"/>
    <cellStyle name="SAPBEXHLevel0 8 2 2 2" xfId="37006"/>
    <cellStyle name="SAPBEXHLevel0 8 2 3" xfId="37007"/>
    <cellStyle name="SAPBEXHLevel0 8 2 3 2" xfId="37008"/>
    <cellStyle name="SAPBEXHLevel0 8 2 4" xfId="37009"/>
    <cellStyle name="SAPBEXHLevel0 8 3" xfId="37010"/>
    <cellStyle name="SAPBEXHLevel0 8 3 2" xfId="37011"/>
    <cellStyle name="SAPBEXHLevel0 8 4" xfId="37012"/>
    <cellStyle name="SAPBEXHLevel0 8 4 2" xfId="37013"/>
    <cellStyle name="SAPBEXHLevel0 8 5" xfId="37014"/>
    <cellStyle name="SAPBEXHLevel0 9" xfId="5112"/>
    <cellStyle name="SAPBEXHLevel0 9 2" xfId="5113"/>
    <cellStyle name="SAPBEXHLevel0 9 2 2" xfId="37015"/>
    <cellStyle name="SAPBEXHLevel0 9 2 2 2" xfId="37016"/>
    <cellStyle name="SAPBEXHLevel0 9 2 3" xfId="37017"/>
    <cellStyle name="SAPBEXHLevel0 9 2 3 2" xfId="37018"/>
    <cellStyle name="SAPBEXHLevel0 9 2 4" xfId="37019"/>
    <cellStyle name="SAPBEXHLevel0 9 3" xfId="37020"/>
    <cellStyle name="SAPBEXHLevel0 9 3 2" xfId="37021"/>
    <cellStyle name="SAPBEXHLevel0 9 4" xfId="37022"/>
    <cellStyle name="SAPBEXHLevel0 9 4 2" xfId="37023"/>
    <cellStyle name="SAPBEXHLevel0 9 5" xfId="37024"/>
    <cellStyle name="SAPBEXHLevel0X" xfId="5114"/>
    <cellStyle name="SAPBEXHLevel0X 10" xfId="5115"/>
    <cellStyle name="SAPBEXHLevel0X 10 2" xfId="5116"/>
    <cellStyle name="SAPBEXHLevel0X 10 2 2" xfId="37025"/>
    <cellStyle name="SAPBEXHLevel0X 10 2 2 2" xfId="37026"/>
    <cellStyle name="SAPBEXHLevel0X 10 2 3" xfId="37027"/>
    <cellStyle name="SAPBEXHLevel0X 10 2 3 2" xfId="37028"/>
    <cellStyle name="SAPBEXHLevel0X 10 2 4" xfId="37029"/>
    <cellStyle name="SAPBEXHLevel0X 10 3" xfId="37030"/>
    <cellStyle name="SAPBEXHLevel0X 10 3 2" xfId="37031"/>
    <cellStyle name="SAPBEXHLevel0X 10 4" xfId="37032"/>
    <cellStyle name="SAPBEXHLevel0X 10 4 2" xfId="37033"/>
    <cellStyle name="SAPBEXHLevel0X 10 5" xfId="37034"/>
    <cellStyle name="SAPBEXHLevel0X 11" xfId="5117"/>
    <cellStyle name="SAPBEXHLevel0X 11 2" xfId="37035"/>
    <cellStyle name="SAPBEXHLevel0X 11 2 2" xfId="37036"/>
    <cellStyle name="SAPBEXHLevel0X 11 3" xfId="37037"/>
    <cellStyle name="SAPBEXHLevel0X 11 3 2" xfId="37038"/>
    <cellStyle name="SAPBEXHLevel0X 11 4" xfId="37039"/>
    <cellStyle name="SAPBEXHLevel0X 12" xfId="5118"/>
    <cellStyle name="SAPBEXHLevel0X 12 2" xfId="37040"/>
    <cellStyle name="SAPBEXHLevel0X 12 2 2" xfId="37041"/>
    <cellStyle name="SAPBEXHLevel0X 12 3" xfId="37042"/>
    <cellStyle name="SAPBEXHLevel0X 12 3 2" xfId="37043"/>
    <cellStyle name="SAPBEXHLevel0X 12 4" xfId="37044"/>
    <cellStyle name="SAPBEXHLevel0X 13" xfId="5119"/>
    <cellStyle name="SAPBEXHLevel0X 13 2" xfId="37045"/>
    <cellStyle name="SAPBEXHLevel0X 13 2 2" xfId="37046"/>
    <cellStyle name="SAPBEXHLevel0X 13 3" xfId="37047"/>
    <cellStyle name="SAPBEXHLevel0X 13 3 2" xfId="37048"/>
    <cellStyle name="SAPBEXHLevel0X 13 4" xfId="37049"/>
    <cellStyle name="SAPBEXHLevel0X 14" xfId="5120"/>
    <cellStyle name="SAPBEXHLevel0X 14 2" xfId="37050"/>
    <cellStyle name="SAPBEXHLevel0X 14 2 2" xfId="37051"/>
    <cellStyle name="SAPBEXHLevel0X 14 3" xfId="37052"/>
    <cellStyle name="SAPBEXHLevel0X 14 3 2" xfId="37053"/>
    <cellStyle name="SAPBEXHLevel0X 14 4" xfId="37054"/>
    <cellStyle name="SAPBEXHLevel0X 15" xfId="5121"/>
    <cellStyle name="SAPBEXHLevel0X 15 2" xfId="37055"/>
    <cellStyle name="SAPBEXHLevel0X 15 2 2" xfId="37056"/>
    <cellStyle name="SAPBEXHLevel0X 15 3" xfId="37057"/>
    <cellStyle name="SAPBEXHLevel0X 15 3 2" xfId="37058"/>
    <cellStyle name="SAPBEXHLevel0X 15 4" xfId="37059"/>
    <cellStyle name="SAPBEXHLevel0X 16" xfId="37060"/>
    <cellStyle name="SAPBEXHLevel0X 16 2" xfId="37061"/>
    <cellStyle name="SAPBEXHLevel0X 16 2 2" xfId="37062"/>
    <cellStyle name="SAPBEXHLevel0X 16 3" xfId="37063"/>
    <cellStyle name="SAPBEXHLevel0X 17" xfId="37064"/>
    <cellStyle name="SAPBEXHLevel0X 17 2" xfId="37065"/>
    <cellStyle name="SAPBEXHLevel0X 17 2 2" xfId="37066"/>
    <cellStyle name="SAPBEXHLevel0X 17 3" xfId="37067"/>
    <cellStyle name="SAPBEXHLevel0X 18" xfId="37068"/>
    <cellStyle name="SAPBEXHLevel0X 18 2" xfId="37069"/>
    <cellStyle name="SAPBEXHLevel0X 18 2 2" xfId="37070"/>
    <cellStyle name="SAPBEXHLevel0X 18 3" xfId="37071"/>
    <cellStyle name="SAPBEXHLevel0X 19" xfId="37072"/>
    <cellStyle name="SAPBEXHLevel0X 19 2" xfId="37073"/>
    <cellStyle name="SAPBEXHLevel0X 2" xfId="5122"/>
    <cellStyle name="SAPBEXHLevel0X 2 10" xfId="5123"/>
    <cellStyle name="SAPBEXHLevel0X 2 10 2" xfId="37074"/>
    <cellStyle name="SAPBEXHLevel0X 2 10 2 2" xfId="37075"/>
    <cellStyle name="SAPBEXHLevel0X 2 10 3" xfId="37076"/>
    <cellStyle name="SAPBEXHLevel0X 2 10 3 2" xfId="37077"/>
    <cellStyle name="SAPBEXHLevel0X 2 10 4" xfId="37078"/>
    <cellStyle name="SAPBEXHLevel0X 2 11" xfId="5124"/>
    <cellStyle name="SAPBEXHLevel0X 2 11 2" xfId="37079"/>
    <cellStyle name="SAPBEXHLevel0X 2 11 2 2" xfId="37080"/>
    <cellStyle name="SAPBEXHLevel0X 2 11 3" xfId="37081"/>
    <cellStyle name="SAPBEXHLevel0X 2 11 3 2" xfId="37082"/>
    <cellStyle name="SAPBEXHLevel0X 2 11 4" xfId="37083"/>
    <cellStyle name="SAPBEXHLevel0X 2 12" xfId="5125"/>
    <cellStyle name="SAPBEXHLevel0X 2 12 2" xfId="37084"/>
    <cellStyle name="SAPBEXHLevel0X 2 12 2 2" xfId="37085"/>
    <cellStyle name="SAPBEXHLevel0X 2 12 3" xfId="37086"/>
    <cellStyle name="SAPBEXHLevel0X 2 12 3 2" xfId="37087"/>
    <cellStyle name="SAPBEXHLevel0X 2 12 4" xfId="37088"/>
    <cellStyle name="SAPBEXHLevel0X 2 13" xfId="5126"/>
    <cellStyle name="SAPBEXHLevel0X 2 13 2" xfId="37089"/>
    <cellStyle name="SAPBEXHLevel0X 2 13 2 2" xfId="37090"/>
    <cellStyle name="SAPBEXHLevel0X 2 13 3" xfId="37091"/>
    <cellStyle name="SAPBEXHLevel0X 2 13 3 2" xfId="37092"/>
    <cellStyle name="SAPBEXHLevel0X 2 13 4" xfId="37093"/>
    <cellStyle name="SAPBEXHLevel0X 2 14" xfId="5127"/>
    <cellStyle name="SAPBEXHLevel0X 2 14 2" xfId="37094"/>
    <cellStyle name="SAPBEXHLevel0X 2 14 2 2" xfId="37095"/>
    <cellStyle name="SAPBEXHLevel0X 2 14 3" xfId="37096"/>
    <cellStyle name="SAPBEXHLevel0X 2 14 3 2" xfId="37097"/>
    <cellStyle name="SAPBEXHLevel0X 2 14 4" xfId="37098"/>
    <cellStyle name="SAPBEXHLevel0X 2 15" xfId="37099"/>
    <cellStyle name="SAPBEXHLevel0X 2 15 2" xfId="37100"/>
    <cellStyle name="SAPBEXHLevel0X 2 15 2 2" xfId="37101"/>
    <cellStyle name="SAPBEXHLevel0X 2 15 3" xfId="37102"/>
    <cellStyle name="SAPBEXHLevel0X 2 16" xfId="37103"/>
    <cellStyle name="SAPBEXHLevel0X 2 16 2" xfId="37104"/>
    <cellStyle name="SAPBEXHLevel0X 2 16 2 2" xfId="37105"/>
    <cellStyle name="SAPBEXHLevel0X 2 16 3" xfId="37106"/>
    <cellStyle name="SAPBEXHLevel0X 2 17" xfId="37107"/>
    <cellStyle name="SAPBEXHLevel0X 2 17 2" xfId="37108"/>
    <cellStyle name="SAPBEXHLevel0X 2 17 2 2" xfId="37109"/>
    <cellStyle name="SAPBEXHLevel0X 2 17 3" xfId="37110"/>
    <cellStyle name="SAPBEXHLevel0X 2 18" xfId="37111"/>
    <cellStyle name="SAPBEXHLevel0X 2 18 2" xfId="37112"/>
    <cellStyle name="SAPBEXHLevel0X 2 19" xfId="37113"/>
    <cellStyle name="SAPBEXHLevel0X 2 19 2" xfId="37114"/>
    <cellStyle name="SAPBEXHLevel0X 2 2" xfId="5128"/>
    <cellStyle name="SAPBEXHLevel0X 2 2 10" xfId="5129"/>
    <cellStyle name="SAPBEXHLevel0X 2 2 10 2" xfId="37115"/>
    <cellStyle name="SAPBEXHLevel0X 2 2 10 2 2" xfId="37116"/>
    <cellStyle name="SAPBEXHLevel0X 2 2 10 3" xfId="37117"/>
    <cellStyle name="SAPBEXHLevel0X 2 2 10 3 2" xfId="37118"/>
    <cellStyle name="SAPBEXHLevel0X 2 2 10 4" xfId="37119"/>
    <cellStyle name="SAPBEXHLevel0X 2 2 11" xfId="37120"/>
    <cellStyle name="SAPBEXHLevel0X 2 2 11 2" xfId="37121"/>
    <cellStyle name="SAPBEXHLevel0X 2 2 12" xfId="37122"/>
    <cellStyle name="SAPBEXHLevel0X 2 2 12 2" xfId="37123"/>
    <cellStyle name="SAPBEXHLevel0X 2 2 13" xfId="37124"/>
    <cellStyle name="SAPBEXHLevel0X 2 2 2" xfId="5130"/>
    <cellStyle name="SAPBEXHLevel0X 2 2 2 10" xfId="37125"/>
    <cellStyle name="SAPBEXHLevel0X 2 2 2 2" xfId="5131"/>
    <cellStyle name="SAPBEXHLevel0X 2 2 2 2 2" xfId="5132"/>
    <cellStyle name="SAPBEXHLevel0X 2 2 2 2 2 2" xfId="37126"/>
    <cellStyle name="SAPBEXHLevel0X 2 2 2 2 2 2 2" xfId="37127"/>
    <cellStyle name="SAPBEXHLevel0X 2 2 2 2 2 3" xfId="37128"/>
    <cellStyle name="SAPBEXHLevel0X 2 2 2 2 2 3 2" xfId="37129"/>
    <cellStyle name="SAPBEXHLevel0X 2 2 2 2 2 4" xfId="37130"/>
    <cellStyle name="SAPBEXHLevel0X 2 2 2 2 3" xfId="37131"/>
    <cellStyle name="SAPBEXHLevel0X 2 2 2 2 3 2" xfId="37132"/>
    <cellStyle name="SAPBEXHLevel0X 2 2 2 2 4" xfId="37133"/>
    <cellStyle name="SAPBEXHLevel0X 2 2 2 2 4 2" xfId="37134"/>
    <cellStyle name="SAPBEXHLevel0X 2 2 2 2 5" xfId="37135"/>
    <cellStyle name="SAPBEXHLevel0X 2 2 2 3" xfId="5133"/>
    <cellStyle name="SAPBEXHLevel0X 2 2 2 3 2" xfId="5134"/>
    <cellStyle name="SAPBEXHLevel0X 2 2 2 3 2 2" xfId="37136"/>
    <cellStyle name="SAPBEXHLevel0X 2 2 2 3 2 2 2" xfId="37137"/>
    <cellStyle name="SAPBEXHLevel0X 2 2 2 3 2 3" xfId="37138"/>
    <cellStyle name="SAPBEXHLevel0X 2 2 2 3 2 3 2" xfId="37139"/>
    <cellStyle name="SAPBEXHLevel0X 2 2 2 3 2 4" xfId="37140"/>
    <cellStyle name="SAPBEXHLevel0X 2 2 2 3 3" xfId="37141"/>
    <cellStyle name="SAPBEXHLevel0X 2 2 2 3 3 2" xfId="37142"/>
    <cellStyle name="SAPBEXHLevel0X 2 2 2 3 4" xfId="37143"/>
    <cellStyle name="SAPBEXHLevel0X 2 2 2 3 4 2" xfId="37144"/>
    <cellStyle name="SAPBEXHLevel0X 2 2 2 3 5" xfId="37145"/>
    <cellStyle name="SAPBEXHLevel0X 2 2 2 4" xfId="5135"/>
    <cellStyle name="SAPBEXHLevel0X 2 2 2 4 2" xfId="5136"/>
    <cellStyle name="SAPBEXHLevel0X 2 2 2 4 2 2" xfId="37146"/>
    <cellStyle name="SAPBEXHLevel0X 2 2 2 4 2 2 2" xfId="37147"/>
    <cellStyle name="SAPBEXHLevel0X 2 2 2 4 2 3" xfId="37148"/>
    <cellStyle name="SAPBEXHLevel0X 2 2 2 4 2 3 2" xfId="37149"/>
    <cellStyle name="SAPBEXHLevel0X 2 2 2 4 2 4" xfId="37150"/>
    <cellStyle name="SAPBEXHLevel0X 2 2 2 4 3" xfId="37151"/>
    <cellStyle name="SAPBEXHLevel0X 2 2 2 4 3 2" xfId="37152"/>
    <cellStyle name="SAPBEXHLevel0X 2 2 2 4 4" xfId="37153"/>
    <cellStyle name="SAPBEXHLevel0X 2 2 2 4 4 2" xfId="37154"/>
    <cellStyle name="SAPBEXHLevel0X 2 2 2 4 5" xfId="37155"/>
    <cellStyle name="SAPBEXHLevel0X 2 2 2 5" xfId="5137"/>
    <cellStyle name="SAPBEXHLevel0X 2 2 2 5 2" xfId="5138"/>
    <cellStyle name="SAPBEXHLevel0X 2 2 2 5 2 2" xfId="37156"/>
    <cellStyle name="SAPBEXHLevel0X 2 2 2 5 2 2 2" xfId="37157"/>
    <cellStyle name="SAPBEXHLevel0X 2 2 2 5 2 3" xfId="37158"/>
    <cellStyle name="SAPBEXHLevel0X 2 2 2 5 2 3 2" xfId="37159"/>
    <cellStyle name="SAPBEXHLevel0X 2 2 2 5 2 4" xfId="37160"/>
    <cellStyle name="SAPBEXHLevel0X 2 2 2 5 3" xfId="37161"/>
    <cellStyle name="SAPBEXHLevel0X 2 2 2 5 3 2" xfId="37162"/>
    <cellStyle name="SAPBEXHLevel0X 2 2 2 5 4" xfId="37163"/>
    <cellStyle name="SAPBEXHLevel0X 2 2 2 5 4 2" xfId="37164"/>
    <cellStyle name="SAPBEXHLevel0X 2 2 2 5 5" xfId="37165"/>
    <cellStyle name="SAPBEXHLevel0X 2 2 2 6" xfId="5139"/>
    <cellStyle name="SAPBEXHLevel0X 2 2 2 6 2" xfId="5140"/>
    <cellStyle name="SAPBEXHLevel0X 2 2 2 6 2 2" xfId="37166"/>
    <cellStyle name="SAPBEXHLevel0X 2 2 2 6 2 2 2" xfId="37167"/>
    <cellStyle name="SAPBEXHLevel0X 2 2 2 6 2 3" xfId="37168"/>
    <cellStyle name="SAPBEXHLevel0X 2 2 2 6 2 3 2" xfId="37169"/>
    <cellStyle name="SAPBEXHLevel0X 2 2 2 6 2 4" xfId="37170"/>
    <cellStyle name="SAPBEXHLevel0X 2 2 2 6 3" xfId="37171"/>
    <cellStyle name="SAPBEXHLevel0X 2 2 2 6 3 2" xfId="37172"/>
    <cellStyle name="SAPBEXHLevel0X 2 2 2 6 4" xfId="37173"/>
    <cellStyle name="SAPBEXHLevel0X 2 2 2 6 4 2" xfId="37174"/>
    <cellStyle name="SAPBEXHLevel0X 2 2 2 6 5" xfId="37175"/>
    <cellStyle name="SAPBEXHLevel0X 2 2 2 7" xfId="5141"/>
    <cellStyle name="SAPBEXHLevel0X 2 2 2 7 2" xfId="37176"/>
    <cellStyle name="SAPBEXHLevel0X 2 2 2 7 2 2" xfId="37177"/>
    <cellStyle name="SAPBEXHLevel0X 2 2 2 7 3" xfId="37178"/>
    <cellStyle name="SAPBEXHLevel0X 2 2 2 7 3 2" xfId="37179"/>
    <cellStyle name="SAPBEXHLevel0X 2 2 2 7 4" xfId="37180"/>
    <cellStyle name="SAPBEXHLevel0X 2 2 2 8" xfId="37181"/>
    <cellStyle name="SAPBEXHLevel0X 2 2 2 8 2" xfId="37182"/>
    <cellStyle name="SAPBEXHLevel0X 2 2 2 9" xfId="37183"/>
    <cellStyle name="SAPBEXHLevel0X 2 2 2 9 2" xfId="37184"/>
    <cellStyle name="SAPBEXHLevel0X 2 2 3" xfId="5142"/>
    <cellStyle name="SAPBEXHLevel0X 2 2 3 10" xfId="37185"/>
    <cellStyle name="SAPBEXHLevel0X 2 2 3 2" xfId="5143"/>
    <cellStyle name="SAPBEXHLevel0X 2 2 3 2 2" xfId="5144"/>
    <cellStyle name="SAPBEXHLevel0X 2 2 3 2 2 2" xfId="37186"/>
    <cellStyle name="SAPBEXHLevel0X 2 2 3 2 2 2 2" xfId="37187"/>
    <cellStyle name="SAPBEXHLevel0X 2 2 3 2 2 3" xfId="37188"/>
    <cellStyle name="SAPBEXHLevel0X 2 2 3 2 2 3 2" xfId="37189"/>
    <cellStyle name="SAPBEXHLevel0X 2 2 3 2 2 4" xfId="37190"/>
    <cellStyle name="SAPBEXHLevel0X 2 2 3 2 3" xfId="37191"/>
    <cellStyle name="SAPBEXHLevel0X 2 2 3 2 3 2" xfId="37192"/>
    <cellStyle name="SAPBEXHLevel0X 2 2 3 2 4" xfId="37193"/>
    <cellStyle name="SAPBEXHLevel0X 2 2 3 2 4 2" xfId="37194"/>
    <cellStyle name="SAPBEXHLevel0X 2 2 3 2 5" xfId="37195"/>
    <cellStyle name="SAPBEXHLevel0X 2 2 3 3" xfId="5145"/>
    <cellStyle name="SAPBEXHLevel0X 2 2 3 3 2" xfId="5146"/>
    <cellStyle name="SAPBEXHLevel0X 2 2 3 3 2 2" xfId="37196"/>
    <cellStyle name="SAPBEXHLevel0X 2 2 3 3 2 2 2" xfId="37197"/>
    <cellStyle name="SAPBEXHLevel0X 2 2 3 3 2 3" xfId="37198"/>
    <cellStyle name="SAPBEXHLevel0X 2 2 3 3 2 3 2" xfId="37199"/>
    <cellStyle name="SAPBEXHLevel0X 2 2 3 3 2 4" xfId="37200"/>
    <cellStyle name="SAPBEXHLevel0X 2 2 3 3 3" xfId="37201"/>
    <cellStyle name="SAPBEXHLevel0X 2 2 3 3 3 2" xfId="37202"/>
    <cellStyle name="SAPBEXHLevel0X 2 2 3 3 4" xfId="37203"/>
    <cellStyle name="SAPBEXHLevel0X 2 2 3 3 4 2" xfId="37204"/>
    <cellStyle name="SAPBEXHLevel0X 2 2 3 3 5" xfId="37205"/>
    <cellStyle name="SAPBEXHLevel0X 2 2 3 4" xfId="5147"/>
    <cellStyle name="SAPBEXHLevel0X 2 2 3 4 2" xfId="5148"/>
    <cellStyle name="SAPBEXHLevel0X 2 2 3 4 2 2" xfId="37206"/>
    <cellStyle name="SAPBEXHLevel0X 2 2 3 4 2 2 2" xfId="37207"/>
    <cellStyle name="SAPBEXHLevel0X 2 2 3 4 2 3" xfId="37208"/>
    <cellStyle name="SAPBEXHLevel0X 2 2 3 4 2 3 2" xfId="37209"/>
    <cellStyle name="SAPBEXHLevel0X 2 2 3 4 2 4" xfId="37210"/>
    <cellStyle name="SAPBEXHLevel0X 2 2 3 4 3" xfId="37211"/>
    <cellStyle name="SAPBEXHLevel0X 2 2 3 4 3 2" xfId="37212"/>
    <cellStyle name="SAPBEXHLevel0X 2 2 3 4 4" xfId="37213"/>
    <cellStyle name="SAPBEXHLevel0X 2 2 3 4 4 2" xfId="37214"/>
    <cellStyle name="SAPBEXHLevel0X 2 2 3 4 5" xfId="37215"/>
    <cellStyle name="SAPBEXHLevel0X 2 2 3 5" xfId="5149"/>
    <cellStyle name="SAPBEXHLevel0X 2 2 3 5 2" xfId="5150"/>
    <cellStyle name="SAPBEXHLevel0X 2 2 3 5 2 2" xfId="37216"/>
    <cellStyle name="SAPBEXHLevel0X 2 2 3 5 2 2 2" xfId="37217"/>
    <cellStyle name="SAPBEXHLevel0X 2 2 3 5 2 3" xfId="37218"/>
    <cellStyle name="SAPBEXHLevel0X 2 2 3 5 2 3 2" xfId="37219"/>
    <cellStyle name="SAPBEXHLevel0X 2 2 3 5 2 4" xfId="37220"/>
    <cellStyle name="SAPBEXHLevel0X 2 2 3 5 3" xfId="37221"/>
    <cellStyle name="SAPBEXHLevel0X 2 2 3 5 3 2" xfId="37222"/>
    <cellStyle name="SAPBEXHLevel0X 2 2 3 5 4" xfId="37223"/>
    <cellStyle name="SAPBEXHLevel0X 2 2 3 5 4 2" xfId="37224"/>
    <cellStyle name="SAPBEXHLevel0X 2 2 3 5 5" xfId="37225"/>
    <cellStyle name="SAPBEXHLevel0X 2 2 3 6" xfId="5151"/>
    <cellStyle name="SAPBEXHLevel0X 2 2 3 6 2" xfId="5152"/>
    <cellStyle name="SAPBEXHLevel0X 2 2 3 6 2 2" xfId="37226"/>
    <cellStyle name="SAPBEXHLevel0X 2 2 3 6 2 2 2" xfId="37227"/>
    <cellStyle name="SAPBEXHLevel0X 2 2 3 6 2 3" xfId="37228"/>
    <cellStyle name="SAPBEXHLevel0X 2 2 3 6 2 3 2" xfId="37229"/>
    <cellStyle name="SAPBEXHLevel0X 2 2 3 6 2 4" xfId="37230"/>
    <cellStyle name="SAPBEXHLevel0X 2 2 3 6 3" xfId="37231"/>
    <cellStyle name="SAPBEXHLevel0X 2 2 3 6 3 2" xfId="37232"/>
    <cellStyle name="SAPBEXHLevel0X 2 2 3 6 4" xfId="37233"/>
    <cellStyle name="SAPBEXHLevel0X 2 2 3 6 4 2" xfId="37234"/>
    <cellStyle name="SAPBEXHLevel0X 2 2 3 6 5" xfId="37235"/>
    <cellStyle name="SAPBEXHLevel0X 2 2 3 7" xfId="5153"/>
    <cellStyle name="SAPBEXHLevel0X 2 2 3 7 2" xfId="37236"/>
    <cellStyle name="SAPBEXHLevel0X 2 2 3 7 2 2" xfId="37237"/>
    <cellStyle name="SAPBEXHLevel0X 2 2 3 7 3" xfId="37238"/>
    <cellStyle name="SAPBEXHLevel0X 2 2 3 7 3 2" xfId="37239"/>
    <cellStyle name="SAPBEXHLevel0X 2 2 3 7 4" xfId="37240"/>
    <cellStyle name="SAPBEXHLevel0X 2 2 3 8" xfId="37241"/>
    <cellStyle name="SAPBEXHLevel0X 2 2 3 8 2" xfId="37242"/>
    <cellStyle name="SAPBEXHLevel0X 2 2 3 9" xfId="37243"/>
    <cellStyle name="SAPBEXHLevel0X 2 2 3 9 2" xfId="37244"/>
    <cellStyle name="SAPBEXHLevel0X 2 2 4" xfId="5154"/>
    <cellStyle name="SAPBEXHLevel0X 2 2 4 10" xfId="37245"/>
    <cellStyle name="SAPBEXHLevel0X 2 2 4 2" xfId="5155"/>
    <cellStyle name="SAPBEXHLevel0X 2 2 4 2 2" xfId="5156"/>
    <cellStyle name="SAPBEXHLevel0X 2 2 4 2 2 2" xfId="37246"/>
    <cellStyle name="SAPBEXHLevel0X 2 2 4 2 2 2 2" xfId="37247"/>
    <cellStyle name="SAPBEXHLevel0X 2 2 4 2 2 3" xfId="37248"/>
    <cellStyle name="SAPBEXHLevel0X 2 2 4 2 2 3 2" xfId="37249"/>
    <cellStyle name="SAPBEXHLevel0X 2 2 4 2 2 4" xfId="37250"/>
    <cellStyle name="SAPBEXHLevel0X 2 2 4 2 3" xfId="37251"/>
    <cellStyle name="SAPBEXHLevel0X 2 2 4 2 3 2" xfId="37252"/>
    <cellStyle name="SAPBEXHLevel0X 2 2 4 2 4" xfId="37253"/>
    <cellStyle name="SAPBEXHLevel0X 2 2 4 2 4 2" xfId="37254"/>
    <cellStyle name="SAPBEXHLevel0X 2 2 4 2 5" xfId="37255"/>
    <cellStyle name="SAPBEXHLevel0X 2 2 4 3" xfId="5157"/>
    <cellStyle name="SAPBEXHLevel0X 2 2 4 3 2" xfId="5158"/>
    <cellStyle name="SAPBEXHLevel0X 2 2 4 3 2 2" xfId="37256"/>
    <cellStyle name="SAPBEXHLevel0X 2 2 4 3 2 2 2" xfId="37257"/>
    <cellStyle name="SAPBEXHLevel0X 2 2 4 3 2 3" xfId="37258"/>
    <cellStyle name="SAPBEXHLevel0X 2 2 4 3 2 3 2" xfId="37259"/>
    <cellStyle name="SAPBEXHLevel0X 2 2 4 3 2 4" xfId="37260"/>
    <cellStyle name="SAPBEXHLevel0X 2 2 4 3 3" xfId="37261"/>
    <cellStyle name="SAPBEXHLevel0X 2 2 4 3 3 2" xfId="37262"/>
    <cellStyle name="SAPBEXHLevel0X 2 2 4 3 4" xfId="37263"/>
    <cellStyle name="SAPBEXHLevel0X 2 2 4 3 4 2" xfId="37264"/>
    <cellStyle name="SAPBEXHLevel0X 2 2 4 3 5" xfId="37265"/>
    <cellStyle name="SAPBEXHLevel0X 2 2 4 4" xfId="5159"/>
    <cellStyle name="SAPBEXHLevel0X 2 2 4 4 2" xfId="5160"/>
    <cellStyle name="SAPBEXHLevel0X 2 2 4 4 2 2" xfId="37266"/>
    <cellStyle name="SAPBEXHLevel0X 2 2 4 4 2 2 2" xfId="37267"/>
    <cellStyle name="SAPBEXHLevel0X 2 2 4 4 2 3" xfId="37268"/>
    <cellStyle name="SAPBEXHLevel0X 2 2 4 4 2 3 2" xfId="37269"/>
    <cellStyle name="SAPBEXHLevel0X 2 2 4 4 2 4" xfId="37270"/>
    <cellStyle name="SAPBEXHLevel0X 2 2 4 4 3" xfId="37271"/>
    <cellStyle name="SAPBEXHLevel0X 2 2 4 4 3 2" xfId="37272"/>
    <cellStyle name="SAPBEXHLevel0X 2 2 4 4 4" xfId="37273"/>
    <cellStyle name="SAPBEXHLevel0X 2 2 4 4 4 2" xfId="37274"/>
    <cellStyle name="SAPBEXHLevel0X 2 2 4 4 5" xfId="37275"/>
    <cellStyle name="SAPBEXHLevel0X 2 2 4 5" xfId="5161"/>
    <cellStyle name="SAPBEXHLevel0X 2 2 4 5 2" xfId="5162"/>
    <cellStyle name="SAPBEXHLevel0X 2 2 4 5 2 2" xfId="37276"/>
    <cellStyle name="SAPBEXHLevel0X 2 2 4 5 2 2 2" xfId="37277"/>
    <cellStyle name="SAPBEXHLevel0X 2 2 4 5 2 3" xfId="37278"/>
    <cellStyle name="SAPBEXHLevel0X 2 2 4 5 2 3 2" xfId="37279"/>
    <cellStyle name="SAPBEXHLevel0X 2 2 4 5 2 4" xfId="37280"/>
    <cellStyle name="SAPBEXHLevel0X 2 2 4 5 3" xfId="37281"/>
    <cellStyle name="SAPBEXHLevel0X 2 2 4 5 3 2" xfId="37282"/>
    <cellStyle name="SAPBEXHLevel0X 2 2 4 5 4" xfId="37283"/>
    <cellStyle name="SAPBEXHLevel0X 2 2 4 5 4 2" xfId="37284"/>
    <cellStyle name="SAPBEXHLevel0X 2 2 4 5 5" xfId="37285"/>
    <cellStyle name="SAPBEXHLevel0X 2 2 4 6" xfId="5163"/>
    <cellStyle name="SAPBEXHLevel0X 2 2 4 6 2" xfId="5164"/>
    <cellStyle name="SAPBEXHLevel0X 2 2 4 6 2 2" xfId="37286"/>
    <cellStyle name="SAPBEXHLevel0X 2 2 4 6 2 2 2" xfId="37287"/>
    <cellStyle name="SAPBEXHLevel0X 2 2 4 6 2 3" xfId="37288"/>
    <cellStyle name="SAPBEXHLevel0X 2 2 4 6 2 3 2" xfId="37289"/>
    <cellStyle name="SAPBEXHLevel0X 2 2 4 6 2 4" xfId="37290"/>
    <cellStyle name="SAPBEXHLevel0X 2 2 4 6 3" xfId="37291"/>
    <cellStyle name="SAPBEXHLevel0X 2 2 4 6 3 2" xfId="37292"/>
    <cellStyle name="SAPBEXHLevel0X 2 2 4 6 4" xfId="37293"/>
    <cellStyle name="SAPBEXHLevel0X 2 2 4 6 4 2" xfId="37294"/>
    <cellStyle name="SAPBEXHLevel0X 2 2 4 6 5" xfId="37295"/>
    <cellStyle name="SAPBEXHLevel0X 2 2 4 7" xfId="5165"/>
    <cellStyle name="SAPBEXHLevel0X 2 2 4 7 2" xfId="37296"/>
    <cellStyle name="SAPBEXHLevel0X 2 2 4 7 2 2" xfId="37297"/>
    <cellStyle name="SAPBEXHLevel0X 2 2 4 7 3" xfId="37298"/>
    <cellStyle name="SAPBEXHLevel0X 2 2 4 7 3 2" xfId="37299"/>
    <cellStyle name="SAPBEXHLevel0X 2 2 4 7 4" xfId="37300"/>
    <cellStyle name="SAPBEXHLevel0X 2 2 4 8" xfId="37301"/>
    <cellStyle name="SAPBEXHLevel0X 2 2 4 8 2" xfId="37302"/>
    <cellStyle name="SAPBEXHLevel0X 2 2 4 9" xfId="37303"/>
    <cellStyle name="SAPBEXHLevel0X 2 2 4 9 2" xfId="37304"/>
    <cellStyle name="SAPBEXHLevel0X 2 2 5" xfId="5166"/>
    <cellStyle name="SAPBEXHLevel0X 2 2 5 2" xfId="5167"/>
    <cellStyle name="SAPBEXHLevel0X 2 2 5 2 2" xfId="37305"/>
    <cellStyle name="SAPBEXHLevel0X 2 2 5 2 2 2" xfId="37306"/>
    <cellStyle name="SAPBEXHLevel0X 2 2 5 2 3" xfId="37307"/>
    <cellStyle name="SAPBEXHLevel0X 2 2 5 2 3 2" xfId="37308"/>
    <cellStyle name="SAPBEXHLevel0X 2 2 5 2 4" xfId="37309"/>
    <cellStyle name="SAPBEXHLevel0X 2 2 5 3" xfId="37310"/>
    <cellStyle name="SAPBEXHLevel0X 2 2 5 3 2" xfId="37311"/>
    <cellStyle name="SAPBEXHLevel0X 2 2 5 4" xfId="37312"/>
    <cellStyle name="SAPBEXHLevel0X 2 2 5 4 2" xfId="37313"/>
    <cellStyle name="SAPBEXHLevel0X 2 2 5 5" xfId="37314"/>
    <cellStyle name="SAPBEXHLevel0X 2 2 6" xfId="5168"/>
    <cellStyle name="SAPBEXHLevel0X 2 2 6 2" xfId="5169"/>
    <cellStyle name="SAPBEXHLevel0X 2 2 6 2 2" xfId="37315"/>
    <cellStyle name="SAPBEXHLevel0X 2 2 6 2 2 2" xfId="37316"/>
    <cellStyle name="SAPBEXHLevel0X 2 2 6 2 3" xfId="37317"/>
    <cellStyle name="SAPBEXHLevel0X 2 2 6 2 3 2" xfId="37318"/>
    <cellStyle name="SAPBEXHLevel0X 2 2 6 2 4" xfId="37319"/>
    <cellStyle name="SAPBEXHLevel0X 2 2 6 3" xfId="37320"/>
    <cellStyle name="SAPBEXHLevel0X 2 2 6 3 2" xfId="37321"/>
    <cellStyle name="SAPBEXHLevel0X 2 2 6 4" xfId="37322"/>
    <cellStyle name="SAPBEXHLevel0X 2 2 6 4 2" xfId="37323"/>
    <cellStyle name="SAPBEXHLevel0X 2 2 6 5" xfId="37324"/>
    <cellStyle name="SAPBEXHLevel0X 2 2 7" xfId="5170"/>
    <cellStyle name="SAPBEXHLevel0X 2 2 7 2" xfId="5171"/>
    <cellStyle name="SAPBEXHLevel0X 2 2 7 2 2" xfId="37325"/>
    <cellStyle name="SAPBEXHLevel0X 2 2 7 2 2 2" xfId="37326"/>
    <cellStyle name="SAPBEXHLevel0X 2 2 7 2 3" xfId="37327"/>
    <cellStyle name="SAPBEXHLevel0X 2 2 7 2 3 2" xfId="37328"/>
    <cellStyle name="SAPBEXHLevel0X 2 2 7 2 4" xfId="37329"/>
    <cellStyle name="SAPBEXHLevel0X 2 2 7 3" xfId="37330"/>
    <cellStyle name="SAPBEXHLevel0X 2 2 7 3 2" xfId="37331"/>
    <cellStyle name="SAPBEXHLevel0X 2 2 7 4" xfId="37332"/>
    <cellStyle name="SAPBEXHLevel0X 2 2 7 4 2" xfId="37333"/>
    <cellStyle name="SAPBEXHLevel0X 2 2 7 5" xfId="37334"/>
    <cellStyle name="SAPBEXHLevel0X 2 2 8" xfId="5172"/>
    <cellStyle name="SAPBEXHLevel0X 2 2 8 2" xfId="5173"/>
    <cellStyle name="SAPBEXHLevel0X 2 2 8 2 2" xfId="37335"/>
    <cellStyle name="SAPBEXHLevel0X 2 2 8 2 2 2" xfId="37336"/>
    <cellStyle name="SAPBEXHLevel0X 2 2 8 2 3" xfId="37337"/>
    <cellStyle name="SAPBEXHLevel0X 2 2 8 2 3 2" xfId="37338"/>
    <cellStyle name="SAPBEXHLevel0X 2 2 8 2 4" xfId="37339"/>
    <cellStyle name="SAPBEXHLevel0X 2 2 8 3" xfId="37340"/>
    <cellStyle name="SAPBEXHLevel0X 2 2 8 3 2" xfId="37341"/>
    <cellStyle name="SAPBEXHLevel0X 2 2 8 4" xfId="37342"/>
    <cellStyle name="SAPBEXHLevel0X 2 2 8 4 2" xfId="37343"/>
    <cellStyle name="SAPBEXHLevel0X 2 2 8 5" xfId="37344"/>
    <cellStyle name="SAPBEXHLevel0X 2 2 9" xfId="5174"/>
    <cellStyle name="SAPBEXHLevel0X 2 2 9 2" xfId="5175"/>
    <cellStyle name="SAPBEXHLevel0X 2 2 9 2 2" xfId="37345"/>
    <cellStyle name="SAPBEXHLevel0X 2 2 9 2 2 2" xfId="37346"/>
    <cellStyle name="SAPBEXHLevel0X 2 2 9 2 3" xfId="37347"/>
    <cellStyle name="SAPBEXHLevel0X 2 2 9 2 3 2" xfId="37348"/>
    <cellStyle name="SAPBEXHLevel0X 2 2 9 2 4" xfId="37349"/>
    <cellStyle name="SAPBEXHLevel0X 2 2 9 3" xfId="37350"/>
    <cellStyle name="SAPBEXHLevel0X 2 2 9 3 2" xfId="37351"/>
    <cellStyle name="SAPBEXHLevel0X 2 2 9 4" xfId="37352"/>
    <cellStyle name="SAPBEXHLevel0X 2 2 9 4 2" xfId="37353"/>
    <cellStyle name="SAPBEXHLevel0X 2 2 9 5" xfId="37354"/>
    <cellStyle name="SAPBEXHLevel0X 2 20" xfId="37355"/>
    <cellStyle name="SAPBEXHLevel0X 2 20 2" xfId="37356"/>
    <cellStyle name="SAPBEXHLevel0X 2 21" xfId="37357"/>
    <cellStyle name="SAPBEXHLevel0X 2 3" xfId="5176"/>
    <cellStyle name="SAPBEXHLevel0X 2 3 10" xfId="37358"/>
    <cellStyle name="SAPBEXHLevel0X 2 3 2" xfId="5177"/>
    <cellStyle name="SAPBEXHLevel0X 2 3 2 2" xfId="5178"/>
    <cellStyle name="SAPBEXHLevel0X 2 3 2 2 2" xfId="37359"/>
    <cellStyle name="SAPBEXHLevel0X 2 3 2 2 2 2" xfId="37360"/>
    <cellStyle name="SAPBEXHLevel0X 2 3 2 2 3" xfId="37361"/>
    <cellStyle name="SAPBEXHLevel0X 2 3 2 2 3 2" xfId="37362"/>
    <cellStyle name="SAPBEXHLevel0X 2 3 2 2 4" xfId="37363"/>
    <cellStyle name="SAPBEXHLevel0X 2 3 2 3" xfId="37364"/>
    <cellStyle name="SAPBEXHLevel0X 2 3 2 3 2" xfId="37365"/>
    <cellStyle name="SAPBEXHLevel0X 2 3 2 4" xfId="37366"/>
    <cellStyle name="SAPBEXHLevel0X 2 3 2 4 2" xfId="37367"/>
    <cellStyle name="SAPBEXHLevel0X 2 3 2 5" xfId="37368"/>
    <cellStyle name="SAPBEXHLevel0X 2 3 3" xfId="5179"/>
    <cellStyle name="SAPBEXHLevel0X 2 3 3 2" xfId="5180"/>
    <cellStyle name="SAPBEXHLevel0X 2 3 3 2 2" xfId="37369"/>
    <cellStyle name="SAPBEXHLevel0X 2 3 3 2 2 2" xfId="37370"/>
    <cellStyle name="SAPBEXHLevel0X 2 3 3 2 3" xfId="37371"/>
    <cellStyle name="SAPBEXHLevel0X 2 3 3 2 3 2" xfId="37372"/>
    <cellStyle name="SAPBEXHLevel0X 2 3 3 2 4" xfId="37373"/>
    <cellStyle name="SAPBEXHLevel0X 2 3 3 3" xfId="37374"/>
    <cellStyle name="SAPBEXHLevel0X 2 3 3 3 2" xfId="37375"/>
    <cellStyle name="SAPBEXHLevel0X 2 3 3 4" xfId="37376"/>
    <cellStyle name="SAPBEXHLevel0X 2 3 3 4 2" xfId="37377"/>
    <cellStyle name="SAPBEXHLevel0X 2 3 3 5" xfId="37378"/>
    <cellStyle name="SAPBEXHLevel0X 2 3 4" xfId="5181"/>
    <cellStyle name="SAPBEXHLevel0X 2 3 4 2" xfId="5182"/>
    <cellStyle name="SAPBEXHLevel0X 2 3 4 2 2" xfId="37379"/>
    <cellStyle name="SAPBEXHLevel0X 2 3 4 2 2 2" xfId="37380"/>
    <cellStyle name="SAPBEXHLevel0X 2 3 4 2 3" xfId="37381"/>
    <cellStyle name="SAPBEXHLevel0X 2 3 4 2 3 2" xfId="37382"/>
    <cellStyle name="SAPBEXHLevel0X 2 3 4 2 4" xfId="37383"/>
    <cellStyle name="SAPBEXHLevel0X 2 3 4 3" xfId="37384"/>
    <cellStyle name="SAPBEXHLevel0X 2 3 4 3 2" xfId="37385"/>
    <cellStyle name="SAPBEXHLevel0X 2 3 4 4" xfId="37386"/>
    <cellStyle name="SAPBEXHLevel0X 2 3 4 4 2" xfId="37387"/>
    <cellStyle name="SAPBEXHLevel0X 2 3 4 5" xfId="37388"/>
    <cellStyle name="SAPBEXHLevel0X 2 3 5" xfId="5183"/>
    <cellStyle name="SAPBEXHLevel0X 2 3 5 2" xfId="5184"/>
    <cellStyle name="SAPBEXHLevel0X 2 3 5 2 2" xfId="37389"/>
    <cellStyle name="SAPBEXHLevel0X 2 3 5 2 2 2" xfId="37390"/>
    <cellStyle name="SAPBEXHLevel0X 2 3 5 2 3" xfId="37391"/>
    <cellStyle name="SAPBEXHLevel0X 2 3 5 2 3 2" xfId="37392"/>
    <cellStyle name="SAPBEXHLevel0X 2 3 5 2 4" xfId="37393"/>
    <cellStyle name="SAPBEXHLevel0X 2 3 5 3" xfId="37394"/>
    <cellStyle name="SAPBEXHLevel0X 2 3 5 3 2" xfId="37395"/>
    <cellStyle name="SAPBEXHLevel0X 2 3 5 4" xfId="37396"/>
    <cellStyle name="SAPBEXHLevel0X 2 3 5 4 2" xfId="37397"/>
    <cellStyle name="SAPBEXHLevel0X 2 3 5 5" xfId="37398"/>
    <cellStyle name="SAPBEXHLevel0X 2 3 6" xfId="5185"/>
    <cellStyle name="SAPBEXHLevel0X 2 3 6 2" xfId="5186"/>
    <cellStyle name="SAPBEXHLevel0X 2 3 6 2 2" xfId="37399"/>
    <cellStyle name="SAPBEXHLevel0X 2 3 6 2 2 2" xfId="37400"/>
    <cellStyle name="SAPBEXHLevel0X 2 3 6 2 3" xfId="37401"/>
    <cellStyle name="SAPBEXHLevel0X 2 3 6 2 3 2" xfId="37402"/>
    <cellStyle name="SAPBEXHLevel0X 2 3 6 2 4" xfId="37403"/>
    <cellStyle name="SAPBEXHLevel0X 2 3 6 3" xfId="37404"/>
    <cellStyle name="SAPBEXHLevel0X 2 3 6 3 2" xfId="37405"/>
    <cellStyle name="SAPBEXHLevel0X 2 3 6 4" xfId="37406"/>
    <cellStyle name="SAPBEXHLevel0X 2 3 6 4 2" xfId="37407"/>
    <cellStyle name="SAPBEXHLevel0X 2 3 6 5" xfId="37408"/>
    <cellStyle name="SAPBEXHLevel0X 2 3 7" xfId="5187"/>
    <cellStyle name="SAPBEXHLevel0X 2 3 7 2" xfId="37409"/>
    <cellStyle name="SAPBEXHLevel0X 2 3 7 2 2" xfId="37410"/>
    <cellStyle name="SAPBEXHLevel0X 2 3 7 3" xfId="37411"/>
    <cellStyle name="SAPBEXHLevel0X 2 3 7 3 2" xfId="37412"/>
    <cellStyle name="SAPBEXHLevel0X 2 3 7 4" xfId="37413"/>
    <cellStyle name="SAPBEXHLevel0X 2 3 8" xfId="37414"/>
    <cellStyle name="SAPBEXHLevel0X 2 3 8 2" xfId="37415"/>
    <cellStyle name="SAPBEXHLevel0X 2 3 9" xfId="37416"/>
    <cellStyle name="SAPBEXHLevel0X 2 3 9 2" xfId="37417"/>
    <cellStyle name="SAPBEXHLevel0X 2 4" xfId="5188"/>
    <cellStyle name="SAPBEXHLevel0X 2 4 10" xfId="37418"/>
    <cellStyle name="SAPBEXHLevel0X 2 4 2" xfId="5189"/>
    <cellStyle name="SAPBEXHLevel0X 2 4 2 2" xfId="5190"/>
    <cellStyle name="SAPBEXHLevel0X 2 4 2 2 2" xfId="37419"/>
    <cellStyle name="SAPBEXHLevel0X 2 4 2 2 2 2" xfId="37420"/>
    <cellStyle name="SAPBEXHLevel0X 2 4 2 2 3" xfId="37421"/>
    <cellStyle name="SAPBEXHLevel0X 2 4 2 2 3 2" xfId="37422"/>
    <cellStyle name="SAPBEXHLevel0X 2 4 2 2 4" xfId="37423"/>
    <cellStyle name="SAPBEXHLevel0X 2 4 2 3" xfId="37424"/>
    <cellStyle name="SAPBEXHLevel0X 2 4 2 3 2" xfId="37425"/>
    <cellStyle name="SAPBEXHLevel0X 2 4 2 4" xfId="37426"/>
    <cellStyle name="SAPBEXHLevel0X 2 4 2 4 2" xfId="37427"/>
    <cellStyle name="SAPBEXHLevel0X 2 4 2 5" xfId="37428"/>
    <cellStyle name="SAPBEXHLevel0X 2 4 3" xfId="5191"/>
    <cellStyle name="SAPBEXHLevel0X 2 4 3 2" xfId="5192"/>
    <cellStyle name="SAPBEXHLevel0X 2 4 3 2 2" xfId="37429"/>
    <cellStyle name="SAPBEXHLevel0X 2 4 3 2 2 2" xfId="37430"/>
    <cellStyle name="SAPBEXHLevel0X 2 4 3 2 3" xfId="37431"/>
    <cellStyle name="SAPBEXHLevel0X 2 4 3 2 3 2" xfId="37432"/>
    <cellStyle name="SAPBEXHLevel0X 2 4 3 2 4" xfId="37433"/>
    <cellStyle name="SAPBEXHLevel0X 2 4 3 3" xfId="37434"/>
    <cellStyle name="SAPBEXHLevel0X 2 4 3 3 2" xfId="37435"/>
    <cellStyle name="SAPBEXHLevel0X 2 4 3 4" xfId="37436"/>
    <cellStyle name="SAPBEXHLevel0X 2 4 3 4 2" xfId="37437"/>
    <cellStyle name="SAPBEXHLevel0X 2 4 3 5" xfId="37438"/>
    <cellStyle name="SAPBEXHLevel0X 2 4 4" xfId="5193"/>
    <cellStyle name="SAPBEXHLevel0X 2 4 4 2" xfId="5194"/>
    <cellStyle name="SAPBEXHLevel0X 2 4 4 2 2" xfId="37439"/>
    <cellStyle name="SAPBEXHLevel0X 2 4 4 2 2 2" xfId="37440"/>
    <cellStyle name="SAPBEXHLevel0X 2 4 4 2 3" xfId="37441"/>
    <cellStyle name="SAPBEXHLevel0X 2 4 4 2 3 2" xfId="37442"/>
    <cellStyle name="SAPBEXHLevel0X 2 4 4 2 4" xfId="37443"/>
    <cellStyle name="SAPBEXHLevel0X 2 4 4 3" xfId="37444"/>
    <cellStyle name="SAPBEXHLevel0X 2 4 4 3 2" xfId="37445"/>
    <cellStyle name="SAPBEXHLevel0X 2 4 4 4" xfId="37446"/>
    <cellStyle name="SAPBEXHLevel0X 2 4 4 4 2" xfId="37447"/>
    <cellStyle name="SAPBEXHLevel0X 2 4 4 5" xfId="37448"/>
    <cellStyle name="SAPBEXHLevel0X 2 4 5" xfId="5195"/>
    <cellStyle name="SAPBEXHLevel0X 2 4 5 2" xfId="5196"/>
    <cellStyle name="SAPBEXHLevel0X 2 4 5 2 2" xfId="37449"/>
    <cellStyle name="SAPBEXHLevel0X 2 4 5 2 2 2" xfId="37450"/>
    <cellStyle name="SAPBEXHLevel0X 2 4 5 2 3" xfId="37451"/>
    <cellStyle name="SAPBEXHLevel0X 2 4 5 2 3 2" xfId="37452"/>
    <cellStyle name="SAPBEXHLevel0X 2 4 5 2 4" xfId="37453"/>
    <cellStyle name="SAPBEXHLevel0X 2 4 5 3" xfId="37454"/>
    <cellStyle name="SAPBEXHLevel0X 2 4 5 3 2" xfId="37455"/>
    <cellStyle name="SAPBEXHLevel0X 2 4 5 4" xfId="37456"/>
    <cellStyle name="SAPBEXHLevel0X 2 4 5 4 2" xfId="37457"/>
    <cellStyle name="SAPBEXHLevel0X 2 4 5 5" xfId="37458"/>
    <cellStyle name="SAPBEXHLevel0X 2 4 6" xfId="5197"/>
    <cellStyle name="SAPBEXHLevel0X 2 4 6 2" xfId="5198"/>
    <cellStyle name="SAPBEXHLevel0X 2 4 6 2 2" xfId="37459"/>
    <cellStyle name="SAPBEXHLevel0X 2 4 6 2 2 2" xfId="37460"/>
    <cellStyle name="SAPBEXHLevel0X 2 4 6 2 3" xfId="37461"/>
    <cellStyle name="SAPBEXHLevel0X 2 4 6 2 3 2" xfId="37462"/>
    <cellStyle name="SAPBEXHLevel0X 2 4 6 2 4" xfId="37463"/>
    <cellStyle name="SAPBEXHLevel0X 2 4 6 3" xfId="37464"/>
    <cellStyle name="SAPBEXHLevel0X 2 4 6 3 2" xfId="37465"/>
    <cellStyle name="SAPBEXHLevel0X 2 4 6 4" xfId="37466"/>
    <cellStyle name="SAPBEXHLevel0X 2 4 6 4 2" xfId="37467"/>
    <cellStyle name="SAPBEXHLevel0X 2 4 6 5" xfId="37468"/>
    <cellStyle name="SAPBEXHLevel0X 2 4 7" xfId="5199"/>
    <cellStyle name="SAPBEXHLevel0X 2 4 7 2" xfId="37469"/>
    <cellStyle name="SAPBEXHLevel0X 2 4 7 2 2" xfId="37470"/>
    <cellStyle name="SAPBEXHLevel0X 2 4 7 3" xfId="37471"/>
    <cellStyle name="SAPBEXHLevel0X 2 4 7 3 2" xfId="37472"/>
    <cellStyle name="SAPBEXHLevel0X 2 4 7 4" xfId="37473"/>
    <cellStyle name="SAPBEXHLevel0X 2 4 8" xfId="37474"/>
    <cellStyle name="SAPBEXHLevel0X 2 4 8 2" xfId="37475"/>
    <cellStyle name="SAPBEXHLevel0X 2 4 9" xfId="37476"/>
    <cellStyle name="SAPBEXHLevel0X 2 4 9 2" xfId="37477"/>
    <cellStyle name="SAPBEXHLevel0X 2 5" xfId="5200"/>
    <cellStyle name="SAPBEXHLevel0X 2 5 10" xfId="37478"/>
    <cellStyle name="SAPBEXHLevel0X 2 5 2" xfId="5201"/>
    <cellStyle name="SAPBEXHLevel0X 2 5 2 2" xfId="5202"/>
    <cellStyle name="SAPBEXHLevel0X 2 5 2 2 2" xfId="37479"/>
    <cellStyle name="SAPBEXHLevel0X 2 5 2 2 2 2" xfId="37480"/>
    <cellStyle name="SAPBEXHLevel0X 2 5 2 2 3" xfId="37481"/>
    <cellStyle name="SAPBEXHLevel0X 2 5 2 2 3 2" xfId="37482"/>
    <cellStyle name="SAPBEXHLevel0X 2 5 2 2 4" xfId="37483"/>
    <cellStyle name="SAPBEXHLevel0X 2 5 2 3" xfId="37484"/>
    <cellStyle name="SAPBEXHLevel0X 2 5 2 3 2" xfId="37485"/>
    <cellStyle name="SAPBEXHLevel0X 2 5 2 4" xfId="37486"/>
    <cellStyle name="SAPBEXHLevel0X 2 5 2 4 2" xfId="37487"/>
    <cellStyle name="SAPBEXHLevel0X 2 5 2 5" xfId="37488"/>
    <cellStyle name="SAPBEXHLevel0X 2 5 3" xfId="5203"/>
    <cellStyle name="SAPBEXHLevel0X 2 5 3 2" xfId="5204"/>
    <cellStyle name="SAPBEXHLevel0X 2 5 3 2 2" xfId="37489"/>
    <cellStyle name="SAPBEXHLevel0X 2 5 3 2 2 2" xfId="37490"/>
    <cellStyle name="SAPBEXHLevel0X 2 5 3 2 3" xfId="37491"/>
    <cellStyle name="SAPBEXHLevel0X 2 5 3 2 3 2" xfId="37492"/>
    <cellStyle name="SAPBEXHLevel0X 2 5 3 2 4" xfId="37493"/>
    <cellStyle name="SAPBEXHLevel0X 2 5 3 3" xfId="37494"/>
    <cellStyle name="SAPBEXHLevel0X 2 5 3 3 2" xfId="37495"/>
    <cellStyle name="SAPBEXHLevel0X 2 5 3 4" xfId="37496"/>
    <cellStyle name="SAPBEXHLevel0X 2 5 3 4 2" xfId="37497"/>
    <cellStyle name="SAPBEXHLevel0X 2 5 3 5" xfId="37498"/>
    <cellStyle name="SAPBEXHLevel0X 2 5 4" xfId="5205"/>
    <cellStyle name="SAPBEXHLevel0X 2 5 4 2" xfId="5206"/>
    <cellStyle name="SAPBEXHLevel0X 2 5 4 2 2" xfId="37499"/>
    <cellStyle name="SAPBEXHLevel0X 2 5 4 2 2 2" xfId="37500"/>
    <cellStyle name="SAPBEXHLevel0X 2 5 4 2 3" xfId="37501"/>
    <cellStyle name="SAPBEXHLevel0X 2 5 4 2 3 2" xfId="37502"/>
    <cellStyle name="SAPBEXHLevel0X 2 5 4 2 4" xfId="37503"/>
    <cellStyle name="SAPBEXHLevel0X 2 5 4 3" xfId="37504"/>
    <cellStyle name="SAPBEXHLevel0X 2 5 4 3 2" xfId="37505"/>
    <cellStyle name="SAPBEXHLevel0X 2 5 4 4" xfId="37506"/>
    <cellStyle name="SAPBEXHLevel0X 2 5 4 4 2" xfId="37507"/>
    <cellStyle name="SAPBEXHLevel0X 2 5 4 5" xfId="37508"/>
    <cellStyle name="SAPBEXHLevel0X 2 5 5" xfId="5207"/>
    <cellStyle name="SAPBEXHLevel0X 2 5 5 2" xfId="5208"/>
    <cellStyle name="SAPBEXHLevel0X 2 5 5 2 2" xfId="37509"/>
    <cellStyle name="SAPBEXHLevel0X 2 5 5 2 2 2" xfId="37510"/>
    <cellStyle name="SAPBEXHLevel0X 2 5 5 2 3" xfId="37511"/>
    <cellStyle name="SAPBEXHLevel0X 2 5 5 2 3 2" xfId="37512"/>
    <cellStyle name="SAPBEXHLevel0X 2 5 5 2 4" xfId="37513"/>
    <cellStyle name="SAPBEXHLevel0X 2 5 5 3" xfId="37514"/>
    <cellStyle name="SAPBEXHLevel0X 2 5 5 3 2" xfId="37515"/>
    <cellStyle name="SAPBEXHLevel0X 2 5 5 4" xfId="37516"/>
    <cellStyle name="SAPBEXHLevel0X 2 5 5 4 2" xfId="37517"/>
    <cellStyle name="SAPBEXHLevel0X 2 5 5 5" xfId="37518"/>
    <cellStyle name="SAPBEXHLevel0X 2 5 6" xfId="5209"/>
    <cellStyle name="SAPBEXHLevel0X 2 5 6 2" xfId="5210"/>
    <cellStyle name="SAPBEXHLevel0X 2 5 6 2 2" xfId="37519"/>
    <cellStyle name="SAPBEXHLevel0X 2 5 6 2 2 2" xfId="37520"/>
    <cellStyle name="SAPBEXHLevel0X 2 5 6 2 3" xfId="37521"/>
    <cellStyle name="SAPBEXHLevel0X 2 5 6 2 3 2" xfId="37522"/>
    <cellStyle name="SAPBEXHLevel0X 2 5 6 2 4" xfId="37523"/>
    <cellStyle name="SAPBEXHLevel0X 2 5 6 3" xfId="37524"/>
    <cellStyle name="SAPBEXHLevel0X 2 5 6 3 2" xfId="37525"/>
    <cellStyle name="SAPBEXHLevel0X 2 5 6 4" xfId="37526"/>
    <cellStyle name="SAPBEXHLevel0X 2 5 6 4 2" xfId="37527"/>
    <cellStyle name="SAPBEXHLevel0X 2 5 6 5" xfId="37528"/>
    <cellStyle name="SAPBEXHLevel0X 2 5 7" xfId="5211"/>
    <cellStyle name="SAPBEXHLevel0X 2 5 7 2" xfId="37529"/>
    <cellStyle name="SAPBEXHLevel0X 2 5 7 2 2" xfId="37530"/>
    <cellStyle name="SAPBEXHLevel0X 2 5 7 3" xfId="37531"/>
    <cellStyle name="SAPBEXHLevel0X 2 5 7 3 2" xfId="37532"/>
    <cellStyle name="SAPBEXHLevel0X 2 5 7 4" xfId="37533"/>
    <cellStyle name="SAPBEXHLevel0X 2 5 8" xfId="37534"/>
    <cellStyle name="SAPBEXHLevel0X 2 5 8 2" xfId="37535"/>
    <cellStyle name="SAPBEXHLevel0X 2 5 9" xfId="37536"/>
    <cellStyle name="SAPBEXHLevel0X 2 5 9 2" xfId="37537"/>
    <cellStyle name="SAPBEXHLevel0X 2 6" xfId="5212"/>
    <cellStyle name="SAPBEXHLevel0X 2 6 2" xfId="5213"/>
    <cellStyle name="SAPBEXHLevel0X 2 6 2 2" xfId="37538"/>
    <cellStyle name="SAPBEXHLevel0X 2 6 2 2 2" xfId="37539"/>
    <cellStyle name="SAPBEXHLevel0X 2 6 2 3" xfId="37540"/>
    <cellStyle name="SAPBEXHLevel0X 2 6 2 3 2" xfId="37541"/>
    <cellStyle name="SAPBEXHLevel0X 2 6 2 4" xfId="37542"/>
    <cellStyle name="SAPBEXHLevel0X 2 6 3" xfId="37543"/>
    <cellStyle name="SAPBEXHLevel0X 2 6 3 2" xfId="37544"/>
    <cellStyle name="SAPBEXHLevel0X 2 6 4" xfId="37545"/>
    <cellStyle name="SAPBEXHLevel0X 2 6 4 2" xfId="37546"/>
    <cellStyle name="SAPBEXHLevel0X 2 6 5" xfId="37547"/>
    <cellStyle name="SAPBEXHLevel0X 2 7" xfId="5214"/>
    <cellStyle name="SAPBEXHLevel0X 2 7 2" xfId="5215"/>
    <cellStyle name="SAPBEXHLevel0X 2 7 2 2" xfId="37548"/>
    <cellStyle name="SAPBEXHLevel0X 2 7 2 2 2" xfId="37549"/>
    <cellStyle name="SAPBEXHLevel0X 2 7 2 3" xfId="37550"/>
    <cellStyle name="SAPBEXHLevel0X 2 7 2 3 2" xfId="37551"/>
    <cellStyle name="SAPBEXHLevel0X 2 7 2 4" xfId="37552"/>
    <cellStyle name="SAPBEXHLevel0X 2 7 3" xfId="37553"/>
    <cellStyle name="SAPBEXHLevel0X 2 7 3 2" xfId="37554"/>
    <cellStyle name="SAPBEXHLevel0X 2 7 4" xfId="37555"/>
    <cellStyle name="SAPBEXHLevel0X 2 7 4 2" xfId="37556"/>
    <cellStyle name="SAPBEXHLevel0X 2 7 5" xfId="37557"/>
    <cellStyle name="SAPBEXHLevel0X 2 8" xfId="5216"/>
    <cellStyle name="SAPBEXHLevel0X 2 8 2" xfId="5217"/>
    <cellStyle name="SAPBEXHLevel0X 2 8 2 2" xfId="37558"/>
    <cellStyle name="SAPBEXHLevel0X 2 8 2 2 2" xfId="37559"/>
    <cellStyle name="SAPBEXHLevel0X 2 8 2 3" xfId="37560"/>
    <cellStyle name="SAPBEXHLevel0X 2 8 2 3 2" xfId="37561"/>
    <cellStyle name="SAPBEXHLevel0X 2 8 2 4" xfId="37562"/>
    <cellStyle name="SAPBEXHLevel0X 2 8 3" xfId="37563"/>
    <cellStyle name="SAPBEXHLevel0X 2 8 3 2" xfId="37564"/>
    <cellStyle name="SAPBEXHLevel0X 2 8 4" xfId="37565"/>
    <cellStyle name="SAPBEXHLevel0X 2 8 4 2" xfId="37566"/>
    <cellStyle name="SAPBEXHLevel0X 2 8 5" xfId="37567"/>
    <cellStyle name="SAPBEXHLevel0X 2 9" xfId="5218"/>
    <cellStyle name="SAPBEXHLevel0X 2 9 2" xfId="5219"/>
    <cellStyle name="SAPBEXHLevel0X 2 9 2 2" xfId="37568"/>
    <cellStyle name="SAPBEXHLevel0X 2 9 2 2 2" xfId="37569"/>
    <cellStyle name="SAPBEXHLevel0X 2 9 2 3" xfId="37570"/>
    <cellStyle name="SAPBEXHLevel0X 2 9 2 3 2" xfId="37571"/>
    <cellStyle name="SAPBEXHLevel0X 2 9 2 4" xfId="37572"/>
    <cellStyle name="SAPBEXHLevel0X 2 9 3" xfId="37573"/>
    <cellStyle name="SAPBEXHLevel0X 2 9 3 2" xfId="37574"/>
    <cellStyle name="SAPBEXHLevel0X 2 9 4" xfId="37575"/>
    <cellStyle name="SAPBEXHLevel0X 2 9 4 2" xfId="37576"/>
    <cellStyle name="SAPBEXHLevel0X 2 9 5" xfId="37577"/>
    <cellStyle name="SAPBEXHLevel0X 20" xfId="37578"/>
    <cellStyle name="SAPBEXHLevel0X 20 2" xfId="37579"/>
    <cellStyle name="SAPBEXHLevel0X 21" xfId="37580"/>
    <cellStyle name="SAPBEXHLevel0X 21 2" xfId="37581"/>
    <cellStyle name="SAPBEXHLevel0X 22" xfId="37582"/>
    <cellStyle name="SAPBEXHLevel0X 3" xfId="5220"/>
    <cellStyle name="SAPBEXHLevel0X 3 10" xfId="5221"/>
    <cellStyle name="SAPBEXHLevel0X 3 10 2" xfId="37583"/>
    <cellStyle name="SAPBEXHLevel0X 3 10 2 2" xfId="37584"/>
    <cellStyle name="SAPBEXHLevel0X 3 10 3" xfId="37585"/>
    <cellStyle name="SAPBEXHLevel0X 3 10 3 2" xfId="37586"/>
    <cellStyle name="SAPBEXHLevel0X 3 10 4" xfId="37587"/>
    <cellStyle name="SAPBEXHLevel0X 3 11" xfId="37588"/>
    <cellStyle name="SAPBEXHLevel0X 3 11 2" xfId="37589"/>
    <cellStyle name="SAPBEXHLevel0X 3 12" xfId="37590"/>
    <cellStyle name="SAPBEXHLevel0X 3 12 2" xfId="37591"/>
    <cellStyle name="SAPBEXHLevel0X 3 13" xfId="37592"/>
    <cellStyle name="SAPBEXHLevel0X 3 2" xfId="5222"/>
    <cellStyle name="SAPBEXHLevel0X 3 2 10" xfId="37593"/>
    <cellStyle name="SAPBEXHLevel0X 3 2 2" xfId="5223"/>
    <cellStyle name="SAPBEXHLevel0X 3 2 2 2" xfId="5224"/>
    <cellStyle name="SAPBEXHLevel0X 3 2 2 2 2" xfId="37594"/>
    <cellStyle name="SAPBEXHLevel0X 3 2 2 2 2 2" xfId="37595"/>
    <cellStyle name="SAPBEXHLevel0X 3 2 2 2 3" xfId="37596"/>
    <cellStyle name="SAPBEXHLevel0X 3 2 2 2 3 2" xfId="37597"/>
    <cellStyle name="SAPBEXHLevel0X 3 2 2 2 4" xfId="37598"/>
    <cellStyle name="SAPBEXHLevel0X 3 2 2 3" xfId="37599"/>
    <cellStyle name="SAPBEXHLevel0X 3 2 2 3 2" xfId="37600"/>
    <cellStyle name="SAPBEXHLevel0X 3 2 2 4" xfId="37601"/>
    <cellStyle name="SAPBEXHLevel0X 3 2 2 4 2" xfId="37602"/>
    <cellStyle name="SAPBEXHLevel0X 3 2 2 5" xfId="37603"/>
    <cellStyle name="SAPBEXHLevel0X 3 2 3" xfId="5225"/>
    <cellStyle name="SAPBEXHLevel0X 3 2 3 2" xfId="5226"/>
    <cellStyle name="SAPBEXHLevel0X 3 2 3 2 2" xfId="37604"/>
    <cellStyle name="SAPBEXHLevel0X 3 2 3 2 2 2" xfId="37605"/>
    <cellStyle name="SAPBEXHLevel0X 3 2 3 2 3" xfId="37606"/>
    <cellStyle name="SAPBEXHLevel0X 3 2 3 2 3 2" xfId="37607"/>
    <cellStyle name="SAPBEXHLevel0X 3 2 3 2 4" xfId="37608"/>
    <cellStyle name="SAPBEXHLevel0X 3 2 3 3" xfId="37609"/>
    <cellStyle name="SAPBEXHLevel0X 3 2 3 3 2" xfId="37610"/>
    <cellStyle name="SAPBEXHLevel0X 3 2 3 4" xfId="37611"/>
    <cellStyle name="SAPBEXHLevel0X 3 2 3 4 2" xfId="37612"/>
    <cellStyle name="SAPBEXHLevel0X 3 2 3 5" xfId="37613"/>
    <cellStyle name="SAPBEXHLevel0X 3 2 4" xfId="5227"/>
    <cellStyle name="SAPBEXHLevel0X 3 2 4 2" xfId="5228"/>
    <cellStyle name="SAPBEXHLevel0X 3 2 4 2 2" xfId="37614"/>
    <cellStyle name="SAPBEXHLevel0X 3 2 4 2 2 2" xfId="37615"/>
    <cellStyle name="SAPBEXHLevel0X 3 2 4 2 3" xfId="37616"/>
    <cellStyle name="SAPBEXHLevel0X 3 2 4 2 3 2" xfId="37617"/>
    <cellStyle name="SAPBEXHLevel0X 3 2 4 2 4" xfId="37618"/>
    <cellStyle name="SAPBEXHLevel0X 3 2 4 3" xfId="37619"/>
    <cellStyle name="SAPBEXHLevel0X 3 2 4 3 2" xfId="37620"/>
    <cellStyle name="SAPBEXHLevel0X 3 2 4 4" xfId="37621"/>
    <cellStyle name="SAPBEXHLevel0X 3 2 4 4 2" xfId="37622"/>
    <cellStyle name="SAPBEXHLevel0X 3 2 4 5" xfId="37623"/>
    <cellStyle name="SAPBEXHLevel0X 3 2 5" xfId="5229"/>
    <cellStyle name="SAPBEXHLevel0X 3 2 5 2" xfId="5230"/>
    <cellStyle name="SAPBEXHLevel0X 3 2 5 2 2" xfId="37624"/>
    <cellStyle name="SAPBEXHLevel0X 3 2 5 2 2 2" xfId="37625"/>
    <cellStyle name="SAPBEXHLevel0X 3 2 5 2 3" xfId="37626"/>
    <cellStyle name="SAPBEXHLevel0X 3 2 5 2 3 2" xfId="37627"/>
    <cellStyle name="SAPBEXHLevel0X 3 2 5 2 4" xfId="37628"/>
    <cellStyle name="SAPBEXHLevel0X 3 2 5 3" xfId="37629"/>
    <cellStyle name="SAPBEXHLevel0X 3 2 5 3 2" xfId="37630"/>
    <cellStyle name="SAPBEXHLevel0X 3 2 5 4" xfId="37631"/>
    <cellStyle name="SAPBEXHLevel0X 3 2 5 4 2" xfId="37632"/>
    <cellStyle name="SAPBEXHLevel0X 3 2 5 5" xfId="37633"/>
    <cellStyle name="SAPBEXHLevel0X 3 2 6" xfId="5231"/>
    <cellStyle name="SAPBEXHLevel0X 3 2 6 2" xfId="5232"/>
    <cellStyle name="SAPBEXHLevel0X 3 2 6 2 2" xfId="37634"/>
    <cellStyle name="SAPBEXHLevel0X 3 2 6 2 2 2" xfId="37635"/>
    <cellStyle name="SAPBEXHLevel0X 3 2 6 2 3" xfId="37636"/>
    <cellStyle name="SAPBEXHLevel0X 3 2 6 2 3 2" xfId="37637"/>
    <cellStyle name="SAPBEXHLevel0X 3 2 6 2 4" xfId="37638"/>
    <cellStyle name="SAPBEXHLevel0X 3 2 6 3" xfId="37639"/>
    <cellStyle name="SAPBEXHLevel0X 3 2 6 3 2" xfId="37640"/>
    <cellStyle name="SAPBEXHLevel0X 3 2 6 4" xfId="37641"/>
    <cellStyle name="SAPBEXHLevel0X 3 2 6 4 2" xfId="37642"/>
    <cellStyle name="SAPBEXHLevel0X 3 2 6 5" xfId="37643"/>
    <cellStyle name="SAPBEXHLevel0X 3 2 7" xfId="5233"/>
    <cellStyle name="SAPBEXHLevel0X 3 2 7 2" xfId="37644"/>
    <cellStyle name="SAPBEXHLevel0X 3 2 7 2 2" xfId="37645"/>
    <cellStyle name="SAPBEXHLevel0X 3 2 7 3" xfId="37646"/>
    <cellStyle name="SAPBEXHLevel0X 3 2 7 3 2" xfId="37647"/>
    <cellStyle name="SAPBEXHLevel0X 3 2 7 4" xfId="37648"/>
    <cellStyle name="SAPBEXHLevel0X 3 2 8" xfId="37649"/>
    <cellStyle name="SAPBEXHLevel0X 3 2 8 2" xfId="37650"/>
    <cellStyle name="SAPBEXHLevel0X 3 2 9" xfId="37651"/>
    <cellStyle name="SAPBEXHLevel0X 3 2 9 2" xfId="37652"/>
    <cellStyle name="SAPBEXHLevel0X 3 3" xfId="5234"/>
    <cellStyle name="SAPBEXHLevel0X 3 3 10" xfId="37653"/>
    <cellStyle name="SAPBEXHLevel0X 3 3 2" xfId="5235"/>
    <cellStyle name="SAPBEXHLevel0X 3 3 2 2" xfId="5236"/>
    <cellStyle name="SAPBEXHLevel0X 3 3 2 2 2" xfId="37654"/>
    <cellStyle name="SAPBEXHLevel0X 3 3 2 2 2 2" xfId="37655"/>
    <cellStyle name="SAPBEXHLevel0X 3 3 2 2 3" xfId="37656"/>
    <cellStyle name="SAPBEXHLevel0X 3 3 2 2 3 2" xfId="37657"/>
    <cellStyle name="SAPBEXHLevel0X 3 3 2 2 4" xfId="37658"/>
    <cellStyle name="SAPBEXHLevel0X 3 3 2 3" xfId="37659"/>
    <cellStyle name="SAPBEXHLevel0X 3 3 2 3 2" xfId="37660"/>
    <cellStyle name="SAPBEXHLevel0X 3 3 2 4" xfId="37661"/>
    <cellStyle name="SAPBEXHLevel0X 3 3 2 4 2" xfId="37662"/>
    <cellStyle name="SAPBEXHLevel0X 3 3 2 5" xfId="37663"/>
    <cellStyle name="SAPBEXHLevel0X 3 3 3" xfId="5237"/>
    <cellStyle name="SAPBEXHLevel0X 3 3 3 2" xfId="5238"/>
    <cellStyle name="SAPBEXHLevel0X 3 3 3 2 2" xfId="37664"/>
    <cellStyle name="SAPBEXHLevel0X 3 3 3 2 2 2" xfId="37665"/>
    <cellStyle name="SAPBEXHLevel0X 3 3 3 2 3" xfId="37666"/>
    <cellStyle name="SAPBEXHLevel0X 3 3 3 2 3 2" xfId="37667"/>
    <cellStyle name="SAPBEXHLevel0X 3 3 3 2 4" xfId="37668"/>
    <cellStyle name="SAPBEXHLevel0X 3 3 3 3" xfId="37669"/>
    <cellStyle name="SAPBEXHLevel0X 3 3 3 3 2" xfId="37670"/>
    <cellStyle name="SAPBEXHLevel0X 3 3 3 4" xfId="37671"/>
    <cellStyle name="SAPBEXHLevel0X 3 3 3 4 2" xfId="37672"/>
    <cellStyle name="SAPBEXHLevel0X 3 3 3 5" xfId="37673"/>
    <cellStyle name="SAPBEXHLevel0X 3 3 4" xfId="5239"/>
    <cellStyle name="SAPBEXHLevel0X 3 3 4 2" xfId="5240"/>
    <cellStyle name="SAPBEXHLevel0X 3 3 4 2 2" xfId="37674"/>
    <cellStyle name="SAPBEXHLevel0X 3 3 4 2 2 2" xfId="37675"/>
    <cellStyle name="SAPBEXHLevel0X 3 3 4 2 3" xfId="37676"/>
    <cellStyle name="SAPBEXHLevel0X 3 3 4 2 3 2" xfId="37677"/>
    <cellStyle name="SAPBEXHLevel0X 3 3 4 2 4" xfId="37678"/>
    <cellStyle name="SAPBEXHLevel0X 3 3 4 3" xfId="37679"/>
    <cellStyle name="SAPBEXHLevel0X 3 3 4 3 2" xfId="37680"/>
    <cellStyle name="SAPBEXHLevel0X 3 3 4 4" xfId="37681"/>
    <cellStyle name="SAPBEXHLevel0X 3 3 4 4 2" xfId="37682"/>
    <cellStyle name="SAPBEXHLevel0X 3 3 4 5" xfId="37683"/>
    <cellStyle name="SAPBEXHLevel0X 3 3 5" xfId="5241"/>
    <cellStyle name="SAPBEXHLevel0X 3 3 5 2" xfId="5242"/>
    <cellStyle name="SAPBEXHLevel0X 3 3 5 2 2" xfId="37684"/>
    <cellStyle name="SAPBEXHLevel0X 3 3 5 2 2 2" xfId="37685"/>
    <cellStyle name="SAPBEXHLevel0X 3 3 5 2 3" xfId="37686"/>
    <cellStyle name="SAPBEXHLevel0X 3 3 5 2 3 2" xfId="37687"/>
    <cellStyle name="SAPBEXHLevel0X 3 3 5 2 4" xfId="37688"/>
    <cellStyle name="SAPBEXHLevel0X 3 3 5 3" xfId="37689"/>
    <cellStyle name="SAPBEXHLevel0X 3 3 5 3 2" xfId="37690"/>
    <cellStyle name="SAPBEXHLevel0X 3 3 5 4" xfId="37691"/>
    <cellStyle name="SAPBEXHLevel0X 3 3 5 4 2" xfId="37692"/>
    <cellStyle name="SAPBEXHLevel0X 3 3 5 5" xfId="37693"/>
    <cellStyle name="SAPBEXHLevel0X 3 3 6" xfId="5243"/>
    <cellStyle name="SAPBEXHLevel0X 3 3 6 2" xfId="5244"/>
    <cellStyle name="SAPBEXHLevel0X 3 3 6 2 2" xfId="37694"/>
    <cellStyle name="SAPBEXHLevel0X 3 3 6 2 2 2" xfId="37695"/>
    <cellStyle name="SAPBEXHLevel0X 3 3 6 2 3" xfId="37696"/>
    <cellStyle name="SAPBEXHLevel0X 3 3 6 2 3 2" xfId="37697"/>
    <cellStyle name="SAPBEXHLevel0X 3 3 6 2 4" xfId="37698"/>
    <cellStyle name="SAPBEXHLevel0X 3 3 6 3" xfId="37699"/>
    <cellStyle name="SAPBEXHLevel0X 3 3 6 3 2" xfId="37700"/>
    <cellStyle name="SAPBEXHLevel0X 3 3 6 4" xfId="37701"/>
    <cellStyle name="SAPBEXHLevel0X 3 3 6 4 2" xfId="37702"/>
    <cellStyle name="SAPBEXHLevel0X 3 3 6 5" xfId="37703"/>
    <cellStyle name="SAPBEXHLevel0X 3 3 7" xfId="5245"/>
    <cellStyle name="SAPBEXHLevel0X 3 3 7 2" xfId="37704"/>
    <cellStyle name="SAPBEXHLevel0X 3 3 7 2 2" xfId="37705"/>
    <cellStyle name="SAPBEXHLevel0X 3 3 7 3" xfId="37706"/>
    <cellStyle name="SAPBEXHLevel0X 3 3 7 3 2" xfId="37707"/>
    <cellStyle name="SAPBEXHLevel0X 3 3 7 4" xfId="37708"/>
    <cellStyle name="SAPBEXHLevel0X 3 3 8" xfId="37709"/>
    <cellStyle name="SAPBEXHLevel0X 3 3 8 2" xfId="37710"/>
    <cellStyle name="SAPBEXHLevel0X 3 3 9" xfId="37711"/>
    <cellStyle name="SAPBEXHLevel0X 3 3 9 2" xfId="37712"/>
    <cellStyle name="SAPBEXHLevel0X 3 4" xfId="5246"/>
    <cellStyle name="SAPBEXHLevel0X 3 4 10" xfId="37713"/>
    <cellStyle name="SAPBEXHLevel0X 3 4 2" xfId="5247"/>
    <cellStyle name="SAPBEXHLevel0X 3 4 2 2" xfId="5248"/>
    <cellStyle name="SAPBEXHLevel0X 3 4 2 2 2" xfId="37714"/>
    <cellStyle name="SAPBEXHLevel0X 3 4 2 2 2 2" xfId="37715"/>
    <cellStyle name="SAPBEXHLevel0X 3 4 2 2 3" xfId="37716"/>
    <cellStyle name="SAPBEXHLevel0X 3 4 2 2 3 2" xfId="37717"/>
    <cellStyle name="SAPBEXHLevel0X 3 4 2 2 4" xfId="37718"/>
    <cellStyle name="SAPBEXHLevel0X 3 4 2 3" xfId="37719"/>
    <cellStyle name="SAPBEXHLevel0X 3 4 2 3 2" xfId="37720"/>
    <cellStyle name="SAPBEXHLevel0X 3 4 2 4" xfId="37721"/>
    <cellStyle name="SAPBEXHLevel0X 3 4 2 4 2" xfId="37722"/>
    <cellStyle name="SAPBEXHLevel0X 3 4 2 5" xfId="37723"/>
    <cellStyle name="SAPBEXHLevel0X 3 4 3" xfId="5249"/>
    <cellStyle name="SAPBEXHLevel0X 3 4 3 2" xfId="5250"/>
    <cellStyle name="SAPBEXHLevel0X 3 4 3 2 2" xfId="37724"/>
    <cellStyle name="SAPBEXHLevel0X 3 4 3 2 2 2" xfId="37725"/>
    <cellStyle name="SAPBEXHLevel0X 3 4 3 2 3" xfId="37726"/>
    <cellStyle name="SAPBEXHLevel0X 3 4 3 2 3 2" xfId="37727"/>
    <cellStyle name="SAPBEXHLevel0X 3 4 3 2 4" xfId="37728"/>
    <cellStyle name="SAPBEXHLevel0X 3 4 3 3" xfId="37729"/>
    <cellStyle name="SAPBEXHLevel0X 3 4 3 3 2" xfId="37730"/>
    <cellStyle name="SAPBEXHLevel0X 3 4 3 4" xfId="37731"/>
    <cellStyle name="SAPBEXHLevel0X 3 4 3 4 2" xfId="37732"/>
    <cellStyle name="SAPBEXHLevel0X 3 4 3 5" xfId="37733"/>
    <cellStyle name="SAPBEXHLevel0X 3 4 4" xfId="5251"/>
    <cellStyle name="SAPBEXHLevel0X 3 4 4 2" xfId="5252"/>
    <cellStyle name="SAPBEXHLevel0X 3 4 4 2 2" xfId="37734"/>
    <cellStyle name="SAPBEXHLevel0X 3 4 4 2 2 2" xfId="37735"/>
    <cellStyle name="SAPBEXHLevel0X 3 4 4 2 3" xfId="37736"/>
    <cellStyle name="SAPBEXHLevel0X 3 4 4 2 3 2" xfId="37737"/>
    <cellStyle name="SAPBEXHLevel0X 3 4 4 2 4" xfId="37738"/>
    <cellStyle name="SAPBEXHLevel0X 3 4 4 3" xfId="37739"/>
    <cellStyle name="SAPBEXHLevel0X 3 4 4 3 2" xfId="37740"/>
    <cellStyle name="SAPBEXHLevel0X 3 4 4 4" xfId="37741"/>
    <cellStyle name="SAPBEXHLevel0X 3 4 4 4 2" xfId="37742"/>
    <cellStyle name="SAPBEXHLevel0X 3 4 4 5" xfId="37743"/>
    <cellStyle name="SAPBEXHLevel0X 3 4 5" xfId="5253"/>
    <cellStyle name="SAPBEXHLevel0X 3 4 5 2" xfId="5254"/>
    <cellStyle name="SAPBEXHLevel0X 3 4 5 2 2" xfId="37744"/>
    <cellStyle name="SAPBEXHLevel0X 3 4 5 2 2 2" xfId="37745"/>
    <cellStyle name="SAPBEXHLevel0X 3 4 5 2 3" xfId="37746"/>
    <cellStyle name="SAPBEXHLevel0X 3 4 5 2 3 2" xfId="37747"/>
    <cellStyle name="SAPBEXHLevel0X 3 4 5 2 4" xfId="37748"/>
    <cellStyle name="SAPBEXHLevel0X 3 4 5 3" xfId="37749"/>
    <cellStyle name="SAPBEXHLevel0X 3 4 5 3 2" xfId="37750"/>
    <cellStyle name="SAPBEXHLevel0X 3 4 5 4" xfId="37751"/>
    <cellStyle name="SAPBEXHLevel0X 3 4 5 4 2" xfId="37752"/>
    <cellStyle name="SAPBEXHLevel0X 3 4 5 5" xfId="37753"/>
    <cellStyle name="SAPBEXHLevel0X 3 4 6" xfId="5255"/>
    <cellStyle name="SAPBEXHLevel0X 3 4 6 2" xfId="5256"/>
    <cellStyle name="SAPBEXHLevel0X 3 4 6 2 2" xfId="37754"/>
    <cellStyle name="SAPBEXHLevel0X 3 4 6 2 2 2" xfId="37755"/>
    <cellStyle name="SAPBEXHLevel0X 3 4 6 2 3" xfId="37756"/>
    <cellStyle name="SAPBEXHLevel0X 3 4 6 2 3 2" xfId="37757"/>
    <cellStyle name="SAPBEXHLevel0X 3 4 6 2 4" xfId="37758"/>
    <cellStyle name="SAPBEXHLevel0X 3 4 6 3" xfId="37759"/>
    <cellStyle name="SAPBEXHLevel0X 3 4 6 3 2" xfId="37760"/>
    <cellStyle name="SAPBEXHLevel0X 3 4 6 4" xfId="37761"/>
    <cellStyle name="SAPBEXHLevel0X 3 4 6 4 2" xfId="37762"/>
    <cellStyle name="SAPBEXHLevel0X 3 4 6 5" xfId="37763"/>
    <cellStyle name="SAPBEXHLevel0X 3 4 7" xfId="5257"/>
    <cellStyle name="SAPBEXHLevel0X 3 4 7 2" xfId="37764"/>
    <cellStyle name="SAPBEXHLevel0X 3 4 7 2 2" xfId="37765"/>
    <cellStyle name="SAPBEXHLevel0X 3 4 7 3" xfId="37766"/>
    <cellStyle name="SAPBEXHLevel0X 3 4 7 3 2" xfId="37767"/>
    <cellStyle name="SAPBEXHLevel0X 3 4 7 4" xfId="37768"/>
    <cellStyle name="SAPBEXHLevel0X 3 4 8" xfId="37769"/>
    <cellStyle name="SAPBEXHLevel0X 3 4 8 2" xfId="37770"/>
    <cellStyle name="SAPBEXHLevel0X 3 4 9" xfId="37771"/>
    <cellStyle name="SAPBEXHLevel0X 3 4 9 2" xfId="37772"/>
    <cellStyle name="SAPBEXHLevel0X 3 5" xfId="5258"/>
    <cellStyle name="SAPBEXHLevel0X 3 5 2" xfId="5259"/>
    <cellStyle name="SAPBEXHLevel0X 3 5 2 2" xfId="37773"/>
    <cellStyle name="SAPBEXHLevel0X 3 5 2 2 2" xfId="37774"/>
    <cellStyle name="SAPBEXHLevel0X 3 5 2 3" xfId="37775"/>
    <cellStyle name="SAPBEXHLevel0X 3 5 2 3 2" xfId="37776"/>
    <cellStyle name="SAPBEXHLevel0X 3 5 2 4" xfId="37777"/>
    <cellStyle name="SAPBEXHLevel0X 3 5 3" xfId="37778"/>
    <cellStyle name="SAPBEXHLevel0X 3 5 3 2" xfId="37779"/>
    <cellStyle name="SAPBEXHLevel0X 3 5 4" xfId="37780"/>
    <cellStyle name="SAPBEXHLevel0X 3 5 4 2" xfId="37781"/>
    <cellStyle name="SAPBEXHLevel0X 3 5 5" xfId="37782"/>
    <cellStyle name="SAPBEXHLevel0X 3 6" xfId="5260"/>
    <cellStyle name="SAPBEXHLevel0X 3 6 2" xfId="5261"/>
    <cellStyle name="SAPBEXHLevel0X 3 6 2 2" xfId="37783"/>
    <cellStyle name="SAPBEXHLevel0X 3 6 2 2 2" xfId="37784"/>
    <cellStyle name="SAPBEXHLevel0X 3 6 2 3" xfId="37785"/>
    <cellStyle name="SAPBEXHLevel0X 3 6 2 3 2" xfId="37786"/>
    <cellStyle name="SAPBEXHLevel0X 3 6 2 4" xfId="37787"/>
    <cellStyle name="SAPBEXHLevel0X 3 6 3" xfId="37788"/>
    <cellStyle name="SAPBEXHLevel0X 3 6 3 2" xfId="37789"/>
    <cellStyle name="SAPBEXHLevel0X 3 6 4" xfId="37790"/>
    <cellStyle name="SAPBEXHLevel0X 3 6 4 2" xfId="37791"/>
    <cellStyle name="SAPBEXHLevel0X 3 6 5" xfId="37792"/>
    <cellStyle name="SAPBEXHLevel0X 3 7" xfId="5262"/>
    <cellStyle name="SAPBEXHLevel0X 3 7 2" xfId="5263"/>
    <cellStyle name="SAPBEXHLevel0X 3 7 2 2" xfId="37793"/>
    <cellStyle name="SAPBEXHLevel0X 3 7 2 2 2" xfId="37794"/>
    <cellStyle name="SAPBEXHLevel0X 3 7 2 3" xfId="37795"/>
    <cellStyle name="SAPBEXHLevel0X 3 7 2 3 2" xfId="37796"/>
    <cellStyle name="SAPBEXHLevel0X 3 7 2 4" xfId="37797"/>
    <cellStyle name="SAPBEXHLevel0X 3 7 3" xfId="37798"/>
    <cellStyle name="SAPBEXHLevel0X 3 7 3 2" xfId="37799"/>
    <cellStyle name="SAPBEXHLevel0X 3 7 4" xfId="37800"/>
    <cellStyle name="SAPBEXHLevel0X 3 7 4 2" xfId="37801"/>
    <cellStyle name="SAPBEXHLevel0X 3 7 5" xfId="37802"/>
    <cellStyle name="SAPBEXHLevel0X 3 8" xfId="5264"/>
    <cellStyle name="SAPBEXHLevel0X 3 8 2" xfId="5265"/>
    <cellStyle name="SAPBEXHLevel0X 3 8 2 2" xfId="37803"/>
    <cellStyle name="SAPBEXHLevel0X 3 8 2 2 2" xfId="37804"/>
    <cellStyle name="SAPBEXHLevel0X 3 8 2 3" xfId="37805"/>
    <cellStyle name="SAPBEXHLevel0X 3 8 2 3 2" xfId="37806"/>
    <cellStyle name="SAPBEXHLevel0X 3 8 2 4" xfId="37807"/>
    <cellStyle name="SAPBEXHLevel0X 3 8 3" xfId="37808"/>
    <cellStyle name="SAPBEXHLevel0X 3 8 3 2" xfId="37809"/>
    <cellStyle name="SAPBEXHLevel0X 3 8 4" xfId="37810"/>
    <cellStyle name="SAPBEXHLevel0X 3 8 4 2" xfId="37811"/>
    <cellStyle name="SAPBEXHLevel0X 3 8 5" xfId="37812"/>
    <cellStyle name="SAPBEXHLevel0X 3 9" xfId="5266"/>
    <cellStyle name="SAPBEXHLevel0X 3 9 2" xfId="5267"/>
    <cellStyle name="SAPBEXHLevel0X 3 9 2 2" xfId="37813"/>
    <cellStyle name="SAPBEXHLevel0X 3 9 2 2 2" xfId="37814"/>
    <cellStyle name="SAPBEXHLevel0X 3 9 2 3" xfId="37815"/>
    <cellStyle name="SAPBEXHLevel0X 3 9 2 3 2" xfId="37816"/>
    <cellStyle name="SAPBEXHLevel0X 3 9 2 4" xfId="37817"/>
    <cellStyle name="SAPBEXHLevel0X 3 9 3" xfId="37818"/>
    <cellStyle name="SAPBEXHLevel0X 3 9 3 2" xfId="37819"/>
    <cellStyle name="SAPBEXHLevel0X 3 9 4" xfId="37820"/>
    <cellStyle name="SAPBEXHLevel0X 3 9 4 2" xfId="37821"/>
    <cellStyle name="SAPBEXHLevel0X 3 9 5" xfId="37822"/>
    <cellStyle name="SAPBEXHLevel0X 4" xfId="5268"/>
    <cellStyle name="SAPBEXHLevel0X 4 10" xfId="37823"/>
    <cellStyle name="SAPBEXHLevel0X 4 2" xfId="5269"/>
    <cellStyle name="SAPBEXHLevel0X 4 2 2" xfId="5270"/>
    <cellStyle name="SAPBEXHLevel0X 4 2 2 2" xfId="37824"/>
    <cellStyle name="SAPBEXHLevel0X 4 2 2 2 2" xfId="37825"/>
    <cellStyle name="SAPBEXHLevel0X 4 2 2 3" xfId="37826"/>
    <cellStyle name="SAPBEXHLevel0X 4 2 2 3 2" xfId="37827"/>
    <cellStyle name="SAPBEXHLevel0X 4 2 2 4" xfId="37828"/>
    <cellStyle name="SAPBEXHLevel0X 4 2 3" xfId="37829"/>
    <cellStyle name="SAPBEXHLevel0X 4 2 3 2" xfId="37830"/>
    <cellStyle name="SAPBEXHLevel0X 4 2 4" xfId="37831"/>
    <cellStyle name="SAPBEXHLevel0X 4 2 4 2" xfId="37832"/>
    <cellStyle name="SAPBEXHLevel0X 4 2 5" xfId="37833"/>
    <cellStyle name="SAPBEXHLevel0X 4 3" xfId="5271"/>
    <cellStyle name="SAPBEXHLevel0X 4 3 2" xfId="5272"/>
    <cellStyle name="SAPBEXHLevel0X 4 3 2 2" xfId="37834"/>
    <cellStyle name="SAPBEXHLevel0X 4 3 2 2 2" xfId="37835"/>
    <cellStyle name="SAPBEXHLevel0X 4 3 2 3" xfId="37836"/>
    <cellStyle name="SAPBEXHLevel0X 4 3 2 3 2" xfId="37837"/>
    <cellStyle name="SAPBEXHLevel0X 4 3 2 4" xfId="37838"/>
    <cellStyle name="SAPBEXHLevel0X 4 3 3" xfId="37839"/>
    <cellStyle name="SAPBEXHLevel0X 4 3 3 2" xfId="37840"/>
    <cellStyle name="SAPBEXHLevel0X 4 3 4" xfId="37841"/>
    <cellStyle name="SAPBEXHLevel0X 4 3 4 2" xfId="37842"/>
    <cellStyle name="SAPBEXHLevel0X 4 3 5" xfId="37843"/>
    <cellStyle name="SAPBEXHLevel0X 4 4" xfId="5273"/>
    <cellStyle name="SAPBEXHLevel0X 4 4 2" xfId="5274"/>
    <cellStyle name="SAPBEXHLevel0X 4 4 2 2" xfId="37844"/>
    <cellStyle name="SAPBEXHLevel0X 4 4 2 2 2" xfId="37845"/>
    <cellStyle name="SAPBEXHLevel0X 4 4 2 3" xfId="37846"/>
    <cellStyle name="SAPBEXHLevel0X 4 4 2 3 2" xfId="37847"/>
    <cellStyle name="SAPBEXHLevel0X 4 4 2 4" xfId="37848"/>
    <cellStyle name="SAPBEXHLevel0X 4 4 3" xfId="37849"/>
    <cellStyle name="SAPBEXHLevel0X 4 4 3 2" xfId="37850"/>
    <cellStyle name="SAPBEXHLevel0X 4 4 4" xfId="37851"/>
    <cellStyle name="SAPBEXHLevel0X 4 4 4 2" xfId="37852"/>
    <cellStyle name="SAPBEXHLevel0X 4 4 5" xfId="37853"/>
    <cellStyle name="SAPBEXHLevel0X 4 5" xfId="5275"/>
    <cellStyle name="SAPBEXHLevel0X 4 5 2" xfId="5276"/>
    <cellStyle name="SAPBEXHLevel0X 4 5 2 2" xfId="37854"/>
    <cellStyle name="SAPBEXHLevel0X 4 5 2 2 2" xfId="37855"/>
    <cellStyle name="SAPBEXHLevel0X 4 5 2 3" xfId="37856"/>
    <cellStyle name="SAPBEXHLevel0X 4 5 2 3 2" xfId="37857"/>
    <cellStyle name="SAPBEXHLevel0X 4 5 2 4" xfId="37858"/>
    <cellStyle name="SAPBEXHLevel0X 4 5 3" xfId="37859"/>
    <cellStyle name="SAPBEXHLevel0X 4 5 3 2" xfId="37860"/>
    <cellStyle name="SAPBEXHLevel0X 4 5 4" xfId="37861"/>
    <cellStyle name="SAPBEXHLevel0X 4 5 4 2" xfId="37862"/>
    <cellStyle name="SAPBEXHLevel0X 4 5 5" xfId="37863"/>
    <cellStyle name="SAPBEXHLevel0X 4 6" xfId="5277"/>
    <cellStyle name="SAPBEXHLevel0X 4 6 2" xfId="5278"/>
    <cellStyle name="SAPBEXHLevel0X 4 6 2 2" xfId="37864"/>
    <cellStyle name="SAPBEXHLevel0X 4 6 2 2 2" xfId="37865"/>
    <cellStyle name="SAPBEXHLevel0X 4 6 2 3" xfId="37866"/>
    <cellStyle name="SAPBEXHLevel0X 4 6 2 3 2" xfId="37867"/>
    <cellStyle name="SAPBEXHLevel0X 4 6 2 4" xfId="37868"/>
    <cellStyle name="SAPBEXHLevel0X 4 6 3" xfId="37869"/>
    <cellStyle name="SAPBEXHLevel0X 4 6 3 2" xfId="37870"/>
    <cellStyle name="SAPBEXHLevel0X 4 6 4" xfId="37871"/>
    <cellStyle name="SAPBEXHLevel0X 4 6 4 2" xfId="37872"/>
    <cellStyle name="SAPBEXHLevel0X 4 6 5" xfId="37873"/>
    <cellStyle name="SAPBEXHLevel0X 4 7" xfId="5279"/>
    <cellStyle name="SAPBEXHLevel0X 4 7 2" xfId="37874"/>
    <cellStyle name="SAPBEXHLevel0X 4 7 2 2" xfId="37875"/>
    <cellStyle name="SAPBEXHLevel0X 4 7 3" xfId="37876"/>
    <cellStyle name="SAPBEXHLevel0X 4 7 3 2" xfId="37877"/>
    <cellStyle name="SAPBEXHLevel0X 4 7 4" xfId="37878"/>
    <cellStyle name="SAPBEXHLevel0X 4 8" xfId="37879"/>
    <cellStyle name="SAPBEXHLevel0X 4 8 2" xfId="37880"/>
    <cellStyle name="SAPBEXHLevel0X 4 9" xfId="37881"/>
    <cellStyle name="SAPBEXHLevel0X 4 9 2" xfId="37882"/>
    <cellStyle name="SAPBEXHLevel0X 5" xfId="5280"/>
    <cellStyle name="SAPBEXHLevel0X 5 10" xfId="37883"/>
    <cellStyle name="SAPBEXHLevel0X 5 2" xfId="5281"/>
    <cellStyle name="SAPBEXHLevel0X 5 2 2" xfId="5282"/>
    <cellStyle name="SAPBEXHLevel0X 5 2 2 2" xfId="37884"/>
    <cellStyle name="SAPBEXHLevel0X 5 2 2 2 2" xfId="37885"/>
    <cellStyle name="SAPBEXHLevel0X 5 2 2 3" xfId="37886"/>
    <cellStyle name="SAPBEXHLevel0X 5 2 2 3 2" xfId="37887"/>
    <cellStyle name="SAPBEXHLevel0X 5 2 2 4" xfId="37888"/>
    <cellStyle name="SAPBEXHLevel0X 5 2 3" xfId="37889"/>
    <cellStyle name="SAPBEXHLevel0X 5 2 3 2" xfId="37890"/>
    <cellStyle name="SAPBEXHLevel0X 5 2 4" xfId="37891"/>
    <cellStyle name="SAPBEXHLevel0X 5 2 4 2" xfId="37892"/>
    <cellStyle name="SAPBEXHLevel0X 5 2 5" xfId="37893"/>
    <cellStyle name="SAPBEXHLevel0X 5 3" xfId="5283"/>
    <cellStyle name="SAPBEXHLevel0X 5 3 2" xfId="5284"/>
    <cellStyle name="SAPBEXHLevel0X 5 3 2 2" xfId="37894"/>
    <cellStyle name="SAPBEXHLevel0X 5 3 2 2 2" xfId="37895"/>
    <cellStyle name="SAPBEXHLevel0X 5 3 2 3" xfId="37896"/>
    <cellStyle name="SAPBEXHLevel0X 5 3 2 3 2" xfId="37897"/>
    <cellStyle name="SAPBEXHLevel0X 5 3 2 4" xfId="37898"/>
    <cellStyle name="SAPBEXHLevel0X 5 3 3" xfId="37899"/>
    <cellStyle name="SAPBEXHLevel0X 5 3 3 2" xfId="37900"/>
    <cellStyle name="SAPBEXHLevel0X 5 3 4" xfId="37901"/>
    <cellStyle name="SAPBEXHLevel0X 5 3 4 2" xfId="37902"/>
    <cellStyle name="SAPBEXHLevel0X 5 3 5" xfId="37903"/>
    <cellStyle name="SAPBEXHLevel0X 5 4" xfId="5285"/>
    <cellStyle name="SAPBEXHLevel0X 5 4 2" xfId="5286"/>
    <cellStyle name="SAPBEXHLevel0X 5 4 2 2" xfId="37904"/>
    <cellStyle name="SAPBEXHLevel0X 5 4 2 2 2" xfId="37905"/>
    <cellStyle name="SAPBEXHLevel0X 5 4 2 3" xfId="37906"/>
    <cellStyle name="SAPBEXHLevel0X 5 4 2 3 2" xfId="37907"/>
    <cellStyle name="SAPBEXHLevel0X 5 4 2 4" xfId="37908"/>
    <cellStyle name="SAPBEXHLevel0X 5 4 3" xfId="37909"/>
    <cellStyle name="SAPBEXHLevel0X 5 4 3 2" xfId="37910"/>
    <cellStyle name="SAPBEXHLevel0X 5 4 4" xfId="37911"/>
    <cellStyle name="SAPBEXHLevel0X 5 4 4 2" xfId="37912"/>
    <cellStyle name="SAPBEXHLevel0X 5 4 5" xfId="37913"/>
    <cellStyle name="SAPBEXHLevel0X 5 5" xfId="5287"/>
    <cellStyle name="SAPBEXHLevel0X 5 5 2" xfId="5288"/>
    <cellStyle name="SAPBEXHLevel0X 5 5 2 2" xfId="37914"/>
    <cellStyle name="SAPBEXHLevel0X 5 5 2 2 2" xfId="37915"/>
    <cellStyle name="SAPBEXHLevel0X 5 5 2 3" xfId="37916"/>
    <cellStyle name="SAPBEXHLevel0X 5 5 2 3 2" xfId="37917"/>
    <cellStyle name="SAPBEXHLevel0X 5 5 2 4" xfId="37918"/>
    <cellStyle name="SAPBEXHLevel0X 5 5 3" xfId="37919"/>
    <cellStyle name="SAPBEXHLevel0X 5 5 3 2" xfId="37920"/>
    <cellStyle name="SAPBEXHLevel0X 5 5 4" xfId="37921"/>
    <cellStyle name="SAPBEXHLevel0X 5 5 4 2" xfId="37922"/>
    <cellStyle name="SAPBEXHLevel0X 5 5 5" xfId="37923"/>
    <cellStyle name="SAPBEXHLevel0X 5 6" xfId="5289"/>
    <cellStyle name="SAPBEXHLevel0X 5 6 2" xfId="5290"/>
    <cellStyle name="SAPBEXHLevel0X 5 6 2 2" xfId="37924"/>
    <cellStyle name="SAPBEXHLevel0X 5 6 2 2 2" xfId="37925"/>
    <cellStyle name="SAPBEXHLevel0X 5 6 2 3" xfId="37926"/>
    <cellStyle name="SAPBEXHLevel0X 5 6 2 3 2" xfId="37927"/>
    <cellStyle name="SAPBEXHLevel0X 5 6 2 4" xfId="37928"/>
    <cellStyle name="SAPBEXHLevel0X 5 6 3" xfId="37929"/>
    <cellStyle name="SAPBEXHLevel0X 5 6 3 2" xfId="37930"/>
    <cellStyle name="SAPBEXHLevel0X 5 6 4" xfId="37931"/>
    <cellStyle name="SAPBEXHLevel0X 5 6 4 2" xfId="37932"/>
    <cellStyle name="SAPBEXHLevel0X 5 6 5" xfId="37933"/>
    <cellStyle name="SAPBEXHLevel0X 5 7" xfId="5291"/>
    <cellStyle name="SAPBEXHLevel0X 5 7 2" xfId="37934"/>
    <cellStyle name="SAPBEXHLevel0X 5 7 2 2" xfId="37935"/>
    <cellStyle name="SAPBEXHLevel0X 5 7 3" xfId="37936"/>
    <cellStyle name="SAPBEXHLevel0X 5 7 3 2" xfId="37937"/>
    <cellStyle name="SAPBEXHLevel0X 5 7 4" xfId="37938"/>
    <cellStyle name="SAPBEXHLevel0X 5 8" xfId="37939"/>
    <cellStyle name="SAPBEXHLevel0X 5 8 2" xfId="37940"/>
    <cellStyle name="SAPBEXHLevel0X 5 9" xfId="37941"/>
    <cellStyle name="SAPBEXHLevel0X 5 9 2" xfId="37942"/>
    <cellStyle name="SAPBEXHLevel0X 6" xfId="5292"/>
    <cellStyle name="SAPBEXHLevel0X 6 10" xfId="37943"/>
    <cellStyle name="SAPBEXHLevel0X 6 2" xfId="5293"/>
    <cellStyle name="SAPBEXHLevel0X 6 2 2" xfId="5294"/>
    <cellStyle name="SAPBEXHLevel0X 6 2 2 2" xfId="37944"/>
    <cellStyle name="SAPBEXHLevel0X 6 2 2 2 2" xfId="37945"/>
    <cellStyle name="SAPBEXHLevel0X 6 2 2 3" xfId="37946"/>
    <cellStyle name="SAPBEXHLevel0X 6 2 2 3 2" xfId="37947"/>
    <cellStyle name="SAPBEXHLevel0X 6 2 2 4" xfId="37948"/>
    <cellStyle name="SAPBEXHLevel0X 6 2 3" xfId="37949"/>
    <cellStyle name="SAPBEXHLevel0X 6 2 3 2" xfId="37950"/>
    <cellStyle name="SAPBEXHLevel0X 6 2 4" xfId="37951"/>
    <cellStyle name="SAPBEXHLevel0X 6 2 4 2" xfId="37952"/>
    <cellStyle name="SAPBEXHLevel0X 6 2 5" xfId="37953"/>
    <cellStyle name="SAPBEXHLevel0X 6 3" xfId="5295"/>
    <cellStyle name="SAPBEXHLevel0X 6 3 2" xfId="5296"/>
    <cellStyle name="SAPBEXHLevel0X 6 3 2 2" xfId="37954"/>
    <cellStyle name="SAPBEXHLevel0X 6 3 2 2 2" xfId="37955"/>
    <cellStyle name="SAPBEXHLevel0X 6 3 2 3" xfId="37956"/>
    <cellStyle name="SAPBEXHLevel0X 6 3 2 3 2" xfId="37957"/>
    <cellStyle name="SAPBEXHLevel0X 6 3 2 4" xfId="37958"/>
    <cellStyle name="SAPBEXHLevel0X 6 3 3" xfId="37959"/>
    <cellStyle name="SAPBEXHLevel0X 6 3 3 2" xfId="37960"/>
    <cellStyle name="SAPBEXHLevel0X 6 3 4" xfId="37961"/>
    <cellStyle name="SAPBEXHLevel0X 6 3 4 2" xfId="37962"/>
    <cellStyle name="SAPBEXHLevel0X 6 3 5" xfId="37963"/>
    <cellStyle name="SAPBEXHLevel0X 6 4" xfId="5297"/>
    <cellStyle name="SAPBEXHLevel0X 6 4 2" xfId="5298"/>
    <cellStyle name="SAPBEXHLevel0X 6 4 2 2" xfId="37964"/>
    <cellStyle name="SAPBEXHLevel0X 6 4 2 2 2" xfId="37965"/>
    <cellStyle name="SAPBEXHLevel0X 6 4 2 3" xfId="37966"/>
    <cellStyle name="SAPBEXHLevel0X 6 4 2 3 2" xfId="37967"/>
    <cellStyle name="SAPBEXHLevel0X 6 4 2 4" xfId="37968"/>
    <cellStyle name="SAPBEXHLevel0X 6 4 3" xfId="37969"/>
    <cellStyle name="SAPBEXHLevel0X 6 4 3 2" xfId="37970"/>
    <cellStyle name="SAPBEXHLevel0X 6 4 4" xfId="37971"/>
    <cellStyle name="SAPBEXHLevel0X 6 4 4 2" xfId="37972"/>
    <cellStyle name="SAPBEXHLevel0X 6 4 5" xfId="37973"/>
    <cellStyle name="SAPBEXHLevel0X 6 5" xfId="5299"/>
    <cellStyle name="SAPBEXHLevel0X 6 5 2" xfId="5300"/>
    <cellStyle name="SAPBEXHLevel0X 6 5 2 2" xfId="37974"/>
    <cellStyle name="SAPBEXHLevel0X 6 5 2 2 2" xfId="37975"/>
    <cellStyle name="SAPBEXHLevel0X 6 5 2 3" xfId="37976"/>
    <cellStyle name="SAPBEXHLevel0X 6 5 2 3 2" xfId="37977"/>
    <cellStyle name="SAPBEXHLevel0X 6 5 2 4" xfId="37978"/>
    <cellStyle name="SAPBEXHLevel0X 6 5 3" xfId="37979"/>
    <cellStyle name="SAPBEXHLevel0X 6 5 3 2" xfId="37980"/>
    <cellStyle name="SAPBEXHLevel0X 6 5 4" xfId="37981"/>
    <cellStyle name="SAPBEXHLevel0X 6 5 4 2" xfId="37982"/>
    <cellStyle name="SAPBEXHLevel0X 6 5 5" xfId="37983"/>
    <cellStyle name="SAPBEXHLevel0X 6 6" xfId="5301"/>
    <cellStyle name="SAPBEXHLevel0X 6 6 2" xfId="5302"/>
    <cellStyle name="SAPBEXHLevel0X 6 6 2 2" xfId="37984"/>
    <cellStyle name="SAPBEXHLevel0X 6 6 2 2 2" xfId="37985"/>
    <cellStyle name="SAPBEXHLevel0X 6 6 2 3" xfId="37986"/>
    <cellStyle name="SAPBEXHLevel0X 6 6 2 3 2" xfId="37987"/>
    <cellStyle name="SAPBEXHLevel0X 6 6 2 4" xfId="37988"/>
    <cellStyle name="SAPBEXHLevel0X 6 6 3" xfId="37989"/>
    <cellStyle name="SAPBEXHLevel0X 6 6 3 2" xfId="37990"/>
    <cellStyle name="SAPBEXHLevel0X 6 6 4" xfId="37991"/>
    <cellStyle name="SAPBEXHLevel0X 6 6 4 2" xfId="37992"/>
    <cellStyle name="SAPBEXHLevel0X 6 6 5" xfId="37993"/>
    <cellStyle name="SAPBEXHLevel0X 6 7" xfId="5303"/>
    <cellStyle name="SAPBEXHLevel0X 6 7 2" xfId="37994"/>
    <cellStyle name="SAPBEXHLevel0X 6 7 2 2" xfId="37995"/>
    <cellStyle name="SAPBEXHLevel0X 6 7 3" xfId="37996"/>
    <cellStyle name="SAPBEXHLevel0X 6 7 3 2" xfId="37997"/>
    <cellStyle name="SAPBEXHLevel0X 6 7 4" xfId="37998"/>
    <cellStyle name="SAPBEXHLevel0X 6 8" xfId="37999"/>
    <cellStyle name="SAPBEXHLevel0X 6 8 2" xfId="38000"/>
    <cellStyle name="SAPBEXHLevel0X 6 9" xfId="38001"/>
    <cellStyle name="SAPBEXHLevel0X 6 9 2" xfId="38002"/>
    <cellStyle name="SAPBEXHLevel0X 7" xfId="5304"/>
    <cellStyle name="SAPBEXHLevel0X 7 2" xfId="5305"/>
    <cellStyle name="SAPBEXHLevel0X 7 2 2" xfId="38003"/>
    <cellStyle name="SAPBEXHLevel0X 7 2 2 2" xfId="38004"/>
    <cellStyle name="SAPBEXHLevel0X 7 2 3" xfId="38005"/>
    <cellStyle name="SAPBEXHLevel0X 7 2 3 2" xfId="38006"/>
    <cellStyle name="SAPBEXHLevel0X 7 2 4" xfId="38007"/>
    <cellStyle name="SAPBEXHLevel0X 7 3" xfId="38008"/>
    <cellStyle name="SAPBEXHLevel0X 7 3 2" xfId="38009"/>
    <cellStyle name="SAPBEXHLevel0X 7 4" xfId="38010"/>
    <cellStyle name="SAPBEXHLevel0X 7 4 2" xfId="38011"/>
    <cellStyle name="SAPBEXHLevel0X 7 5" xfId="38012"/>
    <cellStyle name="SAPBEXHLevel0X 8" xfId="5306"/>
    <cellStyle name="SAPBEXHLevel0X 8 2" xfId="5307"/>
    <cellStyle name="SAPBEXHLevel0X 8 2 2" xfId="38013"/>
    <cellStyle name="SAPBEXHLevel0X 8 2 2 2" xfId="38014"/>
    <cellStyle name="SAPBEXHLevel0X 8 2 3" xfId="38015"/>
    <cellStyle name="SAPBEXHLevel0X 8 2 3 2" xfId="38016"/>
    <cellStyle name="SAPBEXHLevel0X 8 2 4" xfId="38017"/>
    <cellStyle name="SAPBEXHLevel0X 8 3" xfId="38018"/>
    <cellStyle name="SAPBEXHLevel0X 8 3 2" xfId="38019"/>
    <cellStyle name="SAPBEXHLevel0X 8 4" xfId="38020"/>
    <cellStyle name="SAPBEXHLevel0X 8 4 2" xfId="38021"/>
    <cellStyle name="SAPBEXHLevel0X 8 5" xfId="38022"/>
    <cellStyle name="SAPBEXHLevel0X 9" xfId="5308"/>
    <cellStyle name="SAPBEXHLevel0X 9 2" xfId="5309"/>
    <cellStyle name="SAPBEXHLevel0X 9 2 2" xfId="38023"/>
    <cellStyle name="SAPBEXHLevel0X 9 2 2 2" xfId="38024"/>
    <cellStyle name="SAPBEXHLevel0X 9 2 3" xfId="38025"/>
    <cellStyle name="SAPBEXHLevel0X 9 2 3 2" xfId="38026"/>
    <cellStyle name="SAPBEXHLevel0X 9 2 4" xfId="38027"/>
    <cellStyle name="SAPBEXHLevel0X 9 3" xfId="38028"/>
    <cellStyle name="SAPBEXHLevel0X 9 3 2" xfId="38029"/>
    <cellStyle name="SAPBEXHLevel0X 9 4" xfId="38030"/>
    <cellStyle name="SAPBEXHLevel0X 9 4 2" xfId="38031"/>
    <cellStyle name="SAPBEXHLevel0X 9 5" xfId="38032"/>
    <cellStyle name="SAPBEXHLevel1" xfId="5310"/>
    <cellStyle name="SAPBEXHLevel1 10" xfId="5311"/>
    <cellStyle name="SAPBEXHLevel1 10 2" xfId="5312"/>
    <cellStyle name="SAPBEXHLevel1 10 2 2" xfId="38033"/>
    <cellStyle name="SAPBEXHLevel1 10 2 2 2" xfId="38034"/>
    <cellStyle name="SAPBEXHLevel1 10 2 3" xfId="38035"/>
    <cellStyle name="SAPBEXHLevel1 10 2 3 2" xfId="38036"/>
    <cellStyle name="SAPBEXHLevel1 10 2 4" xfId="38037"/>
    <cellStyle name="SAPBEXHLevel1 10 3" xfId="38038"/>
    <cellStyle name="SAPBEXHLevel1 10 3 2" xfId="38039"/>
    <cellStyle name="SAPBEXHLevel1 10 4" xfId="38040"/>
    <cellStyle name="SAPBEXHLevel1 10 4 2" xfId="38041"/>
    <cellStyle name="SAPBEXHLevel1 10 5" xfId="38042"/>
    <cellStyle name="SAPBEXHLevel1 11" xfId="5313"/>
    <cellStyle name="SAPBEXHLevel1 11 2" xfId="38043"/>
    <cellStyle name="SAPBEXHLevel1 11 2 2" xfId="38044"/>
    <cellStyle name="SAPBEXHLevel1 11 3" xfId="38045"/>
    <cellStyle name="SAPBEXHLevel1 11 3 2" xfId="38046"/>
    <cellStyle name="SAPBEXHLevel1 11 4" xfId="38047"/>
    <cellStyle name="SAPBEXHLevel1 12" xfId="5314"/>
    <cellStyle name="SAPBEXHLevel1 12 2" xfId="38048"/>
    <cellStyle name="SAPBEXHLevel1 12 2 2" xfId="38049"/>
    <cellStyle name="SAPBEXHLevel1 12 3" xfId="38050"/>
    <cellStyle name="SAPBEXHLevel1 12 3 2" xfId="38051"/>
    <cellStyle name="SAPBEXHLevel1 12 4" xfId="38052"/>
    <cellStyle name="SAPBEXHLevel1 13" xfId="5315"/>
    <cellStyle name="SAPBEXHLevel1 13 2" xfId="38053"/>
    <cellStyle name="SAPBEXHLevel1 13 2 2" xfId="38054"/>
    <cellStyle name="SAPBEXHLevel1 13 3" xfId="38055"/>
    <cellStyle name="SAPBEXHLevel1 13 3 2" xfId="38056"/>
    <cellStyle name="SAPBEXHLevel1 13 4" xfId="38057"/>
    <cellStyle name="SAPBEXHLevel1 14" xfId="5316"/>
    <cellStyle name="SAPBEXHLevel1 14 2" xfId="38058"/>
    <cellStyle name="SAPBEXHLevel1 14 2 2" xfId="38059"/>
    <cellStyle name="SAPBEXHLevel1 14 3" xfId="38060"/>
    <cellStyle name="SAPBEXHLevel1 14 3 2" xfId="38061"/>
    <cellStyle name="SAPBEXHLevel1 14 4" xfId="38062"/>
    <cellStyle name="SAPBEXHLevel1 15" xfId="5317"/>
    <cellStyle name="SAPBEXHLevel1 15 2" xfId="38063"/>
    <cellStyle name="SAPBEXHLevel1 15 2 2" xfId="38064"/>
    <cellStyle name="SAPBEXHLevel1 15 3" xfId="38065"/>
    <cellStyle name="SAPBEXHLevel1 15 3 2" xfId="38066"/>
    <cellStyle name="SAPBEXHLevel1 15 4" xfId="38067"/>
    <cellStyle name="SAPBEXHLevel1 16" xfId="38068"/>
    <cellStyle name="SAPBEXHLevel1 16 2" xfId="38069"/>
    <cellStyle name="SAPBEXHLevel1 16 2 2" xfId="38070"/>
    <cellStyle name="SAPBEXHLevel1 16 3" xfId="38071"/>
    <cellStyle name="SAPBEXHLevel1 17" xfId="38072"/>
    <cellStyle name="SAPBEXHLevel1 17 2" xfId="38073"/>
    <cellStyle name="SAPBEXHLevel1 17 2 2" xfId="38074"/>
    <cellStyle name="SAPBEXHLevel1 17 3" xfId="38075"/>
    <cellStyle name="SAPBEXHLevel1 18" xfId="38076"/>
    <cellStyle name="SAPBEXHLevel1 18 2" xfId="38077"/>
    <cellStyle name="SAPBEXHLevel1 18 2 2" xfId="38078"/>
    <cellStyle name="SAPBEXHLevel1 18 3" xfId="38079"/>
    <cellStyle name="SAPBEXHLevel1 19" xfId="38080"/>
    <cellStyle name="SAPBEXHLevel1 19 2" xfId="38081"/>
    <cellStyle name="SAPBEXHLevel1 2" xfId="5318"/>
    <cellStyle name="SAPBEXHLevel1 2 10" xfId="5319"/>
    <cellStyle name="SAPBEXHLevel1 2 10 2" xfId="38082"/>
    <cellStyle name="SAPBEXHLevel1 2 10 2 2" xfId="38083"/>
    <cellStyle name="SAPBEXHLevel1 2 10 3" xfId="38084"/>
    <cellStyle name="SAPBEXHLevel1 2 10 3 2" xfId="38085"/>
    <cellStyle name="SAPBEXHLevel1 2 10 4" xfId="38086"/>
    <cellStyle name="SAPBEXHLevel1 2 11" xfId="5320"/>
    <cellStyle name="SAPBEXHLevel1 2 11 2" xfId="38087"/>
    <cellStyle name="SAPBEXHLevel1 2 11 2 2" xfId="38088"/>
    <cellStyle name="SAPBEXHLevel1 2 11 3" xfId="38089"/>
    <cellStyle name="SAPBEXHLevel1 2 11 3 2" xfId="38090"/>
    <cellStyle name="SAPBEXHLevel1 2 11 4" xfId="38091"/>
    <cellStyle name="SAPBEXHLevel1 2 12" xfId="5321"/>
    <cellStyle name="SAPBEXHLevel1 2 12 2" xfId="38092"/>
    <cellStyle name="SAPBEXHLevel1 2 12 2 2" xfId="38093"/>
    <cellStyle name="SAPBEXHLevel1 2 12 3" xfId="38094"/>
    <cellStyle name="SAPBEXHLevel1 2 12 3 2" xfId="38095"/>
    <cellStyle name="SAPBEXHLevel1 2 12 4" xfId="38096"/>
    <cellStyle name="SAPBEXHLevel1 2 13" xfId="5322"/>
    <cellStyle name="SAPBEXHLevel1 2 13 2" xfId="38097"/>
    <cellStyle name="SAPBEXHLevel1 2 13 2 2" xfId="38098"/>
    <cellStyle name="SAPBEXHLevel1 2 13 3" xfId="38099"/>
    <cellStyle name="SAPBEXHLevel1 2 13 3 2" xfId="38100"/>
    <cellStyle name="SAPBEXHLevel1 2 13 4" xfId="38101"/>
    <cellStyle name="SAPBEXHLevel1 2 14" xfId="5323"/>
    <cellStyle name="SAPBEXHLevel1 2 14 2" xfId="38102"/>
    <cellStyle name="SAPBEXHLevel1 2 14 2 2" xfId="38103"/>
    <cellStyle name="SAPBEXHLevel1 2 14 3" xfId="38104"/>
    <cellStyle name="SAPBEXHLevel1 2 14 3 2" xfId="38105"/>
    <cellStyle name="SAPBEXHLevel1 2 14 4" xfId="38106"/>
    <cellStyle name="SAPBEXHLevel1 2 15" xfId="38107"/>
    <cellStyle name="SAPBEXHLevel1 2 15 2" xfId="38108"/>
    <cellStyle name="SAPBEXHLevel1 2 15 2 2" xfId="38109"/>
    <cellStyle name="SAPBEXHLevel1 2 15 3" xfId="38110"/>
    <cellStyle name="SAPBEXHLevel1 2 16" xfId="38111"/>
    <cellStyle name="SAPBEXHLevel1 2 16 2" xfId="38112"/>
    <cellStyle name="SAPBEXHLevel1 2 16 2 2" xfId="38113"/>
    <cellStyle name="SAPBEXHLevel1 2 16 3" xfId="38114"/>
    <cellStyle name="SAPBEXHLevel1 2 17" xfId="38115"/>
    <cellStyle name="SAPBEXHLevel1 2 17 2" xfId="38116"/>
    <cellStyle name="SAPBEXHLevel1 2 17 2 2" xfId="38117"/>
    <cellStyle name="SAPBEXHLevel1 2 17 3" xfId="38118"/>
    <cellStyle name="SAPBEXHLevel1 2 18" xfId="38119"/>
    <cellStyle name="SAPBEXHLevel1 2 18 2" xfId="38120"/>
    <cellStyle name="SAPBEXHLevel1 2 19" xfId="38121"/>
    <cellStyle name="SAPBEXHLevel1 2 19 2" xfId="38122"/>
    <cellStyle name="SAPBEXHLevel1 2 2" xfId="5324"/>
    <cellStyle name="SAPBEXHLevel1 2 2 10" xfId="5325"/>
    <cellStyle name="SAPBEXHLevel1 2 2 10 2" xfId="38123"/>
    <cellStyle name="SAPBEXHLevel1 2 2 10 2 2" xfId="38124"/>
    <cellStyle name="SAPBEXHLevel1 2 2 10 3" xfId="38125"/>
    <cellStyle name="SAPBEXHLevel1 2 2 10 3 2" xfId="38126"/>
    <cellStyle name="SAPBEXHLevel1 2 2 10 4" xfId="38127"/>
    <cellStyle name="SAPBEXHLevel1 2 2 11" xfId="38128"/>
    <cellStyle name="SAPBEXHLevel1 2 2 11 2" xfId="38129"/>
    <cellStyle name="SAPBEXHLevel1 2 2 12" xfId="38130"/>
    <cellStyle name="SAPBEXHLevel1 2 2 12 2" xfId="38131"/>
    <cellStyle name="SAPBEXHLevel1 2 2 13" xfId="38132"/>
    <cellStyle name="SAPBEXHLevel1 2 2 2" xfId="5326"/>
    <cellStyle name="SAPBEXHLevel1 2 2 2 10" xfId="38133"/>
    <cellStyle name="SAPBEXHLevel1 2 2 2 2" xfId="5327"/>
    <cellStyle name="SAPBEXHLevel1 2 2 2 2 2" xfId="5328"/>
    <cellStyle name="SAPBEXHLevel1 2 2 2 2 2 2" xfId="38134"/>
    <cellStyle name="SAPBEXHLevel1 2 2 2 2 2 2 2" xfId="38135"/>
    <cellStyle name="SAPBEXHLevel1 2 2 2 2 2 3" xfId="38136"/>
    <cellStyle name="SAPBEXHLevel1 2 2 2 2 2 3 2" xfId="38137"/>
    <cellStyle name="SAPBEXHLevel1 2 2 2 2 2 4" xfId="38138"/>
    <cellStyle name="SAPBEXHLevel1 2 2 2 2 3" xfId="38139"/>
    <cellStyle name="SAPBEXHLevel1 2 2 2 2 3 2" xfId="38140"/>
    <cellStyle name="SAPBEXHLevel1 2 2 2 2 4" xfId="38141"/>
    <cellStyle name="SAPBEXHLevel1 2 2 2 2 4 2" xfId="38142"/>
    <cellStyle name="SAPBEXHLevel1 2 2 2 2 5" xfId="38143"/>
    <cellStyle name="SAPBEXHLevel1 2 2 2 3" xfId="5329"/>
    <cellStyle name="SAPBEXHLevel1 2 2 2 3 2" xfId="5330"/>
    <cellStyle name="SAPBEXHLevel1 2 2 2 3 2 2" xfId="38144"/>
    <cellStyle name="SAPBEXHLevel1 2 2 2 3 2 2 2" xfId="38145"/>
    <cellStyle name="SAPBEXHLevel1 2 2 2 3 2 3" xfId="38146"/>
    <cellStyle name="SAPBEXHLevel1 2 2 2 3 2 3 2" xfId="38147"/>
    <cellStyle name="SAPBEXHLevel1 2 2 2 3 2 4" xfId="38148"/>
    <cellStyle name="SAPBEXHLevel1 2 2 2 3 3" xfId="38149"/>
    <cellStyle name="SAPBEXHLevel1 2 2 2 3 3 2" xfId="38150"/>
    <cellStyle name="SAPBEXHLevel1 2 2 2 3 4" xfId="38151"/>
    <cellStyle name="SAPBEXHLevel1 2 2 2 3 4 2" xfId="38152"/>
    <cellStyle name="SAPBEXHLevel1 2 2 2 3 5" xfId="38153"/>
    <cellStyle name="SAPBEXHLevel1 2 2 2 4" xfId="5331"/>
    <cellStyle name="SAPBEXHLevel1 2 2 2 4 2" xfId="5332"/>
    <cellStyle name="SAPBEXHLevel1 2 2 2 4 2 2" xfId="38154"/>
    <cellStyle name="SAPBEXHLevel1 2 2 2 4 2 2 2" xfId="38155"/>
    <cellStyle name="SAPBEXHLevel1 2 2 2 4 2 3" xfId="38156"/>
    <cellStyle name="SAPBEXHLevel1 2 2 2 4 2 3 2" xfId="38157"/>
    <cellStyle name="SAPBEXHLevel1 2 2 2 4 2 4" xfId="38158"/>
    <cellStyle name="SAPBEXHLevel1 2 2 2 4 3" xfId="38159"/>
    <cellStyle name="SAPBEXHLevel1 2 2 2 4 3 2" xfId="38160"/>
    <cellStyle name="SAPBEXHLevel1 2 2 2 4 4" xfId="38161"/>
    <cellStyle name="SAPBEXHLevel1 2 2 2 4 4 2" xfId="38162"/>
    <cellStyle name="SAPBEXHLevel1 2 2 2 4 5" xfId="38163"/>
    <cellStyle name="SAPBEXHLevel1 2 2 2 5" xfId="5333"/>
    <cellStyle name="SAPBEXHLevel1 2 2 2 5 2" xfId="5334"/>
    <cellStyle name="SAPBEXHLevel1 2 2 2 5 2 2" xfId="38164"/>
    <cellStyle name="SAPBEXHLevel1 2 2 2 5 2 2 2" xfId="38165"/>
    <cellStyle name="SAPBEXHLevel1 2 2 2 5 2 3" xfId="38166"/>
    <cellStyle name="SAPBEXHLevel1 2 2 2 5 2 3 2" xfId="38167"/>
    <cellStyle name="SAPBEXHLevel1 2 2 2 5 2 4" xfId="38168"/>
    <cellStyle name="SAPBEXHLevel1 2 2 2 5 3" xfId="38169"/>
    <cellStyle name="SAPBEXHLevel1 2 2 2 5 3 2" xfId="38170"/>
    <cellStyle name="SAPBEXHLevel1 2 2 2 5 4" xfId="38171"/>
    <cellStyle name="SAPBEXHLevel1 2 2 2 5 4 2" xfId="38172"/>
    <cellStyle name="SAPBEXHLevel1 2 2 2 5 5" xfId="38173"/>
    <cellStyle name="SAPBEXHLevel1 2 2 2 6" xfId="5335"/>
    <cellStyle name="SAPBEXHLevel1 2 2 2 6 2" xfId="5336"/>
    <cellStyle name="SAPBEXHLevel1 2 2 2 6 2 2" xfId="38174"/>
    <cellStyle name="SAPBEXHLevel1 2 2 2 6 2 2 2" xfId="38175"/>
    <cellStyle name="SAPBEXHLevel1 2 2 2 6 2 3" xfId="38176"/>
    <cellStyle name="SAPBEXHLevel1 2 2 2 6 2 3 2" xfId="38177"/>
    <cellStyle name="SAPBEXHLevel1 2 2 2 6 2 4" xfId="38178"/>
    <cellStyle name="SAPBEXHLevel1 2 2 2 6 3" xfId="38179"/>
    <cellStyle name="SAPBEXHLevel1 2 2 2 6 3 2" xfId="38180"/>
    <cellStyle name="SAPBEXHLevel1 2 2 2 6 4" xfId="38181"/>
    <cellStyle name="SAPBEXHLevel1 2 2 2 6 4 2" xfId="38182"/>
    <cellStyle name="SAPBEXHLevel1 2 2 2 6 5" xfId="38183"/>
    <cellStyle name="SAPBEXHLevel1 2 2 2 7" xfId="5337"/>
    <cellStyle name="SAPBEXHLevel1 2 2 2 7 2" xfId="38184"/>
    <cellStyle name="SAPBEXHLevel1 2 2 2 7 2 2" xfId="38185"/>
    <cellStyle name="SAPBEXHLevel1 2 2 2 7 3" xfId="38186"/>
    <cellStyle name="SAPBEXHLevel1 2 2 2 7 3 2" xfId="38187"/>
    <cellStyle name="SAPBEXHLevel1 2 2 2 7 4" xfId="38188"/>
    <cellStyle name="SAPBEXHLevel1 2 2 2 8" xfId="38189"/>
    <cellStyle name="SAPBEXHLevel1 2 2 2 8 2" xfId="38190"/>
    <cellStyle name="SAPBEXHLevel1 2 2 2 9" xfId="38191"/>
    <cellStyle name="SAPBEXHLevel1 2 2 2 9 2" xfId="38192"/>
    <cellStyle name="SAPBEXHLevel1 2 2 3" xfId="5338"/>
    <cellStyle name="SAPBEXHLevel1 2 2 3 10" xfId="38193"/>
    <cellStyle name="SAPBEXHLevel1 2 2 3 2" xfId="5339"/>
    <cellStyle name="SAPBEXHLevel1 2 2 3 2 2" xfId="5340"/>
    <cellStyle name="SAPBEXHLevel1 2 2 3 2 2 2" xfId="38194"/>
    <cellStyle name="SAPBEXHLevel1 2 2 3 2 2 2 2" xfId="38195"/>
    <cellStyle name="SAPBEXHLevel1 2 2 3 2 2 3" xfId="38196"/>
    <cellStyle name="SAPBEXHLevel1 2 2 3 2 2 3 2" xfId="38197"/>
    <cellStyle name="SAPBEXHLevel1 2 2 3 2 2 4" xfId="38198"/>
    <cellStyle name="SAPBEXHLevel1 2 2 3 2 3" xfId="38199"/>
    <cellStyle name="SAPBEXHLevel1 2 2 3 2 3 2" xfId="38200"/>
    <cellStyle name="SAPBEXHLevel1 2 2 3 2 4" xfId="38201"/>
    <cellStyle name="SAPBEXHLevel1 2 2 3 2 4 2" xfId="38202"/>
    <cellStyle name="SAPBEXHLevel1 2 2 3 2 5" xfId="38203"/>
    <cellStyle name="SAPBEXHLevel1 2 2 3 3" xfId="5341"/>
    <cellStyle name="SAPBEXHLevel1 2 2 3 3 2" xfId="5342"/>
    <cellStyle name="SAPBEXHLevel1 2 2 3 3 2 2" xfId="38204"/>
    <cellStyle name="SAPBEXHLevel1 2 2 3 3 2 2 2" xfId="38205"/>
    <cellStyle name="SAPBEXHLevel1 2 2 3 3 2 3" xfId="38206"/>
    <cellStyle name="SAPBEXHLevel1 2 2 3 3 2 3 2" xfId="38207"/>
    <cellStyle name="SAPBEXHLevel1 2 2 3 3 2 4" xfId="38208"/>
    <cellStyle name="SAPBEXHLevel1 2 2 3 3 3" xfId="38209"/>
    <cellStyle name="SAPBEXHLevel1 2 2 3 3 3 2" xfId="38210"/>
    <cellStyle name="SAPBEXHLevel1 2 2 3 3 4" xfId="38211"/>
    <cellStyle name="SAPBEXHLevel1 2 2 3 3 4 2" xfId="38212"/>
    <cellStyle name="SAPBEXHLevel1 2 2 3 3 5" xfId="38213"/>
    <cellStyle name="SAPBEXHLevel1 2 2 3 4" xfId="5343"/>
    <cellStyle name="SAPBEXHLevel1 2 2 3 4 2" xfId="5344"/>
    <cellStyle name="SAPBEXHLevel1 2 2 3 4 2 2" xfId="38214"/>
    <cellStyle name="SAPBEXHLevel1 2 2 3 4 2 2 2" xfId="38215"/>
    <cellStyle name="SAPBEXHLevel1 2 2 3 4 2 3" xfId="38216"/>
    <cellStyle name="SAPBEXHLevel1 2 2 3 4 2 3 2" xfId="38217"/>
    <cellStyle name="SAPBEXHLevel1 2 2 3 4 2 4" xfId="38218"/>
    <cellStyle name="SAPBEXHLevel1 2 2 3 4 3" xfId="38219"/>
    <cellStyle name="SAPBEXHLevel1 2 2 3 4 3 2" xfId="38220"/>
    <cellStyle name="SAPBEXHLevel1 2 2 3 4 4" xfId="38221"/>
    <cellStyle name="SAPBEXHLevel1 2 2 3 4 4 2" xfId="38222"/>
    <cellStyle name="SAPBEXHLevel1 2 2 3 4 5" xfId="38223"/>
    <cellStyle name="SAPBEXHLevel1 2 2 3 5" xfId="5345"/>
    <cellStyle name="SAPBEXHLevel1 2 2 3 5 2" xfId="5346"/>
    <cellStyle name="SAPBEXHLevel1 2 2 3 5 2 2" xfId="38224"/>
    <cellStyle name="SAPBEXHLevel1 2 2 3 5 2 2 2" xfId="38225"/>
    <cellStyle name="SAPBEXHLevel1 2 2 3 5 2 3" xfId="38226"/>
    <cellStyle name="SAPBEXHLevel1 2 2 3 5 2 3 2" xfId="38227"/>
    <cellStyle name="SAPBEXHLevel1 2 2 3 5 2 4" xfId="38228"/>
    <cellStyle name="SAPBEXHLevel1 2 2 3 5 3" xfId="38229"/>
    <cellStyle name="SAPBEXHLevel1 2 2 3 5 3 2" xfId="38230"/>
    <cellStyle name="SAPBEXHLevel1 2 2 3 5 4" xfId="38231"/>
    <cellStyle name="SAPBEXHLevel1 2 2 3 5 4 2" xfId="38232"/>
    <cellStyle name="SAPBEXHLevel1 2 2 3 5 5" xfId="38233"/>
    <cellStyle name="SAPBEXHLevel1 2 2 3 6" xfId="5347"/>
    <cellStyle name="SAPBEXHLevel1 2 2 3 6 2" xfId="5348"/>
    <cellStyle name="SAPBEXHLevel1 2 2 3 6 2 2" xfId="38234"/>
    <cellStyle name="SAPBEXHLevel1 2 2 3 6 2 2 2" xfId="38235"/>
    <cellStyle name="SAPBEXHLevel1 2 2 3 6 2 3" xfId="38236"/>
    <cellStyle name="SAPBEXHLevel1 2 2 3 6 2 3 2" xfId="38237"/>
    <cellStyle name="SAPBEXHLevel1 2 2 3 6 2 4" xfId="38238"/>
    <cellStyle name="SAPBEXHLevel1 2 2 3 6 3" xfId="38239"/>
    <cellStyle name="SAPBEXHLevel1 2 2 3 6 3 2" xfId="38240"/>
    <cellStyle name="SAPBEXHLevel1 2 2 3 6 4" xfId="38241"/>
    <cellStyle name="SAPBEXHLevel1 2 2 3 6 4 2" xfId="38242"/>
    <cellStyle name="SAPBEXHLevel1 2 2 3 6 5" xfId="38243"/>
    <cellStyle name="SAPBEXHLevel1 2 2 3 7" xfId="5349"/>
    <cellStyle name="SAPBEXHLevel1 2 2 3 7 2" xfId="38244"/>
    <cellStyle name="SAPBEXHLevel1 2 2 3 7 2 2" xfId="38245"/>
    <cellStyle name="SAPBEXHLevel1 2 2 3 7 3" xfId="38246"/>
    <cellStyle name="SAPBEXHLevel1 2 2 3 7 3 2" xfId="38247"/>
    <cellStyle name="SAPBEXHLevel1 2 2 3 7 4" xfId="38248"/>
    <cellStyle name="SAPBEXHLevel1 2 2 3 8" xfId="38249"/>
    <cellStyle name="SAPBEXHLevel1 2 2 3 8 2" xfId="38250"/>
    <cellStyle name="SAPBEXHLevel1 2 2 3 9" xfId="38251"/>
    <cellStyle name="SAPBEXHLevel1 2 2 3 9 2" xfId="38252"/>
    <cellStyle name="SAPBEXHLevel1 2 2 4" xfId="5350"/>
    <cellStyle name="SAPBEXHLevel1 2 2 4 10" xfId="38253"/>
    <cellStyle name="SAPBEXHLevel1 2 2 4 2" xfId="5351"/>
    <cellStyle name="SAPBEXHLevel1 2 2 4 2 2" xfId="5352"/>
    <cellStyle name="SAPBEXHLevel1 2 2 4 2 2 2" xfId="38254"/>
    <cellStyle name="SAPBEXHLevel1 2 2 4 2 2 2 2" xfId="38255"/>
    <cellStyle name="SAPBEXHLevel1 2 2 4 2 2 3" xfId="38256"/>
    <cellStyle name="SAPBEXHLevel1 2 2 4 2 2 3 2" xfId="38257"/>
    <cellStyle name="SAPBEXHLevel1 2 2 4 2 2 4" xfId="38258"/>
    <cellStyle name="SAPBEXHLevel1 2 2 4 2 3" xfId="38259"/>
    <cellStyle name="SAPBEXHLevel1 2 2 4 2 3 2" xfId="38260"/>
    <cellStyle name="SAPBEXHLevel1 2 2 4 2 4" xfId="38261"/>
    <cellStyle name="SAPBEXHLevel1 2 2 4 2 4 2" xfId="38262"/>
    <cellStyle name="SAPBEXHLevel1 2 2 4 2 5" xfId="38263"/>
    <cellStyle name="SAPBEXHLevel1 2 2 4 3" xfId="5353"/>
    <cellStyle name="SAPBEXHLevel1 2 2 4 3 2" xfId="5354"/>
    <cellStyle name="SAPBEXHLevel1 2 2 4 3 2 2" xfId="38264"/>
    <cellStyle name="SAPBEXHLevel1 2 2 4 3 2 2 2" xfId="38265"/>
    <cellStyle name="SAPBEXHLevel1 2 2 4 3 2 3" xfId="38266"/>
    <cellStyle name="SAPBEXHLevel1 2 2 4 3 2 3 2" xfId="38267"/>
    <cellStyle name="SAPBEXHLevel1 2 2 4 3 2 4" xfId="38268"/>
    <cellStyle name="SAPBEXHLevel1 2 2 4 3 3" xfId="38269"/>
    <cellStyle name="SAPBEXHLevel1 2 2 4 3 3 2" xfId="38270"/>
    <cellStyle name="SAPBEXHLevel1 2 2 4 3 4" xfId="38271"/>
    <cellStyle name="SAPBEXHLevel1 2 2 4 3 4 2" xfId="38272"/>
    <cellStyle name="SAPBEXHLevel1 2 2 4 3 5" xfId="38273"/>
    <cellStyle name="SAPBEXHLevel1 2 2 4 4" xfId="5355"/>
    <cellStyle name="SAPBEXHLevel1 2 2 4 4 2" xfId="5356"/>
    <cellStyle name="SAPBEXHLevel1 2 2 4 4 2 2" xfId="38274"/>
    <cellStyle name="SAPBEXHLevel1 2 2 4 4 2 2 2" xfId="38275"/>
    <cellStyle name="SAPBEXHLevel1 2 2 4 4 2 3" xfId="38276"/>
    <cellStyle name="SAPBEXHLevel1 2 2 4 4 2 3 2" xfId="38277"/>
    <cellStyle name="SAPBEXHLevel1 2 2 4 4 2 4" xfId="38278"/>
    <cellStyle name="SAPBEXHLevel1 2 2 4 4 3" xfId="38279"/>
    <cellStyle name="SAPBEXHLevel1 2 2 4 4 3 2" xfId="38280"/>
    <cellStyle name="SAPBEXHLevel1 2 2 4 4 4" xfId="38281"/>
    <cellStyle name="SAPBEXHLevel1 2 2 4 4 4 2" xfId="38282"/>
    <cellStyle name="SAPBEXHLevel1 2 2 4 4 5" xfId="38283"/>
    <cellStyle name="SAPBEXHLevel1 2 2 4 5" xfId="5357"/>
    <cellStyle name="SAPBEXHLevel1 2 2 4 5 2" xfId="5358"/>
    <cellStyle name="SAPBEXHLevel1 2 2 4 5 2 2" xfId="38284"/>
    <cellStyle name="SAPBEXHLevel1 2 2 4 5 2 2 2" xfId="38285"/>
    <cellStyle name="SAPBEXHLevel1 2 2 4 5 2 3" xfId="38286"/>
    <cellStyle name="SAPBEXHLevel1 2 2 4 5 2 3 2" xfId="38287"/>
    <cellStyle name="SAPBEXHLevel1 2 2 4 5 2 4" xfId="38288"/>
    <cellStyle name="SAPBEXHLevel1 2 2 4 5 3" xfId="38289"/>
    <cellStyle name="SAPBEXHLevel1 2 2 4 5 3 2" xfId="38290"/>
    <cellStyle name="SAPBEXHLevel1 2 2 4 5 4" xfId="38291"/>
    <cellStyle name="SAPBEXHLevel1 2 2 4 5 4 2" xfId="38292"/>
    <cellStyle name="SAPBEXHLevel1 2 2 4 5 5" xfId="38293"/>
    <cellStyle name="SAPBEXHLevel1 2 2 4 6" xfId="5359"/>
    <cellStyle name="SAPBEXHLevel1 2 2 4 6 2" xfId="5360"/>
    <cellStyle name="SAPBEXHLevel1 2 2 4 6 2 2" xfId="38294"/>
    <cellStyle name="SAPBEXHLevel1 2 2 4 6 2 2 2" xfId="38295"/>
    <cellStyle name="SAPBEXHLevel1 2 2 4 6 2 3" xfId="38296"/>
    <cellStyle name="SAPBEXHLevel1 2 2 4 6 2 3 2" xfId="38297"/>
    <cellStyle name="SAPBEXHLevel1 2 2 4 6 2 4" xfId="38298"/>
    <cellStyle name="SAPBEXHLevel1 2 2 4 6 3" xfId="38299"/>
    <cellStyle name="SAPBEXHLevel1 2 2 4 6 3 2" xfId="38300"/>
    <cellStyle name="SAPBEXHLevel1 2 2 4 6 4" xfId="38301"/>
    <cellStyle name="SAPBEXHLevel1 2 2 4 6 4 2" xfId="38302"/>
    <cellStyle name="SAPBEXHLevel1 2 2 4 6 5" xfId="38303"/>
    <cellStyle name="SAPBEXHLevel1 2 2 4 7" xfId="5361"/>
    <cellStyle name="SAPBEXHLevel1 2 2 4 7 2" xfId="38304"/>
    <cellStyle name="SAPBEXHLevel1 2 2 4 7 2 2" xfId="38305"/>
    <cellStyle name="SAPBEXHLevel1 2 2 4 7 3" xfId="38306"/>
    <cellStyle name="SAPBEXHLevel1 2 2 4 7 3 2" xfId="38307"/>
    <cellStyle name="SAPBEXHLevel1 2 2 4 7 4" xfId="38308"/>
    <cellStyle name="SAPBEXHLevel1 2 2 4 8" xfId="38309"/>
    <cellStyle name="SAPBEXHLevel1 2 2 4 8 2" xfId="38310"/>
    <cellStyle name="SAPBEXHLevel1 2 2 4 9" xfId="38311"/>
    <cellStyle name="SAPBEXHLevel1 2 2 4 9 2" xfId="38312"/>
    <cellStyle name="SAPBEXHLevel1 2 2 5" xfId="5362"/>
    <cellStyle name="SAPBEXHLevel1 2 2 5 2" xfId="5363"/>
    <cellStyle name="SAPBEXHLevel1 2 2 5 2 2" xfId="38313"/>
    <cellStyle name="SAPBEXHLevel1 2 2 5 2 2 2" xfId="38314"/>
    <cellStyle name="SAPBEXHLevel1 2 2 5 2 3" xfId="38315"/>
    <cellStyle name="SAPBEXHLevel1 2 2 5 2 3 2" xfId="38316"/>
    <cellStyle name="SAPBEXHLevel1 2 2 5 2 4" xfId="38317"/>
    <cellStyle name="SAPBEXHLevel1 2 2 5 3" xfId="38318"/>
    <cellStyle name="SAPBEXHLevel1 2 2 5 3 2" xfId="38319"/>
    <cellStyle name="SAPBEXHLevel1 2 2 5 4" xfId="38320"/>
    <cellStyle name="SAPBEXHLevel1 2 2 5 4 2" xfId="38321"/>
    <cellStyle name="SAPBEXHLevel1 2 2 5 5" xfId="38322"/>
    <cellStyle name="SAPBEXHLevel1 2 2 6" xfId="5364"/>
    <cellStyle name="SAPBEXHLevel1 2 2 6 2" xfId="5365"/>
    <cellStyle name="SAPBEXHLevel1 2 2 6 2 2" xfId="38323"/>
    <cellStyle name="SAPBEXHLevel1 2 2 6 2 2 2" xfId="38324"/>
    <cellStyle name="SAPBEXHLevel1 2 2 6 2 3" xfId="38325"/>
    <cellStyle name="SAPBEXHLevel1 2 2 6 2 3 2" xfId="38326"/>
    <cellStyle name="SAPBEXHLevel1 2 2 6 2 4" xfId="38327"/>
    <cellStyle name="SAPBEXHLevel1 2 2 6 3" xfId="38328"/>
    <cellStyle name="SAPBEXHLevel1 2 2 6 3 2" xfId="38329"/>
    <cellStyle name="SAPBEXHLevel1 2 2 6 4" xfId="38330"/>
    <cellStyle name="SAPBEXHLevel1 2 2 6 4 2" xfId="38331"/>
    <cellStyle name="SAPBEXHLevel1 2 2 6 5" xfId="38332"/>
    <cellStyle name="SAPBEXHLevel1 2 2 7" xfId="5366"/>
    <cellStyle name="SAPBEXHLevel1 2 2 7 2" xfId="5367"/>
    <cellStyle name="SAPBEXHLevel1 2 2 7 2 2" xfId="38333"/>
    <cellStyle name="SAPBEXHLevel1 2 2 7 2 2 2" xfId="38334"/>
    <cellStyle name="SAPBEXHLevel1 2 2 7 2 3" xfId="38335"/>
    <cellStyle name="SAPBEXHLevel1 2 2 7 2 3 2" xfId="38336"/>
    <cellStyle name="SAPBEXHLevel1 2 2 7 2 4" xfId="38337"/>
    <cellStyle name="SAPBEXHLevel1 2 2 7 3" xfId="38338"/>
    <cellStyle name="SAPBEXHLevel1 2 2 7 3 2" xfId="38339"/>
    <cellStyle name="SAPBEXHLevel1 2 2 7 4" xfId="38340"/>
    <cellStyle name="SAPBEXHLevel1 2 2 7 4 2" xfId="38341"/>
    <cellStyle name="SAPBEXHLevel1 2 2 7 5" xfId="38342"/>
    <cellStyle name="SAPBEXHLevel1 2 2 8" xfId="5368"/>
    <cellStyle name="SAPBEXHLevel1 2 2 8 2" xfId="5369"/>
    <cellStyle name="SAPBEXHLevel1 2 2 8 2 2" xfId="38343"/>
    <cellStyle name="SAPBEXHLevel1 2 2 8 2 2 2" xfId="38344"/>
    <cellStyle name="SAPBEXHLevel1 2 2 8 2 3" xfId="38345"/>
    <cellStyle name="SAPBEXHLevel1 2 2 8 2 3 2" xfId="38346"/>
    <cellStyle name="SAPBEXHLevel1 2 2 8 2 4" xfId="38347"/>
    <cellStyle name="SAPBEXHLevel1 2 2 8 3" xfId="38348"/>
    <cellStyle name="SAPBEXHLevel1 2 2 8 3 2" xfId="38349"/>
    <cellStyle name="SAPBEXHLevel1 2 2 8 4" xfId="38350"/>
    <cellStyle name="SAPBEXHLevel1 2 2 8 4 2" xfId="38351"/>
    <cellStyle name="SAPBEXHLevel1 2 2 8 5" xfId="38352"/>
    <cellStyle name="SAPBEXHLevel1 2 2 9" xfId="5370"/>
    <cellStyle name="SAPBEXHLevel1 2 2 9 2" xfId="5371"/>
    <cellStyle name="SAPBEXHLevel1 2 2 9 2 2" xfId="38353"/>
    <cellStyle name="SAPBEXHLevel1 2 2 9 2 2 2" xfId="38354"/>
    <cellStyle name="SAPBEXHLevel1 2 2 9 2 3" xfId="38355"/>
    <cellStyle name="SAPBEXHLevel1 2 2 9 2 3 2" xfId="38356"/>
    <cellStyle name="SAPBEXHLevel1 2 2 9 2 4" xfId="38357"/>
    <cellStyle name="SAPBEXHLevel1 2 2 9 3" xfId="38358"/>
    <cellStyle name="SAPBEXHLevel1 2 2 9 3 2" xfId="38359"/>
    <cellStyle name="SAPBEXHLevel1 2 2 9 4" xfId="38360"/>
    <cellStyle name="SAPBEXHLevel1 2 2 9 4 2" xfId="38361"/>
    <cellStyle name="SAPBEXHLevel1 2 2 9 5" xfId="38362"/>
    <cellStyle name="SAPBEXHLevel1 2 20" xfId="38363"/>
    <cellStyle name="SAPBEXHLevel1 2 20 2" xfId="38364"/>
    <cellStyle name="SAPBEXHLevel1 2 21" xfId="38365"/>
    <cellStyle name="SAPBEXHLevel1 2 3" xfId="5372"/>
    <cellStyle name="SAPBEXHLevel1 2 3 10" xfId="38366"/>
    <cellStyle name="SAPBEXHLevel1 2 3 2" xfId="5373"/>
    <cellStyle name="SAPBEXHLevel1 2 3 2 2" xfId="5374"/>
    <cellStyle name="SAPBEXHLevel1 2 3 2 2 2" xfId="38367"/>
    <cellStyle name="SAPBEXHLevel1 2 3 2 2 2 2" xfId="38368"/>
    <cellStyle name="SAPBEXHLevel1 2 3 2 2 3" xfId="38369"/>
    <cellStyle name="SAPBEXHLevel1 2 3 2 2 3 2" xfId="38370"/>
    <cellStyle name="SAPBEXHLevel1 2 3 2 2 4" xfId="38371"/>
    <cellStyle name="SAPBEXHLevel1 2 3 2 3" xfId="38372"/>
    <cellStyle name="SAPBEXHLevel1 2 3 2 3 2" xfId="38373"/>
    <cellStyle name="SAPBEXHLevel1 2 3 2 4" xfId="38374"/>
    <cellStyle name="SAPBEXHLevel1 2 3 2 4 2" xfId="38375"/>
    <cellStyle name="SAPBEXHLevel1 2 3 2 5" xfId="38376"/>
    <cellStyle name="SAPBEXHLevel1 2 3 3" xfId="5375"/>
    <cellStyle name="SAPBEXHLevel1 2 3 3 2" xfId="5376"/>
    <cellStyle name="SAPBEXHLevel1 2 3 3 2 2" xfId="38377"/>
    <cellStyle name="SAPBEXHLevel1 2 3 3 2 2 2" xfId="38378"/>
    <cellStyle name="SAPBEXHLevel1 2 3 3 2 3" xfId="38379"/>
    <cellStyle name="SAPBEXHLevel1 2 3 3 2 3 2" xfId="38380"/>
    <cellStyle name="SAPBEXHLevel1 2 3 3 2 4" xfId="38381"/>
    <cellStyle name="SAPBEXHLevel1 2 3 3 3" xfId="38382"/>
    <cellStyle name="SAPBEXHLevel1 2 3 3 3 2" xfId="38383"/>
    <cellStyle name="SAPBEXHLevel1 2 3 3 4" xfId="38384"/>
    <cellStyle name="SAPBEXHLevel1 2 3 3 4 2" xfId="38385"/>
    <cellStyle name="SAPBEXHLevel1 2 3 3 5" xfId="38386"/>
    <cellStyle name="SAPBEXHLevel1 2 3 4" xfId="5377"/>
    <cellStyle name="SAPBEXHLevel1 2 3 4 2" xfId="5378"/>
    <cellStyle name="SAPBEXHLevel1 2 3 4 2 2" xfId="38387"/>
    <cellStyle name="SAPBEXHLevel1 2 3 4 2 2 2" xfId="38388"/>
    <cellStyle name="SAPBEXHLevel1 2 3 4 2 3" xfId="38389"/>
    <cellStyle name="SAPBEXHLevel1 2 3 4 2 3 2" xfId="38390"/>
    <cellStyle name="SAPBEXHLevel1 2 3 4 2 4" xfId="38391"/>
    <cellStyle name="SAPBEXHLevel1 2 3 4 3" xfId="38392"/>
    <cellStyle name="SAPBEXHLevel1 2 3 4 3 2" xfId="38393"/>
    <cellStyle name="SAPBEXHLevel1 2 3 4 4" xfId="38394"/>
    <cellStyle name="SAPBEXHLevel1 2 3 4 4 2" xfId="38395"/>
    <cellStyle name="SAPBEXHLevel1 2 3 4 5" xfId="38396"/>
    <cellStyle name="SAPBEXHLevel1 2 3 5" xfId="5379"/>
    <cellStyle name="SAPBEXHLevel1 2 3 5 2" xfId="5380"/>
    <cellStyle name="SAPBEXHLevel1 2 3 5 2 2" xfId="38397"/>
    <cellStyle name="SAPBEXHLevel1 2 3 5 2 2 2" xfId="38398"/>
    <cellStyle name="SAPBEXHLevel1 2 3 5 2 3" xfId="38399"/>
    <cellStyle name="SAPBEXHLevel1 2 3 5 2 3 2" xfId="38400"/>
    <cellStyle name="SAPBEXHLevel1 2 3 5 2 4" xfId="38401"/>
    <cellStyle name="SAPBEXHLevel1 2 3 5 3" xfId="38402"/>
    <cellStyle name="SAPBEXHLevel1 2 3 5 3 2" xfId="38403"/>
    <cellStyle name="SAPBEXHLevel1 2 3 5 4" xfId="38404"/>
    <cellStyle name="SAPBEXHLevel1 2 3 5 4 2" xfId="38405"/>
    <cellStyle name="SAPBEXHLevel1 2 3 5 5" xfId="38406"/>
    <cellStyle name="SAPBEXHLevel1 2 3 6" xfId="5381"/>
    <cellStyle name="SAPBEXHLevel1 2 3 6 2" xfId="5382"/>
    <cellStyle name="SAPBEXHLevel1 2 3 6 2 2" xfId="38407"/>
    <cellStyle name="SAPBEXHLevel1 2 3 6 2 2 2" xfId="38408"/>
    <cellStyle name="SAPBEXHLevel1 2 3 6 2 3" xfId="38409"/>
    <cellStyle name="SAPBEXHLevel1 2 3 6 2 3 2" xfId="38410"/>
    <cellStyle name="SAPBEXHLevel1 2 3 6 2 4" xfId="38411"/>
    <cellStyle name="SAPBEXHLevel1 2 3 6 3" xfId="38412"/>
    <cellStyle name="SAPBEXHLevel1 2 3 6 3 2" xfId="38413"/>
    <cellStyle name="SAPBEXHLevel1 2 3 6 4" xfId="38414"/>
    <cellStyle name="SAPBEXHLevel1 2 3 6 4 2" xfId="38415"/>
    <cellStyle name="SAPBEXHLevel1 2 3 6 5" xfId="38416"/>
    <cellStyle name="SAPBEXHLevel1 2 3 7" xfId="5383"/>
    <cellStyle name="SAPBEXHLevel1 2 3 7 2" xfId="38417"/>
    <cellStyle name="SAPBEXHLevel1 2 3 7 2 2" xfId="38418"/>
    <cellStyle name="SAPBEXHLevel1 2 3 7 3" xfId="38419"/>
    <cellStyle name="SAPBEXHLevel1 2 3 7 3 2" xfId="38420"/>
    <cellStyle name="SAPBEXHLevel1 2 3 7 4" xfId="38421"/>
    <cellStyle name="SAPBEXHLevel1 2 3 8" xfId="38422"/>
    <cellStyle name="SAPBEXHLevel1 2 3 8 2" xfId="38423"/>
    <cellStyle name="SAPBEXHLevel1 2 3 9" xfId="38424"/>
    <cellStyle name="SAPBEXHLevel1 2 3 9 2" xfId="38425"/>
    <cellStyle name="SAPBEXHLevel1 2 4" xfId="5384"/>
    <cellStyle name="SAPBEXHLevel1 2 4 10" xfId="38426"/>
    <cellStyle name="SAPBEXHLevel1 2 4 2" xfId="5385"/>
    <cellStyle name="SAPBEXHLevel1 2 4 2 2" xfId="5386"/>
    <cellStyle name="SAPBEXHLevel1 2 4 2 2 2" xfId="38427"/>
    <cellStyle name="SAPBEXHLevel1 2 4 2 2 2 2" xfId="38428"/>
    <cellStyle name="SAPBEXHLevel1 2 4 2 2 3" xfId="38429"/>
    <cellStyle name="SAPBEXHLevel1 2 4 2 2 3 2" xfId="38430"/>
    <cellStyle name="SAPBEXHLevel1 2 4 2 2 4" xfId="38431"/>
    <cellStyle name="SAPBEXHLevel1 2 4 2 3" xfId="38432"/>
    <cellStyle name="SAPBEXHLevel1 2 4 2 3 2" xfId="38433"/>
    <cellStyle name="SAPBEXHLevel1 2 4 2 4" xfId="38434"/>
    <cellStyle name="SAPBEXHLevel1 2 4 2 4 2" xfId="38435"/>
    <cellStyle name="SAPBEXHLevel1 2 4 2 5" xfId="38436"/>
    <cellStyle name="SAPBEXHLevel1 2 4 3" xfId="5387"/>
    <cellStyle name="SAPBEXHLevel1 2 4 3 2" xfId="5388"/>
    <cellStyle name="SAPBEXHLevel1 2 4 3 2 2" xfId="38437"/>
    <cellStyle name="SAPBEXHLevel1 2 4 3 2 2 2" xfId="38438"/>
    <cellStyle name="SAPBEXHLevel1 2 4 3 2 3" xfId="38439"/>
    <cellStyle name="SAPBEXHLevel1 2 4 3 2 3 2" xfId="38440"/>
    <cellStyle name="SAPBEXHLevel1 2 4 3 2 4" xfId="38441"/>
    <cellStyle name="SAPBEXHLevel1 2 4 3 3" xfId="38442"/>
    <cellStyle name="SAPBEXHLevel1 2 4 3 3 2" xfId="38443"/>
    <cellStyle name="SAPBEXHLevel1 2 4 3 4" xfId="38444"/>
    <cellStyle name="SAPBEXHLevel1 2 4 3 4 2" xfId="38445"/>
    <cellStyle name="SAPBEXHLevel1 2 4 3 5" xfId="38446"/>
    <cellStyle name="SAPBEXHLevel1 2 4 4" xfId="5389"/>
    <cellStyle name="SAPBEXHLevel1 2 4 4 2" xfId="5390"/>
    <cellStyle name="SAPBEXHLevel1 2 4 4 2 2" xfId="38447"/>
    <cellStyle name="SAPBEXHLevel1 2 4 4 2 2 2" xfId="38448"/>
    <cellStyle name="SAPBEXHLevel1 2 4 4 2 3" xfId="38449"/>
    <cellStyle name="SAPBEXHLevel1 2 4 4 2 3 2" xfId="38450"/>
    <cellStyle name="SAPBEXHLevel1 2 4 4 2 4" xfId="38451"/>
    <cellStyle name="SAPBEXHLevel1 2 4 4 3" xfId="38452"/>
    <cellStyle name="SAPBEXHLevel1 2 4 4 3 2" xfId="38453"/>
    <cellStyle name="SAPBEXHLevel1 2 4 4 4" xfId="38454"/>
    <cellStyle name="SAPBEXHLevel1 2 4 4 4 2" xfId="38455"/>
    <cellStyle name="SAPBEXHLevel1 2 4 4 5" xfId="38456"/>
    <cellStyle name="SAPBEXHLevel1 2 4 5" xfId="5391"/>
    <cellStyle name="SAPBEXHLevel1 2 4 5 2" xfId="5392"/>
    <cellStyle name="SAPBEXHLevel1 2 4 5 2 2" xfId="38457"/>
    <cellStyle name="SAPBEXHLevel1 2 4 5 2 2 2" xfId="38458"/>
    <cellStyle name="SAPBEXHLevel1 2 4 5 2 3" xfId="38459"/>
    <cellStyle name="SAPBEXHLevel1 2 4 5 2 3 2" xfId="38460"/>
    <cellStyle name="SAPBEXHLevel1 2 4 5 2 4" xfId="38461"/>
    <cellStyle name="SAPBEXHLevel1 2 4 5 3" xfId="38462"/>
    <cellStyle name="SAPBEXHLevel1 2 4 5 3 2" xfId="38463"/>
    <cellStyle name="SAPBEXHLevel1 2 4 5 4" xfId="38464"/>
    <cellStyle name="SAPBEXHLevel1 2 4 5 4 2" xfId="38465"/>
    <cellStyle name="SAPBEXHLevel1 2 4 5 5" xfId="38466"/>
    <cellStyle name="SAPBEXHLevel1 2 4 6" xfId="5393"/>
    <cellStyle name="SAPBEXHLevel1 2 4 6 2" xfId="5394"/>
    <cellStyle name="SAPBEXHLevel1 2 4 6 2 2" xfId="38467"/>
    <cellStyle name="SAPBEXHLevel1 2 4 6 2 2 2" xfId="38468"/>
    <cellStyle name="SAPBEXHLevel1 2 4 6 2 3" xfId="38469"/>
    <cellStyle name="SAPBEXHLevel1 2 4 6 2 3 2" xfId="38470"/>
    <cellStyle name="SAPBEXHLevel1 2 4 6 2 4" xfId="38471"/>
    <cellStyle name="SAPBEXHLevel1 2 4 6 3" xfId="38472"/>
    <cellStyle name="SAPBEXHLevel1 2 4 6 3 2" xfId="38473"/>
    <cellStyle name="SAPBEXHLevel1 2 4 6 4" xfId="38474"/>
    <cellStyle name="SAPBEXHLevel1 2 4 6 4 2" xfId="38475"/>
    <cellStyle name="SAPBEXHLevel1 2 4 6 5" xfId="38476"/>
    <cellStyle name="SAPBEXHLevel1 2 4 7" xfId="5395"/>
    <cellStyle name="SAPBEXHLevel1 2 4 7 2" xfId="38477"/>
    <cellStyle name="SAPBEXHLevel1 2 4 7 2 2" xfId="38478"/>
    <cellStyle name="SAPBEXHLevel1 2 4 7 3" xfId="38479"/>
    <cellStyle name="SAPBEXHLevel1 2 4 7 3 2" xfId="38480"/>
    <cellStyle name="SAPBEXHLevel1 2 4 7 4" xfId="38481"/>
    <cellStyle name="SAPBEXHLevel1 2 4 8" xfId="38482"/>
    <cellStyle name="SAPBEXHLevel1 2 4 8 2" xfId="38483"/>
    <cellStyle name="SAPBEXHLevel1 2 4 9" xfId="38484"/>
    <cellStyle name="SAPBEXHLevel1 2 4 9 2" xfId="38485"/>
    <cellStyle name="SAPBEXHLevel1 2 5" xfId="5396"/>
    <cellStyle name="SAPBEXHLevel1 2 5 10" xfId="38486"/>
    <cellStyle name="SAPBEXHLevel1 2 5 2" xfId="5397"/>
    <cellStyle name="SAPBEXHLevel1 2 5 2 2" xfId="5398"/>
    <cellStyle name="SAPBEXHLevel1 2 5 2 2 2" xfId="38487"/>
    <cellStyle name="SAPBEXHLevel1 2 5 2 2 2 2" xfId="38488"/>
    <cellStyle name="SAPBEXHLevel1 2 5 2 2 3" xfId="38489"/>
    <cellStyle name="SAPBEXHLevel1 2 5 2 2 3 2" xfId="38490"/>
    <cellStyle name="SAPBEXHLevel1 2 5 2 2 4" xfId="38491"/>
    <cellStyle name="SAPBEXHLevel1 2 5 2 3" xfId="38492"/>
    <cellStyle name="SAPBEXHLevel1 2 5 2 3 2" xfId="38493"/>
    <cellStyle name="SAPBEXHLevel1 2 5 2 4" xfId="38494"/>
    <cellStyle name="SAPBEXHLevel1 2 5 2 4 2" xfId="38495"/>
    <cellStyle name="SAPBEXHLevel1 2 5 2 5" xfId="38496"/>
    <cellStyle name="SAPBEXHLevel1 2 5 3" xfId="5399"/>
    <cellStyle name="SAPBEXHLevel1 2 5 3 2" xfId="5400"/>
    <cellStyle name="SAPBEXHLevel1 2 5 3 2 2" xfId="38497"/>
    <cellStyle name="SAPBEXHLevel1 2 5 3 2 2 2" xfId="38498"/>
    <cellStyle name="SAPBEXHLevel1 2 5 3 2 3" xfId="38499"/>
    <cellStyle name="SAPBEXHLevel1 2 5 3 2 3 2" xfId="38500"/>
    <cellStyle name="SAPBEXHLevel1 2 5 3 2 4" xfId="38501"/>
    <cellStyle name="SAPBEXHLevel1 2 5 3 3" xfId="38502"/>
    <cellStyle name="SAPBEXHLevel1 2 5 3 3 2" xfId="38503"/>
    <cellStyle name="SAPBEXHLevel1 2 5 3 4" xfId="38504"/>
    <cellStyle name="SAPBEXHLevel1 2 5 3 4 2" xfId="38505"/>
    <cellStyle name="SAPBEXHLevel1 2 5 3 5" xfId="38506"/>
    <cellStyle name="SAPBEXHLevel1 2 5 4" xfId="5401"/>
    <cellStyle name="SAPBEXHLevel1 2 5 4 2" xfId="5402"/>
    <cellStyle name="SAPBEXHLevel1 2 5 4 2 2" xfId="38507"/>
    <cellStyle name="SAPBEXHLevel1 2 5 4 2 2 2" xfId="38508"/>
    <cellStyle name="SAPBEXHLevel1 2 5 4 2 3" xfId="38509"/>
    <cellStyle name="SAPBEXHLevel1 2 5 4 2 3 2" xfId="38510"/>
    <cellStyle name="SAPBEXHLevel1 2 5 4 2 4" xfId="38511"/>
    <cellStyle name="SAPBEXHLevel1 2 5 4 3" xfId="38512"/>
    <cellStyle name="SAPBEXHLevel1 2 5 4 3 2" xfId="38513"/>
    <cellStyle name="SAPBEXHLevel1 2 5 4 4" xfId="38514"/>
    <cellStyle name="SAPBEXHLevel1 2 5 4 4 2" xfId="38515"/>
    <cellStyle name="SAPBEXHLevel1 2 5 4 5" xfId="38516"/>
    <cellStyle name="SAPBEXHLevel1 2 5 5" xfId="5403"/>
    <cellStyle name="SAPBEXHLevel1 2 5 5 2" xfId="5404"/>
    <cellStyle name="SAPBEXHLevel1 2 5 5 2 2" xfId="38517"/>
    <cellStyle name="SAPBEXHLevel1 2 5 5 2 2 2" xfId="38518"/>
    <cellStyle name="SAPBEXHLevel1 2 5 5 2 3" xfId="38519"/>
    <cellStyle name="SAPBEXHLevel1 2 5 5 2 3 2" xfId="38520"/>
    <cellStyle name="SAPBEXHLevel1 2 5 5 2 4" xfId="38521"/>
    <cellStyle name="SAPBEXHLevel1 2 5 5 3" xfId="38522"/>
    <cellStyle name="SAPBEXHLevel1 2 5 5 3 2" xfId="38523"/>
    <cellStyle name="SAPBEXHLevel1 2 5 5 4" xfId="38524"/>
    <cellStyle name="SAPBEXHLevel1 2 5 5 4 2" xfId="38525"/>
    <cellStyle name="SAPBEXHLevel1 2 5 5 5" xfId="38526"/>
    <cellStyle name="SAPBEXHLevel1 2 5 6" xfId="5405"/>
    <cellStyle name="SAPBEXHLevel1 2 5 6 2" xfId="5406"/>
    <cellStyle name="SAPBEXHLevel1 2 5 6 2 2" xfId="38527"/>
    <cellStyle name="SAPBEXHLevel1 2 5 6 2 2 2" xfId="38528"/>
    <cellStyle name="SAPBEXHLevel1 2 5 6 2 3" xfId="38529"/>
    <cellStyle name="SAPBEXHLevel1 2 5 6 2 3 2" xfId="38530"/>
    <cellStyle name="SAPBEXHLevel1 2 5 6 2 4" xfId="38531"/>
    <cellStyle name="SAPBEXHLevel1 2 5 6 3" xfId="38532"/>
    <cellStyle name="SAPBEXHLevel1 2 5 6 3 2" xfId="38533"/>
    <cellStyle name="SAPBEXHLevel1 2 5 6 4" xfId="38534"/>
    <cellStyle name="SAPBEXHLevel1 2 5 6 4 2" xfId="38535"/>
    <cellStyle name="SAPBEXHLevel1 2 5 6 5" xfId="38536"/>
    <cellStyle name="SAPBEXHLevel1 2 5 7" xfId="5407"/>
    <cellStyle name="SAPBEXHLevel1 2 5 7 2" xfId="38537"/>
    <cellStyle name="SAPBEXHLevel1 2 5 7 2 2" xfId="38538"/>
    <cellStyle name="SAPBEXHLevel1 2 5 7 3" xfId="38539"/>
    <cellStyle name="SAPBEXHLevel1 2 5 7 3 2" xfId="38540"/>
    <cellStyle name="SAPBEXHLevel1 2 5 7 4" xfId="38541"/>
    <cellStyle name="SAPBEXHLevel1 2 5 8" xfId="38542"/>
    <cellStyle name="SAPBEXHLevel1 2 5 8 2" xfId="38543"/>
    <cellStyle name="SAPBEXHLevel1 2 5 9" xfId="38544"/>
    <cellStyle name="SAPBEXHLevel1 2 5 9 2" xfId="38545"/>
    <cellStyle name="SAPBEXHLevel1 2 6" xfId="5408"/>
    <cellStyle name="SAPBEXHLevel1 2 6 2" xfId="5409"/>
    <cellStyle name="SAPBEXHLevel1 2 6 2 2" xfId="38546"/>
    <cellStyle name="SAPBEXHLevel1 2 6 2 2 2" xfId="38547"/>
    <cellStyle name="SAPBEXHLevel1 2 6 2 3" xfId="38548"/>
    <cellStyle name="SAPBEXHLevel1 2 6 2 3 2" xfId="38549"/>
    <cellStyle name="SAPBEXHLevel1 2 6 2 4" xfId="38550"/>
    <cellStyle name="SAPBEXHLevel1 2 6 3" xfId="38551"/>
    <cellStyle name="SAPBEXHLevel1 2 6 3 2" xfId="38552"/>
    <cellStyle name="SAPBEXHLevel1 2 6 4" xfId="38553"/>
    <cellStyle name="SAPBEXHLevel1 2 6 4 2" xfId="38554"/>
    <cellStyle name="SAPBEXHLevel1 2 6 5" xfId="38555"/>
    <cellStyle name="SAPBEXHLevel1 2 7" xfId="5410"/>
    <cellStyle name="SAPBEXHLevel1 2 7 2" xfId="5411"/>
    <cellStyle name="SAPBEXHLevel1 2 7 2 2" xfId="38556"/>
    <cellStyle name="SAPBEXHLevel1 2 7 2 2 2" xfId="38557"/>
    <cellStyle name="SAPBEXHLevel1 2 7 2 3" xfId="38558"/>
    <cellStyle name="SAPBEXHLevel1 2 7 2 3 2" xfId="38559"/>
    <cellStyle name="SAPBEXHLevel1 2 7 2 4" xfId="38560"/>
    <cellStyle name="SAPBEXHLevel1 2 7 3" xfId="38561"/>
    <cellStyle name="SAPBEXHLevel1 2 7 3 2" xfId="38562"/>
    <cellStyle name="SAPBEXHLevel1 2 7 4" xfId="38563"/>
    <cellStyle name="SAPBEXHLevel1 2 7 4 2" xfId="38564"/>
    <cellStyle name="SAPBEXHLevel1 2 7 5" xfId="38565"/>
    <cellStyle name="SAPBEXHLevel1 2 8" xfId="5412"/>
    <cellStyle name="SAPBEXHLevel1 2 8 2" xfId="5413"/>
    <cellStyle name="SAPBEXHLevel1 2 8 2 2" xfId="38566"/>
    <cellStyle name="SAPBEXHLevel1 2 8 2 2 2" xfId="38567"/>
    <cellStyle name="SAPBEXHLevel1 2 8 2 3" xfId="38568"/>
    <cellStyle name="SAPBEXHLevel1 2 8 2 3 2" xfId="38569"/>
    <cellStyle name="SAPBEXHLevel1 2 8 2 4" xfId="38570"/>
    <cellStyle name="SAPBEXHLevel1 2 8 3" xfId="38571"/>
    <cellStyle name="SAPBEXHLevel1 2 8 3 2" xfId="38572"/>
    <cellStyle name="SAPBEXHLevel1 2 8 4" xfId="38573"/>
    <cellStyle name="SAPBEXHLevel1 2 8 4 2" xfId="38574"/>
    <cellStyle name="SAPBEXHLevel1 2 8 5" xfId="38575"/>
    <cellStyle name="SAPBEXHLevel1 2 9" xfId="5414"/>
    <cellStyle name="SAPBEXHLevel1 2 9 2" xfId="5415"/>
    <cellStyle name="SAPBEXHLevel1 2 9 2 2" xfId="38576"/>
    <cellStyle name="SAPBEXHLevel1 2 9 2 2 2" xfId="38577"/>
    <cellStyle name="SAPBEXHLevel1 2 9 2 3" xfId="38578"/>
    <cellStyle name="SAPBEXHLevel1 2 9 2 3 2" xfId="38579"/>
    <cellStyle name="SAPBEXHLevel1 2 9 2 4" xfId="38580"/>
    <cellStyle name="SAPBEXHLevel1 2 9 3" xfId="38581"/>
    <cellStyle name="SAPBEXHLevel1 2 9 3 2" xfId="38582"/>
    <cellStyle name="SAPBEXHLevel1 2 9 4" xfId="38583"/>
    <cellStyle name="SAPBEXHLevel1 2 9 4 2" xfId="38584"/>
    <cellStyle name="SAPBEXHLevel1 2 9 5" xfId="38585"/>
    <cellStyle name="SAPBEXHLevel1 20" xfId="38586"/>
    <cellStyle name="SAPBEXHLevel1 21" xfId="38587"/>
    <cellStyle name="SAPBEXHLevel1 21 2" xfId="38588"/>
    <cellStyle name="SAPBEXHLevel1 22" xfId="38589"/>
    <cellStyle name="SAPBEXHLevel1 3" xfId="5416"/>
    <cellStyle name="SAPBEXHLevel1 3 10" xfId="5417"/>
    <cellStyle name="SAPBEXHLevel1 3 10 2" xfId="38590"/>
    <cellStyle name="SAPBEXHLevel1 3 10 2 2" xfId="38591"/>
    <cellStyle name="SAPBEXHLevel1 3 10 3" xfId="38592"/>
    <cellStyle name="SAPBEXHLevel1 3 10 3 2" xfId="38593"/>
    <cellStyle name="SAPBEXHLevel1 3 10 4" xfId="38594"/>
    <cellStyle name="SAPBEXHLevel1 3 11" xfId="38595"/>
    <cellStyle name="SAPBEXHLevel1 3 11 2" xfId="38596"/>
    <cellStyle name="SAPBEXHLevel1 3 12" xfId="38597"/>
    <cellStyle name="SAPBEXHLevel1 3 12 2" xfId="38598"/>
    <cellStyle name="SAPBEXHLevel1 3 13" xfId="38599"/>
    <cellStyle name="SAPBEXHLevel1 3 2" xfId="5418"/>
    <cellStyle name="SAPBEXHLevel1 3 2 10" xfId="38600"/>
    <cellStyle name="SAPBEXHLevel1 3 2 2" xfId="5419"/>
    <cellStyle name="SAPBEXHLevel1 3 2 2 2" xfId="5420"/>
    <cellStyle name="SAPBEXHLevel1 3 2 2 2 2" xfId="38601"/>
    <cellStyle name="SAPBEXHLevel1 3 2 2 2 2 2" xfId="38602"/>
    <cellStyle name="SAPBEXHLevel1 3 2 2 2 3" xfId="38603"/>
    <cellStyle name="SAPBEXHLevel1 3 2 2 2 3 2" xfId="38604"/>
    <cellStyle name="SAPBEXHLevel1 3 2 2 2 4" xfId="38605"/>
    <cellStyle name="SAPBEXHLevel1 3 2 2 3" xfId="38606"/>
    <cellStyle name="SAPBEXHLevel1 3 2 2 3 2" xfId="38607"/>
    <cellStyle name="SAPBEXHLevel1 3 2 2 4" xfId="38608"/>
    <cellStyle name="SAPBEXHLevel1 3 2 2 4 2" xfId="38609"/>
    <cellStyle name="SAPBEXHLevel1 3 2 2 5" xfId="38610"/>
    <cellStyle name="SAPBEXHLevel1 3 2 3" xfId="5421"/>
    <cellStyle name="SAPBEXHLevel1 3 2 3 2" xfId="5422"/>
    <cellStyle name="SAPBEXHLevel1 3 2 3 2 2" xfId="38611"/>
    <cellStyle name="SAPBEXHLevel1 3 2 3 2 2 2" xfId="38612"/>
    <cellStyle name="SAPBEXHLevel1 3 2 3 2 3" xfId="38613"/>
    <cellStyle name="SAPBEXHLevel1 3 2 3 2 3 2" xfId="38614"/>
    <cellStyle name="SAPBEXHLevel1 3 2 3 2 4" xfId="38615"/>
    <cellStyle name="SAPBEXHLevel1 3 2 3 3" xfId="38616"/>
    <cellStyle name="SAPBEXHLevel1 3 2 3 3 2" xfId="38617"/>
    <cellStyle name="SAPBEXHLevel1 3 2 3 4" xfId="38618"/>
    <cellStyle name="SAPBEXHLevel1 3 2 3 4 2" xfId="38619"/>
    <cellStyle name="SAPBEXHLevel1 3 2 3 5" xfId="38620"/>
    <cellStyle name="SAPBEXHLevel1 3 2 4" xfId="5423"/>
    <cellStyle name="SAPBEXHLevel1 3 2 4 2" xfId="5424"/>
    <cellStyle name="SAPBEXHLevel1 3 2 4 2 2" xfId="38621"/>
    <cellStyle name="SAPBEXHLevel1 3 2 4 2 2 2" xfId="38622"/>
    <cellStyle name="SAPBEXHLevel1 3 2 4 2 3" xfId="38623"/>
    <cellStyle name="SAPBEXHLevel1 3 2 4 2 3 2" xfId="38624"/>
    <cellStyle name="SAPBEXHLevel1 3 2 4 2 4" xfId="38625"/>
    <cellStyle name="SAPBEXHLevel1 3 2 4 3" xfId="38626"/>
    <cellStyle name="SAPBEXHLevel1 3 2 4 3 2" xfId="38627"/>
    <cellStyle name="SAPBEXHLevel1 3 2 4 4" xfId="38628"/>
    <cellStyle name="SAPBEXHLevel1 3 2 4 4 2" xfId="38629"/>
    <cellStyle name="SAPBEXHLevel1 3 2 4 5" xfId="38630"/>
    <cellStyle name="SAPBEXHLevel1 3 2 5" xfId="5425"/>
    <cellStyle name="SAPBEXHLevel1 3 2 5 2" xfId="5426"/>
    <cellStyle name="SAPBEXHLevel1 3 2 5 2 2" xfId="38631"/>
    <cellStyle name="SAPBEXHLevel1 3 2 5 2 2 2" xfId="38632"/>
    <cellStyle name="SAPBEXHLevel1 3 2 5 2 3" xfId="38633"/>
    <cellStyle name="SAPBEXHLevel1 3 2 5 2 3 2" xfId="38634"/>
    <cellStyle name="SAPBEXHLevel1 3 2 5 2 4" xfId="38635"/>
    <cellStyle name="SAPBEXHLevel1 3 2 5 3" xfId="38636"/>
    <cellStyle name="SAPBEXHLevel1 3 2 5 3 2" xfId="38637"/>
    <cellStyle name="SAPBEXHLevel1 3 2 5 4" xfId="38638"/>
    <cellStyle name="SAPBEXHLevel1 3 2 5 4 2" xfId="38639"/>
    <cellStyle name="SAPBEXHLevel1 3 2 5 5" xfId="38640"/>
    <cellStyle name="SAPBEXHLevel1 3 2 6" xfId="5427"/>
    <cellStyle name="SAPBEXHLevel1 3 2 6 2" xfId="5428"/>
    <cellStyle name="SAPBEXHLevel1 3 2 6 2 2" xfId="38641"/>
    <cellStyle name="SAPBEXHLevel1 3 2 6 2 2 2" xfId="38642"/>
    <cellStyle name="SAPBEXHLevel1 3 2 6 2 3" xfId="38643"/>
    <cellStyle name="SAPBEXHLevel1 3 2 6 2 3 2" xfId="38644"/>
    <cellStyle name="SAPBEXHLevel1 3 2 6 2 4" xfId="38645"/>
    <cellStyle name="SAPBEXHLevel1 3 2 6 3" xfId="38646"/>
    <cellStyle name="SAPBEXHLevel1 3 2 6 3 2" xfId="38647"/>
    <cellStyle name="SAPBEXHLevel1 3 2 6 4" xfId="38648"/>
    <cellStyle name="SAPBEXHLevel1 3 2 6 4 2" xfId="38649"/>
    <cellStyle name="SAPBEXHLevel1 3 2 6 5" xfId="38650"/>
    <cellStyle name="SAPBEXHLevel1 3 2 7" xfId="5429"/>
    <cellStyle name="SAPBEXHLevel1 3 2 7 2" xfId="38651"/>
    <cellStyle name="SAPBEXHLevel1 3 2 7 2 2" xfId="38652"/>
    <cellStyle name="SAPBEXHLevel1 3 2 7 3" xfId="38653"/>
    <cellStyle name="SAPBEXHLevel1 3 2 7 3 2" xfId="38654"/>
    <cellStyle name="SAPBEXHLevel1 3 2 7 4" xfId="38655"/>
    <cellStyle name="SAPBEXHLevel1 3 2 8" xfId="38656"/>
    <cellStyle name="SAPBEXHLevel1 3 2 8 2" xfId="38657"/>
    <cellStyle name="SAPBEXHLevel1 3 2 9" xfId="38658"/>
    <cellStyle name="SAPBEXHLevel1 3 2 9 2" xfId="38659"/>
    <cellStyle name="SAPBEXHLevel1 3 3" xfId="5430"/>
    <cellStyle name="SAPBEXHLevel1 3 3 10" xfId="38660"/>
    <cellStyle name="SAPBEXHLevel1 3 3 2" xfId="5431"/>
    <cellStyle name="SAPBEXHLevel1 3 3 2 2" xfId="5432"/>
    <cellStyle name="SAPBEXHLevel1 3 3 2 2 2" xfId="38661"/>
    <cellStyle name="SAPBEXHLevel1 3 3 2 2 2 2" xfId="38662"/>
    <cellStyle name="SAPBEXHLevel1 3 3 2 2 3" xfId="38663"/>
    <cellStyle name="SAPBEXHLevel1 3 3 2 2 3 2" xfId="38664"/>
    <cellStyle name="SAPBEXHLevel1 3 3 2 2 4" xfId="38665"/>
    <cellStyle name="SAPBEXHLevel1 3 3 2 3" xfId="38666"/>
    <cellStyle name="SAPBEXHLevel1 3 3 2 3 2" xfId="38667"/>
    <cellStyle name="SAPBEXHLevel1 3 3 2 4" xfId="38668"/>
    <cellStyle name="SAPBEXHLevel1 3 3 2 4 2" xfId="38669"/>
    <cellStyle name="SAPBEXHLevel1 3 3 2 5" xfId="38670"/>
    <cellStyle name="SAPBEXHLevel1 3 3 3" xfId="5433"/>
    <cellStyle name="SAPBEXHLevel1 3 3 3 2" xfId="5434"/>
    <cellStyle name="SAPBEXHLevel1 3 3 3 2 2" xfId="38671"/>
    <cellStyle name="SAPBEXHLevel1 3 3 3 2 2 2" xfId="38672"/>
    <cellStyle name="SAPBEXHLevel1 3 3 3 2 3" xfId="38673"/>
    <cellStyle name="SAPBEXHLevel1 3 3 3 2 3 2" xfId="38674"/>
    <cellStyle name="SAPBEXHLevel1 3 3 3 2 4" xfId="38675"/>
    <cellStyle name="SAPBEXHLevel1 3 3 3 3" xfId="38676"/>
    <cellStyle name="SAPBEXHLevel1 3 3 3 3 2" xfId="38677"/>
    <cellStyle name="SAPBEXHLevel1 3 3 3 4" xfId="38678"/>
    <cellStyle name="SAPBEXHLevel1 3 3 3 4 2" xfId="38679"/>
    <cellStyle name="SAPBEXHLevel1 3 3 3 5" xfId="38680"/>
    <cellStyle name="SAPBEXHLevel1 3 3 4" xfId="5435"/>
    <cellStyle name="SAPBEXHLevel1 3 3 4 2" xfId="5436"/>
    <cellStyle name="SAPBEXHLevel1 3 3 4 2 2" xfId="38681"/>
    <cellStyle name="SAPBEXHLevel1 3 3 4 2 2 2" xfId="38682"/>
    <cellStyle name="SAPBEXHLevel1 3 3 4 2 3" xfId="38683"/>
    <cellStyle name="SAPBEXHLevel1 3 3 4 2 3 2" xfId="38684"/>
    <cellStyle name="SAPBEXHLevel1 3 3 4 2 4" xfId="38685"/>
    <cellStyle name="SAPBEXHLevel1 3 3 4 3" xfId="38686"/>
    <cellStyle name="SAPBEXHLevel1 3 3 4 3 2" xfId="38687"/>
    <cellStyle name="SAPBEXHLevel1 3 3 4 4" xfId="38688"/>
    <cellStyle name="SAPBEXHLevel1 3 3 4 4 2" xfId="38689"/>
    <cellStyle name="SAPBEXHLevel1 3 3 4 5" xfId="38690"/>
    <cellStyle name="SAPBEXHLevel1 3 3 5" xfId="5437"/>
    <cellStyle name="SAPBEXHLevel1 3 3 5 2" xfId="5438"/>
    <cellStyle name="SAPBEXHLevel1 3 3 5 2 2" xfId="38691"/>
    <cellStyle name="SAPBEXHLevel1 3 3 5 2 2 2" xfId="38692"/>
    <cellStyle name="SAPBEXHLevel1 3 3 5 2 3" xfId="38693"/>
    <cellStyle name="SAPBEXHLevel1 3 3 5 2 3 2" xfId="38694"/>
    <cellStyle name="SAPBEXHLevel1 3 3 5 2 4" xfId="38695"/>
    <cellStyle name="SAPBEXHLevel1 3 3 5 3" xfId="38696"/>
    <cellStyle name="SAPBEXHLevel1 3 3 5 3 2" xfId="38697"/>
    <cellStyle name="SAPBEXHLevel1 3 3 5 4" xfId="38698"/>
    <cellStyle name="SAPBEXHLevel1 3 3 5 4 2" xfId="38699"/>
    <cellStyle name="SAPBEXHLevel1 3 3 5 5" xfId="38700"/>
    <cellStyle name="SAPBEXHLevel1 3 3 6" xfId="5439"/>
    <cellStyle name="SAPBEXHLevel1 3 3 6 2" xfId="5440"/>
    <cellStyle name="SAPBEXHLevel1 3 3 6 2 2" xfId="38701"/>
    <cellStyle name="SAPBEXHLevel1 3 3 6 2 2 2" xfId="38702"/>
    <cellStyle name="SAPBEXHLevel1 3 3 6 2 3" xfId="38703"/>
    <cellStyle name="SAPBEXHLevel1 3 3 6 2 3 2" xfId="38704"/>
    <cellStyle name="SAPBEXHLevel1 3 3 6 2 4" xfId="38705"/>
    <cellStyle name="SAPBEXHLevel1 3 3 6 3" xfId="38706"/>
    <cellStyle name="SAPBEXHLevel1 3 3 6 3 2" xfId="38707"/>
    <cellStyle name="SAPBEXHLevel1 3 3 6 4" xfId="38708"/>
    <cellStyle name="SAPBEXHLevel1 3 3 6 4 2" xfId="38709"/>
    <cellStyle name="SAPBEXHLevel1 3 3 6 5" xfId="38710"/>
    <cellStyle name="SAPBEXHLevel1 3 3 7" xfId="5441"/>
    <cellStyle name="SAPBEXHLevel1 3 3 7 2" xfId="38711"/>
    <cellStyle name="SAPBEXHLevel1 3 3 7 2 2" xfId="38712"/>
    <cellStyle name="SAPBEXHLevel1 3 3 7 3" xfId="38713"/>
    <cellStyle name="SAPBEXHLevel1 3 3 7 3 2" xfId="38714"/>
    <cellStyle name="SAPBEXHLevel1 3 3 7 4" xfId="38715"/>
    <cellStyle name="SAPBEXHLevel1 3 3 8" xfId="38716"/>
    <cellStyle name="SAPBEXHLevel1 3 3 8 2" xfId="38717"/>
    <cellStyle name="SAPBEXHLevel1 3 3 9" xfId="38718"/>
    <cellStyle name="SAPBEXHLevel1 3 3 9 2" xfId="38719"/>
    <cellStyle name="SAPBEXHLevel1 3 4" xfId="5442"/>
    <cellStyle name="SAPBEXHLevel1 3 4 10" xfId="38720"/>
    <cellStyle name="SAPBEXHLevel1 3 4 2" xfId="5443"/>
    <cellStyle name="SAPBEXHLevel1 3 4 2 2" xfId="5444"/>
    <cellStyle name="SAPBEXHLevel1 3 4 2 2 2" xfId="38721"/>
    <cellStyle name="SAPBEXHLevel1 3 4 2 2 2 2" xfId="38722"/>
    <cellStyle name="SAPBEXHLevel1 3 4 2 2 3" xfId="38723"/>
    <cellStyle name="SAPBEXHLevel1 3 4 2 2 3 2" xfId="38724"/>
    <cellStyle name="SAPBEXHLevel1 3 4 2 2 4" xfId="38725"/>
    <cellStyle name="SAPBEXHLevel1 3 4 2 3" xfId="38726"/>
    <cellStyle name="SAPBEXHLevel1 3 4 2 3 2" xfId="38727"/>
    <cellStyle name="SAPBEXHLevel1 3 4 2 4" xfId="38728"/>
    <cellStyle name="SAPBEXHLevel1 3 4 2 4 2" xfId="38729"/>
    <cellStyle name="SAPBEXHLevel1 3 4 2 5" xfId="38730"/>
    <cellStyle name="SAPBEXHLevel1 3 4 3" xfId="5445"/>
    <cellStyle name="SAPBEXHLevel1 3 4 3 2" xfId="5446"/>
    <cellStyle name="SAPBEXHLevel1 3 4 3 2 2" xfId="38731"/>
    <cellStyle name="SAPBEXHLevel1 3 4 3 2 2 2" xfId="38732"/>
    <cellStyle name="SAPBEXHLevel1 3 4 3 2 3" xfId="38733"/>
    <cellStyle name="SAPBEXHLevel1 3 4 3 2 3 2" xfId="38734"/>
    <cellStyle name="SAPBEXHLevel1 3 4 3 2 4" xfId="38735"/>
    <cellStyle name="SAPBEXHLevel1 3 4 3 3" xfId="38736"/>
    <cellStyle name="SAPBEXHLevel1 3 4 3 3 2" xfId="38737"/>
    <cellStyle name="SAPBEXHLevel1 3 4 3 4" xfId="38738"/>
    <cellStyle name="SAPBEXHLevel1 3 4 3 4 2" xfId="38739"/>
    <cellStyle name="SAPBEXHLevel1 3 4 3 5" xfId="38740"/>
    <cellStyle name="SAPBEXHLevel1 3 4 4" xfId="5447"/>
    <cellStyle name="SAPBEXHLevel1 3 4 4 2" xfId="5448"/>
    <cellStyle name="SAPBEXHLevel1 3 4 4 2 2" xfId="38741"/>
    <cellStyle name="SAPBEXHLevel1 3 4 4 2 2 2" xfId="38742"/>
    <cellStyle name="SAPBEXHLevel1 3 4 4 2 3" xfId="38743"/>
    <cellStyle name="SAPBEXHLevel1 3 4 4 2 3 2" xfId="38744"/>
    <cellStyle name="SAPBEXHLevel1 3 4 4 2 4" xfId="38745"/>
    <cellStyle name="SAPBEXHLevel1 3 4 4 3" xfId="38746"/>
    <cellStyle name="SAPBEXHLevel1 3 4 4 3 2" xfId="38747"/>
    <cellStyle name="SAPBEXHLevel1 3 4 4 4" xfId="38748"/>
    <cellStyle name="SAPBEXHLevel1 3 4 4 4 2" xfId="38749"/>
    <cellStyle name="SAPBEXHLevel1 3 4 4 5" xfId="38750"/>
    <cellStyle name="SAPBEXHLevel1 3 4 5" xfId="5449"/>
    <cellStyle name="SAPBEXHLevel1 3 4 5 2" xfId="5450"/>
    <cellStyle name="SAPBEXHLevel1 3 4 5 2 2" xfId="38751"/>
    <cellStyle name="SAPBEXHLevel1 3 4 5 2 2 2" xfId="38752"/>
    <cellStyle name="SAPBEXHLevel1 3 4 5 2 3" xfId="38753"/>
    <cellStyle name="SAPBEXHLevel1 3 4 5 2 3 2" xfId="38754"/>
    <cellStyle name="SAPBEXHLevel1 3 4 5 2 4" xfId="38755"/>
    <cellStyle name="SAPBEXHLevel1 3 4 5 3" xfId="38756"/>
    <cellStyle name="SAPBEXHLevel1 3 4 5 3 2" xfId="38757"/>
    <cellStyle name="SAPBEXHLevel1 3 4 5 4" xfId="38758"/>
    <cellStyle name="SAPBEXHLevel1 3 4 5 4 2" xfId="38759"/>
    <cellStyle name="SAPBEXHLevel1 3 4 5 5" xfId="38760"/>
    <cellStyle name="SAPBEXHLevel1 3 4 6" xfId="5451"/>
    <cellStyle name="SAPBEXHLevel1 3 4 6 2" xfId="5452"/>
    <cellStyle name="SAPBEXHLevel1 3 4 6 2 2" xfId="38761"/>
    <cellStyle name="SAPBEXHLevel1 3 4 6 2 2 2" xfId="38762"/>
    <cellStyle name="SAPBEXHLevel1 3 4 6 2 3" xfId="38763"/>
    <cellStyle name="SAPBEXHLevel1 3 4 6 2 3 2" xfId="38764"/>
    <cellStyle name="SAPBEXHLevel1 3 4 6 2 4" xfId="38765"/>
    <cellStyle name="SAPBEXHLevel1 3 4 6 3" xfId="38766"/>
    <cellStyle name="SAPBEXHLevel1 3 4 6 3 2" xfId="38767"/>
    <cellStyle name="SAPBEXHLevel1 3 4 6 4" xfId="38768"/>
    <cellStyle name="SAPBEXHLevel1 3 4 6 4 2" xfId="38769"/>
    <cellStyle name="SAPBEXHLevel1 3 4 6 5" xfId="38770"/>
    <cellStyle name="SAPBEXHLevel1 3 4 7" xfId="5453"/>
    <cellStyle name="SAPBEXHLevel1 3 4 7 2" xfId="38771"/>
    <cellStyle name="SAPBEXHLevel1 3 4 7 2 2" xfId="38772"/>
    <cellStyle name="SAPBEXHLevel1 3 4 7 3" xfId="38773"/>
    <cellStyle name="SAPBEXHLevel1 3 4 7 3 2" xfId="38774"/>
    <cellStyle name="SAPBEXHLevel1 3 4 7 4" xfId="38775"/>
    <cellStyle name="SAPBEXHLevel1 3 4 8" xfId="38776"/>
    <cellStyle name="SAPBEXHLevel1 3 4 8 2" xfId="38777"/>
    <cellStyle name="SAPBEXHLevel1 3 4 9" xfId="38778"/>
    <cellStyle name="SAPBEXHLevel1 3 4 9 2" xfId="38779"/>
    <cellStyle name="SAPBEXHLevel1 3 5" xfId="5454"/>
    <cellStyle name="SAPBEXHLevel1 3 5 2" xfId="5455"/>
    <cellStyle name="SAPBEXHLevel1 3 5 2 2" xfId="38780"/>
    <cellStyle name="SAPBEXHLevel1 3 5 2 2 2" xfId="38781"/>
    <cellStyle name="SAPBEXHLevel1 3 5 2 3" xfId="38782"/>
    <cellStyle name="SAPBEXHLevel1 3 5 2 3 2" xfId="38783"/>
    <cellStyle name="SAPBEXHLevel1 3 5 2 4" xfId="38784"/>
    <cellStyle name="SAPBEXHLevel1 3 5 3" xfId="38785"/>
    <cellStyle name="SAPBEXHLevel1 3 5 3 2" xfId="38786"/>
    <cellStyle name="SAPBEXHLevel1 3 5 4" xfId="38787"/>
    <cellStyle name="SAPBEXHLevel1 3 5 4 2" xfId="38788"/>
    <cellStyle name="SAPBEXHLevel1 3 5 5" xfId="38789"/>
    <cellStyle name="SAPBEXHLevel1 3 6" xfId="5456"/>
    <cellStyle name="SAPBEXHLevel1 3 6 2" xfId="5457"/>
    <cellStyle name="SAPBEXHLevel1 3 6 2 2" xfId="38790"/>
    <cellStyle name="SAPBEXHLevel1 3 6 2 2 2" xfId="38791"/>
    <cellStyle name="SAPBEXHLevel1 3 6 2 3" xfId="38792"/>
    <cellStyle name="SAPBEXHLevel1 3 6 2 3 2" xfId="38793"/>
    <cellStyle name="SAPBEXHLevel1 3 6 2 4" xfId="38794"/>
    <cellStyle name="SAPBEXHLevel1 3 6 3" xfId="38795"/>
    <cellStyle name="SAPBEXHLevel1 3 6 3 2" xfId="38796"/>
    <cellStyle name="SAPBEXHLevel1 3 6 4" xfId="38797"/>
    <cellStyle name="SAPBEXHLevel1 3 6 4 2" xfId="38798"/>
    <cellStyle name="SAPBEXHLevel1 3 6 5" xfId="38799"/>
    <cellStyle name="SAPBEXHLevel1 3 7" xfId="5458"/>
    <cellStyle name="SAPBEXHLevel1 3 7 2" xfId="5459"/>
    <cellStyle name="SAPBEXHLevel1 3 7 2 2" xfId="38800"/>
    <cellStyle name="SAPBEXHLevel1 3 7 2 2 2" xfId="38801"/>
    <cellStyle name="SAPBEXHLevel1 3 7 2 3" xfId="38802"/>
    <cellStyle name="SAPBEXHLevel1 3 7 2 3 2" xfId="38803"/>
    <cellStyle name="SAPBEXHLevel1 3 7 2 4" xfId="38804"/>
    <cellStyle name="SAPBEXHLevel1 3 7 3" xfId="38805"/>
    <cellStyle name="SAPBEXHLevel1 3 7 3 2" xfId="38806"/>
    <cellStyle name="SAPBEXHLevel1 3 7 4" xfId="38807"/>
    <cellStyle name="SAPBEXHLevel1 3 7 4 2" xfId="38808"/>
    <cellStyle name="SAPBEXHLevel1 3 7 5" xfId="38809"/>
    <cellStyle name="SAPBEXHLevel1 3 8" xfId="5460"/>
    <cellStyle name="SAPBEXHLevel1 3 8 2" xfId="5461"/>
    <cellStyle name="SAPBEXHLevel1 3 8 2 2" xfId="38810"/>
    <cellStyle name="SAPBEXHLevel1 3 8 2 2 2" xfId="38811"/>
    <cellStyle name="SAPBEXHLevel1 3 8 2 3" xfId="38812"/>
    <cellStyle name="SAPBEXHLevel1 3 8 2 3 2" xfId="38813"/>
    <cellStyle name="SAPBEXHLevel1 3 8 2 4" xfId="38814"/>
    <cellStyle name="SAPBEXHLevel1 3 8 3" xfId="38815"/>
    <cellStyle name="SAPBEXHLevel1 3 8 3 2" xfId="38816"/>
    <cellStyle name="SAPBEXHLevel1 3 8 4" xfId="38817"/>
    <cellStyle name="SAPBEXHLevel1 3 8 4 2" xfId="38818"/>
    <cellStyle name="SAPBEXHLevel1 3 8 5" xfId="38819"/>
    <cellStyle name="SAPBEXHLevel1 3 9" xfId="5462"/>
    <cellStyle name="SAPBEXHLevel1 3 9 2" xfId="5463"/>
    <cellStyle name="SAPBEXHLevel1 3 9 2 2" xfId="38820"/>
    <cellStyle name="SAPBEXHLevel1 3 9 2 2 2" xfId="38821"/>
    <cellStyle name="SAPBEXHLevel1 3 9 2 3" xfId="38822"/>
    <cellStyle name="SAPBEXHLevel1 3 9 2 3 2" xfId="38823"/>
    <cellStyle name="SAPBEXHLevel1 3 9 2 4" xfId="38824"/>
    <cellStyle name="SAPBEXHLevel1 3 9 3" xfId="38825"/>
    <cellStyle name="SAPBEXHLevel1 3 9 3 2" xfId="38826"/>
    <cellStyle name="SAPBEXHLevel1 3 9 4" xfId="38827"/>
    <cellStyle name="SAPBEXHLevel1 3 9 4 2" xfId="38828"/>
    <cellStyle name="SAPBEXHLevel1 3 9 5" xfId="38829"/>
    <cellStyle name="SAPBEXHLevel1 4" xfId="5464"/>
    <cellStyle name="SAPBEXHLevel1 4 10" xfId="38830"/>
    <cellStyle name="SAPBEXHLevel1 4 2" xfId="5465"/>
    <cellStyle name="SAPBEXHLevel1 4 2 2" xfId="5466"/>
    <cellStyle name="SAPBEXHLevel1 4 2 2 2" xfId="38831"/>
    <cellStyle name="SAPBEXHLevel1 4 2 2 2 2" xfId="38832"/>
    <cellStyle name="SAPBEXHLevel1 4 2 2 3" xfId="38833"/>
    <cellStyle name="SAPBEXHLevel1 4 2 2 3 2" xfId="38834"/>
    <cellStyle name="SAPBEXHLevel1 4 2 2 4" xfId="38835"/>
    <cellStyle name="SAPBEXHLevel1 4 2 3" xfId="38836"/>
    <cellStyle name="SAPBEXHLevel1 4 2 3 2" xfId="38837"/>
    <cellStyle name="SAPBEXHLevel1 4 2 4" xfId="38838"/>
    <cellStyle name="SAPBEXHLevel1 4 2 4 2" xfId="38839"/>
    <cellStyle name="SAPBEXHLevel1 4 2 5" xfId="38840"/>
    <cellStyle name="SAPBEXHLevel1 4 3" xfId="5467"/>
    <cellStyle name="SAPBEXHLevel1 4 3 2" xfId="5468"/>
    <cellStyle name="SAPBEXHLevel1 4 3 2 2" xfId="38841"/>
    <cellStyle name="SAPBEXHLevel1 4 3 2 2 2" xfId="38842"/>
    <cellStyle name="SAPBEXHLevel1 4 3 2 3" xfId="38843"/>
    <cellStyle name="SAPBEXHLevel1 4 3 2 3 2" xfId="38844"/>
    <cellStyle name="SAPBEXHLevel1 4 3 2 4" xfId="38845"/>
    <cellStyle name="SAPBEXHLevel1 4 3 3" xfId="38846"/>
    <cellStyle name="SAPBEXHLevel1 4 3 3 2" xfId="38847"/>
    <cellStyle name="SAPBEXHLevel1 4 3 4" xfId="38848"/>
    <cellStyle name="SAPBEXHLevel1 4 3 4 2" xfId="38849"/>
    <cellStyle name="SAPBEXHLevel1 4 3 5" xfId="38850"/>
    <cellStyle name="SAPBEXHLevel1 4 4" xfId="5469"/>
    <cellStyle name="SAPBEXHLevel1 4 4 2" xfId="5470"/>
    <cellStyle name="SAPBEXHLevel1 4 4 2 2" xfId="38851"/>
    <cellStyle name="SAPBEXHLevel1 4 4 2 2 2" xfId="38852"/>
    <cellStyle name="SAPBEXHLevel1 4 4 2 3" xfId="38853"/>
    <cellStyle name="SAPBEXHLevel1 4 4 2 3 2" xfId="38854"/>
    <cellStyle name="SAPBEXHLevel1 4 4 2 4" xfId="38855"/>
    <cellStyle name="SAPBEXHLevel1 4 4 3" xfId="38856"/>
    <cellStyle name="SAPBEXHLevel1 4 4 3 2" xfId="38857"/>
    <cellStyle name="SAPBEXHLevel1 4 4 4" xfId="38858"/>
    <cellStyle name="SAPBEXHLevel1 4 4 4 2" xfId="38859"/>
    <cellStyle name="SAPBEXHLevel1 4 4 5" xfId="38860"/>
    <cellStyle name="SAPBEXHLevel1 4 5" xfId="5471"/>
    <cellStyle name="SAPBEXHLevel1 4 5 2" xfId="5472"/>
    <cellStyle name="SAPBEXHLevel1 4 5 2 2" xfId="38861"/>
    <cellStyle name="SAPBEXHLevel1 4 5 2 2 2" xfId="38862"/>
    <cellStyle name="SAPBEXHLevel1 4 5 2 3" xfId="38863"/>
    <cellStyle name="SAPBEXHLevel1 4 5 2 3 2" xfId="38864"/>
    <cellStyle name="SAPBEXHLevel1 4 5 2 4" xfId="38865"/>
    <cellStyle name="SAPBEXHLevel1 4 5 3" xfId="38866"/>
    <cellStyle name="SAPBEXHLevel1 4 5 3 2" xfId="38867"/>
    <cellStyle name="SAPBEXHLevel1 4 5 4" xfId="38868"/>
    <cellStyle name="SAPBEXHLevel1 4 5 4 2" xfId="38869"/>
    <cellStyle name="SAPBEXHLevel1 4 5 5" xfId="38870"/>
    <cellStyle name="SAPBEXHLevel1 4 6" xfId="5473"/>
    <cellStyle name="SAPBEXHLevel1 4 6 2" xfId="5474"/>
    <cellStyle name="SAPBEXHLevel1 4 6 2 2" xfId="38871"/>
    <cellStyle name="SAPBEXHLevel1 4 6 2 2 2" xfId="38872"/>
    <cellStyle name="SAPBEXHLevel1 4 6 2 3" xfId="38873"/>
    <cellStyle name="SAPBEXHLevel1 4 6 2 3 2" xfId="38874"/>
    <cellStyle name="SAPBEXHLevel1 4 6 2 4" xfId="38875"/>
    <cellStyle name="SAPBEXHLevel1 4 6 3" xfId="38876"/>
    <cellStyle name="SAPBEXHLevel1 4 6 3 2" xfId="38877"/>
    <cellStyle name="SAPBEXHLevel1 4 6 4" xfId="38878"/>
    <cellStyle name="SAPBEXHLevel1 4 6 4 2" xfId="38879"/>
    <cellStyle name="SAPBEXHLevel1 4 6 5" xfId="38880"/>
    <cellStyle name="SAPBEXHLevel1 4 7" xfId="5475"/>
    <cellStyle name="SAPBEXHLevel1 4 7 2" xfId="38881"/>
    <cellStyle name="SAPBEXHLevel1 4 7 2 2" xfId="38882"/>
    <cellStyle name="SAPBEXHLevel1 4 7 3" xfId="38883"/>
    <cellStyle name="SAPBEXHLevel1 4 7 3 2" xfId="38884"/>
    <cellStyle name="SAPBEXHLevel1 4 7 4" xfId="38885"/>
    <cellStyle name="SAPBEXHLevel1 4 8" xfId="38886"/>
    <cellStyle name="SAPBEXHLevel1 4 8 2" xfId="38887"/>
    <cellStyle name="SAPBEXHLevel1 4 9" xfId="38888"/>
    <cellStyle name="SAPBEXHLevel1 4 9 2" xfId="38889"/>
    <cellStyle name="SAPBEXHLevel1 5" xfId="5476"/>
    <cellStyle name="SAPBEXHLevel1 5 10" xfId="38890"/>
    <cellStyle name="SAPBEXHLevel1 5 2" xfId="5477"/>
    <cellStyle name="SAPBEXHLevel1 5 2 2" xfId="5478"/>
    <cellStyle name="SAPBEXHLevel1 5 2 2 2" xfId="38891"/>
    <cellStyle name="SAPBEXHLevel1 5 2 2 2 2" xfId="38892"/>
    <cellStyle name="SAPBEXHLevel1 5 2 2 3" xfId="38893"/>
    <cellStyle name="SAPBEXHLevel1 5 2 2 3 2" xfId="38894"/>
    <cellStyle name="SAPBEXHLevel1 5 2 2 4" xfId="38895"/>
    <cellStyle name="SAPBEXHLevel1 5 2 3" xfId="38896"/>
    <cellStyle name="SAPBEXHLevel1 5 2 3 2" xfId="38897"/>
    <cellStyle name="SAPBEXHLevel1 5 2 4" xfId="38898"/>
    <cellStyle name="SAPBEXHLevel1 5 2 4 2" xfId="38899"/>
    <cellStyle name="SAPBEXHLevel1 5 2 5" xfId="38900"/>
    <cellStyle name="SAPBEXHLevel1 5 3" xfId="5479"/>
    <cellStyle name="SAPBEXHLevel1 5 3 2" xfId="5480"/>
    <cellStyle name="SAPBEXHLevel1 5 3 2 2" xfId="38901"/>
    <cellStyle name="SAPBEXHLevel1 5 3 2 2 2" xfId="38902"/>
    <cellStyle name="SAPBEXHLevel1 5 3 2 3" xfId="38903"/>
    <cellStyle name="SAPBEXHLevel1 5 3 2 3 2" xfId="38904"/>
    <cellStyle name="SAPBEXHLevel1 5 3 2 4" xfId="38905"/>
    <cellStyle name="SAPBEXHLevel1 5 3 3" xfId="38906"/>
    <cellStyle name="SAPBEXHLevel1 5 3 3 2" xfId="38907"/>
    <cellStyle name="SAPBEXHLevel1 5 3 4" xfId="38908"/>
    <cellStyle name="SAPBEXHLevel1 5 3 4 2" xfId="38909"/>
    <cellStyle name="SAPBEXHLevel1 5 3 5" xfId="38910"/>
    <cellStyle name="SAPBEXHLevel1 5 4" xfId="5481"/>
    <cellStyle name="SAPBEXHLevel1 5 4 2" xfId="5482"/>
    <cellStyle name="SAPBEXHLevel1 5 4 2 2" xfId="38911"/>
    <cellStyle name="SAPBEXHLevel1 5 4 2 2 2" xfId="38912"/>
    <cellStyle name="SAPBEXHLevel1 5 4 2 3" xfId="38913"/>
    <cellStyle name="SAPBEXHLevel1 5 4 2 3 2" xfId="38914"/>
    <cellStyle name="SAPBEXHLevel1 5 4 2 4" xfId="38915"/>
    <cellStyle name="SAPBEXHLevel1 5 4 3" xfId="38916"/>
    <cellStyle name="SAPBEXHLevel1 5 4 3 2" xfId="38917"/>
    <cellStyle name="SAPBEXHLevel1 5 4 4" xfId="38918"/>
    <cellStyle name="SAPBEXHLevel1 5 4 4 2" xfId="38919"/>
    <cellStyle name="SAPBEXHLevel1 5 4 5" xfId="38920"/>
    <cellStyle name="SAPBEXHLevel1 5 5" xfId="5483"/>
    <cellStyle name="SAPBEXHLevel1 5 5 2" xfId="5484"/>
    <cellStyle name="SAPBEXHLevel1 5 5 2 2" xfId="38921"/>
    <cellStyle name="SAPBEXHLevel1 5 5 2 2 2" xfId="38922"/>
    <cellStyle name="SAPBEXHLevel1 5 5 2 3" xfId="38923"/>
    <cellStyle name="SAPBEXHLevel1 5 5 2 3 2" xfId="38924"/>
    <cellStyle name="SAPBEXHLevel1 5 5 2 4" xfId="38925"/>
    <cellStyle name="SAPBEXHLevel1 5 5 3" xfId="38926"/>
    <cellStyle name="SAPBEXHLevel1 5 5 3 2" xfId="38927"/>
    <cellStyle name="SAPBEXHLevel1 5 5 4" xfId="38928"/>
    <cellStyle name="SAPBEXHLevel1 5 5 4 2" xfId="38929"/>
    <cellStyle name="SAPBEXHLevel1 5 5 5" xfId="38930"/>
    <cellStyle name="SAPBEXHLevel1 5 6" xfId="5485"/>
    <cellStyle name="SAPBEXHLevel1 5 6 2" xfId="5486"/>
    <cellStyle name="SAPBEXHLevel1 5 6 2 2" xfId="38931"/>
    <cellStyle name="SAPBEXHLevel1 5 6 2 2 2" xfId="38932"/>
    <cellStyle name="SAPBEXHLevel1 5 6 2 3" xfId="38933"/>
    <cellStyle name="SAPBEXHLevel1 5 6 2 3 2" xfId="38934"/>
    <cellStyle name="SAPBEXHLevel1 5 6 2 4" xfId="38935"/>
    <cellStyle name="SAPBEXHLevel1 5 6 3" xfId="38936"/>
    <cellStyle name="SAPBEXHLevel1 5 6 3 2" xfId="38937"/>
    <cellStyle name="SAPBEXHLevel1 5 6 4" xfId="38938"/>
    <cellStyle name="SAPBEXHLevel1 5 6 4 2" xfId="38939"/>
    <cellStyle name="SAPBEXHLevel1 5 6 5" xfId="38940"/>
    <cellStyle name="SAPBEXHLevel1 5 7" xfId="5487"/>
    <cellStyle name="SAPBEXHLevel1 5 7 2" xfId="38941"/>
    <cellStyle name="SAPBEXHLevel1 5 7 2 2" xfId="38942"/>
    <cellStyle name="SAPBEXHLevel1 5 7 3" xfId="38943"/>
    <cellStyle name="SAPBEXHLevel1 5 7 3 2" xfId="38944"/>
    <cellStyle name="SAPBEXHLevel1 5 7 4" xfId="38945"/>
    <cellStyle name="SAPBEXHLevel1 5 8" xfId="38946"/>
    <cellStyle name="SAPBEXHLevel1 5 8 2" xfId="38947"/>
    <cellStyle name="SAPBEXHLevel1 5 9" xfId="38948"/>
    <cellStyle name="SAPBEXHLevel1 5 9 2" xfId="38949"/>
    <cellStyle name="SAPBEXHLevel1 6" xfId="5488"/>
    <cellStyle name="SAPBEXHLevel1 6 10" xfId="38950"/>
    <cellStyle name="SAPBEXHLevel1 6 2" xfId="5489"/>
    <cellStyle name="SAPBEXHLevel1 6 2 2" xfId="5490"/>
    <cellStyle name="SAPBEXHLevel1 6 2 2 2" xfId="38951"/>
    <cellStyle name="SAPBEXHLevel1 6 2 2 2 2" xfId="38952"/>
    <cellStyle name="SAPBEXHLevel1 6 2 2 3" xfId="38953"/>
    <cellStyle name="SAPBEXHLevel1 6 2 2 3 2" xfId="38954"/>
    <cellStyle name="SAPBEXHLevel1 6 2 2 4" xfId="38955"/>
    <cellStyle name="SAPBEXHLevel1 6 2 3" xfId="38956"/>
    <cellStyle name="SAPBEXHLevel1 6 2 3 2" xfId="38957"/>
    <cellStyle name="SAPBEXHLevel1 6 2 4" xfId="38958"/>
    <cellStyle name="SAPBEXHLevel1 6 2 4 2" xfId="38959"/>
    <cellStyle name="SAPBEXHLevel1 6 2 5" xfId="38960"/>
    <cellStyle name="SAPBEXHLevel1 6 3" xfId="5491"/>
    <cellStyle name="SAPBEXHLevel1 6 3 2" xfId="5492"/>
    <cellStyle name="SAPBEXHLevel1 6 3 2 2" xfId="38961"/>
    <cellStyle name="SAPBEXHLevel1 6 3 2 2 2" xfId="38962"/>
    <cellStyle name="SAPBEXHLevel1 6 3 2 3" xfId="38963"/>
    <cellStyle name="SAPBEXHLevel1 6 3 2 3 2" xfId="38964"/>
    <cellStyle name="SAPBEXHLevel1 6 3 2 4" xfId="38965"/>
    <cellStyle name="SAPBEXHLevel1 6 3 3" xfId="38966"/>
    <cellStyle name="SAPBEXHLevel1 6 3 3 2" xfId="38967"/>
    <cellStyle name="SAPBEXHLevel1 6 3 4" xfId="38968"/>
    <cellStyle name="SAPBEXHLevel1 6 3 4 2" xfId="38969"/>
    <cellStyle name="SAPBEXHLevel1 6 3 5" xfId="38970"/>
    <cellStyle name="SAPBEXHLevel1 6 4" xfId="5493"/>
    <cellStyle name="SAPBEXHLevel1 6 4 2" xfId="5494"/>
    <cellStyle name="SAPBEXHLevel1 6 4 2 2" xfId="38971"/>
    <cellStyle name="SAPBEXHLevel1 6 4 2 2 2" xfId="38972"/>
    <cellStyle name="SAPBEXHLevel1 6 4 2 3" xfId="38973"/>
    <cellStyle name="SAPBEXHLevel1 6 4 2 3 2" xfId="38974"/>
    <cellStyle name="SAPBEXHLevel1 6 4 2 4" xfId="38975"/>
    <cellStyle name="SAPBEXHLevel1 6 4 3" xfId="38976"/>
    <cellStyle name="SAPBEXHLevel1 6 4 3 2" xfId="38977"/>
    <cellStyle name="SAPBEXHLevel1 6 4 4" xfId="38978"/>
    <cellStyle name="SAPBEXHLevel1 6 4 4 2" xfId="38979"/>
    <cellStyle name="SAPBEXHLevel1 6 4 5" xfId="38980"/>
    <cellStyle name="SAPBEXHLevel1 6 5" xfId="5495"/>
    <cellStyle name="SAPBEXHLevel1 6 5 2" xfId="5496"/>
    <cellStyle name="SAPBEXHLevel1 6 5 2 2" xfId="38981"/>
    <cellStyle name="SAPBEXHLevel1 6 5 2 2 2" xfId="38982"/>
    <cellStyle name="SAPBEXHLevel1 6 5 2 3" xfId="38983"/>
    <cellStyle name="SAPBEXHLevel1 6 5 2 3 2" xfId="38984"/>
    <cellStyle name="SAPBEXHLevel1 6 5 2 4" xfId="38985"/>
    <cellStyle name="SAPBEXHLevel1 6 5 3" xfId="38986"/>
    <cellStyle name="SAPBEXHLevel1 6 5 3 2" xfId="38987"/>
    <cellStyle name="SAPBEXHLevel1 6 5 4" xfId="38988"/>
    <cellStyle name="SAPBEXHLevel1 6 5 4 2" xfId="38989"/>
    <cellStyle name="SAPBEXHLevel1 6 5 5" xfId="38990"/>
    <cellStyle name="SAPBEXHLevel1 6 6" xfId="5497"/>
    <cellStyle name="SAPBEXHLevel1 6 6 2" xfId="5498"/>
    <cellStyle name="SAPBEXHLevel1 6 6 2 2" xfId="38991"/>
    <cellStyle name="SAPBEXHLevel1 6 6 2 2 2" xfId="38992"/>
    <cellStyle name="SAPBEXHLevel1 6 6 2 3" xfId="38993"/>
    <cellStyle name="SAPBEXHLevel1 6 6 2 3 2" xfId="38994"/>
    <cellStyle name="SAPBEXHLevel1 6 6 2 4" xfId="38995"/>
    <cellStyle name="SAPBEXHLevel1 6 6 3" xfId="38996"/>
    <cellStyle name="SAPBEXHLevel1 6 6 3 2" xfId="38997"/>
    <cellStyle name="SAPBEXHLevel1 6 6 4" xfId="38998"/>
    <cellStyle name="SAPBEXHLevel1 6 6 4 2" xfId="38999"/>
    <cellStyle name="SAPBEXHLevel1 6 6 5" xfId="39000"/>
    <cellStyle name="SAPBEXHLevel1 6 7" xfId="5499"/>
    <cellStyle name="SAPBEXHLevel1 6 7 2" xfId="39001"/>
    <cellStyle name="SAPBEXHLevel1 6 7 2 2" xfId="39002"/>
    <cellStyle name="SAPBEXHLevel1 6 7 3" xfId="39003"/>
    <cellStyle name="SAPBEXHLevel1 6 7 3 2" xfId="39004"/>
    <cellStyle name="SAPBEXHLevel1 6 7 4" xfId="39005"/>
    <cellStyle name="SAPBEXHLevel1 6 8" xfId="39006"/>
    <cellStyle name="SAPBEXHLevel1 6 8 2" xfId="39007"/>
    <cellStyle name="SAPBEXHLevel1 6 9" xfId="39008"/>
    <cellStyle name="SAPBEXHLevel1 6 9 2" xfId="39009"/>
    <cellStyle name="SAPBEXHLevel1 7" xfId="5500"/>
    <cellStyle name="SAPBEXHLevel1 7 2" xfId="5501"/>
    <cellStyle name="SAPBEXHLevel1 7 2 2" xfId="39010"/>
    <cellStyle name="SAPBEXHLevel1 7 2 2 2" xfId="39011"/>
    <cellStyle name="SAPBEXHLevel1 7 2 3" xfId="39012"/>
    <cellStyle name="SAPBEXHLevel1 7 2 3 2" xfId="39013"/>
    <cellStyle name="SAPBEXHLevel1 7 2 4" xfId="39014"/>
    <cellStyle name="SAPBEXHLevel1 7 3" xfId="39015"/>
    <cellStyle name="SAPBEXHLevel1 7 3 2" xfId="39016"/>
    <cellStyle name="SAPBEXHLevel1 7 4" xfId="39017"/>
    <cellStyle name="SAPBEXHLevel1 7 4 2" xfId="39018"/>
    <cellStyle name="SAPBEXHLevel1 7 5" xfId="39019"/>
    <cellStyle name="SAPBEXHLevel1 8" xfId="5502"/>
    <cellStyle name="SAPBEXHLevel1 8 2" xfId="5503"/>
    <cellStyle name="SAPBEXHLevel1 8 2 2" xfId="39020"/>
    <cellStyle name="SAPBEXHLevel1 8 2 2 2" xfId="39021"/>
    <cellStyle name="SAPBEXHLevel1 8 2 3" xfId="39022"/>
    <cellStyle name="SAPBEXHLevel1 8 2 3 2" xfId="39023"/>
    <cellStyle name="SAPBEXHLevel1 8 2 4" xfId="39024"/>
    <cellStyle name="SAPBEXHLevel1 8 3" xfId="39025"/>
    <cellStyle name="SAPBEXHLevel1 8 3 2" xfId="39026"/>
    <cellStyle name="SAPBEXHLevel1 8 4" xfId="39027"/>
    <cellStyle name="SAPBEXHLevel1 8 4 2" xfId="39028"/>
    <cellStyle name="SAPBEXHLevel1 8 5" xfId="39029"/>
    <cellStyle name="SAPBEXHLevel1 9" xfId="5504"/>
    <cellStyle name="SAPBEXHLevel1 9 2" xfId="5505"/>
    <cellStyle name="SAPBEXHLevel1 9 2 2" xfId="39030"/>
    <cellStyle name="SAPBEXHLevel1 9 2 2 2" xfId="39031"/>
    <cellStyle name="SAPBEXHLevel1 9 2 3" xfId="39032"/>
    <cellStyle name="SAPBEXHLevel1 9 2 3 2" xfId="39033"/>
    <cellStyle name="SAPBEXHLevel1 9 2 4" xfId="39034"/>
    <cellStyle name="SAPBEXHLevel1 9 3" xfId="39035"/>
    <cellStyle name="SAPBEXHLevel1 9 3 2" xfId="39036"/>
    <cellStyle name="SAPBEXHLevel1 9 4" xfId="39037"/>
    <cellStyle name="SAPBEXHLevel1 9 4 2" xfId="39038"/>
    <cellStyle name="SAPBEXHLevel1 9 5" xfId="39039"/>
    <cellStyle name="SAPBEXHLevel1X" xfId="5506"/>
    <cellStyle name="SAPBEXHLevel1X 10" xfId="5507"/>
    <cellStyle name="SAPBEXHLevel1X 10 2" xfId="5508"/>
    <cellStyle name="SAPBEXHLevel1X 10 2 2" xfId="39040"/>
    <cellStyle name="SAPBEXHLevel1X 10 2 2 2" xfId="39041"/>
    <cellStyle name="SAPBEXHLevel1X 10 2 3" xfId="39042"/>
    <cellStyle name="SAPBEXHLevel1X 10 2 3 2" xfId="39043"/>
    <cellStyle name="SAPBEXHLevel1X 10 2 4" xfId="39044"/>
    <cellStyle name="SAPBEXHLevel1X 10 3" xfId="39045"/>
    <cellStyle name="SAPBEXHLevel1X 10 3 2" xfId="39046"/>
    <cellStyle name="SAPBEXHLevel1X 10 4" xfId="39047"/>
    <cellStyle name="SAPBEXHLevel1X 10 4 2" xfId="39048"/>
    <cellStyle name="SAPBEXHLevel1X 10 5" xfId="39049"/>
    <cellStyle name="SAPBEXHLevel1X 11" xfId="5509"/>
    <cellStyle name="SAPBEXHLevel1X 11 2" xfId="39050"/>
    <cellStyle name="SAPBEXHLevel1X 11 2 2" xfId="39051"/>
    <cellStyle name="SAPBEXHLevel1X 11 3" xfId="39052"/>
    <cellStyle name="SAPBEXHLevel1X 11 3 2" xfId="39053"/>
    <cellStyle name="SAPBEXHLevel1X 11 4" xfId="39054"/>
    <cellStyle name="SAPBEXHLevel1X 12" xfId="5510"/>
    <cellStyle name="SAPBEXHLevel1X 12 2" xfId="39055"/>
    <cellStyle name="SAPBEXHLevel1X 12 2 2" xfId="39056"/>
    <cellStyle name="SAPBEXHLevel1X 12 3" xfId="39057"/>
    <cellStyle name="SAPBEXHLevel1X 12 3 2" xfId="39058"/>
    <cellStyle name="SAPBEXHLevel1X 12 4" xfId="39059"/>
    <cellStyle name="SAPBEXHLevel1X 13" xfId="5511"/>
    <cellStyle name="SAPBEXHLevel1X 13 2" xfId="39060"/>
    <cellStyle name="SAPBEXHLevel1X 13 2 2" xfId="39061"/>
    <cellStyle name="SAPBEXHLevel1X 13 3" xfId="39062"/>
    <cellStyle name="SAPBEXHLevel1X 13 3 2" xfId="39063"/>
    <cellStyle name="SAPBEXHLevel1X 13 4" xfId="39064"/>
    <cellStyle name="SAPBEXHLevel1X 14" xfId="5512"/>
    <cellStyle name="SAPBEXHLevel1X 14 2" xfId="39065"/>
    <cellStyle name="SAPBEXHLevel1X 14 2 2" xfId="39066"/>
    <cellStyle name="SAPBEXHLevel1X 14 3" xfId="39067"/>
    <cellStyle name="SAPBEXHLevel1X 14 3 2" xfId="39068"/>
    <cellStyle name="SAPBEXHLevel1X 14 4" xfId="39069"/>
    <cellStyle name="SAPBEXHLevel1X 15" xfId="5513"/>
    <cellStyle name="SAPBEXHLevel1X 15 2" xfId="39070"/>
    <cellStyle name="SAPBEXHLevel1X 15 2 2" xfId="39071"/>
    <cellStyle name="SAPBEXHLevel1X 15 3" xfId="39072"/>
    <cellStyle name="SAPBEXHLevel1X 15 3 2" xfId="39073"/>
    <cellStyle name="SAPBEXHLevel1X 15 4" xfId="39074"/>
    <cellStyle name="SAPBEXHLevel1X 16" xfId="39075"/>
    <cellStyle name="SAPBEXHLevel1X 16 2" xfId="39076"/>
    <cellStyle name="SAPBEXHLevel1X 16 2 2" xfId="39077"/>
    <cellStyle name="SAPBEXHLevel1X 16 3" xfId="39078"/>
    <cellStyle name="SAPBEXHLevel1X 17" xfId="39079"/>
    <cellStyle name="SAPBEXHLevel1X 17 2" xfId="39080"/>
    <cellStyle name="SAPBEXHLevel1X 17 2 2" xfId="39081"/>
    <cellStyle name="SAPBEXHLevel1X 17 3" xfId="39082"/>
    <cellStyle name="SAPBEXHLevel1X 18" xfId="39083"/>
    <cellStyle name="SAPBEXHLevel1X 18 2" xfId="39084"/>
    <cellStyle name="SAPBEXHLevel1X 18 2 2" xfId="39085"/>
    <cellStyle name="SAPBEXHLevel1X 18 3" xfId="39086"/>
    <cellStyle name="SAPBEXHLevel1X 19" xfId="39087"/>
    <cellStyle name="SAPBEXHLevel1X 19 2" xfId="39088"/>
    <cellStyle name="SAPBEXHLevel1X 2" xfId="5514"/>
    <cellStyle name="SAPBEXHLevel1X 2 10" xfId="5515"/>
    <cellStyle name="SAPBEXHLevel1X 2 10 2" xfId="39089"/>
    <cellStyle name="SAPBEXHLevel1X 2 10 2 2" xfId="39090"/>
    <cellStyle name="SAPBEXHLevel1X 2 10 3" xfId="39091"/>
    <cellStyle name="SAPBEXHLevel1X 2 10 3 2" xfId="39092"/>
    <cellStyle name="SAPBEXHLevel1X 2 10 4" xfId="39093"/>
    <cellStyle name="SAPBEXHLevel1X 2 11" xfId="5516"/>
    <cellStyle name="SAPBEXHLevel1X 2 11 2" xfId="39094"/>
    <cellStyle name="SAPBEXHLevel1X 2 11 2 2" xfId="39095"/>
    <cellStyle name="SAPBEXHLevel1X 2 11 3" xfId="39096"/>
    <cellStyle name="SAPBEXHLevel1X 2 11 3 2" xfId="39097"/>
    <cellStyle name="SAPBEXHLevel1X 2 11 4" xfId="39098"/>
    <cellStyle name="SAPBEXHLevel1X 2 12" xfId="5517"/>
    <cellStyle name="SAPBEXHLevel1X 2 12 2" xfId="39099"/>
    <cellStyle name="SAPBEXHLevel1X 2 12 2 2" xfId="39100"/>
    <cellStyle name="SAPBEXHLevel1X 2 12 3" xfId="39101"/>
    <cellStyle name="SAPBEXHLevel1X 2 12 3 2" xfId="39102"/>
    <cellStyle name="SAPBEXHLevel1X 2 12 4" xfId="39103"/>
    <cellStyle name="SAPBEXHLevel1X 2 13" xfId="5518"/>
    <cellStyle name="SAPBEXHLevel1X 2 13 2" xfId="39104"/>
    <cellStyle name="SAPBEXHLevel1X 2 13 2 2" xfId="39105"/>
    <cellStyle name="SAPBEXHLevel1X 2 13 3" xfId="39106"/>
    <cellStyle name="SAPBEXHLevel1X 2 13 3 2" xfId="39107"/>
    <cellStyle name="SAPBEXHLevel1X 2 13 4" xfId="39108"/>
    <cellStyle name="SAPBEXHLevel1X 2 14" xfId="5519"/>
    <cellStyle name="SAPBEXHLevel1X 2 14 2" xfId="39109"/>
    <cellStyle name="SAPBEXHLevel1X 2 14 2 2" xfId="39110"/>
    <cellStyle name="SAPBEXHLevel1X 2 14 3" xfId="39111"/>
    <cellStyle name="SAPBEXHLevel1X 2 14 3 2" xfId="39112"/>
    <cellStyle name="SAPBEXHLevel1X 2 14 4" xfId="39113"/>
    <cellStyle name="SAPBEXHLevel1X 2 15" xfId="39114"/>
    <cellStyle name="SAPBEXHLevel1X 2 15 2" xfId="39115"/>
    <cellStyle name="SAPBEXHLevel1X 2 15 2 2" xfId="39116"/>
    <cellStyle name="SAPBEXHLevel1X 2 15 3" xfId="39117"/>
    <cellStyle name="SAPBEXHLevel1X 2 16" xfId="39118"/>
    <cellStyle name="SAPBEXHLevel1X 2 16 2" xfId="39119"/>
    <cellStyle name="SAPBEXHLevel1X 2 16 2 2" xfId="39120"/>
    <cellStyle name="SAPBEXHLevel1X 2 16 3" xfId="39121"/>
    <cellStyle name="SAPBEXHLevel1X 2 17" xfId="39122"/>
    <cellStyle name="SAPBEXHLevel1X 2 17 2" xfId="39123"/>
    <cellStyle name="SAPBEXHLevel1X 2 17 2 2" xfId="39124"/>
    <cellStyle name="SAPBEXHLevel1X 2 17 3" xfId="39125"/>
    <cellStyle name="SAPBEXHLevel1X 2 18" xfId="39126"/>
    <cellStyle name="SAPBEXHLevel1X 2 18 2" xfId="39127"/>
    <cellStyle name="SAPBEXHLevel1X 2 19" xfId="39128"/>
    <cellStyle name="SAPBEXHLevel1X 2 19 2" xfId="39129"/>
    <cellStyle name="SAPBEXHLevel1X 2 2" xfId="5520"/>
    <cellStyle name="SAPBEXHLevel1X 2 2 10" xfId="5521"/>
    <cellStyle name="SAPBEXHLevel1X 2 2 10 2" xfId="39130"/>
    <cellStyle name="SAPBEXHLevel1X 2 2 10 2 2" xfId="39131"/>
    <cellStyle name="SAPBEXHLevel1X 2 2 10 3" xfId="39132"/>
    <cellStyle name="SAPBEXHLevel1X 2 2 10 3 2" xfId="39133"/>
    <cellStyle name="SAPBEXHLevel1X 2 2 10 4" xfId="39134"/>
    <cellStyle name="SAPBEXHLevel1X 2 2 11" xfId="39135"/>
    <cellStyle name="SAPBEXHLevel1X 2 2 11 2" xfId="39136"/>
    <cellStyle name="SAPBEXHLevel1X 2 2 12" xfId="39137"/>
    <cellStyle name="SAPBEXHLevel1X 2 2 12 2" xfId="39138"/>
    <cellStyle name="SAPBEXHLevel1X 2 2 13" xfId="39139"/>
    <cellStyle name="SAPBEXHLevel1X 2 2 2" xfId="5522"/>
    <cellStyle name="SAPBEXHLevel1X 2 2 2 10" xfId="39140"/>
    <cellStyle name="SAPBEXHLevel1X 2 2 2 2" xfId="5523"/>
    <cellStyle name="SAPBEXHLevel1X 2 2 2 2 2" xfId="5524"/>
    <cellStyle name="SAPBEXHLevel1X 2 2 2 2 2 2" xfId="39141"/>
    <cellStyle name="SAPBEXHLevel1X 2 2 2 2 2 2 2" xfId="39142"/>
    <cellStyle name="SAPBEXHLevel1X 2 2 2 2 2 3" xfId="39143"/>
    <cellStyle name="SAPBEXHLevel1X 2 2 2 2 2 3 2" xfId="39144"/>
    <cellStyle name="SAPBEXHLevel1X 2 2 2 2 2 4" xfId="39145"/>
    <cellStyle name="SAPBEXHLevel1X 2 2 2 2 3" xfId="39146"/>
    <cellStyle name="SAPBEXHLevel1X 2 2 2 2 3 2" xfId="39147"/>
    <cellStyle name="SAPBEXHLevel1X 2 2 2 2 4" xfId="39148"/>
    <cellStyle name="SAPBEXHLevel1X 2 2 2 2 4 2" xfId="39149"/>
    <cellStyle name="SAPBEXHLevel1X 2 2 2 2 5" xfId="39150"/>
    <cellStyle name="SAPBEXHLevel1X 2 2 2 3" xfId="5525"/>
    <cellStyle name="SAPBEXHLevel1X 2 2 2 3 2" xfId="5526"/>
    <cellStyle name="SAPBEXHLevel1X 2 2 2 3 2 2" xfId="39151"/>
    <cellStyle name="SAPBEXHLevel1X 2 2 2 3 2 2 2" xfId="39152"/>
    <cellStyle name="SAPBEXHLevel1X 2 2 2 3 2 3" xfId="39153"/>
    <cellStyle name="SAPBEXHLevel1X 2 2 2 3 2 3 2" xfId="39154"/>
    <cellStyle name="SAPBEXHLevel1X 2 2 2 3 2 4" xfId="39155"/>
    <cellStyle name="SAPBEXHLevel1X 2 2 2 3 3" xfId="39156"/>
    <cellStyle name="SAPBEXHLevel1X 2 2 2 3 3 2" xfId="39157"/>
    <cellStyle name="SAPBEXHLevel1X 2 2 2 3 4" xfId="39158"/>
    <cellStyle name="SAPBEXHLevel1X 2 2 2 3 4 2" xfId="39159"/>
    <cellStyle name="SAPBEXHLevel1X 2 2 2 3 5" xfId="39160"/>
    <cellStyle name="SAPBEXHLevel1X 2 2 2 4" xfId="5527"/>
    <cellStyle name="SAPBEXHLevel1X 2 2 2 4 2" xfId="5528"/>
    <cellStyle name="SAPBEXHLevel1X 2 2 2 4 2 2" xfId="39161"/>
    <cellStyle name="SAPBEXHLevel1X 2 2 2 4 2 2 2" xfId="39162"/>
    <cellStyle name="SAPBEXHLevel1X 2 2 2 4 2 3" xfId="39163"/>
    <cellStyle name="SAPBEXHLevel1X 2 2 2 4 2 3 2" xfId="39164"/>
    <cellStyle name="SAPBEXHLevel1X 2 2 2 4 2 4" xfId="39165"/>
    <cellStyle name="SAPBEXHLevel1X 2 2 2 4 3" xfId="39166"/>
    <cellStyle name="SAPBEXHLevel1X 2 2 2 4 3 2" xfId="39167"/>
    <cellStyle name="SAPBEXHLevel1X 2 2 2 4 4" xfId="39168"/>
    <cellStyle name="SAPBEXHLevel1X 2 2 2 4 4 2" xfId="39169"/>
    <cellStyle name="SAPBEXHLevel1X 2 2 2 4 5" xfId="39170"/>
    <cellStyle name="SAPBEXHLevel1X 2 2 2 5" xfId="5529"/>
    <cellStyle name="SAPBEXHLevel1X 2 2 2 5 2" xfId="5530"/>
    <cellStyle name="SAPBEXHLevel1X 2 2 2 5 2 2" xfId="39171"/>
    <cellStyle name="SAPBEXHLevel1X 2 2 2 5 2 2 2" xfId="39172"/>
    <cellStyle name="SAPBEXHLevel1X 2 2 2 5 2 3" xfId="39173"/>
    <cellStyle name="SAPBEXHLevel1X 2 2 2 5 2 3 2" xfId="39174"/>
    <cellStyle name="SAPBEXHLevel1X 2 2 2 5 2 4" xfId="39175"/>
    <cellStyle name="SAPBEXHLevel1X 2 2 2 5 3" xfId="39176"/>
    <cellStyle name="SAPBEXHLevel1X 2 2 2 5 3 2" xfId="39177"/>
    <cellStyle name="SAPBEXHLevel1X 2 2 2 5 4" xfId="39178"/>
    <cellStyle name="SAPBEXHLevel1X 2 2 2 5 4 2" xfId="39179"/>
    <cellStyle name="SAPBEXHLevel1X 2 2 2 5 5" xfId="39180"/>
    <cellStyle name="SAPBEXHLevel1X 2 2 2 6" xfId="5531"/>
    <cellStyle name="SAPBEXHLevel1X 2 2 2 6 2" xfId="5532"/>
    <cellStyle name="SAPBEXHLevel1X 2 2 2 6 2 2" xfId="39181"/>
    <cellStyle name="SAPBEXHLevel1X 2 2 2 6 2 2 2" xfId="39182"/>
    <cellStyle name="SAPBEXHLevel1X 2 2 2 6 2 3" xfId="39183"/>
    <cellStyle name="SAPBEXHLevel1X 2 2 2 6 2 3 2" xfId="39184"/>
    <cellStyle name="SAPBEXHLevel1X 2 2 2 6 2 4" xfId="39185"/>
    <cellStyle name="SAPBEXHLevel1X 2 2 2 6 3" xfId="39186"/>
    <cellStyle name="SAPBEXHLevel1X 2 2 2 6 3 2" xfId="39187"/>
    <cellStyle name="SAPBEXHLevel1X 2 2 2 6 4" xfId="39188"/>
    <cellStyle name="SAPBEXHLevel1X 2 2 2 6 4 2" xfId="39189"/>
    <cellStyle name="SAPBEXHLevel1X 2 2 2 6 5" xfId="39190"/>
    <cellStyle name="SAPBEXHLevel1X 2 2 2 7" xfId="5533"/>
    <cellStyle name="SAPBEXHLevel1X 2 2 2 7 2" xfId="39191"/>
    <cellStyle name="SAPBEXHLevel1X 2 2 2 7 2 2" xfId="39192"/>
    <cellStyle name="SAPBEXHLevel1X 2 2 2 7 3" xfId="39193"/>
    <cellStyle name="SAPBEXHLevel1X 2 2 2 7 3 2" xfId="39194"/>
    <cellStyle name="SAPBEXHLevel1X 2 2 2 7 4" xfId="39195"/>
    <cellStyle name="SAPBEXHLevel1X 2 2 2 8" xfId="39196"/>
    <cellStyle name="SAPBEXHLevel1X 2 2 2 8 2" xfId="39197"/>
    <cellStyle name="SAPBEXHLevel1X 2 2 2 9" xfId="39198"/>
    <cellStyle name="SAPBEXHLevel1X 2 2 2 9 2" xfId="39199"/>
    <cellStyle name="SAPBEXHLevel1X 2 2 3" xfId="5534"/>
    <cellStyle name="SAPBEXHLevel1X 2 2 3 10" xfId="39200"/>
    <cellStyle name="SAPBEXHLevel1X 2 2 3 2" xfId="5535"/>
    <cellStyle name="SAPBEXHLevel1X 2 2 3 2 2" xfId="5536"/>
    <cellStyle name="SAPBEXHLevel1X 2 2 3 2 2 2" xfId="39201"/>
    <cellStyle name="SAPBEXHLevel1X 2 2 3 2 2 2 2" xfId="39202"/>
    <cellStyle name="SAPBEXHLevel1X 2 2 3 2 2 3" xfId="39203"/>
    <cellStyle name="SAPBEXHLevel1X 2 2 3 2 2 3 2" xfId="39204"/>
    <cellStyle name="SAPBEXHLevel1X 2 2 3 2 2 4" xfId="39205"/>
    <cellStyle name="SAPBEXHLevel1X 2 2 3 2 3" xfId="39206"/>
    <cellStyle name="SAPBEXHLevel1X 2 2 3 2 3 2" xfId="39207"/>
    <cellStyle name="SAPBEXHLevel1X 2 2 3 2 4" xfId="39208"/>
    <cellStyle name="SAPBEXHLevel1X 2 2 3 2 4 2" xfId="39209"/>
    <cellStyle name="SAPBEXHLevel1X 2 2 3 2 5" xfId="39210"/>
    <cellStyle name="SAPBEXHLevel1X 2 2 3 3" xfId="5537"/>
    <cellStyle name="SAPBEXHLevel1X 2 2 3 3 2" xfId="5538"/>
    <cellStyle name="SAPBEXHLevel1X 2 2 3 3 2 2" xfId="39211"/>
    <cellStyle name="SAPBEXHLevel1X 2 2 3 3 2 2 2" xfId="39212"/>
    <cellStyle name="SAPBEXHLevel1X 2 2 3 3 2 3" xfId="39213"/>
    <cellStyle name="SAPBEXHLevel1X 2 2 3 3 2 3 2" xfId="39214"/>
    <cellStyle name="SAPBEXHLevel1X 2 2 3 3 2 4" xfId="39215"/>
    <cellStyle name="SAPBEXHLevel1X 2 2 3 3 3" xfId="39216"/>
    <cellStyle name="SAPBEXHLevel1X 2 2 3 3 3 2" xfId="39217"/>
    <cellStyle name="SAPBEXHLevel1X 2 2 3 3 4" xfId="39218"/>
    <cellStyle name="SAPBEXHLevel1X 2 2 3 3 4 2" xfId="39219"/>
    <cellStyle name="SAPBEXHLevel1X 2 2 3 3 5" xfId="39220"/>
    <cellStyle name="SAPBEXHLevel1X 2 2 3 4" xfId="5539"/>
    <cellStyle name="SAPBEXHLevel1X 2 2 3 4 2" xfId="5540"/>
    <cellStyle name="SAPBEXHLevel1X 2 2 3 4 2 2" xfId="39221"/>
    <cellStyle name="SAPBEXHLevel1X 2 2 3 4 2 2 2" xfId="39222"/>
    <cellStyle name="SAPBEXHLevel1X 2 2 3 4 2 3" xfId="39223"/>
    <cellStyle name="SAPBEXHLevel1X 2 2 3 4 2 3 2" xfId="39224"/>
    <cellStyle name="SAPBEXHLevel1X 2 2 3 4 2 4" xfId="39225"/>
    <cellStyle name="SAPBEXHLevel1X 2 2 3 4 3" xfId="39226"/>
    <cellStyle name="SAPBEXHLevel1X 2 2 3 4 3 2" xfId="39227"/>
    <cellStyle name="SAPBEXHLevel1X 2 2 3 4 4" xfId="39228"/>
    <cellStyle name="SAPBEXHLevel1X 2 2 3 4 4 2" xfId="39229"/>
    <cellStyle name="SAPBEXHLevel1X 2 2 3 4 5" xfId="39230"/>
    <cellStyle name="SAPBEXHLevel1X 2 2 3 5" xfId="5541"/>
    <cellStyle name="SAPBEXHLevel1X 2 2 3 5 2" xfId="5542"/>
    <cellStyle name="SAPBEXHLevel1X 2 2 3 5 2 2" xfId="39231"/>
    <cellStyle name="SAPBEXHLevel1X 2 2 3 5 2 2 2" xfId="39232"/>
    <cellStyle name="SAPBEXHLevel1X 2 2 3 5 2 3" xfId="39233"/>
    <cellStyle name="SAPBEXHLevel1X 2 2 3 5 2 3 2" xfId="39234"/>
    <cellStyle name="SAPBEXHLevel1X 2 2 3 5 2 4" xfId="39235"/>
    <cellStyle name="SAPBEXHLevel1X 2 2 3 5 3" xfId="39236"/>
    <cellStyle name="SAPBEXHLevel1X 2 2 3 5 3 2" xfId="39237"/>
    <cellStyle name="SAPBEXHLevel1X 2 2 3 5 4" xfId="39238"/>
    <cellStyle name="SAPBEXHLevel1X 2 2 3 5 4 2" xfId="39239"/>
    <cellStyle name="SAPBEXHLevel1X 2 2 3 5 5" xfId="39240"/>
    <cellStyle name="SAPBEXHLevel1X 2 2 3 6" xfId="5543"/>
    <cellStyle name="SAPBEXHLevel1X 2 2 3 6 2" xfId="5544"/>
    <cellStyle name="SAPBEXHLevel1X 2 2 3 6 2 2" xfId="39241"/>
    <cellStyle name="SAPBEXHLevel1X 2 2 3 6 2 2 2" xfId="39242"/>
    <cellStyle name="SAPBEXHLevel1X 2 2 3 6 2 3" xfId="39243"/>
    <cellStyle name="SAPBEXHLevel1X 2 2 3 6 2 3 2" xfId="39244"/>
    <cellStyle name="SAPBEXHLevel1X 2 2 3 6 2 4" xfId="39245"/>
    <cellStyle name="SAPBEXHLevel1X 2 2 3 6 3" xfId="39246"/>
    <cellStyle name="SAPBEXHLevel1X 2 2 3 6 3 2" xfId="39247"/>
    <cellStyle name="SAPBEXHLevel1X 2 2 3 6 4" xfId="39248"/>
    <cellStyle name="SAPBEXHLevel1X 2 2 3 6 4 2" xfId="39249"/>
    <cellStyle name="SAPBEXHLevel1X 2 2 3 6 5" xfId="39250"/>
    <cellStyle name="SAPBEXHLevel1X 2 2 3 7" xfId="5545"/>
    <cellStyle name="SAPBEXHLevel1X 2 2 3 7 2" xfId="39251"/>
    <cellStyle name="SAPBEXHLevel1X 2 2 3 7 2 2" xfId="39252"/>
    <cellStyle name="SAPBEXHLevel1X 2 2 3 7 3" xfId="39253"/>
    <cellStyle name="SAPBEXHLevel1X 2 2 3 7 3 2" xfId="39254"/>
    <cellStyle name="SAPBEXHLevel1X 2 2 3 7 4" xfId="39255"/>
    <cellStyle name="SAPBEXHLevel1X 2 2 3 8" xfId="39256"/>
    <cellStyle name="SAPBEXHLevel1X 2 2 3 8 2" xfId="39257"/>
    <cellStyle name="SAPBEXHLevel1X 2 2 3 9" xfId="39258"/>
    <cellStyle name="SAPBEXHLevel1X 2 2 3 9 2" xfId="39259"/>
    <cellStyle name="SAPBEXHLevel1X 2 2 4" xfId="5546"/>
    <cellStyle name="SAPBEXHLevel1X 2 2 4 10" xfId="39260"/>
    <cellStyle name="SAPBEXHLevel1X 2 2 4 2" xfId="5547"/>
    <cellStyle name="SAPBEXHLevel1X 2 2 4 2 2" xfId="5548"/>
    <cellStyle name="SAPBEXHLevel1X 2 2 4 2 2 2" xfId="39261"/>
    <cellStyle name="SAPBEXHLevel1X 2 2 4 2 2 2 2" xfId="39262"/>
    <cellStyle name="SAPBEXHLevel1X 2 2 4 2 2 3" xfId="39263"/>
    <cellStyle name="SAPBEXHLevel1X 2 2 4 2 2 3 2" xfId="39264"/>
    <cellStyle name="SAPBEXHLevel1X 2 2 4 2 2 4" xfId="39265"/>
    <cellStyle name="SAPBEXHLevel1X 2 2 4 2 3" xfId="39266"/>
    <cellStyle name="SAPBEXHLevel1X 2 2 4 2 3 2" xfId="39267"/>
    <cellStyle name="SAPBEXHLevel1X 2 2 4 2 4" xfId="39268"/>
    <cellStyle name="SAPBEXHLevel1X 2 2 4 2 4 2" xfId="39269"/>
    <cellStyle name="SAPBEXHLevel1X 2 2 4 2 5" xfId="39270"/>
    <cellStyle name="SAPBEXHLevel1X 2 2 4 3" xfId="5549"/>
    <cellStyle name="SAPBEXHLevel1X 2 2 4 3 2" xfId="5550"/>
    <cellStyle name="SAPBEXHLevel1X 2 2 4 3 2 2" xfId="39271"/>
    <cellStyle name="SAPBEXHLevel1X 2 2 4 3 2 2 2" xfId="39272"/>
    <cellStyle name="SAPBEXHLevel1X 2 2 4 3 2 3" xfId="39273"/>
    <cellStyle name="SAPBEXHLevel1X 2 2 4 3 2 3 2" xfId="39274"/>
    <cellStyle name="SAPBEXHLevel1X 2 2 4 3 2 4" xfId="39275"/>
    <cellStyle name="SAPBEXHLevel1X 2 2 4 3 3" xfId="39276"/>
    <cellStyle name="SAPBEXHLevel1X 2 2 4 3 3 2" xfId="39277"/>
    <cellStyle name="SAPBEXHLevel1X 2 2 4 3 4" xfId="39278"/>
    <cellStyle name="SAPBEXHLevel1X 2 2 4 3 4 2" xfId="39279"/>
    <cellStyle name="SAPBEXHLevel1X 2 2 4 3 5" xfId="39280"/>
    <cellStyle name="SAPBEXHLevel1X 2 2 4 4" xfId="5551"/>
    <cellStyle name="SAPBEXHLevel1X 2 2 4 4 2" xfId="5552"/>
    <cellStyle name="SAPBEXHLevel1X 2 2 4 4 2 2" xfId="39281"/>
    <cellStyle name="SAPBEXHLevel1X 2 2 4 4 2 2 2" xfId="39282"/>
    <cellStyle name="SAPBEXHLevel1X 2 2 4 4 2 3" xfId="39283"/>
    <cellStyle name="SAPBEXHLevel1X 2 2 4 4 2 3 2" xfId="39284"/>
    <cellStyle name="SAPBEXHLevel1X 2 2 4 4 2 4" xfId="39285"/>
    <cellStyle name="SAPBEXHLevel1X 2 2 4 4 3" xfId="39286"/>
    <cellStyle name="SAPBEXHLevel1X 2 2 4 4 3 2" xfId="39287"/>
    <cellStyle name="SAPBEXHLevel1X 2 2 4 4 4" xfId="39288"/>
    <cellStyle name="SAPBEXHLevel1X 2 2 4 4 4 2" xfId="39289"/>
    <cellStyle name="SAPBEXHLevel1X 2 2 4 4 5" xfId="39290"/>
    <cellStyle name="SAPBEXHLevel1X 2 2 4 5" xfId="5553"/>
    <cellStyle name="SAPBEXHLevel1X 2 2 4 5 2" xfId="5554"/>
    <cellStyle name="SAPBEXHLevel1X 2 2 4 5 2 2" xfId="39291"/>
    <cellStyle name="SAPBEXHLevel1X 2 2 4 5 2 2 2" xfId="39292"/>
    <cellStyle name="SAPBEXHLevel1X 2 2 4 5 2 3" xfId="39293"/>
    <cellStyle name="SAPBEXHLevel1X 2 2 4 5 2 3 2" xfId="39294"/>
    <cellStyle name="SAPBEXHLevel1X 2 2 4 5 2 4" xfId="39295"/>
    <cellStyle name="SAPBEXHLevel1X 2 2 4 5 3" xfId="39296"/>
    <cellStyle name="SAPBEXHLevel1X 2 2 4 5 3 2" xfId="39297"/>
    <cellStyle name="SAPBEXHLevel1X 2 2 4 5 4" xfId="39298"/>
    <cellStyle name="SAPBEXHLevel1X 2 2 4 5 4 2" xfId="39299"/>
    <cellStyle name="SAPBEXHLevel1X 2 2 4 5 5" xfId="39300"/>
    <cellStyle name="SAPBEXHLevel1X 2 2 4 6" xfId="5555"/>
    <cellStyle name="SAPBEXHLevel1X 2 2 4 6 2" xfId="5556"/>
    <cellStyle name="SAPBEXHLevel1X 2 2 4 6 2 2" xfId="39301"/>
    <cellStyle name="SAPBEXHLevel1X 2 2 4 6 2 2 2" xfId="39302"/>
    <cellStyle name="SAPBEXHLevel1X 2 2 4 6 2 3" xfId="39303"/>
    <cellStyle name="SAPBEXHLevel1X 2 2 4 6 2 3 2" xfId="39304"/>
    <cellStyle name="SAPBEXHLevel1X 2 2 4 6 2 4" xfId="39305"/>
    <cellStyle name="SAPBEXHLevel1X 2 2 4 6 3" xfId="39306"/>
    <cellStyle name="SAPBEXHLevel1X 2 2 4 6 3 2" xfId="39307"/>
    <cellStyle name="SAPBEXHLevel1X 2 2 4 6 4" xfId="39308"/>
    <cellStyle name="SAPBEXHLevel1X 2 2 4 6 4 2" xfId="39309"/>
    <cellStyle name="SAPBEXHLevel1X 2 2 4 6 5" xfId="39310"/>
    <cellStyle name="SAPBEXHLevel1X 2 2 4 7" xfId="5557"/>
    <cellStyle name="SAPBEXHLevel1X 2 2 4 7 2" xfId="39311"/>
    <cellStyle name="SAPBEXHLevel1X 2 2 4 7 2 2" xfId="39312"/>
    <cellStyle name="SAPBEXHLevel1X 2 2 4 7 3" xfId="39313"/>
    <cellStyle name="SAPBEXHLevel1X 2 2 4 7 3 2" xfId="39314"/>
    <cellStyle name="SAPBEXHLevel1X 2 2 4 7 4" xfId="39315"/>
    <cellStyle name="SAPBEXHLevel1X 2 2 4 8" xfId="39316"/>
    <cellStyle name="SAPBEXHLevel1X 2 2 4 8 2" xfId="39317"/>
    <cellStyle name="SAPBEXHLevel1X 2 2 4 9" xfId="39318"/>
    <cellStyle name="SAPBEXHLevel1X 2 2 4 9 2" xfId="39319"/>
    <cellStyle name="SAPBEXHLevel1X 2 2 5" xfId="5558"/>
    <cellStyle name="SAPBEXHLevel1X 2 2 5 2" xfId="5559"/>
    <cellStyle name="SAPBEXHLevel1X 2 2 5 2 2" xfId="39320"/>
    <cellStyle name="SAPBEXHLevel1X 2 2 5 2 2 2" xfId="39321"/>
    <cellStyle name="SAPBEXHLevel1X 2 2 5 2 3" xfId="39322"/>
    <cellStyle name="SAPBEXHLevel1X 2 2 5 2 3 2" xfId="39323"/>
    <cellStyle name="SAPBEXHLevel1X 2 2 5 2 4" xfId="39324"/>
    <cellStyle name="SAPBEXHLevel1X 2 2 5 3" xfId="39325"/>
    <cellStyle name="SAPBEXHLevel1X 2 2 5 3 2" xfId="39326"/>
    <cellStyle name="SAPBEXHLevel1X 2 2 5 4" xfId="39327"/>
    <cellStyle name="SAPBEXHLevel1X 2 2 5 4 2" xfId="39328"/>
    <cellStyle name="SAPBEXHLevel1X 2 2 5 5" xfId="39329"/>
    <cellStyle name="SAPBEXHLevel1X 2 2 6" xfId="5560"/>
    <cellStyle name="SAPBEXHLevel1X 2 2 6 2" xfId="5561"/>
    <cellStyle name="SAPBEXHLevel1X 2 2 6 2 2" xfId="39330"/>
    <cellStyle name="SAPBEXHLevel1X 2 2 6 2 2 2" xfId="39331"/>
    <cellStyle name="SAPBEXHLevel1X 2 2 6 2 3" xfId="39332"/>
    <cellStyle name="SAPBEXHLevel1X 2 2 6 2 3 2" xfId="39333"/>
    <cellStyle name="SAPBEXHLevel1X 2 2 6 2 4" xfId="39334"/>
    <cellStyle name="SAPBEXHLevel1X 2 2 6 3" xfId="39335"/>
    <cellStyle name="SAPBEXHLevel1X 2 2 6 3 2" xfId="39336"/>
    <cellStyle name="SAPBEXHLevel1X 2 2 6 4" xfId="39337"/>
    <cellStyle name="SAPBEXHLevel1X 2 2 6 4 2" xfId="39338"/>
    <cellStyle name="SAPBEXHLevel1X 2 2 6 5" xfId="39339"/>
    <cellStyle name="SAPBEXHLevel1X 2 2 7" xfId="5562"/>
    <cellStyle name="SAPBEXHLevel1X 2 2 7 2" xfId="5563"/>
    <cellStyle name="SAPBEXHLevel1X 2 2 7 2 2" xfId="39340"/>
    <cellStyle name="SAPBEXHLevel1X 2 2 7 2 2 2" xfId="39341"/>
    <cellStyle name="SAPBEXHLevel1X 2 2 7 2 3" xfId="39342"/>
    <cellStyle name="SAPBEXHLevel1X 2 2 7 2 3 2" xfId="39343"/>
    <cellStyle name="SAPBEXHLevel1X 2 2 7 2 4" xfId="39344"/>
    <cellStyle name="SAPBEXHLevel1X 2 2 7 3" xfId="39345"/>
    <cellStyle name="SAPBEXHLevel1X 2 2 7 3 2" xfId="39346"/>
    <cellStyle name="SAPBEXHLevel1X 2 2 7 4" xfId="39347"/>
    <cellStyle name="SAPBEXHLevel1X 2 2 7 4 2" xfId="39348"/>
    <cellStyle name="SAPBEXHLevel1X 2 2 7 5" xfId="39349"/>
    <cellStyle name="SAPBEXHLevel1X 2 2 8" xfId="5564"/>
    <cellStyle name="SAPBEXHLevel1X 2 2 8 2" xfId="5565"/>
    <cellStyle name="SAPBEXHLevel1X 2 2 8 2 2" xfId="39350"/>
    <cellStyle name="SAPBEXHLevel1X 2 2 8 2 2 2" xfId="39351"/>
    <cellStyle name="SAPBEXHLevel1X 2 2 8 2 3" xfId="39352"/>
    <cellStyle name="SAPBEXHLevel1X 2 2 8 2 3 2" xfId="39353"/>
    <cellStyle name="SAPBEXHLevel1X 2 2 8 2 4" xfId="39354"/>
    <cellStyle name="SAPBEXHLevel1X 2 2 8 3" xfId="39355"/>
    <cellStyle name="SAPBEXHLevel1X 2 2 8 3 2" xfId="39356"/>
    <cellStyle name="SAPBEXHLevel1X 2 2 8 4" xfId="39357"/>
    <cellStyle name="SAPBEXHLevel1X 2 2 8 4 2" xfId="39358"/>
    <cellStyle name="SAPBEXHLevel1X 2 2 8 5" xfId="39359"/>
    <cellStyle name="SAPBEXHLevel1X 2 2 9" xfId="5566"/>
    <cellStyle name="SAPBEXHLevel1X 2 2 9 2" xfId="5567"/>
    <cellStyle name="SAPBEXHLevel1X 2 2 9 2 2" xfId="39360"/>
    <cellStyle name="SAPBEXHLevel1X 2 2 9 2 2 2" xfId="39361"/>
    <cellStyle name="SAPBEXHLevel1X 2 2 9 2 3" xfId="39362"/>
    <cellStyle name="SAPBEXHLevel1X 2 2 9 2 3 2" xfId="39363"/>
    <cellStyle name="SAPBEXHLevel1X 2 2 9 2 4" xfId="39364"/>
    <cellStyle name="SAPBEXHLevel1X 2 2 9 3" xfId="39365"/>
    <cellStyle name="SAPBEXHLevel1X 2 2 9 3 2" xfId="39366"/>
    <cellStyle name="SAPBEXHLevel1X 2 2 9 4" xfId="39367"/>
    <cellStyle name="SAPBEXHLevel1X 2 2 9 4 2" xfId="39368"/>
    <cellStyle name="SAPBEXHLevel1X 2 2 9 5" xfId="39369"/>
    <cellStyle name="SAPBEXHLevel1X 2 20" xfId="39370"/>
    <cellStyle name="SAPBEXHLevel1X 2 20 2" xfId="39371"/>
    <cellStyle name="SAPBEXHLevel1X 2 21" xfId="39372"/>
    <cellStyle name="SAPBEXHLevel1X 2 3" xfId="5568"/>
    <cellStyle name="SAPBEXHLevel1X 2 3 10" xfId="39373"/>
    <cellStyle name="SAPBEXHLevel1X 2 3 2" xfId="5569"/>
    <cellStyle name="SAPBEXHLevel1X 2 3 2 2" xfId="5570"/>
    <cellStyle name="SAPBEXHLevel1X 2 3 2 2 2" xfId="39374"/>
    <cellStyle name="SAPBEXHLevel1X 2 3 2 2 2 2" xfId="39375"/>
    <cellStyle name="SAPBEXHLevel1X 2 3 2 2 3" xfId="39376"/>
    <cellStyle name="SAPBEXHLevel1X 2 3 2 2 3 2" xfId="39377"/>
    <cellStyle name="SAPBEXHLevel1X 2 3 2 2 4" xfId="39378"/>
    <cellStyle name="SAPBEXHLevel1X 2 3 2 3" xfId="39379"/>
    <cellStyle name="SAPBEXHLevel1X 2 3 2 3 2" xfId="39380"/>
    <cellStyle name="SAPBEXHLevel1X 2 3 2 4" xfId="39381"/>
    <cellStyle name="SAPBEXHLevel1X 2 3 2 4 2" xfId="39382"/>
    <cellStyle name="SAPBEXHLevel1X 2 3 2 5" xfId="39383"/>
    <cellStyle name="SAPBEXHLevel1X 2 3 3" xfId="5571"/>
    <cellStyle name="SAPBEXHLevel1X 2 3 3 2" xfId="5572"/>
    <cellStyle name="SAPBEXHLevel1X 2 3 3 2 2" xfId="39384"/>
    <cellStyle name="SAPBEXHLevel1X 2 3 3 2 2 2" xfId="39385"/>
    <cellStyle name="SAPBEXHLevel1X 2 3 3 2 3" xfId="39386"/>
    <cellStyle name="SAPBEXHLevel1X 2 3 3 2 3 2" xfId="39387"/>
    <cellStyle name="SAPBEXHLevel1X 2 3 3 2 4" xfId="39388"/>
    <cellStyle name="SAPBEXHLevel1X 2 3 3 3" xfId="39389"/>
    <cellStyle name="SAPBEXHLevel1X 2 3 3 3 2" xfId="39390"/>
    <cellStyle name="SAPBEXHLevel1X 2 3 3 4" xfId="39391"/>
    <cellStyle name="SAPBEXHLevel1X 2 3 3 4 2" xfId="39392"/>
    <cellStyle name="SAPBEXHLevel1X 2 3 3 5" xfId="39393"/>
    <cellStyle name="SAPBEXHLevel1X 2 3 4" xfId="5573"/>
    <cellStyle name="SAPBEXHLevel1X 2 3 4 2" xfId="5574"/>
    <cellStyle name="SAPBEXHLevel1X 2 3 4 2 2" xfId="39394"/>
    <cellStyle name="SAPBEXHLevel1X 2 3 4 2 2 2" xfId="39395"/>
    <cellStyle name="SAPBEXHLevel1X 2 3 4 2 3" xfId="39396"/>
    <cellStyle name="SAPBEXHLevel1X 2 3 4 2 3 2" xfId="39397"/>
    <cellStyle name="SAPBEXHLevel1X 2 3 4 2 4" xfId="39398"/>
    <cellStyle name="SAPBEXHLevel1X 2 3 4 3" xfId="39399"/>
    <cellStyle name="SAPBEXHLevel1X 2 3 4 3 2" xfId="39400"/>
    <cellStyle name="SAPBEXHLevel1X 2 3 4 4" xfId="39401"/>
    <cellStyle name="SAPBEXHLevel1X 2 3 4 4 2" xfId="39402"/>
    <cellStyle name="SAPBEXHLevel1X 2 3 4 5" xfId="39403"/>
    <cellStyle name="SAPBEXHLevel1X 2 3 5" xfId="5575"/>
    <cellStyle name="SAPBEXHLevel1X 2 3 5 2" xfId="5576"/>
    <cellStyle name="SAPBEXHLevel1X 2 3 5 2 2" xfId="39404"/>
    <cellStyle name="SAPBEXHLevel1X 2 3 5 2 2 2" xfId="39405"/>
    <cellStyle name="SAPBEXHLevel1X 2 3 5 2 3" xfId="39406"/>
    <cellStyle name="SAPBEXHLevel1X 2 3 5 2 3 2" xfId="39407"/>
    <cellStyle name="SAPBEXHLevel1X 2 3 5 2 4" xfId="39408"/>
    <cellStyle name="SAPBEXHLevel1X 2 3 5 3" xfId="39409"/>
    <cellStyle name="SAPBEXHLevel1X 2 3 5 3 2" xfId="39410"/>
    <cellStyle name="SAPBEXHLevel1X 2 3 5 4" xfId="39411"/>
    <cellStyle name="SAPBEXHLevel1X 2 3 5 4 2" xfId="39412"/>
    <cellStyle name="SAPBEXHLevel1X 2 3 5 5" xfId="39413"/>
    <cellStyle name="SAPBEXHLevel1X 2 3 6" xfId="5577"/>
    <cellStyle name="SAPBEXHLevel1X 2 3 6 2" xfId="5578"/>
    <cellStyle name="SAPBEXHLevel1X 2 3 6 2 2" xfId="39414"/>
    <cellStyle name="SAPBEXHLevel1X 2 3 6 2 2 2" xfId="39415"/>
    <cellStyle name="SAPBEXHLevel1X 2 3 6 2 3" xfId="39416"/>
    <cellStyle name="SAPBEXHLevel1X 2 3 6 2 3 2" xfId="39417"/>
    <cellStyle name="SAPBEXHLevel1X 2 3 6 2 4" xfId="39418"/>
    <cellStyle name="SAPBEXHLevel1X 2 3 6 3" xfId="39419"/>
    <cellStyle name="SAPBEXHLevel1X 2 3 6 3 2" xfId="39420"/>
    <cellStyle name="SAPBEXHLevel1X 2 3 6 4" xfId="39421"/>
    <cellStyle name="SAPBEXHLevel1X 2 3 6 4 2" xfId="39422"/>
    <cellStyle name="SAPBEXHLevel1X 2 3 6 5" xfId="39423"/>
    <cellStyle name="SAPBEXHLevel1X 2 3 7" xfId="5579"/>
    <cellStyle name="SAPBEXHLevel1X 2 3 7 2" xfId="39424"/>
    <cellStyle name="SAPBEXHLevel1X 2 3 7 2 2" xfId="39425"/>
    <cellStyle name="SAPBEXHLevel1X 2 3 7 3" xfId="39426"/>
    <cellStyle name="SAPBEXHLevel1X 2 3 7 3 2" xfId="39427"/>
    <cellStyle name="SAPBEXHLevel1X 2 3 7 4" xfId="39428"/>
    <cellStyle name="SAPBEXHLevel1X 2 3 8" xfId="39429"/>
    <cellStyle name="SAPBEXHLevel1X 2 3 8 2" xfId="39430"/>
    <cellStyle name="SAPBEXHLevel1X 2 3 9" xfId="39431"/>
    <cellStyle name="SAPBEXHLevel1X 2 3 9 2" xfId="39432"/>
    <cellStyle name="SAPBEXHLevel1X 2 4" xfId="5580"/>
    <cellStyle name="SAPBEXHLevel1X 2 4 10" xfId="39433"/>
    <cellStyle name="SAPBEXHLevel1X 2 4 2" xfId="5581"/>
    <cellStyle name="SAPBEXHLevel1X 2 4 2 2" xfId="5582"/>
    <cellStyle name="SAPBEXHLevel1X 2 4 2 2 2" xfId="39434"/>
    <cellStyle name="SAPBEXHLevel1X 2 4 2 2 2 2" xfId="39435"/>
    <cellStyle name="SAPBEXHLevel1X 2 4 2 2 3" xfId="39436"/>
    <cellStyle name="SAPBEXHLevel1X 2 4 2 2 3 2" xfId="39437"/>
    <cellStyle name="SAPBEXHLevel1X 2 4 2 2 4" xfId="39438"/>
    <cellStyle name="SAPBEXHLevel1X 2 4 2 3" xfId="39439"/>
    <cellStyle name="SAPBEXHLevel1X 2 4 2 3 2" xfId="39440"/>
    <cellStyle name="SAPBEXHLevel1X 2 4 2 4" xfId="39441"/>
    <cellStyle name="SAPBEXHLevel1X 2 4 2 4 2" xfId="39442"/>
    <cellStyle name="SAPBEXHLevel1X 2 4 2 5" xfId="39443"/>
    <cellStyle name="SAPBEXHLevel1X 2 4 3" xfId="5583"/>
    <cellStyle name="SAPBEXHLevel1X 2 4 3 2" xfId="5584"/>
    <cellStyle name="SAPBEXHLevel1X 2 4 3 2 2" xfId="39444"/>
    <cellStyle name="SAPBEXHLevel1X 2 4 3 2 2 2" xfId="39445"/>
    <cellStyle name="SAPBEXHLevel1X 2 4 3 2 3" xfId="39446"/>
    <cellStyle name="SAPBEXHLevel1X 2 4 3 2 3 2" xfId="39447"/>
    <cellStyle name="SAPBEXHLevel1X 2 4 3 2 4" xfId="39448"/>
    <cellStyle name="SAPBEXHLevel1X 2 4 3 3" xfId="39449"/>
    <cellStyle name="SAPBEXHLevel1X 2 4 3 3 2" xfId="39450"/>
    <cellStyle name="SAPBEXHLevel1X 2 4 3 4" xfId="39451"/>
    <cellStyle name="SAPBEXHLevel1X 2 4 3 4 2" xfId="39452"/>
    <cellStyle name="SAPBEXHLevel1X 2 4 3 5" xfId="39453"/>
    <cellStyle name="SAPBEXHLevel1X 2 4 4" xfId="5585"/>
    <cellStyle name="SAPBEXHLevel1X 2 4 4 2" xfId="5586"/>
    <cellStyle name="SAPBEXHLevel1X 2 4 4 2 2" xfId="39454"/>
    <cellStyle name="SAPBEXHLevel1X 2 4 4 2 2 2" xfId="39455"/>
    <cellStyle name="SAPBEXHLevel1X 2 4 4 2 3" xfId="39456"/>
    <cellStyle name="SAPBEXHLevel1X 2 4 4 2 3 2" xfId="39457"/>
    <cellStyle name="SAPBEXHLevel1X 2 4 4 2 4" xfId="39458"/>
    <cellStyle name="SAPBEXHLevel1X 2 4 4 3" xfId="39459"/>
    <cellStyle name="SAPBEXHLevel1X 2 4 4 3 2" xfId="39460"/>
    <cellStyle name="SAPBEXHLevel1X 2 4 4 4" xfId="39461"/>
    <cellStyle name="SAPBEXHLevel1X 2 4 4 4 2" xfId="39462"/>
    <cellStyle name="SAPBEXHLevel1X 2 4 4 5" xfId="39463"/>
    <cellStyle name="SAPBEXHLevel1X 2 4 5" xfId="5587"/>
    <cellStyle name="SAPBEXHLevel1X 2 4 5 2" xfId="5588"/>
    <cellStyle name="SAPBEXHLevel1X 2 4 5 2 2" xfId="39464"/>
    <cellStyle name="SAPBEXHLevel1X 2 4 5 2 2 2" xfId="39465"/>
    <cellStyle name="SAPBEXHLevel1X 2 4 5 2 3" xfId="39466"/>
    <cellStyle name="SAPBEXHLevel1X 2 4 5 2 3 2" xfId="39467"/>
    <cellStyle name="SAPBEXHLevel1X 2 4 5 2 4" xfId="39468"/>
    <cellStyle name="SAPBEXHLevel1X 2 4 5 3" xfId="39469"/>
    <cellStyle name="SAPBEXHLevel1X 2 4 5 3 2" xfId="39470"/>
    <cellStyle name="SAPBEXHLevel1X 2 4 5 4" xfId="39471"/>
    <cellStyle name="SAPBEXHLevel1X 2 4 5 4 2" xfId="39472"/>
    <cellStyle name="SAPBEXHLevel1X 2 4 5 5" xfId="39473"/>
    <cellStyle name="SAPBEXHLevel1X 2 4 6" xfId="5589"/>
    <cellStyle name="SAPBEXHLevel1X 2 4 6 2" xfId="5590"/>
    <cellStyle name="SAPBEXHLevel1X 2 4 6 2 2" xfId="39474"/>
    <cellStyle name="SAPBEXHLevel1X 2 4 6 2 2 2" xfId="39475"/>
    <cellStyle name="SAPBEXHLevel1X 2 4 6 2 3" xfId="39476"/>
    <cellStyle name="SAPBEXHLevel1X 2 4 6 2 3 2" xfId="39477"/>
    <cellStyle name="SAPBEXHLevel1X 2 4 6 2 4" xfId="39478"/>
    <cellStyle name="SAPBEXHLevel1X 2 4 6 3" xfId="39479"/>
    <cellStyle name="SAPBEXHLevel1X 2 4 6 3 2" xfId="39480"/>
    <cellStyle name="SAPBEXHLevel1X 2 4 6 4" xfId="39481"/>
    <cellStyle name="SAPBEXHLevel1X 2 4 6 4 2" xfId="39482"/>
    <cellStyle name="SAPBEXHLevel1X 2 4 6 5" xfId="39483"/>
    <cellStyle name="SAPBEXHLevel1X 2 4 7" xfId="5591"/>
    <cellStyle name="SAPBEXHLevel1X 2 4 7 2" xfId="39484"/>
    <cellStyle name="SAPBEXHLevel1X 2 4 7 2 2" xfId="39485"/>
    <cellStyle name="SAPBEXHLevel1X 2 4 7 3" xfId="39486"/>
    <cellStyle name="SAPBEXHLevel1X 2 4 7 3 2" xfId="39487"/>
    <cellStyle name="SAPBEXHLevel1X 2 4 7 4" xfId="39488"/>
    <cellStyle name="SAPBEXHLevel1X 2 4 8" xfId="39489"/>
    <cellStyle name="SAPBEXHLevel1X 2 4 8 2" xfId="39490"/>
    <cellStyle name="SAPBEXHLevel1X 2 4 9" xfId="39491"/>
    <cellStyle name="SAPBEXHLevel1X 2 4 9 2" xfId="39492"/>
    <cellStyle name="SAPBEXHLevel1X 2 5" xfId="5592"/>
    <cellStyle name="SAPBEXHLevel1X 2 5 10" xfId="39493"/>
    <cellStyle name="SAPBEXHLevel1X 2 5 2" xfId="5593"/>
    <cellStyle name="SAPBEXHLevel1X 2 5 2 2" xfId="5594"/>
    <cellStyle name="SAPBEXHLevel1X 2 5 2 2 2" xfId="39494"/>
    <cellStyle name="SAPBEXHLevel1X 2 5 2 2 2 2" xfId="39495"/>
    <cellStyle name="SAPBEXHLevel1X 2 5 2 2 3" xfId="39496"/>
    <cellStyle name="SAPBEXHLevel1X 2 5 2 2 3 2" xfId="39497"/>
    <cellStyle name="SAPBEXHLevel1X 2 5 2 2 4" xfId="39498"/>
    <cellStyle name="SAPBEXHLevel1X 2 5 2 3" xfId="39499"/>
    <cellStyle name="SAPBEXHLevel1X 2 5 2 3 2" xfId="39500"/>
    <cellStyle name="SAPBEXHLevel1X 2 5 2 4" xfId="39501"/>
    <cellStyle name="SAPBEXHLevel1X 2 5 2 4 2" xfId="39502"/>
    <cellStyle name="SAPBEXHLevel1X 2 5 2 5" xfId="39503"/>
    <cellStyle name="SAPBEXHLevel1X 2 5 3" xfId="5595"/>
    <cellStyle name="SAPBEXHLevel1X 2 5 3 2" xfId="5596"/>
    <cellStyle name="SAPBEXHLevel1X 2 5 3 2 2" xfId="39504"/>
    <cellStyle name="SAPBEXHLevel1X 2 5 3 2 2 2" xfId="39505"/>
    <cellStyle name="SAPBEXHLevel1X 2 5 3 2 3" xfId="39506"/>
    <cellStyle name="SAPBEXHLevel1X 2 5 3 2 3 2" xfId="39507"/>
    <cellStyle name="SAPBEXHLevel1X 2 5 3 2 4" xfId="39508"/>
    <cellStyle name="SAPBEXHLevel1X 2 5 3 3" xfId="39509"/>
    <cellStyle name="SAPBEXHLevel1X 2 5 3 3 2" xfId="39510"/>
    <cellStyle name="SAPBEXHLevel1X 2 5 3 4" xfId="39511"/>
    <cellStyle name="SAPBEXHLevel1X 2 5 3 4 2" xfId="39512"/>
    <cellStyle name="SAPBEXHLevel1X 2 5 3 5" xfId="39513"/>
    <cellStyle name="SAPBEXHLevel1X 2 5 4" xfId="5597"/>
    <cellStyle name="SAPBEXHLevel1X 2 5 4 2" xfId="5598"/>
    <cellStyle name="SAPBEXHLevel1X 2 5 4 2 2" xfId="39514"/>
    <cellStyle name="SAPBEXHLevel1X 2 5 4 2 2 2" xfId="39515"/>
    <cellStyle name="SAPBEXHLevel1X 2 5 4 2 3" xfId="39516"/>
    <cellStyle name="SAPBEXHLevel1X 2 5 4 2 3 2" xfId="39517"/>
    <cellStyle name="SAPBEXHLevel1X 2 5 4 2 4" xfId="39518"/>
    <cellStyle name="SAPBEXHLevel1X 2 5 4 3" xfId="39519"/>
    <cellStyle name="SAPBEXHLevel1X 2 5 4 3 2" xfId="39520"/>
    <cellStyle name="SAPBEXHLevel1X 2 5 4 4" xfId="39521"/>
    <cellStyle name="SAPBEXHLevel1X 2 5 4 4 2" xfId="39522"/>
    <cellStyle name="SAPBEXHLevel1X 2 5 4 5" xfId="39523"/>
    <cellStyle name="SAPBEXHLevel1X 2 5 5" xfId="5599"/>
    <cellStyle name="SAPBEXHLevel1X 2 5 5 2" xfId="5600"/>
    <cellStyle name="SAPBEXHLevel1X 2 5 5 2 2" xfId="39524"/>
    <cellStyle name="SAPBEXHLevel1X 2 5 5 2 2 2" xfId="39525"/>
    <cellStyle name="SAPBEXHLevel1X 2 5 5 2 3" xfId="39526"/>
    <cellStyle name="SAPBEXHLevel1X 2 5 5 2 3 2" xfId="39527"/>
    <cellStyle name="SAPBEXHLevel1X 2 5 5 2 4" xfId="39528"/>
    <cellStyle name="SAPBEXHLevel1X 2 5 5 3" xfId="39529"/>
    <cellStyle name="SAPBEXHLevel1X 2 5 5 3 2" xfId="39530"/>
    <cellStyle name="SAPBEXHLevel1X 2 5 5 4" xfId="39531"/>
    <cellStyle name="SAPBEXHLevel1X 2 5 5 4 2" xfId="39532"/>
    <cellStyle name="SAPBEXHLevel1X 2 5 5 5" xfId="39533"/>
    <cellStyle name="SAPBEXHLevel1X 2 5 6" xfId="5601"/>
    <cellStyle name="SAPBEXHLevel1X 2 5 6 2" xfId="5602"/>
    <cellStyle name="SAPBEXHLevel1X 2 5 6 2 2" xfId="39534"/>
    <cellStyle name="SAPBEXHLevel1X 2 5 6 2 2 2" xfId="39535"/>
    <cellStyle name="SAPBEXHLevel1X 2 5 6 2 3" xfId="39536"/>
    <cellStyle name="SAPBEXHLevel1X 2 5 6 2 3 2" xfId="39537"/>
    <cellStyle name="SAPBEXHLevel1X 2 5 6 2 4" xfId="39538"/>
    <cellStyle name="SAPBEXHLevel1X 2 5 6 3" xfId="39539"/>
    <cellStyle name="SAPBEXHLevel1X 2 5 6 3 2" xfId="39540"/>
    <cellStyle name="SAPBEXHLevel1X 2 5 6 4" xfId="39541"/>
    <cellStyle name="SAPBEXHLevel1X 2 5 6 4 2" xfId="39542"/>
    <cellStyle name="SAPBEXHLevel1X 2 5 6 5" xfId="39543"/>
    <cellStyle name="SAPBEXHLevel1X 2 5 7" xfId="5603"/>
    <cellStyle name="SAPBEXHLevel1X 2 5 7 2" xfId="39544"/>
    <cellStyle name="SAPBEXHLevel1X 2 5 7 2 2" xfId="39545"/>
    <cellStyle name="SAPBEXHLevel1X 2 5 7 3" xfId="39546"/>
    <cellStyle name="SAPBEXHLevel1X 2 5 7 3 2" xfId="39547"/>
    <cellStyle name="SAPBEXHLevel1X 2 5 7 4" xfId="39548"/>
    <cellStyle name="SAPBEXHLevel1X 2 5 8" xfId="39549"/>
    <cellStyle name="SAPBEXHLevel1X 2 5 8 2" xfId="39550"/>
    <cellStyle name="SAPBEXHLevel1X 2 5 9" xfId="39551"/>
    <cellStyle name="SAPBEXHLevel1X 2 5 9 2" xfId="39552"/>
    <cellStyle name="SAPBEXHLevel1X 2 6" xfId="5604"/>
    <cellStyle name="SAPBEXHLevel1X 2 6 2" xfId="5605"/>
    <cellStyle name="SAPBEXHLevel1X 2 6 2 2" xfId="39553"/>
    <cellStyle name="SAPBEXHLevel1X 2 6 2 2 2" xfId="39554"/>
    <cellStyle name="SAPBEXHLevel1X 2 6 2 3" xfId="39555"/>
    <cellStyle name="SAPBEXHLevel1X 2 6 2 3 2" xfId="39556"/>
    <cellStyle name="SAPBEXHLevel1X 2 6 2 4" xfId="39557"/>
    <cellStyle name="SAPBEXHLevel1X 2 6 3" xfId="39558"/>
    <cellStyle name="SAPBEXHLevel1X 2 6 3 2" xfId="39559"/>
    <cellStyle name="SAPBEXHLevel1X 2 6 4" xfId="39560"/>
    <cellStyle name="SAPBEXHLevel1X 2 6 4 2" xfId="39561"/>
    <cellStyle name="SAPBEXHLevel1X 2 6 5" xfId="39562"/>
    <cellStyle name="SAPBEXHLevel1X 2 7" xfId="5606"/>
    <cellStyle name="SAPBEXHLevel1X 2 7 2" xfId="5607"/>
    <cellStyle name="SAPBEXHLevel1X 2 7 2 2" xfId="39563"/>
    <cellStyle name="SAPBEXHLevel1X 2 7 2 2 2" xfId="39564"/>
    <cellStyle name="SAPBEXHLevel1X 2 7 2 3" xfId="39565"/>
    <cellStyle name="SAPBEXHLevel1X 2 7 2 3 2" xfId="39566"/>
    <cellStyle name="SAPBEXHLevel1X 2 7 2 4" xfId="39567"/>
    <cellStyle name="SAPBEXHLevel1X 2 7 3" xfId="39568"/>
    <cellStyle name="SAPBEXHLevel1X 2 7 3 2" xfId="39569"/>
    <cellStyle name="SAPBEXHLevel1X 2 7 4" xfId="39570"/>
    <cellStyle name="SAPBEXHLevel1X 2 7 4 2" xfId="39571"/>
    <cellStyle name="SAPBEXHLevel1X 2 7 5" xfId="39572"/>
    <cellStyle name="SAPBEXHLevel1X 2 8" xfId="5608"/>
    <cellStyle name="SAPBEXHLevel1X 2 8 2" xfId="5609"/>
    <cellStyle name="SAPBEXHLevel1X 2 8 2 2" xfId="39573"/>
    <cellStyle name="SAPBEXHLevel1X 2 8 2 2 2" xfId="39574"/>
    <cellStyle name="SAPBEXHLevel1X 2 8 2 3" xfId="39575"/>
    <cellStyle name="SAPBEXHLevel1X 2 8 2 3 2" xfId="39576"/>
    <cellStyle name="SAPBEXHLevel1X 2 8 2 4" xfId="39577"/>
    <cellStyle name="SAPBEXHLevel1X 2 8 3" xfId="39578"/>
    <cellStyle name="SAPBEXHLevel1X 2 8 3 2" xfId="39579"/>
    <cellStyle name="SAPBEXHLevel1X 2 8 4" xfId="39580"/>
    <cellStyle name="SAPBEXHLevel1X 2 8 4 2" xfId="39581"/>
    <cellStyle name="SAPBEXHLevel1X 2 8 5" xfId="39582"/>
    <cellStyle name="SAPBEXHLevel1X 2 9" xfId="5610"/>
    <cellStyle name="SAPBEXHLevel1X 2 9 2" xfId="5611"/>
    <cellStyle name="SAPBEXHLevel1X 2 9 2 2" xfId="39583"/>
    <cellStyle name="SAPBEXHLevel1X 2 9 2 2 2" xfId="39584"/>
    <cellStyle name="SAPBEXHLevel1X 2 9 2 3" xfId="39585"/>
    <cellStyle name="SAPBEXHLevel1X 2 9 2 3 2" xfId="39586"/>
    <cellStyle name="SAPBEXHLevel1X 2 9 2 4" xfId="39587"/>
    <cellStyle name="SAPBEXHLevel1X 2 9 3" xfId="39588"/>
    <cellStyle name="SAPBEXHLevel1X 2 9 3 2" xfId="39589"/>
    <cellStyle name="SAPBEXHLevel1X 2 9 4" xfId="39590"/>
    <cellStyle name="SAPBEXHLevel1X 2 9 4 2" xfId="39591"/>
    <cellStyle name="SAPBEXHLevel1X 2 9 5" xfId="39592"/>
    <cellStyle name="SAPBEXHLevel1X 20" xfId="39593"/>
    <cellStyle name="SAPBEXHLevel1X 20 2" xfId="39594"/>
    <cellStyle name="SAPBEXHLevel1X 21" xfId="39595"/>
    <cellStyle name="SAPBEXHLevel1X 21 2" xfId="39596"/>
    <cellStyle name="SAPBEXHLevel1X 22" xfId="39597"/>
    <cellStyle name="SAPBEXHLevel1X 3" xfId="5612"/>
    <cellStyle name="SAPBEXHLevel1X 3 10" xfId="5613"/>
    <cellStyle name="SAPBEXHLevel1X 3 10 2" xfId="39598"/>
    <cellStyle name="SAPBEXHLevel1X 3 10 2 2" xfId="39599"/>
    <cellStyle name="SAPBEXHLevel1X 3 10 3" xfId="39600"/>
    <cellStyle name="SAPBEXHLevel1X 3 10 3 2" xfId="39601"/>
    <cellStyle name="SAPBEXHLevel1X 3 10 4" xfId="39602"/>
    <cellStyle name="SAPBEXHLevel1X 3 11" xfId="39603"/>
    <cellStyle name="SAPBEXHLevel1X 3 11 2" xfId="39604"/>
    <cellStyle name="SAPBEXHLevel1X 3 12" xfId="39605"/>
    <cellStyle name="SAPBEXHLevel1X 3 12 2" xfId="39606"/>
    <cellStyle name="SAPBEXHLevel1X 3 13" xfId="39607"/>
    <cellStyle name="SAPBEXHLevel1X 3 2" xfId="5614"/>
    <cellStyle name="SAPBEXHLevel1X 3 2 10" xfId="39608"/>
    <cellStyle name="SAPBEXHLevel1X 3 2 2" xfId="5615"/>
    <cellStyle name="SAPBEXHLevel1X 3 2 2 2" xfId="5616"/>
    <cellStyle name="SAPBEXHLevel1X 3 2 2 2 2" xfId="39609"/>
    <cellStyle name="SAPBEXHLevel1X 3 2 2 2 2 2" xfId="39610"/>
    <cellStyle name="SAPBEXHLevel1X 3 2 2 2 3" xfId="39611"/>
    <cellStyle name="SAPBEXHLevel1X 3 2 2 2 3 2" xfId="39612"/>
    <cellStyle name="SAPBEXHLevel1X 3 2 2 2 4" xfId="39613"/>
    <cellStyle name="SAPBEXHLevel1X 3 2 2 3" xfId="39614"/>
    <cellStyle name="SAPBEXHLevel1X 3 2 2 3 2" xfId="39615"/>
    <cellStyle name="SAPBEXHLevel1X 3 2 2 4" xfId="39616"/>
    <cellStyle name="SAPBEXHLevel1X 3 2 2 4 2" xfId="39617"/>
    <cellStyle name="SAPBEXHLevel1X 3 2 2 5" xfId="39618"/>
    <cellStyle name="SAPBEXHLevel1X 3 2 3" xfId="5617"/>
    <cellStyle name="SAPBEXHLevel1X 3 2 3 2" xfId="5618"/>
    <cellStyle name="SAPBEXHLevel1X 3 2 3 2 2" xfId="39619"/>
    <cellStyle name="SAPBEXHLevel1X 3 2 3 2 2 2" xfId="39620"/>
    <cellStyle name="SAPBEXHLevel1X 3 2 3 2 3" xfId="39621"/>
    <cellStyle name="SAPBEXHLevel1X 3 2 3 2 3 2" xfId="39622"/>
    <cellStyle name="SAPBEXHLevel1X 3 2 3 2 4" xfId="39623"/>
    <cellStyle name="SAPBEXHLevel1X 3 2 3 3" xfId="39624"/>
    <cellStyle name="SAPBEXHLevel1X 3 2 3 3 2" xfId="39625"/>
    <cellStyle name="SAPBEXHLevel1X 3 2 3 4" xfId="39626"/>
    <cellStyle name="SAPBEXHLevel1X 3 2 3 4 2" xfId="39627"/>
    <cellStyle name="SAPBEXHLevel1X 3 2 3 5" xfId="39628"/>
    <cellStyle name="SAPBEXHLevel1X 3 2 4" xfId="5619"/>
    <cellStyle name="SAPBEXHLevel1X 3 2 4 2" xfId="5620"/>
    <cellStyle name="SAPBEXHLevel1X 3 2 4 2 2" xfId="39629"/>
    <cellStyle name="SAPBEXHLevel1X 3 2 4 2 2 2" xfId="39630"/>
    <cellStyle name="SAPBEXHLevel1X 3 2 4 2 3" xfId="39631"/>
    <cellStyle name="SAPBEXHLevel1X 3 2 4 2 3 2" xfId="39632"/>
    <cellStyle name="SAPBEXHLevel1X 3 2 4 2 4" xfId="39633"/>
    <cellStyle name="SAPBEXHLevel1X 3 2 4 3" xfId="39634"/>
    <cellStyle name="SAPBEXHLevel1X 3 2 4 3 2" xfId="39635"/>
    <cellStyle name="SAPBEXHLevel1X 3 2 4 4" xfId="39636"/>
    <cellStyle name="SAPBEXHLevel1X 3 2 4 4 2" xfId="39637"/>
    <cellStyle name="SAPBEXHLevel1X 3 2 4 5" xfId="39638"/>
    <cellStyle name="SAPBEXHLevel1X 3 2 5" xfId="5621"/>
    <cellStyle name="SAPBEXHLevel1X 3 2 5 2" xfId="5622"/>
    <cellStyle name="SAPBEXHLevel1X 3 2 5 2 2" xfId="39639"/>
    <cellStyle name="SAPBEXHLevel1X 3 2 5 2 2 2" xfId="39640"/>
    <cellStyle name="SAPBEXHLevel1X 3 2 5 2 3" xfId="39641"/>
    <cellStyle name="SAPBEXHLevel1X 3 2 5 2 3 2" xfId="39642"/>
    <cellStyle name="SAPBEXHLevel1X 3 2 5 2 4" xfId="39643"/>
    <cellStyle name="SAPBEXHLevel1X 3 2 5 3" xfId="39644"/>
    <cellStyle name="SAPBEXHLevel1X 3 2 5 3 2" xfId="39645"/>
    <cellStyle name="SAPBEXHLevel1X 3 2 5 4" xfId="39646"/>
    <cellStyle name="SAPBEXHLevel1X 3 2 5 4 2" xfId="39647"/>
    <cellStyle name="SAPBEXHLevel1X 3 2 5 5" xfId="39648"/>
    <cellStyle name="SAPBEXHLevel1X 3 2 6" xfId="5623"/>
    <cellStyle name="SAPBEXHLevel1X 3 2 6 2" xfId="5624"/>
    <cellStyle name="SAPBEXHLevel1X 3 2 6 2 2" xfId="39649"/>
    <cellStyle name="SAPBEXHLevel1X 3 2 6 2 2 2" xfId="39650"/>
    <cellStyle name="SAPBEXHLevel1X 3 2 6 2 3" xfId="39651"/>
    <cellStyle name="SAPBEXHLevel1X 3 2 6 2 3 2" xfId="39652"/>
    <cellStyle name="SAPBEXHLevel1X 3 2 6 2 4" xfId="39653"/>
    <cellStyle name="SAPBEXHLevel1X 3 2 6 3" xfId="39654"/>
    <cellStyle name="SAPBEXHLevel1X 3 2 6 3 2" xfId="39655"/>
    <cellStyle name="SAPBEXHLevel1X 3 2 6 4" xfId="39656"/>
    <cellStyle name="SAPBEXHLevel1X 3 2 6 4 2" xfId="39657"/>
    <cellStyle name="SAPBEXHLevel1X 3 2 6 5" xfId="39658"/>
    <cellStyle name="SAPBEXHLevel1X 3 2 7" xfId="5625"/>
    <cellStyle name="SAPBEXHLevel1X 3 2 7 2" xfId="39659"/>
    <cellStyle name="SAPBEXHLevel1X 3 2 7 2 2" xfId="39660"/>
    <cellStyle name="SAPBEXHLevel1X 3 2 7 3" xfId="39661"/>
    <cellStyle name="SAPBEXHLevel1X 3 2 7 3 2" xfId="39662"/>
    <cellStyle name="SAPBEXHLevel1X 3 2 7 4" xfId="39663"/>
    <cellStyle name="SAPBEXHLevel1X 3 2 8" xfId="39664"/>
    <cellStyle name="SAPBEXHLevel1X 3 2 8 2" xfId="39665"/>
    <cellStyle name="SAPBEXHLevel1X 3 2 9" xfId="39666"/>
    <cellStyle name="SAPBEXHLevel1X 3 2 9 2" xfId="39667"/>
    <cellStyle name="SAPBEXHLevel1X 3 3" xfId="5626"/>
    <cellStyle name="SAPBEXHLevel1X 3 3 10" xfId="39668"/>
    <cellStyle name="SAPBEXHLevel1X 3 3 2" xfId="5627"/>
    <cellStyle name="SAPBEXHLevel1X 3 3 2 2" xfId="5628"/>
    <cellStyle name="SAPBEXHLevel1X 3 3 2 2 2" xfId="39669"/>
    <cellStyle name="SAPBEXHLevel1X 3 3 2 2 2 2" xfId="39670"/>
    <cellStyle name="SAPBEXHLevel1X 3 3 2 2 3" xfId="39671"/>
    <cellStyle name="SAPBEXHLevel1X 3 3 2 2 3 2" xfId="39672"/>
    <cellStyle name="SAPBEXHLevel1X 3 3 2 2 4" xfId="39673"/>
    <cellStyle name="SAPBEXHLevel1X 3 3 2 3" xfId="39674"/>
    <cellStyle name="SAPBEXHLevel1X 3 3 2 3 2" xfId="39675"/>
    <cellStyle name="SAPBEXHLevel1X 3 3 2 4" xfId="39676"/>
    <cellStyle name="SAPBEXHLevel1X 3 3 2 4 2" xfId="39677"/>
    <cellStyle name="SAPBEXHLevel1X 3 3 2 5" xfId="39678"/>
    <cellStyle name="SAPBEXHLevel1X 3 3 3" xfId="5629"/>
    <cellStyle name="SAPBEXHLevel1X 3 3 3 2" xfId="5630"/>
    <cellStyle name="SAPBEXHLevel1X 3 3 3 2 2" xfId="39679"/>
    <cellStyle name="SAPBEXHLevel1X 3 3 3 2 2 2" xfId="39680"/>
    <cellStyle name="SAPBEXHLevel1X 3 3 3 2 3" xfId="39681"/>
    <cellStyle name="SAPBEXHLevel1X 3 3 3 2 3 2" xfId="39682"/>
    <cellStyle name="SAPBEXHLevel1X 3 3 3 2 4" xfId="39683"/>
    <cellStyle name="SAPBEXHLevel1X 3 3 3 3" xfId="39684"/>
    <cellStyle name="SAPBEXHLevel1X 3 3 3 3 2" xfId="39685"/>
    <cellStyle name="SAPBEXHLevel1X 3 3 3 4" xfId="39686"/>
    <cellStyle name="SAPBEXHLevel1X 3 3 3 4 2" xfId="39687"/>
    <cellStyle name="SAPBEXHLevel1X 3 3 3 5" xfId="39688"/>
    <cellStyle name="SAPBEXHLevel1X 3 3 4" xfId="5631"/>
    <cellStyle name="SAPBEXHLevel1X 3 3 4 2" xfId="5632"/>
    <cellStyle name="SAPBEXHLevel1X 3 3 4 2 2" xfId="39689"/>
    <cellStyle name="SAPBEXHLevel1X 3 3 4 2 2 2" xfId="39690"/>
    <cellStyle name="SAPBEXHLevel1X 3 3 4 2 3" xfId="39691"/>
    <cellStyle name="SAPBEXHLevel1X 3 3 4 2 3 2" xfId="39692"/>
    <cellStyle name="SAPBEXHLevel1X 3 3 4 2 4" xfId="39693"/>
    <cellStyle name="SAPBEXHLevel1X 3 3 4 3" xfId="39694"/>
    <cellStyle name="SAPBEXHLevel1X 3 3 4 3 2" xfId="39695"/>
    <cellStyle name="SAPBEXHLevel1X 3 3 4 4" xfId="39696"/>
    <cellStyle name="SAPBEXHLevel1X 3 3 4 4 2" xfId="39697"/>
    <cellStyle name="SAPBEXHLevel1X 3 3 4 5" xfId="39698"/>
    <cellStyle name="SAPBEXHLevel1X 3 3 5" xfId="5633"/>
    <cellStyle name="SAPBEXHLevel1X 3 3 5 2" xfId="5634"/>
    <cellStyle name="SAPBEXHLevel1X 3 3 5 2 2" xfId="39699"/>
    <cellStyle name="SAPBEXHLevel1X 3 3 5 2 2 2" xfId="39700"/>
    <cellStyle name="SAPBEXHLevel1X 3 3 5 2 3" xfId="39701"/>
    <cellStyle name="SAPBEXHLevel1X 3 3 5 2 3 2" xfId="39702"/>
    <cellStyle name="SAPBEXHLevel1X 3 3 5 2 4" xfId="39703"/>
    <cellStyle name="SAPBEXHLevel1X 3 3 5 3" xfId="39704"/>
    <cellStyle name="SAPBEXHLevel1X 3 3 5 3 2" xfId="39705"/>
    <cellStyle name="SAPBEXHLevel1X 3 3 5 4" xfId="39706"/>
    <cellStyle name="SAPBEXHLevel1X 3 3 5 4 2" xfId="39707"/>
    <cellStyle name="SAPBEXHLevel1X 3 3 5 5" xfId="39708"/>
    <cellStyle name="SAPBEXHLevel1X 3 3 6" xfId="5635"/>
    <cellStyle name="SAPBEXHLevel1X 3 3 6 2" xfId="5636"/>
    <cellStyle name="SAPBEXHLevel1X 3 3 6 2 2" xfId="39709"/>
    <cellStyle name="SAPBEXHLevel1X 3 3 6 2 2 2" xfId="39710"/>
    <cellStyle name="SAPBEXHLevel1X 3 3 6 2 3" xfId="39711"/>
    <cellStyle name="SAPBEXHLevel1X 3 3 6 2 3 2" xfId="39712"/>
    <cellStyle name="SAPBEXHLevel1X 3 3 6 2 4" xfId="39713"/>
    <cellStyle name="SAPBEXHLevel1X 3 3 6 3" xfId="39714"/>
    <cellStyle name="SAPBEXHLevel1X 3 3 6 3 2" xfId="39715"/>
    <cellStyle name="SAPBEXHLevel1X 3 3 6 4" xfId="39716"/>
    <cellStyle name="SAPBEXHLevel1X 3 3 6 4 2" xfId="39717"/>
    <cellStyle name="SAPBEXHLevel1X 3 3 6 5" xfId="39718"/>
    <cellStyle name="SAPBEXHLevel1X 3 3 7" xfId="5637"/>
    <cellStyle name="SAPBEXHLevel1X 3 3 7 2" xfId="39719"/>
    <cellStyle name="SAPBEXHLevel1X 3 3 7 2 2" xfId="39720"/>
    <cellStyle name="SAPBEXHLevel1X 3 3 7 3" xfId="39721"/>
    <cellStyle name="SAPBEXHLevel1X 3 3 7 3 2" xfId="39722"/>
    <cellStyle name="SAPBEXHLevel1X 3 3 7 4" xfId="39723"/>
    <cellStyle name="SAPBEXHLevel1X 3 3 8" xfId="39724"/>
    <cellStyle name="SAPBEXHLevel1X 3 3 8 2" xfId="39725"/>
    <cellStyle name="SAPBEXHLevel1X 3 3 9" xfId="39726"/>
    <cellStyle name="SAPBEXHLevel1X 3 3 9 2" xfId="39727"/>
    <cellStyle name="SAPBEXHLevel1X 3 4" xfId="5638"/>
    <cellStyle name="SAPBEXHLevel1X 3 4 10" xfId="39728"/>
    <cellStyle name="SAPBEXHLevel1X 3 4 2" xfId="5639"/>
    <cellStyle name="SAPBEXHLevel1X 3 4 2 2" xfId="5640"/>
    <cellStyle name="SAPBEXHLevel1X 3 4 2 2 2" xfId="39729"/>
    <cellStyle name="SAPBEXHLevel1X 3 4 2 2 2 2" xfId="39730"/>
    <cellStyle name="SAPBEXHLevel1X 3 4 2 2 3" xfId="39731"/>
    <cellStyle name="SAPBEXHLevel1X 3 4 2 2 3 2" xfId="39732"/>
    <cellStyle name="SAPBEXHLevel1X 3 4 2 2 4" xfId="39733"/>
    <cellStyle name="SAPBEXHLevel1X 3 4 2 3" xfId="39734"/>
    <cellStyle name="SAPBEXHLevel1X 3 4 2 3 2" xfId="39735"/>
    <cellStyle name="SAPBEXHLevel1X 3 4 2 4" xfId="39736"/>
    <cellStyle name="SAPBEXHLevel1X 3 4 2 4 2" xfId="39737"/>
    <cellStyle name="SAPBEXHLevel1X 3 4 2 5" xfId="39738"/>
    <cellStyle name="SAPBEXHLevel1X 3 4 3" xfId="5641"/>
    <cellStyle name="SAPBEXHLevel1X 3 4 3 2" xfId="5642"/>
    <cellStyle name="SAPBEXHLevel1X 3 4 3 2 2" xfId="39739"/>
    <cellStyle name="SAPBEXHLevel1X 3 4 3 2 2 2" xfId="39740"/>
    <cellStyle name="SAPBEXHLevel1X 3 4 3 2 3" xfId="39741"/>
    <cellStyle name="SAPBEXHLevel1X 3 4 3 2 3 2" xfId="39742"/>
    <cellStyle name="SAPBEXHLevel1X 3 4 3 2 4" xfId="39743"/>
    <cellStyle name="SAPBEXHLevel1X 3 4 3 3" xfId="39744"/>
    <cellStyle name="SAPBEXHLevel1X 3 4 3 3 2" xfId="39745"/>
    <cellStyle name="SAPBEXHLevel1X 3 4 3 4" xfId="39746"/>
    <cellStyle name="SAPBEXHLevel1X 3 4 3 4 2" xfId="39747"/>
    <cellStyle name="SAPBEXHLevel1X 3 4 3 5" xfId="39748"/>
    <cellStyle name="SAPBEXHLevel1X 3 4 4" xfId="5643"/>
    <cellStyle name="SAPBEXHLevel1X 3 4 4 2" xfId="5644"/>
    <cellStyle name="SAPBEXHLevel1X 3 4 4 2 2" xfId="39749"/>
    <cellStyle name="SAPBEXHLevel1X 3 4 4 2 2 2" xfId="39750"/>
    <cellStyle name="SAPBEXHLevel1X 3 4 4 2 3" xfId="39751"/>
    <cellStyle name="SAPBEXHLevel1X 3 4 4 2 3 2" xfId="39752"/>
    <cellStyle name="SAPBEXHLevel1X 3 4 4 2 4" xfId="39753"/>
    <cellStyle name="SAPBEXHLevel1X 3 4 4 3" xfId="39754"/>
    <cellStyle name="SAPBEXHLevel1X 3 4 4 3 2" xfId="39755"/>
    <cellStyle name="SAPBEXHLevel1X 3 4 4 4" xfId="39756"/>
    <cellStyle name="SAPBEXHLevel1X 3 4 4 4 2" xfId="39757"/>
    <cellStyle name="SAPBEXHLevel1X 3 4 4 5" xfId="39758"/>
    <cellStyle name="SAPBEXHLevel1X 3 4 5" xfId="5645"/>
    <cellStyle name="SAPBEXHLevel1X 3 4 5 2" xfId="5646"/>
    <cellStyle name="SAPBEXHLevel1X 3 4 5 2 2" xfId="39759"/>
    <cellStyle name="SAPBEXHLevel1X 3 4 5 2 2 2" xfId="39760"/>
    <cellStyle name="SAPBEXHLevel1X 3 4 5 2 3" xfId="39761"/>
    <cellStyle name="SAPBEXHLevel1X 3 4 5 2 3 2" xfId="39762"/>
    <cellStyle name="SAPBEXHLevel1X 3 4 5 2 4" xfId="39763"/>
    <cellStyle name="SAPBEXHLevel1X 3 4 5 3" xfId="39764"/>
    <cellStyle name="SAPBEXHLevel1X 3 4 5 3 2" xfId="39765"/>
    <cellStyle name="SAPBEXHLevel1X 3 4 5 4" xfId="39766"/>
    <cellStyle name="SAPBEXHLevel1X 3 4 5 4 2" xfId="39767"/>
    <cellStyle name="SAPBEXHLevel1X 3 4 5 5" xfId="39768"/>
    <cellStyle name="SAPBEXHLevel1X 3 4 6" xfId="5647"/>
    <cellStyle name="SAPBEXHLevel1X 3 4 6 2" xfId="5648"/>
    <cellStyle name="SAPBEXHLevel1X 3 4 6 2 2" xfId="39769"/>
    <cellStyle name="SAPBEXHLevel1X 3 4 6 2 2 2" xfId="39770"/>
    <cellStyle name="SAPBEXHLevel1X 3 4 6 2 3" xfId="39771"/>
    <cellStyle name="SAPBEXHLevel1X 3 4 6 2 3 2" xfId="39772"/>
    <cellStyle name="SAPBEXHLevel1X 3 4 6 2 4" xfId="39773"/>
    <cellStyle name="SAPBEXHLevel1X 3 4 6 3" xfId="39774"/>
    <cellStyle name="SAPBEXHLevel1X 3 4 6 3 2" xfId="39775"/>
    <cellStyle name="SAPBEXHLevel1X 3 4 6 4" xfId="39776"/>
    <cellStyle name="SAPBEXHLevel1X 3 4 6 4 2" xfId="39777"/>
    <cellStyle name="SAPBEXHLevel1X 3 4 6 5" xfId="39778"/>
    <cellStyle name="SAPBEXHLevel1X 3 4 7" xfId="5649"/>
    <cellStyle name="SAPBEXHLevel1X 3 4 7 2" xfId="39779"/>
    <cellStyle name="SAPBEXHLevel1X 3 4 7 2 2" xfId="39780"/>
    <cellStyle name="SAPBEXHLevel1X 3 4 7 3" xfId="39781"/>
    <cellStyle name="SAPBEXHLevel1X 3 4 7 3 2" xfId="39782"/>
    <cellStyle name="SAPBEXHLevel1X 3 4 7 4" xfId="39783"/>
    <cellStyle name="SAPBEXHLevel1X 3 4 8" xfId="39784"/>
    <cellStyle name="SAPBEXHLevel1X 3 4 8 2" xfId="39785"/>
    <cellStyle name="SAPBEXHLevel1X 3 4 9" xfId="39786"/>
    <cellStyle name="SAPBEXHLevel1X 3 4 9 2" xfId="39787"/>
    <cellStyle name="SAPBEXHLevel1X 3 5" xfId="5650"/>
    <cellStyle name="SAPBEXHLevel1X 3 5 2" xfId="5651"/>
    <cellStyle name="SAPBEXHLevel1X 3 5 2 2" xfId="39788"/>
    <cellStyle name="SAPBEXHLevel1X 3 5 2 2 2" xfId="39789"/>
    <cellStyle name="SAPBEXHLevel1X 3 5 2 3" xfId="39790"/>
    <cellStyle name="SAPBEXHLevel1X 3 5 2 3 2" xfId="39791"/>
    <cellStyle name="SAPBEXHLevel1X 3 5 2 4" xfId="39792"/>
    <cellStyle name="SAPBEXHLevel1X 3 5 3" xfId="39793"/>
    <cellStyle name="SAPBEXHLevel1X 3 5 3 2" xfId="39794"/>
    <cellStyle name="SAPBEXHLevel1X 3 5 4" xfId="39795"/>
    <cellStyle name="SAPBEXHLevel1X 3 5 4 2" xfId="39796"/>
    <cellStyle name="SAPBEXHLevel1X 3 5 5" xfId="39797"/>
    <cellStyle name="SAPBEXHLevel1X 3 6" xfId="5652"/>
    <cellStyle name="SAPBEXHLevel1X 3 6 2" xfId="5653"/>
    <cellStyle name="SAPBEXHLevel1X 3 6 2 2" xfId="39798"/>
    <cellStyle name="SAPBEXHLevel1X 3 6 2 2 2" xfId="39799"/>
    <cellStyle name="SAPBEXHLevel1X 3 6 2 3" xfId="39800"/>
    <cellStyle name="SAPBEXHLevel1X 3 6 2 3 2" xfId="39801"/>
    <cellStyle name="SAPBEXHLevel1X 3 6 2 4" xfId="39802"/>
    <cellStyle name="SAPBEXHLevel1X 3 6 3" xfId="39803"/>
    <cellStyle name="SAPBEXHLevel1X 3 6 3 2" xfId="39804"/>
    <cellStyle name="SAPBEXHLevel1X 3 6 4" xfId="39805"/>
    <cellStyle name="SAPBEXHLevel1X 3 6 4 2" xfId="39806"/>
    <cellStyle name="SAPBEXHLevel1X 3 6 5" xfId="39807"/>
    <cellStyle name="SAPBEXHLevel1X 3 7" xfId="5654"/>
    <cellStyle name="SAPBEXHLevel1X 3 7 2" xfId="5655"/>
    <cellStyle name="SAPBEXHLevel1X 3 7 2 2" xfId="39808"/>
    <cellStyle name="SAPBEXHLevel1X 3 7 2 2 2" xfId="39809"/>
    <cellStyle name="SAPBEXHLevel1X 3 7 2 3" xfId="39810"/>
    <cellStyle name="SAPBEXHLevel1X 3 7 2 3 2" xfId="39811"/>
    <cellStyle name="SAPBEXHLevel1X 3 7 2 4" xfId="39812"/>
    <cellStyle name="SAPBEXHLevel1X 3 7 3" xfId="39813"/>
    <cellStyle name="SAPBEXHLevel1X 3 7 3 2" xfId="39814"/>
    <cellStyle name="SAPBEXHLevel1X 3 7 4" xfId="39815"/>
    <cellStyle name="SAPBEXHLevel1X 3 7 4 2" xfId="39816"/>
    <cellStyle name="SAPBEXHLevel1X 3 7 5" xfId="39817"/>
    <cellStyle name="SAPBEXHLevel1X 3 8" xfId="5656"/>
    <cellStyle name="SAPBEXHLevel1X 3 8 2" xfId="5657"/>
    <cellStyle name="SAPBEXHLevel1X 3 8 2 2" xfId="39818"/>
    <cellStyle name="SAPBEXHLevel1X 3 8 2 2 2" xfId="39819"/>
    <cellStyle name="SAPBEXHLevel1X 3 8 2 3" xfId="39820"/>
    <cellStyle name="SAPBEXHLevel1X 3 8 2 3 2" xfId="39821"/>
    <cellStyle name="SAPBEXHLevel1X 3 8 2 4" xfId="39822"/>
    <cellStyle name="SAPBEXHLevel1X 3 8 3" xfId="39823"/>
    <cellStyle name="SAPBEXHLevel1X 3 8 3 2" xfId="39824"/>
    <cellStyle name="SAPBEXHLevel1X 3 8 4" xfId="39825"/>
    <cellStyle name="SAPBEXHLevel1X 3 8 4 2" xfId="39826"/>
    <cellStyle name="SAPBEXHLevel1X 3 8 5" xfId="39827"/>
    <cellStyle name="SAPBEXHLevel1X 3 9" xfId="5658"/>
    <cellStyle name="SAPBEXHLevel1X 3 9 2" xfId="5659"/>
    <cellStyle name="SAPBEXHLevel1X 3 9 2 2" xfId="39828"/>
    <cellStyle name="SAPBEXHLevel1X 3 9 2 2 2" xfId="39829"/>
    <cellStyle name="SAPBEXHLevel1X 3 9 2 3" xfId="39830"/>
    <cellStyle name="SAPBEXHLevel1X 3 9 2 3 2" xfId="39831"/>
    <cellStyle name="SAPBEXHLevel1X 3 9 2 4" xfId="39832"/>
    <cellStyle name="SAPBEXHLevel1X 3 9 3" xfId="39833"/>
    <cellStyle name="SAPBEXHLevel1X 3 9 3 2" xfId="39834"/>
    <cellStyle name="SAPBEXHLevel1X 3 9 4" xfId="39835"/>
    <cellStyle name="SAPBEXHLevel1X 3 9 4 2" xfId="39836"/>
    <cellStyle name="SAPBEXHLevel1X 3 9 5" xfId="39837"/>
    <cellStyle name="SAPBEXHLevel1X 4" xfId="5660"/>
    <cellStyle name="SAPBEXHLevel1X 4 10" xfId="39838"/>
    <cellStyle name="SAPBEXHLevel1X 4 2" xfId="5661"/>
    <cellStyle name="SAPBEXHLevel1X 4 2 2" xfId="5662"/>
    <cellStyle name="SAPBEXHLevel1X 4 2 2 2" xfId="39839"/>
    <cellStyle name="SAPBEXHLevel1X 4 2 2 2 2" xfId="39840"/>
    <cellStyle name="SAPBEXHLevel1X 4 2 2 3" xfId="39841"/>
    <cellStyle name="SAPBEXHLevel1X 4 2 2 3 2" xfId="39842"/>
    <cellStyle name="SAPBEXHLevel1X 4 2 2 4" xfId="39843"/>
    <cellStyle name="SAPBEXHLevel1X 4 2 3" xfId="39844"/>
    <cellStyle name="SAPBEXHLevel1X 4 2 3 2" xfId="39845"/>
    <cellStyle name="SAPBEXHLevel1X 4 2 4" xfId="39846"/>
    <cellStyle name="SAPBEXHLevel1X 4 2 4 2" xfId="39847"/>
    <cellStyle name="SAPBEXHLevel1X 4 2 5" xfId="39848"/>
    <cellStyle name="SAPBEXHLevel1X 4 3" xfId="5663"/>
    <cellStyle name="SAPBEXHLevel1X 4 3 2" xfId="5664"/>
    <cellStyle name="SAPBEXHLevel1X 4 3 2 2" xfId="39849"/>
    <cellStyle name="SAPBEXHLevel1X 4 3 2 2 2" xfId="39850"/>
    <cellStyle name="SAPBEXHLevel1X 4 3 2 3" xfId="39851"/>
    <cellStyle name="SAPBEXHLevel1X 4 3 2 3 2" xfId="39852"/>
    <cellStyle name="SAPBEXHLevel1X 4 3 2 4" xfId="39853"/>
    <cellStyle name="SAPBEXHLevel1X 4 3 3" xfId="39854"/>
    <cellStyle name="SAPBEXHLevel1X 4 3 3 2" xfId="39855"/>
    <cellStyle name="SAPBEXHLevel1X 4 3 4" xfId="39856"/>
    <cellStyle name="SAPBEXHLevel1X 4 3 4 2" xfId="39857"/>
    <cellStyle name="SAPBEXHLevel1X 4 3 5" xfId="39858"/>
    <cellStyle name="SAPBEXHLevel1X 4 4" xfId="5665"/>
    <cellStyle name="SAPBEXHLevel1X 4 4 2" xfId="5666"/>
    <cellStyle name="SAPBEXHLevel1X 4 4 2 2" xfId="39859"/>
    <cellStyle name="SAPBEXHLevel1X 4 4 2 2 2" xfId="39860"/>
    <cellStyle name="SAPBEXHLevel1X 4 4 2 3" xfId="39861"/>
    <cellStyle name="SAPBEXHLevel1X 4 4 2 3 2" xfId="39862"/>
    <cellStyle name="SAPBEXHLevel1X 4 4 2 4" xfId="39863"/>
    <cellStyle name="SAPBEXHLevel1X 4 4 3" xfId="39864"/>
    <cellStyle name="SAPBEXHLevel1X 4 4 3 2" xfId="39865"/>
    <cellStyle name="SAPBEXHLevel1X 4 4 4" xfId="39866"/>
    <cellStyle name="SAPBEXHLevel1X 4 4 4 2" xfId="39867"/>
    <cellStyle name="SAPBEXHLevel1X 4 4 5" xfId="39868"/>
    <cellStyle name="SAPBEXHLevel1X 4 5" xfId="5667"/>
    <cellStyle name="SAPBEXHLevel1X 4 5 2" xfId="5668"/>
    <cellStyle name="SAPBEXHLevel1X 4 5 2 2" xfId="39869"/>
    <cellStyle name="SAPBEXHLevel1X 4 5 2 2 2" xfId="39870"/>
    <cellStyle name="SAPBEXHLevel1X 4 5 2 3" xfId="39871"/>
    <cellStyle name="SAPBEXHLevel1X 4 5 2 3 2" xfId="39872"/>
    <cellStyle name="SAPBEXHLevel1X 4 5 2 4" xfId="39873"/>
    <cellStyle name="SAPBEXHLevel1X 4 5 3" xfId="39874"/>
    <cellStyle name="SAPBEXHLevel1X 4 5 3 2" xfId="39875"/>
    <cellStyle name="SAPBEXHLevel1X 4 5 4" xfId="39876"/>
    <cellStyle name="SAPBEXHLevel1X 4 5 4 2" xfId="39877"/>
    <cellStyle name="SAPBEXHLevel1X 4 5 5" xfId="39878"/>
    <cellStyle name="SAPBEXHLevel1X 4 6" xfId="5669"/>
    <cellStyle name="SAPBEXHLevel1X 4 6 2" xfId="5670"/>
    <cellStyle name="SAPBEXHLevel1X 4 6 2 2" xfId="39879"/>
    <cellStyle name="SAPBEXHLevel1X 4 6 2 2 2" xfId="39880"/>
    <cellStyle name="SAPBEXHLevel1X 4 6 2 3" xfId="39881"/>
    <cellStyle name="SAPBEXHLevel1X 4 6 2 3 2" xfId="39882"/>
    <cellStyle name="SAPBEXHLevel1X 4 6 2 4" xfId="39883"/>
    <cellStyle name="SAPBEXHLevel1X 4 6 3" xfId="39884"/>
    <cellStyle name="SAPBEXHLevel1X 4 6 3 2" xfId="39885"/>
    <cellStyle name="SAPBEXHLevel1X 4 6 4" xfId="39886"/>
    <cellStyle name="SAPBEXHLevel1X 4 6 4 2" xfId="39887"/>
    <cellStyle name="SAPBEXHLevel1X 4 6 5" xfId="39888"/>
    <cellStyle name="SAPBEXHLevel1X 4 7" xfId="5671"/>
    <cellStyle name="SAPBEXHLevel1X 4 7 2" xfId="39889"/>
    <cellStyle name="SAPBEXHLevel1X 4 7 2 2" xfId="39890"/>
    <cellStyle name="SAPBEXHLevel1X 4 7 3" xfId="39891"/>
    <cellStyle name="SAPBEXHLevel1X 4 7 3 2" xfId="39892"/>
    <cellStyle name="SAPBEXHLevel1X 4 7 4" xfId="39893"/>
    <cellStyle name="SAPBEXHLevel1X 4 8" xfId="39894"/>
    <cellStyle name="SAPBEXHLevel1X 4 8 2" xfId="39895"/>
    <cellStyle name="SAPBEXHLevel1X 4 9" xfId="39896"/>
    <cellStyle name="SAPBEXHLevel1X 4 9 2" xfId="39897"/>
    <cellStyle name="SAPBEXHLevel1X 5" xfId="5672"/>
    <cellStyle name="SAPBEXHLevel1X 5 10" xfId="39898"/>
    <cellStyle name="SAPBEXHLevel1X 5 2" xfId="5673"/>
    <cellStyle name="SAPBEXHLevel1X 5 2 2" xfId="5674"/>
    <cellStyle name="SAPBEXHLevel1X 5 2 2 2" xfId="39899"/>
    <cellStyle name="SAPBEXHLevel1X 5 2 2 2 2" xfId="39900"/>
    <cellStyle name="SAPBEXHLevel1X 5 2 2 3" xfId="39901"/>
    <cellStyle name="SAPBEXHLevel1X 5 2 2 3 2" xfId="39902"/>
    <cellStyle name="SAPBEXHLevel1X 5 2 2 4" xfId="39903"/>
    <cellStyle name="SAPBEXHLevel1X 5 2 3" xfId="39904"/>
    <cellStyle name="SAPBEXHLevel1X 5 2 3 2" xfId="39905"/>
    <cellStyle name="SAPBEXHLevel1X 5 2 4" xfId="39906"/>
    <cellStyle name="SAPBEXHLevel1X 5 2 4 2" xfId="39907"/>
    <cellStyle name="SAPBEXHLevel1X 5 2 5" xfId="39908"/>
    <cellStyle name="SAPBEXHLevel1X 5 3" xfId="5675"/>
    <cellStyle name="SAPBEXHLevel1X 5 3 2" xfId="5676"/>
    <cellStyle name="SAPBEXHLevel1X 5 3 2 2" xfId="39909"/>
    <cellStyle name="SAPBEXHLevel1X 5 3 2 2 2" xfId="39910"/>
    <cellStyle name="SAPBEXHLevel1X 5 3 2 3" xfId="39911"/>
    <cellStyle name="SAPBEXHLevel1X 5 3 2 3 2" xfId="39912"/>
    <cellStyle name="SAPBEXHLevel1X 5 3 2 4" xfId="39913"/>
    <cellStyle name="SAPBEXHLevel1X 5 3 3" xfId="39914"/>
    <cellStyle name="SAPBEXHLevel1X 5 3 3 2" xfId="39915"/>
    <cellStyle name="SAPBEXHLevel1X 5 3 4" xfId="39916"/>
    <cellStyle name="SAPBEXHLevel1X 5 3 4 2" xfId="39917"/>
    <cellStyle name="SAPBEXHLevel1X 5 3 5" xfId="39918"/>
    <cellStyle name="SAPBEXHLevel1X 5 4" xfId="5677"/>
    <cellStyle name="SAPBEXHLevel1X 5 4 2" xfId="5678"/>
    <cellStyle name="SAPBEXHLevel1X 5 4 2 2" xfId="39919"/>
    <cellStyle name="SAPBEXHLevel1X 5 4 2 2 2" xfId="39920"/>
    <cellStyle name="SAPBEXHLevel1X 5 4 2 3" xfId="39921"/>
    <cellStyle name="SAPBEXHLevel1X 5 4 2 3 2" xfId="39922"/>
    <cellStyle name="SAPBEXHLevel1X 5 4 2 4" xfId="39923"/>
    <cellStyle name="SAPBEXHLevel1X 5 4 3" xfId="39924"/>
    <cellStyle name="SAPBEXHLevel1X 5 4 3 2" xfId="39925"/>
    <cellStyle name="SAPBEXHLevel1X 5 4 4" xfId="39926"/>
    <cellStyle name="SAPBEXHLevel1X 5 4 4 2" xfId="39927"/>
    <cellStyle name="SAPBEXHLevel1X 5 4 5" xfId="39928"/>
    <cellStyle name="SAPBEXHLevel1X 5 5" xfId="5679"/>
    <cellStyle name="SAPBEXHLevel1X 5 5 2" xfId="5680"/>
    <cellStyle name="SAPBEXHLevel1X 5 5 2 2" xfId="39929"/>
    <cellStyle name="SAPBEXHLevel1X 5 5 2 2 2" xfId="39930"/>
    <cellStyle name="SAPBEXHLevel1X 5 5 2 3" xfId="39931"/>
    <cellStyle name="SAPBEXHLevel1X 5 5 2 3 2" xfId="39932"/>
    <cellStyle name="SAPBEXHLevel1X 5 5 2 4" xfId="39933"/>
    <cellStyle name="SAPBEXHLevel1X 5 5 3" xfId="39934"/>
    <cellStyle name="SAPBEXHLevel1X 5 5 3 2" xfId="39935"/>
    <cellStyle name="SAPBEXHLevel1X 5 5 4" xfId="39936"/>
    <cellStyle name="SAPBEXHLevel1X 5 5 4 2" xfId="39937"/>
    <cellStyle name="SAPBEXHLevel1X 5 5 5" xfId="39938"/>
    <cellStyle name="SAPBEXHLevel1X 5 6" xfId="5681"/>
    <cellStyle name="SAPBEXHLevel1X 5 6 2" xfId="5682"/>
    <cellStyle name="SAPBEXHLevel1X 5 6 2 2" xfId="39939"/>
    <cellStyle name="SAPBEXHLevel1X 5 6 2 2 2" xfId="39940"/>
    <cellStyle name="SAPBEXHLevel1X 5 6 2 3" xfId="39941"/>
    <cellStyle name="SAPBEXHLevel1X 5 6 2 3 2" xfId="39942"/>
    <cellStyle name="SAPBEXHLevel1X 5 6 2 4" xfId="39943"/>
    <cellStyle name="SAPBEXHLevel1X 5 6 3" xfId="39944"/>
    <cellStyle name="SAPBEXHLevel1X 5 6 3 2" xfId="39945"/>
    <cellStyle name="SAPBEXHLevel1X 5 6 4" xfId="39946"/>
    <cellStyle name="SAPBEXHLevel1X 5 6 4 2" xfId="39947"/>
    <cellStyle name="SAPBEXHLevel1X 5 6 5" xfId="39948"/>
    <cellStyle name="SAPBEXHLevel1X 5 7" xfId="5683"/>
    <cellStyle name="SAPBEXHLevel1X 5 7 2" xfId="39949"/>
    <cellStyle name="SAPBEXHLevel1X 5 7 2 2" xfId="39950"/>
    <cellStyle name="SAPBEXHLevel1X 5 7 3" xfId="39951"/>
    <cellStyle name="SAPBEXHLevel1X 5 7 3 2" xfId="39952"/>
    <cellStyle name="SAPBEXHLevel1X 5 7 4" xfId="39953"/>
    <cellStyle name="SAPBEXHLevel1X 5 8" xfId="39954"/>
    <cellStyle name="SAPBEXHLevel1X 5 8 2" xfId="39955"/>
    <cellStyle name="SAPBEXHLevel1X 5 9" xfId="39956"/>
    <cellStyle name="SAPBEXHLevel1X 5 9 2" xfId="39957"/>
    <cellStyle name="SAPBEXHLevel1X 6" xfId="5684"/>
    <cellStyle name="SAPBEXHLevel1X 6 10" xfId="39958"/>
    <cellStyle name="SAPBEXHLevel1X 6 2" xfId="5685"/>
    <cellStyle name="SAPBEXHLevel1X 6 2 2" xfId="5686"/>
    <cellStyle name="SAPBEXHLevel1X 6 2 2 2" xfId="39959"/>
    <cellStyle name="SAPBEXHLevel1X 6 2 2 2 2" xfId="39960"/>
    <cellStyle name="SAPBEXHLevel1X 6 2 2 3" xfId="39961"/>
    <cellStyle name="SAPBEXHLevel1X 6 2 2 3 2" xfId="39962"/>
    <cellStyle name="SAPBEXHLevel1X 6 2 2 4" xfId="39963"/>
    <cellStyle name="SAPBEXHLevel1X 6 2 3" xfId="39964"/>
    <cellStyle name="SAPBEXHLevel1X 6 2 3 2" xfId="39965"/>
    <cellStyle name="SAPBEXHLevel1X 6 2 4" xfId="39966"/>
    <cellStyle name="SAPBEXHLevel1X 6 2 4 2" xfId="39967"/>
    <cellStyle name="SAPBEXHLevel1X 6 2 5" xfId="39968"/>
    <cellStyle name="SAPBEXHLevel1X 6 3" xfId="5687"/>
    <cellStyle name="SAPBEXHLevel1X 6 3 2" xfId="5688"/>
    <cellStyle name="SAPBEXHLevel1X 6 3 2 2" xfId="39969"/>
    <cellStyle name="SAPBEXHLevel1X 6 3 2 2 2" xfId="39970"/>
    <cellStyle name="SAPBEXHLevel1X 6 3 2 3" xfId="39971"/>
    <cellStyle name="SAPBEXHLevel1X 6 3 2 3 2" xfId="39972"/>
    <cellStyle name="SAPBEXHLevel1X 6 3 2 4" xfId="39973"/>
    <cellStyle name="SAPBEXHLevel1X 6 3 3" xfId="39974"/>
    <cellStyle name="SAPBEXHLevel1X 6 3 3 2" xfId="39975"/>
    <cellStyle name="SAPBEXHLevel1X 6 3 4" xfId="39976"/>
    <cellStyle name="SAPBEXHLevel1X 6 3 4 2" xfId="39977"/>
    <cellStyle name="SAPBEXHLevel1X 6 3 5" xfId="39978"/>
    <cellStyle name="SAPBEXHLevel1X 6 4" xfId="5689"/>
    <cellStyle name="SAPBEXHLevel1X 6 4 2" xfId="5690"/>
    <cellStyle name="SAPBEXHLevel1X 6 4 2 2" xfId="39979"/>
    <cellStyle name="SAPBEXHLevel1X 6 4 2 2 2" xfId="39980"/>
    <cellStyle name="SAPBEXHLevel1X 6 4 2 3" xfId="39981"/>
    <cellStyle name="SAPBEXHLevel1X 6 4 2 3 2" xfId="39982"/>
    <cellStyle name="SAPBEXHLevel1X 6 4 2 4" xfId="39983"/>
    <cellStyle name="SAPBEXHLevel1X 6 4 3" xfId="39984"/>
    <cellStyle name="SAPBEXHLevel1X 6 4 3 2" xfId="39985"/>
    <cellStyle name="SAPBEXHLevel1X 6 4 4" xfId="39986"/>
    <cellStyle name="SAPBEXHLevel1X 6 4 4 2" xfId="39987"/>
    <cellStyle name="SAPBEXHLevel1X 6 4 5" xfId="39988"/>
    <cellStyle name="SAPBEXHLevel1X 6 5" xfId="5691"/>
    <cellStyle name="SAPBEXHLevel1X 6 5 2" xfId="5692"/>
    <cellStyle name="SAPBEXHLevel1X 6 5 2 2" xfId="39989"/>
    <cellStyle name="SAPBEXHLevel1X 6 5 2 2 2" xfId="39990"/>
    <cellStyle name="SAPBEXHLevel1X 6 5 2 3" xfId="39991"/>
    <cellStyle name="SAPBEXHLevel1X 6 5 2 3 2" xfId="39992"/>
    <cellStyle name="SAPBEXHLevel1X 6 5 2 4" xfId="39993"/>
    <cellStyle name="SAPBEXHLevel1X 6 5 3" xfId="39994"/>
    <cellStyle name="SAPBEXHLevel1X 6 5 3 2" xfId="39995"/>
    <cellStyle name="SAPBEXHLevel1X 6 5 4" xfId="39996"/>
    <cellStyle name="SAPBEXHLevel1X 6 5 4 2" xfId="39997"/>
    <cellStyle name="SAPBEXHLevel1X 6 5 5" xfId="39998"/>
    <cellStyle name="SAPBEXHLevel1X 6 6" xfId="5693"/>
    <cellStyle name="SAPBEXHLevel1X 6 6 2" xfId="5694"/>
    <cellStyle name="SAPBEXHLevel1X 6 6 2 2" xfId="39999"/>
    <cellStyle name="SAPBEXHLevel1X 6 6 2 2 2" xfId="40000"/>
    <cellStyle name="SAPBEXHLevel1X 6 6 2 3" xfId="40001"/>
    <cellStyle name="SAPBEXHLevel1X 6 6 2 3 2" xfId="40002"/>
    <cellStyle name="SAPBEXHLevel1X 6 6 2 4" xfId="40003"/>
    <cellStyle name="SAPBEXHLevel1X 6 6 3" xfId="40004"/>
    <cellStyle name="SAPBEXHLevel1X 6 6 3 2" xfId="40005"/>
    <cellStyle name="SAPBEXHLevel1X 6 6 4" xfId="40006"/>
    <cellStyle name="SAPBEXHLevel1X 6 6 4 2" xfId="40007"/>
    <cellStyle name="SAPBEXHLevel1X 6 6 5" xfId="40008"/>
    <cellStyle name="SAPBEXHLevel1X 6 7" xfId="5695"/>
    <cellStyle name="SAPBEXHLevel1X 6 7 2" xfId="40009"/>
    <cellStyle name="SAPBEXHLevel1X 6 7 2 2" xfId="40010"/>
    <cellStyle name="SAPBEXHLevel1X 6 7 3" xfId="40011"/>
    <cellStyle name="SAPBEXHLevel1X 6 7 3 2" xfId="40012"/>
    <cellStyle name="SAPBEXHLevel1X 6 7 4" xfId="40013"/>
    <cellStyle name="SAPBEXHLevel1X 6 8" xfId="40014"/>
    <cellStyle name="SAPBEXHLevel1X 6 8 2" xfId="40015"/>
    <cellStyle name="SAPBEXHLevel1X 6 9" xfId="40016"/>
    <cellStyle name="SAPBEXHLevel1X 6 9 2" xfId="40017"/>
    <cellStyle name="SAPBEXHLevel1X 7" xfId="5696"/>
    <cellStyle name="SAPBEXHLevel1X 7 2" xfId="5697"/>
    <cellStyle name="SAPBEXHLevel1X 7 2 2" xfId="40018"/>
    <cellStyle name="SAPBEXHLevel1X 7 2 2 2" xfId="40019"/>
    <cellStyle name="SAPBEXHLevel1X 7 2 3" xfId="40020"/>
    <cellStyle name="SAPBEXHLevel1X 7 2 3 2" xfId="40021"/>
    <cellStyle name="SAPBEXHLevel1X 7 2 4" xfId="40022"/>
    <cellStyle name="SAPBEXHLevel1X 7 3" xfId="40023"/>
    <cellStyle name="SAPBEXHLevel1X 7 3 2" xfId="40024"/>
    <cellStyle name="SAPBEXHLevel1X 7 4" xfId="40025"/>
    <cellStyle name="SAPBEXHLevel1X 7 4 2" xfId="40026"/>
    <cellStyle name="SAPBEXHLevel1X 7 5" xfId="40027"/>
    <cellStyle name="SAPBEXHLevel1X 8" xfId="5698"/>
    <cellStyle name="SAPBEXHLevel1X 8 2" xfId="5699"/>
    <cellStyle name="SAPBEXHLevel1X 8 2 2" xfId="40028"/>
    <cellStyle name="SAPBEXHLevel1X 8 2 2 2" xfId="40029"/>
    <cellStyle name="SAPBEXHLevel1X 8 2 3" xfId="40030"/>
    <cellStyle name="SAPBEXHLevel1X 8 2 3 2" xfId="40031"/>
    <cellStyle name="SAPBEXHLevel1X 8 2 4" xfId="40032"/>
    <cellStyle name="SAPBEXHLevel1X 8 3" xfId="40033"/>
    <cellStyle name="SAPBEXHLevel1X 8 3 2" xfId="40034"/>
    <cellStyle name="SAPBEXHLevel1X 8 4" xfId="40035"/>
    <cellStyle name="SAPBEXHLevel1X 8 4 2" xfId="40036"/>
    <cellStyle name="SAPBEXHLevel1X 8 5" xfId="40037"/>
    <cellStyle name="SAPBEXHLevel1X 9" xfId="5700"/>
    <cellStyle name="SAPBEXHLevel1X 9 2" xfId="5701"/>
    <cellStyle name="SAPBEXHLevel1X 9 2 2" xfId="40038"/>
    <cellStyle name="SAPBEXHLevel1X 9 2 2 2" xfId="40039"/>
    <cellStyle name="SAPBEXHLevel1X 9 2 3" xfId="40040"/>
    <cellStyle name="SAPBEXHLevel1X 9 2 3 2" xfId="40041"/>
    <cellStyle name="SAPBEXHLevel1X 9 2 4" xfId="40042"/>
    <cellStyle name="SAPBEXHLevel1X 9 3" xfId="40043"/>
    <cellStyle name="SAPBEXHLevel1X 9 3 2" xfId="40044"/>
    <cellStyle name="SAPBEXHLevel1X 9 4" xfId="40045"/>
    <cellStyle name="SAPBEXHLevel1X 9 4 2" xfId="40046"/>
    <cellStyle name="SAPBEXHLevel1X 9 5" xfId="40047"/>
    <cellStyle name="SAPBEXHLevel2" xfId="5702"/>
    <cellStyle name="SAPBEXHLevel2 10" xfId="5703"/>
    <cellStyle name="SAPBEXHLevel2 10 2" xfId="5704"/>
    <cellStyle name="SAPBEXHLevel2 10 2 2" xfId="40048"/>
    <cellStyle name="SAPBEXHLevel2 10 2 2 2" xfId="40049"/>
    <cellStyle name="SAPBEXHLevel2 10 2 3" xfId="40050"/>
    <cellStyle name="SAPBEXHLevel2 10 2 3 2" xfId="40051"/>
    <cellStyle name="SAPBEXHLevel2 10 2 4" xfId="40052"/>
    <cellStyle name="SAPBEXHLevel2 10 3" xfId="40053"/>
    <cellStyle name="SAPBEXHLevel2 10 3 2" xfId="40054"/>
    <cellStyle name="SAPBEXHLevel2 10 4" xfId="40055"/>
    <cellStyle name="SAPBEXHLevel2 10 4 2" xfId="40056"/>
    <cellStyle name="SAPBEXHLevel2 10 5" xfId="40057"/>
    <cellStyle name="SAPBEXHLevel2 11" xfId="5705"/>
    <cellStyle name="SAPBEXHLevel2 11 2" xfId="40058"/>
    <cellStyle name="SAPBEXHLevel2 11 2 2" xfId="40059"/>
    <cellStyle name="SAPBEXHLevel2 11 3" xfId="40060"/>
    <cellStyle name="SAPBEXHLevel2 11 3 2" xfId="40061"/>
    <cellStyle name="SAPBEXHLevel2 11 4" xfId="40062"/>
    <cellStyle name="SAPBEXHLevel2 12" xfId="5706"/>
    <cellStyle name="SAPBEXHLevel2 12 2" xfId="40063"/>
    <cellStyle name="SAPBEXHLevel2 12 2 2" xfId="40064"/>
    <cellStyle name="SAPBEXHLevel2 12 3" xfId="40065"/>
    <cellStyle name="SAPBEXHLevel2 12 3 2" xfId="40066"/>
    <cellStyle name="SAPBEXHLevel2 12 4" xfId="40067"/>
    <cellStyle name="SAPBEXHLevel2 13" xfId="5707"/>
    <cellStyle name="SAPBEXHLevel2 13 2" xfId="40068"/>
    <cellStyle name="SAPBEXHLevel2 13 2 2" xfId="40069"/>
    <cellStyle name="SAPBEXHLevel2 13 3" xfId="40070"/>
    <cellStyle name="SAPBEXHLevel2 13 3 2" xfId="40071"/>
    <cellStyle name="SAPBEXHLevel2 13 4" xfId="40072"/>
    <cellStyle name="SAPBEXHLevel2 14" xfId="5708"/>
    <cellStyle name="SAPBEXHLevel2 14 2" xfId="40073"/>
    <cellStyle name="SAPBEXHLevel2 14 2 2" xfId="40074"/>
    <cellStyle name="SAPBEXHLevel2 14 3" xfId="40075"/>
    <cellStyle name="SAPBEXHLevel2 14 3 2" xfId="40076"/>
    <cellStyle name="SAPBEXHLevel2 14 4" xfId="40077"/>
    <cellStyle name="SAPBEXHLevel2 15" xfId="5709"/>
    <cellStyle name="SAPBEXHLevel2 15 2" xfId="40078"/>
    <cellStyle name="SAPBEXHLevel2 15 2 2" xfId="40079"/>
    <cellStyle name="SAPBEXHLevel2 15 3" xfId="40080"/>
    <cellStyle name="SAPBEXHLevel2 15 3 2" xfId="40081"/>
    <cellStyle name="SAPBEXHLevel2 15 4" xfId="40082"/>
    <cellStyle name="SAPBEXHLevel2 16" xfId="40083"/>
    <cellStyle name="SAPBEXHLevel2 16 2" xfId="40084"/>
    <cellStyle name="SAPBEXHLevel2 16 2 2" xfId="40085"/>
    <cellStyle name="SAPBEXHLevel2 16 3" xfId="40086"/>
    <cellStyle name="SAPBEXHLevel2 17" xfId="40087"/>
    <cellStyle name="SAPBEXHLevel2 17 2" xfId="40088"/>
    <cellStyle name="SAPBEXHLevel2 17 2 2" xfId="40089"/>
    <cellStyle name="SAPBEXHLevel2 17 3" xfId="40090"/>
    <cellStyle name="SAPBEXHLevel2 18" xfId="40091"/>
    <cellStyle name="SAPBEXHLevel2 18 2" xfId="40092"/>
    <cellStyle name="SAPBEXHLevel2 18 2 2" xfId="40093"/>
    <cellStyle name="SAPBEXHLevel2 18 3" xfId="40094"/>
    <cellStyle name="SAPBEXHLevel2 19" xfId="40095"/>
    <cellStyle name="SAPBEXHLevel2 19 2" xfId="40096"/>
    <cellStyle name="SAPBEXHLevel2 2" xfId="5710"/>
    <cellStyle name="SAPBEXHLevel2 2 10" xfId="5711"/>
    <cellStyle name="SAPBEXHLevel2 2 10 2" xfId="40097"/>
    <cellStyle name="SAPBEXHLevel2 2 10 2 2" xfId="40098"/>
    <cellStyle name="SAPBEXHLevel2 2 10 3" xfId="40099"/>
    <cellStyle name="SAPBEXHLevel2 2 10 3 2" xfId="40100"/>
    <cellStyle name="SAPBEXHLevel2 2 10 4" xfId="40101"/>
    <cellStyle name="SAPBEXHLevel2 2 11" xfId="5712"/>
    <cellStyle name="SAPBEXHLevel2 2 11 2" xfId="40102"/>
    <cellStyle name="SAPBEXHLevel2 2 11 2 2" xfId="40103"/>
    <cellStyle name="SAPBEXHLevel2 2 11 3" xfId="40104"/>
    <cellStyle name="SAPBEXHLevel2 2 11 3 2" xfId="40105"/>
    <cellStyle name="SAPBEXHLevel2 2 11 4" xfId="40106"/>
    <cellStyle name="SAPBEXHLevel2 2 12" xfId="5713"/>
    <cellStyle name="SAPBEXHLevel2 2 12 2" xfId="40107"/>
    <cellStyle name="SAPBEXHLevel2 2 12 2 2" xfId="40108"/>
    <cellStyle name="SAPBEXHLevel2 2 12 3" xfId="40109"/>
    <cellStyle name="SAPBEXHLevel2 2 12 3 2" xfId="40110"/>
    <cellStyle name="SAPBEXHLevel2 2 12 4" xfId="40111"/>
    <cellStyle name="SAPBEXHLevel2 2 13" xfId="5714"/>
    <cellStyle name="SAPBEXHLevel2 2 13 2" xfId="40112"/>
    <cellStyle name="SAPBEXHLevel2 2 13 2 2" xfId="40113"/>
    <cellStyle name="SAPBEXHLevel2 2 13 3" xfId="40114"/>
    <cellStyle name="SAPBEXHLevel2 2 13 3 2" xfId="40115"/>
    <cellStyle name="SAPBEXHLevel2 2 13 4" xfId="40116"/>
    <cellStyle name="SAPBEXHLevel2 2 14" xfId="5715"/>
    <cellStyle name="SAPBEXHLevel2 2 14 2" xfId="40117"/>
    <cellStyle name="SAPBEXHLevel2 2 14 2 2" xfId="40118"/>
    <cellStyle name="SAPBEXHLevel2 2 14 3" xfId="40119"/>
    <cellStyle name="SAPBEXHLevel2 2 14 3 2" xfId="40120"/>
    <cellStyle name="SAPBEXHLevel2 2 14 4" xfId="40121"/>
    <cellStyle name="SAPBEXHLevel2 2 15" xfId="40122"/>
    <cellStyle name="SAPBEXHLevel2 2 15 2" xfId="40123"/>
    <cellStyle name="SAPBEXHLevel2 2 15 2 2" xfId="40124"/>
    <cellStyle name="SAPBEXHLevel2 2 15 3" xfId="40125"/>
    <cellStyle name="SAPBEXHLevel2 2 16" xfId="40126"/>
    <cellStyle name="SAPBEXHLevel2 2 16 2" xfId="40127"/>
    <cellStyle name="SAPBEXHLevel2 2 16 2 2" xfId="40128"/>
    <cellStyle name="SAPBEXHLevel2 2 16 3" xfId="40129"/>
    <cellStyle name="SAPBEXHLevel2 2 17" xfId="40130"/>
    <cellStyle name="SAPBEXHLevel2 2 17 2" xfId="40131"/>
    <cellStyle name="SAPBEXHLevel2 2 17 2 2" xfId="40132"/>
    <cellStyle name="SAPBEXHLevel2 2 17 3" xfId="40133"/>
    <cellStyle name="SAPBEXHLevel2 2 18" xfId="40134"/>
    <cellStyle name="SAPBEXHLevel2 2 18 2" xfId="40135"/>
    <cellStyle name="SAPBEXHLevel2 2 19" xfId="40136"/>
    <cellStyle name="SAPBEXHLevel2 2 19 2" xfId="40137"/>
    <cellStyle name="SAPBEXHLevel2 2 2" xfId="5716"/>
    <cellStyle name="SAPBEXHLevel2 2 2 10" xfId="5717"/>
    <cellStyle name="SAPBEXHLevel2 2 2 10 2" xfId="40138"/>
    <cellStyle name="SAPBEXHLevel2 2 2 10 2 2" xfId="40139"/>
    <cellStyle name="SAPBEXHLevel2 2 2 10 3" xfId="40140"/>
    <cellStyle name="SAPBEXHLevel2 2 2 10 3 2" xfId="40141"/>
    <cellStyle name="SAPBEXHLevel2 2 2 10 4" xfId="40142"/>
    <cellStyle name="SAPBEXHLevel2 2 2 11" xfId="40143"/>
    <cellStyle name="SAPBEXHLevel2 2 2 11 2" xfId="40144"/>
    <cellStyle name="SAPBEXHLevel2 2 2 12" xfId="40145"/>
    <cellStyle name="SAPBEXHLevel2 2 2 12 2" xfId="40146"/>
    <cellStyle name="SAPBEXHLevel2 2 2 13" xfId="40147"/>
    <cellStyle name="SAPBEXHLevel2 2 2 2" xfId="5718"/>
    <cellStyle name="SAPBEXHLevel2 2 2 2 10" xfId="40148"/>
    <cellStyle name="SAPBEXHLevel2 2 2 2 2" xfId="5719"/>
    <cellStyle name="SAPBEXHLevel2 2 2 2 2 2" xfId="5720"/>
    <cellStyle name="SAPBEXHLevel2 2 2 2 2 2 2" xfId="40149"/>
    <cellStyle name="SAPBEXHLevel2 2 2 2 2 2 2 2" xfId="40150"/>
    <cellStyle name="SAPBEXHLevel2 2 2 2 2 2 3" xfId="40151"/>
    <cellStyle name="SAPBEXHLevel2 2 2 2 2 2 3 2" xfId="40152"/>
    <cellStyle name="SAPBEXHLevel2 2 2 2 2 2 4" xfId="40153"/>
    <cellStyle name="SAPBEXHLevel2 2 2 2 2 3" xfId="40154"/>
    <cellStyle name="SAPBEXHLevel2 2 2 2 2 3 2" xfId="40155"/>
    <cellStyle name="SAPBEXHLevel2 2 2 2 2 4" xfId="40156"/>
    <cellStyle name="SAPBEXHLevel2 2 2 2 2 4 2" xfId="40157"/>
    <cellStyle name="SAPBEXHLevel2 2 2 2 2 5" xfId="40158"/>
    <cellStyle name="SAPBEXHLevel2 2 2 2 3" xfId="5721"/>
    <cellStyle name="SAPBEXHLevel2 2 2 2 3 2" xfId="5722"/>
    <cellStyle name="SAPBEXHLevel2 2 2 2 3 2 2" xfId="40159"/>
    <cellStyle name="SAPBEXHLevel2 2 2 2 3 2 2 2" xfId="40160"/>
    <cellStyle name="SAPBEXHLevel2 2 2 2 3 2 3" xfId="40161"/>
    <cellStyle name="SAPBEXHLevel2 2 2 2 3 2 3 2" xfId="40162"/>
    <cellStyle name="SAPBEXHLevel2 2 2 2 3 2 4" xfId="40163"/>
    <cellStyle name="SAPBEXHLevel2 2 2 2 3 3" xfId="40164"/>
    <cellStyle name="SAPBEXHLevel2 2 2 2 3 3 2" xfId="40165"/>
    <cellStyle name="SAPBEXHLevel2 2 2 2 3 4" xfId="40166"/>
    <cellStyle name="SAPBEXHLevel2 2 2 2 3 4 2" xfId="40167"/>
    <cellStyle name="SAPBEXHLevel2 2 2 2 3 5" xfId="40168"/>
    <cellStyle name="SAPBEXHLevel2 2 2 2 4" xfId="5723"/>
    <cellStyle name="SAPBEXHLevel2 2 2 2 4 2" xfId="5724"/>
    <cellStyle name="SAPBEXHLevel2 2 2 2 4 2 2" xfId="40169"/>
    <cellStyle name="SAPBEXHLevel2 2 2 2 4 2 2 2" xfId="40170"/>
    <cellStyle name="SAPBEXHLevel2 2 2 2 4 2 3" xfId="40171"/>
    <cellStyle name="SAPBEXHLevel2 2 2 2 4 2 3 2" xfId="40172"/>
    <cellStyle name="SAPBEXHLevel2 2 2 2 4 2 4" xfId="40173"/>
    <cellStyle name="SAPBEXHLevel2 2 2 2 4 3" xfId="40174"/>
    <cellStyle name="SAPBEXHLevel2 2 2 2 4 3 2" xfId="40175"/>
    <cellStyle name="SAPBEXHLevel2 2 2 2 4 4" xfId="40176"/>
    <cellStyle name="SAPBEXHLevel2 2 2 2 4 4 2" xfId="40177"/>
    <cellStyle name="SAPBEXHLevel2 2 2 2 4 5" xfId="40178"/>
    <cellStyle name="SAPBEXHLevel2 2 2 2 5" xfId="5725"/>
    <cellStyle name="SAPBEXHLevel2 2 2 2 5 2" xfId="5726"/>
    <cellStyle name="SAPBEXHLevel2 2 2 2 5 2 2" xfId="40179"/>
    <cellStyle name="SAPBEXHLevel2 2 2 2 5 2 2 2" xfId="40180"/>
    <cellStyle name="SAPBEXHLevel2 2 2 2 5 2 3" xfId="40181"/>
    <cellStyle name="SAPBEXHLevel2 2 2 2 5 2 3 2" xfId="40182"/>
    <cellStyle name="SAPBEXHLevel2 2 2 2 5 2 4" xfId="40183"/>
    <cellStyle name="SAPBEXHLevel2 2 2 2 5 3" xfId="40184"/>
    <cellStyle name="SAPBEXHLevel2 2 2 2 5 3 2" xfId="40185"/>
    <cellStyle name="SAPBEXHLevel2 2 2 2 5 4" xfId="40186"/>
    <cellStyle name="SAPBEXHLevel2 2 2 2 5 4 2" xfId="40187"/>
    <cellStyle name="SAPBEXHLevel2 2 2 2 5 5" xfId="40188"/>
    <cellStyle name="SAPBEXHLevel2 2 2 2 6" xfId="5727"/>
    <cellStyle name="SAPBEXHLevel2 2 2 2 6 2" xfId="5728"/>
    <cellStyle name="SAPBEXHLevel2 2 2 2 6 2 2" xfId="40189"/>
    <cellStyle name="SAPBEXHLevel2 2 2 2 6 2 2 2" xfId="40190"/>
    <cellStyle name="SAPBEXHLevel2 2 2 2 6 2 3" xfId="40191"/>
    <cellStyle name="SAPBEXHLevel2 2 2 2 6 2 3 2" xfId="40192"/>
    <cellStyle name="SAPBEXHLevel2 2 2 2 6 2 4" xfId="40193"/>
    <cellStyle name="SAPBEXHLevel2 2 2 2 6 3" xfId="40194"/>
    <cellStyle name="SAPBEXHLevel2 2 2 2 6 3 2" xfId="40195"/>
    <cellStyle name="SAPBEXHLevel2 2 2 2 6 4" xfId="40196"/>
    <cellStyle name="SAPBEXHLevel2 2 2 2 6 4 2" xfId="40197"/>
    <cellStyle name="SAPBEXHLevel2 2 2 2 6 5" xfId="40198"/>
    <cellStyle name="SAPBEXHLevel2 2 2 2 7" xfId="5729"/>
    <cellStyle name="SAPBEXHLevel2 2 2 2 7 2" xfId="40199"/>
    <cellStyle name="SAPBEXHLevel2 2 2 2 7 2 2" xfId="40200"/>
    <cellStyle name="SAPBEXHLevel2 2 2 2 7 3" xfId="40201"/>
    <cellStyle name="SAPBEXHLevel2 2 2 2 7 3 2" xfId="40202"/>
    <cellStyle name="SAPBEXHLevel2 2 2 2 7 4" xfId="40203"/>
    <cellStyle name="SAPBEXHLevel2 2 2 2 8" xfId="40204"/>
    <cellStyle name="SAPBEXHLevel2 2 2 2 8 2" xfId="40205"/>
    <cellStyle name="SAPBEXHLevel2 2 2 2 9" xfId="40206"/>
    <cellStyle name="SAPBEXHLevel2 2 2 2 9 2" xfId="40207"/>
    <cellStyle name="SAPBEXHLevel2 2 2 3" xfId="5730"/>
    <cellStyle name="SAPBEXHLevel2 2 2 3 10" xfId="40208"/>
    <cellStyle name="SAPBEXHLevel2 2 2 3 2" xfId="5731"/>
    <cellStyle name="SAPBEXHLevel2 2 2 3 2 2" xfId="5732"/>
    <cellStyle name="SAPBEXHLevel2 2 2 3 2 2 2" xfId="40209"/>
    <cellStyle name="SAPBEXHLevel2 2 2 3 2 2 2 2" xfId="40210"/>
    <cellStyle name="SAPBEXHLevel2 2 2 3 2 2 3" xfId="40211"/>
    <cellStyle name="SAPBEXHLevel2 2 2 3 2 2 3 2" xfId="40212"/>
    <cellStyle name="SAPBEXHLevel2 2 2 3 2 2 4" xfId="40213"/>
    <cellStyle name="SAPBEXHLevel2 2 2 3 2 3" xfId="40214"/>
    <cellStyle name="SAPBEXHLevel2 2 2 3 2 3 2" xfId="40215"/>
    <cellStyle name="SAPBEXHLevel2 2 2 3 2 4" xfId="40216"/>
    <cellStyle name="SAPBEXHLevel2 2 2 3 2 4 2" xfId="40217"/>
    <cellStyle name="SAPBEXHLevel2 2 2 3 2 5" xfId="40218"/>
    <cellStyle name="SAPBEXHLevel2 2 2 3 3" xfId="5733"/>
    <cellStyle name="SAPBEXHLevel2 2 2 3 3 2" xfId="5734"/>
    <cellStyle name="SAPBEXHLevel2 2 2 3 3 2 2" xfId="40219"/>
    <cellStyle name="SAPBEXHLevel2 2 2 3 3 2 2 2" xfId="40220"/>
    <cellStyle name="SAPBEXHLevel2 2 2 3 3 2 3" xfId="40221"/>
    <cellStyle name="SAPBEXHLevel2 2 2 3 3 2 3 2" xfId="40222"/>
    <cellStyle name="SAPBEXHLevel2 2 2 3 3 2 4" xfId="40223"/>
    <cellStyle name="SAPBEXHLevel2 2 2 3 3 3" xfId="40224"/>
    <cellStyle name="SAPBEXHLevel2 2 2 3 3 3 2" xfId="40225"/>
    <cellStyle name="SAPBEXHLevel2 2 2 3 3 4" xfId="40226"/>
    <cellStyle name="SAPBEXHLevel2 2 2 3 3 4 2" xfId="40227"/>
    <cellStyle name="SAPBEXHLevel2 2 2 3 3 5" xfId="40228"/>
    <cellStyle name="SAPBEXHLevel2 2 2 3 4" xfId="5735"/>
    <cellStyle name="SAPBEXHLevel2 2 2 3 4 2" xfId="5736"/>
    <cellStyle name="SAPBEXHLevel2 2 2 3 4 2 2" xfId="40229"/>
    <cellStyle name="SAPBEXHLevel2 2 2 3 4 2 2 2" xfId="40230"/>
    <cellStyle name="SAPBEXHLevel2 2 2 3 4 2 3" xfId="40231"/>
    <cellStyle name="SAPBEXHLevel2 2 2 3 4 2 3 2" xfId="40232"/>
    <cellStyle name="SAPBEXHLevel2 2 2 3 4 2 4" xfId="40233"/>
    <cellStyle name="SAPBEXHLevel2 2 2 3 4 3" xfId="40234"/>
    <cellStyle name="SAPBEXHLevel2 2 2 3 4 3 2" xfId="40235"/>
    <cellStyle name="SAPBEXHLevel2 2 2 3 4 4" xfId="40236"/>
    <cellStyle name="SAPBEXHLevel2 2 2 3 4 4 2" xfId="40237"/>
    <cellStyle name="SAPBEXHLevel2 2 2 3 4 5" xfId="40238"/>
    <cellStyle name="SAPBEXHLevel2 2 2 3 5" xfId="5737"/>
    <cellStyle name="SAPBEXHLevel2 2 2 3 5 2" xfId="5738"/>
    <cellStyle name="SAPBEXHLevel2 2 2 3 5 2 2" xfId="40239"/>
    <cellStyle name="SAPBEXHLevel2 2 2 3 5 2 2 2" xfId="40240"/>
    <cellStyle name="SAPBEXHLevel2 2 2 3 5 2 3" xfId="40241"/>
    <cellStyle name="SAPBEXHLevel2 2 2 3 5 2 3 2" xfId="40242"/>
    <cellStyle name="SAPBEXHLevel2 2 2 3 5 2 4" xfId="40243"/>
    <cellStyle name="SAPBEXHLevel2 2 2 3 5 3" xfId="40244"/>
    <cellStyle name="SAPBEXHLevel2 2 2 3 5 3 2" xfId="40245"/>
    <cellStyle name="SAPBEXHLevel2 2 2 3 5 4" xfId="40246"/>
    <cellStyle name="SAPBEXHLevel2 2 2 3 5 4 2" xfId="40247"/>
    <cellStyle name="SAPBEXHLevel2 2 2 3 5 5" xfId="40248"/>
    <cellStyle name="SAPBEXHLevel2 2 2 3 6" xfId="5739"/>
    <cellStyle name="SAPBEXHLevel2 2 2 3 6 2" xfId="5740"/>
    <cellStyle name="SAPBEXHLevel2 2 2 3 6 2 2" xfId="40249"/>
    <cellStyle name="SAPBEXHLevel2 2 2 3 6 2 2 2" xfId="40250"/>
    <cellStyle name="SAPBEXHLevel2 2 2 3 6 2 3" xfId="40251"/>
    <cellStyle name="SAPBEXHLevel2 2 2 3 6 2 3 2" xfId="40252"/>
    <cellStyle name="SAPBEXHLevel2 2 2 3 6 2 4" xfId="40253"/>
    <cellStyle name="SAPBEXHLevel2 2 2 3 6 3" xfId="40254"/>
    <cellStyle name="SAPBEXHLevel2 2 2 3 6 3 2" xfId="40255"/>
    <cellStyle name="SAPBEXHLevel2 2 2 3 6 4" xfId="40256"/>
    <cellStyle name="SAPBEXHLevel2 2 2 3 6 4 2" xfId="40257"/>
    <cellStyle name="SAPBEXHLevel2 2 2 3 6 5" xfId="40258"/>
    <cellStyle name="SAPBEXHLevel2 2 2 3 7" xfId="5741"/>
    <cellStyle name="SAPBEXHLevel2 2 2 3 7 2" xfId="40259"/>
    <cellStyle name="SAPBEXHLevel2 2 2 3 7 2 2" xfId="40260"/>
    <cellStyle name="SAPBEXHLevel2 2 2 3 7 3" xfId="40261"/>
    <cellStyle name="SAPBEXHLevel2 2 2 3 7 3 2" xfId="40262"/>
    <cellStyle name="SAPBEXHLevel2 2 2 3 7 4" xfId="40263"/>
    <cellStyle name="SAPBEXHLevel2 2 2 3 8" xfId="40264"/>
    <cellStyle name="SAPBEXHLevel2 2 2 3 8 2" xfId="40265"/>
    <cellStyle name="SAPBEXHLevel2 2 2 3 9" xfId="40266"/>
    <cellStyle name="SAPBEXHLevel2 2 2 3 9 2" xfId="40267"/>
    <cellStyle name="SAPBEXHLevel2 2 2 4" xfId="5742"/>
    <cellStyle name="SAPBEXHLevel2 2 2 4 10" xfId="40268"/>
    <cellStyle name="SAPBEXHLevel2 2 2 4 2" xfId="5743"/>
    <cellStyle name="SAPBEXHLevel2 2 2 4 2 2" xfId="5744"/>
    <cellStyle name="SAPBEXHLevel2 2 2 4 2 2 2" xfId="40269"/>
    <cellStyle name="SAPBEXHLevel2 2 2 4 2 2 2 2" xfId="40270"/>
    <cellStyle name="SAPBEXHLevel2 2 2 4 2 2 3" xfId="40271"/>
    <cellStyle name="SAPBEXHLevel2 2 2 4 2 2 3 2" xfId="40272"/>
    <cellStyle name="SAPBEXHLevel2 2 2 4 2 2 4" xfId="40273"/>
    <cellStyle name="SAPBEXHLevel2 2 2 4 2 3" xfId="40274"/>
    <cellStyle name="SAPBEXHLevel2 2 2 4 2 3 2" xfId="40275"/>
    <cellStyle name="SAPBEXHLevel2 2 2 4 2 4" xfId="40276"/>
    <cellStyle name="SAPBEXHLevel2 2 2 4 2 4 2" xfId="40277"/>
    <cellStyle name="SAPBEXHLevel2 2 2 4 2 5" xfId="40278"/>
    <cellStyle name="SAPBEXHLevel2 2 2 4 3" xfId="5745"/>
    <cellStyle name="SAPBEXHLevel2 2 2 4 3 2" xfId="5746"/>
    <cellStyle name="SAPBEXHLevel2 2 2 4 3 2 2" xfId="40279"/>
    <cellStyle name="SAPBEXHLevel2 2 2 4 3 2 2 2" xfId="40280"/>
    <cellStyle name="SAPBEXHLevel2 2 2 4 3 2 3" xfId="40281"/>
    <cellStyle name="SAPBEXHLevel2 2 2 4 3 2 3 2" xfId="40282"/>
    <cellStyle name="SAPBEXHLevel2 2 2 4 3 2 4" xfId="40283"/>
    <cellStyle name="SAPBEXHLevel2 2 2 4 3 3" xfId="40284"/>
    <cellStyle name="SAPBEXHLevel2 2 2 4 3 3 2" xfId="40285"/>
    <cellStyle name="SAPBEXHLevel2 2 2 4 3 4" xfId="40286"/>
    <cellStyle name="SAPBEXHLevel2 2 2 4 3 4 2" xfId="40287"/>
    <cellStyle name="SAPBEXHLevel2 2 2 4 3 5" xfId="40288"/>
    <cellStyle name="SAPBEXHLevel2 2 2 4 4" xfId="5747"/>
    <cellStyle name="SAPBEXHLevel2 2 2 4 4 2" xfId="5748"/>
    <cellStyle name="SAPBEXHLevel2 2 2 4 4 2 2" xfId="40289"/>
    <cellStyle name="SAPBEXHLevel2 2 2 4 4 2 2 2" xfId="40290"/>
    <cellStyle name="SAPBEXHLevel2 2 2 4 4 2 3" xfId="40291"/>
    <cellStyle name="SAPBEXHLevel2 2 2 4 4 2 3 2" xfId="40292"/>
    <cellStyle name="SAPBEXHLevel2 2 2 4 4 2 4" xfId="40293"/>
    <cellStyle name="SAPBEXHLevel2 2 2 4 4 3" xfId="40294"/>
    <cellStyle name="SAPBEXHLevel2 2 2 4 4 3 2" xfId="40295"/>
    <cellStyle name="SAPBEXHLevel2 2 2 4 4 4" xfId="40296"/>
    <cellStyle name="SAPBEXHLevel2 2 2 4 4 4 2" xfId="40297"/>
    <cellStyle name="SAPBEXHLevel2 2 2 4 4 5" xfId="40298"/>
    <cellStyle name="SAPBEXHLevel2 2 2 4 5" xfId="5749"/>
    <cellStyle name="SAPBEXHLevel2 2 2 4 5 2" xfId="5750"/>
    <cellStyle name="SAPBEXHLevel2 2 2 4 5 2 2" xfId="40299"/>
    <cellStyle name="SAPBEXHLevel2 2 2 4 5 2 2 2" xfId="40300"/>
    <cellStyle name="SAPBEXHLevel2 2 2 4 5 2 3" xfId="40301"/>
    <cellStyle name="SAPBEXHLevel2 2 2 4 5 2 3 2" xfId="40302"/>
    <cellStyle name="SAPBEXHLevel2 2 2 4 5 2 4" xfId="40303"/>
    <cellStyle name="SAPBEXHLevel2 2 2 4 5 3" xfId="40304"/>
    <cellStyle name="SAPBEXHLevel2 2 2 4 5 3 2" xfId="40305"/>
    <cellStyle name="SAPBEXHLevel2 2 2 4 5 4" xfId="40306"/>
    <cellStyle name="SAPBEXHLevel2 2 2 4 5 4 2" xfId="40307"/>
    <cellStyle name="SAPBEXHLevel2 2 2 4 5 5" xfId="40308"/>
    <cellStyle name="SAPBEXHLevel2 2 2 4 6" xfId="5751"/>
    <cellStyle name="SAPBEXHLevel2 2 2 4 6 2" xfId="5752"/>
    <cellStyle name="SAPBEXHLevel2 2 2 4 6 2 2" xfId="40309"/>
    <cellStyle name="SAPBEXHLevel2 2 2 4 6 2 2 2" xfId="40310"/>
    <cellStyle name="SAPBEXHLevel2 2 2 4 6 2 3" xfId="40311"/>
    <cellStyle name="SAPBEXHLevel2 2 2 4 6 2 3 2" xfId="40312"/>
    <cellStyle name="SAPBEXHLevel2 2 2 4 6 2 4" xfId="40313"/>
    <cellStyle name="SAPBEXHLevel2 2 2 4 6 3" xfId="40314"/>
    <cellStyle name="SAPBEXHLevel2 2 2 4 6 3 2" xfId="40315"/>
    <cellStyle name="SAPBEXHLevel2 2 2 4 6 4" xfId="40316"/>
    <cellStyle name="SAPBEXHLevel2 2 2 4 6 4 2" xfId="40317"/>
    <cellStyle name="SAPBEXHLevel2 2 2 4 6 5" xfId="40318"/>
    <cellStyle name="SAPBEXHLevel2 2 2 4 7" xfId="5753"/>
    <cellStyle name="SAPBEXHLevel2 2 2 4 7 2" xfId="40319"/>
    <cellStyle name="SAPBEXHLevel2 2 2 4 7 2 2" xfId="40320"/>
    <cellStyle name="SAPBEXHLevel2 2 2 4 7 3" xfId="40321"/>
    <cellStyle name="SAPBEXHLevel2 2 2 4 7 3 2" xfId="40322"/>
    <cellStyle name="SAPBEXHLevel2 2 2 4 7 4" xfId="40323"/>
    <cellStyle name="SAPBEXHLevel2 2 2 4 8" xfId="40324"/>
    <cellStyle name="SAPBEXHLevel2 2 2 4 8 2" xfId="40325"/>
    <cellStyle name="SAPBEXHLevel2 2 2 4 9" xfId="40326"/>
    <cellStyle name="SAPBEXHLevel2 2 2 4 9 2" xfId="40327"/>
    <cellStyle name="SAPBEXHLevel2 2 2 5" xfId="5754"/>
    <cellStyle name="SAPBEXHLevel2 2 2 5 2" xfId="5755"/>
    <cellStyle name="SAPBEXHLevel2 2 2 5 2 2" xfId="40328"/>
    <cellStyle name="SAPBEXHLevel2 2 2 5 2 2 2" xfId="40329"/>
    <cellStyle name="SAPBEXHLevel2 2 2 5 2 3" xfId="40330"/>
    <cellStyle name="SAPBEXHLevel2 2 2 5 2 3 2" xfId="40331"/>
    <cellStyle name="SAPBEXHLevel2 2 2 5 2 4" xfId="40332"/>
    <cellStyle name="SAPBEXHLevel2 2 2 5 3" xfId="40333"/>
    <cellStyle name="SAPBEXHLevel2 2 2 5 3 2" xfId="40334"/>
    <cellStyle name="SAPBEXHLevel2 2 2 5 4" xfId="40335"/>
    <cellStyle name="SAPBEXHLevel2 2 2 5 4 2" xfId="40336"/>
    <cellStyle name="SAPBEXHLevel2 2 2 5 5" xfId="40337"/>
    <cellStyle name="SAPBEXHLevel2 2 2 6" xfId="5756"/>
    <cellStyle name="SAPBEXHLevel2 2 2 6 2" xfId="5757"/>
    <cellStyle name="SAPBEXHLevel2 2 2 6 2 2" xfId="40338"/>
    <cellStyle name="SAPBEXHLevel2 2 2 6 2 2 2" xfId="40339"/>
    <cellStyle name="SAPBEXHLevel2 2 2 6 2 3" xfId="40340"/>
    <cellStyle name="SAPBEXHLevel2 2 2 6 2 3 2" xfId="40341"/>
    <cellStyle name="SAPBEXHLevel2 2 2 6 2 4" xfId="40342"/>
    <cellStyle name="SAPBEXHLevel2 2 2 6 3" xfId="40343"/>
    <cellStyle name="SAPBEXHLevel2 2 2 6 3 2" xfId="40344"/>
    <cellStyle name="SAPBEXHLevel2 2 2 6 4" xfId="40345"/>
    <cellStyle name="SAPBEXHLevel2 2 2 6 4 2" xfId="40346"/>
    <cellStyle name="SAPBEXHLevel2 2 2 6 5" xfId="40347"/>
    <cellStyle name="SAPBEXHLevel2 2 2 7" xfId="5758"/>
    <cellStyle name="SAPBEXHLevel2 2 2 7 2" xfId="5759"/>
    <cellStyle name="SAPBEXHLevel2 2 2 7 2 2" xfId="40348"/>
    <cellStyle name="SAPBEXHLevel2 2 2 7 2 2 2" xfId="40349"/>
    <cellStyle name="SAPBEXHLevel2 2 2 7 2 3" xfId="40350"/>
    <cellStyle name="SAPBEXHLevel2 2 2 7 2 3 2" xfId="40351"/>
    <cellStyle name="SAPBEXHLevel2 2 2 7 2 4" xfId="40352"/>
    <cellStyle name="SAPBEXHLevel2 2 2 7 3" xfId="40353"/>
    <cellStyle name="SAPBEXHLevel2 2 2 7 3 2" xfId="40354"/>
    <cellStyle name="SAPBEXHLevel2 2 2 7 4" xfId="40355"/>
    <cellStyle name="SAPBEXHLevel2 2 2 7 4 2" xfId="40356"/>
    <cellStyle name="SAPBEXHLevel2 2 2 7 5" xfId="40357"/>
    <cellStyle name="SAPBEXHLevel2 2 2 8" xfId="5760"/>
    <cellStyle name="SAPBEXHLevel2 2 2 8 2" xfId="5761"/>
    <cellStyle name="SAPBEXHLevel2 2 2 8 2 2" xfId="40358"/>
    <cellStyle name="SAPBEXHLevel2 2 2 8 2 2 2" xfId="40359"/>
    <cellStyle name="SAPBEXHLevel2 2 2 8 2 3" xfId="40360"/>
    <cellStyle name="SAPBEXHLevel2 2 2 8 2 3 2" xfId="40361"/>
    <cellStyle name="SAPBEXHLevel2 2 2 8 2 4" xfId="40362"/>
    <cellStyle name="SAPBEXHLevel2 2 2 8 3" xfId="40363"/>
    <cellStyle name="SAPBEXHLevel2 2 2 8 3 2" xfId="40364"/>
    <cellStyle name="SAPBEXHLevel2 2 2 8 4" xfId="40365"/>
    <cellStyle name="SAPBEXHLevel2 2 2 8 4 2" xfId="40366"/>
    <cellStyle name="SAPBEXHLevel2 2 2 8 5" xfId="40367"/>
    <cellStyle name="SAPBEXHLevel2 2 2 9" xfId="5762"/>
    <cellStyle name="SAPBEXHLevel2 2 2 9 2" xfId="5763"/>
    <cellStyle name="SAPBEXHLevel2 2 2 9 2 2" xfId="40368"/>
    <cellStyle name="SAPBEXHLevel2 2 2 9 2 2 2" xfId="40369"/>
    <cellStyle name="SAPBEXHLevel2 2 2 9 2 3" xfId="40370"/>
    <cellStyle name="SAPBEXHLevel2 2 2 9 2 3 2" xfId="40371"/>
    <cellStyle name="SAPBEXHLevel2 2 2 9 2 4" xfId="40372"/>
    <cellStyle name="SAPBEXHLevel2 2 2 9 3" xfId="40373"/>
    <cellStyle name="SAPBEXHLevel2 2 2 9 3 2" xfId="40374"/>
    <cellStyle name="SAPBEXHLevel2 2 2 9 4" xfId="40375"/>
    <cellStyle name="SAPBEXHLevel2 2 2 9 4 2" xfId="40376"/>
    <cellStyle name="SAPBEXHLevel2 2 2 9 5" xfId="40377"/>
    <cellStyle name="SAPBEXHLevel2 2 20" xfId="40378"/>
    <cellStyle name="SAPBEXHLevel2 2 20 2" xfId="40379"/>
    <cellStyle name="SAPBEXHLevel2 2 21" xfId="40380"/>
    <cellStyle name="SAPBEXHLevel2 2 3" xfId="5764"/>
    <cellStyle name="SAPBEXHLevel2 2 3 10" xfId="40381"/>
    <cellStyle name="SAPBEXHLevel2 2 3 2" xfId="5765"/>
    <cellStyle name="SAPBEXHLevel2 2 3 2 2" xfId="5766"/>
    <cellStyle name="SAPBEXHLevel2 2 3 2 2 2" xfId="40382"/>
    <cellStyle name="SAPBEXHLevel2 2 3 2 2 2 2" xfId="40383"/>
    <cellStyle name="SAPBEXHLevel2 2 3 2 2 3" xfId="40384"/>
    <cellStyle name="SAPBEXHLevel2 2 3 2 2 3 2" xfId="40385"/>
    <cellStyle name="SAPBEXHLevel2 2 3 2 2 4" xfId="40386"/>
    <cellStyle name="SAPBEXHLevel2 2 3 2 3" xfId="40387"/>
    <cellStyle name="SAPBEXHLevel2 2 3 2 3 2" xfId="40388"/>
    <cellStyle name="SAPBEXHLevel2 2 3 2 4" xfId="40389"/>
    <cellStyle name="SAPBEXHLevel2 2 3 2 4 2" xfId="40390"/>
    <cellStyle name="SAPBEXHLevel2 2 3 2 5" xfId="40391"/>
    <cellStyle name="SAPBEXHLevel2 2 3 3" xfId="5767"/>
    <cellStyle name="SAPBEXHLevel2 2 3 3 2" xfId="5768"/>
    <cellStyle name="SAPBEXHLevel2 2 3 3 2 2" xfId="40392"/>
    <cellStyle name="SAPBEXHLevel2 2 3 3 2 2 2" xfId="40393"/>
    <cellStyle name="SAPBEXHLevel2 2 3 3 2 3" xfId="40394"/>
    <cellStyle name="SAPBEXHLevel2 2 3 3 2 3 2" xfId="40395"/>
    <cellStyle name="SAPBEXHLevel2 2 3 3 2 4" xfId="40396"/>
    <cellStyle name="SAPBEXHLevel2 2 3 3 3" xfId="40397"/>
    <cellStyle name="SAPBEXHLevel2 2 3 3 3 2" xfId="40398"/>
    <cellStyle name="SAPBEXHLevel2 2 3 3 4" xfId="40399"/>
    <cellStyle name="SAPBEXHLevel2 2 3 3 4 2" xfId="40400"/>
    <cellStyle name="SAPBEXHLevel2 2 3 3 5" xfId="40401"/>
    <cellStyle name="SAPBEXHLevel2 2 3 4" xfId="5769"/>
    <cellStyle name="SAPBEXHLevel2 2 3 4 2" xfId="5770"/>
    <cellStyle name="SAPBEXHLevel2 2 3 4 2 2" xfId="40402"/>
    <cellStyle name="SAPBEXHLevel2 2 3 4 2 2 2" xfId="40403"/>
    <cellStyle name="SAPBEXHLevel2 2 3 4 2 3" xfId="40404"/>
    <cellStyle name="SAPBEXHLevel2 2 3 4 2 3 2" xfId="40405"/>
    <cellStyle name="SAPBEXHLevel2 2 3 4 2 4" xfId="40406"/>
    <cellStyle name="SAPBEXHLevel2 2 3 4 3" xfId="40407"/>
    <cellStyle name="SAPBEXHLevel2 2 3 4 3 2" xfId="40408"/>
    <cellStyle name="SAPBEXHLevel2 2 3 4 4" xfId="40409"/>
    <cellStyle name="SAPBEXHLevel2 2 3 4 4 2" xfId="40410"/>
    <cellStyle name="SAPBEXHLevel2 2 3 4 5" xfId="40411"/>
    <cellStyle name="SAPBEXHLevel2 2 3 5" xfId="5771"/>
    <cellStyle name="SAPBEXHLevel2 2 3 5 2" xfId="5772"/>
    <cellStyle name="SAPBEXHLevel2 2 3 5 2 2" xfId="40412"/>
    <cellStyle name="SAPBEXHLevel2 2 3 5 2 2 2" xfId="40413"/>
    <cellStyle name="SAPBEXHLevel2 2 3 5 2 3" xfId="40414"/>
    <cellStyle name="SAPBEXHLevel2 2 3 5 2 3 2" xfId="40415"/>
    <cellStyle name="SAPBEXHLevel2 2 3 5 2 4" xfId="40416"/>
    <cellStyle name="SAPBEXHLevel2 2 3 5 3" xfId="40417"/>
    <cellStyle name="SAPBEXHLevel2 2 3 5 3 2" xfId="40418"/>
    <cellStyle name="SAPBEXHLevel2 2 3 5 4" xfId="40419"/>
    <cellStyle name="SAPBEXHLevel2 2 3 5 4 2" xfId="40420"/>
    <cellStyle name="SAPBEXHLevel2 2 3 5 5" xfId="40421"/>
    <cellStyle name="SAPBEXHLevel2 2 3 6" xfId="5773"/>
    <cellStyle name="SAPBEXHLevel2 2 3 6 2" xfId="5774"/>
    <cellStyle name="SAPBEXHLevel2 2 3 6 2 2" xfId="40422"/>
    <cellStyle name="SAPBEXHLevel2 2 3 6 2 2 2" xfId="40423"/>
    <cellStyle name="SAPBEXHLevel2 2 3 6 2 3" xfId="40424"/>
    <cellStyle name="SAPBEXHLevel2 2 3 6 2 3 2" xfId="40425"/>
    <cellStyle name="SAPBEXHLevel2 2 3 6 2 4" xfId="40426"/>
    <cellStyle name="SAPBEXHLevel2 2 3 6 3" xfId="40427"/>
    <cellStyle name="SAPBEXHLevel2 2 3 6 3 2" xfId="40428"/>
    <cellStyle name="SAPBEXHLevel2 2 3 6 4" xfId="40429"/>
    <cellStyle name="SAPBEXHLevel2 2 3 6 4 2" xfId="40430"/>
    <cellStyle name="SAPBEXHLevel2 2 3 6 5" xfId="40431"/>
    <cellStyle name="SAPBEXHLevel2 2 3 7" xfId="5775"/>
    <cellStyle name="SAPBEXHLevel2 2 3 7 2" xfId="40432"/>
    <cellStyle name="SAPBEXHLevel2 2 3 7 2 2" xfId="40433"/>
    <cellStyle name="SAPBEXHLevel2 2 3 7 3" xfId="40434"/>
    <cellStyle name="SAPBEXHLevel2 2 3 7 3 2" xfId="40435"/>
    <cellStyle name="SAPBEXHLevel2 2 3 7 4" xfId="40436"/>
    <cellStyle name="SAPBEXHLevel2 2 3 8" xfId="40437"/>
    <cellStyle name="SAPBEXHLevel2 2 3 8 2" xfId="40438"/>
    <cellStyle name="SAPBEXHLevel2 2 3 9" xfId="40439"/>
    <cellStyle name="SAPBEXHLevel2 2 3 9 2" xfId="40440"/>
    <cellStyle name="SAPBEXHLevel2 2 4" xfId="5776"/>
    <cellStyle name="SAPBEXHLevel2 2 4 10" xfId="40441"/>
    <cellStyle name="SAPBEXHLevel2 2 4 2" xfId="5777"/>
    <cellStyle name="SAPBEXHLevel2 2 4 2 2" xfId="5778"/>
    <cellStyle name="SAPBEXHLevel2 2 4 2 2 2" xfId="40442"/>
    <cellStyle name="SAPBEXHLevel2 2 4 2 2 2 2" xfId="40443"/>
    <cellStyle name="SAPBEXHLevel2 2 4 2 2 3" xfId="40444"/>
    <cellStyle name="SAPBEXHLevel2 2 4 2 2 3 2" xfId="40445"/>
    <cellStyle name="SAPBEXHLevel2 2 4 2 2 4" xfId="40446"/>
    <cellStyle name="SAPBEXHLevel2 2 4 2 3" xfId="40447"/>
    <cellStyle name="SAPBEXHLevel2 2 4 2 3 2" xfId="40448"/>
    <cellStyle name="SAPBEXHLevel2 2 4 2 4" xfId="40449"/>
    <cellStyle name="SAPBEXHLevel2 2 4 2 4 2" xfId="40450"/>
    <cellStyle name="SAPBEXHLevel2 2 4 2 5" xfId="40451"/>
    <cellStyle name="SAPBEXHLevel2 2 4 3" xfId="5779"/>
    <cellStyle name="SAPBEXHLevel2 2 4 3 2" xfId="5780"/>
    <cellStyle name="SAPBEXHLevel2 2 4 3 2 2" xfId="40452"/>
    <cellStyle name="SAPBEXHLevel2 2 4 3 2 2 2" xfId="40453"/>
    <cellStyle name="SAPBEXHLevel2 2 4 3 2 3" xfId="40454"/>
    <cellStyle name="SAPBEXHLevel2 2 4 3 2 3 2" xfId="40455"/>
    <cellStyle name="SAPBEXHLevel2 2 4 3 2 4" xfId="40456"/>
    <cellStyle name="SAPBEXHLevel2 2 4 3 3" xfId="40457"/>
    <cellStyle name="SAPBEXHLevel2 2 4 3 3 2" xfId="40458"/>
    <cellStyle name="SAPBEXHLevel2 2 4 3 4" xfId="40459"/>
    <cellStyle name="SAPBEXHLevel2 2 4 3 4 2" xfId="40460"/>
    <cellStyle name="SAPBEXHLevel2 2 4 3 5" xfId="40461"/>
    <cellStyle name="SAPBEXHLevel2 2 4 4" xfId="5781"/>
    <cellStyle name="SAPBEXHLevel2 2 4 4 2" xfId="5782"/>
    <cellStyle name="SAPBEXHLevel2 2 4 4 2 2" xfId="40462"/>
    <cellStyle name="SAPBEXHLevel2 2 4 4 2 2 2" xfId="40463"/>
    <cellStyle name="SAPBEXHLevel2 2 4 4 2 3" xfId="40464"/>
    <cellStyle name="SAPBEXHLevel2 2 4 4 2 3 2" xfId="40465"/>
    <cellStyle name="SAPBEXHLevel2 2 4 4 2 4" xfId="40466"/>
    <cellStyle name="SAPBEXHLevel2 2 4 4 3" xfId="40467"/>
    <cellStyle name="SAPBEXHLevel2 2 4 4 3 2" xfId="40468"/>
    <cellStyle name="SAPBEXHLevel2 2 4 4 4" xfId="40469"/>
    <cellStyle name="SAPBEXHLevel2 2 4 4 4 2" xfId="40470"/>
    <cellStyle name="SAPBEXHLevel2 2 4 4 5" xfId="40471"/>
    <cellStyle name="SAPBEXHLevel2 2 4 5" xfId="5783"/>
    <cellStyle name="SAPBEXHLevel2 2 4 5 2" xfId="5784"/>
    <cellStyle name="SAPBEXHLevel2 2 4 5 2 2" xfId="40472"/>
    <cellStyle name="SAPBEXHLevel2 2 4 5 2 2 2" xfId="40473"/>
    <cellStyle name="SAPBEXHLevel2 2 4 5 2 3" xfId="40474"/>
    <cellStyle name="SAPBEXHLevel2 2 4 5 2 3 2" xfId="40475"/>
    <cellStyle name="SAPBEXHLevel2 2 4 5 2 4" xfId="40476"/>
    <cellStyle name="SAPBEXHLevel2 2 4 5 3" xfId="40477"/>
    <cellStyle name="SAPBEXHLevel2 2 4 5 3 2" xfId="40478"/>
    <cellStyle name="SAPBEXHLevel2 2 4 5 4" xfId="40479"/>
    <cellStyle name="SAPBEXHLevel2 2 4 5 4 2" xfId="40480"/>
    <cellStyle name="SAPBEXHLevel2 2 4 5 5" xfId="40481"/>
    <cellStyle name="SAPBEXHLevel2 2 4 6" xfId="5785"/>
    <cellStyle name="SAPBEXHLevel2 2 4 6 2" xfId="5786"/>
    <cellStyle name="SAPBEXHLevel2 2 4 6 2 2" xfId="40482"/>
    <cellStyle name="SAPBEXHLevel2 2 4 6 2 2 2" xfId="40483"/>
    <cellStyle name="SAPBEXHLevel2 2 4 6 2 3" xfId="40484"/>
    <cellStyle name="SAPBEXHLevel2 2 4 6 2 3 2" xfId="40485"/>
    <cellStyle name="SAPBEXHLevel2 2 4 6 2 4" xfId="40486"/>
    <cellStyle name="SAPBEXHLevel2 2 4 6 3" xfId="40487"/>
    <cellStyle name="SAPBEXHLevel2 2 4 6 3 2" xfId="40488"/>
    <cellStyle name="SAPBEXHLevel2 2 4 6 4" xfId="40489"/>
    <cellStyle name="SAPBEXHLevel2 2 4 6 4 2" xfId="40490"/>
    <cellStyle name="SAPBEXHLevel2 2 4 6 5" xfId="40491"/>
    <cellStyle name="SAPBEXHLevel2 2 4 7" xfId="5787"/>
    <cellStyle name="SAPBEXHLevel2 2 4 7 2" xfId="40492"/>
    <cellStyle name="SAPBEXHLevel2 2 4 7 2 2" xfId="40493"/>
    <cellStyle name="SAPBEXHLevel2 2 4 7 3" xfId="40494"/>
    <cellStyle name="SAPBEXHLevel2 2 4 7 3 2" xfId="40495"/>
    <cellStyle name="SAPBEXHLevel2 2 4 7 4" xfId="40496"/>
    <cellStyle name="SAPBEXHLevel2 2 4 8" xfId="40497"/>
    <cellStyle name="SAPBEXHLevel2 2 4 8 2" xfId="40498"/>
    <cellStyle name="SAPBEXHLevel2 2 4 9" xfId="40499"/>
    <cellStyle name="SAPBEXHLevel2 2 4 9 2" xfId="40500"/>
    <cellStyle name="SAPBEXHLevel2 2 5" xfId="5788"/>
    <cellStyle name="SAPBEXHLevel2 2 5 10" xfId="40501"/>
    <cellStyle name="SAPBEXHLevel2 2 5 2" xfId="5789"/>
    <cellStyle name="SAPBEXHLevel2 2 5 2 2" xfId="5790"/>
    <cellStyle name="SAPBEXHLevel2 2 5 2 2 2" xfId="40502"/>
    <cellStyle name="SAPBEXHLevel2 2 5 2 2 2 2" xfId="40503"/>
    <cellStyle name="SAPBEXHLevel2 2 5 2 2 3" xfId="40504"/>
    <cellStyle name="SAPBEXHLevel2 2 5 2 2 3 2" xfId="40505"/>
    <cellStyle name="SAPBEXHLevel2 2 5 2 2 4" xfId="40506"/>
    <cellStyle name="SAPBEXHLevel2 2 5 2 3" xfId="40507"/>
    <cellStyle name="SAPBEXHLevel2 2 5 2 3 2" xfId="40508"/>
    <cellStyle name="SAPBEXHLevel2 2 5 2 4" xfId="40509"/>
    <cellStyle name="SAPBEXHLevel2 2 5 2 4 2" xfId="40510"/>
    <cellStyle name="SAPBEXHLevel2 2 5 2 5" xfId="40511"/>
    <cellStyle name="SAPBEXHLevel2 2 5 3" xfId="5791"/>
    <cellStyle name="SAPBEXHLevel2 2 5 3 2" xfId="5792"/>
    <cellStyle name="SAPBEXHLevel2 2 5 3 2 2" xfId="40512"/>
    <cellStyle name="SAPBEXHLevel2 2 5 3 2 2 2" xfId="40513"/>
    <cellStyle name="SAPBEXHLevel2 2 5 3 2 3" xfId="40514"/>
    <cellStyle name="SAPBEXHLevel2 2 5 3 2 3 2" xfId="40515"/>
    <cellStyle name="SAPBEXHLevel2 2 5 3 2 4" xfId="40516"/>
    <cellStyle name="SAPBEXHLevel2 2 5 3 3" xfId="40517"/>
    <cellStyle name="SAPBEXHLevel2 2 5 3 3 2" xfId="40518"/>
    <cellStyle name="SAPBEXHLevel2 2 5 3 4" xfId="40519"/>
    <cellStyle name="SAPBEXHLevel2 2 5 3 4 2" xfId="40520"/>
    <cellStyle name="SAPBEXHLevel2 2 5 3 5" xfId="40521"/>
    <cellStyle name="SAPBEXHLevel2 2 5 4" xfId="5793"/>
    <cellStyle name="SAPBEXHLevel2 2 5 4 2" xfId="5794"/>
    <cellStyle name="SAPBEXHLevel2 2 5 4 2 2" xfId="40522"/>
    <cellStyle name="SAPBEXHLevel2 2 5 4 2 2 2" xfId="40523"/>
    <cellStyle name="SAPBEXHLevel2 2 5 4 2 3" xfId="40524"/>
    <cellStyle name="SAPBEXHLevel2 2 5 4 2 3 2" xfId="40525"/>
    <cellStyle name="SAPBEXHLevel2 2 5 4 2 4" xfId="40526"/>
    <cellStyle name="SAPBEXHLevel2 2 5 4 3" xfId="40527"/>
    <cellStyle name="SAPBEXHLevel2 2 5 4 3 2" xfId="40528"/>
    <cellStyle name="SAPBEXHLevel2 2 5 4 4" xfId="40529"/>
    <cellStyle name="SAPBEXHLevel2 2 5 4 4 2" xfId="40530"/>
    <cellStyle name="SAPBEXHLevel2 2 5 4 5" xfId="40531"/>
    <cellStyle name="SAPBEXHLevel2 2 5 5" xfId="5795"/>
    <cellStyle name="SAPBEXHLevel2 2 5 5 2" xfId="5796"/>
    <cellStyle name="SAPBEXHLevel2 2 5 5 2 2" xfId="40532"/>
    <cellStyle name="SAPBEXHLevel2 2 5 5 2 2 2" xfId="40533"/>
    <cellStyle name="SAPBEXHLevel2 2 5 5 2 3" xfId="40534"/>
    <cellStyle name="SAPBEXHLevel2 2 5 5 2 3 2" xfId="40535"/>
    <cellStyle name="SAPBEXHLevel2 2 5 5 2 4" xfId="40536"/>
    <cellStyle name="SAPBEXHLevel2 2 5 5 3" xfId="40537"/>
    <cellStyle name="SAPBEXHLevel2 2 5 5 3 2" xfId="40538"/>
    <cellStyle name="SAPBEXHLevel2 2 5 5 4" xfId="40539"/>
    <cellStyle name="SAPBEXHLevel2 2 5 5 4 2" xfId="40540"/>
    <cellStyle name="SAPBEXHLevel2 2 5 5 5" xfId="40541"/>
    <cellStyle name="SAPBEXHLevel2 2 5 6" xfId="5797"/>
    <cellStyle name="SAPBEXHLevel2 2 5 6 2" xfId="5798"/>
    <cellStyle name="SAPBEXHLevel2 2 5 6 2 2" xfId="40542"/>
    <cellStyle name="SAPBEXHLevel2 2 5 6 2 2 2" xfId="40543"/>
    <cellStyle name="SAPBEXHLevel2 2 5 6 2 3" xfId="40544"/>
    <cellStyle name="SAPBEXHLevel2 2 5 6 2 3 2" xfId="40545"/>
    <cellStyle name="SAPBEXHLevel2 2 5 6 2 4" xfId="40546"/>
    <cellStyle name="SAPBEXHLevel2 2 5 6 3" xfId="40547"/>
    <cellStyle name="SAPBEXHLevel2 2 5 6 3 2" xfId="40548"/>
    <cellStyle name="SAPBEXHLevel2 2 5 6 4" xfId="40549"/>
    <cellStyle name="SAPBEXHLevel2 2 5 6 4 2" xfId="40550"/>
    <cellStyle name="SAPBEXHLevel2 2 5 6 5" xfId="40551"/>
    <cellStyle name="SAPBEXHLevel2 2 5 7" xfId="5799"/>
    <cellStyle name="SAPBEXHLevel2 2 5 7 2" xfId="40552"/>
    <cellStyle name="SAPBEXHLevel2 2 5 7 2 2" xfId="40553"/>
    <cellStyle name="SAPBEXHLevel2 2 5 7 3" xfId="40554"/>
    <cellStyle name="SAPBEXHLevel2 2 5 7 3 2" xfId="40555"/>
    <cellStyle name="SAPBEXHLevel2 2 5 7 4" xfId="40556"/>
    <cellStyle name="SAPBEXHLevel2 2 5 8" xfId="40557"/>
    <cellStyle name="SAPBEXHLevel2 2 5 8 2" xfId="40558"/>
    <cellStyle name="SAPBEXHLevel2 2 5 9" xfId="40559"/>
    <cellStyle name="SAPBEXHLevel2 2 5 9 2" xfId="40560"/>
    <cellStyle name="SAPBEXHLevel2 2 6" xfId="5800"/>
    <cellStyle name="SAPBEXHLevel2 2 6 2" xfId="5801"/>
    <cellStyle name="SAPBEXHLevel2 2 6 2 2" xfId="40561"/>
    <cellStyle name="SAPBEXHLevel2 2 6 2 2 2" xfId="40562"/>
    <cellStyle name="SAPBEXHLevel2 2 6 2 3" xfId="40563"/>
    <cellStyle name="SAPBEXHLevel2 2 6 2 3 2" xfId="40564"/>
    <cellStyle name="SAPBEXHLevel2 2 6 2 4" xfId="40565"/>
    <cellStyle name="SAPBEXHLevel2 2 6 3" xfId="40566"/>
    <cellStyle name="SAPBEXHLevel2 2 6 3 2" xfId="40567"/>
    <cellStyle name="SAPBEXHLevel2 2 6 4" xfId="40568"/>
    <cellStyle name="SAPBEXHLevel2 2 6 4 2" xfId="40569"/>
    <cellStyle name="SAPBEXHLevel2 2 6 5" xfId="40570"/>
    <cellStyle name="SAPBEXHLevel2 2 7" xfId="5802"/>
    <cellStyle name="SAPBEXHLevel2 2 7 2" xfId="5803"/>
    <cellStyle name="SAPBEXHLevel2 2 7 2 2" xfId="40571"/>
    <cellStyle name="SAPBEXHLevel2 2 7 2 2 2" xfId="40572"/>
    <cellStyle name="SAPBEXHLevel2 2 7 2 3" xfId="40573"/>
    <cellStyle name="SAPBEXHLevel2 2 7 2 3 2" xfId="40574"/>
    <cellStyle name="SAPBEXHLevel2 2 7 2 4" xfId="40575"/>
    <cellStyle name="SAPBEXHLevel2 2 7 3" xfId="40576"/>
    <cellStyle name="SAPBEXHLevel2 2 7 3 2" xfId="40577"/>
    <cellStyle name="SAPBEXHLevel2 2 7 4" xfId="40578"/>
    <cellStyle name="SAPBEXHLevel2 2 7 4 2" xfId="40579"/>
    <cellStyle name="SAPBEXHLevel2 2 7 5" xfId="40580"/>
    <cellStyle name="SAPBEXHLevel2 2 8" xfId="5804"/>
    <cellStyle name="SAPBEXHLevel2 2 8 2" xfId="5805"/>
    <cellStyle name="SAPBEXHLevel2 2 8 2 2" xfId="40581"/>
    <cellStyle name="SAPBEXHLevel2 2 8 2 2 2" xfId="40582"/>
    <cellStyle name="SAPBEXHLevel2 2 8 2 3" xfId="40583"/>
    <cellStyle name="SAPBEXHLevel2 2 8 2 3 2" xfId="40584"/>
    <cellStyle name="SAPBEXHLevel2 2 8 2 4" xfId="40585"/>
    <cellStyle name="SAPBEXHLevel2 2 8 3" xfId="40586"/>
    <cellStyle name="SAPBEXHLevel2 2 8 3 2" xfId="40587"/>
    <cellStyle name="SAPBEXHLevel2 2 8 4" xfId="40588"/>
    <cellStyle name="SAPBEXHLevel2 2 8 4 2" xfId="40589"/>
    <cellStyle name="SAPBEXHLevel2 2 8 5" xfId="40590"/>
    <cellStyle name="SAPBEXHLevel2 2 9" xfId="5806"/>
    <cellStyle name="SAPBEXHLevel2 2 9 2" xfId="5807"/>
    <cellStyle name="SAPBEXHLevel2 2 9 2 2" xfId="40591"/>
    <cellStyle name="SAPBEXHLevel2 2 9 2 2 2" xfId="40592"/>
    <cellStyle name="SAPBEXHLevel2 2 9 2 3" xfId="40593"/>
    <cellStyle name="SAPBEXHLevel2 2 9 2 3 2" xfId="40594"/>
    <cellStyle name="SAPBEXHLevel2 2 9 2 4" xfId="40595"/>
    <cellStyle name="SAPBEXHLevel2 2 9 3" xfId="40596"/>
    <cellStyle name="SAPBEXHLevel2 2 9 3 2" xfId="40597"/>
    <cellStyle name="SAPBEXHLevel2 2 9 4" xfId="40598"/>
    <cellStyle name="SAPBEXHLevel2 2 9 4 2" xfId="40599"/>
    <cellStyle name="SAPBEXHLevel2 2 9 5" xfId="40600"/>
    <cellStyle name="SAPBEXHLevel2 20" xfId="40601"/>
    <cellStyle name="SAPBEXHLevel2 21" xfId="40602"/>
    <cellStyle name="SAPBEXHLevel2 21 2" xfId="40603"/>
    <cellStyle name="SAPBEXHLevel2 22" xfId="40604"/>
    <cellStyle name="SAPBEXHLevel2 3" xfId="5808"/>
    <cellStyle name="SAPBEXHLevel2 3 10" xfId="5809"/>
    <cellStyle name="SAPBEXHLevel2 3 10 2" xfId="40605"/>
    <cellStyle name="SAPBEXHLevel2 3 10 2 2" xfId="40606"/>
    <cellStyle name="SAPBEXHLevel2 3 10 3" xfId="40607"/>
    <cellStyle name="SAPBEXHLevel2 3 10 3 2" xfId="40608"/>
    <cellStyle name="SAPBEXHLevel2 3 10 4" xfId="40609"/>
    <cellStyle name="SAPBEXHLevel2 3 11" xfId="40610"/>
    <cellStyle name="SAPBEXHLevel2 3 11 2" xfId="40611"/>
    <cellStyle name="SAPBEXHLevel2 3 12" xfId="40612"/>
    <cellStyle name="SAPBEXHLevel2 3 12 2" xfId="40613"/>
    <cellStyle name="SAPBEXHLevel2 3 13" xfId="40614"/>
    <cellStyle name="SAPBEXHLevel2 3 2" xfId="5810"/>
    <cellStyle name="SAPBEXHLevel2 3 2 10" xfId="40615"/>
    <cellStyle name="SAPBEXHLevel2 3 2 2" xfId="5811"/>
    <cellStyle name="SAPBEXHLevel2 3 2 2 2" xfId="5812"/>
    <cellStyle name="SAPBEXHLevel2 3 2 2 2 2" xfId="40616"/>
    <cellStyle name="SAPBEXHLevel2 3 2 2 2 2 2" xfId="40617"/>
    <cellStyle name="SAPBEXHLevel2 3 2 2 2 3" xfId="40618"/>
    <cellStyle name="SAPBEXHLevel2 3 2 2 2 3 2" xfId="40619"/>
    <cellStyle name="SAPBEXHLevel2 3 2 2 2 4" xfId="40620"/>
    <cellStyle name="SAPBEXHLevel2 3 2 2 3" xfId="40621"/>
    <cellStyle name="SAPBEXHLevel2 3 2 2 3 2" xfId="40622"/>
    <cellStyle name="SAPBEXHLevel2 3 2 2 4" xfId="40623"/>
    <cellStyle name="SAPBEXHLevel2 3 2 2 4 2" xfId="40624"/>
    <cellStyle name="SAPBEXHLevel2 3 2 2 5" xfId="40625"/>
    <cellStyle name="SAPBEXHLevel2 3 2 3" xfId="5813"/>
    <cellStyle name="SAPBEXHLevel2 3 2 3 2" xfId="5814"/>
    <cellStyle name="SAPBEXHLevel2 3 2 3 2 2" xfId="40626"/>
    <cellStyle name="SAPBEXHLevel2 3 2 3 2 2 2" xfId="40627"/>
    <cellStyle name="SAPBEXHLevel2 3 2 3 2 3" xfId="40628"/>
    <cellStyle name="SAPBEXHLevel2 3 2 3 2 3 2" xfId="40629"/>
    <cellStyle name="SAPBEXHLevel2 3 2 3 2 4" xfId="40630"/>
    <cellStyle name="SAPBEXHLevel2 3 2 3 3" xfId="40631"/>
    <cellStyle name="SAPBEXHLevel2 3 2 3 3 2" xfId="40632"/>
    <cellStyle name="SAPBEXHLevel2 3 2 3 4" xfId="40633"/>
    <cellStyle name="SAPBEXHLevel2 3 2 3 4 2" xfId="40634"/>
    <cellStyle name="SAPBEXHLevel2 3 2 3 5" xfId="40635"/>
    <cellStyle name="SAPBEXHLevel2 3 2 4" xfId="5815"/>
    <cellStyle name="SAPBEXHLevel2 3 2 4 2" xfId="5816"/>
    <cellStyle name="SAPBEXHLevel2 3 2 4 2 2" xfId="40636"/>
    <cellStyle name="SAPBEXHLevel2 3 2 4 2 2 2" xfId="40637"/>
    <cellStyle name="SAPBEXHLevel2 3 2 4 2 3" xfId="40638"/>
    <cellStyle name="SAPBEXHLevel2 3 2 4 2 3 2" xfId="40639"/>
    <cellStyle name="SAPBEXHLevel2 3 2 4 2 4" xfId="40640"/>
    <cellStyle name="SAPBEXHLevel2 3 2 4 3" xfId="40641"/>
    <cellStyle name="SAPBEXHLevel2 3 2 4 3 2" xfId="40642"/>
    <cellStyle name="SAPBEXHLevel2 3 2 4 4" xfId="40643"/>
    <cellStyle name="SAPBEXHLevel2 3 2 4 4 2" xfId="40644"/>
    <cellStyle name="SAPBEXHLevel2 3 2 4 5" xfId="40645"/>
    <cellStyle name="SAPBEXHLevel2 3 2 5" xfId="5817"/>
    <cellStyle name="SAPBEXHLevel2 3 2 5 2" xfId="5818"/>
    <cellStyle name="SAPBEXHLevel2 3 2 5 2 2" xfId="40646"/>
    <cellStyle name="SAPBEXHLevel2 3 2 5 2 2 2" xfId="40647"/>
    <cellStyle name="SAPBEXHLevel2 3 2 5 2 3" xfId="40648"/>
    <cellStyle name="SAPBEXHLevel2 3 2 5 2 3 2" xfId="40649"/>
    <cellStyle name="SAPBEXHLevel2 3 2 5 2 4" xfId="40650"/>
    <cellStyle name="SAPBEXHLevel2 3 2 5 3" xfId="40651"/>
    <cellStyle name="SAPBEXHLevel2 3 2 5 3 2" xfId="40652"/>
    <cellStyle name="SAPBEXHLevel2 3 2 5 4" xfId="40653"/>
    <cellStyle name="SAPBEXHLevel2 3 2 5 4 2" xfId="40654"/>
    <cellStyle name="SAPBEXHLevel2 3 2 5 5" xfId="40655"/>
    <cellStyle name="SAPBEXHLevel2 3 2 6" xfId="5819"/>
    <cellStyle name="SAPBEXHLevel2 3 2 6 2" xfId="5820"/>
    <cellStyle name="SAPBEXHLevel2 3 2 6 2 2" xfId="40656"/>
    <cellStyle name="SAPBEXHLevel2 3 2 6 2 2 2" xfId="40657"/>
    <cellStyle name="SAPBEXHLevel2 3 2 6 2 3" xfId="40658"/>
    <cellStyle name="SAPBEXHLevel2 3 2 6 2 3 2" xfId="40659"/>
    <cellStyle name="SAPBEXHLevel2 3 2 6 2 4" xfId="40660"/>
    <cellStyle name="SAPBEXHLevel2 3 2 6 3" xfId="40661"/>
    <cellStyle name="SAPBEXHLevel2 3 2 6 3 2" xfId="40662"/>
    <cellStyle name="SAPBEXHLevel2 3 2 6 4" xfId="40663"/>
    <cellStyle name="SAPBEXHLevel2 3 2 6 4 2" xfId="40664"/>
    <cellStyle name="SAPBEXHLevel2 3 2 6 5" xfId="40665"/>
    <cellStyle name="SAPBEXHLevel2 3 2 7" xfId="5821"/>
    <cellStyle name="SAPBEXHLevel2 3 2 7 2" xfId="40666"/>
    <cellStyle name="SAPBEXHLevel2 3 2 7 2 2" xfId="40667"/>
    <cellStyle name="SAPBEXHLevel2 3 2 7 3" xfId="40668"/>
    <cellStyle name="SAPBEXHLevel2 3 2 7 3 2" xfId="40669"/>
    <cellStyle name="SAPBEXHLevel2 3 2 7 4" xfId="40670"/>
    <cellStyle name="SAPBEXHLevel2 3 2 8" xfId="40671"/>
    <cellStyle name="SAPBEXHLevel2 3 2 8 2" xfId="40672"/>
    <cellStyle name="SAPBEXHLevel2 3 2 9" xfId="40673"/>
    <cellStyle name="SAPBEXHLevel2 3 2 9 2" xfId="40674"/>
    <cellStyle name="SAPBEXHLevel2 3 3" xfId="5822"/>
    <cellStyle name="SAPBEXHLevel2 3 3 10" xfId="40675"/>
    <cellStyle name="SAPBEXHLevel2 3 3 2" xfId="5823"/>
    <cellStyle name="SAPBEXHLevel2 3 3 2 2" xfId="5824"/>
    <cellStyle name="SAPBEXHLevel2 3 3 2 2 2" xfId="40676"/>
    <cellStyle name="SAPBEXHLevel2 3 3 2 2 2 2" xfId="40677"/>
    <cellStyle name="SAPBEXHLevel2 3 3 2 2 3" xfId="40678"/>
    <cellStyle name="SAPBEXHLevel2 3 3 2 2 3 2" xfId="40679"/>
    <cellStyle name="SAPBEXHLevel2 3 3 2 2 4" xfId="40680"/>
    <cellStyle name="SAPBEXHLevel2 3 3 2 3" xfId="40681"/>
    <cellStyle name="SAPBEXHLevel2 3 3 2 3 2" xfId="40682"/>
    <cellStyle name="SAPBEXHLevel2 3 3 2 4" xfId="40683"/>
    <cellStyle name="SAPBEXHLevel2 3 3 2 4 2" xfId="40684"/>
    <cellStyle name="SAPBEXHLevel2 3 3 2 5" xfId="40685"/>
    <cellStyle name="SAPBEXHLevel2 3 3 3" xfId="5825"/>
    <cellStyle name="SAPBEXHLevel2 3 3 3 2" xfId="5826"/>
    <cellStyle name="SAPBEXHLevel2 3 3 3 2 2" xfId="40686"/>
    <cellStyle name="SAPBEXHLevel2 3 3 3 2 2 2" xfId="40687"/>
    <cellStyle name="SAPBEXHLevel2 3 3 3 2 3" xfId="40688"/>
    <cellStyle name="SAPBEXHLevel2 3 3 3 2 3 2" xfId="40689"/>
    <cellStyle name="SAPBEXHLevel2 3 3 3 2 4" xfId="40690"/>
    <cellStyle name="SAPBEXHLevel2 3 3 3 3" xfId="40691"/>
    <cellStyle name="SAPBEXHLevel2 3 3 3 3 2" xfId="40692"/>
    <cellStyle name="SAPBEXHLevel2 3 3 3 4" xfId="40693"/>
    <cellStyle name="SAPBEXHLevel2 3 3 3 4 2" xfId="40694"/>
    <cellStyle name="SAPBEXHLevel2 3 3 3 5" xfId="40695"/>
    <cellStyle name="SAPBEXHLevel2 3 3 4" xfId="5827"/>
    <cellStyle name="SAPBEXHLevel2 3 3 4 2" xfId="5828"/>
    <cellStyle name="SAPBEXHLevel2 3 3 4 2 2" xfId="40696"/>
    <cellStyle name="SAPBEXHLevel2 3 3 4 2 2 2" xfId="40697"/>
    <cellStyle name="SAPBEXHLevel2 3 3 4 2 3" xfId="40698"/>
    <cellStyle name="SAPBEXHLevel2 3 3 4 2 3 2" xfId="40699"/>
    <cellStyle name="SAPBEXHLevel2 3 3 4 2 4" xfId="40700"/>
    <cellStyle name="SAPBEXHLevel2 3 3 4 3" xfId="40701"/>
    <cellStyle name="SAPBEXHLevel2 3 3 4 3 2" xfId="40702"/>
    <cellStyle name="SAPBEXHLevel2 3 3 4 4" xfId="40703"/>
    <cellStyle name="SAPBEXHLevel2 3 3 4 4 2" xfId="40704"/>
    <cellStyle name="SAPBEXHLevel2 3 3 4 5" xfId="40705"/>
    <cellStyle name="SAPBEXHLevel2 3 3 5" xfId="5829"/>
    <cellStyle name="SAPBEXHLevel2 3 3 5 2" xfId="5830"/>
    <cellStyle name="SAPBEXHLevel2 3 3 5 2 2" xfId="40706"/>
    <cellStyle name="SAPBEXHLevel2 3 3 5 2 2 2" xfId="40707"/>
    <cellStyle name="SAPBEXHLevel2 3 3 5 2 3" xfId="40708"/>
    <cellStyle name="SAPBEXHLevel2 3 3 5 2 3 2" xfId="40709"/>
    <cellStyle name="SAPBEXHLevel2 3 3 5 2 4" xfId="40710"/>
    <cellStyle name="SAPBEXHLevel2 3 3 5 3" xfId="40711"/>
    <cellStyle name="SAPBEXHLevel2 3 3 5 3 2" xfId="40712"/>
    <cellStyle name="SAPBEXHLevel2 3 3 5 4" xfId="40713"/>
    <cellStyle name="SAPBEXHLevel2 3 3 5 4 2" xfId="40714"/>
    <cellStyle name="SAPBEXHLevel2 3 3 5 5" xfId="40715"/>
    <cellStyle name="SAPBEXHLevel2 3 3 6" xfId="5831"/>
    <cellStyle name="SAPBEXHLevel2 3 3 6 2" xfId="5832"/>
    <cellStyle name="SAPBEXHLevel2 3 3 6 2 2" xfId="40716"/>
    <cellStyle name="SAPBEXHLevel2 3 3 6 2 2 2" xfId="40717"/>
    <cellStyle name="SAPBEXHLevel2 3 3 6 2 3" xfId="40718"/>
    <cellStyle name="SAPBEXHLevel2 3 3 6 2 3 2" xfId="40719"/>
    <cellStyle name="SAPBEXHLevel2 3 3 6 2 4" xfId="40720"/>
    <cellStyle name="SAPBEXHLevel2 3 3 6 3" xfId="40721"/>
    <cellStyle name="SAPBEXHLevel2 3 3 6 3 2" xfId="40722"/>
    <cellStyle name="SAPBEXHLevel2 3 3 6 4" xfId="40723"/>
    <cellStyle name="SAPBEXHLevel2 3 3 6 4 2" xfId="40724"/>
    <cellStyle name="SAPBEXHLevel2 3 3 6 5" xfId="40725"/>
    <cellStyle name="SAPBEXHLevel2 3 3 7" xfId="5833"/>
    <cellStyle name="SAPBEXHLevel2 3 3 7 2" xfId="40726"/>
    <cellStyle name="SAPBEXHLevel2 3 3 7 2 2" xfId="40727"/>
    <cellStyle name="SAPBEXHLevel2 3 3 7 3" xfId="40728"/>
    <cellStyle name="SAPBEXHLevel2 3 3 7 3 2" xfId="40729"/>
    <cellStyle name="SAPBEXHLevel2 3 3 7 4" xfId="40730"/>
    <cellStyle name="SAPBEXHLevel2 3 3 8" xfId="40731"/>
    <cellStyle name="SAPBEXHLevel2 3 3 8 2" xfId="40732"/>
    <cellStyle name="SAPBEXHLevel2 3 3 9" xfId="40733"/>
    <cellStyle name="SAPBEXHLevel2 3 3 9 2" xfId="40734"/>
    <cellStyle name="SAPBEXHLevel2 3 4" xfId="5834"/>
    <cellStyle name="SAPBEXHLevel2 3 4 10" xfId="40735"/>
    <cellStyle name="SAPBEXHLevel2 3 4 2" xfId="5835"/>
    <cellStyle name="SAPBEXHLevel2 3 4 2 2" xfId="5836"/>
    <cellStyle name="SAPBEXHLevel2 3 4 2 2 2" xfId="40736"/>
    <cellStyle name="SAPBEXHLevel2 3 4 2 2 2 2" xfId="40737"/>
    <cellStyle name="SAPBEXHLevel2 3 4 2 2 3" xfId="40738"/>
    <cellStyle name="SAPBEXHLevel2 3 4 2 2 3 2" xfId="40739"/>
    <cellStyle name="SAPBEXHLevel2 3 4 2 2 4" xfId="40740"/>
    <cellStyle name="SAPBEXHLevel2 3 4 2 3" xfId="40741"/>
    <cellStyle name="SAPBEXHLevel2 3 4 2 3 2" xfId="40742"/>
    <cellStyle name="SAPBEXHLevel2 3 4 2 4" xfId="40743"/>
    <cellStyle name="SAPBEXHLevel2 3 4 2 4 2" xfId="40744"/>
    <cellStyle name="SAPBEXHLevel2 3 4 2 5" xfId="40745"/>
    <cellStyle name="SAPBEXHLevel2 3 4 3" xfId="5837"/>
    <cellStyle name="SAPBEXHLevel2 3 4 3 2" xfId="5838"/>
    <cellStyle name="SAPBEXHLevel2 3 4 3 2 2" xfId="40746"/>
    <cellStyle name="SAPBEXHLevel2 3 4 3 2 2 2" xfId="40747"/>
    <cellStyle name="SAPBEXHLevel2 3 4 3 2 3" xfId="40748"/>
    <cellStyle name="SAPBEXHLevel2 3 4 3 2 3 2" xfId="40749"/>
    <cellStyle name="SAPBEXHLevel2 3 4 3 2 4" xfId="40750"/>
    <cellStyle name="SAPBEXHLevel2 3 4 3 3" xfId="40751"/>
    <cellStyle name="SAPBEXHLevel2 3 4 3 3 2" xfId="40752"/>
    <cellStyle name="SAPBEXHLevel2 3 4 3 4" xfId="40753"/>
    <cellStyle name="SAPBEXHLevel2 3 4 3 4 2" xfId="40754"/>
    <cellStyle name="SAPBEXHLevel2 3 4 3 5" xfId="40755"/>
    <cellStyle name="SAPBEXHLevel2 3 4 4" xfId="5839"/>
    <cellStyle name="SAPBEXHLevel2 3 4 4 2" xfId="5840"/>
    <cellStyle name="SAPBEXHLevel2 3 4 4 2 2" xfId="40756"/>
    <cellStyle name="SAPBEXHLevel2 3 4 4 2 2 2" xfId="40757"/>
    <cellStyle name="SAPBEXHLevel2 3 4 4 2 3" xfId="40758"/>
    <cellStyle name="SAPBEXHLevel2 3 4 4 2 3 2" xfId="40759"/>
    <cellStyle name="SAPBEXHLevel2 3 4 4 2 4" xfId="40760"/>
    <cellStyle name="SAPBEXHLevel2 3 4 4 3" xfId="40761"/>
    <cellStyle name="SAPBEXHLevel2 3 4 4 3 2" xfId="40762"/>
    <cellStyle name="SAPBEXHLevel2 3 4 4 4" xfId="40763"/>
    <cellStyle name="SAPBEXHLevel2 3 4 4 4 2" xfId="40764"/>
    <cellStyle name="SAPBEXHLevel2 3 4 4 5" xfId="40765"/>
    <cellStyle name="SAPBEXHLevel2 3 4 5" xfId="5841"/>
    <cellStyle name="SAPBEXHLevel2 3 4 5 2" xfId="5842"/>
    <cellStyle name="SAPBEXHLevel2 3 4 5 2 2" xfId="40766"/>
    <cellStyle name="SAPBEXHLevel2 3 4 5 2 2 2" xfId="40767"/>
    <cellStyle name="SAPBEXHLevel2 3 4 5 2 3" xfId="40768"/>
    <cellStyle name="SAPBEXHLevel2 3 4 5 2 3 2" xfId="40769"/>
    <cellStyle name="SAPBEXHLevel2 3 4 5 2 4" xfId="40770"/>
    <cellStyle name="SAPBEXHLevel2 3 4 5 3" xfId="40771"/>
    <cellStyle name="SAPBEXHLevel2 3 4 5 3 2" xfId="40772"/>
    <cellStyle name="SAPBEXHLevel2 3 4 5 4" xfId="40773"/>
    <cellStyle name="SAPBEXHLevel2 3 4 5 4 2" xfId="40774"/>
    <cellStyle name="SAPBEXHLevel2 3 4 5 5" xfId="40775"/>
    <cellStyle name="SAPBEXHLevel2 3 4 6" xfId="5843"/>
    <cellStyle name="SAPBEXHLevel2 3 4 6 2" xfId="5844"/>
    <cellStyle name="SAPBEXHLevel2 3 4 6 2 2" xfId="40776"/>
    <cellStyle name="SAPBEXHLevel2 3 4 6 2 2 2" xfId="40777"/>
    <cellStyle name="SAPBEXHLevel2 3 4 6 2 3" xfId="40778"/>
    <cellStyle name="SAPBEXHLevel2 3 4 6 2 3 2" xfId="40779"/>
    <cellStyle name="SAPBEXHLevel2 3 4 6 2 4" xfId="40780"/>
    <cellStyle name="SAPBEXHLevel2 3 4 6 3" xfId="40781"/>
    <cellStyle name="SAPBEXHLevel2 3 4 6 3 2" xfId="40782"/>
    <cellStyle name="SAPBEXHLevel2 3 4 6 4" xfId="40783"/>
    <cellStyle name="SAPBEXHLevel2 3 4 6 4 2" xfId="40784"/>
    <cellStyle name="SAPBEXHLevel2 3 4 6 5" xfId="40785"/>
    <cellStyle name="SAPBEXHLevel2 3 4 7" xfId="5845"/>
    <cellStyle name="SAPBEXHLevel2 3 4 7 2" xfId="40786"/>
    <cellStyle name="SAPBEXHLevel2 3 4 7 2 2" xfId="40787"/>
    <cellStyle name="SAPBEXHLevel2 3 4 7 3" xfId="40788"/>
    <cellStyle name="SAPBEXHLevel2 3 4 7 3 2" xfId="40789"/>
    <cellStyle name="SAPBEXHLevel2 3 4 7 4" xfId="40790"/>
    <cellStyle name="SAPBEXHLevel2 3 4 8" xfId="40791"/>
    <cellStyle name="SAPBEXHLevel2 3 4 8 2" xfId="40792"/>
    <cellStyle name="SAPBEXHLevel2 3 4 9" xfId="40793"/>
    <cellStyle name="SAPBEXHLevel2 3 4 9 2" xfId="40794"/>
    <cellStyle name="SAPBEXHLevel2 3 5" xfId="5846"/>
    <cellStyle name="SAPBEXHLevel2 3 5 2" xfId="5847"/>
    <cellStyle name="SAPBEXHLevel2 3 5 2 2" xfId="40795"/>
    <cellStyle name="SAPBEXHLevel2 3 5 2 2 2" xfId="40796"/>
    <cellStyle name="SAPBEXHLevel2 3 5 2 3" xfId="40797"/>
    <cellStyle name="SAPBEXHLevel2 3 5 2 3 2" xfId="40798"/>
    <cellStyle name="SAPBEXHLevel2 3 5 2 4" xfId="40799"/>
    <cellStyle name="SAPBEXHLevel2 3 5 3" xfId="40800"/>
    <cellStyle name="SAPBEXHLevel2 3 5 3 2" xfId="40801"/>
    <cellStyle name="SAPBEXHLevel2 3 5 4" xfId="40802"/>
    <cellStyle name="SAPBEXHLevel2 3 5 4 2" xfId="40803"/>
    <cellStyle name="SAPBEXHLevel2 3 5 5" xfId="40804"/>
    <cellStyle name="SAPBEXHLevel2 3 6" xfId="5848"/>
    <cellStyle name="SAPBEXHLevel2 3 6 2" xfId="5849"/>
    <cellStyle name="SAPBEXHLevel2 3 6 2 2" xfId="40805"/>
    <cellStyle name="SAPBEXHLevel2 3 6 2 2 2" xfId="40806"/>
    <cellStyle name="SAPBEXHLevel2 3 6 2 3" xfId="40807"/>
    <cellStyle name="SAPBEXHLevel2 3 6 2 3 2" xfId="40808"/>
    <cellStyle name="SAPBEXHLevel2 3 6 2 4" xfId="40809"/>
    <cellStyle name="SAPBEXHLevel2 3 6 3" xfId="40810"/>
    <cellStyle name="SAPBEXHLevel2 3 6 3 2" xfId="40811"/>
    <cellStyle name="SAPBEXHLevel2 3 6 4" xfId="40812"/>
    <cellStyle name="SAPBEXHLevel2 3 6 4 2" xfId="40813"/>
    <cellStyle name="SAPBEXHLevel2 3 6 5" xfId="40814"/>
    <cellStyle name="SAPBEXHLevel2 3 7" xfId="5850"/>
    <cellStyle name="SAPBEXHLevel2 3 7 2" xfId="5851"/>
    <cellStyle name="SAPBEXHLevel2 3 7 2 2" xfId="40815"/>
    <cellStyle name="SAPBEXHLevel2 3 7 2 2 2" xfId="40816"/>
    <cellStyle name="SAPBEXHLevel2 3 7 2 3" xfId="40817"/>
    <cellStyle name="SAPBEXHLevel2 3 7 2 3 2" xfId="40818"/>
    <cellStyle name="SAPBEXHLevel2 3 7 2 4" xfId="40819"/>
    <cellStyle name="SAPBEXHLevel2 3 7 3" xfId="40820"/>
    <cellStyle name="SAPBEXHLevel2 3 7 3 2" xfId="40821"/>
    <cellStyle name="SAPBEXHLevel2 3 7 4" xfId="40822"/>
    <cellStyle name="SAPBEXHLevel2 3 7 4 2" xfId="40823"/>
    <cellStyle name="SAPBEXHLevel2 3 7 5" xfId="40824"/>
    <cellStyle name="SAPBEXHLevel2 3 8" xfId="5852"/>
    <cellStyle name="SAPBEXHLevel2 3 8 2" xfId="5853"/>
    <cellStyle name="SAPBEXHLevel2 3 8 2 2" xfId="40825"/>
    <cellStyle name="SAPBEXHLevel2 3 8 2 2 2" xfId="40826"/>
    <cellStyle name="SAPBEXHLevel2 3 8 2 3" xfId="40827"/>
    <cellStyle name="SAPBEXHLevel2 3 8 2 3 2" xfId="40828"/>
    <cellStyle name="SAPBEXHLevel2 3 8 2 4" xfId="40829"/>
    <cellStyle name="SAPBEXHLevel2 3 8 3" xfId="40830"/>
    <cellStyle name="SAPBEXHLevel2 3 8 3 2" xfId="40831"/>
    <cellStyle name="SAPBEXHLevel2 3 8 4" xfId="40832"/>
    <cellStyle name="SAPBEXHLevel2 3 8 4 2" xfId="40833"/>
    <cellStyle name="SAPBEXHLevel2 3 8 5" xfId="40834"/>
    <cellStyle name="SAPBEXHLevel2 3 9" xfId="5854"/>
    <cellStyle name="SAPBEXHLevel2 3 9 2" xfId="5855"/>
    <cellStyle name="SAPBEXHLevel2 3 9 2 2" xfId="40835"/>
    <cellStyle name="SAPBEXHLevel2 3 9 2 2 2" xfId="40836"/>
    <cellStyle name="SAPBEXHLevel2 3 9 2 3" xfId="40837"/>
    <cellStyle name="SAPBEXHLevel2 3 9 2 3 2" xfId="40838"/>
    <cellStyle name="SAPBEXHLevel2 3 9 2 4" xfId="40839"/>
    <cellStyle name="SAPBEXHLevel2 3 9 3" xfId="40840"/>
    <cellStyle name="SAPBEXHLevel2 3 9 3 2" xfId="40841"/>
    <cellStyle name="SAPBEXHLevel2 3 9 4" xfId="40842"/>
    <cellStyle name="SAPBEXHLevel2 3 9 4 2" xfId="40843"/>
    <cellStyle name="SAPBEXHLevel2 3 9 5" xfId="40844"/>
    <cellStyle name="SAPBEXHLevel2 4" xfId="5856"/>
    <cellStyle name="SAPBEXHLevel2 4 10" xfId="40845"/>
    <cellStyle name="SAPBEXHLevel2 4 2" xfId="5857"/>
    <cellStyle name="SAPBEXHLevel2 4 2 2" xfId="5858"/>
    <cellStyle name="SAPBEXHLevel2 4 2 2 2" xfId="40846"/>
    <cellStyle name="SAPBEXHLevel2 4 2 2 2 2" xfId="40847"/>
    <cellStyle name="SAPBEXHLevel2 4 2 2 3" xfId="40848"/>
    <cellStyle name="SAPBEXHLevel2 4 2 2 3 2" xfId="40849"/>
    <cellStyle name="SAPBEXHLevel2 4 2 2 4" xfId="40850"/>
    <cellStyle name="SAPBEXHLevel2 4 2 3" xfId="40851"/>
    <cellStyle name="SAPBEXHLevel2 4 2 3 2" xfId="40852"/>
    <cellStyle name="SAPBEXHLevel2 4 2 4" xfId="40853"/>
    <cellStyle name="SAPBEXHLevel2 4 2 4 2" xfId="40854"/>
    <cellStyle name="SAPBEXHLevel2 4 2 5" xfId="40855"/>
    <cellStyle name="SAPBEXHLevel2 4 3" xfId="5859"/>
    <cellStyle name="SAPBEXHLevel2 4 3 2" xfId="5860"/>
    <cellStyle name="SAPBEXHLevel2 4 3 2 2" xfId="40856"/>
    <cellStyle name="SAPBEXHLevel2 4 3 2 2 2" xfId="40857"/>
    <cellStyle name="SAPBEXHLevel2 4 3 2 3" xfId="40858"/>
    <cellStyle name="SAPBEXHLevel2 4 3 2 3 2" xfId="40859"/>
    <cellStyle name="SAPBEXHLevel2 4 3 2 4" xfId="40860"/>
    <cellStyle name="SAPBEXHLevel2 4 3 3" xfId="40861"/>
    <cellStyle name="SAPBEXHLevel2 4 3 3 2" xfId="40862"/>
    <cellStyle name="SAPBEXHLevel2 4 3 4" xfId="40863"/>
    <cellStyle name="SAPBEXHLevel2 4 3 4 2" xfId="40864"/>
    <cellStyle name="SAPBEXHLevel2 4 3 5" xfId="40865"/>
    <cellStyle name="SAPBEXHLevel2 4 4" xfId="5861"/>
    <cellStyle name="SAPBEXHLevel2 4 4 2" xfId="5862"/>
    <cellStyle name="SAPBEXHLevel2 4 4 2 2" xfId="40866"/>
    <cellStyle name="SAPBEXHLevel2 4 4 2 2 2" xfId="40867"/>
    <cellStyle name="SAPBEXHLevel2 4 4 2 3" xfId="40868"/>
    <cellStyle name="SAPBEXHLevel2 4 4 2 3 2" xfId="40869"/>
    <cellStyle name="SAPBEXHLevel2 4 4 2 4" xfId="40870"/>
    <cellStyle name="SAPBEXHLevel2 4 4 3" xfId="40871"/>
    <cellStyle name="SAPBEXHLevel2 4 4 3 2" xfId="40872"/>
    <cellStyle name="SAPBEXHLevel2 4 4 4" xfId="40873"/>
    <cellStyle name="SAPBEXHLevel2 4 4 4 2" xfId="40874"/>
    <cellStyle name="SAPBEXHLevel2 4 4 5" xfId="40875"/>
    <cellStyle name="SAPBEXHLevel2 4 5" xfId="5863"/>
    <cellStyle name="SAPBEXHLevel2 4 5 2" xfId="5864"/>
    <cellStyle name="SAPBEXHLevel2 4 5 2 2" xfId="40876"/>
    <cellStyle name="SAPBEXHLevel2 4 5 2 2 2" xfId="40877"/>
    <cellStyle name="SAPBEXHLevel2 4 5 2 3" xfId="40878"/>
    <cellStyle name="SAPBEXHLevel2 4 5 2 3 2" xfId="40879"/>
    <cellStyle name="SAPBEXHLevel2 4 5 2 4" xfId="40880"/>
    <cellStyle name="SAPBEXHLevel2 4 5 3" xfId="40881"/>
    <cellStyle name="SAPBEXHLevel2 4 5 3 2" xfId="40882"/>
    <cellStyle name="SAPBEXHLevel2 4 5 4" xfId="40883"/>
    <cellStyle name="SAPBEXHLevel2 4 5 4 2" xfId="40884"/>
    <cellStyle name="SAPBEXHLevel2 4 5 5" xfId="40885"/>
    <cellStyle name="SAPBEXHLevel2 4 6" xfId="5865"/>
    <cellStyle name="SAPBEXHLevel2 4 6 2" xfId="5866"/>
    <cellStyle name="SAPBEXHLevel2 4 6 2 2" xfId="40886"/>
    <cellStyle name="SAPBEXHLevel2 4 6 2 2 2" xfId="40887"/>
    <cellStyle name="SAPBEXHLevel2 4 6 2 3" xfId="40888"/>
    <cellStyle name="SAPBEXHLevel2 4 6 2 3 2" xfId="40889"/>
    <cellStyle name="SAPBEXHLevel2 4 6 2 4" xfId="40890"/>
    <cellStyle name="SAPBEXHLevel2 4 6 3" xfId="40891"/>
    <cellStyle name="SAPBEXHLevel2 4 6 3 2" xfId="40892"/>
    <cellStyle name="SAPBEXHLevel2 4 6 4" xfId="40893"/>
    <cellStyle name="SAPBEXHLevel2 4 6 4 2" xfId="40894"/>
    <cellStyle name="SAPBEXHLevel2 4 6 5" xfId="40895"/>
    <cellStyle name="SAPBEXHLevel2 4 7" xfId="5867"/>
    <cellStyle name="SAPBEXHLevel2 4 7 2" xfId="40896"/>
    <cellStyle name="SAPBEXHLevel2 4 7 2 2" xfId="40897"/>
    <cellStyle name="SAPBEXHLevel2 4 7 3" xfId="40898"/>
    <cellStyle name="SAPBEXHLevel2 4 7 3 2" xfId="40899"/>
    <cellStyle name="SAPBEXHLevel2 4 7 4" xfId="40900"/>
    <cellStyle name="SAPBEXHLevel2 4 8" xfId="40901"/>
    <cellStyle name="SAPBEXHLevel2 4 8 2" xfId="40902"/>
    <cellStyle name="SAPBEXHLevel2 4 9" xfId="40903"/>
    <cellStyle name="SAPBEXHLevel2 4 9 2" xfId="40904"/>
    <cellStyle name="SAPBEXHLevel2 5" xfId="5868"/>
    <cellStyle name="SAPBEXHLevel2 5 10" xfId="40905"/>
    <cellStyle name="SAPBEXHLevel2 5 2" xfId="5869"/>
    <cellStyle name="SAPBEXHLevel2 5 2 2" xfId="5870"/>
    <cellStyle name="SAPBEXHLevel2 5 2 2 2" xfId="40906"/>
    <cellStyle name="SAPBEXHLevel2 5 2 2 2 2" xfId="40907"/>
    <cellStyle name="SAPBEXHLevel2 5 2 2 3" xfId="40908"/>
    <cellStyle name="SAPBEXHLevel2 5 2 2 3 2" xfId="40909"/>
    <cellStyle name="SAPBEXHLevel2 5 2 2 4" xfId="40910"/>
    <cellStyle name="SAPBEXHLevel2 5 2 3" xfId="40911"/>
    <cellStyle name="SAPBEXHLevel2 5 2 3 2" xfId="40912"/>
    <cellStyle name="SAPBEXHLevel2 5 2 4" xfId="40913"/>
    <cellStyle name="SAPBEXHLevel2 5 2 4 2" xfId="40914"/>
    <cellStyle name="SAPBEXHLevel2 5 2 5" xfId="40915"/>
    <cellStyle name="SAPBEXHLevel2 5 3" xfId="5871"/>
    <cellStyle name="SAPBEXHLevel2 5 3 2" xfId="5872"/>
    <cellStyle name="SAPBEXHLevel2 5 3 2 2" xfId="40916"/>
    <cellStyle name="SAPBEXHLevel2 5 3 2 2 2" xfId="40917"/>
    <cellStyle name="SAPBEXHLevel2 5 3 2 3" xfId="40918"/>
    <cellStyle name="SAPBEXHLevel2 5 3 2 3 2" xfId="40919"/>
    <cellStyle name="SAPBEXHLevel2 5 3 2 4" xfId="40920"/>
    <cellStyle name="SAPBEXHLevel2 5 3 3" xfId="40921"/>
    <cellStyle name="SAPBEXHLevel2 5 3 3 2" xfId="40922"/>
    <cellStyle name="SAPBEXHLevel2 5 3 4" xfId="40923"/>
    <cellStyle name="SAPBEXHLevel2 5 3 4 2" xfId="40924"/>
    <cellStyle name="SAPBEXHLevel2 5 3 5" xfId="40925"/>
    <cellStyle name="SAPBEXHLevel2 5 4" xfId="5873"/>
    <cellStyle name="SAPBEXHLevel2 5 4 2" xfId="5874"/>
    <cellStyle name="SAPBEXHLevel2 5 4 2 2" xfId="40926"/>
    <cellStyle name="SAPBEXHLevel2 5 4 2 2 2" xfId="40927"/>
    <cellStyle name="SAPBEXHLevel2 5 4 2 3" xfId="40928"/>
    <cellStyle name="SAPBEXHLevel2 5 4 2 3 2" xfId="40929"/>
    <cellStyle name="SAPBEXHLevel2 5 4 2 4" xfId="40930"/>
    <cellStyle name="SAPBEXHLevel2 5 4 3" xfId="40931"/>
    <cellStyle name="SAPBEXHLevel2 5 4 3 2" xfId="40932"/>
    <cellStyle name="SAPBEXHLevel2 5 4 4" xfId="40933"/>
    <cellStyle name="SAPBEXHLevel2 5 4 4 2" xfId="40934"/>
    <cellStyle name="SAPBEXHLevel2 5 4 5" xfId="40935"/>
    <cellStyle name="SAPBEXHLevel2 5 5" xfId="5875"/>
    <cellStyle name="SAPBEXHLevel2 5 5 2" xfId="5876"/>
    <cellStyle name="SAPBEXHLevel2 5 5 2 2" xfId="40936"/>
    <cellStyle name="SAPBEXHLevel2 5 5 2 2 2" xfId="40937"/>
    <cellStyle name="SAPBEXHLevel2 5 5 2 3" xfId="40938"/>
    <cellStyle name="SAPBEXHLevel2 5 5 2 3 2" xfId="40939"/>
    <cellStyle name="SAPBEXHLevel2 5 5 2 4" xfId="40940"/>
    <cellStyle name="SAPBEXHLevel2 5 5 3" xfId="40941"/>
    <cellStyle name="SAPBEXHLevel2 5 5 3 2" xfId="40942"/>
    <cellStyle name="SAPBEXHLevel2 5 5 4" xfId="40943"/>
    <cellStyle name="SAPBEXHLevel2 5 5 4 2" xfId="40944"/>
    <cellStyle name="SAPBEXHLevel2 5 5 5" xfId="40945"/>
    <cellStyle name="SAPBEXHLevel2 5 6" xfId="5877"/>
    <cellStyle name="SAPBEXHLevel2 5 6 2" xfId="5878"/>
    <cellStyle name="SAPBEXHLevel2 5 6 2 2" xfId="40946"/>
    <cellStyle name="SAPBEXHLevel2 5 6 2 2 2" xfId="40947"/>
    <cellStyle name="SAPBEXHLevel2 5 6 2 3" xfId="40948"/>
    <cellStyle name="SAPBEXHLevel2 5 6 2 3 2" xfId="40949"/>
    <cellStyle name="SAPBEXHLevel2 5 6 2 4" xfId="40950"/>
    <cellStyle name="SAPBEXHLevel2 5 6 3" xfId="40951"/>
    <cellStyle name="SAPBEXHLevel2 5 6 3 2" xfId="40952"/>
    <cellStyle name="SAPBEXHLevel2 5 6 4" xfId="40953"/>
    <cellStyle name="SAPBEXHLevel2 5 6 4 2" xfId="40954"/>
    <cellStyle name="SAPBEXHLevel2 5 6 5" xfId="40955"/>
    <cellStyle name="SAPBEXHLevel2 5 7" xfId="5879"/>
    <cellStyle name="SAPBEXHLevel2 5 7 2" xfId="40956"/>
    <cellStyle name="SAPBEXHLevel2 5 7 2 2" xfId="40957"/>
    <cellStyle name="SAPBEXHLevel2 5 7 3" xfId="40958"/>
    <cellStyle name="SAPBEXHLevel2 5 7 3 2" xfId="40959"/>
    <cellStyle name="SAPBEXHLevel2 5 7 4" xfId="40960"/>
    <cellStyle name="SAPBEXHLevel2 5 8" xfId="40961"/>
    <cellStyle name="SAPBEXHLevel2 5 8 2" xfId="40962"/>
    <cellStyle name="SAPBEXHLevel2 5 9" xfId="40963"/>
    <cellStyle name="SAPBEXHLevel2 5 9 2" xfId="40964"/>
    <cellStyle name="SAPBEXHLevel2 6" xfId="5880"/>
    <cellStyle name="SAPBEXHLevel2 6 10" xfId="40965"/>
    <cellStyle name="SAPBEXHLevel2 6 2" xfId="5881"/>
    <cellStyle name="SAPBEXHLevel2 6 2 2" xfId="5882"/>
    <cellStyle name="SAPBEXHLevel2 6 2 2 2" xfId="40966"/>
    <cellStyle name="SAPBEXHLevel2 6 2 2 2 2" xfId="40967"/>
    <cellStyle name="SAPBEXHLevel2 6 2 2 3" xfId="40968"/>
    <cellStyle name="SAPBEXHLevel2 6 2 2 3 2" xfId="40969"/>
    <cellStyle name="SAPBEXHLevel2 6 2 2 4" xfId="40970"/>
    <cellStyle name="SAPBEXHLevel2 6 2 3" xfId="40971"/>
    <cellStyle name="SAPBEXHLevel2 6 2 3 2" xfId="40972"/>
    <cellStyle name="SAPBEXHLevel2 6 2 4" xfId="40973"/>
    <cellStyle name="SAPBEXHLevel2 6 2 4 2" xfId="40974"/>
    <cellStyle name="SAPBEXHLevel2 6 2 5" xfId="40975"/>
    <cellStyle name="SAPBEXHLevel2 6 3" xfId="5883"/>
    <cellStyle name="SAPBEXHLevel2 6 3 2" xfId="5884"/>
    <cellStyle name="SAPBEXHLevel2 6 3 2 2" xfId="40976"/>
    <cellStyle name="SAPBEXHLevel2 6 3 2 2 2" xfId="40977"/>
    <cellStyle name="SAPBEXHLevel2 6 3 2 3" xfId="40978"/>
    <cellStyle name="SAPBEXHLevel2 6 3 2 3 2" xfId="40979"/>
    <cellStyle name="SAPBEXHLevel2 6 3 2 4" xfId="40980"/>
    <cellStyle name="SAPBEXHLevel2 6 3 3" xfId="40981"/>
    <cellStyle name="SAPBEXHLevel2 6 3 3 2" xfId="40982"/>
    <cellStyle name="SAPBEXHLevel2 6 3 4" xfId="40983"/>
    <cellStyle name="SAPBEXHLevel2 6 3 4 2" xfId="40984"/>
    <cellStyle name="SAPBEXHLevel2 6 3 5" xfId="40985"/>
    <cellStyle name="SAPBEXHLevel2 6 4" xfId="5885"/>
    <cellStyle name="SAPBEXHLevel2 6 4 2" xfId="5886"/>
    <cellStyle name="SAPBEXHLevel2 6 4 2 2" xfId="40986"/>
    <cellStyle name="SAPBEXHLevel2 6 4 2 2 2" xfId="40987"/>
    <cellStyle name="SAPBEXHLevel2 6 4 2 3" xfId="40988"/>
    <cellStyle name="SAPBEXHLevel2 6 4 2 3 2" xfId="40989"/>
    <cellStyle name="SAPBEXHLevel2 6 4 2 4" xfId="40990"/>
    <cellStyle name="SAPBEXHLevel2 6 4 3" xfId="40991"/>
    <cellStyle name="SAPBEXHLevel2 6 4 3 2" xfId="40992"/>
    <cellStyle name="SAPBEXHLevel2 6 4 4" xfId="40993"/>
    <cellStyle name="SAPBEXHLevel2 6 4 4 2" xfId="40994"/>
    <cellStyle name="SAPBEXHLevel2 6 4 5" xfId="40995"/>
    <cellStyle name="SAPBEXHLevel2 6 5" xfId="5887"/>
    <cellStyle name="SAPBEXHLevel2 6 5 2" xfId="5888"/>
    <cellStyle name="SAPBEXHLevel2 6 5 2 2" xfId="40996"/>
    <cellStyle name="SAPBEXHLevel2 6 5 2 2 2" xfId="40997"/>
    <cellStyle name="SAPBEXHLevel2 6 5 2 3" xfId="40998"/>
    <cellStyle name="SAPBEXHLevel2 6 5 2 3 2" xfId="40999"/>
    <cellStyle name="SAPBEXHLevel2 6 5 2 4" xfId="41000"/>
    <cellStyle name="SAPBEXHLevel2 6 5 3" xfId="41001"/>
    <cellStyle name="SAPBEXHLevel2 6 5 3 2" xfId="41002"/>
    <cellStyle name="SAPBEXHLevel2 6 5 4" xfId="41003"/>
    <cellStyle name="SAPBEXHLevel2 6 5 4 2" xfId="41004"/>
    <cellStyle name="SAPBEXHLevel2 6 5 5" xfId="41005"/>
    <cellStyle name="SAPBEXHLevel2 6 6" xfId="5889"/>
    <cellStyle name="SAPBEXHLevel2 6 6 2" xfId="5890"/>
    <cellStyle name="SAPBEXHLevel2 6 6 2 2" xfId="41006"/>
    <cellStyle name="SAPBEXHLevel2 6 6 2 2 2" xfId="41007"/>
    <cellStyle name="SAPBEXHLevel2 6 6 2 3" xfId="41008"/>
    <cellStyle name="SAPBEXHLevel2 6 6 2 3 2" xfId="41009"/>
    <cellStyle name="SAPBEXHLevel2 6 6 2 4" xfId="41010"/>
    <cellStyle name="SAPBEXHLevel2 6 6 3" xfId="41011"/>
    <cellStyle name="SAPBEXHLevel2 6 6 3 2" xfId="41012"/>
    <cellStyle name="SAPBEXHLevel2 6 6 4" xfId="41013"/>
    <cellStyle name="SAPBEXHLevel2 6 6 4 2" xfId="41014"/>
    <cellStyle name="SAPBEXHLevel2 6 6 5" xfId="41015"/>
    <cellStyle name="SAPBEXHLevel2 6 7" xfId="5891"/>
    <cellStyle name="SAPBEXHLevel2 6 7 2" xfId="41016"/>
    <cellStyle name="SAPBEXHLevel2 6 7 2 2" xfId="41017"/>
    <cellStyle name="SAPBEXHLevel2 6 7 3" xfId="41018"/>
    <cellStyle name="SAPBEXHLevel2 6 7 3 2" xfId="41019"/>
    <cellStyle name="SAPBEXHLevel2 6 7 4" xfId="41020"/>
    <cellStyle name="SAPBEXHLevel2 6 8" xfId="41021"/>
    <cellStyle name="SAPBEXHLevel2 6 8 2" xfId="41022"/>
    <cellStyle name="SAPBEXHLevel2 6 9" xfId="41023"/>
    <cellStyle name="SAPBEXHLevel2 6 9 2" xfId="41024"/>
    <cellStyle name="SAPBEXHLevel2 7" xfId="5892"/>
    <cellStyle name="SAPBEXHLevel2 7 2" xfId="5893"/>
    <cellStyle name="SAPBEXHLevel2 7 2 2" xfId="41025"/>
    <cellStyle name="SAPBEXHLevel2 7 2 2 2" xfId="41026"/>
    <cellStyle name="SAPBEXHLevel2 7 2 3" xfId="41027"/>
    <cellStyle name="SAPBEXHLevel2 7 2 3 2" xfId="41028"/>
    <cellStyle name="SAPBEXHLevel2 7 2 4" xfId="41029"/>
    <cellStyle name="SAPBEXHLevel2 7 3" xfId="41030"/>
    <cellStyle name="SAPBEXHLevel2 7 3 2" xfId="41031"/>
    <cellStyle name="SAPBEXHLevel2 7 4" xfId="41032"/>
    <cellStyle name="SAPBEXHLevel2 7 4 2" xfId="41033"/>
    <cellStyle name="SAPBEXHLevel2 7 5" xfId="41034"/>
    <cellStyle name="SAPBEXHLevel2 8" xfId="5894"/>
    <cellStyle name="SAPBEXHLevel2 8 2" xfId="5895"/>
    <cellStyle name="SAPBEXHLevel2 8 2 2" xfId="41035"/>
    <cellStyle name="SAPBEXHLevel2 8 2 2 2" xfId="41036"/>
    <cellStyle name="SAPBEXHLevel2 8 2 3" xfId="41037"/>
    <cellStyle name="SAPBEXHLevel2 8 2 3 2" xfId="41038"/>
    <cellStyle name="SAPBEXHLevel2 8 2 4" xfId="41039"/>
    <cellStyle name="SAPBEXHLevel2 8 3" xfId="41040"/>
    <cellStyle name="SAPBEXHLevel2 8 3 2" xfId="41041"/>
    <cellStyle name="SAPBEXHLevel2 8 4" xfId="41042"/>
    <cellStyle name="SAPBEXHLevel2 8 4 2" xfId="41043"/>
    <cellStyle name="SAPBEXHLevel2 8 5" xfId="41044"/>
    <cellStyle name="SAPBEXHLevel2 9" xfId="5896"/>
    <cellStyle name="SAPBEXHLevel2 9 2" xfId="5897"/>
    <cellStyle name="SAPBEXHLevel2 9 2 2" xfId="41045"/>
    <cellStyle name="SAPBEXHLevel2 9 2 2 2" xfId="41046"/>
    <cellStyle name="SAPBEXHLevel2 9 2 3" xfId="41047"/>
    <cellStyle name="SAPBEXHLevel2 9 2 3 2" xfId="41048"/>
    <cellStyle name="SAPBEXHLevel2 9 2 4" xfId="41049"/>
    <cellStyle name="SAPBEXHLevel2 9 3" xfId="41050"/>
    <cellStyle name="SAPBEXHLevel2 9 3 2" xfId="41051"/>
    <cellStyle name="SAPBEXHLevel2 9 4" xfId="41052"/>
    <cellStyle name="SAPBEXHLevel2 9 4 2" xfId="41053"/>
    <cellStyle name="SAPBEXHLevel2 9 5" xfId="41054"/>
    <cellStyle name="SAPBEXHLevel2X" xfId="5898"/>
    <cellStyle name="SAPBEXHLevel2X 10" xfId="5899"/>
    <cellStyle name="SAPBEXHLevel2X 10 2" xfId="5900"/>
    <cellStyle name="SAPBEXHLevel2X 10 2 2" xfId="41055"/>
    <cellStyle name="SAPBEXHLevel2X 10 2 2 2" xfId="41056"/>
    <cellStyle name="SAPBEXHLevel2X 10 2 3" xfId="41057"/>
    <cellStyle name="SAPBEXHLevel2X 10 2 3 2" xfId="41058"/>
    <cellStyle name="SAPBEXHLevel2X 10 2 4" xfId="41059"/>
    <cellStyle name="SAPBEXHLevel2X 10 3" xfId="41060"/>
    <cellStyle name="SAPBEXHLevel2X 10 3 2" xfId="41061"/>
    <cellStyle name="SAPBEXHLevel2X 10 4" xfId="41062"/>
    <cellStyle name="SAPBEXHLevel2X 10 4 2" xfId="41063"/>
    <cellStyle name="SAPBEXHLevel2X 10 5" xfId="41064"/>
    <cellStyle name="SAPBEXHLevel2X 11" xfId="5901"/>
    <cellStyle name="SAPBEXHLevel2X 11 2" xfId="41065"/>
    <cellStyle name="SAPBEXHLevel2X 11 2 2" xfId="41066"/>
    <cellStyle name="SAPBEXHLevel2X 11 3" xfId="41067"/>
    <cellStyle name="SAPBEXHLevel2X 11 3 2" xfId="41068"/>
    <cellStyle name="SAPBEXHLevel2X 11 4" xfId="41069"/>
    <cellStyle name="SAPBEXHLevel2X 12" xfId="5902"/>
    <cellStyle name="SAPBEXHLevel2X 12 2" xfId="41070"/>
    <cellStyle name="SAPBEXHLevel2X 12 2 2" xfId="41071"/>
    <cellStyle name="SAPBEXHLevel2X 12 3" xfId="41072"/>
    <cellStyle name="SAPBEXHLevel2X 12 3 2" xfId="41073"/>
    <cellStyle name="SAPBEXHLevel2X 12 4" xfId="41074"/>
    <cellStyle name="SAPBEXHLevel2X 13" xfId="5903"/>
    <cellStyle name="SAPBEXHLevel2X 13 2" xfId="41075"/>
    <cellStyle name="SAPBEXHLevel2X 13 2 2" xfId="41076"/>
    <cellStyle name="SAPBEXHLevel2X 13 3" xfId="41077"/>
    <cellStyle name="SAPBEXHLevel2X 13 3 2" xfId="41078"/>
    <cellStyle name="SAPBEXHLevel2X 13 4" xfId="41079"/>
    <cellStyle name="SAPBEXHLevel2X 14" xfId="5904"/>
    <cellStyle name="SAPBEXHLevel2X 14 2" xfId="41080"/>
    <cellStyle name="SAPBEXHLevel2X 14 2 2" xfId="41081"/>
    <cellStyle name="SAPBEXHLevel2X 14 3" xfId="41082"/>
    <cellStyle name="SAPBEXHLevel2X 14 3 2" xfId="41083"/>
    <cellStyle name="SAPBEXHLevel2X 14 4" xfId="41084"/>
    <cellStyle name="SAPBEXHLevel2X 15" xfId="5905"/>
    <cellStyle name="SAPBEXHLevel2X 15 2" xfId="41085"/>
    <cellStyle name="SAPBEXHLevel2X 15 2 2" xfId="41086"/>
    <cellStyle name="SAPBEXHLevel2X 15 3" xfId="41087"/>
    <cellStyle name="SAPBEXHLevel2X 15 3 2" xfId="41088"/>
    <cellStyle name="SAPBEXHLevel2X 15 4" xfId="41089"/>
    <cellStyle name="SAPBEXHLevel2X 16" xfId="41090"/>
    <cellStyle name="SAPBEXHLevel2X 16 2" xfId="41091"/>
    <cellStyle name="SAPBEXHLevel2X 16 2 2" xfId="41092"/>
    <cellStyle name="SAPBEXHLevel2X 16 3" xfId="41093"/>
    <cellStyle name="SAPBEXHLevel2X 17" xfId="41094"/>
    <cellStyle name="SAPBEXHLevel2X 17 2" xfId="41095"/>
    <cellStyle name="SAPBEXHLevel2X 17 2 2" xfId="41096"/>
    <cellStyle name="SAPBEXHLevel2X 17 3" xfId="41097"/>
    <cellStyle name="SAPBEXHLevel2X 18" xfId="41098"/>
    <cellStyle name="SAPBEXHLevel2X 18 2" xfId="41099"/>
    <cellStyle name="SAPBEXHLevel2X 18 2 2" xfId="41100"/>
    <cellStyle name="SAPBEXHLevel2X 18 3" xfId="41101"/>
    <cellStyle name="SAPBEXHLevel2X 19" xfId="41102"/>
    <cellStyle name="SAPBEXHLevel2X 19 2" xfId="41103"/>
    <cellStyle name="SAPBEXHLevel2X 2" xfId="5906"/>
    <cellStyle name="SAPBEXHLevel2X 2 10" xfId="5907"/>
    <cellStyle name="SAPBEXHLevel2X 2 10 2" xfId="41104"/>
    <cellStyle name="SAPBEXHLevel2X 2 10 2 2" xfId="41105"/>
    <cellStyle name="SAPBEXHLevel2X 2 10 3" xfId="41106"/>
    <cellStyle name="SAPBEXHLevel2X 2 10 3 2" xfId="41107"/>
    <cellStyle name="SAPBEXHLevel2X 2 10 4" xfId="41108"/>
    <cellStyle name="SAPBEXHLevel2X 2 11" xfId="5908"/>
    <cellStyle name="SAPBEXHLevel2X 2 11 2" xfId="41109"/>
    <cellStyle name="SAPBEXHLevel2X 2 11 2 2" xfId="41110"/>
    <cellStyle name="SAPBEXHLevel2X 2 11 3" xfId="41111"/>
    <cellStyle name="SAPBEXHLevel2X 2 11 3 2" xfId="41112"/>
    <cellStyle name="SAPBEXHLevel2X 2 11 4" xfId="41113"/>
    <cellStyle name="SAPBEXHLevel2X 2 12" xfId="5909"/>
    <cellStyle name="SAPBEXHLevel2X 2 12 2" xfId="41114"/>
    <cellStyle name="SAPBEXHLevel2X 2 12 2 2" xfId="41115"/>
    <cellStyle name="SAPBEXHLevel2X 2 12 3" xfId="41116"/>
    <cellStyle name="SAPBEXHLevel2X 2 12 3 2" xfId="41117"/>
    <cellStyle name="SAPBEXHLevel2X 2 12 4" xfId="41118"/>
    <cellStyle name="SAPBEXHLevel2X 2 13" xfId="5910"/>
    <cellStyle name="SAPBEXHLevel2X 2 13 2" xfId="41119"/>
    <cellStyle name="SAPBEXHLevel2X 2 13 2 2" xfId="41120"/>
    <cellStyle name="SAPBEXHLevel2X 2 13 3" xfId="41121"/>
    <cellStyle name="SAPBEXHLevel2X 2 13 3 2" xfId="41122"/>
    <cellStyle name="SAPBEXHLevel2X 2 13 4" xfId="41123"/>
    <cellStyle name="SAPBEXHLevel2X 2 14" xfId="5911"/>
    <cellStyle name="SAPBEXHLevel2X 2 14 2" xfId="41124"/>
    <cellStyle name="SAPBEXHLevel2X 2 14 2 2" xfId="41125"/>
    <cellStyle name="SAPBEXHLevel2X 2 14 3" xfId="41126"/>
    <cellStyle name="SAPBEXHLevel2X 2 14 3 2" xfId="41127"/>
    <cellStyle name="SAPBEXHLevel2X 2 14 4" xfId="41128"/>
    <cellStyle name="SAPBEXHLevel2X 2 15" xfId="41129"/>
    <cellStyle name="SAPBEXHLevel2X 2 15 2" xfId="41130"/>
    <cellStyle name="SAPBEXHLevel2X 2 15 2 2" xfId="41131"/>
    <cellStyle name="SAPBEXHLevel2X 2 15 3" xfId="41132"/>
    <cellStyle name="SAPBEXHLevel2X 2 16" xfId="41133"/>
    <cellStyle name="SAPBEXHLevel2X 2 16 2" xfId="41134"/>
    <cellStyle name="SAPBEXHLevel2X 2 16 2 2" xfId="41135"/>
    <cellStyle name="SAPBEXHLevel2X 2 16 3" xfId="41136"/>
    <cellStyle name="SAPBEXHLevel2X 2 17" xfId="41137"/>
    <cellStyle name="SAPBEXHLevel2X 2 17 2" xfId="41138"/>
    <cellStyle name="SAPBEXHLevel2X 2 17 2 2" xfId="41139"/>
    <cellStyle name="SAPBEXHLevel2X 2 17 3" xfId="41140"/>
    <cellStyle name="SAPBEXHLevel2X 2 18" xfId="41141"/>
    <cellStyle name="SAPBEXHLevel2X 2 18 2" xfId="41142"/>
    <cellStyle name="SAPBEXHLevel2X 2 19" xfId="41143"/>
    <cellStyle name="SAPBEXHLevel2X 2 19 2" xfId="41144"/>
    <cellStyle name="SAPBEXHLevel2X 2 2" xfId="5912"/>
    <cellStyle name="SAPBEXHLevel2X 2 2 10" xfId="5913"/>
    <cellStyle name="SAPBEXHLevel2X 2 2 10 2" xfId="41145"/>
    <cellStyle name="SAPBEXHLevel2X 2 2 10 2 2" xfId="41146"/>
    <cellStyle name="SAPBEXHLevel2X 2 2 10 3" xfId="41147"/>
    <cellStyle name="SAPBEXHLevel2X 2 2 10 3 2" xfId="41148"/>
    <cellStyle name="SAPBEXHLevel2X 2 2 10 4" xfId="41149"/>
    <cellStyle name="SAPBEXHLevel2X 2 2 11" xfId="41150"/>
    <cellStyle name="SAPBEXHLevel2X 2 2 11 2" xfId="41151"/>
    <cellStyle name="SAPBEXHLevel2X 2 2 12" xfId="41152"/>
    <cellStyle name="SAPBEXHLevel2X 2 2 12 2" xfId="41153"/>
    <cellStyle name="SAPBEXHLevel2X 2 2 13" xfId="41154"/>
    <cellStyle name="SAPBEXHLevel2X 2 2 2" xfId="5914"/>
    <cellStyle name="SAPBEXHLevel2X 2 2 2 10" xfId="41155"/>
    <cellStyle name="SAPBEXHLevel2X 2 2 2 2" xfId="5915"/>
    <cellStyle name="SAPBEXHLevel2X 2 2 2 2 2" xfId="5916"/>
    <cellStyle name="SAPBEXHLevel2X 2 2 2 2 2 2" xfId="41156"/>
    <cellStyle name="SAPBEXHLevel2X 2 2 2 2 2 2 2" xfId="41157"/>
    <cellStyle name="SAPBEXHLevel2X 2 2 2 2 2 3" xfId="41158"/>
    <cellStyle name="SAPBEXHLevel2X 2 2 2 2 2 3 2" xfId="41159"/>
    <cellStyle name="SAPBEXHLevel2X 2 2 2 2 2 4" xfId="41160"/>
    <cellStyle name="SAPBEXHLevel2X 2 2 2 2 3" xfId="41161"/>
    <cellStyle name="SAPBEXHLevel2X 2 2 2 2 3 2" xfId="41162"/>
    <cellStyle name="SAPBEXHLevel2X 2 2 2 2 4" xfId="41163"/>
    <cellStyle name="SAPBEXHLevel2X 2 2 2 2 4 2" xfId="41164"/>
    <cellStyle name="SAPBEXHLevel2X 2 2 2 2 5" xfId="41165"/>
    <cellStyle name="SAPBEXHLevel2X 2 2 2 3" xfId="5917"/>
    <cellStyle name="SAPBEXHLevel2X 2 2 2 3 2" xfId="5918"/>
    <cellStyle name="SAPBEXHLevel2X 2 2 2 3 2 2" xfId="41166"/>
    <cellStyle name="SAPBEXHLevel2X 2 2 2 3 2 2 2" xfId="41167"/>
    <cellStyle name="SAPBEXHLevel2X 2 2 2 3 2 3" xfId="41168"/>
    <cellStyle name="SAPBEXHLevel2X 2 2 2 3 2 3 2" xfId="41169"/>
    <cellStyle name="SAPBEXHLevel2X 2 2 2 3 2 4" xfId="41170"/>
    <cellStyle name="SAPBEXHLevel2X 2 2 2 3 3" xfId="41171"/>
    <cellStyle name="SAPBEXHLevel2X 2 2 2 3 3 2" xfId="41172"/>
    <cellStyle name="SAPBEXHLevel2X 2 2 2 3 4" xfId="41173"/>
    <cellStyle name="SAPBEXHLevel2X 2 2 2 3 4 2" xfId="41174"/>
    <cellStyle name="SAPBEXHLevel2X 2 2 2 3 5" xfId="41175"/>
    <cellStyle name="SAPBEXHLevel2X 2 2 2 4" xfId="5919"/>
    <cellStyle name="SAPBEXHLevel2X 2 2 2 4 2" xfId="5920"/>
    <cellStyle name="SAPBEXHLevel2X 2 2 2 4 2 2" xfId="41176"/>
    <cellStyle name="SAPBEXHLevel2X 2 2 2 4 2 2 2" xfId="41177"/>
    <cellStyle name="SAPBEXHLevel2X 2 2 2 4 2 3" xfId="41178"/>
    <cellStyle name="SAPBEXHLevel2X 2 2 2 4 2 3 2" xfId="41179"/>
    <cellStyle name="SAPBEXHLevel2X 2 2 2 4 2 4" xfId="41180"/>
    <cellStyle name="SAPBEXHLevel2X 2 2 2 4 3" xfId="41181"/>
    <cellStyle name="SAPBEXHLevel2X 2 2 2 4 3 2" xfId="41182"/>
    <cellStyle name="SAPBEXHLevel2X 2 2 2 4 4" xfId="41183"/>
    <cellStyle name="SAPBEXHLevel2X 2 2 2 4 4 2" xfId="41184"/>
    <cellStyle name="SAPBEXHLevel2X 2 2 2 4 5" xfId="41185"/>
    <cellStyle name="SAPBEXHLevel2X 2 2 2 5" xfId="5921"/>
    <cellStyle name="SAPBEXHLevel2X 2 2 2 5 2" xfId="5922"/>
    <cellStyle name="SAPBEXHLevel2X 2 2 2 5 2 2" xfId="41186"/>
    <cellStyle name="SAPBEXHLevel2X 2 2 2 5 2 2 2" xfId="41187"/>
    <cellStyle name="SAPBEXHLevel2X 2 2 2 5 2 3" xfId="41188"/>
    <cellStyle name="SAPBEXHLevel2X 2 2 2 5 2 3 2" xfId="41189"/>
    <cellStyle name="SAPBEXHLevel2X 2 2 2 5 2 4" xfId="41190"/>
    <cellStyle name="SAPBEXHLevel2X 2 2 2 5 3" xfId="41191"/>
    <cellStyle name="SAPBEXHLevel2X 2 2 2 5 3 2" xfId="41192"/>
    <cellStyle name="SAPBEXHLevel2X 2 2 2 5 4" xfId="41193"/>
    <cellStyle name="SAPBEXHLevel2X 2 2 2 5 4 2" xfId="41194"/>
    <cellStyle name="SAPBEXHLevel2X 2 2 2 5 5" xfId="41195"/>
    <cellStyle name="SAPBEXHLevel2X 2 2 2 6" xfId="5923"/>
    <cellStyle name="SAPBEXHLevel2X 2 2 2 6 2" xfId="5924"/>
    <cellStyle name="SAPBEXHLevel2X 2 2 2 6 2 2" xfId="41196"/>
    <cellStyle name="SAPBEXHLevel2X 2 2 2 6 2 2 2" xfId="41197"/>
    <cellStyle name="SAPBEXHLevel2X 2 2 2 6 2 3" xfId="41198"/>
    <cellStyle name="SAPBEXHLevel2X 2 2 2 6 2 3 2" xfId="41199"/>
    <cellStyle name="SAPBEXHLevel2X 2 2 2 6 2 4" xfId="41200"/>
    <cellStyle name="SAPBEXHLevel2X 2 2 2 6 3" xfId="41201"/>
    <cellStyle name="SAPBEXHLevel2X 2 2 2 6 3 2" xfId="41202"/>
    <cellStyle name="SAPBEXHLevel2X 2 2 2 6 4" xfId="41203"/>
    <cellStyle name="SAPBEXHLevel2X 2 2 2 6 4 2" xfId="41204"/>
    <cellStyle name="SAPBEXHLevel2X 2 2 2 6 5" xfId="41205"/>
    <cellStyle name="SAPBEXHLevel2X 2 2 2 7" xfId="5925"/>
    <cellStyle name="SAPBEXHLevel2X 2 2 2 7 2" xfId="41206"/>
    <cellStyle name="SAPBEXHLevel2X 2 2 2 7 2 2" xfId="41207"/>
    <cellStyle name="SAPBEXHLevel2X 2 2 2 7 3" xfId="41208"/>
    <cellStyle name="SAPBEXHLevel2X 2 2 2 7 3 2" xfId="41209"/>
    <cellStyle name="SAPBEXHLevel2X 2 2 2 7 4" xfId="41210"/>
    <cellStyle name="SAPBEXHLevel2X 2 2 2 8" xfId="41211"/>
    <cellStyle name="SAPBEXHLevel2X 2 2 2 8 2" xfId="41212"/>
    <cellStyle name="SAPBEXHLevel2X 2 2 2 9" xfId="41213"/>
    <cellStyle name="SAPBEXHLevel2X 2 2 2 9 2" xfId="41214"/>
    <cellStyle name="SAPBEXHLevel2X 2 2 3" xfId="5926"/>
    <cellStyle name="SAPBEXHLevel2X 2 2 3 10" xfId="41215"/>
    <cellStyle name="SAPBEXHLevel2X 2 2 3 2" xfId="5927"/>
    <cellStyle name="SAPBEXHLevel2X 2 2 3 2 2" xfId="5928"/>
    <cellStyle name="SAPBEXHLevel2X 2 2 3 2 2 2" xfId="41216"/>
    <cellStyle name="SAPBEXHLevel2X 2 2 3 2 2 2 2" xfId="41217"/>
    <cellStyle name="SAPBEXHLevel2X 2 2 3 2 2 3" xfId="41218"/>
    <cellStyle name="SAPBEXHLevel2X 2 2 3 2 2 3 2" xfId="41219"/>
    <cellStyle name="SAPBEXHLevel2X 2 2 3 2 2 4" xfId="41220"/>
    <cellStyle name="SAPBEXHLevel2X 2 2 3 2 3" xfId="41221"/>
    <cellStyle name="SAPBEXHLevel2X 2 2 3 2 3 2" xfId="41222"/>
    <cellStyle name="SAPBEXHLevel2X 2 2 3 2 4" xfId="41223"/>
    <cellStyle name="SAPBEXHLevel2X 2 2 3 2 4 2" xfId="41224"/>
    <cellStyle name="SAPBEXHLevel2X 2 2 3 2 5" xfId="41225"/>
    <cellStyle name="SAPBEXHLevel2X 2 2 3 3" xfId="5929"/>
    <cellStyle name="SAPBEXHLevel2X 2 2 3 3 2" xfId="5930"/>
    <cellStyle name="SAPBEXHLevel2X 2 2 3 3 2 2" xfId="41226"/>
    <cellStyle name="SAPBEXHLevel2X 2 2 3 3 2 2 2" xfId="41227"/>
    <cellStyle name="SAPBEXHLevel2X 2 2 3 3 2 3" xfId="41228"/>
    <cellStyle name="SAPBEXHLevel2X 2 2 3 3 2 3 2" xfId="41229"/>
    <cellStyle name="SAPBEXHLevel2X 2 2 3 3 2 4" xfId="41230"/>
    <cellStyle name="SAPBEXHLevel2X 2 2 3 3 3" xfId="41231"/>
    <cellStyle name="SAPBEXHLevel2X 2 2 3 3 3 2" xfId="41232"/>
    <cellStyle name="SAPBEXHLevel2X 2 2 3 3 4" xfId="41233"/>
    <cellStyle name="SAPBEXHLevel2X 2 2 3 3 4 2" xfId="41234"/>
    <cellStyle name="SAPBEXHLevel2X 2 2 3 3 5" xfId="41235"/>
    <cellStyle name="SAPBEXHLevel2X 2 2 3 4" xfId="5931"/>
    <cellStyle name="SAPBEXHLevel2X 2 2 3 4 2" xfId="5932"/>
    <cellStyle name="SAPBEXHLevel2X 2 2 3 4 2 2" xfId="41236"/>
    <cellStyle name="SAPBEXHLevel2X 2 2 3 4 2 2 2" xfId="41237"/>
    <cellStyle name="SAPBEXHLevel2X 2 2 3 4 2 3" xfId="41238"/>
    <cellStyle name="SAPBEXHLevel2X 2 2 3 4 2 3 2" xfId="41239"/>
    <cellStyle name="SAPBEXHLevel2X 2 2 3 4 2 4" xfId="41240"/>
    <cellStyle name="SAPBEXHLevel2X 2 2 3 4 3" xfId="41241"/>
    <cellStyle name="SAPBEXHLevel2X 2 2 3 4 3 2" xfId="41242"/>
    <cellStyle name="SAPBEXHLevel2X 2 2 3 4 4" xfId="41243"/>
    <cellStyle name="SAPBEXHLevel2X 2 2 3 4 4 2" xfId="41244"/>
    <cellStyle name="SAPBEXHLevel2X 2 2 3 4 5" xfId="41245"/>
    <cellStyle name="SAPBEXHLevel2X 2 2 3 5" xfId="5933"/>
    <cellStyle name="SAPBEXHLevel2X 2 2 3 5 2" xfId="5934"/>
    <cellStyle name="SAPBEXHLevel2X 2 2 3 5 2 2" xfId="41246"/>
    <cellStyle name="SAPBEXHLevel2X 2 2 3 5 2 2 2" xfId="41247"/>
    <cellStyle name="SAPBEXHLevel2X 2 2 3 5 2 3" xfId="41248"/>
    <cellStyle name="SAPBEXHLevel2X 2 2 3 5 2 3 2" xfId="41249"/>
    <cellStyle name="SAPBEXHLevel2X 2 2 3 5 2 4" xfId="41250"/>
    <cellStyle name="SAPBEXHLevel2X 2 2 3 5 3" xfId="41251"/>
    <cellStyle name="SAPBEXHLevel2X 2 2 3 5 3 2" xfId="41252"/>
    <cellStyle name="SAPBEXHLevel2X 2 2 3 5 4" xfId="41253"/>
    <cellStyle name="SAPBEXHLevel2X 2 2 3 5 4 2" xfId="41254"/>
    <cellStyle name="SAPBEXHLevel2X 2 2 3 5 5" xfId="41255"/>
    <cellStyle name="SAPBEXHLevel2X 2 2 3 6" xfId="5935"/>
    <cellStyle name="SAPBEXHLevel2X 2 2 3 6 2" xfId="5936"/>
    <cellStyle name="SAPBEXHLevel2X 2 2 3 6 2 2" xfId="41256"/>
    <cellStyle name="SAPBEXHLevel2X 2 2 3 6 2 2 2" xfId="41257"/>
    <cellStyle name="SAPBEXHLevel2X 2 2 3 6 2 3" xfId="41258"/>
    <cellStyle name="SAPBEXHLevel2X 2 2 3 6 2 3 2" xfId="41259"/>
    <cellStyle name="SAPBEXHLevel2X 2 2 3 6 2 4" xfId="41260"/>
    <cellStyle name="SAPBEXHLevel2X 2 2 3 6 3" xfId="41261"/>
    <cellStyle name="SAPBEXHLevel2X 2 2 3 6 3 2" xfId="41262"/>
    <cellStyle name="SAPBEXHLevel2X 2 2 3 6 4" xfId="41263"/>
    <cellStyle name="SAPBEXHLevel2X 2 2 3 6 4 2" xfId="41264"/>
    <cellStyle name="SAPBEXHLevel2X 2 2 3 6 5" xfId="41265"/>
    <cellStyle name="SAPBEXHLevel2X 2 2 3 7" xfId="5937"/>
    <cellStyle name="SAPBEXHLevel2X 2 2 3 7 2" xfId="41266"/>
    <cellStyle name="SAPBEXHLevel2X 2 2 3 7 2 2" xfId="41267"/>
    <cellStyle name="SAPBEXHLevel2X 2 2 3 7 3" xfId="41268"/>
    <cellStyle name="SAPBEXHLevel2X 2 2 3 7 3 2" xfId="41269"/>
    <cellStyle name="SAPBEXHLevel2X 2 2 3 7 4" xfId="41270"/>
    <cellStyle name="SAPBEXHLevel2X 2 2 3 8" xfId="41271"/>
    <cellStyle name="SAPBEXHLevel2X 2 2 3 8 2" xfId="41272"/>
    <cellStyle name="SAPBEXHLevel2X 2 2 3 9" xfId="41273"/>
    <cellStyle name="SAPBEXHLevel2X 2 2 3 9 2" xfId="41274"/>
    <cellStyle name="SAPBEXHLevel2X 2 2 4" xfId="5938"/>
    <cellStyle name="SAPBEXHLevel2X 2 2 4 10" xfId="41275"/>
    <cellStyle name="SAPBEXHLevel2X 2 2 4 2" xfId="5939"/>
    <cellStyle name="SAPBEXHLevel2X 2 2 4 2 2" xfId="5940"/>
    <cellStyle name="SAPBEXHLevel2X 2 2 4 2 2 2" xfId="41276"/>
    <cellStyle name="SAPBEXHLevel2X 2 2 4 2 2 2 2" xfId="41277"/>
    <cellStyle name="SAPBEXHLevel2X 2 2 4 2 2 3" xfId="41278"/>
    <cellStyle name="SAPBEXHLevel2X 2 2 4 2 2 3 2" xfId="41279"/>
    <cellStyle name="SAPBEXHLevel2X 2 2 4 2 2 4" xfId="41280"/>
    <cellStyle name="SAPBEXHLevel2X 2 2 4 2 3" xfId="41281"/>
    <cellStyle name="SAPBEXHLevel2X 2 2 4 2 3 2" xfId="41282"/>
    <cellStyle name="SAPBEXHLevel2X 2 2 4 2 4" xfId="41283"/>
    <cellStyle name="SAPBEXHLevel2X 2 2 4 2 4 2" xfId="41284"/>
    <cellStyle name="SAPBEXHLevel2X 2 2 4 2 5" xfId="41285"/>
    <cellStyle name="SAPBEXHLevel2X 2 2 4 3" xfId="5941"/>
    <cellStyle name="SAPBEXHLevel2X 2 2 4 3 2" xfId="5942"/>
    <cellStyle name="SAPBEXHLevel2X 2 2 4 3 2 2" xfId="41286"/>
    <cellStyle name="SAPBEXHLevel2X 2 2 4 3 2 2 2" xfId="41287"/>
    <cellStyle name="SAPBEXHLevel2X 2 2 4 3 2 3" xfId="41288"/>
    <cellStyle name="SAPBEXHLevel2X 2 2 4 3 2 3 2" xfId="41289"/>
    <cellStyle name="SAPBEXHLevel2X 2 2 4 3 2 4" xfId="41290"/>
    <cellStyle name="SAPBEXHLevel2X 2 2 4 3 3" xfId="41291"/>
    <cellStyle name="SAPBEXHLevel2X 2 2 4 3 3 2" xfId="41292"/>
    <cellStyle name="SAPBEXHLevel2X 2 2 4 3 4" xfId="41293"/>
    <cellStyle name="SAPBEXHLevel2X 2 2 4 3 4 2" xfId="41294"/>
    <cellStyle name="SAPBEXHLevel2X 2 2 4 3 5" xfId="41295"/>
    <cellStyle name="SAPBEXHLevel2X 2 2 4 4" xfId="5943"/>
    <cellStyle name="SAPBEXHLevel2X 2 2 4 4 2" xfId="5944"/>
    <cellStyle name="SAPBEXHLevel2X 2 2 4 4 2 2" xfId="41296"/>
    <cellStyle name="SAPBEXHLevel2X 2 2 4 4 2 2 2" xfId="41297"/>
    <cellStyle name="SAPBEXHLevel2X 2 2 4 4 2 3" xfId="41298"/>
    <cellStyle name="SAPBEXHLevel2X 2 2 4 4 2 3 2" xfId="41299"/>
    <cellStyle name="SAPBEXHLevel2X 2 2 4 4 2 4" xfId="41300"/>
    <cellStyle name="SAPBEXHLevel2X 2 2 4 4 3" xfId="41301"/>
    <cellStyle name="SAPBEXHLevel2X 2 2 4 4 3 2" xfId="41302"/>
    <cellStyle name="SAPBEXHLevel2X 2 2 4 4 4" xfId="41303"/>
    <cellStyle name="SAPBEXHLevel2X 2 2 4 4 4 2" xfId="41304"/>
    <cellStyle name="SAPBEXHLevel2X 2 2 4 4 5" xfId="41305"/>
    <cellStyle name="SAPBEXHLevel2X 2 2 4 5" xfId="5945"/>
    <cellStyle name="SAPBEXHLevel2X 2 2 4 5 2" xfId="5946"/>
    <cellStyle name="SAPBEXHLevel2X 2 2 4 5 2 2" xfId="41306"/>
    <cellStyle name="SAPBEXHLevel2X 2 2 4 5 2 2 2" xfId="41307"/>
    <cellStyle name="SAPBEXHLevel2X 2 2 4 5 2 3" xfId="41308"/>
    <cellStyle name="SAPBEXHLevel2X 2 2 4 5 2 3 2" xfId="41309"/>
    <cellStyle name="SAPBEXHLevel2X 2 2 4 5 2 4" xfId="41310"/>
    <cellStyle name="SAPBEXHLevel2X 2 2 4 5 3" xfId="41311"/>
    <cellStyle name="SAPBEXHLevel2X 2 2 4 5 3 2" xfId="41312"/>
    <cellStyle name="SAPBEXHLevel2X 2 2 4 5 4" xfId="41313"/>
    <cellStyle name="SAPBEXHLevel2X 2 2 4 5 4 2" xfId="41314"/>
    <cellStyle name="SAPBEXHLevel2X 2 2 4 5 5" xfId="41315"/>
    <cellStyle name="SAPBEXHLevel2X 2 2 4 6" xfId="5947"/>
    <cellStyle name="SAPBEXHLevel2X 2 2 4 6 2" xfId="5948"/>
    <cellStyle name="SAPBEXHLevel2X 2 2 4 6 2 2" xfId="41316"/>
    <cellStyle name="SAPBEXHLevel2X 2 2 4 6 2 2 2" xfId="41317"/>
    <cellStyle name="SAPBEXHLevel2X 2 2 4 6 2 3" xfId="41318"/>
    <cellStyle name="SAPBEXHLevel2X 2 2 4 6 2 3 2" xfId="41319"/>
    <cellStyle name="SAPBEXHLevel2X 2 2 4 6 2 4" xfId="41320"/>
    <cellStyle name="SAPBEXHLevel2X 2 2 4 6 3" xfId="41321"/>
    <cellStyle name="SAPBEXHLevel2X 2 2 4 6 3 2" xfId="41322"/>
    <cellStyle name="SAPBEXHLevel2X 2 2 4 6 4" xfId="41323"/>
    <cellStyle name="SAPBEXHLevel2X 2 2 4 6 4 2" xfId="41324"/>
    <cellStyle name="SAPBEXHLevel2X 2 2 4 6 5" xfId="41325"/>
    <cellStyle name="SAPBEXHLevel2X 2 2 4 7" xfId="5949"/>
    <cellStyle name="SAPBEXHLevel2X 2 2 4 7 2" xfId="41326"/>
    <cellStyle name="SAPBEXHLevel2X 2 2 4 7 2 2" xfId="41327"/>
    <cellStyle name="SAPBEXHLevel2X 2 2 4 7 3" xfId="41328"/>
    <cellStyle name="SAPBEXHLevel2X 2 2 4 7 3 2" xfId="41329"/>
    <cellStyle name="SAPBEXHLevel2X 2 2 4 7 4" xfId="41330"/>
    <cellStyle name="SAPBEXHLevel2X 2 2 4 8" xfId="41331"/>
    <cellStyle name="SAPBEXHLevel2X 2 2 4 8 2" xfId="41332"/>
    <cellStyle name="SAPBEXHLevel2X 2 2 4 9" xfId="41333"/>
    <cellStyle name="SAPBEXHLevel2X 2 2 4 9 2" xfId="41334"/>
    <cellStyle name="SAPBEXHLevel2X 2 2 5" xfId="5950"/>
    <cellStyle name="SAPBEXHLevel2X 2 2 5 2" xfId="5951"/>
    <cellStyle name="SAPBEXHLevel2X 2 2 5 2 2" xfId="41335"/>
    <cellStyle name="SAPBEXHLevel2X 2 2 5 2 2 2" xfId="41336"/>
    <cellStyle name="SAPBEXHLevel2X 2 2 5 2 3" xfId="41337"/>
    <cellStyle name="SAPBEXHLevel2X 2 2 5 2 3 2" xfId="41338"/>
    <cellStyle name="SAPBEXHLevel2X 2 2 5 2 4" xfId="41339"/>
    <cellStyle name="SAPBEXHLevel2X 2 2 5 3" xfId="41340"/>
    <cellStyle name="SAPBEXHLevel2X 2 2 5 3 2" xfId="41341"/>
    <cellStyle name="SAPBEXHLevel2X 2 2 5 4" xfId="41342"/>
    <cellStyle name="SAPBEXHLevel2X 2 2 5 4 2" xfId="41343"/>
    <cellStyle name="SAPBEXHLevel2X 2 2 5 5" xfId="41344"/>
    <cellStyle name="SAPBEXHLevel2X 2 2 6" xfId="5952"/>
    <cellStyle name="SAPBEXHLevel2X 2 2 6 2" xfId="5953"/>
    <cellStyle name="SAPBEXHLevel2X 2 2 6 2 2" xfId="41345"/>
    <cellStyle name="SAPBEXHLevel2X 2 2 6 2 2 2" xfId="41346"/>
    <cellStyle name="SAPBEXHLevel2X 2 2 6 2 3" xfId="41347"/>
    <cellStyle name="SAPBEXHLevel2X 2 2 6 2 3 2" xfId="41348"/>
    <cellStyle name="SAPBEXHLevel2X 2 2 6 2 4" xfId="41349"/>
    <cellStyle name="SAPBEXHLevel2X 2 2 6 3" xfId="41350"/>
    <cellStyle name="SAPBEXHLevel2X 2 2 6 3 2" xfId="41351"/>
    <cellStyle name="SAPBEXHLevel2X 2 2 6 4" xfId="41352"/>
    <cellStyle name="SAPBEXHLevel2X 2 2 6 4 2" xfId="41353"/>
    <cellStyle name="SAPBEXHLevel2X 2 2 6 5" xfId="41354"/>
    <cellStyle name="SAPBEXHLevel2X 2 2 7" xfId="5954"/>
    <cellStyle name="SAPBEXHLevel2X 2 2 7 2" xfId="5955"/>
    <cellStyle name="SAPBEXHLevel2X 2 2 7 2 2" xfId="41355"/>
    <cellStyle name="SAPBEXHLevel2X 2 2 7 2 2 2" xfId="41356"/>
    <cellStyle name="SAPBEXHLevel2X 2 2 7 2 3" xfId="41357"/>
    <cellStyle name="SAPBEXHLevel2X 2 2 7 2 3 2" xfId="41358"/>
    <cellStyle name="SAPBEXHLevel2X 2 2 7 2 4" xfId="41359"/>
    <cellStyle name="SAPBEXHLevel2X 2 2 7 3" xfId="41360"/>
    <cellStyle name="SAPBEXHLevel2X 2 2 7 3 2" xfId="41361"/>
    <cellStyle name="SAPBEXHLevel2X 2 2 7 4" xfId="41362"/>
    <cellStyle name="SAPBEXHLevel2X 2 2 7 4 2" xfId="41363"/>
    <cellStyle name="SAPBEXHLevel2X 2 2 7 5" xfId="41364"/>
    <cellStyle name="SAPBEXHLevel2X 2 2 8" xfId="5956"/>
    <cellStyle name="SAPBEXHLevel2X 2 2 8 2" xfId="5957"/>
    <cellStyle name="SAPBEXHLevel2X 2 2 8 2 2" xfId="41365"/>
    <cellStyle name="SAPBEXHLevel2X 2 2 8 2 2 2" xfId="41366"/>
    <cellStyle name="SAPBEXHLevel2X 2 2 8 2 3" xfId="41367"/>
    <cellStyle name="SAPBEXHLevel2X 2 2 8 2 3 2" xfId="41368"/>
    <cellStyle name="SAPBEXHLevel2X 2 2 8 2 4" xfId="41369"/>
    <cellStyle name="SAPBEXHLevel2X 2 2 8 3" xfId="41370"/>
    <cellStyle name="SAPBEXHLevel2X 2 2 8 3 2" xfId="41371"/>
    <cellStyle name="SAPBEXHLevel2X 2 2 8 4" xfId="41372"/>
    <cellStyle name="SAPBEXHLevel2X 2 2 8 4 2" xfId="41373"/>
    <cellStyle name="SAPBEXHLevel2X 2 2 8 5" xfId="41374"/>
    <cellStyle name="SAPBEXHLevel2X 2 2 9" xfId="5958"/>
    <cellStyle name="SAPBEXHLevel2X 2 2 9 2" xfId="5959"/>
    <cellStyle name="SAPBEXHLevel2X 2 2 9 2 2" xfId="41375"/>
    <cellStyle name="SAPBEXHLevel2X 2 2 9 2 2 2" xfId="41376"/>
    <cellStyle name="SAPBEXHLevel2X 2 2 9 2 3" xfId="41377"/>
    <cellStyle name="SAPBEXHLevel2X 2 2 9 2 3 2" xfId="41378"/>
    <cellStyle name="SAPBEXHLevel2X 2 2 9 2 4" xfId="41379"/>
    <cellStyle name="SAPBEXHLevel2X 2 2 9 3" xfId="41380"/>
    <cellStyle name="SAPBEXHLevel2X 2 2 9 3 2" xfId="41381"/>
    <cellStyle name="SAPBEXHLevel2X 2 2 9 4" xfId="41382"/>
    <cellStyle name="SAPBEXHLevel2X 2 2 9 4 2" xfId="41383"/>
    <cellStyle name="SAPBEXHLevel2X 2 2 9 5" xfId="41384"/>
    <cellStyle name="SAPBEXHLevel2X 2 20" xfId="41385"/>
    <cellStyle name="SAPBEXHLevel2X 2 20 2" xfId="41386"/>
    <cellStyle name="SAPBEXHLevel2X 2 21" xfId="41387"/>
    <cellStyle name="SAPBEXHLevel2X 2 3" xfId="5960"/>
    <cellStyle name="SAPBEXHLevel2X 2 3 10" xfId="41388"/>
    <cellStyle name="SAPBEXHLevel2X 2 3 2" xfId="5961"/>
    <cellStyle name="SAPBEXHLevel2X 2 3 2 2" xfId="5962"/>
    <cellStyle name="SAPBEXHLevel2X 2 3 2 2 2" xfId="41389"/>
    <cellStyle name="SAPBEXHLevel2X 2 3 2 2 2 2" xfId="41390"/>
    <cellStyle name="SAPBEXHLevel2X 2 3 2 2 3" xfId="41391"/>
    <cellStyle name="SAPBEXHLevel2X 2 3 2 2 3 2" xfId="41392"/>
    <cellStyle name="SAPBEXHLevel2X 2 3 2 2 4" xfId="41393"/>
    <cellStyle name="SAPBEXHLevel2X 2 3 2 3" xfId="41394"/>
    <cellStyle name="SAPBEXHLevel2X 2 3 2 3 2" xfId="41395"/>
    <cellStyle name="SAPBEXHLevel2X 2 3 2 4" xfId="41396"/>
    <cellStyle name="SAPBEXHLevel2X 2 3 2 4 2" xfId="41397"/>
    <cellStyle name="SAPBEXHLevel2X 2 3 2 5" xfId="41398"/>
    <cellStyle name="SAPBEXHLevel2X 2 3 3" xfId="5963"/>
    <cellStyle name="SAPBEXHLevel2X 2 3 3 2" xfId="5964"/>
    <cellStyle name="SAPBEXHLevel2X 2 3 3 2 2" xfId="41399"/>
    <cellStyle name="SAPBEXHLevel2X 2 3 3 2 2 2" xfId="41400"/>
    <cellStyle name="SAPBEXHLevel2X 2 3 3 2 3" xfId="41401"/>
    <cellStyle name="SAPBEXHLevel2X 2 3 3 2 3 2" xfId="41402"/>
    <cellStyle name="SAPBEXHLevel2X 2 3 3 2 4" xfId="41403"/>
    <cellStyle name="SAPBEXHLevel2X 2 3 3 3" xfId="41404"/>
    <cellStyle name="SAPBEXHLevel2X 2 3 3 3 2" xfId="41405"/>
    <cellStyle name="SAPBEXHLevel2X 2 3 3 4" xfId="41406"/>
    <cellStyle name="SAPBEXHLevel2X 2 3 3 4 2" xfId="41407"/>
    <cellStyle name="SAPBEXHLevel2X 2 3 3 5" xfId="41408"/>
    <cellStyle name="SAPBEXHLevel2X 2 3 4" xfId="5965"/>
    <cellStyle name="SAPBEXHLevel2X 2 3 4 2" xfId="5966"/>
    <cellStyle name="SAPBEXHLevel2X 2 3 4 2 2" xfId="41409"/>
    <cellStyle name="SAPBEXHLevel2X 2 3 4 2 2 2" xfId="41410"/>
    <cellStyle name="SAPBEXHLevel2X 2 3 4 2 3" xfId="41411"/>
    <cellStyle name="SAPBEXHLevel2X 2 3 4 2 3 2" xfId="41412"/>
    <cellStyle name="SAPBEXHLevel2X 2 3 4 2 4" xfId="41413"/>
    <cellStyle name="SAPBEXHLevel2X 2 3 4 3" xfId="41414"/>
    <cellStyle name="SAPBEXHLevel2X 2 3 4 3 2" xfId="41415"/>
    <cellStyle name="SAPBEXHLevel2X 2 3 4 4" xfId="41416"/>
    <cellStyle name="SAPBEXHLevel2X 2 3 4 4 2" xfId="41417"/>
    <cellStyle name="SAPBEXHLevel2X 2 3 4 5" xfId="41418"/>
    <cellStyle name="SAPBEXHLevel2X 2 3 5" xfId="5967"/>
    <cellStyle name="SAPBEXHLevel2X 2 3 5 2" xfId="5968"/>
    <cellStyle name="SAPBEXHLevel2X 2 3 5 2 2" xfId="41419"/>
    <cellStyle name="SAPBEXHLevel2X 2 3 5 2 2 2" xfId="41420"/>
    <cellStyle name="SAPBEXHLevel2X 2 3 5 2 3" xfId="41421"/>
    <cellStyle name="SAPBEXHLevel2X 2 3 5 2 3 2" xfId="41422"/>
    <cellStyle name="SAPBEXHLevel2X 2 3 5 2 4" xfId="41423"/>
    <cellStyle name="SAPBEXHLevel2X 2 3 5 3" xfId="41424"/>
    <cellStyle name="SAPBEXHLevel2X 2 3 5 3 2" xfId="41425"/>
    <cellStyle name="SAPBEXHLevel2X 2 3 5 4" xfId="41426"/>
    <cellStyle name="SAPBEXHLevel2X 2 3 5 4 2" xfId="41427"/>
    <cellStyle name="SAPBEXHLevel2X 2 3 5 5" xfId="41428"/>
    <cellStyle name="SAPBEXHLevel2X 2 3 6" xfId="5969"/>
    <cellStyle name="SAPBEXHLevel2X 2 3 6 2" xfId="5970"/>
    <cellStyle name="SAPBEXHLevel2X 2 3 6 2 2" xfId="41429"/>
    <cellStyle name="SAPBEXHLevel2X 2 3 6 2 2 2" xfId="41430"/>
    <cellStyle name="SAPBEXHLevel2X 2 3 6 2 3" xfId="41431"/>
    <cellStyle name="SAPBEXHLevel2X 2 3 6 2 3 2" xfId="41432"/>
    <cellStyle name="SAPBEXHLevel2X 2 3 6 2 4" xfId="41433"/>
    <cellStyle name="SAPBEXHLevel2X 2 3 6 3" xfId="41434"/>
    <cellStyle name="SAPBEXHLevel2X 2 3 6 3 2" xfId="41435"/>
    <cellStyle name="SAPBEXHLevel2X 2 3 6 4" xfId="41436"/>
    <cellStyle name="SAPBEXHLevel2X 2 3 6 4 2" xfId="41437"/>
    <cellStyle name="SAPBEXHLevel2X 2 3 6 5" xfId="41438"/>
    <cellStyle name="SAPBEXHLevel2X 2 3 7" xfId="5971"/>
    <cellStyle name="SAPBEXHLevel2X 2 3 7 2" xfId="41439"/>
    <cellStyle name="SAPBEXHLevel2X 2 3 7 2 2" xfId="41440"/>
    <cellStyle name="SAPBEXHLevel2X 2 3 7 3" xfId="41441"/>
    <cellStyle name="SAPBEXHLevel2X 2 3 7 3 2" xfId="41442"/>
    <cellStyle name="SAPBEXHLevel2X 2 3 7 4" xfId="41443"/>
    <cellStyle name="SAPBEXHLevel2X 2 3 8" xfId="41444"/>
    <cellStyle name="SAPBEXHLevel2X 2 3 8 2" xfId="41445"/>
    <cellStyle name="SAPBEXHLevel2X 2 3 9" xfId="41446"/>
    <cellStyle name="SAPBEXHLevel2X 2 3 9 2" xfId="41447"/>
    <cellStyle name="SAPBEXHLevel2X 2 4" xfId="5972"/>
    <cellStyle name="SAPBEXHLevel2X 2 4 10" xfId="41448"/>
    <cellStyle name="SAPBEXHLevel2X 2 4 2" xfId="5973"/>
    <cellStyle name="SAPBEXHLevel2X 2 4 2 2" xfId="5974"/>
    <cellStyle name="SAPBEXHLevel2X 2 4 2 2 2" xfId="41449"/>
    <cellStyle name="SAPBEXHLevel2X 2 4 2 2 2 2" xfId="41450"/>
    <cellStyle name="SAPBEXHLevel2X 2 4 2 2 3" xfId="41451"/>
    <cellStyle name="SAPBEXHLevel2X 2 4 2 2 3 2" xfId="41452"/>
    <cellStyle name="SAPBEXHLevel2X 2 4 2 2 4" xfId="41453"/>
    <cellStyle name="SAPBEXHLevel2X 2 4 2 3" xfId="41454"/>
    <cellStyle name="SAPBEXHLevel2X 2 4 2 3 2" xfId="41455"/>
    <cellStyle name="SAPBEXHLevel2X 2 4 2 4" xfId="41456"/>
    <cellStyle name="SAPBEXHLevel2X 2 4 2 4 2" xfId="41457"/>
    <cellStyle name="SAPBEXHLevel2X 2 4 2 5" xfId="41458"/>
    <cellStyle name="SAPBEXHLevel2X 2 4 3" xfId="5975"/>
    <cellStyle name="SAPBEXHLevel2X 2 4 3 2" xfId="5976"/>
    <cellStyle name="SAPBEXHLevel2X 2 4 3 2 2" xfId="41459"/>
    <cellStyle name="SAPBEXHLevel2X 2 4 3 2 2 2" xfId="41460"/>
    <cellStyle name="SAPBEXHLevel2X 2 4 3 2 3" xfId="41461"/>
    <cellStyle name="SAPBEXHLevel2X 2 4 3 2 3 2" xfId="41462"/>
    <cellStyle name="SAPBEXHLevel2X 2 4 3 2 4" xfId="41463"/>
    <cellStyle name="SAPBEXHLevel2X 2 4 3 3" xfId="41464"/>
    <cellStyle name="SAPBEXHLevel2X 2 4 3 3 2" xfId="41465"/>
    <cellStyle name="SAPBEXHLevel2X 2 4 3 4" xfId="41466"/>
    <cellStyle name="SAPBEXHLevel2X 2 4 3 4 2" xfId="41467"/>
    <cellStyle name="SAPBEXHLevel2X 2 4 3 5" xfId="41468"/>
    <cellStyle name="SAPBEXHLevel2X 2 4 4" xfId="5977"/>
    <cellStyle name="SAPBEXHLevel2X 2 4 4 2" xfId="5978"/>
    <cellStyle name="SAPBEXHLevel2X 2 4 4 2 2" xfId="41469"/>
    <cellStyle name="SAPBEXHLevel2X 2 4 4 2 2 2" xfId="41470"/>
    <cellStyle name="SAPBEXHLevel2X 2 4 4 2 3" xfId="41471"/>
    <cellStyle name="SAPBEXHLevel2X 2 4 4 2 3 2" xfId="41472"/>
    <cellStyle name="SAPBEXHLevel2X 2 4 4 2 4" xfId="41473"/>
    <cellStyle name="SAPBEXHLevel2X 2 4 4 3" xfId="41474"/>
    <cellStyle name="SAPBEXHLevel2X 2 4 4 3 2" xfId="41475"/>
    <cellStyle name="SAPBEXHLevel2X 2 4 4 4" xfId="41476"/>
    <cellStyle name="SAPBEXHLevel2X 2 4 4 4 2" xfId="41477"/>
    <cellStyle name="SAPBEXHLevel2X 2 4 4 5" xfId="41478"/>
    <cellStyle name="SAPBEXHLevel2X 2 4 5" xfId="5979"/>
    <cellStyle name="SAPBEXHLevel2X 2 4 5 2" xfId="5980"/>
    <cellStyle name="SAPBEXHLevel2X 2 4 5 2 2" xfId="41479"/>
    <cellStyle name="SAPBEXHLevel2X 2 4 5 2 2 2" xfId="41480"/>
    <cellStyle name="SAPBEXHLevel2X 2 4 5 2 3" xfId="41481"/>
    <cellStyle name="SAPBEXHLevel2X 2 4 5 2 3 2" xfId="41482"/>
    <cellStyle name="SAPBEXHLevel2X 2 4 5 2 4" xfId="41483"/>
    <cellStyle name="SAPBEXHLevel2X 2 4 5 3" xfId="41484"/>
    <cellStyle name="SAPBEXHLevel2X 2 4 5 3 2" xfId="41485"/>
    <cellStyle name="SAPBEXHLevel2X 2 4 5 4" xfId="41486"/>
    <cellStyle name="SAPBEXHLevel2X 2 4 5 4 2" xfId="41487"/>
    <cellStyle name="SAPBEXHLevel2X 2 4 5 5" xfId="41488"/>
    <cellStyle name="SAPBEXHLevel2X 2 4 6" xfId="5981"/>
    <cellStyle name="SAPBEXHLevel2X 2 4 6 2" xfId="5982"/>
    <cellStyle name="SAPBEXHLevel2X 2 4 6 2 2" xfId="41489"/>
    <cellStyle name="SAPBEXHLevel2X 2 4 6 2 2 2" xfId="41490"/>
    <cellStyle name="SAPBEXHLevel2X 2 4 6 2 3" xfId="41491"/>
    <cellStyle name="SAPBEXHLevel2X 2 4 6 2 3 2" xfId="41492"/>
    <cellStyle name="SAPBEXHLevel2X 2 4 6 2 4" xfId="41493"/>
    <cellStyle name="SAPBEXHLevel2X 2 4 6 3" xfId="41494"/>
    <cellStyle name="SAPBEXHLevel2X 2 4 6 3 2" xfId="41495"/>
    <cellStyle name="SAPBEXHLevel2X 2 4 6 4" xfId="41496"/>
    <cellStyle name="SAPBEXHLevel2X 2 4 6 4 2" xfId="41497"/>
    <cellStyle name="SAPBEXHLevel2X 2 4 6 5" xfId="41498"/>
    <cellStyle name="SAPBEXHLevel2X 2 4 7" xfId="5983"/>
    <cellStyle name="SAPBEXHLevel2X 2 4 7 2" xfId="41499"/>
    <cellStyle name="SAPBEXHLevel2X 2 4 7 2 2" xfId="41500"/>
    <cellStyle name="SAPBEXHLevel2X 2 4 7 3" xfId="41501"/>
    <cellStyle name="SAPBEXHLevel2X 2 4 7 3 2" xfId="41502"/>
    <cellStyle name="SAPBEXHLevel2X 2 4 7 4" xfId="41503"/>
    <cellStyle name="SAPBEXHLevel2X 2 4 8" xfId="41504"/>
    <cellStyle name="SAPBEXHLevel2X 2 4 8 2" xfId="41505"/>
    <cellStyle name="SAPBEXHLevel2X 2 4 9" xfId="41506"/>
    <cellStyle name="SAPBEXHLevel2X 2 4 9 2" xfId="41507"/>
    <cellStyle name="SAPBEXHLevel2X 2 5" xfId="5984"/>
    <cellStyle name="SAPBEXHLevel2X 2 5 10" xfId="41508"/>
    <cellStyle name="SAPBEXHLevel2X 2 5 2" xfId="5985"/>
    <cellStyle name="SAPBEXHLevel2X 2 5 2 2" xfId="5986"/>
    <cellStyle name="SAPBEXHLevel2X 2 5 2 2 2" xfId="41509"/>
    <cellStyle name="SAPBEXHLevel2X 2 5 2 2 2 2" xfId="41510"/>
    <cellStyle name="SAPBEXHLevel2X 2 5 2 2 3" xfId="41511"/>
    <cellStyle name="SAPBEXHLevel2X 2 5 2 2 3 2" xfId="41512"/>
    <cellStyle name="SAPBEXHLevel2X 2 5 2 2 4" xfId="41513"/>
    <cellStyle name="SAPBEXHLevel2X 2 5 2 3" xfId="41514"/>
    <cellStyle name="SAPBEXHLevel2X 2 5 2 3 2" xfId="41515"/>
    <cellStyle name="SAPBEXHLevel2X 2 5 2 4" xfId="41516"/>
    <cellStyle name="SAPBEXHLevel2X 2 5 2 4 2" xfId="41517"/>
    <cellStyle name="SAPBEXHLevel2X 2 5 2 5" xfId="41518"/>
    <cellStyle name="SAPBEXHLevel2X 2 5 3" xfId="5987"/>
    <cellStyle name="SAPBEXHLevel2X 2 5 3 2" xfId="5988"/>
    <cellStyle name="SAPBEXHLevel2X 2 5 3 2 2" xfId="41519"/>
    <cellStyle name="SAPBEXHLevel2X 2 5 3 2 2 2" xfId="41520"/>
    <cellStyle name="SAPBEXHLevel2X 2 5 3 2 3" xfId="41521"/>
    <cellStyle name="SAPBEXHLevel2X 2 5 3 2 3 2" xfId="41522"/>
    <cellStyle name="SAPBEXHLevel2X 2 5 3 2 4" xfId="41523"/>
    <cellStyle name="SAPBEXHLevel2X 2 5 3 3" xfId="41524"/>
    <cellStyle name="SAPBEXHLevel2X 2 5 3 3 2" xfId="41525"/>
    <cellStyle name="SAPBEXHLevel2X 2 5 3 4" xfId="41526"/>
    <cellStyle name="SAPBEXHLevel2X 2 5 3 4 2" xfId="41527"/>
    <cellStyle name="SAPBEXHLevel2X 2 5 3 5" xfId="41528"/>
    <cellStyle name="SAPBEXHLevel2X 2 5 4" xfId="5989"/>
    <cellStyle name="SAPBEXHLevel2X 2 5 4 2" xfId="5990"/>
    <cellStyle name="SAPBEXHLevel2X 2 5 4 2 2" xfId="41529"/>
    <cellStyle name="SAPBEXHLevel2X 2 5 4 2 2 2" xfId="41530"/>
    <cellStyle name="SAPBEXHLevel2X 2 5 4 2 3" xfId="41531"/>
    <cellStyle name="SAPBEXHLevel2X 2 5 4 2 3 2" xfId="41532"/>
    <cellStyle name="SAPBEXHLevel2X 2 5 4 2 4" xfId="41533"/>
    <cellStyle name="SAPBEXHLevel2X 2 5 4 3" xfId="41534"/>
    <cellStyle name="SAPBEXHLevel2X 2 5 4 3 2" xfId="41535"/>
    <cellStyle name="SAPBEXHLevel2X 2 5 4 4" xfId="41536"/>
    <cellStyle name="SAPBEXHLevel2X 2 5 4 4 2" xfId="41537"/>
    <cellStyle name="SAPBEXHLevel2X 2 5 4 5" xfId="41538"/>
    <cellStyle name="SAPBEXHLevel2X 2 5 5" xfId="5991"/>
    <cellStyle name="SAPBEXHLevel2X 2 5 5 2" xfId="5992"/>
    <cellStyle name="SAPBEXHLevel2X 2 5 5 2 2" xfId="41539"/>
    <cellStyle name="SAPBEXHLevel2X 2 5 5 2 2 2" xfId="41540"/>
    <cellStyle name="SAPBEXHLevel2X 2 5 5 2 3" xfId="41541"/>
    <cellStyle name="SAPBEXHLevel2X 2 5 5 2 3 2" xfId="41542"/>
    <cellStyle name="SAPBEXHLevel2X 2 5 5 2 4" xfId="41543"/>
    <cellStyle name="SAPBEXHLevel2X 2 5 5 3" xfId="41544"/>
    <cellStyle name="SAPBEXHLevel2X 2 5 5 3 2" xfId="41545"/>
    <cellStyle name="SAPBEXHLevel2X 2 5 5 4" xfId="41546"/>
    <cellStyle name="SAPBEXHLevel2X 2 5 5 4 2" xfId="41547"/>
    <cellStyle name="SAPBEXHLevel2X 2 5 5 5" xfId="41548"/>
    <cellStyle name="SAPBEXHLevel2X 2 5 6" xfId="5993"/>
    <cellStyle name="SAPBEXHLevel2X 2 5 6 2" xfId="5994"/>
    <cellStyle name="SAPBEXHLevel2X 2 5 6 2 2" xfId="41549"/>
    <cellStyle name="SAPBEXHLevel2X 2 5 6 2 2 2" xfId="41550"/>
    <cellStyle name="SAPBEXHLevel2X 2 5 6 2 3" xfId="41551"/>
    <cellStyle name="SAPBEXHLevel2X 2 5 6 2 3 2" xfId="41552"/>
    <cellStyle name="SAPBEXHLevel2X 2 5 6 2 4" xfId="41553"/>
    <cellStyle name="SAPBEXHLevel2X 2 5 6 3" xfId="41554"/>
    <cellStyle name="SAPBEXHLevel2X 2 5 6 3 2" xfId="41555"/>
    <cellStyle name="SAPBEXHLevel2X 2 5 6 4" xfId="41556"/>
    <cellStyle name="SAPBEXHLevel2X 2 5 6 4 2" xfId="41557"/>
    <cellStyle name="SAPBEXHLevel2X 2 5 6 5" xfId="41558"/>
    <cellStyle name="SAPBEXHLevel2X 2 5 7" xfId="5995"/>
    <cellStyle name="SAPBEXHLevel2X 2 5 7 2" xfId="41559"/>
    <cellStyle name="SAPBEXHLevel2X 2 5 7 2 2" xfId="41560"/>
    <cellStyle name="SAPBEXHLevel2X 2 5 7 3" xfId="41561"/>
    <cellStyle name="SAPBEXHLevel2X 2 5 7 3 2" xfId="41562"/>
    <cellStyle name="SAPBEXHLevel2X 2 5 7 4" xfId="41563"/>
    <cellStyle name="SAPBEXHLevel2X 2 5 8" xfId="41564"/>
    <cellStyle name="SAPBEXHLevel2X 2 5 8 2" xfId="41565"/>
    <cellStyle name="SAPBEXHLevel2X 2 5 9" xfId="41566"/>
    <cellStyle name="SAPBEXHLevel2X 2 5 9 2" xfId="41567"/>
    <cellStyle name="SAPBEXHLevel2X 2 6" xfId="5996"/>
    <cellStyle name="SAPBEXHLevel2X 2 6 2" xfId="5997"/>
    <cellStyle name="SAPBEXHLevel2X 2 6 2 2" xfId="41568"/>
    <cellStyle name="SAPBEXHLevel2X 2 6 2 2 2" xfId="41569"/>
    <cellStyle name="SAPBEXHLevel2X 2 6 2 3" xfId="41570"/>
    <cellStyle name="SAPBEXHLevel2X 2 6 2 3 2" xfId="41571"/>
    <cellStyle name="SAPBEXHLevel2X 2 6 2 4" xfId="41572"/>
    <cellStyle name="SAPBEXHLevel2X 2 6 3" xfId="41573"/>
    <cellStyle name="SAPBEXHLevel2X 2 6 3 2" xfId="41574"/>
    <cellStyle name="SAPBEXHLevel2X 2 6 4" xfId="41575"/>
    <cellStyle name="SAPBEXHLevel2X 2 6 4 2" xfId="41576"/>
    <cellStyle name="SAPBEXHLevel2X 2 6 5" xfId="41577"/>
    <cellStyle name="SAPBEXHLevel2X 2 7" xfId="5998"/>
    <cellStyle name="SAPBEXHLevel2X 2 7 2" xfId="5999"/>
    <cellStyle name="SAPBEXHLevel2X 2 7 2 2" xfId="41578"/>
    <cellStyle name="SAPBEXHLevel2X 2 7 2 2 2" xfId="41579"/>
    <cellStyle name="SAPBEXHLevel2X 2 7 2 3" xfId="41580"/>
    <cellStyle name="SAPBEXHLevel2X 2 7 2 3 2" xfId="41581"/>
    <cellStyle name="SAPBEXHLevel2X 2 7 2 4" xfId="41582"/>
    <cellStyle name="SAPBEXHLevel2X 2 7 3" xfId="41583"/>
    <cellStyle name="SAPBEXHLevel2X 2 7 3 2" xfId="41584"/>
    <cellStyle name="SAPBEXHLevel2X 2 7 4" xfId="41585"/>
    <cellStyle name="SAPBEXHLevel2X 2 7 4 2" xfId="41586"/>
    <cellStyle name="SAPBEXHLevel2X 2 7 5" xfId="41587"/>
    <cellStyle name="SAPBEXHLevel2X 2 8" xfId="6000"/>
    <cellStyle name="SAPBEXHLevel2X 2 8 2" xfId="6001"/>
    <cellStyle name="SAPBEXHLevel2X 2 8 2 2" xfId="41588"/>
    <cellStyle name="SAPBEXHLevel2X 2 8 2 2 2" xfId="41589"/>
    <cellStyle name="SAPBEXHLevel2X 2 8 2 3" xfId="41590"/>
    <cellStyle name="SAPBEXHLevel2X 2 8 2 3 2" xfId="41591"/>
    <cellStyle name="SAPBEXHLevel2X 2 8 2 4" xfId="41592"/>
    <cellStyle name="SAPBEXHLevel2X 2 8 3" xfId="41593"/>
    <cellStyle name="SAPBEXHLevel2X 2 8 3 2" xfId="41594"/>
    <cellStyle name="SAPBEXHLevel2X 2 8 4" xfId="41595"/>
    <cellStyle name="SAPBEXHLevel2X 2 8 4 2" xfId="41596"/>
    <cellStyle name="SAPBEXHLevel2X 2 8 5" xfId="41597"/>
    <cellStyle name="SAPBEXHLevel2X 2 9" xfId="6002"/>
    <cellStyle name="SAPBEXHLevel2X 2 9 2" xfId="6003"/>
    <cellStyle name="SAPBEXHLevel2X 2 9 2 2" xfId="41598"/>
    <cellStyle name="SAPBEXHLevel2X 2 9 2 2 2" xfId="41599"/>
    <cellStyle name="SAPBEXHLevel2X 2 9 2 3" xfId="41600"/>
    <cellStyle name="SAPBEXHLevel2X 2 9 2 3 2" xfId="41601"/>
    <cellStyle name="SAPBEXHLevel2X 2 9 2 4" xfId="41602"/>
    <cellStyle name="SAPBEXHLevel2X 2 9 3" xfId="41603"/>
    <cellStyle name="SAPBEXHLevel2X 2 9 3 2" xfId="41604"/>
    <cellStyle name="SAPBEXHLevel2X 2 9 4" xfId="41605"/>
    <cellStyle name="SAPBEXHLevel2X 2 9 4 2" xfId="41606"/>
    <cellStyle name="SAPBEXHLevel2X 2 9 5" xfId="41607"/>
    <cellStyle name="SAPBEXHLevel2X 20" xfId="41608"/>
    <cellStyle name="SAPBEXHLevel2X 20 2" xfId="41609"/>
    <cellStyle name="SAPBEXHLevel2X 21" xfId="41610"/>
    <cellStyle name="SAPBEXHLevel2X 21 2" xfId="41611"/>
    <cellStyle name="SAPBEXHLevel2X 22" xfId="41612"/>
    <cellStyle name="SAPBEXHLevel2X 3" xfId="6004"/>
    <cellStyle name="SAPBEXHLevel2X 3 10" xfId="6005"/>
    <cellStyle name="SAPBEXHLevel2X 3 10 2" xfId="41613"/>
    <cellStyle name="SAPBEXHLevel2X 3 10 2 2" xfId="41614"/>
    <cellStyle name="SAPBEXHLevel2X 3 10 3" xfId="41615"/>
    <cellStyle name="SAPBEXHLevel2X 3 10 3 2" xfId="41616"/>
    <cellStyle name="SAPBEXHLevel2X 3 10 4" xfId="41617"/>
    <cellStyle name="SAPBEXHLevel2X 3 11" xfId="41618"/>
    <cellStyle name="SAPBEXHLevel2X 3 11 2" xfId="41619"/>
    <cellStyle name="SAPBEXHLevel2X 3 12" xfId="41620"/>
    <cellStyle name="SAPBEXHLevel2X 3 12 2" xfId="41621"/>
    <cellStyle name="SAPBEXHLevel2X 3 13" xfId="41622"/>
    <cellStyle name="SAPBEXHLevel2X 3 2" xfId="6006"/>
    <cellStyle name="SAPBEXHLevel2X 3 2 10" xfId="41623"/>
    <cellStyle name="SAPBEXHLevel2X 3 2 2" xfId="6007"/>
    <cellStyle name="SAPBEXHLevel2X 3 2 2 2" xfId="6008"/>
    <cellStyle name="SAPBEXHLevel2X 3 2 2 2 2" xfId="41624"/>
    <cellStyle name="SAPBEXHLevel2X 3 2 2 2 2 2" xfId="41625"/>
    <cellStyle name="SAPBEXHLevel2X 3 2 2 2 3" xfId="41626"/>
    <cellStyle name="SAPBEXHLevel2X 3 2 2 2 3 2" xfId="41627"/>
    <cellStyle name="SAPBEXHLevel2X 3 2 2 2 4" xfId="41628"/>
    <cellStyle name="SAPBEXHLevel2X 3 2 2 3" xfId="41629"/>
    <cellStyle name="SAPBEXHLevel2X 3 2 2 3 2" xfId="41630"/>
    <cellStyle name="SAPBEXHLevel2X 3 2 2 4" xfId="41631"/>
    <cellStyle name="SAPBEXHLevel2X 3 2 2 4 2" xfId="41632"/>
    <cellStyle name="SAPBEXHLevel2X 3 2 2 5" xfId="41633"/>
    <cellStyle name="SAPBEXHLevel2X 3 2 3" xfId="6009"/>
    <cellStyle name="SAPBEXHLevel2X 3 2 3 2" xfId="6010"/>
    <cellStyle name="SAPBEXHLevel2X 3 2 3 2 2" xfId="41634"/>
    <cellStyle name="SAPBEXHLevel2X 3 2 3 2 2 2" xfId="41635"/>
    <cellStyle name="SAPBEXHLevel2X 3 2 3 2 3" xfId="41636"/>
    <cellStyle name="SAPBEXHLevel2X 3 2 3 2 3 2" xfId="41637"/>
    <cellStyle name="SAPBEXHLevel2X 3 2 3 2 4" xfId="41638"/>
    <cellStyle name="SAPBEXHLevel2X 3 2 3 3" xfId="41639"/>
    <cellStyle name="SAPBEXHLevel2X 3 2 3 3 2" xfId="41640"/>
    <cellStyle name="SAPBEXHLevel2X 3 2 3 4" xfId="41641"/>
    <cellStyle name="SAPBEXHLevel2X 3 2 3 4 2" xfId="41642"/>
    <cellStyle name="SAPBEXHLevel2X 3 2 3 5" xfId="41643"/>
    <cellStyle name="SAPBEXHLevel2X 3 2 4" xfId="6011"/>
    <cellStyle name="SAPBEXHLevel2X 3 2 4 2" xfId="6012"/>
    <cellStyle name="SAPBEXHLevel2X 3 2 4 2 2" xfId="41644"/>
    <cellStyle name="SAPBEXHLevel2X 3 2 4 2 2 2" xfId="41645"/>
    <cellStyle name="SAPBEXHLevel2X 3 2 4 2 3" xfId="41646"/>
    <cellStyle name="SAPBEXHLevel2X 3 2 4 2 3 2" xfId="41647"/>
    <cellStyle name="SAPBEXHLevel2X 3 2 4 2 4" xfId="41648"/>
    <cellStyle name="SAPBEXHLevel2X 3 2 4 3" xfId="41649"/>
    <cellStyle name="SAPBEXHLevel2X 3 2 4 3 2" xfId="41650"/>
    <cellStyle name="SAPBEXHLevel2X 3 2 4 4" xfId="41651"/>
    <cellStyle name="SAPBEXHLevel2X 3 2 4 4 2" xfId="41652"/>
    <cellStyle name="SAPBEXHLevel2X 3 2 4 5" xfId="41653"/>
    <cellStyle name="SAPBEXHLevel2X 3 2 5" xfId="6013"/>
    <cellStyle name="SAPBEXHLevel2X 3 2 5 2" xfId="6014"/>
    <cellStyle name="SAPBEXHLevel2X 3 2 5 2 2" xfId="41654"/>
    <cellStyle name="SAPBEXHLevel2X 3 2 5 2 2 2" xfId="41655"/>
    <cellStyle name="SAPBEXHLevel2X 3 2 5 2 3" xfId="41656"/>
    <cellStyle name="SAPBEXHLevel2X 3 2 5 2 3 2" xfId="41657"/>
    <cellStyle name="SAPBEXHLevel2X 3 2 5 2 4" xfId="41658"/>
    <cellStyle name="SAPBEXHLevel2X 3 2 5 3" xfId="41659"/>
    <cellStyle name="SAPBEXHLevel2X 3 2 5 3 2" xfId="41660"/>
    <cellStyle name="SAPBEXHLevel2X 3 2 5 4" xfId="41661"/>
    <cellStyle name="SAPBEXHLevel2X 3 2 5 4 2" xfId="41662"/>
    <cellStyle name="SAPBEXHLevel2X 3 2 5 5" xfId="41663"/>
    <cellStyle name="SAPBEXHLevel2X 3 2 6" xfId="6015"/>
    <cellStyle name="SAPBEXHLevel2X 3 2 6 2" xfId="6016"/>
    <cellStyle name="SAPBEXHLevel2X 3 2 6 2 2" xfId="41664"/>
    <cellStyle name="SAPBEXHLevel2X 3 2 6 2 2 2" xfId="41665"/>
    <cellStyle name="SAPBEXHLevel2X 3 2 6 2 3" xfId="41666"/>
    <cellStyle name="SAPBEXHLevel2X 3 2 6 2 3 2" xfId="41667"/>
    <cellStyle name="SAPBEXHLevel2X 3 2 6 2 4" xfId="41668"/>
    <cellStyle name="SAPBEXHLevel2X 3 2 6 3" xfId="41669"/>
    <cellStyle name="SAPBEXHLevel2X 3 2 6 3 2" xfId="41670"/>
    <cellStyle name="SAPBEXHLevel2X 3 2 6 4" xfId="41671"/>
    <cellStyle name="SAPBEXHLevel2X 3 2 6 4 2" xfId="41672"/>
    <cellStyle name="SAPBEXHLevel2X 3 2 6 5" xfId="41673"/>
    <cellStyle name="SAPBEXHLevel2X 3 2 7" xfId="6017"/>
    <cellStyle name="SAPBEXHLevel2X 3 2 7 2" xfId="41674"/>
    <cellStyle name="SAPBEXHLevel2X 3 2 7 2 2" xfId="41675"/>
    <cellStyle name="SAPBEXHLevel2X 3 2 7 3" xfId="41676"/>
    <cellStyle name="SAPBEXHLevel2X 3 2 7 3 2" xfId="41677"/>
    <cellStyle name="SAPBEXHLevel2X 3 2 7 4" xfId="41678"/>
    <cellStyle name="SAPBEXHLevel2X 3 2 8" xfId="41679"/>
    <cellStyle name="SAPBEXHLevel2X 3 2 8 2" xfId="41680"/>
    <cellStyle name="SAPBEXHLevel2X 3 2 9" xfId="41681"/>
    <cellStyle name="SAPBEXHLevel2X 3 2 9 2" xfId="41682"/>
    <cellStyle name="SAPBEXHLevel2X 3 3" xfId="6018"/>
    <cellStyle name="SAPBEXHLevel2X 3 3 10" xfId="41683"/>
    <cellStyle name="SAPBEXHLevel2X 3 3 2" xfId="6019"/>
    <cellStyle name="SAPBEXHLevel2X 3 3 2 2" xfId="6020"/>
    <cellStyle name="SAPBEXHLevel2X 3 3 2 2 2" xfId="41684"/>
    <cellStyle name="SAPBEXHLevel2X 3 3 2 2 2 2" xfId="41685"/>
    <cellStyle name="SAPBEXHLevel2X 3 3 2 2 3" xfId="41686"/>
    <cellStyle name="SAPBEXHLevel2X 3 3 2 2 3 2" xfId="41687"/>
    <cellStyle name="SAPBEXHLevel2X 3 3 2 2 4" xfId="41688"/>
    <cellStyle name="SAPBEXHLevel2X 3 3 2 3" xfId="41689"/>
    <cellStyle name="SAPBEXHLevel2X 3 3 2 3 2" xfId="41690"/>
    <cellStyle name="SAPBEXHLevel2X 3 3 2 4" xfId="41691"/>
    <cellStyle name="SAPBEXHLevel2X 3 3 2 4 2" xfId="41692"/>
    <cellStyle name="SAPBEXHLevel2X 3 3 2 5" xfId="41693"/>
    <cellStyle name="SAPBEXHLevel2X 3 3 3" xfId="6021"/>
    <cellStyle name="SAPBEXHLevel2X 3 3 3 2" xfId="6022"/>
    <cellStyle name="SAPBEXHLevel2X 3 3 3 2 2" xfId="41694"/>
    <cellStyle name="SAPBEXHLevel2X 3 3 3 2 2 2" xfId="41695"/>
    <cellStyle name="SAPBEXHLevel2X 3 3 3 2 3" xfId="41696"/>
    <cellStyle name="SAPBEXHLevel2X 3 3 3 2 3 2" xfId="41697"/>
    <cellStyle name="SAPBEXHLevel2X 3 3 3 2 4" xfId="41698"/>
    <cellStyle name="SAPBEXHLevel2X 3 3 3 3" xfId="41699"/>
    <cellStyle name="SAPBEXHLevel2X 3 3 3 3 2" xfId="41700"/>
    <cellStyle name="SAPBEXHLevel2X 3 3 3 4" xfId="41701"/>
    <cellStyle name="SAPBEXHLevel2X 3 3 3 4 2" xfId="41702"/>
    <cellStyle name="SAPBEXHLevel2X 3 3 3 5" xfId="41703"/>
    <cellStyle name="SAPBEXHLevel2X 3 3 4" xfId="6023"/>
    <cellStyle name="SAPBEXHLevel2X 3 3 4 2" xfId="6024"/>
    <cellStyle name="SAPBEXHLevel2X 3 3 4 2 2" xfId="41704"/>
    <cellStyle name="SAPBEXHLevel2X 3 3 4 2 2 2" xfId="41705"/>
    <cellStyle name="SAPBEXHLevel2X 3 3 4 2 3" xfId="41706"/>
    <cellStyle name="SAPBEXHLevel2X 3 3 4 2 3 2" xfId="41707"/>
    <cellStyle name="SAPBEXHLevel2X 3 3 4 2 4" xfId="41708"/>
    <cellStyle name="SAPBEXHLevel2X 3 3 4 3" xfId="41709"/>
    <cellStyle name="SAPBEXHLevel2X 3 3 4 3 2" xfId="41710"/>
    <cellStyle name="SAPBEXHLevel2X 3 3 4 4" xfId="41711"/>
    <cellStyle name="SAPBEXHLevel2X 3 3 4 4 2" xfId="41712"/>
    <cellStyle name="SAPBEXHLevel2X 3 3 4 5" xfId="41713"/>
    <cellStyle name="SAPBEXHLevel2X 3 3 5" xfId="6025"/>
    <cellStyle name="SAPBEXHLevel2X 3 3 5 2" xfId="6026"/>
    <cellStyle name="SAPBEXHLevel2X 3 3 5 2 2" xfId="41714"/>
    <cellStyle name="SAPBEXHLevel2X 3 3 5 2 2 2" xfId="41715"/>
    <cellStyle name="SAPBEXHLevel2X 3 3 5 2 3" xfId="41716"/>
    <cellStyle name="SAPBEXHLevel2X 3 3 5 2 3 2" xfId="41717"/>
    <cellStyle name="SAPBEXHLevel2X 3 3 5 2 4" xfId="41718"/>
    <cellStyle name="SAPBEXHLevel2X 3 3 5 3" xfId="41719"/>
    <cellStyle name="SAPBEXHLevel2X 3 3 5 3 2" xfId="41720"/>
    <cellStyle name="SAPBEXHLevel2X 3 3 5 4" xfId="41721"/>
    <cellStyle name="SAPBEXHLevel2X 3 3 5 4 2" xfId="41722"/>
    <cellStyle name="SAPBEXHLevel2X 3 3 5 5" xfId="41723"/>
    <cellStyle name="SAPBEXHLevel2X 3 3 6" xfId="6027"/>
    <cellStyle name="SAPBEXHLevel2X 3 3 6 2" xfId="6028"/>
    <cellStyle name="SAPBEXHLevel2X 3 3 6 2 2" xfId="41724"/>
    <cellStyle name="SAPBEXHLevel2X 3 3 6 2 2 2" xfId="41725"/>
    <cellStyle name="SAPBEXHLevel2X 3 3 6 2 3" xfId="41726"/>
    <cellStyle name="SAPBEXHLevel2X 3 3 6 2 3 2" xfId="41727"/>
    <cellStyle name="SAPBEXHLevel2X 3 3 6 2 4" xfId="41728"/>
    <cellStyle name="SAPBEXHLevel2X 3 3 6 3" xfId="41729"/>
    <cellStyle name="SAPBEXHLevel2X 3 3 6 3 2" xfId="41730"/>
    <cellStyle name="SAPBEXHLevel2X 3 3 6 4" xfId="41731"/>
    <cellStyle name="SAPBEXHLevel2X 3 3 6 4 2" xfId="41732"/>
    <cellStyle name="SAPBEXHLevel2X 3 3 6 5" xfId="41733"/>
    <cellStyle name="SAPBEXHLevel2X 3 3 7" xfId="6029"/>
    <cellStyle name="SAPBEXHLevel2X 3 3 7 2" xfId="41734"/>
    <cellStyle name="SAPBEXHLevel2X 3 3 7 2 2" xfId="41735"/>
    <cellStyle name="SAPBEXHLevel2X 3 3 7 3" xfId="41736"/>
    <cellStyle name="SAPBEXHLevel2X 3 3 7 3 2" xfId="41737"/>
    <cellStyle name="SAPBEXHLevel2X 3 3 7 4" xfId="41738"/>
    <cellStyle name="SAPBEXHLevel2X 3 3 8" xfId="41739"/>
    <cellStyle name="SAPBEXHLevel2X 3 3 8 2" xfId="41740"/>
    <cellStyle name="SAPBEXHLevel2X 3 3 9" xfId="41741"/>
    <cellStyle name="SAPBEXHLevel2X 3 3 9 2" xfId="41742"/>
    <cellStyle name="SAPBEXHLevel2X 3 4" xfId="6030"/>
    <cellStyle name="SAPBEXHLevel2X 3 4 10" xfId="41743"/>
    <cellStyle name="SAPBEXHLevel2X 3 4 2" xfId="6031"/>
    <cellStyle name="SAPBEXHLevel2X 3 4 2 2" xfId="6032"/>
    <cellStyle name="SAPBEXHLevel2X 3 4 2 2 2" xfId="41744"/>
    <cellStyle name="SAPBEXHLevel2X 3 4 2 2 2 2" xfId="41745"/>
    <cellStyle name="SAPBEXHLevel2X 3 4 2 2 3" xfId="41746"/>
    <cellStyle name="SAPBEXHLevel2X 3 4 2 2 3 2" xfId="41747"/>
    <cellStyle name="SAPBEXHLevel2X 3 4 2 2 4" xfId="41748"/>
    <cellStyle name="SAPBEXHLevel2X 3 4 2 3" xfId="41749"/>
    <cellStyle name="SAPBEXHLevel2X 3 4 2 3 2" xfId="41750"/>
    <cellStyle name="SAPBEXHLevel2X 3 4 2 4" xfId="41751"/>
    <cellStyle name="SAPBEXHLevel2X 3 4 2 4 2" xfId="41752"/>
    <cellStyle name="SAPBEXHLevel2X 3 4 2 5" xfId="41753"/>
    <cellStyle name="SAPBEXHLevel2X 3 4 3" xfId="6033"/>
    <cellStyle name="SAPBEXHLevel2X 3 4 3 2" xfId="6034"/>
    <cellStyle name="SAPBEXHLevel2X 3 4 3 2 2" xfId="41754"/>
    <cellStyle name="SAPBEXHLevel2X 3 4 3 2 2 2" xfId="41755"/>
    <cellStyle name="SAPBEXHLevel2X 3 4 3 2 3" xfId="41756"/>
    <cellStyle name="SAPBEXHLevel2X 3 4 3 2 3 2" xfId="41757"/>
    <cellStyle name="SAPBEXHLevel2X 3 4 3 2 4" xfId="41758"/>
    <cellStyle name="SAPBEXHLevel2X 3 4 3 3" xfId="41759"/>
    <cellStyle name="SAPBEXHLevel2X 3 4 3 3 2" xfId="41760"/>
    <cellStyle name="SAPBEXHLevel2X 3 4 3 4" xfId="41761"/>
    <cellStyle name="SAPBEXHLevel2X 3 4 3 4 2" xfId="41762"/>
    <cellStyle name="SAPBEXHLevel2X 3 4 3 5" xfId="41763"/>
    <cellStyle name="SAPBEXHLevel2X 3 4 4" xfId="6035"/>
    <cellStyle name="SAPBEXHLevel2X 3 4 4 2" xfId="6036"/>
    <cellStyle name="SAPBEXHLevel2X 3 4 4 2 2" xfId="41764"/>
    <cellStyle name="SAPBEXHLevel2X 3 4 4 2 2 2" xfId="41765"/>
    <cellStyle name="SAPBEXHLevel2X 3 4 4 2 3" xfId="41766"/>
    <cellStyle name="SAPBEXHLevel2X 3 4 4 2 3 2" xfId="41767"/>
    <cellStyle name="SAPBEXHLevel2X 3 4 4 2 4" xfId="41768"/>
    <cellStyle name="SAPBEXHLevel2X 3 4 4 3" xfId="41769"/>
    <cellStyle name="SAPBEXHLevel2X 3 4 4 3 2" xfId="41770"/>
    <cellStyle name="SAPBEXHLevel2X 3 4 4 4" xfId="41771"/>
    <cellStyle name="SAPBEXHLevel2X 3 4 4 4 2" xfId="41772"/>
    <cellStyle name="SAPBEXHLevel2X 3 4 4 5" xfId="41773"/>
    <cellStyle name="SAPBEXHLevel2X 3 4 5" xfId="6037"/>
    <cellStyle name="SAPBEXHLevel2X 3 4 5 2" xfId="6038"/>
    <cellStyle name="SAPBEXHLevel2X 3 4 5 2 2" xfId="41774"/>
    <cellStyle name="SAPBEXHLevel2X 3 4 5 2 2 2" xfId="41775"/>
    <cellStyle name="SAPBEXHLevel2X 3 4 5 2 3" xfId="41776"/>
    <cellStyle name="SAPBEXHLevel2X 3 4 5 2 3 2" xfId="41777"/>
    <cellStyle name="SAPBEXHLevel2X 3 4 5 2 4" xfId="41778"/>
    <cellStyle name="SAPBEXHLevel2X 3 4 5 3" xfId="41779"/>
    <cellStyle name="SAPBEXHLevel2X 3 4 5 3 2" xfId="41780"/>
    <cellStyle name="SAPBEXHLevel2X 3 4 5 4" xfId="41781"/>
    <cellStyle name="SAPBEXHLevel2X 3 4 5 4 2" xfId="41782"/>
    <cellStyle name="SAPBEXHLevel2X 3 4 5 5" xfId="41783"/>
    <cellStyle name="SAPBEXHLevel2X 3 4 6" xfId="6039"/>
    <cellStyle name="SAPBEXHLevel2X 3 4 6 2" xfId="6040"/>
    <cellStyle name="SAPBEXHLevel2X 3 4 6 2 2" xfId="41784"/>
    <cellStyle name="SAPBEXHLevel2X 3 4 6 2 2 2" xfId="41785"/>
    <cellStyle name="SAPBEXHLevel2X 3 4 6 2 3" xfId="41786"/>
    <cellStyle name="SAPBEXHLevel2X 3 4 6 2 3 2" xfId="41787"/>
    <cellStyle name="SAPBEXHLevel2X 3 4 6 2 4" xfId="41788"/>
    <cellStyle name="SAPBEXHLevel2X 3 4 6 3" xfId="41789"/>
    <cellStyle name="SAPBEXHLevel2X 3 4 6 3 2" xfId="41790"/>
    <cellStyle name="SAPBEXHLevel2X 3 4 6 4" xfId="41791"/>
    <cellStyle name="SAPBEXHLevel2X 3 4 6 4 2" xfId="41792"/>
    <cellStyle name="SAPBEXHLevel2X 3 4 6 5" xfId="41793"/>
    <cellStyle name="SAPBEXHLevel2X 3 4 7" xfId="6041"/>
    <cellStyle name="SAPBEXHLevel2X 3 4 7 2" xfId="41794"/>
    <cellStyle name="SAPBEXHLevel2X 3 4 7 2 2" xfId="41795"/>
    <cellStyle name="SAPBEXHLevel2X 3 4 7 3" xfId="41796"/>
    <cellStyle name="SAPBEXHLevel2X 3 4 7 3 2" xfId="41797"/>
    <cellStyle name="SAPBEXHLevel2X 3 4 7 4" xfId="41798"/>
    <cellStyle name="SAPBEXHLevel2X 3 4 8" xfId="41799"/>
    <cellStyle name="SAPBEXHLevel2X 3 4 8 2" xfId="41800"/>
    <cellStyle name="SAPBEXHLevel2X 3 4 9" xfId="41801"/>
    <cellStyle name="SAPBEXHLevel2X 3 4 9 2" xfId="41802"/>
    <cellStyle name="SAPBEXHLevel2X 3 5" xfId="6042"/>
    <cellStyle name="SAPBEXHLevel2X 3 5 2" xfId="6043"/>
    <cellStyle name="SAPBEXHLevel2X 3 5 2 2" xfId="41803"/>
    <cellStyle name="SAPBEXHLevel2X 3 5 2 2 2" xfId="41804"/>
    <cellStyle name="SAPBEXHLevel2X 3 5 2 3" xfId="41805"/>
    <cellStyle name="SAPBEXHLevel2X 3 5 2 3 2" xfId="41806"/>
    <cellStyle name="SAPBEXHLevel2X 3 5 2 4" xfId="41807"/>
    <cellStyle name="SAPBEXHLevel2X 3 5 3" xfId="41808"/>
    <cellStyle name="SAPBEXHLevel2X 3 5 3 2" xfId="41809"/>
    <cellStyle name="SAPBEXHLevel2X 3 5 4" xfId="41810"/>
    <cellStyle name="SAPBEXHLevel2X 3 5 4 2" xfId="41811"/>
    <cellStyle name="SAPBEXHLevel2X 3 5 5" xfId="41812"/>
    <cellStyle name="SAPBEXHLevel2X 3 6" xfId="6044"/>
    <cellStyle name="SAPBEXHLevel2X 3 6 2" xfId="6045"/>
    <cellStyle name="SAPBEXHLevel2X 3 6 2 2" xfId="41813"/>
    <cellStyle name="SAPBEXHLevel2X 3 6 2 2 2" xfId="41814"/>
    <cellStyle name="SAPBEXHLevel2X 3 6 2 3" xfId="41815"/>
    <cellStyle name="SAPBEXHLevel2X 3 6 2 3 2" xfId="41816"/>
    <cellStyle name="SAPBEXHLevel2X 3 6 2 4" xfId="41817"/>
    <cellStyle name="SAPBEXHLevel2X 3 6 3" xfId="41818"/>
    <cellStyle name="SAPBEXHLevel2X 3 6 3 2" xfId="41819"/>
    <cellStyle name="SAPBEXHLevel2X 3 6 4" xfId="41820"/>
    <cellStyle name="SAPBEXHLevel2X 3 6 4 2" xfId="41821"/>
    <cellStyle name="SAPBEXHLevel2X 3 6 5" xfId="41822"/>
    <cellStyle name="SAPBEXHLevel2X 3 7" xfId="6046"/>
    <cellStyle name="SAPBEXHLevel2X 3 7 2" xfId="6047"/>
    <cellStyle name="SAPBEXHLevel2X 3 7 2 2" xfId="41823"/>
    <cellStyle name="SAPBEXHLevel2X 3 7 2 2 2" xfId="41824"/>
    <cellStyle name="SAPBEXHLevel2X 3 7 2 3" xfId="41825"/>
    <cellStyle name="SAPBEXHLevel2X 3 7 2 3 2" xfId="41826"/>
    <cellStyle name="SAPBEXHLevel2X 3 7 2 4" xfId="41827"/>
    <cellStyle name="SAPBEXHLevel2X 3 7 3" xfId="41828"/>
    <cellStyle name="SAPBEXHLevel2X 3 7 3 2" xfId="41829"/>
    <cellStyle name="SAPBEXHLevel2X 3 7 4" xfId="41830"/>
    <cellStyle name="SAPBEXHLevel2X 3 7 4 2" xfId="41831"/>
    <cellStyle name="SAPBEXHLevel2X 3 7 5" xfId="41832"/>
    <cellStyle name="SAPBEXHLevel2X 3 8" xfId="6048"/>
    <cellStyle name="SAPBEXHLevel2X 3 8 2" xfId="6049"/>
    <cellStyle name="SAPBEXHLevel2X 3 8 2 2" xfId="41833"/>
    <cellStyle name="SAPBEXHLevel2X 3 8 2 2 2" xfId="41834"/>
    <cellStyle name="SAPBEXHLevel2X 3 8 2 3" xfId="41835"/>
    <cellStyle name="SAPBEXHLevel2X 3 8 2 3 2" xfId="41836"/>
    <cellStyle name="SAPBEXHLevel2X 3 8 2 4" xfId="41837"/>
    <cellStyle name="SAPBEXHLevel2X 3 8 3" xfId="41838"/>
    <cellStyle name="SAPBEXHLevel2X 3 8 3 2" xfId="41839"/>
    <cellStyle name="SAPBEXHLevel2X 3 8 4" xfId="41840"/>
    <cellStyle name="SAPBEXHLevel2X 3 8 4 2" xfId="41841"/>
    <cellStyle name="SAPBEXHLevel2X 3 8 5" xfId="41842"/>
    <cellStyle name="SAPBEXHLevel2X 3 9" xfId="6050"/>
    <cellStyle name="SAPBEXHLevel2X 3 9 2" xfId="6051"/>
    <cellStyle name="SAPBEXHLevel2X 3 9 2 2" xfId="41843"/>
    <cellStyle name="SAPBEXHLevel2X 3 9 2 2 2" xfId="41844"/>
    <cellStyle name="SAPBEXHLevel2X 3 9 2 3" xfId="41845"/>
    <cellStyle name="SAPBEXHLevel2X 3 9 2 3 2" xfId="41846"/>
    <cellStyle name="SAPBEXHLevel2X 3 9 2 4" xfId="41847"/>
    <cellStyle name="SAPBEXHLevel2X 3 9 3" xfId="41848"/>
    <cellStyle name="SAPBEXHLevel2X 3 9 3 2" xfId="41849"/>
    <cellStyle name="SAPBEXHLevel2X 3 9 4" xfId="41850"/>
    <cellStyle name="SAPBEXHLevel2X 3 9 4 2" xfId="41851"/>
    <cellStyle name="SAPBEXHLevel2X 3 9 5" xfId="41852"/>
    <cellStyle name="SAPBEXHLevel2X 4" xfId="6052"/>
    <cellStyle name="SAPBEXHLevel2X 4 10" xfId="41853"/>
    <cellStyle name="SAPBEXHLevel2X 4 2" xfId="6053"/>
    <cellStyle name="SAPBEXHLevel2X 4 2 2" xfId="6054"/>
    <cellStyle name="SAPBEXHLevel2X 4 2 2 2" xfId="41854"/>
    <cellStyle name="SAPBEXHLevel2X 4 2 2 2 2" xfId="41855"/>
    <cellStyle name="SAPBEXHLevel2X 4 2 2 3" xfId="41856"/>
    <cellStyle name="SAPBEXHLevel2X 4 2 2 3 2" xfId="41857"/>
    <cellStyle name="SAPBEXHLevel2X 4 2 2 4" xfId="41858"/>
    <cellStyle name="SAPBEXHLevel2X 4 2 3" xfId="41859"/>
    <cellStyle name="SAPBEXHLevel2X 4 2 3 2" xfId="41860"/>
    <cellStyle name="SAPBEXHLevel2X 4 2 4" xfId="41861"/>
    <cellStyle name="SAPBEXHLevel2X 4 2 4 2" xfId="41862"/>
    <cellStyle name="SAPBEXHLevel2X 4 2 5" xfId="41863"/>
    <cellStyle name="SAPBEXHLevel2X 4 3" xfId="6055"/>
    <cellStyle name="SAPBEXHLevel2X 4 3 2" xfId="6056"/>
    <cellStyle name="SAPBEXHLevel2X 4 3 2 2" xfId="41864"/>
    <cellStyle name="SAPBEXHLevel2X 4 3 2 2 2" xfId="41865"/>
    <cellStyle name="SAPBEXHLevel2X 4 3 2 3" xfId="41866"/>
    <cellStyle name="SAPBEXHLevel2X 4 3 2 3 2" xfId="41867"/>
    <cellStyle name="SAPBEXHLevel2X 4 3 2 4" xfId="41868"/>
    <cellStyle name="SAPBEXHLevel2X 4 3 3" xfId="41869"/>
    <cellStyle name="SAPBEXHLevel2X 4 3 3 2" xfId="41870"/>
    <cellStyle name="SAPBEXHLevel2X 4 3 4" xfId="41871"/>
    <cellStyle name="SAPBEXHLevel2X 4 3 4 2" xfId="41872"/>
    <cellStyle name="SAPBEXHLevel2X 4 3 5" xfId="41873"/>
    <cellStyle name="SAPBEXHLevel2X 4 4" xfId="6057"/>
    <cellStyle name="SAPBEXHLevel2X 4 4 2" xfId="6058"/>
    <cellStyle name="SAPBEXHLevel2X 4 4 2 2" xfId="41874"/>
    <cellStyle name="SAPBEXHLevel2X 4 4 2 2 2" xfId="41875"/>
    <cellStyle name="SAPBEXHLevel2X 4 4 2 3" xfId="41876"/>
    <cellStyle name="SAPBEXHLevel2X 4 4 2 3 2" xfId="41877"/>
    <cellStyle name="SAPBEXHLevel2X 4 4 2 4" xfId="41878"/>
    <cellStyle name="SAPBEXHLevel2X 4 4 3" xfId="41879"/>
    <cellStyle name="SAPBEXHLevel2X 4 4 3 2" xfId="41880"/>
    <cellStyle name="SAPBEXHLevel2X 4 4 4" xfId="41881"/>
    <cellStyle name="SAPBEXHLevel2X 4 4 4 2" xfId="41882"/>
    <cellStyle name="SAPBEXHLevel2X 4 4 5" xfId="41883"/>
    <cellStyle name="SAPBEXHLevel2X 4 5" xfId="6059"/>
    <cellStyle name="SAPBEXHLevel2X 4 5 2" xfId="6060"/>
    <cellStyle name="SAPBEXHLevel2X 4 5 2 2" xfId="41884"/>
    <cellStyle name="SAPBEXHLevel2X 4 5 2 2 2" xfId="41885"/>
    <cellStyle name="SAPBEXHLevel2X 4 5 2 3" xfId="41886"/>
    <cellStyle name="SAPBEXHLevel2X 4 5 2 3 2" xfId="41887"/>
    <cellStyle name="SAPBEXHLevel2X 4 5 2 4" xfId="41888"/>
    <cellStyle name="SAPBEXHLevel2X 4 5 3" xfId="41889"/>
    <cellStyle name="SAPBEXHLevel2X 4 5 3 2" xfId="41890"/>
    <cellStyle name="SAPBEXHLevel2X 4 5 4" xfId="41891"/>
    <cellStyle name="SAPBEXHLevel2X 4 5 4 2" xfId="41892"/>
    <cellStyle name="SAPBEXHLevel2X 4 5 5" xfId="41893"/>
    <cellStyle name="SAPBEXHLevel2X 4 6" xfId="6061"/>
    <cellStyle name="SAPBEXHLevel2X 4 6 2" xfId="6062"/>
    <cellStyle name="SAPBEXHLevel2X 4 6 2 2" xfId="41894"/>
    <cellStyle name="SAPBEXHLevel2X 4 6 2 2 2" xfId="41895"/>
    <cellStyle name="SAPBEXHLevel2X 4 6 2 3" xfId="41896"/>
    <cellStyle name="SAPBEXHLevel2X 4 6 2 3 2" xfId="41897"/>
    <cellStyle name="SAPBEXHLevel2X 4 6 2 4" xfId="41898"/>
    <cellStyle name="SAPBEXHLevel2X 4 6 3" xfId="41899"/>
    <cellStyle name="SAPBEXHLevel2X 4 6 3 2" xfId="41900"/>
    <cellStyle name="SAPBEXHLevel2X 4 6 4" xfId="41901"/>
    <cellStyle name="SAPBEXHLevel2X 4 6 4 2" xfId="41902"/>
    <cellStyle name="SAPBEXHLevel2X 4 6 5" xfId="41903"/>
    <cellStyle name="SAPBEXHLevel2X 4 7" xfId="6063"/>
    <cellStyle name="SAPBEXHLevel2X 4 7 2" xfId="41904"/>
    <cellStyle name="SAPBEXHLevel2X 4 7 2 2" xfId="41905"/>
    <cellStyle name="SAPBEXHLevel2X 4 7 3" xfId="41906"/>
    <cellStyle name="SAPBEXHLevel2X 4 7 3 2" xfId="41907"/>
    <cellStyle name="SAPBEXHLevel2X 4 7 4" xfId="41908"/>
    <cellStyle name="SAPBEXHLevel2X 4 8" xfId="41909"/>
    <cellStyle name="SAPBEXHLevel2X 4 8 2" xfId="41910"/>
    <cellStyle name="SAPBEXHLevel2X 4 9" xfId="41911"/>
    <cellStyle name="SAPBEXHLevel2X 4 9 2" xfId="41912"/>
    <cellStyle name="SAPBEXHLevel2X 5" xfId="6064"/>
    <cellStyle name="SAPBEXHLevel2X 5 10" xfId="41913"/>
    <cellStyle name="SAPBEXHLevel2X 5 2" xfId="6065"/>
    <cellStyle name="SAPBEXHLevel2X 5 2 2" xfId="6066"/>
    <cellStyle name="SAPBEXHLevel2X 5 2 2 2" xfId="41914"/>
    <cellStyle name="SAPBEXHLevel2X 5 2 2 2 2" xfId="41915"/>
    <cellStyle name="SAPBEXHLevel2X 5 2 2 3" xfId="41916"/>
    <cellStyle name="SAPBEXHLevel2X 5 2 2 3 2" xfId="41917"/>
    <cellStyle name="SAPBEXHLevel2X 5 2 2 4" xfId="41918"/>
    <cellStyle name="SAPBEXHLevel2X 5 2 3" xfId="41919"/>
    <cellStyle name="SAPBEXHLevel2X 5 2 3 2" xfId="41920"/>
    <cellStyle name="SAPBEXHLevel2X 5 2 4" xfId="41921"/>
    <cellStyle name="SAPBEXHLevel2X 5 2 4 2" xfId="41922"/>
    <cellStyle name="SAPBEXHLevel2X 5 2 5" xfId="41923"/>
    <cellStyle name="SAPBEXHLevel2X 5 3" xfId="6067"/>
    <cellStyle name="SAPBEXHLevel2X 5 3 2" xfId="6068"/>
    <cellStyle name="SAPBEXHLevel2X 5 3 2 2" xfId="41924"/>
    <cellStyle name="SAPBEXHLevel2X 5 3 2 2 2" xfId="41925"/>
    <cellStyle name="SAPBEXHLevel2X 5 3 2 3" xfId="41926"/>
    <cellStyle name="SAPBEXHLevel2X 5 3 2 3 2" xfId="41927"/>
    <cellStyle name="SAPBEXHLevel2X 5 3 2 4" xfId="41928"/>
    <cellStyle name="SAPBEXHLevel2X 5 3 3" xfId="41929"/>
    <cellStyle name="SAPBEXHLevel2X 5 3 3 2" xfId="41930"/>
    <cellStyle name="SAPBEXHLevel2X 5 3 4" xfId="41931"/>
    <cellStyle name="SAPBEXHLevel2X 5 3 4 2" xfId="41932"/>
    <cellStyle name="SAPBEXHLevel2X 5 3 5" xfId="41933"/>
    <cellStyle name="SAPBEXHLevel2X 5 4" xfId="6069"/>
    <cellStyle name="SAPBEXHLevel2X 5 4 2" xfId="6070"/>
    <cellStyle name="SAPBEXHLevel2X 5 4 2 2" xfId="41934"/>
    <cellStyle name="SAPBEXHLevel2X 5 4 2 2 2" xfId="41935"/>
    <cellStyle name="SAPBEXHLevel2X 5 4 2 3" xfId="41936"/>
    <cellStyle name="SAPBEXHLevel2X 5 4 2 3 2" xfId="41937"/>
    <cellStyle name="SAPBEXHLevel2X 5 4 2 4" xfId="41938"/>
    <cellStyle name="SAPBEXHLevel2X 5 4 3" xfId="41939"/>
    <cellStyle name="SAPBEXHLevel2X 5 4 3 2" xfId="41940"/>
    <cellStyle name="SAPBEXHLevel2X 5 4 4" xfId="41941"/>
    <cellStyle name="SAPBEXHLevel2X 5 4 4 2" xfId="41942"/>
    <cellStyle name="SAPBEXHLevel2X 5 4 5" xfId="41943"/>
    <cellStyle name="SAPBEXHLevel2X 5 5" xfId="6071"/>
    <cellStyle name="SAPBEXHLevel2X 5 5 2" xfId="6072"/>
    <cellStyle name="SAPBEXHLevel2X 5 5 2 2" xfId="41944"/>
    <cellStyle name="SAPBEXHLevel2X 5 5 2 2 2" xfId="41945"/>
    <cellStyle name="SAPBEXHLevel2X 5 5 2 3" xfId="41946"/>
    <cellStyle name="SAPBEXHLevel2X 5 5 2 3 2" xfId="41947"/>
    <cellStyle name="SAPBEXHLevel2X 5 5 2 4" xfId="41948"/>
    <cellStyle name="SAPBEXHLevel2X 5 5 3" xfId="41949"/>
    <cellStyle name="SAPBEXHLevel2X 5 5 3 2" xfId="41950"/>
    <cellStyle name="SAPBEXHLevel2X 5 5 4" xfId="41951"/>
    <cellStyle name="SAPBEXHLevel2X 5 5 4 2" xfId="41952"/>
    <cellStyle name="SAPBEXHLevel2X 5 5 5" xfId="41953"/>
    <cellStyle name="SAPBEXHLevel2X 5 6" xfId="6073"/>
    <cellStyle name="SAPBEXHLevel2X 5 6 2" xfId="6074"/>
    <cellStyle name="SAPBEXHLevel2X 5 6 2 2" xfId="41954"/>
    <cellStyle name="SAPBEXHLevel2X 5 6 2 2 2" xfId="41955"/>
    <cellStyle name="SAPBEXHLevel2X 5 6 2 3" xfId="41956"/>
    <cellStyle name="SAPBEXHLevel2X 5 6 2 3 2" xfId="41957"/>
    <cellStyle name="SAPBEXHLevel2X 5 6 2 4" xfId="41958"/>
    <cellStyle name="SAPBEXHLevel2X 5 6 3" xfId="41959"/>
    <cellStyle name="SAPBEXHLevel2X 5 6 3 2" xfId="41960"/>
    <cellStyle name="SAPBEXHLevel2X 5 6 4" xfId="41961"/>
    <cellStyle name="SAPBEXHLevel2X 5 6 4 2" xfId="41962"/>
    <cellStyle name="SAPBEXHLevel2X 5 6 5" xfId="41963"/>
    <cellStyle name="SAPBEXHLevel2X 5 7" xfId="6075"/>
    <cellStyle name="SAPBEXHLevel2X 5 7 2" xfId="41964"/>
    <cellStyle name="SAPBEXHLevel2X 5 7 2 2" xfId="41965"/>
    <cellStyle name="SAPBEXHLevel2X 5 7 3" xfId="41966"/>
    <cellStyle name="SAPBEXHLevel2X 5 7 3 2" xfId="41967"/>
    <cellStyle name="SAPBEXHLevel2X 5 7 4" xfId="41968"/>
    <cellStyle name="SAPBEXHLevel2X 5 8" xfId="41969"/>
    <cellStyle name="SAPBEXHLevel2X 5 8 2" xfId="41970"/>
    <cellStyle name="SAPBEXHLevel2X 5 9" xfId="41971"/>
    <cellStyle name="SAPBEXHLevel2X 5 9 2" xfId="41972"/>
    <cellStyle name="SAPBEXHLevel2X 6" xfId="6076"/>
    <cellStyle name="SAPBEXHLevel2X 6 10" xfId="41973"/>
    <cellStyle name="SAPBEXHLevel2X 6 2" xfId="6077"/>
    <cellStyle name="SAPBEXHLevel2X 6 2 2" xfId="6078"/>
    <cellStyle name="SAPBEXHLevel2X 6 2 2 2" xfId="41974"/>
    <cellStyle name="SAPBEXHLevel2X 6 2 2 2 2" xfId="41975"/>
    <cellStyle name="SAPBEXHLevel2X 6 2 2 3" xfId="41976"/>
    <cellStyle name="SAPBEXHLevel2X 6 2 2 3 2" xfId="41977"/>
    <cellStyle name="SAPBEXHLevel2X 6 2 2 4" xfId="41978"/>
    <cellStyle name="SAPBEXHLevel2X 6 2 3" xfId="41979"/>
    <cellStyle name="SAPBEXHLevel2X 6 2 3 2" xfId="41980"/>
    <cellStyle name="SAPBEXHLevel2X 6 2 4" xfId="41981"/>
    <cellStyle name="SAPBEXHLevel2X 6 2 4 2" xfId="41982"/>
    <cellStyle name="SAPBEXHLevel2X 6 2 5" xfId="41983"/>
    <cellStyle name="SAPBEXHLevel2X 6 3" xfId="6079"/>
    <cellStyle name="SAPBEXHLevel2X 6 3 2" xfId="6080"/>
    <cellStyle name="SAPBEXHLevel2X 6 3 2 2" xfId="41984"/>
    <cellStyle name="SAPBEXHLevel2X 6 3 2 2 2" xfId="41985"/>
    <cellStyle name="SAPBEXHLevel2X 6 3 2 3" xfId="41986"/>
    <cellStyle name="SAPBEXHLevel2X 6 3 2 3 2" xfId="41987"/>
    <cellStyle name="SAPBEXHLevel2X 6 3 2 4" xfId="41988"/>
    <cellStyle name="SAPBEXHLevel2X 6 3 3" xfId="41989"/>
    <cellStyle name="SAPBEXHLevel2X 6 3 3 2" xfId="41990"/>
    <cellStyle name="SAPBEXHLevel2X 6 3 4" xfId="41991"/>
    <cellStyle name="SAPBEXHLevel2X 6 3 4 2" xfId="41992"/>
    <cellStyle name="SAPBEXHLevel2X 6 3 5" xfId="41993"/>
    <cellStyle name="SAPBEXHLevel2X 6 4" xfId="6081"/>
    <cellStyle name="SAPBEXHLevel2X 6 4 2" xfId="6082"/>
    <cellStyle name="SAPBEXHLevel2X 6 4 2 2" xfId="41994"/>
    <cellStyle name="SAPBEXHLevel2X 6 4 2 2 2" xfId="41995"/>
    <cellStyle name="SAPBEXHLevel2X 6 4 2 3" xfId="41996"/>
    <cellStyle name="SAPBEXHLevel2X 6 4 2 3 2" xfId="41997"/>
    <cellStyle name="SAPBEXHLevel2X 6 4 2 4" xfId="41998"/>
    <cellStyle name="SAPBEXHLevel2X 6 4 3" xfId="41999"/>
    <cellStyle name="SAPBEXHLevel2X 6 4 3 2" xfId="42000"/>
    <cellStyle name="SAPBEXHLevel2X 6 4 4" xfId="42001"/>
    <cellStyle name="SAPBEXHLevel2X 6 4 4 2" xfId="42002"/>
    <cellStyle name="SAPBEXHLevel2X 6 4 5" xfId="42003"/>
    <cellStyle name="SAPBEXHLevel2X 6 5" xfId="6083"/>
    <cellStyle name="SAPBEXHLevel2X 6 5 2" xfId="6084"/>
    <cellStyle name="SAPBEXHLevel2X 6 5 2 2" xfId="42004"/>
    <cellStyle name="SAPBEXHLevel2X 6 5 2 2 2" xfId="42005"/>
    <cellStyle name="SAPBEXHLevel2X 6 5 2 3" xfId="42006"/>
    <cellStyle name="SAPBEXHLevel2X 6 5 2 3 2" xfId="42007"/>
    <cellStyle name="SAPBEXHLevel2X 6 5 2 4" xfId="42008"/>
    <cellStyle name="SAPBEXHLevel2X 6 5 3" xfId="42009"/>
    <cellStyle name="SAPBEXHLevel2X 6 5 3 2" xfId="42010"/>
    <cellStyle name="SAPBEXHLevel2X 6 5 4" xfId="42011"/>
    <cellStyle name="SAPBEXHLevel2X 6 5 4 2" xfId="42012"/>
    <cellStyle name="SAPBEXHLevel2X 6 5 5" xfId="42013"/>
    <cellStyle name="SAPBEXHLevel2X 6 6" xfId="6085"/>
    <cellStyle name="SAPBEXHLevel2X 6 6 2" xfId="6086"/>
    <cellStyle name="SAPBEXHLevel2X 6 6 2 2" xfId="42014"/>
    <cellStyle name="SAPBEXHLevel2X 6 6 2 2 2" xfId="42015"/>
    <cellStyle name="SAPBEXHLevel2X 6 6 2 3" xfId="42016"/>
    <cellStyle name="SAPBEXHLevel2X 6 6 2 3 2" xfId="42017"/>
    <cellStyle name="SAPBEXHLevel2X 6 6 2 4" xfId="42018"/>
    <cellStyle name="SAPBEXHLevel2X 6 6 3" xfId="42019"/>
    <cellStyle name="SAPBEXHLevel2X 6 6 3 2" xfId="42020"/>
    <cellStyle name="SAPBEXHLevel2X 6 6 4" xfId="42021"/>
    <cellStyle name="SAPBEXHLevel2X 6 6 4 2" xfId="42022"/>
    <cellStyle name="SAPBEXHLevel2X 6 6 5" xfId="42023"/>
    <cellStyle name="SAPBEXHLevel2X 6 7" xfId="6087"/>
    <cellStyle name="SAPBEXHLevel2X 6 7 2" xfId="42024"/>
    <cellStyle name="SAPBEXHLevel2X 6 7 2 2" xfId="42025"/>
    <cellStyle name="SAPBEXHLevel2X 6 7 3" xfId="42026"/>
    <cellStyle name="SAPBEXHLevel2X 6 7 3 2" xfId="42027"/>
    <cellStyle name="SAPBEXHLevel2X 6 7 4" xfId="42028"/>
    <cellStyle name="SAPBEXHLevel2X 6 8" xfId="42029"/>
    <cellStyle name="SAPBEXHLevel2X 6 8 2" xfId="42030"/>
    <cellStyle name="SAPBEXHLevel2X 6 9" xfId="42031"/>
    <cellStyle name="SAPBEXHLevel2X 6 9 2" xfId="42032"/>
    <cellStyle name="SAPBEXHLevel2X 7" xfId="6088"/>
    <cellStyle name="SAPBEXHLevel2X 7 2" xfId="6089"/>
    <cellStyle name="SAPBEXHLevel2X 7 2 2" xfId="42033"/>
    <cellStyle name="SAPBEXHLevel2X 7 2 2 2" xfId="42034"/>
    <cellStyle name="SAPBEXHLevel2X 7 2 3" xfId="42035"/>
    <cellStyle name="SAPBEXHLevel2X 7 2 3 2" xfId="42036"/>
    <cellStyle name="SAPBEXHLevel2X 7 2 4" xfId="42037"/>
    <cellStyle name="SAPBEXHLevel2X 7 3" xfId="42038"/>
    <cellStyle name="SAPBEXHLevel2X 7 3 2" xfId="42039"/>
    <cellStyle name="SAPBEXHLevel2X 7 4" xfId="42040"/>
    <cellStyle name="SAPBEXHLevel2X 7 4 2" xfId="42041"/>
    <cellStyle name="SAPBEXHLevel2X 7 5" xfId="42042"/>
    <cellStyle name="SAPBEXHLevel2X 8" xfId="6090"/>
    <cellStyle name="SAPBEXHLevel2X 8 2" xfId="6091"/>
    <cellStyle name="SAPBEXHLevel2X 8 2 2" xfId="42043"/>
    <cellStyle name="SAPBEXHLevel2X 8 2 2 2" xfId="42044"/>
    <cellStyle name="SAPBEXHLevel2X 8 2 3" xfId="42045"/>
    <cellStyle name="SAPBEXHLevel2X 8 2 3 2" xfId="42046"/>
    <cellStyle name="SAPBEXHLevel2X 8 2 4" xfId="42047"/>
    <cellStyle name="SAPBEXHLevel2X 8 3" xfId="42048"/>
    <cellStyle name="SAPBEXHLevel2X 8 3 2" xfId="42049"/>
    <cellStyle name="SAPBEXHLevel2X 8 4" xfId="42050"/>
    <cellStyle name="SAPBEXHLevel2X 8 4 2" xfId="42051"/>
    <cellStyle name="SAPBEXHLevel2X 8 5" xfId="42052"/>
    <cellStyle name="SAPBEXHLevel2X 9" xfId="6092"/>
    <cellStyle name="SAPBEXHLevel2X 9 2" xfId="6093"/>
    <cellStyle name="SAPBEXHLevel2X 9 2 2" xfId="42053"/>
    <cellStyle name="SAPBEXHLevel2X 9 2 2 2" xfId="42054"/>
    <cellStyle name="SAPBEXHLevel2X 9 2 3" xfId="42055"/>
    <cellStyle name="SAPBEXHLevel2X 9 2 3 2" xfId="42056"/>
    <cellStyle name="SAPBEXHLevel2X 9 2 4" xfId="42057"/>
    <cellStyle name="SAPBEXHLevel2X 9 3" xfId="42058"/>
    <cellStyle name="SAPBEXHLevel2X 9 3 2" xfId="42059"/>
    <cellStyle name="SAPBEXHLevel2X 9 4" xfId="42060"/>
    <cellStyle name="SAPBEXHLevel2X 9 4 2" xfId="42061"/>
    <cellStyle name="SAPBEXHLevel2X 9 5" xfId="42062"/>
    <cellStyle name="SAPBEXHLevel3" xfId="6094"/>
    <cellStyle name="SAPBEXHLevel3 2" xfId="42063"/>
    <cellStyle name="SAPBEXHLevel3 2 2" xfId="42064"/>
    <cellStyle name="SAPBEXHLevel3 3" xfId="42065"/>
    <cellStyle name="SAPBEXHLevel3X" xfId="6095"/>
    <cellStyle name="SAPBEXHLevel3X 10" xfId="6096"/>
    <cellStyle name="SAPBEXHLevel3X 10 2" xfId="6097"/>
    <cellStyle name="SAPBEXHLevel3X 10 2 2" xfId="42066"/>
    <cellStyle name="SAPBEXHLevel3X 10 2 2 2" xfId="42067"/>
    <cellStyle name="SAPBEXHLevel3X 10 2 3" xfId="42068"/>
    <cellStyle name="SAPBEXHLevel3X 10 2 3 2" xfId="42069"/>
    <cellStyle name="SAPBEXHLevel3X 10 2 4" xfId="42070"/>
    <cellStyle name="SAPBEXHLevel3X 10 3" xfId="42071"/>
    <cellStyle name="SAPBEXHLevel3X 10 3 2" xfId="42072"/>
    <cellStyle name="SAPBEXHLevel3X 10 4" xfId="42073"/>
    <cellStyle name="SAPBEXHLevel3X 10 4 2" xfId="42074"/>
    <cellStyle name="SAPBEXHLevel3X 10 5" xfId="42075"/>
    <cellStyle name="SAPBEXHLevel3X 11" xfId="6098"/>
    <cellStyle name="SAPBEXHLevel3X 11 2" xfId="42076"/>
    <cellStyle name="SAPBEXHLevel3X 11 2 2" xfId="42077"/>
    <cellStyle name="SAPBEXHLevel3X 11 3" xfId="42078"/>
    <cellStyle name="SAPBEXHLevel3X 11 3 2" xfId="42079"/>
    <cellStyle name="SAPBEXHLevel3X 11 4" xfId="42080"/>
    <cellStyle name="SAPBEXHLevel3X 12" xfId="6099"/>
    <cellStyle name="SAPBEXHLevel3X 12 2" xfId="42081"/>
    <cellStyle name="SAPBEXHLevel3X 12 2 2" xfId="42082"/>
    <cellStyle name="SAPBEXHLevel3X 12 3" xfId="42083"/>
    <cellStyle name="SAPBEXHLevel3X 12 3 2" xfId="42084"/>
    <cellStyle name="SAPBEXHLevel3X 12 4" xfId="42085"/>
    <cellStyle name="SAPBEXHLevel3X 13" xfId="6100"/>
    <cellStyle name="SAPBEXHLevel3X 13 2" xfId="42086"/>
    <cellStyle name="SAPBEXHLevel3X 13 2 2" xfId="42087"/>
    <cellStyle name="SAPBEXHLevel3X 13 3" xfId="42088"/>
    <cellStyle name="SAPBEXHLevel3X 13 3 2" xfId="42089"/>
    <cellStyle name="SAPBEXHLevel3X 13 4" xfId="42090"/>
    <cellStyle name="SAPBEXHLevel3X 14" xfId="6101"/>
    <cellStyle name="SAPBEXHLevel3X 14 2" xfId="42091"/>
    <cellStyle name="SAPBEXHLevel3X 14 2 2" xfId="42092"/>
    <cellStyle name="SAPBEXHLevel3X 14 3" xfId="42093"/>
    <cellStyle name="SAPBEXHLevel3X 14 3 2" xfId="42094"/>
    <cellStyle name="SAPBEXHLevel3X 14 4" xfId="42095"/>
    <cellStyle name="SAPBEXHLevel3X 15" xfId="6102"/>
    <cellStyle name="SAPBEXHLevel3X 15 2" xfId="42096"/>
    <cellStyle name="SAPBEXHLevel3X 15 2 2" xfId="42097"/>
    <cellStyle name="SAPBEXHLevel3X 15 3" xfId="42098"/>
    <cellStyle name="SAPBEXHLevel3X 15 3 2" xfId="42099"/>
    <cellStyle name="SAPBEXHLevel3X 15 4" xfId="42100"/>
    <cellStyle name="SAPBEXHLevel3X 16" xfId="42101"/>
    <cellStyle name="SAPBEXHLevel3X 16 2" xfId="42102"/>
    <cellStyle name="SAPBEXHLevel3X 16 2 2" xfId="42103"/>
    <cellStyle name="SAPBEXHLevel3X 16 3" xfId="42104"/>
    <cellStyle name="SAPBEXHLevel3X 17" xfId="42105"/>
    <cellStyle name="SAPBEXHLevel3X 17 2" xfId="42106"/>
    <cellStyle name="SAPBEXHLevel3X 17 2 2" xfId="42107"/>
    <cellStyle name="SAPBEXHLevel3X 17 3" xfId="42108"/>
    <cellStyle name="SAPBEXHLevel3X 18" xfId="42109"/>
    <cellStyle name="SAPBEXHLevel3X 18 2" xfId="42110"/>
    <cellStyle name="SAPBEXHLevel3X 18 2 2" xfId="42111"/>
    <cellStyle name="SAPBEXHLevel3X 18 3" xfId="42112"/>
    <cellStyle name="SAPBEXHLevel3X 19" xfId="42113"/>
    <cellStyle name="SAPBEXHLevel3X 19 2" xfId="42114"/>
    <cellStyle name="SAPBEXHLevel3X 2" xfId="6103"/>
    <cellStyle name="SAPBEXHLevel3X 2 10" xfId="6104"/>
    <cellStyle name="SAPBEXHLevel3X 2 10 2" xfId="42115"/>
    <cellStyle name="SAPBEXHLevel3X 2 10 2 2" xfId="42116"/>
    <cellStyle name="SAPBEXHLevel3X 2 10 3" xfId="42117"/>
    <cellStyle name="SAPBEXHLevel3X 2 10 3 2" xfId="42118"/>
    <cellStyle name="SAPBEXHLevel3X 2 10 4" xfId="42119"/>
    <cellStyle name="SAPBEXHLevel3X 2 11" xfId="6105"/>
    <cellStyle name="SAPBEXHLevel3X 2 11 2" xfId="42120"/>
    <cellStyle name="SAPBEXHLevel3X 2 11 2 2" xfId="42121"/>
    <cellStyle name="SAPBEXHLevel3X 2 11 3" xfId="42122"/>
    <cellStyle name="SAPBEXHLevel3X 2 11 3 2" xfId="42123"/>
    <cellStyle name="SAPBEXHLevel3X 2 11 4" xfId="42124"/>
    <cellStyle name="SAPBEXHLevel3X 2 12" xfId="6106"/>
    <cellStyle name="SAPBEXHLevel3X 2 12 2" xfId="42125"/>
    <cellStyle name="SAPBEXHLevel3X 2 12 2 2" xfId="42126"/>
    <cellStyle name="SAPBEXHLevel3X 2 12 3" xfId="42127"/>
    <cellStyle name="SAPBEXHLevel3X 2 12 3 2" xfId="42128"/>
    <cellStyle name="SAPBEXHLevel3X 2 12 4" xfId="42129"/>
    <cellStyle name="SAPBEXHLevel3X 2 13" xfId="6107"/>
    <cellStyle name="SAPBEXHLevel3X 2 13 2" xfId="42130"/>
    <cellStyle name="SAPBEXHLevel3X 2 13 2 2" xfId="42131"/>
    <cellStyle name="SAPBEXHLevel3X 2 13 3" xfId="42132"/>
    <cellStyle name="SAPBEXHLevel3X 2 13 3 2" xfId="42133"/>
    <cellStyle name="SAPBEXHLevel3X 2 13 4" xfId="42134"/>
    <cellStyle name="SAPBEXHLevel3X 2 14" xfId="6108"/>
    <cellStyle name="SAPBEXHLevel3X 2 14 2" xfId="42135"/>
    <cellStyle name="SAPBEXHLevel3X 2 14 2 2" xfId="42136"/>
    <cellStyle name="SAPBEXHLevel3X 2 14 3" xfId="42137"/>
    <cellStyle name="SAPBEXHLevel3X 2 14 3 2" xfId="42138"/>
    <cellStyle name="SAPBEXHLevel3X 2 14 4" xfId="42139"/>
    <cellStyle name="SAPBEXHLevel3X 2 15" xfId="42140"/>
    <cellStyle name="SAPBEXHLevel3X 2 15 2" xfId="42141"/>
    <cellStyle name="SAPBEXHLevel3X 2 15 2 2" xfId="42142"/>
    <cellStyle name="SAPBEXHLevel3X 2 15 3" xfId="42143"/>
    <cellStyle name="SAPBEXHLevel3X 2 16" xfId="42144"/>
    <cellStyle name="SAPBEXHLevel3X 2 16 2" xfId="42145"/>
    <cellStyle name="SAPBEXHLevel3X 2 16 2 2" xfId="42146"/>
    <cellStyle name="SAPBEXHLevel3X 2 16 3" xfId="42147"/>
    <cellStyle name="SAPBEXHLevel3X 2 17" xfId="42148"/>
    <cellStyle name="SAPBEXHLevel3X 2 17 2" xfId="42149"/>
    <cellStyle name="SAPBEXHLevel3X 2 17 2 2" xfId="42150"/>
    <cellStyle name="SAPBEXHLevel3X 2 17 3" xfId="42151"/>
    <cellStyle name="SAPBEXHLevel3X 2 18" xfId="42152"/>
    <cellStyle name="SAPBEXHLevel3X 2 18 2" xfId="42153"/>
    <cellStyle name="SAPBEXHLevel3X 2 19" xfId="42154"/>
    <cellStyle name="SAPBEXHLevel3X 2 19 2" xfId="42155"/>
    <cellStyle name="SAPBEXHLevel3X 2 2" xfId="6109"/>
    <cellStyle name="SAPBEXHLevel3X 2 2 10" xfId="6110"/>
    <cellStyle name="SAPBEXHLevel3X 2 2 10 2" xfId="42156"/>
    <cellStyle name="SAPBEXHLevel3X 2 2 10 2 2" xfId="42157"/>
    <cellStyle name="SAPBEXHLevel3X 2 2 10 3" xfId="42158"/>
    <cellStyle name="SAPBEXHLevel3X 2 2 10 3 2" xfId="42159"/>
    <cellStyle name="SAPBEXHLevel3X 2 2 10 4" xfId="42160"/>
    <cellStyle name="SAPBEXHLevel3X 2 2 11" xfId="42161"/>
    <cellStyle name="SAPBEXHLevel3X 2 2 11 2" xfId="42162"/>
    <cellStyle name="SAPBEXHLevel3X 2 2 12" xfId="42163"/>
    <cellStyle name="SAPBEXHLevel3X 2 2 12 2" xfId="42164"/>
    <cellStyle name="SAPBEXHLevel3X 2 2 13" xfId="42165"/>
    <cellStyle name="SAPBEXHLevel3X 2 2 2" xfId="6111"/>
    <cellStyle name="SAPBEXHLevel3X 2 2 2 10" xfId="42166"/>
    <cellStyle name="SAPBEXHLevel3X 2 2 2 2" xfId="6112"/>
    <cellStyle name="SAPBEXHLevel3X 2 2 2 2 2" xfId="6113"/>
    <cellStyle name="SAPBEXHLevel3X 2 2 2 2 2 2" xfId="42167"/>
    <cellStyle name="SAPBEXHLevel3X 2 2 2 2 2 2 2" xfId="42168"/>
    <cellStyle name="SAPBEXHLevel3X 2 2 2 2 2 3" xfId="42169"/>
    <cellStyle name="SAPBEXHLevel3X 2 2 2 2 2 3 2" xfId="42170"/>
    <cellStyle name="SAPBEXHLevel3X 2 2 2 2 2 4" xfId="42171"/>
    <cellStyle name="SAPBEXHLevel3X 2 2 2 2 3" xfId="42172"/>
    <cellStyle name="SAPBEXHLevel3X 2 2 2 2 3 2" xfId="42173"/>
    <cellStyle name="SAPBEXHLevel3X 2 2 2 2 4" xfId="42174"/>
    <cellStyle name="SAPBEXHLevel3X 2 2 2 2 4 2" xfId="42175"/>
    <cellStyle name="SAPBEXHLevel3X 2 2 2 2 5" xfId="42176"/>
    <cellStyle name="SAPBEXHLevel3X 2 2 2 3" xfId="6114"/>
    <cellStyle name="SAPBEXHLevel3X 2 2 2 3 2" xfId="6115"/>
    <cellStyle name="SAPBEXHLevel3X 2 2 2 3 2 2" xfId="42177"/>
    <cellStyle name="SAPBEXHLevel3X 2 2 2 3 2 2 2" xfId="42178"/>
    <cellStyle name="SAPBEXHLevel3X 2 2 2 3 2 3" xfId="42179"/>
    <cellStyle name="SAPBEXHLevel3X 2 2 2 3 2 3 2" xfId="42180"/>
    <cellStyle name="SAPBEXHLevel3X 2 2 2 3 2 4" xfId="42181"/>
    <cellStyle name="SAPBEXHLevel3X 2 2 2 3 3" xfId="42182"/>
    <cellStyle name="SAPBEXHLevel3X 2 2 2 3 3 2" xfId="42183"/>
    <cellStyle name="SAPBEXHLevel3X 2 2 2 3 4" xfId="42184"/>
    <cellStyle name="SAPBEXHLevel3X 2 2 2 3 4 2" xfId="42185"/>
    <cellStyle name="SAPBEXHLevel3X 2 2 2 3 5" xfId="42186"/>
    <cellStyle name="SAPBEXHLevel3X 2 2 2 4" xfId="6116"/>
    <cellStyle name="SAPBEXHLevel3X 2 2 2 4 2" xfId="6117"/>
    <cellStyle name="SAPBEXHLevel3X 2 2 2 4 2 2" xfId="42187"/>
    <cellStyle name="SAPBEXHLevel3X 2 2 2 4 2 2 2" xfId="42188"/>
    <cellStyle name="SAPBEXHLevel3X 2 2 2 4 2 3" xfId="42189"/>
    <cellStyle name="SAPBEXHLevel3X 2 2 2 4 2 3 2" xfId="42190"/>
    <cellStyle name="SAPBEXHLevel3X 2 2 2 4 2 4" xfId="42191"/>
    <cellStyle name="SAPBEXHLevel3X 2 2 2 4 3" xfId="42192"/>
    <cellStyle name="SAPBEXHLevel3X 2 2 2 4 3 2" xfId="42193"/>
    <cellStyle name="SAPBEXHLevel3X 2 2 2 4 4" xfId="42194"/>
    <cellStyle name="SAPBEXHLevel3X 2 2 2 4 4 2" xfId="42195"/>
    <cellStyle name="SAPBEXHLevel3X 2 2 2 4 5" xfId="42196"/>
    <cellStyle name="SAPBEXHLevel3X 2 2 2 5" xfId="6118"/>
    <cellStyle name="SAPBEXHLevel3X 2 2 2 5 2" xfId="6119"/>
    <cellStyle name="SAPBEXHLevel3X 2 2 2 5 2 2" xfId="42197"/>
    <cellStyle name="SAPBEXHLevel3X 2 2 2 5 2 2 2" xfId="42198"/>
    <cellStyle name="SAPBEXHLevel3X 2 2 2 5 2 3" xfId="42199"/>
    <cellStyle name="SAPBEXHLevel3X 2 2 2 5 2 3 2" xfId="42200"/>
    <cellStyle name="SAPBEXHLevel3X 2 2 2 5 2 4" xfId="42201"/>
    <cellStyle name="SAPBEXHLevel3X 2 2 2 5 3" xfId="42202"/>
    <cellStyle name="SAPBEXHLevel3X 2 2 2 5 3 2" xfId="42203"/>
    <cellStyle name="SAPBEXHLevel3X 2 2 2 5 4" xfId="42204"/>
    <cellStyle name="SAPBEXHLevel3X 2 2 2 5 4 2" xfId="42205"/>
    <cellStyle name="SAPBEXHLevel3X 2 2 2 5 5" xfId="42206"/>
    <cellStyle name="SAPBEXHLevel3X 2 2 2 6" xfId="6120"/>
    <cellStyle name="SAPBEXHLevel3X 2 2 2 6 2" xfId="6121"/>
    <cellStyle name="SAPBEXHLevel3X 2 2 2 6 2 2" xfId="42207"/>
    <cellStyle name="SAPBEXHLevel3X 2 2 2 6 2 2 2" xfId="42208"/>
    <cellStyle name="SAPBEXHLevel3X 2 2 2 6 2 3" xfId="42209"/>
    <cellStyle name="SAPBEXHLevel3X 2 2 2 6 2 3 2" xfId="42210"/>
    <cellStyle name="SAPBEXHLevel3X 2 2 2 6 2 4" xfId="42211"/>
    <cellStyle name="SAPBEXHLevel3X 2 2 2 6 3" xfId="42212"/>
    <cellStyle name="SAPBEXHLevel3X 2 2 2 6 3 2" xfId="42213"/>
    <cellStyle name="SAPBEXHLevel3X 2 2 2 6 4" xfId="42214"/>
    <cellStyle name="SAPBEXHLevel3X 2 2 2 6 4 2" xfId="42215"/>
    <cellStyle name="SAPBEXHLevel3X 2 2 2 6 5" xfId="42216"/>
    <cellStyle name="SAPBEXHLevel3X 2 2 2 7" xfId="6122"/>
    <cellStyle name="SAPBEXHLevel3X 2 2 2 7 2" xfId="42217"/>
    <cellStyle name="SAPBEXHLevel3X 2 2 2 7 2 2" xfId="42218"/>
    <cellStyle name="SAPBEXHLevel3X 2 2 2 7 3" xfId="42219"/>
    <cellStyle name="SAPBEXHLevel3X 2 2 2 7 3 2" xfId="42220"/>
    <cellStyle name="SAPBEXHLevel3X 2 2 2 7 4" xfId="42221"/>
    <cellStyle name="SAPBEXHLevel3X 2 2 2 8" xfId="42222"/>
    <cellStyle name="SAPBEXHLevel3X 2 2 2 8 2" xfId="42223"/>
    <cellStyle name="SAPBEXHLevel3X 2 2 2 9" xfId="42224"/>
    <cellStyle name="SAPBEXHLevel3X 2 2 2 9 2" xfId="42225"/>
    <cellStyle name="SAPBEXHLevel3X 2 2 3" xfId="6123"/>
    <cellStyle name="SAPBEXHLevel3X 2 2 3 10" xfId="42226"/>
    <cellStyle name="SAPBEXHLevel3X 2 2 3 2" xfId="6124"/>
    <cellStyle name="SAPBEXHLevel3X 2 2 3 2 2" xfId="6125"/>
    <cellStyle name="SAPBEXHLevel3X 2 2 3 2 2 2" xfId="42227"/>
    <cellStyle name="SAPBEXHLevel3X 2 2 3 2 2 2 2" xfId="42228"/>
    <cellStyle name="SAPBEXHLevel3X 2 2 3 2 2 3" xfId="42229"/>
    <cellStyle name="SAPBEXHLevel3X 2 2 3 2 2 3 2" xfId="42230"/>
    <cellStyle name="SAPBEXHLevel3X 2 2 3 2 2 4" xfId="42231"/>
    <cellStyle name="SAPBEXHLevel3X 2 2 3 2 3" xfId="42232"/>
    <cellStyle name="SAPBEXHLevel3X 2 2 3 2 3 2" xfId="42233"/>
    <cellStyle name="SAPBEXHLevel3X 2 2 3 2 4" xfId="42234"/>
    <cellStyle name="SAPBEXHLevel3X 2 2 3 2 4 2" xfId="42235"/>
    <cellStyle name="SAPBEXHLevel3X 2 2 3 2 5" xfId="42236"/>
    <cellStyle name="SAPBEXHLevel3X 2 2 3 3" xfId="6126"/>
    <cellStyle name="SAPBEXHLevel3X 2 2 3 3 2" xfId="6127"/>
    <cellStyle name="SAPBEXHLevel3X 2 2 3 3 2 2" xfId="42237"/>
    <cellStyle name="SAPBEXHLevel3X 2 2 3 3 2 2 2" xfId="42238"/>
    <cellStyle name="SAPBEXHLevel3X 2 2 3 3 2 3" xfId="42239"/>
    <cellStyle name="SAPBEXHLevel3X 2 2 3 3 2 3 2" xfId="42240"/>
    <cellStyle name="SAPBEXHLevel3X 2 2 3 3 2 4" xfId="42241"/>
    <cellStyle name="SAPBEXHLevel3X 2 2 3 3 3" xfId="42242"/>
    <cellStyle name="SAPBEXHLevel3X 2 2 3 3 3 2" xfId="42243"/>
    <cellStyle name="SAPBEXHLevel3X 2 2 3 3 4" xfId="42244"/>
    <cellStyle name="SAPBEXHLevel3X 2 2 3 3 4 2" xfId="42245"/>
    <cellStyle name="SAPBEXHLevel3X 2 2 3 3 5" xfId="42246"/>
    <cellStyle name="SAPBEXHLevel3X 2 2 3 4" xfId="6128"/>
    <cellStyle name="SAPBEXHLevel3X 2 2 3 4 2" xfId="6129"/>
    <cellStyle name="SAPBEXHLevel3X 2 2 3 4 2 2" xfId="42247"/>
    <cellStyle name="SAPBEXHLevel3X 2 2 3 4 2 2 2" xfId="42248"/>
    <cellStyle name="SAPBEXHLevel3X 2 2 3 4 2 3" xfId="42249"/>
    <cellStyle name="SAPBEXHLevel3X 2 2 3 4 2 3 2" xfId="42250"/>
    <cellStyle name="SAPBEXHLevel3X 2 2 3 4 2 4" xfId="42251"/>
    <cellStyle name="SAPBEXHLevel3X 2 2 3 4 3" xfId="42252"/>
    <cellStyle name="SAPBEXHLevel3X 2 2 3 4 3 2" xfId="42253"/>
    <cellStyle name="SAPBEXHLevel3X 2 2 3 4 4" xfId="42254"/>
    <cellStyle name="SAPBEXHLevel3X 2 2 3 4 4 2" xfId="42255"/>
    <cellStyle name="SAPBEXHLevel3X 2 2 3 4 5" xfId="42256"/>
    <cellStyle name="SAPBEXHLevel3X 2 2 3 5" xfId="6130"/>
    <cellStyle name="SAPBEXHLevel3X 2 2 3 5 2" xfId="6131"/>
    <cellStyle name="SAPBEXHLevel3X 2 2 3 5 2 2" xfId="42257"/>
    <cellStyle name="SAPBEXHLevel3X 2 2 3 5 2 2 2" xfId="42258"/>
    <cellStyle name="SAPBEXHLevel3X 2 2 3 5 2 3" xfId="42259"/>
    <cellStyle name="SAPBEXHLevel3X 2 2 3 5 2 3 2" xfId="42260"/>
    <cellStyle name="SAPBEXHLevel3X 2 2 3 5 2 4" xfId="42261"/>
    <cellStyle name="SAPBEXHLevel3X 2 2 3 5 3" xfId="42262"/>
    <cellStyle name="SAPBEXHLevel3X 2 2 3 5 3 2" xfId="42263"/>
    <cellStyle name="SAPBEXHLevel3X 2 2 3 5 4" xfId="42264"/>
    <cellStyle name="SAPBEXHLevel3X 2 2 3 5 4 2" xfId="42265"/>
    <cellStyle name="SAPBEXHLevel3X 2 2 3 5 5" xfId="42266"/>
    <cellStyle name="SAPBEXHLevel3X 2 2 3 6" xfId="6132"/>
    <cellStyle name="SAPBEXHLevel3X 2 2 3 6 2" xfId="6133"/>
    <cellStyle name="SAPBEXHLevel3X 2 2 3 6 2 2" xfId="42267"/>
    <cellStyle name="SAPBEXHLevel3X 2 2 3 6 2 2 2" xfId="42268"/>
    <cellStyle name="SAPBEXHLevel3X 2 2 3 6 2 3" xfId="42269"/>
    <cellStyle name="SAPBEXHLevel3X 2 2 3 6 2 3 2" xfId="42270"/>
    <cellStyle name="SAPBEXHLevel3X 2 2 3 6 2 4" xfId="42271"/>
    <cellStyle name="SAPBEXHLevel3X 2 2 3 6 3" xfId="42272"/>
    <cellStyle name="SAPBEXHLevel3X 2 2 3 6 3 2" xfId="42273"/>
    <cellStyle name="SAPBEXHLevel3X 2 2 3 6 4" xfId="42274"/>
    <cellStyle name="SAPBEXHLevel3X 2 2 3 6 4 2" xfId="42275"/>
    <cellStyle name="SAPBEXHLevel3X 2 2 3 6 5" xfId="42276"/>
    <cellStyle name="SAPBEXHLevel3X 2 2 3 7" xfId="6134"/>
    <cellStyle name="SAPBEXHLevel3X 2 2 3 7 2" xfId="42277"/>
    <cellStyle name="SAPBEXHLevel3X 2 2 3 7 2 2" xfId="42278"/>
    <cellStyle name="SAPBEXHLevel3X 2 2 3 7 3" xfId="42279"/>
    <cellStyle name="SAPBEXHLevel3X 2 2 3 7 3 2" xfId="42280"/>
    <cellStyle name="SAPBEXHLevel3X 2 2 3 7 4" xfId="42281"/>
    <cellStyle name="SAPBEXHLevel3X 2 2 3 8" xfId="42282"/>
    <cellStyle name="SAPBEXHLevel3X 2 2 3 8 2" xfId="42283"/>
    <cellStyle name="SAPBEXHLevel3X 2 2 3 9" xfId="42284"/>
    <cellStyle name="SAPBEXHLevel3X 2 2 3 9 2" xfId="42285"/>
    <cellStyle name="SAPBEXHLevel3X 2 2 4" xfId="6135"/>
    <cellStyle name="SAPBEXHLevel3X 2 2 4 10" xfId="42286"/>
    <cellStyle name="SAPBEXHLevel3X 2 2 4 2" xfId="6136"/>
    <cellStyle name="SAPBEXHLevel3X 2 2 4 2 2" xfId="6137"/>
    <cellStyle name="SAPBEXHLevel3X 2 2 4 2 2 2" xfId="42287"/>
    <cellStyle name="SAPBEXHLevel3X 2 2 4 2 2 2 2" xfId="42288"/>
    <cellStyle name="SAPBEXHLevel3X 2 2 4 2 2 3" xfId="42289"/>
    <cellStyle name="SAPBEXHLevel3X 2 2 4 2 2 3 2" xfId="42290"/>
    <cellStyle name="SAPBEXHLevel3X 2 2 4 2 2 4" xfId="42291"/>
    <cellStyle name="SAPBEXHLevel3X 2 2 4 2 3" xfId="42292"/>
    <cellStyle name="SAPBEXHLevel3X 2 2 4 2 3 2" xfId="42293"/>
    <cellStyle name="SAPBEXHLevel3X 2 2 4 2 4" xfId="42294"/>
    <cellStyle name="SAPBEXHLevel3X 2 2 4 2 4 2" xfId="42295"/>
    <cellStyle name="SAPBEXHLevel3X 2 2 4 2 5" xfId="42296"/>
    <cellStyle name="SAPBEXHLevel3X 2 2 4 3" xfId="6138"/>
    <cellStyle name="SAPBEXHLevel3X 2 2 4 3 2" xfId="6139"/>
    <cellStyle name="SAPBEXHLevel3X 2 2 4 3 2 2" xfId="42297"/>
    <cellStyle name="SAPBEXHLevel3X 2 2 4 3 2 2 2" xfId="42298"/>
    <cellStyle name="SAPBEXHLevel3X 2 2 4 3 2 3" xfId="42299"/>
    <cellStyle name="SAPBEXHLevel3X 2 2 4 3 2 3 2" xfId="42300"/>
    <cellStyle name="SAPBEXHLevel3X 2 2 4 3 2 4" xfId="42301"/>
    <cellStyle name="SAPBEXHLevel3X 2 2 4 3 3" xfId="42302"/>
    <cellStyle name="SAPBEXHLevel3X 2 2 4 3 3 2" xfId="42303"/>
    <cellStyle name="SAPBEXHLevel3X 2 2 4 3 4" xfId="42304"/>
    <cellStyle name="SAPBEXHLevel3X 2 2 4 3 4 2" xfId="42305"/>
    <cellStyle name="SAPBEXHLevel3X 2 2 4 3 5" xfId="42306"/>
    <cellStyle name="SAPBEXHLevel3X 2 2 4 4" xfId="6140"/>
    <cellStyle name="SAPBEXHLevel3X 2 2 4 4 2" xfId="6141"/>
    <cellStyle name="SAPBEXHLevel3X 2 2 4 4 2 2" xfId="42307"/>
    <cellStyle name="SAPBEXHLevel3X 2 2 4 4 2 2 2" xfId="42308"/>
    <cellStyle name="SAPBEXHLevel3X 2 2 4 4 2 3" xfId="42309"/>
    <cellStyle name="SAPBEXHLevel3X 2 2 4 4 2 3 2" xfId="42310"/>
    <cellStyle name="SAPBEXHLevel3X 2 2 4 4 2 4" xfId="42311"/>
    <cellStyle name="SAPBEXHLevel3X 2 2 4 4 3" xfId="42312"/>
    <cellStyle name="SAPBEXHLevel3X 2 2 4 4 3 2" xfId="42313"/>
    <cellStyle name="SAPBEXHLevel3X 2 2 4 4 4" xfId="42314"/>
    <cellStyle name="SAPBEXHLevel3X 2 2 4 4 4 2" xfId="42315"/>
    <cellStyle name="SAPBEXHLevel3X 2 2 4 4 5" xfId="42316"/>
    <cellStyle name="SAPBEXHLevel3X 2 2 4 5" xfId="6142"/>
    <cellStyle name="SAPBEXHLevel3X 2 2 4 5 2" xfId="6143"/>
    <cellStyle name="SAPBEXHLevel3X 2 2 4 5 2 2" xfId="42317"/>
    <cellStyle name="SAPBEXHLevel3X 2 2 4 5 2 2 2" xfId="42318"/>
    <cellStyle name="SAPBEXHLevel3X 2 2 4 5 2 3" xfId="42319"/>
    <cellStyle name="SAPBEXHLevel3X 2 2 4 5 2 3 2" xfId="42320"/>
    <cellStyle name="SAPBEXHLevel3X 2 2 4 5 2 4" xfId="42321"/>
    <cellStyle name="SAPBEXHLevel3X 2 2 4 5 3" xfId="42322"/>
    <cellStyle name="SAPBEXHLevel3X 2 2 4 5 3 2" xfId="42323"/>
    <cellStyle name="SAPBEXHLevel3X 2 2 4 5 4" xfId="42324"/>
    <cellStyle name="SAPBEXHLevel3X 2 2 4 5 4 2" xfId="42325"/>
    <cellStyle name="SAPBEXHLevel3X 2 2 4 5 5" xfId="42326"/>
    <cellStyle name="SAPBEXHLevel3X 2 2 4 6" xfId="6144"/>
    <cellStyle name="SAPBEXHLevel3X 2 2 4 6 2" xfId="6145"/>
    <cellStyle name="SAPBEXHLevel3X 2 2 4 6 2 2" xfId="42327"/>
    <cellStyle name="SAPBEXHLevel3X 2 2 4 6 2 2 2" xfId="42328"/>
    <cellStyle name="SAPBEXHLevel3X 2 2 4 6 2 3" xfId="42329"/>
    <cellStyle name="SAPBEXHLevel3X 2 2 4 6 2 3 2" xfId="42330"/>
    <cellStyle name="SAPBEXHLevel3X 2 2 4 6 2 4" xfId="42331"/>
    <cellStyle name="SAPBEXHLevel3X 2 2 4 6 3" xfId="42332"/>
    <cellStyle name="SAPBEXHLevel3X 2 2 4 6 3 2" xfId="42333"/>
    <cellStyle name="SAPBEXHLevel3X 2 2 4 6 4" xfId="42334"/>
    <cellStyle name="SAPBEXHLevel3X 2 2 4 6 4 2" xfId="42335"/>
    <cellStyle name="SAPBEXHLevel3X 2 2 4 6 5" xfId="42336"/>
    <cellStyle name="SAPBEXHLevel3X 2 2 4 7" xfId="6146"/>
    <cellStyle name="SAPBEXHLevel3X 2 2 4 7 2" xfId="42337"/>
    <cellStyle name="SAPBEXHLevel3X 2 2 4 7 2 2" xfId="42338"/>
    <cellStyle name="SAPBEXHLevel3X 2 2 4 7 3" xfId="42339"/>
    <cellStyle name="SAPBEXHLevel3X 2 2 4 7 3 2" xfId="42340"/>
    <cellStyle name="SAPBEXHLevel3X 2 2 4 7 4" xfId="42341"/>
    <cellStyle name="SAPBEXHLevel3X 2 2 4 8" xfId="42342"/>
    <cellStyle name="SAPBEXHLevel3X 2 2 4 8 2" xfId="42343"/>
    <cellStyle name="SAPBEXHLevel3X 2 2 4 9" xfId="42344"/>
    <cellStyle name="SAPBEXHLevel3X 2 2 4 9 2" xfId="42345"/>
    <cellStyle name="SAPBEXHLevel3X 2 2 5" xfId="6147"/>
    <cellStyle name="SAPBEXHLevel3X 2 2 5 2" xfId="6148"/>
    <cellStyle name="SAPBEXHLevel3X 2 2 5 2 2" xfId="42346"/>
    <cellStyle name="SAPBEXHLevel3X 2 2 5 2 2 2" xfId="42347"/>
    <cellStyle name="SAPBEXHLevel3X 2 2 5 2 3" xfId="42348"/>
    <cellStyle name="SAPBEXHLevel3X 2 2 5 2 3 2" xfId="42349"/>
    <cellStyle name="SAPBEXHLevel3X 2 2 5 2 4" xfId="42350"/>
    <cellStyle name="SAPBEXHLevel3X 2 2 5 3" xfId="42351"/>
    <cellStyle name="SAPBEXHLevel3X 2 2 5 3 2" xfId="42352"/>
    <cellStyle name="SAPBEXHLevel3X 2 2 5 4" xfId="42353"/>
    <cellStyle name="SAPBEXHLevel3X 2 2 5 4 2" xfId="42354"/>
    <cellStyle name="SAPBEXHLevel3X 2 2 5 5" xfId="42355"/>
    <cellStyle name="SAPBEXHLevel3X 2 2 6" xfId="6149"/>
    <cellStyle name="SAPBEXHLevel3X 2 2 6 2" xfId="6150"/>
    <cellStyle name="SAPBEXHLevel3X 2 2 6 2 2" xfId="42356"/>
    <cellStyle name="SAPBEXHLevel3X 2 2 6 2 2 2" xfId="42357"/>
    <cellStyle name="SAPBEXHLevel3X 2 2 6 2 3" xfId="42358"/>
    <cellStyle name="SAPBEXHLevel3X 2 2 6 2 3 2" xfId="42359"/>
    <cellStyle name="SAPBEXHLevel3X 2 2 6 2 4" xfId="42360"/>
    <cellStyle name="SAPBEXHLevel3X 2 2 6 3" xfId="42361"/>
    <cellStyle name="SAPBEXHLevel3X 2 2 6 3 2" xfId="42362"/>
    <cellStyle name="SAPBEXHLevel3X 2 2 6 4" xfId="42363"/>
    <cellStyle name="SAPBEXHLevel3X 2 2 6 4 2" xfId="42364"/>
    <cellStyle name="SAPBEXHLevel3X 2 2 6 5" xfId="42365"/>
    <cellStyle name="SAPBEXHLevel3X 2 2 7" xfId="6151"/>
    <cellStyle name="SAPBEXHLevel3X 2 2 7 2" xfId="6152"/>
    <cellStyle name="SAPBEXHLevel3X 2 2 7 2 2" xfId="42366"/>
    <cellStyle name="SAPBEXHLevel3X 2 2 7 2 2 2" xfId="42367"/>
    <cellStyle name="SAPBEXHLevel3X 2 2 7 2 3" xfId="42368"/>
    <cellStyle name="SAPBEXHLevel3X 2 2 7 2 3 2" xfId="42369"/>
    <cellStyle name="SAPBEXHLevel3X 2 2 7 2 4" xfId="42370"/>
    <cellStyle name="SAPBEXHLevel3X 2 2 7 3" xfId="42371"/>
    <cellStyle name="SAPBEXHLevel3X 2 2 7 3 2" xfId="42372"/>
    <cellStyle name="SAPBEXHLevel3X 2 2 7 4" xfId="42373"/>
    <cellStyle name="SAPBEXHLevel3X 2 2 7 4 2" xfId="42374"/>
    <cellStyle name="SAPBEXHLevel3X 2 2 7 5" xfId="42375"/>
    <cellStyle name="SAPBEXHLevel3X 2 2 8" xfId="6153"/>
    <cellStyle name="SAPBEXHLevel3X 2 2 8 2" xfId="6154"/>
    <cellStyle name="SAPBEXHLevel3X 2 2 8 2 2" xfId="42376"/>
    <cellStyle name="SAPBEXHLevel3X 2 2 8 2 2 2" xfId="42377"/>
    <cellStyle name="SAPBEXHLevel3X 2 2 8 2 3" xfId="42378"/>
    <cellStyle name="SAPBEXHLevel3X 2 2 8 2 3 2" xfId="42379"/>
    <cellStyle name="SAPBEXHLevel3X 2 2 8 2 4" xfId="42380"/>
    <cellStyle name="SAPBEXHLevel3X 2 2 8 3" xfId="42381"/>
    <cellStyle name="SAPBEXHLevel3X 2 2 8 3 2" xfId="42382"/>
    <cellStyle name="SAPBEXHLevel3X 2 2 8 4" xfId="42383"/>
    <cellStyle name="SAPBEXHLevel3X 2 2 8 4 2" xfId="42384"/>
    <cellStyle name="SAPBEXHLevel3X 2 2 8 5" xfId="42385"/>
    <cellStyle name="SAPBEXHLevel3X 2 2 9" xfId="6155"/>
    <cellStyle name="SAPBEXHLevel3X 2 2 9 2" xfId="6156"/>
    <cellStyle name="SAPBEXHLevel3X 2 2 9 2 2" xfId="42386"/>
    <cellStyle name="SAPBEXHLevel3X 2 2 9 2 2 2" xfId="42387"/>
    <cellStyle name="SAPBEXHLevel3X 2 2 9 2 3" xfId="42388"/>
    <cellStyle name="SAPBEXHLevel3X 2 2 9 2 3 2" xfId="42389"/>
    <cellStyle name="SAPBEXHLevel3X 2 2 9 2 4" xfId="42390"/>
    <cellStyle name="SAPBEXHLevel3X 2 2 9 3" xfId="42391"/>
    <cellStyle name="SAPBEXHLevel3X 2 2 9 3 2" xfId="42392"/>
    <cellStyle name="SAPBEXHLevel3X 2 2 9 4" xfId="42393"/>
    <cellStyle name="SAPBEXHLevel3X 2 2 9 4 2" xfId="42394"/>
    <cellStyle name="SAPBEXHLevel3X 2 2 9 5" xfId="42395"/>
    <cellStyle name="SAPBEXHLevel3X 2 20" xfId="42396"/>
    <cellStyle name="SAPBEXHLevel3X 2 20 2" xfId="42397"/>
    <cellStyle name="SAPBEXHLevel3X 2 21" xfId="42398"/>
    <cellStyle name="SAPBEXHLevel3X 2 3" xfId="6157"/>
    <cellStyle name="SAPBEXHLevel3X 2 3 10" xfId="42399"/>
    <cellStyle name="SAPBEXHLevel3X 2 3 2" xfId="6158"/>
    <cellStyle name="SAPBEXHLevel3X 2 3 2 2" xfId="6159"/>
    <cellStyle name="SAPBEXHLevel3X 2 3 2 2 2" xfId="42400"/>
    <cellStyle name="SAPBEXHLevel3X 2 3 2 2 2 2" xfId="42401"/>
    <cellStyle name="SAPBEXHLevel3X 2 3 2 2 3" xfId="42402"/>
    <cellStyle name="SAPBEXHLevel3X 2 3 2 2 3 2" xfId="42403"/>
    <cellStyle name="SAPBEXHLevel3X 2 3 2 2 4" xfId="42404"/>
    <cellStyle name="SAPBEXHLevel3X 2 3 2 3" xfId="42405"/>
    <cellStyle name="SAPBEXHLevel3X 2 3 2 3 2" xfId="42406"/>
    <cellStyle name="SAPBEXHLevel3X 2 3 2 4" xfId="42407"/>
    <cellStyle name="SAPBEXHLevel3X 2 3 2 4 2" xfId="42408"/>
    <cellStyle name="SAPBEXHLevel3X 2 3 2 5" xfId="42409"/>
    <cellStyle name="SAPBEXHLevel3X 2 3 3" xfId="6160"/>
    <cellStyle name="SAPBEXHLevel3X 2 3 3 2" xfId="6161"/>
    <cellStyle name="SAPBEXHLevel3X 2 3 3 2 2" xfId="42410"/>
    <cellStyle name="SAPBEXHLevel3X 2 3 3 2 2 2" xfId="42411"/>
    <cellStyle name="SAPBEXHLevel3X 2 3 3 2 3" xfId="42412"/>
    <cellStyle name="SAPBEXHLevel3X 2 3 3 2 3 2" xfId="42413"/>
    <cellStyle name="SAPBEXHLevel3X 2 3 3 2 4" xfId="42414"/>
    <cellStyle name="SAPBEXHLevel3X 2 3 3 3" xfId="42415"/>
    <cellStyle name="SAPBEXHLevel3X 2 3 3 3 2" xfId="42416"/>
    <cellStyle name="SAPBEXHLevel3X 2 3 3 4" xfId="42417"/>
    <cellStyle name="SAPBEXHLevel3X 2 3 3 4 2" xfId="42418"/>
    <cellStyle name="SAPBEXHLevel3X 2 3 3 5" xfId="42419"/>
    <cellStyle name="SAPBEXHLevel3X 2 3 4" xfId="6162"/>
    <cellStyle name="SAPBEXHLevel3X 2 3 4 2" xfId="6163"/>
    <cellStyle name="SAPBEXHLevel3X 2 3 4 2 2" xfId="42420"/>
    <cellStyle name="SAPBEXHLevel3X 2 3 4 2 2 2" xfId="42421"/>
    <cellStyle name="SAPBEXHLevel3X 2 3 4 2 3" xfId="42422"/>
    <cellStyle name="SAPBEXHLevel3X 2 3 4 2 3 2" xfId="42423"/>
    <cellStyle name="SAPBEXHLevel3X 2 3 4 2 4" xfId="42424"/>
    <cellStyle name="SAPBEXHLevel3X 2 3 4 3" xfId="42425"/>
    <cellStyle name="SAPBEXHLevel3X 2 3 4 3 2" xfId="42426"/>
    <cellStyle name="SAPBEXHLevel3X 2 3 4 4" xfId="42427"/>
    <cellStyle name="SAPBEXHLevel3X 2 3 4 4 2" xfId="42428"/>
    <cellStyle name="SAPBEXHLevel3X 2 3 4 5" xfId="42429"/>
    <cellStyle name="SAPBEXHLevel3X 2 3 5" xfId="6164"/>
    <cellStyle name="SAPBEXHLevel3X 2 3 5 2" xfId="6165"/>
    <cellStyle name="SAPBEXHLevel3X 2 3 5 2 2" xfId="42430"/>
    <cellStyle name="SAPBEXHLevel3X 2 3 5 2 2 2" xfId="42431"/>
    <cellStyle name="SAPBEXHLevel3X 2 3 5 2 3" xfId="42432"/>
    <cellStyle name="SAPBEXHLevel3X 2 3 5 2 3 2" xfId="42433"/>
    <cellStyle name="SAPBEXHLevel3X 2 3 5 2 4" xfId="42434"/>
    <cellStyle name="SAPBEXHLevel3X 2 3 5 3" xfId="42435"/>
    <cellStyle name="SAPBEXHLevel3X 2 3 5 3 2" xfId="42436"/>
    <cellStyle name="SAPBEXHLevel3X 2 3 5 4" xfId="42437"/>
    <cellStyle name="SAPBEXHLevel3X 2 3 5 4 2" xfId="42438"/>
    <cellStyle name="SAPBEXHLevel3X 2 3 5 5" xfId="42439"/>
    <cellStyle name="SAPBEXHLevel3X 2 3 6" xfId="6166"/>
    <cellStyle name="SAPBEXHLevel3X 2 3 6 2" xfId="6167"/>
    <cellStyle name="SAPBEXHLevel3X 2 3 6 2 2" xfId="42440"/>
    <cellStyle name="SAPBEXHLevel3X 2 3 6 2 2 2" xfId="42441"/>
    <cellStyle name="SAPBEXHLevel3X 2 3 6 2 3" xfId="42442"/>
    <cellStyle name="SAPBEXHLevel3X 2 3 6 2 3 2" xfId="42443"/>
    <cellStyle name="SAPBEXHLevel3X 2 3 6 2 4" xfId="42444"/>
    <cellStyle name="SAPBEXHLevel3X 2 3 6 3" xfId="42445"/>
    <cellStyle name="SAPBEXHLevel3X 2 3 6 3 2" xfId="42446"/>
    <cellStyle name="SAPBEXHLevel3X 2 3 6 4" xfId="42447"/>
    <cellStyle name="SAPBEXHLevel3X 2 3 6 4 2" xfId="42448"/>
    <cellStyle name="SAPBEXHLevel3X 2 3 6 5" xfId="42449"/>
    <cellStyle name="SAPBEXHLevel3X 2 3 7" xfId="6168"/>
    <cellStyle name="SAPBEXHLevel3X 2 3 7 2" xfId="42450"/>
    <cellStyle name="SAPBEXHLevel3X 2 3 7 2 2" xfId="42451"/>
    <cellStyle name="SAPBEXHLevel3X 2 3 7 3" xfId="42452"/>
    <cellStyle name="SAPBEXHLevel3X 2 3 7 3 2" xfId="42453"/>
    <cellStyle name="SAPBEXHLevel3X 2 3 7 4" xfId="42454"/>
    <cellStyle name="SAPBEXHLevel3X 2 3 8" xfId="42455"/>
    <cellStyle name="SAPBEXHLevel3X 2 3 8 2" xfId="42456"/>
    <cellStyle name="SAPBEXHLevel3X 2 3 9" xfId="42457"/>
    <cellStyle name="SAPBEXHLevel3X 2 3 9 2" xfId="42458"/>
    <cellStyle name="SAPBEXHLevel3X 2 4" xfId="6169"/>
    <cellStyle name="SAPBEXHLevel3X 2 4 10" xfId="42459"/>
    <cellStyle name="SAPBEXHLevel3X 2 4 2" xfId="6170"/>
    <cellStyle name="SAPBEXHLevel3X 2 4 2 2" xfId="6171"/>
    <cellStyle name="SAPBEXHLevel3X 2 4 2 2 2" xfId="42460"/>
    <cellStyle name="SAPBEXHLevel3X 2 4 2 2 2 2" xfId="42461"/>
    <cellStyle name="SAPBEXHLevel3X 2 4 2 2 3" xfId="42462"/>
    <cellStyle name="SAPBEXHLevel3X 2 4 2 2 3 2" xfId="42463"/>
    <cellStyle name="SAPBEXHLevel3X 2 4 2 2 4" xfId="42464"/>
    <cellStyle name="SAPBEXHLevel3X 2 4 2 3" xfId="42465"/>
    <cellStyle name="SAPBEXHLevel3X 2 4 2 3 2" xfId="42466"/>
    <cellStyle name="SAPBEXHLevel3X 2 4 2 4" xfId="42467"/>
    <cellStyle name="SAPBEXHLevel3X 2 4 2 4 2" xfId="42468"/>
    <cellStyle name="SAPBEXHLevel3X 2 4 2 5" xfId="42469"/>
    <cellStyle name="SAPBEXHLevel3X 2 4 3" xfId="6172"/>
    <cellStyle name="SAPBEXHLevel3X 2 4 3 2" xfId="6173"/>
    <cellStyle name="SAPBEXHLevel3X 2 4 3 2 2" xfId="42470"/>
    <cellStyle name="SAPBEXHLevel3X 2 4 3 2 2 2" xfId="42471"/>
    <cellStyle name="SAPBEXHLevel3X 2 4 3 2 3" xfId="42472"/>
    <cellStyle name="SAPBEXHLevel3X 2 4 3 2 3 2" xfId="42473"/>
    <cellStyle name="SAPBEXHLevel3X 2 4 3 2 4" xfId="42474"/>
    <cellStyle name="SAPBEXHLevel3X 2 4 3 3" xfId="42475"/>
    <cellStyle name="SAPBEXHLevel3X 2 4 3 3 2" xfId="42476"/>
    <cellStyle name="SAPBEXHLevel3X 2 4 3 4" xfId="42477"/>
    <cellStyle name="SAPBEXHLevel3X 2 4 3 4 2" xfId="42478"/>
    <cellStyle name="SAPBEXHLevel3X 2 4 3 5" xfId="42479"/>
    <cellStyle name="SAPBEXHLevel3X 2 4 4" xfId="6174"/>
    <cellStyle name="SAPBEXHLevel3X 2 4 4 2" xfId="6175"/>
    <cellStyle name="SAPBEXHLevel3X 2 4 4 2 2" xfId="42480"/>
    <cellStyle name="SAPBEXHLevel3X 2 4 4 2 2 2" xfId="42481"/>
    <cellStyle name="SAPBEXHLevel3X 2 4 4 2 3" xfId="42482"/>
    <cellStyle name="SAPBEXHLevel3X 2 4 4 2 3 2" xfId="42483"/>
    <cellStyle name="SAPBEXHLevel3X 2 4 4 2 4" xfId="42484"/>
    <cellStyle name="SAPBEXHLevel3X 2 4 4 3" xfId="42485"/>
    <cellStyle name="SAPBEXHLevel3X 2 4 4 3 2" xfId="42486"/>
    <cellStyle name="SAPBEXHLevel3X 2 4 4 4" xfId="42487"/>
    <cellStyle name="SAPBEXHLevel3X 2 4 4 4 2" xfId="42488"/>
    <cellStyle name="SAPBEXHLevel3X 2 4 4 5" xfId="42489"/>
    <cellStyle name="SAPBEXHLevel3X 2 4 5" xfId="6176"/>
    <cellStyle name="SAPBEXHLevel3X 2 4 5 2" xfId="6177"/>
    <cellStyle name="SAPBEXHLevel3X 2 4 5 2 2" xfId="42490"/>
    <cellStyle name="SAPBEXHLevel3X 2 4 5 2 2 2" xfId="42491"/>
    <cellStyle name="SAPBEXHLevel3X 2 4 5 2 3" xfId="42492"/>
    <cellStyle name="SAPBEXHLevel3X 2 4 5 2 3 2" xfId="42493"/>
    <cellStyle name="SAPBEXHLevel3X 2 4 5 2 4" xfId="42494"/>
    <cellStyle name="SAPBEXHLevel3X 2 4 5 3" xfId="42495"/>
    <cellStyle name="SAPBEXHLevel3X 2 4 5 3 2" xfId="42496"/>
    <cellStyle name="SAPBEXHLevel3X 2 4 5 4" xfId="42497"/>
    <cellStyle name="SAPBEXHLevel3X 2 4 5 4 2" xfId="42498"/>
    <cellStyle name="SAPBEXHLevel3X 2 4 5 5" xfId="42499"/>
    <cellStyle name="SAPBEXHLevel3X 2 4 6" xfId="6178"/>
    <cellStyle name="SAPBEXHLevel3X 2 4 6 2" xfId="6179"/>
    <cellStyle name="SAPBEXHLevel3X 2 4 6 2 2" xfId="42500"/>
    <cellStyle name="SAPBEXHLevel3X 2 4 6 2 2 2" xfId="42501"/>
    <cellStyle name="SAPBEXHLevel3X 2 4 6 2 3" xfId="42502"/>
    <cellStyle name="SAPBEXHLevel3X 2 4 6 2 3 2" xfId="42503"/>
    <cellStyle name="SAPBEXHLevel3X 2 4 6 2 4" xfId="42504"/>
    <cellStyle name="SAPBEXHLevel3X 2 4 6 3" xfId="42505"/>
    <cellStyle name="SAPBEXHLevel3X 2 4 6 3 2" xfId="42506"/>
    <cellStyle name="SAPBEXHLevel3X 2 4 6 4" xfId="42507"/>
    <cellStyle name="SAPBEXHLevel3X 2 4 6 4 2" xfId="42508"/>
    <cellStyle name="SAPBEXHLevel3X 2 4 6 5" xfId="42509"/>
    <cellStyle name="SAPBEXHLevel3X 2 4 7" xfId="6180"/>
    <cellStyle name="SAPBEXHLevel3X 2 4 7 2" xfId="42510"/>
    <cellStyle name="SAPBEXHLevel3X 2 4 7 2 2" xfId="42511"/>
    <cellStyle name="SAPBEXHLevel3X 2 4 7 3" xfId="42512"/>
    <cellStyle name="SAPBEXHLevel3X 2 4 7 3 2" xfId="42513"/>
    <cellStyle name="SAPBEXHLevel3X 2 4 7 4" xfId="42514"/>
    <cellStyle name="SAPBEXHLevel3X 2 4 8" xfId="42515"/>
    <cellStyle name="SAPBEXHLevel3X 2 4 8 2" xfId="42516"/>
    <cellStyle name="SAPBEXHLevel3X 2 4 9" xfId="42517"/>
    <cellStyle name="SAPBEXHLevel3X 2 4 9 2" xfId="42518"/>
    <cellStyle name="SAPBEXHLevel3X 2 5" xfId="6181"/>
    <cellStyle name="SAPBEXHLevel3X 2 5 10" xfId="42519"/>
    <cellStyle name="SAPBEXHLevel3X 2 5 2" xfId="6182"/>
    <cellStyle name="SAPBEXHLevel3X 2 5 2 2" xfId="6183"/>
    <cellStyle name="SAPBEXHLevel3X 2 5 2 2 2" xfId="42520"/>
    <cellStyle name="SAPBEXHLevel3X 2 5 2 2 2 2" xfId="42521"/>
    <cellStyle name="SAPBEXHLevel3X 2 5 2 2 3" xfId="42522"/>
    <cellStyle name="SAPBEXHLevel3X 2 5 2 2 3 2" xfId="42523"/>
    <cellStyle name="SAPBEXHLevel3X 2 5 2 2 4" xfId="42524"/>
    <cellStyle name="SAPBEXHLevel3X 2 5 2 3" xfId="42525"/>
    <cellStyle name="SAPBEXHLevel3X 2 5 2 3 2" xfId="42526"/>
    <cellStyle name="SAPBEXHLevel3X 2 5 2 4" xfId="42527"/>
    <cellStyle name="SAPBEXHLevel3X 2 5 2 4 2" xfId="42528"/>
    <cellStyle name="SAPBEXHLevel3X 2 5 2 5" xfId="42529"/>
    <cellStyle name="SAPBEXHLevel3X 2 5 3" xfId="6184"/>
    <cellStyle name="SAPBEXHLevel3X 2 5 3 2" xfId="6185"/>
    <cellStyle name="SAPBEXHLevel3X 2 5 3 2 2" xfId="42530"/>
    <cellStyle name="SAPBEXHLevel3X 2 5 3 2 2 2" xfId="42531"/>
    <cellStyle name="SAPBEXHLevel3X 2 5 3 2 3" xfId="42532"/>
    <cellStyle name="SAPBEXHLevel3X 2 5 3 2 3 2" xfId="42533"/>
    <cellStyle name="SAPBEXHLevel3X 2 5 3 2 4" xfId="42534"/>
    <cellStyle name="SAPBEXHLevel3X 2 5 3 3" xfId="42535"/>
    <cellStyle name="SAPBEXHLevel3X 2 5 3 3 2" xfId="42536"/>
    <cellStyle name="SAPBEXHLevel3X 2 5 3 4" xfId="42537"/>
    <cellStyle name="SAPBEXHLevel3X 2 5 3 4 2" xfId="42538"/>
    <cellStyle name="SAPBEXHLevel3X 2 5 3 5" xfId="42539"/>
    <cellStyle name="SAPBEXHLevel3X 2 5 4" xfId="6186"/>
    <cellStyle name="SAPBEXHLevel3X 2 5 4 2" xfId="6187"/>
    <cellStyle name="SAPBEXHLevel3X 2 5 4 2 2" xfId="42540"/>
    <cellStyle name="SAPBEXHLevel3X 2 5 4 2 2 2" xfId="42541"/>
    <cellStyle name="SAPBEXHLevel3X 2 5 4 2 3" xfId="42542"/>
    <cellStyle name="SAPBEXHLevel3X 2 5 4 2 3 2" xfId="42543"/>
    <cellStyle name="SAPBEXHLevel3X 2 5 4 2 4" xfId="42544"/>
    <cellStyle name="SAPBEXHLevel3X 2 5 4 3" xfId="42545"/>
    <cellStyle name="SAPBEXHLevel3X 2 5 4 3 2" xfId="42546"/>
    <cellStyle name="SAPBEXHLevel3X 2 5 4 4" xfId="42547"/>
    <cellStyle name="SAPBEXHLevel3X 2 5 4 4 2" xfId="42548"/>
    <cellStyle name="SAPBEXHLevel3X 2 5 4 5" xfId="42549"/>
    <cellStyle name="SAPBEXHLevel3X 2 5 5" xfId="6188"/>
    <cellStyle name="SAPBEXHLevel3X 2 5 5 2" xfId="6189"/>
    <cellStyle name="SAPBEXHLevel3X 2 5 5 2 2" xfId="42550"/>
    <cellStyle name="SAPBEXHLevel3X 2 5 5 2 2 2" xfId="42551"/>
    <cellStyle name="SAPBEXHLevel3X 2 5 5 2 3" xfId="42552"/>
    <cellStyle name="SAPBEXHLevel3X 2 5 5 2 3 2" xfId="42553"/>
    <cellStyle name="SAPBEXHLevel3X 2 5 5 2 4" xfId="42554"/>
    <cellStyle name="SAPBEXHLevel3X 2 5 5 3" xfId="42555"/>
    <cellStyle name="SAPBEXHLevel3X 2 5 5 3 2" xfId="42556"/>
    <cellStyle name="SAPBEXHLevel3X 2 5 5 4" xfId="42557"/>
    <cellStyle name="SAPBEXHLevel3X 2 5 5 4 2" xfId="42558"/>
    <cellStyle name="SAPBEXHLevel3X 2 5 5 5" xfId="42559"/>
    <cellStyle name="SAPBEXHLevel3X 2 5 6" xfId="6190"/>
    <cellStyle name="SAPBEXHLevel3X 2 5 6 2" xfId="6191"/>
    <cellStyle name="SAPBEXHLevel3X 2 5 6 2 2" xfId="42560"/>
    <cellStyle name="SAPBEXHLevel3X 2 5 6 2 2 2" xfId="42561"/>
    <cellStyle name="SAPBEXHLevel3X 2 5 6 2 3" xfId="42562"/>
    <cellStyle name="SAPBEXHLevel3X 2 5 6 2 3 2" xfId="42563"/>
    <cellStyle name="SAPBEXHLevel3X 2 5 6 2 4" xfId="42564"/>
    <cellStyle name="SAPBEXHLevel3X 2 5 6 3" xfId="42565"/>
    <cellStyle name="SAPBEXHLevel3X 2 5 6 3 2" xfId="42566"/>
    <cellStyle name="SAPBEXHLevel3X 2 5 6 4" xfId="42567"/>
    <cellStyle name="SAPBEXHLevel3X 2 5 6 4 2" xfId="42568"/>
    <cellStyle name="SAPBEXHLevel3X 2 5 6 5" xfId="42569"/>
    <cellStyle name="SAPBEXHLevel3X 2 5 7" xfId="6192"/>
    <cellStyle name="SAPBEXHLevel3X 2 5 7 2" xfId="42570"/>
    <cellStyle name="SAPBEXHLevel3X 2 5 7 2 2" xfId="42571"/>
    <cellStyle name="SAPBEXHLevel3X 2 5 7 3" xfId="42572"/>
    <cellStyle name="SAPBEXHLevel3X 2 5 7 3 2" xfId="42573"/>
    <cellStyle name="SAPBEXHLevel3X 2 5 7 4" xfId="42574"/>
    <cellStyle name="SAPBEXHLevel3X 2 5 8" xfId="42575"/>
    <cellStyle name="SAPBEXHLevel3X 2 5 8 2" xfId="42576"/>
    <cellStyle name="SAPBEXHLevel3X 2 5 9" xfId="42577"/>
    <cellStyle name="SAPBEXHLevel3X 2 5 9 2" xfId="42578"/>
    <cellStyle name="SAPBEXHLevel3X 2 6" xfId="6193"/>
    <cellStyle name="SAPBEXHLevel3X 2 6 2" xfId="6194"/>
    <cellStyle name="SAPBEXHLevel3X 2 6 2 2" xfId="42579"/>
    <cellStyle name="SAPBEXHLevel3X 2 6 2 2 2" xfId="42580"/>
    <cellStyle name="SAPBEXHLevel3X 2 6 2 3" xfId="42581"/>
    <cellStyle name="SAPBEXHLevel3X 2 6 2 3 2" xfId="42582"/>
    <cellStyle name="SAPBEXHLevel3X 2 6 2 4" xfId="42583"/>
    <cellStyle name="SAPBEXHLevel3X 2 6 3" xfId="42584"/>
    <cellStyle name="SAPBEXHLevel3X 2 6 3 2" xfId="42585"/>
    <cellStyle name="SAPBEXHLevel3X 2 6 4" xfId="42586"/>
    <cellStyle name="SAPBEXHLevel3X 2 6 4 2" xfId="42587"/>
    <cellStyle name="SAPBEXHLevel3X 2 6 5" xfId="42588"/>
    <cellStyle name="SAPBEXHLevel3X 2 7" xfId="6195"/>
    <cellStyle name="SAPBEXHLevel3X 2 7 2" xfId="6196"/>
    <cellStyle name="SAPBEXHLevel3X 2 7 2 2" xfId="42589"/>
    <cellStyle name="SAPBEXHLevel3X 2 7 2 2 2" xfId="42590"/>
    <cellStyle name="SAPBEXHLevel3X 2 7 2 3" xfId="42591"/>
    <cellStyle name="SAPBEXHLevel3X 2 7 2 3 2" xfId="42592"/>
    <cellStyle name="SAPBEXHLevel3X 2 7 2 4" xfId="42593"/>
    <cellStyle name="SAPBEXHLevel3X 2 7 3" xfId="42594"/>
    <cellStyle name="SAPBEXHLevel3X 2 7 3 2" xfId="42595"/>
    <cellStyle name="SAPBEXHLevel3X 2 7 4" xfId="42596"/>
    <cellStyle name="SAPBEXHLevel3X 2 7 4 2" xfId="42597"/>
    <cellStyle name="SAPBEXHLevel3X 2 7 5" xfId="42598"/>
    <cellStyle name="SAPBEXHLevel3X 2 8" xfId="6197"/>
    <cellStyle name="SAPBEXHLevel3X 2 8 2" xfId="6198"/>
    <cellStyle name="SAPBEXHLevel3X 2 8 2 2" xfId="42599"/>
    <cellStyle name="SAPBEXHLevel3X 2 8 2 2 2" xfId="42600"/>
    <cellStyle name="SAPBEXHLevel3X 2 8 2 3" xfId="42601"/>
    <cellStyle name="SAPBEXHLevel3X 2 8 2 3 2" xfId="42602"/>
    <cellStyle name="SAPBEXHLevel3X 2 8 2 4" xfId="42603"/>
    <cellStyle name="SAPBEXHLevel3X 2 8 3" xfId="42604"/>
    <cellStyle name="SAPBEXHLevel3X 2 8 3 2" xfId="42605"/>
    <cellStyle name="SAPBEXHLevel3X 2 8 4" xfId="42606"/>
    <cellStyle name="SAPBEXHLevel3X 2 8 4 2" xfId="42607"/>
    <cellStyle name="SAPBEXHLevel3X 2 8 5" xfId="42608"/>
    <cellStyle name="SAPBEXHLevel3X 2 9" xfId="6199"/>
    <cellStyle name="SAPBEXHLevel3X 2 9 2" xfId="6200"/>
    <cellStyle name="SAPBEXHLevel3X 2 9 2 2" xfId="42609"/>
    <cellStyle name="SAPBEXHLevel3X 2 9 2 2 2" xfId="42610"/>
    <cellStyle name="SAPBEXHLevel3X 2 9 2 3" xfId="42611"/>
    <cellStyle name="SAPBEXHLevel3X 2 9 2 3 2" xfId="42612"/>
    <cellStyle name="SAPBEXHLevel3X 2 9 2 4" xfId="42613"/>
    <cellStyle name="SAPBEXHLevel3X 2 9 3" xfId="42614"/>
    <cellStyle name="SAPBEXHLevel3X 2 9 3 2" xfId="42615"/>
    <cellStyle name="SAPBEXHLevel3X 2 9 4" xfId="42616"/>
    <cellStyle name="SAPBEXHLevel3X 2 9 4 2" xfId="42617"/>
    <cellStyle name="SAPBEXHLevel3X 2 9 5" xfId="42618"/>
    <cellStyle name="SAPBEXHLevel3X 20" xfId="42619"/>
    <cellStyle name="SAPBEXHLevel3X 20 2" xfId="42620"/>
    <cellStyle name="SAPBEXHLevel3X 21" xfId="42621"/>
    <cellStyle name="SAPBEXHLevel3X 21 2" xfId="42622"/>
    <cellStyle name="SAPBEXHLevel3X 22" xfId="42623"/>
    <cellStyle name="SAPBEXHLevel3X 3" xfId="6201"/>
    <cellStyle name="SAPBEXHLevel3X 3 10" xfId="6202"/>
    <cellStyle name="SAPBEXHLevel3X 3 10 2" xfId="42624"/>
    <cellStyle name="SAPBEXHLevel3X 3 10 2 2" xfId="42625"/>
    <cellStyle name="SAPBEXHLevel3X 3 10 3" xfId="42626"/>
    <cellStyle name="SAPBEXHLevel3X 3 10 3 2" xfId="42627"/>
    <cellStyle name="SAPBEXHLevel3X 3 10 4" xfId="42628"/>
    <cellStyle name="SAPBEXHLevel3X 3 11" xfId="42629"/>
    <cellStyle name="SAPBEXHLevel3X 3 11 2" xfId="42630"/>
    <cellStyle name="SAPBEXHLevel3X 3 12" xfId="42631"/>
    <cellStyle name="SAPBEXHLevel3X 3 12 2" xfId="42632"/>
    <cellStyle name="SAPBEXHLevel3X 3 13" xfId="42633"/>
    <cellStyle name="SAPBEXHLevel3X 3 2" xfId="6203"/>
    <cellStyle name="SAPBEXHLevel3X 3 2 10" xfId="42634"/>
    <cellStyle name="SAPBEXHLevel3X 3 2 2" xfId="6204"/>
    <cellStyle name="SAPBEXHLevel3X 3 2 2 2" xfId="6205"/>
    <cellStyle name="SAPBEXHLevel3X 3 2 2 2 2" xfId="42635"/>
    <cellStyle name="SAPBEXHLevel3X 3 2 2 2 2 2" xfId="42636"/>
    <cellStyle name="SAPBEXHLevel3X 3 2 2 2 3" xfId="42637"/>
    <cellStyle name="SAPBEXHLevel3X 3 2 2 2 3 2" xfId="42638"/>
    <cellStyle name="SAPBEXHLevel3X 3 2 2 2 4" xfId="42639"/>
    <cellStyle name="SAPBEXHLevel3X 3 2 2 3" xfId="42640"/>
    <cellStyle name="SAPBEXHLevel3X 3 2 2 3 2" xfId="42641"/>
    <cellStyle name="SAPBEXHLevel3X 3 2 2 4" xfId="42642"/>
    <cellStyle name="SAPBEXHLevel3X 3 2 2 4 2" xfId="42643"/>
    <cellStyle name="SAPBEXHLevel3X 3 2 2 5" xfId="42644"/>
    <cellStyle name="SAPBEXHLevel3X 3 2 3" xfId="6206"/>
    <cellStyle name="SAPBEXHLevel3X 3 2 3 2" xfId="6207"/>
    <cellStyle name="SAPBEXHLevel3X 3 2 3 2 2" xfId="42645"/>
    <cellStyle name="SAPBEXHLevel3X 3 2 3 2 2 2" xfId="42646"/>
    <cellStyle name="SAPBEXHLevel3X 3 2 3 2 3" xfId="42647"/>
    <cellStyle name="SAPBEXHLevel3X 3 2 3 2 3 2" xfId="42648"/>
    <cellStyle name="SAPBEXHLevel3X 3 2 3 2 4" xfId="42649"/>
    <cellStyle name="SAPBEXHLevel3X 3 2 3 3" xfId="42650"/>
    <cellStyle name="SAPBEXHLevel3X 3 2 3 3 2" xfId="42651"/>
    <cellStyle name="SAPBEXHLevel3X 3 2 3 4" xfId="42652"/>
    <cellStyle name="SAPBEXHLevel3X 3 2 3 4 2" xfId="42653"/>
    <cellStyle name="SAPBEXHLevel3X 3 2 3 5" xfId="42654"/>
    <cellStyle name="SAPBEXHLevel3X 3 2 4" xfId="6208"/>
    <cellStyle name="SAPBEXHLevel3X 3 2 4 2" xfId="6209"/>
    <cellStyle name="SAPBEXHLevel3X 3 2 4 2 2" xfId="42655"/>
    <cellStyle name="SAPBEXHLevel3X 3 2 4 2 2 2" xfId="42656"/>
    <cellStyle name="SAPBEXHLevel3X 3 2 4 2 3" xfId="42657"/>
    <cellStyle name="SAPBEXHLevel3X 3 2 4 2 3 2" xfId="42658"/>
    <cellStyle name="SAPBEXHLevel3X 3 2 4 2 4" xfId="42659"/>
    <cellStyle name="SAPBEXHLevel3X 3 2 4 3" xfId="42660"/>
    <cellStyle name="SAPBEXHLevel3X 3 2 4 3 2" xfId="42661"/>
    <cellStyle name="SAPBEXHLevel3X 3 2 4 4" xfId="42662"/>
    <cellStyle name="SAPBEXHLevel3X 3 2 4 4 2" xfId="42663"/>
    <cellStyle name="SAPBEXHLevel3X 3 2 4 5" xfId="42664"/>
    <cellStyle name="SAPBEXHLevel3X 3 2 5" xfId="6210"/>
    <cellStyle name="SAPBEXHLevel3X 3 2 5 2" xfId="6211"/>
    <cellStyle name="SAPBEXHLevel3X 3 2 5 2 2" xfId="42665"/>
    <cellStyle name="SAPBEXHLevel3X 3 2 5 2 2 2" xfId="42666"/>
    <cellStyle name="SAPBEXHLevel3X 3 2 5 2 3" xfId="42667"/>
    <cellStyle name="SAPBEXHLevel3X 3 2 5 2 3 2" xfId="42668"/>
    <cellStyle name="SAPBEXHLevel3X 3 2 5 2 4" xfId="42669"/>
    <cellStyle name="SAPBEXHLevel3X 3 2 5 3" xfId="42670"/>
    <cellStyle name="SAPBEXHLevel3X 3 2 5 3 2" xfId="42671"/>
    <cellStyle name="SAPBEXHLevel3X 3 2 5 4" xfId="42672"/>
    <cellStyle name="SAPBEXHLevel3X 3 2 5 4 2" xfId="42673"/>
    <cellStyle name="SAPBEXHLevel3X 3 2 5 5" xfId="42674"/>
    <cellStyle name="SAPBEXHLevel3X 3 2 6" xfId="6212"/>
    <cellStyle name="SAPBEXHLevel3X 3 2 6 2" xfId="6213"/>
    <cellStyle name="SAPBEXHLevel3X 3 2 6 2 2" xfId="42675"/>
    <cellStyle name="SAPBEXHLevel3X 3 2 6 2 2 2" xfId="42676"/>
    <cellStyle name="SAPBEXHLevel3X 3 2 6 2 3" xfId="42677"/>
    <cellStyle name="SAPBEXHLevel3X 3 2 6 2 3 2" xfId="42678"/>
    <cellStyle name="SAPBEXHLevel3X 3 2 6 2 4" xfId="42679"/>
    <cellStyle name="SAPBEXHLevel3X 3 2 6 3" xfId="42680"/>
    <cellStyle name="SAPBEXHLevel3X 3 2 6 3 2" xfId="42681"/>
    <cellStyle name="SAPBEXHLevel3X 3 2 6 4" xfId="42682"/>
    <cellStyle name="SAPBEXHLevel3X 3 2 6 4 2" xfId="42683"/>
    <cellStyle name="SAPBEXHLevel3X 3 2 6 5" xfId="42684"/>
    <cellStyle name="SAPBEXHLevel3X 3 2 7" xfId="6214"/>
    <cellStyle name="SAPBEXHLevel3X 3 2 7 2" xfId="42685"/>
    <cellStyle name="SAPBEXHLevel3X 3 2 7 2 2" xfId="42686"/>
    <cellStyle name="SAPBEXHLevel3X 3 2 7 3" xfId="42687"/>
    <cellStyle name="SAPBEXHLevel3X 3 2 7 3 2" xfId="42688"/>
    <cellStyle name="SAPBEXHLevel3X 3 2 7 4" xfId="42689"/>
    <cellStyle name="SAPBEXHLevel3X 3 2 8" xfId="42690"/>
    <cellStyle name="SAPBEXHLevel3X 3 2 8 2" xfId="42691"/>
    <cellStyle name="SAPBEXHLevel3X 3 2 9" xfId="42692"/>
    <cellStyle name="SAPBEXHLevel3X 3 2 9 2" xfId="42693"/>
    <cellStyle name="SAPBEXHLevel3X 3 3" xfId="6215"/>
    <cellStyle name="SAPBEXHLevel3X 3 3 10" xfId="42694"/>
    <cellStyle name="SAPBEXHLevel3X 3 3 2" xfId="6216"/>
    <cellStyle name="SAPBEXHLevel3X 3 3 2 2" xfId="6217"/>
    <cellStyle name="SAPBEXHLevel3X 3 3 2 2 2" xfId="42695"/>
    <cellStyle name="SAPBEXHLevel3X 3 3 2 2 2 2" xfId="42696"/>
    <cellStyle name="SAPBEXHLevel3X 3 3 2 2 3" xfId="42697"/>
    <cellStyle name="SAPBEXHLevel3X 3 3 2 2 3 2" xfId="42698"/>
    <cellStyle name="SAPBEXHLevel3X 3 3 2 2 4" xfId="42699"/>
    <cellStyle name="SAPBEXHLevel3X 3 3 2 3" xfId="42700"/>
    <cellStyle name="SAPBEXHLevel3X 3 3 2 3 2" xfId="42701"/>
    <cellStyle name="SAPBEXHLevel3X 3 3 2 4" xfId="42702"/>
    <cellStyle name="SAPBEXHLevel3X 3 3 2 4 2" xfId="42703"/>
    <cellStyle name="SAPBEXHLevel3X 3 3 2 5" xfId="42704"/>
    <cellStyle name="SAPBEXHLevel3X 3 3 3" xfId="6218"/>
    <cellStyle name="SAPBEXHLevel3X 3 3 3 2" xfId="6219"/>
    <cellStyle name="SAPBEXHLevel3X 3 3 3 2 2" xfId="42705"/>
    <cellStyle name="SAPBEXHLevel3X 3 3 3 2 2 2" xfId="42706"/>
    <cellStyle name="SAPBEXHLevel3X 3 3 3 2 3" xfId="42707"/>
    <cellStyle name="SAPBEXHLevel3X 3 3 3 2 3 2" xfId="42708"/>
    <cellStyle name="SAPBEXHLevel3X 3 3 3 2 4" xfId="42709"/>
    <cellStyle name="SAPBEXHLevel3X 3 3 3 3" xfId="42710"/>
    <cellStyle name="SAPBEXHLevel3X 3 3 3 3 2" xfId="42711"/>
    <cellStyle name="SAPBEXHLevel3X 3 3 3 4" xfId="42712"/>
    <cellStyle name="SAPBEXHLevel3X 3 3 3 4 2" xfId="42713"/>
    <cellStyle name="SAPBEXHLevel3X 3 3 3 5" xfId="42714"/>
    <cellStyle name="SAPBEXHLevel3X 3 3 4" xfId="6220"/>
    <cellStyle name="SAPBEXHLevel3X 3 3 4 2" xfId="6221"/>
    <cellStyle name="SAPBEXHLevel3X 3 3 4 2 2" xfId="42715"/>
    <cellStyle name="SAPBEXHLevel3X 3 3 4 2 2 2" xfId="42716"/>
    <cellStyle name="SAPBEXHLevel3X 3 3 4 2 3" xfId="42717"/>
    <cellStyle name="SAPBEXHLevel3X 3 3 4 2 3 2" xfId="42718"/>
    <cellStyle name="SAPBEXHLevel3X 3 3 4 2 4" xfId="42719"/>
    <cellStyle name="SAPBEXHLevel3X 3 3 4 3" xfId="42720"/>
    <cellStyle name="SAPBEXHLevel3X 3 3 4 3 2" xfId="42721"/>
    <cellStyle name="SAPBEXHLevel3X 3 3 4 4" xfId="42722"/>
    <cellStyle name="SAPBEXHLevel3X 3 3 4 4 2" xfId="42723"/>
    <cellStyle name="SAPBEXHLevel3X 3 3 4 5" xfId="42724"/>
    <cellStyle name="SAPBEXHLevel3X 3 3 5" xfId="6222"/>
    <cellStyle name="SAPBEXHLevel3X 3 3 5 2" xfId="6223"/>
    <cellStyle name="SAPBEXHLevel3X 3 3 5 2 2" xfId="42725"/>
    <cellStyle name="SAPBEXHLevel3X 3 3 5 2 2 2" xfId="42726"/>
    <cellStyle name="SAPBEXHLevel3X 3 3 5 2 3" xfId="42727"/>
    <cellStyle name="SAPBEXHLevel3X 3 3 5 2 3 2" xfId="42728"/>
    <cellStyle name="SAPBEXHLevel3X 3 3 5 2 4" xfId="42729"/>
    <cellStyle name="SAPBEXHLevel3X 3 3 5 3" xfId="42730"/>
    <cellStyle name="SAPBEXHLevel3X 3 3 5 3 2" xfId="42731"/>
    <cellStyle name="SAPBEXHLevel3X 3 3 5 4" xfId="42732"/>
    <cellStyle name="SAPBEXHLevel3X 3 3 5 4 2" xfId="42733"/>
    <cellStyle name="SAPBEXHLevel3X 3 3 5 5" xfId="42734"/>
    <cellStyle name="SAPBEXHLevel3X 3 3 6" xfId="6224"/>
    <cellStyle name="SAPBEXHLevel3X 3 3 6 2" xfId="6225"/>
    <cellStyle name="SAPBEXHLevel3X 3 3 6 2 2" xfId="42735"/>
    <cellStyle name="SAPBEXHLevel3X 3 3 6 2 2 2" xfId="42736"/>
    <cellStyle name="SAPBEXHLevel3X 3 3 6 2 3" xfId="42737"/>
    <cellStyle name="SAPBEXHLevel3X 3 3 6 2 3 2" xfId="42738"/>
    <cellStyle name="SAPBEXHLevel3X 3 3 6 2 4" xfId="42739"/>
    <cellStyle name="SAPBEXHLevel3X 3 3 6 3" xfId="42740"/>
    <cellStyle name="SAPBEXHLevel3X 3 3 6 3 2" xfId="42741"/>
    <cellStyle name="SAPBEXHLevel3X 3 3 6 4" xfId="42742"/>
    <cellStyle name="SAPBEXHLevel3X 3 3 6 4 2" xfId="42743"/>
    <cellStyle name="SAPBEXHLevel3X 3 3 6 5" xfId="42744"/>
    <cellStyle name="SAPBEXHLevel3X 3 3 7" xfId="6226"/>
    <cellStyle name="SAPBEXHLevel3X 3 3 7 2" xfId="42745"/>
    <cellStyle name="SAPBEXHLevel3X 3 3 7 2 2" xfId="42746"/>
    <cellStyle name="SAPBEXHLevel3X 3 3 7 3" xfId="42747"/>
    <cellStyle name="SAPBEXHLevel3X 3 3 7 3 2" xfId="42748"/>
    <cellStyle name="SAPBEXHLevel3X 3 3 7 4" xfId="42749"/>
    <cellStyle name="SAPBEXHLevel3X 3 3 8" xfId="42750"/>
    <cellStyle name="SAPBEXHLevel3X 3 3 8 2" xfId="42751"/>
    <cellStyle name="SAPBEXHLevel3X 3 3 9" xfId="42752"/>
    <cellStyle name="SAPBEXHLevel3X 3 3 9 2" xfId="42753"/>
    <cellStyle name="SAPBEXHLevel3X 3 4" xfId="6227"/>
    <cellStyle name="SAPBEXHLevel3X 3 4 10" xfId="42754"/>
    <cellStyle name="SAPBEXHLevel3X 3 4 2" xfId="6228"/>
    <cellStyle name="SAPBEXHLevel3X 3 4 2 2" xfId="6229"/>
    <cellStyle name="SAPBEXHLevel3X 3 4 2 2 2" xfId="42755"/>
    <cellStyle name="SAPBEXHLevel3X 3 4 2 2 2 2" xfId="42756"/>
    <cellStyle name="SAPBEXHLevel3X 3 4 2 2 3" xfId="42757"/>
    <cellStyle name="SAPBEXHLevel3X 3 4 2 2 3 2" xfId="42758"/>
    <cellStyle name="SAPBEXHLevel3X 3 4 2 2 4" xfId="42759"/>
    <cellStyle name="SAPBEXHLevel3X 3 4 2 3" xfId="42760"/>
    <cellStyle name="SAPBEXHLevel3X 3 4 2 3 2" xfId="42761"/>
    <cellStyle name="SAPBEXHLevel3X 3 4 2 4" xfId="42762"/>
    <cellStyle name="SAPBEXHLevel3X 3 4 2 4 2" xfId="42763"/>
    <cellStyle name="SAPBEXHLevel3X 3 4 2 5" xfId="42764"/>
    <cellStyle name="SAPBEXHLevel3X 3 4 3" xfId="6230"/>
    <cellStyle name="SAPBEXHLevel3X 3 4 3 2" xfId="6231"/>
    <cellStyle name="SAPBEXHLevel3X 3 4 3 2 2" xfId="42765"/>
    <cellStyle name="SAPBEXHLevel3X 3 4 3 2 2 2" xfId="42766"/>
    <cellStyle name="SAPBEXHLevel3X 3 4 3 2 3" xfId="42767"/>
    <cellStyle name="SAPBEXHLevel3X 3 4 3 2 3 2" xfId="42768"/>
    <cellStyle name="SAPBEXHLevel3X 3 4 3 2 4" xfId="42769"/>
    <cellStyle name="SAPBEXHLevel3X 3 4 3 3" xfId="42770"/>
    <cellStyle name="SAPBEXHLevel3X 3 4 3 3 2" xfId="42771"/>
    <cellStyle name="SAPBEXHLevel3X 3 4 3 4" xfId="42772"/>
    <cellStyle name="SAPBEXHLevel3X 3 4 3 4 2" xfId="42773"/>
    <cellStyle name="SAPBEXHLevel3X 3 4 3 5" xfId="42774"/>
    <cellStyle name="SAPBEXHLevel3X 3 4 4" xfId="6232"/>
    <cellStyle name="SAPBEXHLevel3X 3 4 4 2" xfId="6233"/>
    <cellStyle name="SAPBEXHLevel3X 3 4 4 2 2" xfId="42775"/>
    <cellStyle name="SAPBEXHLevel3X 3 4 4 2 2 2" xfId="42776"/>
    <cellStyle name="SAPBEXHLevel3X 3 4 4 2 3" xfId="42777"/>
    <cellStyle name="SAPBEXHLevel3X 3 4 4 2 3 2" xfId="42778"/>
    <cellStyle name="SAPBEXHLevel3X 3 4 4 2 4" xfId="42779"/>
    <cellStyle name="SAPBEXHLevel3X 3 4 4 3" xfId="42780"/>
    <cellStyle name="SAPBEXHLevel3X 3 4 4 3 2" xfId="42781"/>
    <cellStyle name="SAPBEXHLevel3X 3 4 4 4" xfId="42782"/>
    <cellStyle name="SAPBEXHLevel3X 3 4 4 4 2" xfId="42783"/>
    <cellStyle name="SAPBEXHLevel3X 3 4 4 5" xfId="42784"/>
    <cellStyle name="SAPBEXHLevel3X 3 4 5" xfId="6234"/>
    <cellStyle name="SAPBEXHLevel3X 3 4 5 2" xfId="6235"/>
    <cellStyle name="SAPBEXHLevel3X 3 4 5 2 2" xfId="42785"/>
    <cellStyle name="SAPBEXHLevel3X 3 4 5 2 2 2" xfId="42786"/>
    <cellStyle name="SAPBEXHLevel3X 3 4 5 2 3" xfId="42787"/>
    <cellStyle name="SAPBEXHLevel3X 3 4 5 2 3 2" xfId="42788"/>
    <cellStyle name="SAPBEXHLevel3X 3 4 5 2 4" xfId="42789"/>
    <cellStyle name="SAPBEXHLevel3X 3 4 5 3" xfId="42790"/>
    <cellStyle name="SAPBEXHLevel3X 3 4 5 3 2" xfId="42791"/>
    <cellStyle name="SAPBEXHLevel3X 3 4 5 4" xfId="42792"/>
    <cellStyle name="SAPBEXHLevel3X 3 4 5 4 2" xfId="42793"/>
    <cellStyle name="SAPBEXHLevel3X 3 4 5 5" xfId="42794"/>
    <cellStyle name="SAPBEXHLevel3X 3 4 6" xfId="6236"/>
    <cellStyle name="SAPBEXHLevel3X 3 4 6 2" xfId="6237"/>
    <cellStyle name="SAPBEXHLevel3X 3 4 6 2 2" xfId="42795"/>
    <cellStyle name="SAPBEXHLevel3X 3 4 6 2 2 2" xfId="42796"/>
    <cellStyle name="SAPBEXHLevel3X 3 4 6 2 3" xfId="42797"/>
    <cellStyle name="SAPBEXHLevel3X 3 4 6 2 3 2" xfId="42798"/>
    <cellStyle name="SAPBEXHLevel3X 3 4 6 2 4" xfId="42799"/>
    <cellStyle name="SAPBEXHLevel3X 3 4 6 3" xfId="42800"/>
    <cellStyle name="SAPBEXHLevel3X 3 4 6 3 2" xfId="42801"/>
    <cellStyle name="SAPBEXHLevel3X 3 4 6 4" xfId="42802"/>
    <cellStyle name="SAPBEXHLevel3X 3 4 6 4 2" xfId="42803"/>
    <cellStyle name="SAPBEXHLevel3X 3 4 6 5" xfId="42804"/>
    <cellStyle name="SAPBEXHLevel3X 3 4 7" xfId="6238"/>
    <cellStyle name="SAPBEXHLevel3X 3 4 7 2" xfId="42805"/>
    <cellStyle name="SAPBEXHLevel3X 3 4 7 2 2" xfId="42806"/>
    <cellStyle name="SAPBEXHLevel3X 3 4 7 3" xfId="42807"/>
    <cellStyle name="SAPBEXHLevel3X 3 4 7 3 2" xfId="42808"/>
    <cellStyle name="SAPBEXHLevel3X 3 4 7 4" xfId="42809"/>
    <cellStyle name="SAPBEXHLevel3X 3 4 8" xfId="42810"/>
    <cellStyle name="SAPBEXHLevel3X 3 4 8 2" xfId="42811"/>
    <cellStyle name="SAPBEXHLevel3X 3 4 9" xfId="42812"/>
    <cellStyle name="SAPBEXHLevel3X 3 4 9 2" xfId="42813"/>
    <cellStyle name="SAPBEXHLevel3X 3 5" xfId="6239"/>
    <cellStyle name="SAPBEXHLevel3X 3 5 2" xfId="6240"/>
    <cellStyle name="SAPBEXHLevel3X 3 5 2 2" xfId="42814"/>
    <cellStyle name="SAPBEXHLevel3X 3 5 2 2 2" xfId="42815"/>
    <cellStyle name="SAPBEXHLevel3X 3 5 2 3" xfId="42816"/>
    <cellStyle name="SAPBEXHLevel3X 3 5 2 3 2" xfId="42817"/>
    <cellStyle name="SAPBEXHLevel3X 3 5 2 4" xfId="42818"/>
    <cellStyle name="SAPBEXHLevel3X 3 5 3" xfId="42819"/>
    <cellStyle name="SAPBEXHLevel3X 3 5 3 2" xfId="42820"/>
    <cellStyle name="SAPBEXHLevel3X 3 5 4" xfId="42821"/>
    <cellStyle name="SAPBEXHLevel3X 3 5 4 2" xfId="42822"/>
    <cellStyle name="SAPBEXHLevel3X 3 5 5" xfId="42823"/>
    <cellStyle name="SAPBEXHLevel3X 3 6" xfId="6241"/>
    <cellStyle name="SAPBEXHLevel3X 3 6 2" xfId="6242"/>
    <cellStyle name="SAPBEXHLevel3X 3 6 2 2" xfId="42824"/>
    <cellStyle name="SAPBEXHLevel3X 3 6 2 2 2" xfId="42825"/>
    <cellStyle name="SAPBEXHLevel3X 3 6 2 3" xfId="42826"/>
    <cellStyle name="SAPBEXHLevel3X 3 6 2 3 2" xfId="42827"/>
    <cellStyle name="SAPBEXHLevel3X 3 6 2 4" xfId="42828"/>
    <cellStyle name="SAPBEXHLevel3X 3 6 3" xfId="42829"/>
    <cellStyle name="SAPBEXHLevel3X 3 6 3 2" xfId="42830"/>
    <cellStyle name="SAPBEXHLevel3X 3 6 4" xfId="42831"/>
    <cellStyle name="SAPBEXHLevel3X 3 6 4 2" xfId="42832"/>
    <cellStyle name="SAPBEXHLevel3X 3 6 5" xfId="42833"/>
    <cellStyle name="SAPBEXHLevel3X 3 7" xfId="6243"/>
    <cellStyle name="SAPBEXHLevel3X 3 7 2" xfId="6244"/>
    <cellStyle name="SAPBEXHLevel3X 3 7 2 2" xfId="42834"/>
    <cellStyle name="SAPBEXHLevel3X 3 7 2 2 2" xfId="42835"/>
    <cellStyle name="SAPBEXHLevel3X 3 7 2 3" xfId="42836"/>
    <cellStyle name="SAPBEXHLevel3X 3 7 2 3 2" xfId="42837"/>
    <cellStyle name="SAPBEXHLevel3X 3 7 2 4" xfId="42838"/>
    <cellStyle name="SAPBEXHLevel3X 3 7 3" xfId="42839"/>
    <cellStyle name="SAPBEXHLevel3X 3 7 3 2" xfId="42840"/>
    <cellStyle name="SAPBEXHLevel3X 3 7 4" xfId="42841"/>
    <cellStyle name="SAPBEXHLevel3X 3 7 4 2" xfId="42842"/>
    <cellStyle name="SAPBEXHLevel3X 3 7 5" xfId="42843"/>
    <cellStyle name="SAPBEXHLevel3X 3 8" xfId="6245"/>
    <cellStyle name="SAPBEXHLevel3X 3 8 2" xfId="6246"/>
    <cellStyle name="SAPBEXHLevel3X 3 8 2 2" xfId="42844"/>
    <cellStyle name="SAPBEXHLevel3X 3 8 2 2 2" xfId="42845"/>
    <cellStyle name="SAPBEXHLevel3X 3 8 2 3" xfId="42846"/>
    <cellStyle name="SAPBEXHLevel3X 3 8 2 3 2" xfId="42847"/>
    <cellStyle name="SAPBEXHLevel3X 3 8 2 4" xfId="42848"/>
    <cellStyle name="SAPBEXHLevel3X 3 8 3" xfId="42849"/>
    <cellStyle name="SAPBEXHLevel3X 3 8 3 2" xfId="42850"/>
    <cellStyle name="SAPBEXHLevel3X 3 8 4" xfId="42851"/>
    <cellStyle name="SAPBEXHLevel3X 3 8 4 2" xfId="42852"/>
    <cellStyle name="SAPBEXHLevel3X 3 8 5" xfId="42853"/>
    <cellStyle name="SAPBEXHLevel3X 3 9" xfId="6247"/>
    <cellStyle name="SAPBEXHLevel3X 3 9 2" xfId="6248"/>
    <cellStyle name="SAPBEXHLevel3X 3 9 2 2" xfId="42854"/>
    <cellStyle name="SAPBEXHLevel3X 3 9 2 2 2" xfId="42855"/>
    <cellStyle name="SAPBEXHLevel3X 3 9 2 3" xfId="42856"/>
    <cellStyle name="SAPBEXHLevel3X 3 9 2 3 2" xfId="42857"/>
    <cellStyle name="SAPBEXHLevel3X 3 9 2 4" xfId="42858"/>
    <cellStyle name="SAPBEXHLevel3X 3 9 3" xfId="42859"/>
    <cellStyle name="SAPBEXHLevel3X 3 9 3 2" xfId="42860"/>
    <cellStyle name="SAPBEXHLevel3X 3 9 4" xfId="42861"/>
    <cellStyle name="SAPBEXHLevel3X 3 9 4 2" xfId="42862"/>
    <cellStyle name="SAPBEXHLevel3X 3 9 5" xfId="42863"/>
    <cellStyle name="SAPBEXHLevel3X 4" xfId="6249"/>
    <cellStyle name="SAPBEXHLevel3X 4 10" xfId="42864"/>
    <cellStyle name="SAPBEXHLevel3X 4 2" xfId="6250"/>
    <cellStyle name="SAPBEXHLevel3X 4 2 2" xfId="6251"/>
    <cellStyle name="SAPBEXHLevel3X 4 2 2 2" xfId="42865"/>
    <cellStyle name="SAPBEXHLevel3X 4 2 2 2 2" xfId="42866"/>
    <cellStyle name="SAPBEXHLevel3X 4 2 2 3" xfId="42867"/>
    <cellStyle name="SAPBEXHLevel3X 4 2 2 3 2" xfId="42868"/>
    <cellStyle name="SAPBEXHLevel3X 4 2 2 4" xfId="42869"/>
    <cellStyle name="SAPBEXHLevel3X 4 2 3" xfId="42870"/>
    <cellStyle name="SAPBEXHLevel3X 4 2 3 2" xfId="42871"/>
    <cellStyle name="SAPBEXHLevel3X 4 2 4" xfId="42872"/>
    <cellStyle name="SAPBEXHLevel3X 4 2 4 2" xfId="42873"/>
    <cellStyle name="SAPBEXHLevel3X 4 2 5" xfId="42874"/>
    <cellStyle name="SAPBEXHLevel3X 4 3" xfId="6252"/>
    <cellStyle name="SAPBEXHLevel3X 4 3 2" xfId="6253"/>
    <cellStyle name="SAPBEXHLevel3X 4 3 2 2" xfId="42875"/>
    <cellStyle name="SAPBEXHLevel3X 4 3 2 2 2" xfId="42876"/>
    <cellStyle name="SAPBEXHLevel3X 4 3 2 3" xfId="42877"/>
    <cellStyle name="SAPBEXHLevel3X 4 3 2 3 2" xfId="42878"/>
    <cellStyle name="SAPBEXHLevel3X 4 3 2 4" xfId="42879"/>
    <cellStyle name="SAPBEXHLevel3X 4 3 3" xfId="42880"/>
    <cellStyle name="SAPBEXHLevel3X 4 3 3 2" xfId="42881"/>
    <cellStyle name="SAPBEXHLevel3X 4 3 4" xfId="42882"/>
    <cellStyle name="SAPBEXHLevel3X 4 3 4 2" xfId="42883"/>
    <cellStyle name="SAPBEXHLevel3X 4 3 5" xfId="42884"/>
    <cellStyle name="SAPBEXHLevel3X 4 4" xfId="6254"/>
    <cellStyle name="SAPBEXHLevel3X 4 4 2" xfId="6255"/>
    <cellStyle name="SAPBEXHLevel3X 4 4 2 2" xfId="42885"/>
    <cellStyle name="SAPBEXHLevel3X 4 4 2 2 2" xfId="42886"/>
    <cellStyle name="SAPBEXHLevel3X 4 4 2 3" xfId="42887"/>
    <cellStyle name="SAPBEXHLevel3X 4 4 2 3 2" xfId="42888"/>
    <cellStyle name="SAPBEXHLevel3X 4 4 2 4" xfId="42889"/>
    <cellStyle name="SAPBEXHLevel3X 4 4 3" xfId="42890"/>
    <cellStyle name="SAPBEXHLevel3X 4 4 3 2" xfId="42891"/>
    <cellStyle name="SAPBEXHLevel3X 4 4 4" xfId="42892"/>
    <cellStyle name="SAPBEXHLevel3X 4 4 4 2" xfId="42893"/>
    <cellStyle name="SAPBEXHLevel3X 4 4 5" xfId="42894"/>
    <cellStyle name="SAPBEXHLevel3X 4 5" xfId="6256"/>
    <cellStyle name="SAPBEXHLevel3X 4 5 2" xfId="6257"/>
    <cellStyle name="SAPBEXHLevel3X 4 5 2 2" xfId="42895"/>
    <cellStyle name="SAPBEXHLevel3X 4 5 2 2 2" xfId="42896"/>
    <cellStyle name="SAPBEXHLevel3X 4 5 2 3" xfId="42897"/>
    <cellStyle name="SAPBEXHLevel3X 4 5 2 3 2" xfId="42898"/>
    <cellStyle name="SAPBEXHLevel3X 4 5 2 4" xfId="42899"/>
    <cellStyle name="SAPBEXHLevel3X 4 5 3" xfId="42900"/>
    <cellStyle name="SAPBEXHLevel3X 4 5 3 2" xfId="42901"/>
    <cellStyle name="SAPBEXHLevel3X 4 5 4" xfId="42902"/>
    <cellStyle name="SAPBEXHLevel3X 4 5 4 2" xfId="42903"/>
    <cellStyle name="SAPBEXHLevel3X 4 5 5" xfId="42904"/>
    <cellStyle name="SAPBEXHLevel3X 4 6" xfId="6258"/>
    <cellStyle name="SAPBEXHLevel3X 4 6 2" xfId="6259"/>
    <cellStyle name="SAPBEXHLevel3X 4 6 2 2" xfId="42905"/>
    <cellStyle name="SAPBEXHLevel3X 4 6 2 2 2" xfId="42906"/>
    <cellStyle name="SAPBEXHLevel3X 4 6 2 3" xfId="42907"/>
    <cellStyle name="SAPBEXHLevel3X 4 6 2 3 2" xfId="42908"/>
    <cellStyle name="SAPBEXHLevel3X 4 6 2 4" xfId="42909"/>
    <cellStyle name="SAPBEXHLevel3X 4 6 3" xfId="42910"/>
    <cellStyle name="SAPBEXHLevel3X 4 6 3 2" xfId="42911"/>
    <cellStyle name="SAPBEXHLevel3X 4 6 4" xfId="42912"/>
    <cellStyle name="SAPBEXHLevel3X 4 6 4 2" xfId="42913"/>
    <cellStyle name="SAPBEXHLevel3X 4 6 5" xfId="42914"/>
    <cellStyle name="SAPBEXHLevel3X 4 7" xfId="6260"/>
    <cellStyle name="SAPBEXHLevel3X 4 7 2" xfId="42915"/>
    <cellStyle name="SAPBEXHLevel3X 4 7 2 2" xfId="42916"/>
    <cellStyle name="SAPBEXHLevel3X 4 7 3" xfId="42917"/>
    <cellStyle name="SAPBEXHLevel3X 4 7 3 2" xfId="42918"/>
    <cellStyle name="SAPBEXHLevel3X 4 7 4" xfId="42919"/>
    <cellStyle name="SAPBEXHLevel3X 4 8" xfId="42920"/>
    <cellStyle name="SAPBEXHLevel3X 4 8 2" xfId="42921"/>
    <cellStyle name="SAPBEXHLevel3X 4 9" xfId="42922"/>
    <cellStyle name="SAPBEXHLevel3X 4 9 2" xfId="42923"/>
    <cellStyle name="SAPBEXHLevel3X 5" xfId="6261"/>
    <cellStyle name="SAPBEXHLevel3X 5 10" xfId="42924"/>
    <cellStyle name="SAPBEXHLevel3X 5 2" xfId="6262"/>
    <cellStyle name="SAPBEXHLevel3X 5 2 2" xfId="6263"/>
    <cellStyle name="SAPBEXHLevel3X 5 2 2 2" xfId="42925"/>
    <cellStyle name="SAPBEXHLevel3X 5 2 2 2 2" xfId="42926"/>
    <cellStyle name="SAPBEXHLevel3X 5 2 2 3" xfId="42927"/>
    <cellStyle name="SAPBEXHLevel3X 5 2 2 3 2" xfId="42928"/>
    <cellStyle name="SAPBEXHLevel3X 5 2 2 4" xfId="42929"/>
    <cellStyle name="SAPBEXHLevel3X 5 2 3" xfId="42930"/>
    <cellStyle name="SAPBEXHLevel3X 5 2 3 2" xfId="42931"/>
    <cellStyle name="SAPBEXHLevel3X 5 2 4" xfId="42932"/>
    <cellStyle name="SAPBEXHLevel3X 5 2 4 2" xfId="42933"/>
    <cellStyle name="SAPBEXHLevel3X 5 2 5" xfId="42934"/>
    <cellStyle name="SAPBEXHLevel3X 5 3" xfId="6264"/>
    <cellStyle name="SAPBEXHLevel3X 5 3 2" xfId="6265"/>
    <cellStyle name="SAPBEXHLevel3X 5 3 2 2" xfId="42935"/>
    <cellStyle name="SAPBEXHLevel3X 5 3 2 2 2" xfId="42936"/>
    <cellStyle name="SAPBEXHLevel3X 5 3 2 3" xfId="42937"/>
    <cellStyle name="SAPBEXHLevel3X 5 3 2 3 2" xfId="42938"/>
    <cellStyle name="SAPBEXHLevel3X 5 3 2 4" xfId="42939"/>
    <cellStyle name="SAPBEXHLevel3X 5 3 3" xfId="42940"/>
    <cellStyle name="SAPBEXHLevel3X 5 3 3 2" xfId="42941"/>
    <cellStyle name="SAPBEXHLevel3X 5 3 4" xfId="42942"/>
    <cellStyle name="SAPBEXHLevel3X 5 3 4 2" xfId="42943"/>
    <cellStyle name="SAPBEXHLevel3X 5 3 5" xfId="42944"/>
    <cellStyle name="SAPBEXHLevel3X 5 4" xfId="6266"/>
    <cellStyle name="SAPBEXHLevel3X 5 4 2" xfId="6267"/>
    <cellStyle name="SAPBEXHLevel3X 5 4 2 2" xfId="42945"/>
    <cellStyle name="SAPBEXHLevel3X 5 4 2 2 2" xfId="42946"/>
    <cellStyle name="SAPBEXHLevel3X 5 4 2 3" xfId="42947"/>
    <cellStyle name="SAPBEXHLevel3X 5 4 2 3 2" xfId="42948"/>
    <cellStyle name="SAPBEXHLevel3X 5 4 2 4" xfId="42949"/>
    <cellStyle name="SAPBEXHLevel3X 5 4 3" xfId="42950"/>
    <cellStyle name="SAPBEXHLevel3X 5 4 3 2" xfId="42951"/>
    <cellStyle name="SAPBEXHLevel3X 5 4 4" xfId="42952"/>
    <cellStyle name="SAPBEXHLevel3X 5 4 4 2" xfId="42953"/>
    <cellStyle name="SAPBEXHLevel3X 5 4 5" xfId="42954"/>
    <cellStyle name="SAPBEXHLevel3X 5 5" xfId="6268"/>
    <cellStyle name="SAPBEXHLevel3X 5 5 2" xfId="6269"/>
    <cellStyle name="SAPBEXHLevel3X 5 5 2 2" xfId="42955"/>
    <cellStyle name="SAPBEXHLevel3X 5 5 2 2 2" xfId="42956"/>
    <cellStyle name="SAPBEXHLevel3X 5 5 2 3" xfId="42957"/>
    <cellStyle name="SAPBEXHLevel3X 5 5 2 3 2" xfId="42958"/>
    <cellStyle name="SAPBEXHLevel3X 5 5 2 4" xfId="42959"/>
    <cellStyle name="SAPBEXHLevel3X 5 5 3" xfId="42960"/>
    <cellStyle name="SAPBEXHLevel3X 5 5 3 2" xfId="42961"/>
    <cellStyle name="SAPBEXHLevel3X 5 5 4" xfId="42962"/>
    <cellStyle name="SAPBEXHLevel3X 5 5 4 2" xfId="42963"/>
    <cellStyle name="SAPBEXHLevel3X 5 5 5" xfId="42964"/>
    <cellStyle name="SAPBEXHLevel3X 5 6" xfId="6270"/>
    <cellStyle name="SAPBEXHLevel3X 5 6 2" xfId="6271"/>
    <cellStyle name="SAPBEXHLevel3X 5 6 2 2" xfId="42965"/>
    <cellStyle name="SAPBEXHLevel3X 5 6 2 2 2" xfId="42966"/>
    <cellStyle name="SAPBEXHLevel3X 5 6 2 3" xfId="42967"/>
    <cellStyle name="SAPBEXHLevel3X 5 6 2 3 2" xfId="42968"/>
    <cellStyle name="SAPBEXHLevel3X 5 6 2 4" xfId="42969"/>
    <cellStyle name="SAPBEXHLevel3X 5 6 3" xfId="42970"/>
    <cellStyle name="SAPBEXHLevel3X 5 6 3 2" xfId="42971"/>
    <cellStyle name="SAPBEXHLevel3X 5 6 4" xfId="42972"/>
    <cellStyle name="SAPBEXHLevel3X 5 6 4 2" xfId="42973"/>
    <cellStyle name="SAPBEXHLevel3X 5 6 5" xfId="42974"/>
    <cellStyle name="SAPBEXHLevel3X 5 7" xfId="6272"/>
    <cellStyle name="SAPBEXHLevel3X 5 7 2" xfId="42975"/>
    <cellStyle name="SAPBEXHLevel3X 5 7 2 2" xfId="42976"/>
    <cellStyle name="SAPBEXHLevel3X 5 7 3" xfId="42977"/>
    <cellStyle name="SAPBEXHLevel3X 5 7 3 2" xfId="42978"/>
    <cellStyle name="SAPBEXHLevel3X 5 7 4" xfId="42979"/>
    <cellStyle name="SAPBEXHLevel3X 5 8" xfId="42980"/>
    <cellStyle name="SAPBEXHLevel3X 5 8 2" xfId="42981"/>
    <cellStyle name="SAPBEXHLevel3X 5 9" xfId="42982"/>
    <cellStyle name="SAPBEXHLevel3X 5 9 2" xfId="42983"/>
    <cellStyle name="SAPBEXHLevel3X 6" xfId="6273"/>
    <cellStyle name="SAPBEXHLevel3X 6 10" xfId="42984"/>
    <cellStyle name="SAPBEXHLevel3X 6 2" xfId="6274"/>
    <cellStyle name="SAPBEXHLevel3X 6 2 2" xfId="6275"/>
    <cellStyle name="SAPBEXHLevel3X 6 2 2 2" xfId="42985"/>
    <cellStyle name="SAPBEXHLevel3X 6 2 2 2 2" xfId="42986"/>
    <cellStyle name="SAPBEXHLevel3X 6 2 2 3" xfId="42987"/>
    <cellStyle name="SAPBEXHLevel3X 6 2 2 3 2" xfId="42988"/>
    <cellStyle name="SAPBEXHLevel3X 6 2 2 4" xfId="42989"/>
    <cellStyle name="SAPBEXHLevel3X 6 2 3" xfId="42990"/>
    <cellStyle name="SAPBEXHLevel3X 6 2 3 2" xfId="42991"/>
    <cellStyle name="SAPBEXHLevel3X 6 2 4" xfId="42992"/>
    <cellStyle name="SAPBEXHLevel3X 6 2 4 2" xfId="42993"/>
    <cellStyle name="SAPBEXHLevel3X 6 2 5" xfId="42994"/>
    <cellStyle name="SAPBEXHLevel3X 6 3" xfId="6276"/>
    <cellStyle name="SAPBEXHLevel3X 6 3 2" xfId="6277"/>
    <cellStyle name="SAPBEXHLevel3X 6 3 2 2" xfId="42995"/>
    <cellStyle name="SAPBEXHLevel3X 6 3 2 2 2" xfId="42996"/>
    <cellStyle name="SAPBEXHLevel3X 6 3 2 3" xfId="42997"/>
    <cellStyle name="SAPBEXHLevel3X 6 3 2 3 2" xfId="42998"/>
    <cellStyle name="SAPBEXHLevel3X 6 3 2 4" xfId="42999"/>
    <cellStyle name="SAPBEXHLevel3X 6 3 3" xfId="43000"/>
    <cellStyle name="SAPBEXHLevel3X 6 3 3 2" xfId="43001"/>
    <cellStyle name="SAPBEXHLevel3X 6 3 4" xfId="43002"/>
    <cellStyle name="SAPBEXHLevel3X 6 3 4 2" xfId="43003"/>
    <cellStyle name="SAPBEXHLevel3X 6 3 5" xfId="43004"/>
    <cellStyle name="SAPBEXHLevel3X 6 4" xfId="6278"/>
    <cellStyle name="SAPBEXHLevel3X 6 4 2" xfId="6279"/>
    <cellStyle name="SAPBEXHLevel3X 6 4 2 2" xfId="43005"/>
    <cellStyle name="SAPBEXHLevel3X 6 4 2 2 2" xfId="43006"/>
    <cellStyle name="SAPBEXHLevel3X 6 4 2 3" xfId="43007"/>
    <cellStyle name="SAPBEXHLevel3X 6 4 2 3 2" xfId="43008"/>
    <cellStyle name="SAPBEXHLevel3X 6 4 2 4" xfId="43009"/>
    <cellStyle name="SAPBEXHLevel3X 6 4 3" xfId="43010"/>
    <cellStyle name="SAPBEXHLevel3X 6 4 3 2" xfId="43011"/>
    <cellStyle name="SAPBEXHLevel3X 6 4 4" xfId="43012"/>
    <cellStyle name="SAPBEXHLevel3X 6 4 4 2" xfId="43013"/>
    <cellStyle name="SAPBEXHLevel3X 6 4 5" xfId="43014"/>
    <cellStyle name="SAPBEXHLevel3X 6 5" xfId="6280"/>
    <cellStyle name="SAPBEXHLevel3X 6 5 2" xfId="6281"/>
    <cellStyle name="SAPBEXHLevel3X 6 5 2 2" xfId="43015"/>
    <cellStyle name="SAPBEXHLevel3X 6 5 2 2 2" xfId="43016"/>
    <cellStyle name="SAPBEXHLevel3X 6 5 2 3" xfId="43017"/>
    <cellStyle name="SAPBEXHLevel3X 6 5 2 3 2" xfId="43018"/>
    <cellStyle name="SAPBEXHLevel3X 6 5 2 4" xfId="43019"/>
    <cellStyle name="SAPBEXHLevel3X 6 5 3" xfId="43020"/>
    <cellStyle name="SAPBEXHLevel3X 6 5 3 2" xfId="43021"/>
    <cellStyle name="SAPBEXHLevel3X 6 5 4" xfId="43022"/>
    <cellStyle name="SAPBEXHLevel3X 6 5 4 2" xfId="43023"/>
    <cellStyle name="SAPBEXHLevel3X 6 5 5" xfId="43024"/>
    <cellStyle name="SAPBEXHLevel3X 6 6" xfId="6282"/>
    <cellStyle name="SAPBEXHLevel3X 6 6 2" xfId="6283"/>
    <cellStyle name="SAPBEXHLevel3X 6 6 2 2" xfId="43025"/>
    <cellStyle name="SAPBEXHLevel3X 6 6 2 2 2" xfId="43026"/>
    <cellStyle name="SAPBEXHLevel3X 6 6 2 3" xfId="43027"/>
    <cellStyle name="SAPBEXHLevel3X 6 6 2 3 2" xfId="43028"/>
    <cellStyle name="SAPBEXHLevel3X 6 6 2 4" xfId="43029"/>
    <cellStyle name="SAPBEXHLevel3X 6 6 3" xfId="43030"/>
    <cellStyle name="SAPBEXHLevel3X 6 6 3 2" xfId="43031"/>
    <cellStyle name="SAPBEXHLevel3X 6 6 4" xfId="43032"/>
    <cellStyle name="SAPBEXHLevel3X 6 6 4 2" xfId="43033"/>
    <cellStyle name="SAPBEXHLevel3X 6 6 5" xfId="43034"/>
    <cellStyle name="SAPBEXHLevel3X 6 7" xfId="6284"/>
    <cellStyle name="SAPBEXHLevel3X 6 7 2" xfId="43035"/>
    <cellStyle name="SAPBEXHLevel3X 6 7 2 2" xfId="43036"/>
    <cellStyle name="SAPBEXHLevel3X 6 7 3" xfId="43037"/>
    <cellStyle name="SAPBEXHLevel3X 6 7 3 2" xfId="43038"/>
    <cellStyle name="SAPBEXHLevel3X 6 7 4" xfId="43039"/>
    <cellStyle name="SAPBEXHLevel3X 6 8" xfId="43040"/>
    <cellStyle name="SAPBEXHLevel3X 6 8 2" xfId="43041"/>
    <cellStyle name="SAPBEXHLevel3X 6 9" xfId="43042"/>
    <cellStyle name="SAPBEXHLevel3X 6 9 2" xfId="43043"/>
    <cellStyle name="SAPBEXHLevel3X 7" xfId="6285"/>
    <cellStyle name="SAPBEXHLevel3X 7 2" xfId="6286"/>
    <cellStyle name="SAPBEXHLevel3X 7 2 2" xfId="43044"/>
    <cellStyle name="SAPBEXHLevel3X 7 2 2 2" xfId="43045"/>
    <cellStyle name="SAPBEXHLevel3X 7 2 3" xfId="43046"/>
    <cellStyle name="SAPBEXHLevel3X 7 2 3 2" xfId="43047"/>
    <cellStyle name="SAPBEXHLevel3X 7 2 4" xfId="43048"/>
    <cellStyle name="SAPBEXHLevel3X 7 3" xfId="43049"/>
    <cellStyle name="SAPBEXHLevel3X 7 3 2" xfId="43050"/>
    <cellStyle name="SAPBEXHLevel3X 7 4" xfId="43051"/>
    <cellStyle name="SAPBEXHLevel3X 7 4 2" xfId="43052"/>
    <cellStyle name="SAPBEXHLevel3X 7 5" xfId="43053"/>
    <cellStyle name="SAPBEXHLevel3X 8" xfId="6287"/>
    <cellStyle name="SAPBEXHLevel3X 8 2" xfId="6288"/>
    <cellStyle name="SAPBEXHLevel3X 8 2 2" xfId="43054"/>
    <cellStyle name="SAPBEXHLevel3X 8 2 2 2" xfId="43055"/>
    <cellStyle name="SAPBEXHLevel3X 8 2 3" xfId="43056"/>
    <cellStyle name="SAPBEXHLevel3X 8 2 3 2" xfId="43057"/>
    <cellStyle name="SAPBEXHLevel3X 8 2 4" xfId="43058"/>
    <cellStyle name="SAPBEXHLevel3X 8 3" xfId="43059"/>
    <cellStyle name="SAPBEXHLevel3X 8 3 2" xfId="43060"/>
    <cellStyle name="SAPBEXHLevel3X 8 4" xfId="43061"/>
    <cellStyle name="SAPBEXHLevel3X 8 4 2" xfId="43062"/>
    <cellStyle name="SAPBEXHLevel3X 8 5" xfId="43063"/>
    <cellStyle name="SAPBEXHLevel3X 9" xfId="6289"/>
    <cellStyle name="SAPBEXHLevel3X 9 2" xfId="6290"/>
    <cellStyle name="SAPBEXHLevel3X 9 2 2" xfId="43064"/>
    <cellStyle name="SAPBEXHLevel3X 9 2 2 2" xfId="43065"/>
    <cellStyle name="SAPBEXHLevel3X 9 2 3" xfId="43066"/>
    <cellStyle name="SAPBEXHLevel3X 9 2 3 2" xfId="43067"/>
    <cellStyle name="SAPBEXHLevel3X 9 2 4" xfId="43068"/>
    <cellStyle name="SAPBEXHLevel3X 9 3" xfId="43069"/>
    <cellStyle name="SAPBEXHLevel3X 9 3 2" xfId="43070"/>
    <cellStyle name="SAPBEXHLevel3X 9 4" xfId="43071"/>
    <cellStyle name="SAPBEXHLevel3X 9 4 2" xfId="43072"/>
    <cellStyle name="SAPBEXHLevel3X 9 5" xfId="43073"/>
    <cellStyle name="SAPBEXinputData" xfId="6291"/>
    <cellStyle name="SAPBEXinputData 2" xfId="43074"/>
    <cellStyle name="SAPBEXinputData 2 2" xfId="43075"/>
    <cellStyle name="SAPBEXinputData 3" xfId="43076"/>
    <cellStyle name="SAPBEXItemHeader" xfId="6292"/>
    <cellStyle name="SAPBEXItemHeader 10" xfId="6293"/>
    <cellStyle name="SAPBEXItemHeader 10 2" xfId="6294"/>
    <cellStyle name="SAPBEXItemHeader 10 2 2" xfId="43077"/>
    <cellStyle name="SAPBEXItemHeader 10 2 2 2" xfId="43078"/>
    <cellStyle name="SAPBEXItemHeader 10 2 3" xfId="43079"/>
    <cellStyle name="SAPBEXItemHeader 10 2 3 2" xfId="43080"/>
    <cellStyle name="SAPBEXItemHeader 10 2 4" xfId="43081"/>
    <cellStyle name="SAPBEXItemHeader 10 3" xfId="43082"/>
    <cellStyle name="SAPBEXItemHeader 10 3 2" xfId="43083"/>
    <cellStyle name="SAPBEXItemHeader 10 4" xfId="43084"/>
    <cellStyle name="SAPBEXItemHeader 10 4 2" xfId="43085"/>
    <cellStyle name="SAPBEXItemHeader 10 5" xfId="43086"/>
    <cellStyle name="SAPBEXItemHeader 11" xfId="6295"/>
    <cellStyle name="SAPBEXItemHeader 11 2" xfId="43087"/>
    <cellStyle name="SAPBEXItemHeader 11 2 2" xfId="43088"/>
    <cellStyle name="SAPBEXItemHeader 11 3" xfId="43089"/>
    <cellStyle name="SAPBEXItemHeader 11 3 2" xfId="43090"/>
    <cellStyle name="SAPBEXItemHeader 11 4" xfId="43091"/>
    <cellStyle name="SAPBEXItemHeader 12" xfId="6296"/>
    <cellStyle name="SAPBEXItemHeader 12 2" xfId="43092"/>
    <cellStyle name="SAPBEXItemHeader 12 2 2" xfId="43093"/>
    <cellStyle name="SAPBEXItemHeader 12 3" xfId="43094"/>
    <cellStyle name="SAPBEXItemHeader 12 3 2" xfId="43095"/>
    <cellStyle name="SAPBEXItemHeader 12 4" xfId="43096"/>
    <cellStyle name="SAPBEXItemHeader 13" xfId="6297"/>
    <cellStyle name="SAPBEXItemHeader 13 2" xfId="43097"/>
    <cellStyle name="SAPBEXItemHeader 13 2 2" xfId="43098"/>
    <cellStyle name="SAPBEXItemHeader 13 3" xfId="43099"/>
    <cellStyle name="SAPBEXItemHeader 13 3 2" xfId="43100"/>
    <cellStyle name="SAPBEXItemHeader 13 4" xfId="43101"/>
    <cellStyle name="SAPBEXItemHeader 14" xfId="6298"/>
    <cellStyle name="SAPBEXItemHeader 14 2" xfId="43102"/>
    <cellStyle name="SAPBEXItemHeader 14 2 2" xfId="43103"/>
    <cellStyle name="SAPBEXItemHeader 14 3" xfId="43104"/>
    <cellStyle name="SAPBEXItemHeader 14 3 2" xfId="43105"/>
    <cellStyle name="SAPBEXItemHeader 14 4" xfId="43106"/>
    <cellStyle name="SAPBEXItemHeader 15" xfId="6299"/>
    <cellStyle name="SAPBEXItemHeader 15 2" xfId="43107"/>
    <cellStyle name="SAPBEXItemHeader 15 2 2" xfId="43108"/>
    <cellStyle name="SAPBEXItemHeader 15 3" xfId="43109"/>
    <cellStyle name="SAPBEXItemHeader 15 3 2" xfId="43110"/>
    <cellStyle name="SAPBEXItemHeader 15 4" xfId="43111"/>
    <cellStyle name="SAPBEXItemHeader 16" xfId="43112"/>
    <cellStyle name="SAPBEXItemHeader 16 2" xfId="43113"/>
    <cellStyle name="SAPBEXItemHeader 16 2 2" xfId="43114"/>
    <cellStyle name="SAPBEXItemHeader 16 3" xfId="43115"/>
    <cellStyle name="SAPBEXItemHeader 17" xfId="43116"/>
    <cellStyle name="SAPBEXItemHeader 17 2" xfId="43117"/>
    <cellStyle name="SAPBEXItemHeader 17 2 2" xfId="43118"/>
    <cellStyle name="SAPBEXItemHeader 17 3" xfId="43119"/>
    <cellStyle name="SAPBEXItemHeader 18" xfId="43120"/>
    <cellStyle name="SAPBEXItemHeader 18 2" xfId="43121"/>
    <cellStyle name="SAPBEXItemHeader 18 2 2" xfId="43122"/>
    <cellStyle name="SAPBEXItemHeader 18 3" xfId="43123"/>
    <cellStyle name="SAPBEXItemHeader 19" xfId="43124"/>
    <cellStyle name="SAPBEXItemHeader 19 2" xfId="43125"/>
    <cellStyle name="SAPBEXItemHeader 2" xfId="6300"/>
    <cellStyle name="SAPBEXItemHeader 2 10" xfId="6301"/>
    <cellStyle name="SAPBEXItemHeader 2 10 2" xfId="43126"/>
    <cellStyle name="SAPBEXItemHeader 2 10 2 2" xfId="43127"/>
    <cellStyle name="SAPBEXItemHeader 2 10 3" xfId="43128"/>
    <cellStyle name="SAPBEXItemHeader 2 10 3 2" xfId="43129"/>
    <cellStyle name="SAPBEXItemHeader 2 10 4" xfId="43130"/>
    <cellStyle name="SAPBEXItemHeader 2 11" xfId="6302"/>
    <cellStyle name="SAPBEXItemHeader 2 11 2" xfId="43131"/>
    <cellStyle name="SAPBEXItemHeader 2 11 2 2" xfId="43132"/>
    <cellStyle name="SAPBEXItemHeader 2 11 3" xfId="43133"/>
    <cellStyle name="SAPBEXItemHeader 2 11 3 2" xfId="43134"/>
    <cellStyle name="SAPBEXItemHeader 2 11 4" xfId="43135"/>
    <cellStyle name="SAPBEXItemHeader 2 12" xfId="6303"/>
    <cellStyle name="SAPBEXItemHeader 2 12 2" xfId="43136"/>
    <cellStyle name="SAPBEXItemHeader 2 12 2 2" xfId="43137"/>
    <cellStyle name="SAPBEXItemHeader 2 12 3" xfId="43138"/>
    <cellStyle name="SAPBEXItemHeader 2 12 3 2" xfId="43139"/>
    <cellStyle name="SAPBEXItemHeader 2 12 4" xfId="43140"/>
    <cellStyle name="SAPBEXItemHeader 2 13" xfId="6304"/>
    <cellStyle name="SAPBEXItemHeader 2 13 2" xfId="43141"/>
    <cellStyle name="SAPBEXItemHeader 2 13 2 2" xfId="43142"/>
    <cellStyle name="SAPBEXItemHeader 2 13 3" xfId="43143"/>
    <cellStyle name="SAPBEXItemHeader 2 13 3 2" xfId="43144"/>
    <cellStyle name="SAPBEXItemHeader 2 13 4" xfId="43145"/>
    <cellStyle name="SAPBEXItemHeader 2 14" xfId="6305"/>
    <cellStyle name="SAPBEXItemHeader 2 14 2" xfId="43146"/>
    <cellStyle name="SAPBEXItemHeader 2 14 2 2" xfId="43147"/>
    <cellStyle name="SAPBEXItemHeader 2 14 3" xfId="43148"/>
    <cellStyle name="SAPBEXItemHeader 2 14 3 2" xfId="43149"/>
    <cellStyle name="SAPBEXItemHeader 2 14 4" xfId="43150"/>
    <cellStyle name="SAPBEXItemHeader 2 15" xfId="43151"/>
    <cellStyle name="SAPBEXItemHeader 2 15 2" xfId="43152"/>
    <cellStyle name="SAPBEXItemHeader 2 15 2 2" xfId="43153"/>
    <cellStyle name="SAPBEXItemHeader 2 15 3" xfId="43154"/>
    <cellStyle name="SAPBEXItemHeader 2 16" xfId="43155"/>
    <cellStyle name="SAPBEXItemHeader 2 16 2" xfId="43156"/>
    <cellStyle name="SAPBEXItemHeader 2 16 2 2" xfId="43157"/>
    <cellStyle name="SAPBEXItemHeader 2 16 3" xfId="43158"/>
    <cellStyle name="SAPBEXItemHeader 2 17" xfId="43159"/>
    <cellStyle name="SAPBEXItemHeader 2 17 2" xfId="43160"/>
    <cellStyle name="SAPBEXItemHeader 2 17 2 2" xfId="43161"/>
    <cellStyle name="SAPBEXItemHeader 2 17 3" xfId="43162"/>
    <cellStyle name="SAPBEXItemHeader 2 18" xfId="43163"/>
    <cellStyle name="SAPBEXItemHeader 2 18 2" xfId="43164"/>
    <cellStyle name="SAPBEXItemHeader 2 19" xfId="43165"/>
    <cellStyle name="SAPBEXItemHeader 2 19 2" xfId="43166"/>
    <cellStyle name="SAPBEXItemHeader 2 2" xfId="6306"/>
    <cellStyle name="SAPBEXItemHeader 2 2 10" xfId="6307"/>
    <cellStyle name="SAPBEXItemHeader 2 2 10 2" xfId="43167"/>
    <cellStyle name="SAPBEXItemHeader 2 2 10 2 2" xfId="43168"/>
    <cellStyle name="SAPBEXItemHeader 2 2 10 3" xfId="43169"/>
    <cellStyle name="SAPBEXItemHeader 2 2 10 3 2" xfId="43170"/>
    <cellStyle name="SAPBEXItemHeader 2 2 10 4" xfId="43171"/>
    <cellStyle name="SAPBEXItemHeader 2 2 11" xfId="43172"/>
    <cellStyle name="SAPBEXItemHeader 2 2 11 2" xfId="43173"/>
    <cellStyle name="SAPBEXItemHeader 2 2 12" xfId="43174"/>
    <cellStyle name="SAPBEXItemHeader 2 2 12 2" xfId="43175"/>
    <cellStyle name="SAPBEXItemHeader 2 2 13" xfId="43176"/>
    <cellStyle name="SAPBEXItemHeader 2 2 2" xfId="6308"/>
    <cellStyle name="SAPBEXItemHeader 2 2 2 10" xfId="43177"/>
    <cellStyle name="SAPBEXItemHeader 2 2 2 2" xfId="6309"/>
    <cellStyle name="SAPBEXItemHeader 2 2 2 2 2" xfId="6310"/>
    <cellStyle name="SAPBEXItemHeader 2 2 2 2 2 2" xfId="43178"/>
    <cellStyle name="SAPBEXItemHeader 2 2 2 2 2 2 2" xfId="43179"/>
    <cellStyle name="SAPBEXItemHeader 2 2 2 2 2 3" xfId="43180"/>
    <cellStyle name="SAPBEXItemHeader 2 2 2 2 2 3 2" xfId="43181"/>
    <cellStyle name="SAPBEXItemHeader 2 2 2 2 2 4" xfId="43182"/>
    <cellStyle name="SAPBEXItemHeader 2 2 2 2 3" xfId="43183"/>
    <cellStyle name="SAPBEXItemHeader 2 2 2 2 3 2" xfId="43184"/>
    <cellStyle name="SAPBEXItemHeader 2 2 2 2 4" xfId="43185"/>
    <cellStyle name="SAPBEXItemHeader 2 2 2 2 4 2" xfId="43186"/>
    <cellStyle name="SAPBEXItemHeader 2 2 2 2 5" xfId="43187"/>
    <cellStyle name="SAPBEXItemHeader 2 2 2 3" xfId="6311"/>
    <cellStyle name="SAPBEXItemHeader 2 2 2 3 2" xfId="6312"/>
    <cellStyle name="SAPBEXItemHeader 2 2 2 3 2 2" xfId="43188"/>
    <cellStyle name="SAPBEXItemHeader 2 2 2 3 2 2 2" xfId="43189"/>
    <cellStyle name="SAPBEXItemHeader 2 2 2 3 2 3" xfId="43190"/>
    <cellStyle name="SAPBEXItemHeader 2 2 2 3 2 3 2" xfId="43191"/>
    <cellStyle name="SAPBEXItemHeader 2 2 2 3 2 4" xfId="43192"/>
    <cellStyle name="SAPBEXItemHeader 2 2 2 3 3" xfId="43193"/>
    <cellStyle name="SAPBEXItemHeader 2 2 2 3 3 2" xfId="43194"/>
    <cellStyle name="SAPBEXItemHeader 2 2 2 3 4" xfId="43195"/>
    <cellStyle name="SAPBEXItemHeader 2 2 2 3 4 2" xfId="43196"/>
    <cellStyle name="SAPBEXItemHeader 2 2 2 3 5" xfId="43197"/>
    <cellStyle name="SAPBEXItemHeader 2 2 2 4" xfId="6313"/>
    <cellStyle name="SAPBEXItemHeader 2 2 2 4 2" xfId="6314"/>
    <cellStyle name="SAPBEXItemHeader 2 2 2 4 2 2" xfId="43198"/>
    <cellStyle name="SAPBEXItemHeader 2 2 2 4 2 2 2" xfId="43199"/>
    <cellStyle name="SAPBEXItemHeader 2 2 2 4 2 3" xfId="43200"/>
    <cellStyle name="SAPBEXItemHeader 2 2 2 4 2 3 2" xfId="43201"/>
    <cellStyle name="SAPBEXItemHeader 2 2 2 4 2 4" xfId="43202"/>
    <cellStyle name="SAPBEXItemHeader 2 2 2 4 3" xfId="43203"/>
    <cellStyle name="SAPBEXItemHeader 2 2 2 4 3 2" xfId="43204"/>
    <cellStyle name="SAPBEXItemHeader 2 2 2 4 4" xfId="43205"/>
    <cellStyle name="SAPBEXItemHeader 2 2 2 4 4 2" xfId="43206"/>
    <cellStyle name="SAPBEXItemHeader 2 2 2 4 5" xfId="43207"/>
    <cellStyle name="SAPBEXItemHeader 2 2 2 5" xfId="6315"/>
    <cellStyle name="SAPBEXItemHeader 2 2 2 5 2" xfId="6316"/>
    <cellStyle name="SAPBEXItemHeader 2 2 2 5 2 2" xfId="43208"/>
    <cellStyle name="SAPBEXItemHeader 2 2 2 5 2 2 2" xfId="43209"/>
    <cellStyle name="SAPBEXItemHeader 2 2 2 5 2 3" xfId="43210"/>
    <cellStyle name="SAPBEXItemHeader 2 2 2 5 2 3 2" xfId="43211"/>
    <cellStyle name="SAPBEXItemHeader 2 2 2 5 2 4" xfId="43212"/>
    <cellStyle name="SAPBEXItemHeader 2 2 2 5 3" xfId="43213"/>
    <cellStyle name="SAPBEXItemHeader 2 2 2 5 3 2" xfId="43214"/>
    <cellStyle name="SAPBEXItemHeader 2 2 2 5 4" xfId="43215"/>
    <cellStyle name="SAPBEXItemHeader 2 2 2 5 4 2" xfId="43216"/>
    <cellStyle name="SAPBEXItemHeader 2 2 2 5 5" xfId="43217"/>
    <cellStyle name="SAPBEXItemHeader 2 2 2 6" xfId="6317"/>
    <cellStyle name="SAPBEXItemHeader 2 2 2 6 2" xfId="6318"/>
    <cellStyle name="SAPBEXItemHeader 2 2 2 6 2 2" xfId="43218"/>
    <cellStyle name="SAPBEXItemHeader 2 2 2 6 2 2 2" xfId="43219"/>
    <cellStyle name="SAPBEXItemHeader 2 2 2 6 2 3" xfId="43220"/>
    <cellStyle name="SAPBEXItemHeader 2 2 2 6 2 3 2" xfId="43221"/>
    <cellStyle name="SAPBEXItemHeader 2 2 2 6 2 4" xfId="43222"/>
    <cellStyle name="SAPBEXItemHeader 2 2 2 6 3" xfId="43223"/>
    <cellStyle name="SAPBEXItemHeader 2 2 2 6 3 2" xfId="43224"/>
    <cellStyle name="SAPBEXItemHeader 2 2 2 6 4" xfId="43225"/>
    <cellStyle name="SAPBEXItemHeader 2 2 2 6 4 2" xfId="43226"/>
    <cellStyle name="SAPBEXItemHeader 2 2 2 6 5" xfId="43227"/>
    <cellStyle name="SAPBEXItemHeader 2 2 2 7" xfId="6319"/>
    <cellStyle name="SAPBEXItemHeader 2 2 2 7 2" xfId="43228"/>
    <cellStyle name="SAPBEXItemHeader 2 2 2 7 2 2" xfId="43229"/>
    <cellStyle name="SAPBEXItemHeader 2 2 2 7 3" xfId="43230"/>
    <cellStyle name="SAPBEXItemHeader 2 2 2 7 3 2" xfId="43231"/>
    <cellStyle name="SAPBEXItemHeader 2 2 2 7 4" xfId="43232"/>
    <cellStyle name="SAPBEXItemHeader 2 2 2 8" xfId="43233"/>
    <cellStyle name="SAPBEXItemHeader 2 2 2 8 2" xfId="43234"/>
    <cellStyle name="SAPBEXItemHeader 2 2 2 9" xfId="43235"/>
    <cellStyle name="SAPBEXItemHeader 2 2 2 9 2" xfId="43236"/>
    <cellStyle name="SAPBEXItemHeader 2 2 3" xfId="6320"/>
    <cellStyle name="SAPBEXItemHeader 2 2 3 10" xfId="43237"/>
    <cellStyle name="SAPBEXItemHeader 2 2 3 2" xfId="6321"/>
    <cellStyle name="SAPBEXItemHeader 2 2 3 2 2" xfId="6322"/>
    <cellStyle name="SAPBEXItemHeader 2 2 3 2 2 2" xfId="43238"/>
    <cellStyle name="SAPBEXItemHeader 2 2 3 2 2 2 2" xfId="43239"/>
    <cellStyle name="SAPBEXItemHeader 2 2 3 2 2 3" xfId="43240"/>
    <cellStyle name="SAPBEXItemHeader 2 2 3 2 2 3 2" xfId="43241"/>
    <cellStyle name="SAPBEXItemHeader 2 2 3 2 2 4" xfId="43242"/>
    <cellStyle name="SAPBEXItemHeader 2 2 3 2 3" xfId="43243"/>
    <cellStyle name="SAPBEXItemHeader 2 2 3 2 3 2" xfId="43244"/>
    <cellStyle name="SAPBEXItemHeader 2 2 3 2 4" xfId="43245"/>
    <cellStyle name="SAPBEXItemHeader 2 2 3 2 4 2" xfId="43246"/>
    <cellStyle name="SAPBEXItemHeader 2 2 3 2 5" xfId="43247"/>
    <cellStyle name="SAPBEXItemHeader 2 2 3 3" xfId="6323"/>
    <cellStyle name="SAPBEXItemHeader 2 2 3 3 2" xfId="6324"/>
    <cellStyle name="SAPBEXItemHeader 2 2 3 3 2 2" xfId="43248"/>
    <cellStyle name="SAPBEXItemHeader 2 2 3 3 2 2 2" xfId="43249"/>
    <cellStyle name="SAPBEXItemHeader 2 2 3 3 2 3" xfId="43250"/>
    <cellStyle name="SAPBEXItemHeader 2 2 3 3 2 3 2" xfId="43251"/>
    <cellStyle name="SAPBEXItemHeader 2 2 3 3 2 4" xfId="43252"/>
    <cellStyle name="SAPBEXItemHeader 2 2 3 3 3" xfId="43253"/>
    <cellStyle name="SAPBEXItemHeader 2 2 3 3 3 2" xfId="43254"/>
    <cellStyle name="SAPBEXItemHeader 2 2 3 3 4" xfId="43255"/>
    <cellStyle name="SAPBEXItemHeader 2 2 3 3 4 2" xfId="43256"/>
    <cellStyle name="SAPBEXItemHeader 2 2 3 3 5" xfId="43257"/>
    <cellStyle name="SAPBEXItemHeader 2 2 3 4" xfId="6325"/>
    <cellStyle name="SAPBEXItemHeader 2 2 3 4 2" xfId="6326"/>
    <cellStyle name="SAPBEXItemHeader 2 2 3 4 2 2" xfId="43258"/>
    <cellStyle name="SAPBEXItemHeader 2 2 3 4 2 2 2" xfId="43259"/>
    <cellStyle name="SAPBEXItemHeader 2 2 3 4 2 3" xfId="43260"/>
    <cellStyle name="SAPBEXItemHeader 2 2 3 4 2 3 2" xfId="43261"/>
    <cellStyle name="SAPBEXItemHeader 2 2 3 4 2 4" xfId="43262"/>
    <cellStyle name="SAPBEXItemHeader 2 2 3 4 3" xfId="43263"/>
    <cellStyle name="SAPBEXItemHeader 2 2 3 4 3 2" xfId="43264"/>
    <cellStyle name="SAPBEXItemHeader 2 2 3 4 4" xfId="43265"/>
    <cellStyle name="SAPBEXItemHeader 2 2 3 4 4 2" xfId="43266"/>
    <cellStyle name="SAPBEXItemHeader 2 2 3 4 5" xfId="43267"/>
    <cellStyle name="SAPBEXItemHeader 2 2 3 5" xfId="6327"/>
    <cellStyle name="SAPBEXItemHeader 2 2 3 5 2" xfId="6328"/>
    <cellStyle name="SAPBEXItemHeader 2 2 3 5 2 2" xfId="43268"/>
    <cellStyle name="SAPBEXItemHeader 2 2 3 5 2 2 2" xfId="43269"/>
    <cellStyle name="SAPBEXItemHeader 2 2 3 5 2 3" xfId="43270"/>
    <cellStyle name="SAPBEXItemHeader 2 2 3 5 2 3 2" xfId="43271"/>
    <cellStyle name="SAPBEXItemHeader 2 2 3 5 2 4" xfId="43272"/>
    <cellStyle name="SAPBEXItemHeader 2 2 3 5 3" xfId="43273"/>
    <cellStyle name="SAPBEXItemHeader 2 2 3 5 3 2" xfId="43274"/>
    <cellStyle name="SAPBEXItemHeader 2 2 3 5 4" xfId="43275"/>
    <cellStyle name="SAPBEXItemHeader 2 2 3 5 4 2" xfId="43276"/>
    <cellStyle name="SAPBEXItemHeader 2 2 3 5 5" xfId="43277"/>
    <cellStyle name="SAPBEXItemHeader 2 2 3 6" xfId="6329"/>
    <cellStyle name="SAPBEXItemHeader 2 2 3 6 2" xfId="6330"/>
    <cellStyle name="SAPBEXItemHeader 2 2 3 6 2 2" xfId="43278"/>
    <cellStyle name="SAPBEXItemHeader 2 2 3 6 2 2 2" xfId="43279"/>
    <cellStyle name="SAPBEXItemHeader 2 2 3 6 2 3" xfId="43280"/>
    <cellStyle name="SAPBEXItemHeader 2 2 3 6 2 3 2" xfId="43281"/>
    <cellStyle name="SAPBEXItemHeader 2 2 3 6 2 4" xfId="43282"/>
    <cellStyle name="SAPBEXItemHeader 2 2 3 6 3" xfId="43283"/>
    <cellStyle name="SAPBEXItemHeader 2 2 3 6 3 2" xfId="43284"/>
    <cellStyle name="SAPBEXItemHeader 2 2 3 6 4" xfId="43285"/>
    <cellStyle name="SAPBEXItemHeader 2 2 3 6 4 2" xfId="43286"/>
    <cellStyle name="SAPBEXItemHeader 2 2 3 6 5" xfId="43287"/>
    <cellStyle name="SAPBEXItemHeader 2 2 3 7" xfId="6331"/>
    <cellStyle name="SAPBEXItemHeader 2 2 3 7 2" xfId="43288"/>
    <cellStyle name="SAPBEXItemHeader 2 2 3 7 2 2" xfId="43289"/>
    <cellStyle name="SAPBEXItemHeader 2 2 3 7 3" xfId="43290"/>
    <cellStyle name="SAPBEXItemHeader 2 2 3 7 3 2" xfId="43291"/>
    <cellStyle name="SAPBEXItemHeader 2 2 3 7 4" xfId="43292"/>
    <cellStyle name="SAPBEXItemHeader 2 2 3 8" xfId="43293"/>
    <cellStyle name="SAPBEXItemHeader 2 2 3 8 2" xfId="43294"/>
    <cellStyle name="SAPBEXItemHeader 2 2 3 9" xfId="43295"/>
    <cellStyle name="SAPBEXItemHeader 2 2 3 9 2" xfId="43296"/>
    <cellStyle name="SAPBEXItemHeader 2 2 4" xfId="6332"/>
    <cellStyle name="SAPBEXItemHeader 2 2 4 10" xfId="43297"/>
    <cellStyle name="SAPBEXItemHeader 2 2 4 2" xfId="6333"/>
    <cellStyle name="SAPBEXItemHeader 2 2 4 2 2" xfId="6334"/>
    <cellStyle name="SAPBEXItemHeader 2 2 4 2 2 2" xfId="43298"/>
    <cellStyle name="SAPBEXItemHeader 2 2 4 2 2 2 2" xfId="43299"/>
    <cellStyle name="SAPBEXItemHeader 2 2 4 2 2 3" xfId="43300"/>
    <cellStyle name="SAPBEXItemHeader 2 2 4 2 2 3 2" xfId="43301"/>
    <cellStyle name="SAPBEXItemHeader 2 2 4 2 2 4" xfId="43302"/>
    <cellStyle name="SAPBEXItemHeader 2 2 4 2 3" xfId="43303"/>
    <cellStyle name="SAPBEXItemHeader 2 2 4 2 3 2" xfId="43304"/>
    <cellStyle name="SAPBEXItemHeader 2 2 4 2 4" xfId="43305"/>
    <cellStyle name="SAPBEXItemHeader 2 2 4 2 4 2" xfId="43306"/>
    <cellStyle name="SAPBEXItemHeader 2 2 4 2 5" xfId="43307"/>
    <cellStyle name="SAPBEXItemHeader 2 2 4 3" xfId="6335"/>
    <cellStyle name="SAPBEXItemHeader 2 2 4 3 2" xfId="6336"/>
    <cellStyle name="SAPBEXItemHeader 2 2 4 3 2 2" xfId="43308"/>
    <cellStyle name="SAPBEXItemHeader 2 2 4 3 2 2 2" xfId="43309"/>
    <cellStyle name="SAPBEXItemHeader 2 2 4 3 2 3" xfId="43310"/>
    <cellStyle name="SAPBEXItemHeader 2 2 4 3 2 3 2" xfId="43311"/>
    <cellStyle name="SAPBEXItemHeader 2 2 4 3 2 4" xfId="43312"/>
    <cellStyle name="SAPBEXItemHeader 2 2 4 3 3" xfId="43313"/>
    <cellStyle name="SAPBEXItemHeader 2 2 4 3 3 2" xfId="43314"/>
    <cellStyle name="SAPBEXItemHeader 2 2 4 3 4" xfId="43315"/>
    <cellStyle name="SAPBEXItemHeader 2 2 4 3 4 2" xfId="43316"/>
    <cellStyle name="SAPBEXItemHeader 2 2 4 3 5" xfId="43317"/>
    <cellStyle name="SAPBEXItemHeader 2 2 4 4" xfId="6337"/>
    <cellStyle name="SAPBEXItemHeader 2 2 4 4 2" xfId="6338"/>
    <cellStyle name="SAPBEXItemHeader 2 2 4 4 2 2" xfId="43318"/>
    <cellStyle name="SAPBEXItemHeader 2 2 4 4 2 2 2" xfId="43319"/>
    <cellStyle name="SAPBEXItemHeader 2 2 4 4 2 3" xfId="43320"/>
    <cellStyle name="SAPBEXItemHeader 2 2 4 4 2 3 2" xfId="43321"/>
    <cellStyle name="SAPBEXItemHeader 2 2 4 4 2 4" xfId="43322"/>
    <cellStyle name="SAPBEXItemHeader 2 2 4 4 3" xfId="43323"/>
    <cellStyle name="SAPBEXItemHeader 2 2 4 4 3 2" xfId="43324"/>
    <cellStyle name="SAPBEXItemHeader 2 2 4 4 4" xfId="43325"/>
    <cellStyle name="SAPBEXItemHeader 2 2 4 4 4 2" xfId="43326"/>
    <cellStyle name="SAPBEXItemHeader 2 2 4 4 5" xfId="43327"/>
    <cellStyle name="SAPBEXItemHeader 2 2 4 5" xfId="6339"/>
    <cellStyle name="SAPBEXItemHeader 2 2 4 5 2" xfId="6340"/>
    <cellStyle name="SAPBEXItemHeader 2 2 4 5 2 2" xfId="43328"/>
    <cellStyle name="SAPBEXItemHeader 2 2 4 5 2 2 2" xfId="43329"/>
    <cellStyle name="SAPBEXItemHeader 2 2 4 5 2 3" xfId="43330"/>
    <cellStyle name="SAPBEXItemHeader 2 2 4 5 2 3 2" xfId="43331"/>
    <cellStyle name="SAPBEXItemHeader 2 2 4 5 2 4" xfId="43332"/>
    <cellStyle name="SAPBEXItemHeader 2 2 4 5 3" xfId="43333"/>
    <cellStyle name="SAPBEXItemHeader 2 2 4 5 3 2" xfId="43334"/>
    <cellStyle name="SAPBEXItemHeader 2 2 4 5 4" xfId="43335"/>
    <cellStyle name="SAPBEXItemHeader 2 2 4 5 4 2" xfId="43336"/>
    <cellStyle name="SAPBEXItemHeader 2 2 4 5 5" xfId="43337"/>
    <cellStyle name="SAPBEXItemHeader 2 2 4 6" xfId="6341"/>
    <cellStyle name="SAPBEXItemHeader 2 2 4 6 2" xfId="6342"/>
    <cellStyle name="SAPBEXItemHeader 2 2 4 6 2 2" xfId="43338"/>
    <cellStyle name="SAPBEXItemHeader 2 2 4 6 2 2 2" xfId="43339"/>
    <cellStyle name="SAPBEXItemHeader 2 2 4 6 2 3" xfId="43340"/>
    <cellStyle name="SAPBEXItemHeader 2 2 4 6 2 3 2" xfId="43341"/>
    <cellStyle name="SAPBEXItemHeader 2 2 4 6 2 4" xfId="43342"/>
    <cellStyle name="SAPBEXItemHeader 2 2 4 6 3" xfId="43343"/>
    <cellStyle name="SAPBEXItemHeader 2 2 4 6 3 2" xfId="43344"/>
    <cellStyle name="SAPBEXItemHeader 2 2 4 6 4" xfId="43345"/>
    <cellStyle name="SAPBEXItemHeader 2 2 4 6 4 2" xfId="43346"/>
    <cellStyle name="SAPBEXItemHeader 2 2 4 6 5" xfId="43347"/>
    <cellStyle name="SAPBEXItemHeader 2 2 4 7" xfId="6343"/>
    <cellStyle name="SAPBEXItemHeader 2 2 4 7 2" xfId="43348"/>
    <cellStyle name="SAPBEXItemHeader 2 2 4 7 2 2" xfId="43349"/>
    <cellStyle name="SAPBEXItemHeader 2 2 4 7 3" xfId="43350"/>
    <cellStyle name="SAPBEXItemHeader 2 2 4 7 3 2" xfId="43351"/>
    <cellStyle name="SAPBEXItemHeader 2 2 4 7 4" xfId="43352"/>
    <cellStyle name="SAPBEXItemHeader 2 2 4 8" xfId="43353"/>
    <cellStyle name="SAPBEXItemHeader 2 2 4 8 2" xfId="43354"/>
    <cellStyle name="SAPBEXItemHeader 2 2 4 9" xfId="43355"/>
    <cellStyle name="SAPBEXItemHeader 2 2 4 9 2" xfId="43356"/>
    <cellStyle name="SAPBEXItemHeader 2 2 5" xfId="6344"/>
    <cellStyle name="SAPBEXItemHeader 2 2 5 2" xfId="6345"/>
    <cellStyle name="SAPBEXItemHeader 2 2 5 2 2" xfId="43357"/>
    <cellStyle name="SAPBEXItemHeader 2 2 5 2 2 2" xfId="43358"/>
    <cellStyle name="SAPBEXItemHeader 2 2 5 2 3" xfId="43359"/>
    <cellStyle name="SAPBEXItemHeader 2 2 5 2 3 2" xfId="43360"/>
    <cellStyle name="SAPBEXItemHeader 2 2 5 2 4" xfId="43361"/>
    <cellStyle name="SAPBEXItemHeader 2 2 5 3" xfId="43362"/>
    <cellStyle name="SAPBEXItemHeader 2 2 5 3 2" xfId="43363"/>
    <cellStyle name="SAPBEXItemHeader 2 2 5 4" xfId="43364"/>
    <cellStyle name="SAPBEXItemHeader 2 2 5 4 2" xfId="43365"/>
    <cellStyle name="SAPBEXItemHeader 2 2 5 5" xfId="43366"/>
    <cellStyle name="SAPBEXItemHeader 2 2 6" xfId="6346"/>
    <cellStyle name="SAPBEXItemHeader 2 2 6 2" xfId="6347"/>
    <cellStyle name="SAPBEXItemHeader 2 2 6 2 2" xfId="43367"/>
    <cellStyle name="SAPBEXItemHeader 2 2 6 2 2 2" xfId="43368"/>
    <cellStyle name="SAPBEXItemHeader 2 2 6 2 3" xfId="43369"/>
    <cellStyle name="SAPBEXItemHeader 2 2 6 2 3 2" xfId="43370"/>
    <cellStyle name="SAPBEXItemHeader 2 2 6 2 4" xfId="43371"/>
    <cellStyle name="SAPBEXItemHeader 2 2 6 3" xfId="43372"/>
    <cellStyle name="SAPBEXItemHeader 2 2 6 3 2" xfId="43373"/>
    <cellStyle name="SAPBEXItemHeader 2 2 6 4" xfId="43374"/>
    <cellStyle name="SAPBEXItemHeader 2 2 6 4 2" xfId="43375"/>
    <cellStyle name="SAPBEXItemHeader 2 2 6 5" xfId="43376"/>
    <cellStyle name="SAPBEXItemHeader 2 2 7" xfId="6348"/>
    <cellStyle name="SAPBEXItemHeader 2 2 7 2" xfId="6349"/>
    <cellStyle name="SAPBEXItemHeader 2 2 7 2 2" xfId="43377"/>
    <cellStyle name="SAPBEXItemHeader 2 2 7 2 2 2" xfId="43378"/>
    <cellStyle name="SAPBEXItemHeader 2 2 7 2 3" xfId="43379"/>
    <cellStyle name="SAPBEXItemHeader 2 2 7 2 3 2" xfId="43380"/>
    <cellStyle name="SAPBEXItemHeader 2 2 7 2 4" xfId="43381"/>
    <cellStyle name="SAPBEXItemHeader 2 2 7 3" xfId="43382"/>
    <cellStyle name="SAPBEXItemHeader 2 2 7 3 2" xfId="43383"/>
    <cellStyle name="SAPBEXItemHeader 2 2 7 4" xfId="43384"/>
    <cellStyle name="SAPBEXItemHeader 2 2 7 4 2" xfId="43385"/>
    <cellStyle name="SAPBEXItemHeader 2 2 7 5" xfId="43386"/>
    <cellStyle name="SAPBEXItemHeader 2 2 8" xfId="6350"/>
    <cellStyle name="SAPBEXItemHeader 2 2 8 2" xfId="6351"/>
    <cellStyle name="SAPBEXItemHeader 2 2 8 2 2" xfId="43387"/>
    <cellStyle name="SAPBEXItemHeader 2 2 8 2 2 2" xfId="43388"/>
    <cellStyle name="SAPBEXItemHeader 2 2 8 2 3" xfId="43389"/>
    <cellStyle name="SAPBEXItemHeader 2 2 8 2 3 2" xfId="43390"/>
    <cellStyle name="SAPBEXItemHeader 2 2 8 2 4" xfId="43391"/>
    <cellStyle name="SAPBEXItemHeader 2 2 8 3" xfId="43392"/>
    <cellStyle name="SAPBEXItemHeader 2 2 8 3 2" xfId="43393"/>
    <cellStyle name="SAPBEXItemHeader 2 2 8 4" xfId="43394"/>
    <cellStyle name="SAPBEXItemHeader 2 2 8 4 2" xfId="43395"/>
    <cellStyle name="SAPBEXItemHeader 2 2 8 5" xfId="43396"/>
    <cellStyle name="SAPBEXItemHeader 2 2 9" xfId="6352"/>
    <cellStyle name="SAPBEXItemHeader 2 2 9 2" xfId="6353"/>
    <cellStyle name="SAPBEXItemHeader 2 2 9 2 2" xfId="43397"/>
    <cellStyle name="SAPBEXItemHeader 2 2 9 2 2 2" xfId="43398"/>
    <cellStyle name="SAPBEXItemHeader 2 2 9 2 3" xfId="43399"/>
    <cellStyle name="SAPBEXItemHeader 2 2 9 2 3 2" xfId="43400"/>
    <cellStyle name="SAPBEXItemHeader 2 2 9 2 4" xfId="43401"/>
    <cellStyle name="SAPBEXItemHeader 2 2 9 3" xfId="43402"/>
    <cellStyle name="SAPBEXItemHeader 2 2 9 3 2" xfId="43403"/>
    <cellStyle name="SAPBEXItemHeader 2 2 9 4" xfId="43404"/>
    <cellStyle name="SAPBEXItemHeader 2 2 9 4 2" xfId="43405"/>
    <cellStyle name="SAPBEXItemHeader 2 2 9 5" xfId="43406"/>
    <cellStyle name="SAPBEXItemHeader 2 20" xfId="43407"/>
    <cellStyle name="SAPBEXItemHeader 2 3" xfId="6354"/>
    <cellStyle name="SAPBEXItemHeader 2 3 10" xfId="43408"/>
    <cellStyle name="SAPBEXItemHeader 2 3 2" xfId="6355"/>
    <cellStyle name="SAPBEXItemHeader 2 3 2 2" xfId="6356"/>
    <cellStyle name="SAPBEXItemHeader 2 3 2 2 2" xfId="43409"/>
    <cellStyle name="SAPBEXItemHeader 2 3 2 2 2 2" xfId="43410"/>
    <cellStyle name="SAPBEXItemHeader 2 3 2 2 3" xfId="43411"/>
    <cellStyle name="SAPBEXItemHeader 2 3 2 2 3 2" xfId="43412"/>
    <cellStyle name="SAPBEXItemHeader 2 3 2 2 4" xfId="43413"/>
    <cellStyle name="SAPBEXItemHeader 2 3 2 3" xfId="43414"/>
    <cellStyle name="SAPBEXItemHeader 2 3 2 3 2" xfId="43415"/>
    <cellStyle name="SAPBEXItemHeader 2 3 2 4" xfId="43416"/>
    <cellStyle name="SAPBEXItemHeader 2 3 2 4 2" xfId="43417"/>
    <cellStyle name="SAPBEXItemHeader 2 3 2 5" xfId="43418"/>
    <cellStyle name="SAPBEXItemHeader 2 3 3" xfId="6357"/>
    <cellStyle name="SAPBEXItemHeader 2 3 3 2" xfId="6358"/>
    <cellStyle name="SAPBEXItemHeader 2 3 3 2 2" xfId="43419"/>
    <cellStyle name="SAPBEXItemHeader 2 3 3 2 2 2" xfId="43420"/>
    <cellStyle name="SAPBEXItemHeader 2 3 3 2 3" xfId="43421"/>
    <cellStyle name="SAPBEXItemHeader 2 3 3 2 3 2" xfId="43422"/>
    <cellStyle name="SAPBEXItemHeader 2 3 3 2 4" xfId="43423"/>
    <cellStyle name="SAPBEXItemHeader 2 3 3 3" xfId="43424"/>
    <cellStyle name="SAPBEXItemHeader 2 3 3 3 2" xfId="43425"/>
    <cellStyle name="SAPBEXItemHeader 2 3 3 4" xfId="43426"/>
    <cellStyle name="SAPBEXItemHeader 2 3 3 4 2" xfId="43427"/>
    <cellStyle name="SAPBEXItemHeader 2 3 3 5" xfId="43428"/>
    <cellStyle name="SAPBEXItemHeader 2 3 4" xfId="6359"/>
    <cellStyle name="SAPBEXItemHeader 2 3 4 2" xfId="6360"/>
    <cellStyle name="SAPBEXItemHeader 2 3 4 2 2" xfId="43429"/>
    <cellStyle name="SAPBEXItemHeader 2 3 4 2 2 2" xfId="43430"/>
    <cellStyle name="SAPBEXItemHeader 2 3 4 2 3" xfId="43431"/>
    <cellStyle name="SAPBEXItemHeader 2 3 4 2 3 2" xfId="43432"/>
    <cellStyle name="SAPBEXItemHeader 2 3 4 2 4" xfId="43433"/>
    <cellStyle name="SAPBEXItemHeader 2 3 4 3" xfId="43434"/>
    <cellStyle name="SAPBEXItemHeader 2 3 4 3 2" xfId="43435"/>
    <cellStyle name="SAPBEXItemHeader 2 3 4 4" xfId="43436"/>
    <cellStyle name="SAPBEXItemHeader 2 3 4 4 2" xfId="43437"/>
    <cellStyle name="SAPBEXItemHeader 2 3 4 5" xfId="43438"/>
    <cellStyle name="SAPBEXItemHeader 2 3 5" xfId="6361"/>
    <cellStyle name="SAPBEXItemHeader 2 3 5 2" xfId="6362"/>
    <cellStyle name="SAPBEXItemHeader 2 3 5 2 2" xfId="43439"/>
    <cellStyle name="SAPBEXItemHeader 2 3 5 2 2 2" xfId="43440"/>
    <cellStyle name="SAPBEXItemHeader 2 3 5 2 3" xfId="43441"/>
    <cellStyle name="SAPBEXItemHeader 2 3 5 2 3 2" xfId="43442"/>
    <cellStyle name="SAPBEXItemHeader 2 3 5 2 4" xfId="43443"/>
    <cellStyle name="SAPBEXItemHeader 2 3 5 3" xfId="43444"/>
    <cellStyle name="SAPBEXItemHeader 2 3 5 3 2" xfId="43445"/>
    <cellStyle name="SAPBEXItemHeader 2 3 5 4" xfId="43446"/>
    <cellStyle name="SAPBEXItemHeader 2 3 5 4 2" xfId="43447"/>
    <cellStyle name="SAPBEXItemHeader 2 3 5 5" xfId="43448"/>
    <cellStyle name="SAPBEXItemHeader 2 3 6" xfId="6363"/>
    <cellStyle name="SAPBEXItemHeader 2 3 6 2" xfId="6364"/>
    <cellStyle name="SAPBEXItemHeader 2 3 6 2 2" xfId="43449"/>
    <cellStyle name="SAPBEXItemHeader 2 3 6 2 2 2" xfId="43450"/>
    <cellStyle name="SAPBEXItemHeader 2 3 6 2 3" xfId="43451"/>
    <cellStyle name="SAPBEXItemHeader 2 3 6 2 3 2" xfId="43452"/>
    <cellStyle name="SAPBEXItemHeader 2 3 6 2 4" xfId="43453"/>
    <cellStyle name="SAPBEXItemHeader 2 3 6 3" xfId="43454"/>
    <cellStyle name="SAPBEXItemHeader 2 3 6 3 2" xfId="43455"/>
    <cellStyle name="SAPBEXItemHeader 2 3 6 4" xfId="43456"/>
    <cellStyle name="SAPBEXItemHeader 2 3 6 4 2" xfId="43457"/>
    <cellStyle name="SAPBEXItemHeader 2 3 6 5" xfId="43458"/>
    <cellStyle name="SAPBEXItemHeader 2 3 7" xfId="6365"/>
    <cellStyle name="SAPBEXItemHeader 2 3 7 2" xfId="43459"/>
    <cellStyle name="SAPBEXItemHeader 2 3 7 2 2" xfId="43460"/>
    <cellStyle name="SAPBEXItemHeader 2 3 7 3" xfId="43461"/>
    <cellStyle name="SAPBEXItemHeader 2 3 7 3 2" xfId="43462"/>
    <cellStyle name="SAPBEXItemHeader 2 3 7 4" xfId="43463"/>
    <cellStyle name="SAPBEXItemHeader 2 3 8" xfId="43464"/>
    <cellStyle name="SAPBEXItemHeader 2 3 8 2" xfId="43465"/>
    <cellStyle name="SAPBEXItemHeader 2 3 9" xfId="43466"/>
    <cellStyle name="SAPBEXItemHeader 2 3 9 2" xfId="43467"/>
    <cellStyle name="SAPBEXItemHeader 2 4" xfId="6366"/>
    <cellStyle name="SAPBEXItemHeader 2 4 10" xfId="43468"/>
    <cellStyle name="SAPBEXItemHeader 2 4 2" xfId="6367"/>
    <cellStyle name="SAPBEXItemHeader 2 4 2 2" xfId="6368"/>
    <cellStyle name="SAPBEXItemHeader 2 4 2 2 2" xfId="43469"/>
    <cellStyle name="SAPBEXItemHeader 2 4 2 2 2 2" xfId="43470"/>
    <cellStyle name="SAPBEXItemHeader 2 4 2 2 3" xfId="43471"/>
    <cellStyle name="SAPBEXItemHeader 2 4 2 2 3 2" xfId="43472"/>
    <cellStyle name="SAPBEXItemHeader 2 4 2 2 4" xfId="43473"/>
    <cellStyle name="SAPBEXItemHeader 2 4 2 3" xfId="43474"/>
    <cellStyle name="SAPBEXItemHeader 2 4 2 3 2" xfId="43475"/>
    <cellStyle name="SAPBEXItemHeader 2 4 2 4" xfId="43476"/>
    <cellStyle name="SAPBEXItemHeader 2 4 2 4 2" xfId="43477"/>
    <cellStyle name="SAPBEXItemHeader 2 4 2 5" xfId="43478"/>
    <cellStyle name="SAPBEXItemHeader 2 4 3" xfId="6369"/>
    <cellStyle name="SAPBEXItemHeader 2 4 3 2" xfId="6370"/>
    <cellStyle name="SAPBEXItemHeader 2 4 3 2 2" xfId="43479"/>
    <cellStyle name="SAPBEXItemHeader 2 4 3 2 2 2" xfId="43480"/>
    <cellStyle name="SAPBEXItemHeader 2 4 3 2 3" xfId="43481"/>
    <cellStyle name="SAPBEXItemHeader 2 4 3 2 3 2" xfId="43482"/>
    <cellStyle name="SAPBEXItemHeader 2 4 3 2 4" xfId="43483"/>
    <cellStyle name="SAPBEXItemHeader 2 4 3 3" xfId="43484"/>
    <cellStyle name="SAPBEXItemHeader 2 4 3 3 2" xfId="43485"/>
    <cellStyle name="SAPBEXItemHeader 2 4 3 4" xfId="43486"/>
    <cellStyle name="SAPBEXItemHeader 2 4 3 4 2" xfId="43487"/>
    <cellStyle name="SAPBEXItemHeader 2 4 3 5" xfId="43488"/>
    <cellStyle name="SAPBEXItemHeader 2 4 4" xfId="6371"/>
    <cellStyle name="SAPBEXItemHeader 2 4 4 2" xfId="6372"/>
    <cellStyle name="SAPBEXItemHeader 2 4 4 2 2" xfId="43489"/>
    <cellStyle name="SAPBEXItemHeader 2 4 4 2 2 2" xfId="43490"/>
    <cellStyle name="SAPBEXItemHeader 2 4 4 2 3" xfId="43491"/>
    <cellStyle name="SAPBEXItemHeader 2 4 4 2 3 2" xfId="43492"/>
    <cellStyle name="SAPBEXItemHeader 2 4 4 2 4" xfId="43493"/>
    <cellStyle name="SAPBEXItemHeader 2 4 4 3" xfId="43494"/>
    <cellStyle name="SAPBEXItemHeader 2 4 4 3 2" xfId="43495"/>
    <cellStyle name="SAPBEXItemHeader 2 4 4 4" xfId="43496"/>
    <cellStyle name="SAPBEXItemHeader 2 4 4 4 2" xfId="43497"/>
    <cellStyle name="SAPBEXItemHeader 2 4 4 5" xfId="43498"/>
    <cellStyle name="SAPBEXItemHeader 2 4 5" xfId="6373"/>
    <cellStyle name="SAPBEXItemHeader 2 4 5 2" xfId="6374"/>
    <cellStyle name="SAPBEXItemHeader 2 4 5 2 2" xfId="43499"/>
    <cellStyle name="SAPBEXItemHeader 2 4 5 2 2 2" xfId="43500"/>
    <cellStyle name="SAPBEXItemHeader 2 4 5 2 3" xfId="43501"/>
    <cellStyle name="SAPBEXItemHeader 2 4 5 2 3 2" xfId="43502"/>
    <cellStyle name="SAPBEXItemHeader 2 4 5 2 4" xfId="43503"/>
    <cellStyle name="SAPBEXItemHeader 2 4 5 3" xfId="43504"/>
    <cellStyle name="SAPBEXItemHeader 2 4 5 3 2" xfId="43505"/>
    <cellStyle name="SAPBEXItemHeader 2 4 5 4" xfId="43506"/>
    <cellStyle name="SAPBEXItemHeader 2 4 5 4 2" xfId="43507"/>
    <cellStyle name="SAPBEXItemHeader 2 4 5 5" xfId="43508"/>
    <cellStyle name="SAPBEXItemHeader 2 4 6" xfId="6375"/>
    <cellStyle name="SAPBEXItemHeader 2 4 6 2" xfId="6376"/>
    <cellStyle name="SAPBEXItemHeader 2 4 6 2 2" xfId="43509"/>
    <cellStyle name="SAPBEXItemHeader 2 4 6 2 2 2" xfId="43510"/>
    <cellStyle name="SAPBEXItemHeader 2 4 6 2 3" xfId="43511"/>
    <cellStyle name="SAPBEXItemHeader 2 4 6 2 3 2" xfId="43512"/>
    <cellStyle name="SAPBEXItemHeader 2 4 6 2 4" xfId="43513"/>
    <cellStyle name="SAPBEXItemHeader 2 4 6 3" xfId="43514"/>
    <cellStyle name="SAPBEXItemHeader 2 4 6 3 2" xfId="43515"/>
    <cellStyle name="SAPBEXItemHeader 2 4 6 4" xfId="43516"/>
    <cellStyle name="SAPBEXItemHeader 2 4 6 4 2" xfId="43517"/>
    <cellStyle name="SAPBEXItemHeader 2 4 6 5" xfId="43518"/>
    <cellStyle name="SAPBEXItemHeader 2 4 7" xfId="6377"/>
    <cellStyle name="SAPBEXItemHeader 2 4 7 2" xfId="43519"/>
    <cellStyle name="SAPBEXItemHeader 2 4 7 2 2" xfId="43520"/>
    <cellStyle name="SAPBEXItemHeader 2 4 7 3" xfId="43521"/>
    <cellStyle name="SAPBEXItemHeader 2 4 7 3 2" xfId="43522"/>
    <cellStyle name="SAPBEXItemHeader 2 4 7 4" xfId="43523"/>
    <cellStyle name="SAPBEXItemHeader 2 4 8" xfId="43524"/>
    <cellStyle name="SAPBEXItemHeader 2 4 8 2" xfId="43525"/>
    <cellStyle name="SAPBEXItemHeader 2 4 9" xfId="43526"/>
    <cellStyle name="SAPBEXItemHeader 2 4 9 2" xfId="43527"/>
    <cellStyle name="SAPBEXItemHeader 2 5" xfId="6378"/>
    <cellStyle name="SAPBEXItemHeader 2 5 10" xfId="43528"/>
    <cellStyle name="SAPBEXItemHeader 2 5 2" xfId="6379"/>
    <cellStyle name="SAPBEXItemHeader 2 5 2 2" xfId="6380"/>
    <cellStyle name="SAPBEXItemHeader 2 5 2 2 2" xfId="43529"/>
    <cellStyle name="SAPBEXItemHeader 2 5 2 2 2 2" xfId="43530"/>
    <cellStyle name="SAPBEXItemHeader 2 5 2 2 3" xfId="43531"/>
    <cellStyle name="SAPBEXItemHeader 2 5 2 2 3 2" xfId="43532"/>
    <cellStyle name="SAPBEXItemHeader 2 5 2 2 4" xfId="43533"/>
    <cellStyle name="SAPBEXItemHeader 2 5 2 3" xfId="43534"/>
    <cellStyle name="SAPBEXItemHeader 2 5 2 3 2" xfId="43535"/>
    <cellStyle name="SAPBEXItemHeader 2 5 2 4" xfId="43536"/>
    <cellStyle name="SAPBEXItemHeader 2 5 2 4 2" xfId="43537"/>
    <cellStyle name="SAPBEXItemHeader 2 5 2 5" xfId="43538"/>
    <cellStyle name="SAPBEXItemHeader 2 5 3" xfId="6381"/>
    <cellStyle name="SAPBEXItemHeader 2 5 3 2" xfId="6382"/>
    <cellStyle name="SAPBEXItemHeader 2 5 3 2 2" xfId="43539"/>
    <cellStyle name="SAPBEXItemHeader 2 5 3 2 2 2" xfId="43540"/>
    <cellStyle name="SAPBEXItemHeader 2 5 3 2 3" xfId="43541"/>
    <cellStyle name="SAPBEXItemHeader 2 5 3 2 3 2" xfId="43542"/>
    <cellStyle name="SAPBEXItemHeader 2 5 3 2 4" xfId="43543"/>
    <cellStyle name="SAPBEXItemHeader 2 5 3 3" xfId="43544"/>
    <cellStyle name="SAPBEXItemHeader 2 5 3 3 2" xfId="43545"/>
    <cellStyle name="SAPBEXItemHeader 2 5 3 4" xfId="43546"/>
    <cellStyle name="SAPBEXItemHeader 2 5 3 4 2" xfId="43547"/>
    <cellStyle name="SAPBEXItemHeader 2 5 3 5" xfId="43548"/>
    <cellStyle name="SAPBEXItemHeader 2 5 4" xfId="6383"/>
    <cellStyle name="SAPBEXItemHeader 2 5 4 2" xfId="6384"/>
    <cellStyle name="SAPBEXItemHeader 2 5 4 2 2" xfId="43549"/>
    <cellStyle name="SAPBEXItemHeader 2 5 4 2 2 2" xfId="43550"/>
    <cellStyle name="SAPBEXItemHeader 2 5 4 2 3" xfId="43551"/>
    <cellStyle name="SAPBEXItemHeader 2 5 4 2 3 2" xfId="43552"/>
    <cellStyle name="SAPBEXItemHeader 2 5 4 2 4" xfId="43553"/>
    <cellStyle name="SAPBEXItemHeader 2 5 4 3" xfId="43554"/>
    <cellStyle name="SAPBEXItemHeader 2 5 4 3 2" xfId="43555"/>
    <cellStyle name="SAPBEXItemHeader 2 5 4 4" xfId="43556"/>
    <cellStyle name="SAPBEXItemHeader 2 5 4 4 2" xfId="43557"/>
    <cellStyle name="SAPBEXItemHeader 2 5 4 5" xfId="43558"/>
    <cellStyle name="SAPBEXItemHeader 2 5 5" xfId="6385"/>
    <cellStyle name="SAPBEXItemHeader 2 5 5 2" xfId="6386"/>
    <cellStyle name="SAPBEXItemHeader 2 5 5 2 2" xfId="43559"/>
    <cellStyle name="SAPBEXItemHeader 2 5 5 2 2 2" xfId="43560"/>
    <cellStyle name="SAPBEXItemHeader 2 5 5 2 3" xfId="43561"/>
    <cellStyle name="SAPBEXItemHeader 2 5 5 2 3 2" xfId="43562"/>
    <cellStyle name="SAPBEXItemHeader 2 5 5 2 4" xfId="43563"/>
    <cellStyle name="SAPBEXItemHeader 2 5 5 3" xfId="43564"/>
    <cellStyle name="SAPBEXItemHeader 2 5 5 3 2" xfId="43565"/>
    <cellStyle name="SAPBEXItemHeader 2 5 5 4" xfId="43566"/>
    <cellStyle name="SAPBEXItemHeader 2 5 5 4 2" xfId="43567"/>
    <cellStyle name="SAPBEXItemHeader 2 5 5 5" xfId="43568"/>
    <cellStyle name="SAPBEXItemHeader 2 5 6" xfId="6387"/>
    <cellStyle name="SAPBEXItemHeader 2 5 6 2" xfId="6388"/>
    <cellStyle name="SAPBEXItemHeader 2 5 6 2 2" xfId="43569"/>
    <cellStyle name="SAPBEXItemHeader 2 5 6 2 2 2" xfId="43570"/>
    <cellStyle name="SAPBEXItemHeader 2 5 6 2 3" xfId="43571"/>
    <cellStyle name="SAPBEXItemHeader 2 5 6 2 3 2" xfId="43572"/>
    <cellStyle name="SAPBEXItemHeader 2 5 6 2 4" xfId="43573"/>
    <cellStyle name="SAPBEXItemHeader 2 5 6 3" xfId="43574"/>
    <cellStyle name="SAPBEXItemHeader 2 5 6 3 2" xfId="43575"/>
    <cellStyle name="SAPBEXItemHeader 2 5 6 4" xfId="43576"/>
    <cellStyle name="SAPBEXItemHeader 2 5 6 4 2" xfId="43577"/>
    <cellStyle name="SAPBEXItemHeader 2 5 6 5" xfId="43578"/>
    <cellStyle name="SAPBEXItemHeader 2 5 7" xfId="6389"/>
    <cellStyle name="SAPBEXItemHeader 2 5 7 2" xfId="43579"/>
    <cellStyle name="SAPBEXItemHeader 2 5 7 2 2" xfId="43580"/>
    <cellStyle name="SAPBEXItemHeader 2 5 7 3" xfId="43581"/>
    <cellStyle name="SAPBEXItemHeader 2 5 7 3 2" xfId="43582"/>
    <cellStyle name="SAPBEXItemHeader 2 5 7 4" xfId="43583"/>
    <cellStyle name="SAPBEXItemHeader 2 5 8" xfId="43584"/>
    <cellStyle name="SAPBEXItemHeader 2 5 8 2" xfId="43585"/>
    <cellStyle name="SAPBEXItemHeader 2 5 9" xfId="43586"/>
    <cellStyle name="SAPBEXItemHeader 2 5 9 2" xfId="43587"/>
    <cellStyle name="SAPBEXItemHeader 2 6" xfId="6390"/>
    <cellStyle name="SAPBEXItemHeader 2 6 2" xfId="6391"/>
    <cellStyle name="SAPBEXItemHeader 2 6 2 2" xfId="43588"/>
    <cellStyle name="SAPBEXItemHeader 2 6 2 2 2" xfId="43589"/>
    <cellStyle name="SAPBEXItemHeader 2 6 2 3" xfId="43590"/>
    <cellStyle name="SAPBEXItemHeader 2 6 2 3 2" xfId="43591"/>
    <cellStyle name="SAPBEXItemHeader 2 6 2 4" xfId="43592"/>
    <cellStyle name="SAPBEXItemHeader 2 6 3" xfId="43593"/>
    <cellStyle name="SAPBEXItemHeader 2 6 3 2" xfId="43594"/>
    <cellStyle name="SAPBEXItemHeader 2 6 4" xfId="43595"/>
    <cellStyle name="SAPBEXItemHeader 2 6 4 2" xfId="43596"/>
    <cellStyle name="SAPBEXItemHeader 2 6 5" xfId="43597"/>
    <cellStyle name="SAPBEXItemHeader 2 7" xfId="6392"/>
    <cellStyle name="SAPBEXItemHeader 2 7 2" xfId="6393"/>
    <cellStyle name="SAPBEXItemHeader 2 7 2 2" xfId="43598"/>
    <cellStyle name="SAPBEXItemHeader 2 7 2 2 2" xfId="43599"/>
    <cellStyle name="SAPBEXItemHeader 2 7 2 3" xfId="43600"/>
    <cellStyle name="SAPBEXItemHeader 2 7 2 3 2" xfId="43601"/>
    <cellStyle name="SAPBEXItemHeader 2 7 2 4" xfId="43602"/>
    <cellStyle name="SAPBEXItemHeader 2 7 3" xfId="43603"/>
    <cellStyle name="SAPBEXItemHeader 2 7 3 2" xfId="43604"/>
    <cellStyle name="SAPBEXItemHeader 2 7 4" xfId="43605"/>
    <cellStyle name="SAPBEXItemHeader 2 7 4 2" xfId="43606"/>
    <cellStyle name="SAPBEXItemHeader 2 7 5" xfId="43607"/>
    <cellStyle name="SAPBEXItemHeader 2 8" xfId="6394"/>
    <cellStyle name="SAPBEXItemHeader 2 8 2" xfId="6395"/>
    <cellStyle name="SAPBEXItemHeader 2 8 2 2" xfId="43608"/>
    <cellStyle name="SAPBEXItemHeader 2 8 2 2 2" xfId="43609"/>
    <cellStyle name="SAPBEXItemHeader 2 8 2 3" xfId="43610"/>
    <cellStyle name="SAPBEXItemHeader 2 8 2 3 2" xfId="43611"/>
    <cellStyle name="SAPBEXItemHeader 2 8 2 4" xfId="43612"/>
    <cellStyle name="SAPBEXItemHeader 2 8 3" xfId="43613"/>
    <cellStyle name="SAPBEXItemHeader 2 8 3 2" xfId="43614"/>
    <cellStyle name="SAPBEXItemHeader 2 8 4" xfId="43615"/>
    <cellStyle name="SAPBEXItemHeader 2 8 4 2" xfId="43616"/>
    <cellStyle name="SAPBEXItemHeader 2 8 5" xfId="43617"/>
    <cellStyle name="SAPBEXItemHeader 2 9" xfId="6396"/>
    <cellStyle name="SAPBEXItemHeader 2 9 2" xfId="6397"/>
    <cellStyle name="SAPBEXItemHeader 2 9 2 2" xfId="43618"/>
    <cellStyle name="SAPBEXItemHeader 2 9 2 2 2" xfId="43619"/>
    <cellStyle name="SAPBEXItemHeader 2 9 2 3" xfId="43620"/>
    <cellStyle name="SAPBEXItemHeader 2 9 2 3 2" xfId="43621"/>
    <cellStyle name="SAPBEXItemHeader 2 9 2 4" xfId="43622"/>
    <cellStyle name="SAPBEXItemHeader 2 9 3" xfId="43623"/>
    <cellStyle name="SAPBEXItemHeader 2 9 3 2" xfId="43624"/>
    <cellStyle name="SAPBEXItemHeader 2 9 4" xfId="43625"/>
    <cellStyle name="SAPBEXItemHeader 2 9 4 2" xfId="43626"/>
    <cellStyle name="SAPBEXItemHeader 2 9 5" xfId="43627"/>
    <cellStyle name="SAPBEXItemHeader 20" xfId="43628"/>
    <cellStyle name="SAPBEXItemHeader 20 2" xfId="43629"/>
    <cellStyle name="SAPBEXItemHeader 21" xfId="43630"/>
    <cellStyle name="SAPBEXItemHeader 3" xfId="6398"/>
    <cellStyle name="SAPBEXItemHeader 3 10" xfId="6399"/>
    <cellStyle name="SAPBEXItemHeader 3 10 2" xfId="43631"/>
    <cellStyle name="SAPBEXItemHeader 3 10 2 2" xfId="43632"/>
    <cellStyle name="SAPBEXItemHeader 3 10 3" xfId="43633"/>
    <cellStyle name="SAPBEXItemHeader 3 10 3 2" xfId="43634"/>
    <cellStyle name="SAPBEXItemHeader 3 10 4" xfId="43635"/>
    <cellStyle name="SAPBEXItemHeader 3 11" xfId="43636"/>
    <cellStyle name="SAPBEXItemHeader 3 11 2" xfId="43637"/>
    <cellStyle name="SAPBEXItemHeader 3 12" xfId="43638"/>
    <cellStyle name="SAPBEXItemHeader 3 12 2" xfId="43639"/>
    <cellStyle name="SAPBEXItemHeader 3 13" xfId="43640"/>
    <cellStyle name="SAPBEXItemHeader 3 2" xfId="6400"/>
    <cellStyle name="SAPBEXItemHeader 3 2 10" xfId="43641"/>
    <cellStyle name="SAPBEXItemHeader 3 2 2" xfId="6401"/>
    <cellStyle name="SAPBEXItemHeader 3 2 2 2" xfId="6402"/>
    <cellStyle name="SAPBEXItemHeader 3 2 2 2 2" xfId="43642"/>
    <cellStyle name="SAPBEXItemHeader 3 2 2 2 2 2" xfId="43643"/>
    <cellStyle name="SAPBEXItemHeader 3 2 2 2 3" xfId="43644"/>
    <cellStyle name="SAPBEXItemHeader 3 2 2 2 3 2" xfId="43645"/>
    <cellStyle name="SAPBEXItemHeader 3 2 2 2 4" xfId="43646"/>
    <cellStyle name="SAPBEXItemHeader 3 2 2 3" xfId="43647"/>
    <cellStyle name="SAPBEXItemHeader 3 2 2 3 2" xfId="43648"/>
    <cellStyle name="SAPBEXItemHeader 3 2 2 4" xfId="43649"/>
    <cellStyle name="SAPBEXItemHeader 3 2 2 4 2" xfId="43650"/>
    <cellStyle name="SAPBEXItemHeader 3 2 2 5" xfId="43651"/>
    <cellStyle name="SAPBEXItemHeader 3 2 3" xfId="6403"/>
    <cellStyle name="SAPBEXItemHeader 3 2 3 2" xfId="6404"/>
    <cellStyle name="SAPBEXItemHeader 3 2 3 2 2" xfId="43652"/>
    <cellStyle name="SAPBEXItemHeader 3 2 3 2 2 2" xfId="43653"/>
    <cellStyle name="SAPBEXItemHeader 3 2 3 2 3" xfId="43654"/>
    <cellStyle name="SAPBEXItemHeader 3 2 3 2 3 2" xfId="43655"/>
    <cellStyle name="SAPBEXItemHeader 3 2 3 2 4" xfId="43656"/>
    <cellStyle name="SAPBEXItemHeader 3 2 3 3" xfId="43657"/>
    <cellStyle name="SAPBEXItemHeader 3 2 3 3 2" xfId="43658"/>
    <cellStyle name="SAPBEXItemHeader 3 2 3 4" xfId="43659"/>
    <cellStyle name="SAPBEXItemHeader 3 2 3 4 2" xfId="43660"/>
    <cellStyle name="SAPBEXItemHeader 3 2 3 5" xfId="43661"/>
    <cellStyle name="SAPBEXItemHeader 3 2 4" xfId="6405"/>
    <cellStyle name="SAPBEXItemHeader 3 2 4 2" xfId="6406"/>
    <cellStyle name="SAPBEXItemHeader 3 2 4 2 2" xfId="43662"/>
    <cellStyle name="SAPBEXItemHeader 3 2 4 2 2 2" xfId="43663"/>
    <cellStyle name="SAPBEXItemHeader 3 2 4 2 3" xfId="43664"/>
    <cellStyle name="SAPBEXItemHeader 3 2 4 2 3 2" xfId="43665"/>
    <cellStyle name="SAPBEXItemHeader 3 2 4 2 4" xfId="43666"/>
    <cellStyle name="SAPBEXItemHeader 3 2 4 3" xfId="43667"/>
    <cellStyle name="SAPBEXItemHeader 3 2 4 3 2" xfId="43668"/>
    <cellStyle name="SAPBEXItemHeader 3 2 4 4" xfId="43669"/>
    <cellStyle name="SAPBEXItemHeader 3 2 4 4 2" xfId="43670"/>
    <cellStyle name="SAPBEXItemHeader 3 2 4 5" xfId="43671"/>
    <cellStyle name="SAPBEXItemHeader 3 2 5" xfId="6407"/>
    <cellStyle name="SAPBEXItemHeader 3 2 5 2" xfId="6408"/>
    <cellStyle name="SAPBEXItemHeader 3 2 5 2 2" xfId="43672"/>
    <cellStyle name="SAPBEXItemHeader 3 2 5 2 2 2" xfId="43673"/>
    <cellStyle name="SAPBEXItemHeader 3 2 5 2 3" xfId="43674"/>
    <cellStyle name="SAPBEXItemHeader 3 2 5 2 3 2" xfId="43675"/>
    <cellStyle name="SAPBEXItemHeader 3 2 5 2 4" xfId="43676"/>
    <cellStyle name="SAPBEXItemHeader 3 2 5 3" xfId="43677"/>
    <cellStyle name="SAPBEXItemHeader 3 2 5 3 2" xfId="43678"/>
    <cellStyle name="SAPBEXItemHeader 3 2 5 4" xfId="43679"/>
    <cellStyle name="SAPBEXItemHeader 3 2 5 4 2" xfId="43680"/>
    <cellStyle name="SAPBEXItemHeader 3 2 5 5" xfId="43681"/>
    <cellStyle name="SAPBEXItemHeader 3 2 6" xfId="6409"/>
    <cellStyle name="SAPBEXItemHeader 3 2 6 2" xfId="6410"/>
    <cellStyle name="SAPBEXItemHeader 3 2 6 2 2" xfId="43682"/>
    <cellStyle name="SAPBEXItemHeader 3 2 6 2 2 2" xfId="43683"/>
    <cellStyle name="SAPBEXItemHeader 3 2 6 2 3" xfId="43684"/>
    <cellStyle name="SAPBEXItemHeader 3 2 6 2 3 2" xfId="43685"/>
    <cellStyle name="SAPBEXItemHeader 3 2 6 2 4" xfId="43686"/>
    <cellStyle name="SAPBEXItemHeader 3 2 6 3" xfId="43687"/>
    <cellStyle name="SAPBEXItemHeader 3 2 6 3 2" xfId="43688"/>
    <cellStyle name="SAPBEXItemHeader 3 2 6 4" xfId="43689"/>
    <cellStyle name="SAPBEXItemHeader 3 2 6 4 2" xfId="43690"/>
    <cellStyle name="SAPBEXItemHeader 3 2 6 5" xfId="43691"/>
    <cellStyle name="SAPBEXItemHeader 3 2 7" xfId="6411"/>
    <cellStyle name="SAPBEXItemHeader 3 2 7 2" xfId="43692"/>
    <cellStyle name="SAPBEXItemHeader 3 2 7 2 2" xfId="43693"/>
    <cellStyle name="SAPBEXItemHeader 3 2 7 3" xfId="43694"/>
    <cellStyle name="SAPBEXItemHeader 3 2 7 3 2" xfId="43695"/>
    <cellStyle name="SAPBEXItemHeader 3 2 7 4" xfId="43696"/>
    <cellStyle name="SAPBEXItemHeader 3 2 8" xfId="43697"/>
    <cellStyle name="SAPBEXItemHeader 3 2 8 2" xfId="43698"/>
    <cellStyle name="SAPBEXItemHeader 3 2 9" xfId="43699"/>
    <cellStyle name="SAPBEXItemHeader 3 2 9 2" xfId="43700"/>
    <cellStyle name="SAPBEXItemHeader 3 3" xfId="6412"/>
    <cellStyle name="SAPBEXItemHeader 3 3 10" xfId="43701"/>
    <cellStyle name="SAPBEXItemHeader 3 3 2" xfId="6413"/>
    <cellStyle name="SAPBEXItemHeader 3 3 2 2" xfId="6414"/>
    <cellStyle name="SAPBEXItemHeader 3 3 2 2 2" xfId="43702"/>
    <cellStyle name="SAPBEXItemHeader 3 3 2 2 2 2" xfId="43703"/>
    <cellStyle name="SAPBEXItemHeader 3 3 2 2 3" xfId="43704"/>
    <cellStyle name="SAPBEXItemHeader 3 3 2 2 3 2" xfId="43705"/>
    <cellStyle name="SAPBEXItemHeader 3 3 2 2 4" xfId="43706"/>
    <cellStyle name="SAPBEXItemHeader 3 3 2 3" xfId="43707"/>
    <cellStyle name="SAPBEXItemHeader 3 3 2 3 2" xfId="43708"/>
    <cellStyle name="SAPBEXItemHeader 3 3 2 4" xfId="43709"/>
    <cellStyle name="SAPBEXItemHeader 3 3 2 4 2" xfId="43710"/>
    <cellStyle name="SAPBEXItemHeader 3 3 2 5" xfId="43711"/>
    <cellStyle name="SAPBEXItemHeader 3 3 3" xfId="6415"/>
    <cellStyle name="SAPBEXItemHeader 3 3 3 2" xfId="6416"/>
    <cellStyle name="SAPBEXItemHeader 3 3 3 2 2" xfId="43712"/>
    <cellStyle name="SAPBEXItemHeader 3 3 3 2 2 2" xfId="43713"/>
    <cellStyle name="SAPBEXItemHeader 3 3 3 2 3" xfId="43714"/>
    <cellStyle name="SAPBEXItemHeader 3 3 3 2 3 2" xfId="43715"/>
    <cellStyle name="SAPBEXItemHeader 3 3 3 2 4" xfId="43716"/>
    <cellStyle name="SAPBEXItemHeader 3 3 3 3" xfId="43717"/>
    <cellStyle name="SAPBEXItemHeader 3 3 3 3 2" xfId="43718"/>
    <cellStyle name="SAPBEXItemHeader 3 3 3 4" xfId="43719"/>
    <cellStyle name="SAPBEXItemHeader 3 3 3 4 2" xfId="43720"/>
    <cellStyle name="SAPBEXItemHeader 3 3 3 5" xfId="43721"/>
    <cellStyle name="SAPBEXItemHeader 3 3 4" xfId="6417"/>
    <cellStyle name="SAPBEXItemHeader 3 3 4 2" xfId="6418"/>
    <cellStyle name="SAPBEXItemHeader 3 3 4 2 2" xfId="43722"/>
    <cellStyle name="SAPBEXItemHeader 3 3 4 2 2 2" xfId="43723"/>
    <cellStyle name="SAPBEXItemHeader 3 3 4 2 3" xfId="43724"/>
    <cellStyle name="SAPBEXItemHeader 3 3 4 2 3 2" xfId="43725"/>
    <cellStyle name="SAPBEXItemHeader 3 3 4 2 4" xfId="43726"/>
    <cellStyle name="SAPBEXItemHeader 3 3 4 3" xfId="43727"/>
    <cellStyle name="SAPBEXItemHeader 3 3 4 3 2" xfId="43728"/>
    <cellStyle name="SAPBEXItemHeader 3 3 4 4" xfId="43729"/>
    <cellStyle name="SAPBEXItemHeader 3 3 4 4 2" xfId="43730"/>
    <cellStyle name="SAPBEXItemHeader 3 3 4 5" xfId="43731"/>
    <cellStyle name="SAPBEXItemHeader 3 3 5" xfId="6419"/>
    <cellStyle name="SAPBEXItemHeader 3 3 5 2" xfId="6420"/>
    <cellStyle name="SAPBEXItemHeader 3 3 5 2 2" xfId="43732"/>
    <cellStyle name="SAPBEXItemHeader 3 3 5 2 2 2" xfId="43733"/>
    <cellStyle name="SAPBEXItemHeader 3 3 5 2 3" xfId="43734"/>
    <cellStyle name="SAPBEXItemHeader 3 3 5 2 3 2" xfId="43735"/>
    <cellStyle name="SAPBEXItemHeader 3 3 5 2 4" xfId="43736"/>
    <cellStyle name="SAPBEXItemHeader 3 3 5 3" xfId="43737"/>
    <cellStyle name="SAPBEXItemHeader 3 3 5 3 2" xfId="43738"/>
    <cellStyle name="SAPBEXItemHeader 3 3 5 4" xfId="43739"/>
    <cellStyle name="SAPBEXItemHeader 3 3 5 4 2" xfId="43740"/>
    <cellStyle name="SAPBEXItemHeader 3 3 5 5" xfId="43741"/>
    <cellStyle name="SAPBEXItemHeader 3 3 6" xfId="6421"/>
    <cellStyle name="SAPBEXItemHeader 3 3 6 2" xfId="6422"/>
    <cellStyle name="SAPBEXItemHeader 3 3 6 2 2" xfId="43742"/>
    <cellStyle name="SAPBEXItemHeader 3 3 6 2 2 2" xfId="43743"/>
    <cellStyle name="SAPBEXItemHeader 3 3 6 2 3" xfId="43744"/>
    <cellStyle name="SAPBEXItemHeader 3 3 6 2 3 2" xfId="43745"/>
    <cellStyle name="SAPBEXItemHeader 3 3 6 2 4" xfId="43746"/>
    <cellStyle name="SAPBEXItemHeader 3 3 6 3" xfId="43747"/>
    <cellStyle name="SAPBEXItemHeader 3 3 6 3 2" xfId="43748"/>
    <cellStyle name="SAPBEXItemHeader 3 3 6 4" xfId="43749"/>
    <cellStyle name="SAPBEXItemHeader 3 3 6 4 2" xfId="43750"/>
    <cellStyle name="SAPBEXItemHeader 3 3 6 5" xfId="43751"/>
    <cellStyle name="SAPBEXItemHeader 3 3 7" xfId="6423"/>
    <cellStyle name="SAPBEXItemHeader 3 3 7 2" xfId="43752"/>
    <cellStyle name="SAPBEXItemHeader 3 3 7 2 2" xfId="43753"/>
    <cellStyle name="SAPBEXItemHeader 3 3 7 3" xfId="43754"/>
    <cellStyle name="SAPBEXItemHeader 3 3 7 3 2" xfId="43755"/>
    <cellStyle name="SAPBEXItemHeader 3 3 7 4" xfId="43756"/>
    <cellStyle name="SAPBEXItemHeader 3 3 8" xfId="43757"/>
    <cellStyle name="SAPBEXItemHeader 3 3 8 2" xfId="43758"/>
    <cellStyle name="SAPBEXItemHeader 3 3 9" xfId="43759"/>
    <cellStyle name="SAPBEXItemHeader 3 3 9 2" xfId="43760"/>
    <cellStyle name="SAPBEXItemHeader 3 4" xfId="6424"/>
    <cellStyle name="SAPBEXItemHeader 3 4 10" xfId="43761"/>
    <cellStyle name="SAPBEXItemHeader 3 4 2" xfId="6425"/>
    <cellStyle name="SAPBEXItemHeader 3 4 2 2" xfId="6426"/>
    <cellStyle name="SAPBEXItemHeader 3 4 2 2 2" xfId="43762"/>
    <cellStyle name="SAPBEXItemHeader 3 4 2 2 2 2" xfId="43763"/>
    <cellStyle name="SAPBEXItemHeader 3 4 2 2 3" xfId="43764"/>
    <cellStyle name="SAPBEXItemHeader 3 4 2 2 3 2" xfId="43765"/>
    <cellStyle name="SAPBEXItemHeader 3 4 2 2 4" xfId="43766"/>
    <cellStyle name="SAPBEXItemHeader 3 4 2 3" xfId="43767"/>
    <cellStyle name="SAPBEXItemHeader 3 4 2 3 2" xfId="43768"/>
    <cellStyle name="SAPBEXItemHeader 3 4 2 4" xfId="43769"/>
    <cellStyle name="SAPBEXItemHeader 3 4 2 4 2" xfId="43770"/>
    <cellStyle name="SAPBEXItemHeader 3 4 2 5" xfId="43771"/>
    <cellStyle name="SAPBEXItemHeader 3 4 3" xfId="6427"/>
    <cellStyle name="SAPBEXItemHeader 3 4 3 2" xfId="6428"/>
    <cellStyle name="SAPBEXItemHeader 3 4 3 2 2" xfId="43772"/>
    <cellStyle name="SAPBEXItemHeader 3 4 3 2 2 2" xfId="43773"/>
    <cellStyle name="SAPBEXItemHeader 3 4 3 2 3" xfId="43774"/>
    <cellStyle name="SAPBEXItemHeader 3 4 3 2 3 2" xfId="43775"/>
    <cellStyle name="SAPBEXItemHeader 3 4 3 2 4" xfId="43776"/>
    <cellStyle name="SAPBEXItemHeader 3 4 3 3" xfId="43777"/>
    <cellStyle name="SAPBEXItemHeader 3 4 3 3 2" xfId="43778"/>
    <cellStyle name="SAPBEXItemHeader 3 4 3 4" xfId="43779"/>
    <cellStyle name="SAPBEXItemHeader 3 4 3 4 2" xfId="43780"/>
    <cellStyle name="SAPBEXItemHeader 3 4 3 5" xfId="43781"/>
    <cellStyle name="SAPBEXItemHeader 3 4 4" xfId="6429"/>
    <cellStyle name="SAPBEXItemHeader 3 4 4 2" xfId="6430"/>
    <cellStyle name="SAPBEXItemHeader 3 4 4 2 2" xfId="43782"/>
    <cellStyle name="SAPBEXItemHeader 3 4 4 2 2 2" xfId="43783"/>
    <cellStyle name="SAPBEXItemHeader 3 4 4 2 3" xfId="43784"/>
    <cellStyle name="SAPBEXItemHeader 3 4 4 2 3 2" xfId="43785"/>
    <cellStyle name="SAPBEXItemHeader 3 4 4 2 4" xfId="43786"/>
    <cellStyle name="SAPBEXItemHeader 3 4 4 3" xfId="43787"/>
    <cellStyle name="SAPBEXItemHeader 3 4 4 3 2" xfId="43788"/>
    <cellStyle name="SAPBEXItemHeader 3 4 4 4" xfId="43789"/>
    <cellStyle name="SAPBEXItemHeader 3 4 4 4 2" xfId="43790"/>
    <cellStyle name="SAPBEXItemHeader 3 4 4 5" xfId="43791"/>
    <cellStyle name="SAPBEXItemHeader 3 4 5" xfId="6431"/>
    <cellStyle name="SAPBEXItemHeader 3 4 5 2" xfId="6432"/>
    <cellStyle name="SAPBEXItemHeader 3 4 5 2 2" xfId="43792"/>
    <cellStyle name="SAPBEXItemHeader 3 4 5 2 2 2" xfId="43793"/>
    <cellStyle name="SAPBEXItemHeader 3 4 5 2 3" xfId="43794"/>
    <cellStyle name="SAPBEXItemHeader 3 4 5 2 3 2" xfId="43795"/>
    <cellStyle name="SAPBEXItemHeader 3 4 5 2 4" xfId="43796"/>
    <cellStyle name="SAPBEXItemHeader 3 4 5 3" xfId="43797"/>
    <cellStyle name="SAPBEXItemHeader 3 4 5 3 2" xfId="43798"/>
    <cellStyle name="SAPBEXItemHeader 3 4 5 4" xfId="43799"/>
    <cellStyle name="SAPBEXItemHeader 3 4 5 4 2" xfId="43800"/>
    <cellStyle name="SAPBEXItemHeader 3 4 5 5" xfId="43801"/>
    <cellStyle name="SAPBEXItemHeader 3 4 6" xfId="6433"/>
    <cellStyle name="SAPBEXItemHeader 3 4 6 2" xfId="6434"/>
    <cellStyle name="SAPBEXItemHeader 3 4 6 2 2" xfId="43802"/>
    <cellStyle name="SAPBEXItemHeader 3 4 6 2 2 2" xfId="43803"/>
    <cellStyle name="SAPBEXItemHeader 3 4 6 2 3" xfId="43804"/>
    <cellStyle name="SAPBEXItemHeader 3 4 6 2 3 2" xfId="43805"/>
    <cellStyle name="SAPBEXItemHeader 3 4 6 2 4" xfId="43806"/>
    <cellStyle name="SAPBEXItemHeader 3 4 6 3" xfId="43807"/>
    <cellStyle name="SAPBEXItemHeader 3 4 6 3 2" xfId="43808"/>
    <cellStyle name="SAPBEXItemHeader 3 4 6 4" xfId="43809"/>
    <cellStyle name="SAPBEXItemHeader 3 4 6 4 2" xfId="43810"/>
    <cellStyle name="SAPBEXItemHeader 3 4 6 5" xfId="43811"/>
    <cellStyle name="SAPBEXItemHeader 3 4 7" xfId="6435"/>
    <cellStyle name="SAPBEXItemHeader 3 4 7 2" xfId="43812"/>
    <cellStyle name="SAPBEXItemHeader 3 4 7 2 2" xfId="43813"/>
    <cellStyle name="SAPBEXItemHeader 3 4 7 3" xfId="43814"/>
    <cellStyle name="SAPBEXItemHeader 3 4 7 3 2" xfId="43815"/>
    <cellStyle name="SAPBEXItemHeader 3 4 7 4" xfId="43816"/>
    <cellStyle name="SAPBEXItemHeader 3 4 8" xfId="43817"/>
    <cellStyle name="SAPBEXItemHeader 3 4 8 2" xfId="43818"/>
    <cellStyle name="SAPBEXItemHeader 3 4 9" xfId="43819"/>
    <cellStyle name="SAPBEXItemHeader 3 4 9 2" xfId="43820"/>
    <cellStyle name="SAPBEXItemHeader 3 5" xfId="6436"/>
    <cellStyle name="SAPBEXItemHeader 3 5 2" xfId="6437"/>
    <cellStyle name="SAPBEXItemHeader 3 5 2 2" xfId="43821"/>
    <cellStyle name="SAPBEXItemHeader 3 5 2 2 2" xfId="43822"/>
    <cellStyle name="SAPBEXItemHeader 3 5 2 3" xfId="43823"/>
    <cellStyle name="SAPBEXItemHeader 3 5 2 3 2" xfId="43824"/>
    <cellStyle name="SAPBEXItemHeader 3 5 2 4" xfId="43825"/>
    <cellStyle name="SAPBEXItemHeader 3 5 3" xfId="43826"/>
    <cellStyle name="SAPBEXItemHeader 3 5 3 2" xfId="43827"/>
    <cellStyle name="SAPBEXItemHeader 3 5 4" xfId="43828"/>
    <cellStyle name="SAPBEXItemHeader 3 5 4 2" xfId="43829"/>
    <cellStyle name="SAPBEXItemHeader 3 5 5" xfId="43830"/>
    <cellStyle name="SAPBEXItemHeader 3 6" xfId="6438"/>
    <cellStyle name="SAPBEXItemHeader 3 6 2" xfId="6439"/>
    <cellStyle name="SAPBEXItemHeader 3 6 2 2" xfId="43831"/>
    <cellStyle name="SAPBEXItemHeader 3 6 2 2 2" xfId="43832"/>
    <cellStyle name="SAPBEXItemHeader 3 6 2 3" xfId="43833"/>
    <cellStyle name="SAPBEXItemHeader 3 6 2 3 2" xfId="43834"/>
    <cellStyle name="SAPBEXItemHeader 3 6 2 4" xfId="43835"/>
    <cellStyle name="SAPBEXItemHeader 3 6 3" xfId="43836"/>
    <cellStyle name="SAPBEXItemHeader 3 6 3 2" xfId="43837"/>
    <cellStyle name="SAPBEXItemHeader 3 6 4" xfId="43838"/>
    <cellStyle name="SAPBEXItemHeader 3 6 4 2" xfId="43839"/>
    <cellStyle name="SAPBEXItemHeader 3 6 5" xfId="43840"/>
    <cellStyle name="SAPBEXItemHeader 3 7" xfId="6440"/>
    <cellStyle name="SAPBEXItemHeader 3 7 2" xfId="6441"/>
    <cellStyle name="SAPBEXItemHeader 3 7 2 2" xfId="43841"/>
    <cellStyle name="SAPBEXItemHeader 3 7 2 2 2" xfId="43842"/>
    <cellStyle name="SAPBEXItemHeader 3 7 2 3" xfId="43843"/>
    <cellStyle name="SAPBEXItemHeader 3 7 2 3 2" xfId="43844"/>
    <cellStyle name="SAPBEXItemHeader 3 7 2 4" xfId="43845"/>
    <cellStyle name="SAPBEXItemHeader 3 7 3" xfId="43846"/>
    <cellStyle name="SAPBEXItemHeader 3 7 3 2" xfId="43847"/>
    <cellStyle name="SAPBEXItemHeader 3 7 4" xfId="43848"/>
    <cellStyle name="SAPBEXItemHeader 3 7 4 2" xfId="43849"/>
    <cellStyle name="SAPBEXItemHeader 3 7 5" xfId="43850"/>
    <cellStyle name="SAPBEXItemHeader 3 8" xfId="6442"/>
    <cellStyle name="SAPBEXItemHeader 3 8 2" xfId="6443"/>
    <cellStyle name="SAPBEXItemHeader 3 8 2 2" xfId="43851"/>
    <cellStyle name="SAPBEXItemHeader 3 8 2 2 2" xfId="43852"/>
    <cellStyle name="SAPBEXItemHeader 3 8 2 3" xfId="43853"/>
    <cellStyle name="SAPBEXItemHeader 3 8 2 3 2" xfId="43854"/>
    <cellStyle name="SAPBEXItemHeader 3 8 2 4" xfId="43855"/>
    <cellStyle name="SAPBEXItemHeader 3 8 3" xfId="43856"/>
    <cellStyle name="SAPBEXItemHeader 3 8 3 2" xfId="43857"/>
    <cellStyle name="SAPBEXItemHeader 3 8 4" xfId="43858"/>
    <cellStyle name="SAPBEXItemHeader 3 8 4 2" xfId="43859"/>
    <cellStyle name="SAPBEXItemHeader 3 8 5" xfId="43860"/>
    <cellStyle name="SAPBEXItemHeader 3 9" xfId="6444"/>
    <cellStyle name="SAPBEXItemHeader 3 9 2" xfId="6445"/>
    <cellStyle name="SAPBEXItemHeader 3 9 2 2" xfId="43861"/>
    <cellStyle name="SAPBEXItemHeader 3 9 2 2 2" xfId="43862"/>
    <cellStyle name="SAPBEXItemHeader 3 9 2 3" xfId="43863"/>
    <cellStyle name="SAPBEXItemHeader 3 9 2 3 2" xfId="43864"/>
    <cellStyle name="SAPBEXItemHeader 3 9 2 4" xfId="43865"/>
    <cellStyle name="SAPBEXItemHeader 3 9 3" xfId="43866"/>
    <cellStyle name="SAPBEXItemHeader 3 9 3 2" xfId="43867"/>
    <cellStyle name="SAPBEXItemHeader 3 9 4" xfId="43868"/>
    <cellStyle name="SAPBEXItemHeader 3 9 4 2" xfId="43869"/>
    <cellStyle name="SAPBEXItemHeader 3 9 5" xfId="43870"/>
    <cellStyle name="SAPBEXItemHeader 4" xfId="6446"/>
    <cellStyle name="SAPBEXItemHeader 4 10" xfId="43871"/>
    <cellStyle name="SAPBEXItemHeader 4 2" xfId="6447"/>
    <cellStyle name="SAPBEXItemHeader 4 2 2" xfId="6448"/>
    <cellStyle name="SAPBEXItemHeader 4 2 2 2" xfId="43872"/>
    <cellStyle name="SAPBEXItemHeader 4 2 2 2 2" xfId="43873"/>
    <cellStyle name="SAPBEXItemHeader 4 2 2 3" xfId="43874"/>
    <cellStyle name="SAPBEXItemHeader 4 2 2 3 2" xfId="43875"/>
    <cellStyle name="SAPBEXItemHeader 4 2 2 4" xfId="43876"/>
    <cellStyle name="SAPBEXItemHeader 4 2 3" xfId="43877"/>
    <cellStyle name="SAPBEXItemHeader 4 2 3 2" xfId="43878"/>
    <cellStyle name="SAPBEXItemHeader 4 2 4" xfId="43879"/>
    <cellStyle name="SAPBEXItemHeader 4 2 4 2" xfId="43880"/>
    <cellStyle name="SAPBEXItemHeader 4 2 5" xfId="43881"/>
    <cellStyle name="SAPBEXItemHeader 4 3" xfId="6449"/>
    <cellStyle name="SAPBEXItemHeader 4 3 2" xfId="6450"/>
    <cellStyle name="SAPBEXItemHeader 4 3 2 2" xfId="43882"/>
    <cellStyle name="SAPBEXItemHeader 4 3 2 2 2" xfId="43883"/>
    <cellStyle name="SAPBEXItemHeader 4 3 2 3" xfId="43884"/>
    <cellStyle name="SAPBEXItemHeader 4 3 2 3 2" xfId="43885"/>
    <cellStyle name="SAPBEXItemHeader 4 3 2 4" xfId="43886"/>
    <cellStyle name="SAPBEXItemHeader 4 3 3" xfId="43887"/>
    <cellStyle name="SAPBEXItemHeader 4 3 3 2" xfId="43888"/>
    <cellStyle name="SAPBEXItemHeader 4 3 4" xfId="43889"/>
    <cellStyle name="SAPBEXItemHeader 4 3 4 2" xfId="43890"/>
    <cellStyle name="SAPBEXItemHeader 4 3 5" xfId="43891"/>
    <cellStyle name="SAPBEXItemHeader 4 4" xfId="6451"/>
    <cellStyle name="SAPBEXItemHeader 4 4 2" xfId="6452"/>
    <cellStyle name="SAPBEXItemHeader 4 4 2 2" xfId="43892"/>
    <cellStyle name="SAPBEXItemHeader 4 4 2 2 2" xfId="43893"/>
    <cellStyle name="SAPBEXItemHeader 4 4 2 3" xfId="43894"/>
    <cellStyle name="SAPBEXItemHeader 4 4 2 3 2" xfId="43895"/>
    <cellStyle name="SAPBEXItemHeader 4 4 2 4" xfId="43896"/>
    <cellStyle name="SAPBEXItemHeader 4 4 3" xfId="43897"/>
    <cellStyle name="SAPBEXItemHeader 4 4 3 2" xfId="43898"/>
    <cellStyle name="SAPBEXItemHeader 4 4 4" xfId="43899"/>
    <cellStyle name="SAPBEXItemHeader 4 4 4 2" xfId="43900"/>
    <cellStyle name="SAPBEXItemHeader 4 4 5" xfId="43901"/>
    <cellStyle name="SAPBEXItemHeader 4 5" xfId="6453"/>
    <cellStyle name="SAPBEXItemHeader 4 5 2" xfId="6454"/>
    <cellStyle name="SAPBEXItemHeader 4 5 2 2" xfId="43902"/>
    <cellStyle name="SAPBEXItemHeader 4 5 2 2 2" xfId="43903"/>
    <cellStyle name="SAPBEXItemHeader 4 5 2 3" xfId="43904"/>
    <cellStyle name="SAPBEXItemHeader 4 5 2 3 2" xfId="43905"/>
    <cellStyle name="SAPBEXItemHeader 4 5 2 4" xfId="43906"/>
    <cellStyle name="SAPBEXItemHeader 4 5 3" xfId="43907"/>
    <cellStyle name="SAPBEXItemHeader 4 5 3 2" xfId="43908"/>
    <cellStyle name="SAPBEXItemHeader 4 5 4" xfId="43909"/>
    <cellStyle name="SAPBEXItemHeader 4 5 4 2" xfId="43910"/>
    <cellStyle name="SAPBEXItemHeader 4 5 5" xfId="43911"/>
    <cellStyle name="SAPBEXItemHeader 4 6" xfId="6455"/>
    <cellStyle name="SAPBEXItemHeader 4 6 2" xfId="6456"/>
    <cellStyle name="SAPBEXItemHeader 4 6 2 2" xfId="43912"/>
    <cellStyle name="SAPBEXItemHeader 4 6 2 2 2" xfId="43913"/>
    <cellStyle name="SAPBEXItemHeader 4 6 2 3" xfId="43914"/>
    <cellStyle name="SAPBEXItemHeader 4 6 2 3 2" xfId="43915"/>
    <cellStyle name="SAPBEXItemHeader 4 6 2 4" xfId="43916"/>
    <cellStyle name="SAPBEXItemHeader 4 6 3" xfId="43917"/>
    <cellStyle name="SAPBEXItemHeader 4 6 3 2" xfId="43918"/>
    <cellStyle name="SAPBEXItemHeader 4 6 4" xfId="43919"/>
    <cellStyle name="SAPBEXItemHeader 4 6 4 2" xfId="43920"/>
    <cellStyle name="SAPBEXItemHeader 4 6 5" xfId="43921"/>
    <cellStyle name="SAPBEXItemHeader 4 7" xfId="6457"/>
    <cellStyle name="SAPBEXItemHeader 4 7 2" xfId="43922"/>
    <cellStyle name="SAPBEXItemHeader 4 7 2 2" xfId="43923"/>
    <cellStyle name="SAPBEXItemHeader 4 7 3" xfId="43924"/>
    <cellStyle name="SAPBEXItemHeader 4 7 3 2" xfId="43925"/>
    <cellStyle name="SAPBEXItemHeader 4 7 4" xfId="43926"/>
    <cellStyle name="SAPBEXItemHeader 4 8" xfId="43927"/>
    <cellStyle name="SAPBEXItemHeader 4 8 2" xfId="43928"/>
    <cellStyle name="SAPBEXItemHeader 4 9" xfId="43929"/>
    <cellStyle name="SAPBEXItemHeader 4 9 2" xfId="43930"/>
    <cellStyle name="SAPBEXItemHeader 5" xfId="6458"/>
    <cellStyle name="SAPBEXItemHeader 5 10" xfId="43931"/>
    <cellStyle name="SAPBEXItemHeader 5 2" xfId="6459"/>
    <cellStyle name="SAPBEXItemHeader 5 2 2" xfId="6460"/>
    <cellStyle name="SAPBEXItemHeader 5 2 2 2" xfId="43932"/>
    <cellStyle name="SAPBEXItemHeader 5 2 2 2 2" xfId="43933"/>
    <cellStyle name="SAPBEXItemHeader 5 2 2 3" xfId="43934"/>
    <cellStyle name="SAPBEXItemHeader 5 2 2 3 2" xfId="43935"/>
    <cellStyle name="SAPBEXItemHeader 5 2 2 4" xfId="43936"/>
    <cellStyle name="SAPBEXItemHeader 5 2 3" xfId="43937"/>
    <cellStyle name="SAPBEXItemHeader 5 2 3 2" xfId="43938"/>
    <cellStyle name="SAPBEXItemHeader 5 2 4" xfId="43939"/>
    <cellStyle name="SAPBEXItemHeader 5 2 4 2" xfId="43940"/>
    <cellStyle name="SAPBEXItemHeader 5 2 5" xfId="43941"/>
    <cellStyle name="SAPBEXItemHeader 5 3" xfId="6461"/>
    <cellStyle name="SAPBEXItemHeader 5 3 2" xfId="6462"/>
    <cellStyle name="SAPBEXItemHeader 5 3 2 2" xfId="43942"/>
    <cellStyle name="SAPBEXItemHeader 5 3 2 2 2" xfId="43943"/>
    <cellStyle name="SAPBEXItemHeader 5 3 2 3" xfId="43944"/>
    <cellStyle name="SAPBEXItemHeader 5 3 2 3 2" xfId="43945"/>
    <cellStyle name="SAPBEXItemHeader 5 3 2 4" xfId="43946"/>
    <cellStyle name="SAPBEXItemHeader 5 3 3" xfId="43947"/>
    <cellStyle name="SAPBEXItemHeader 5 3 3 2" xfId="43948"/>
    <cellStyle name="SAPBEXItemHeader 5 3 4" xfId="43949"/>
    <cellStyle name="SAPBEXItemHeader 5 3 4 2" xfId="43950"/>
    <cellStyle name="SAPBEXItemHeader 5 3 5" xfId="43951"/>
    <cellStyle name="SAPBEXItemHeader 5 4" xfId="6463"/>
    <cellStyle name="SAPBEXItemHeader 5 4 2" xfId="6464"/>
    <cellStyle name="SAPBEXItemHeader 5 4 2 2" xfId="43952"/>
    <cellStyle name="SAPBEXItemHeader 5 4 2 2 2" xfId="43953"/>
    <cellStyle name="SAPBEXItemHeader 5 4 2 3" xfId="43954"/>
    <cellStyle name="SAPBEXItemHeader 5 4 2 3 2" xfId="43955"/>
    <cellStyle name="SAPBEXItemHeader 5 4 2 4" xfId="43956"/>
    <cellStyle name="SAPBEXItemHeader 5 4 3" xfId="43957"/>
    <cellStyle name="SAPBEXItemHeader 5 4 3 2" xfId="43958"/>
    <cellStyle name="SAPBEXItemHeader 5 4 4" xfId="43959"/>
    <cellStyle name="SAPBEXItemHeader 5 4 4 2" xfId="43960"/>
    <cellStyle name="SAPBEXItemHeader 5 4 5" xfId="43961"/>
    <cellStyle name="SAPBEXItemHeader 5 5" xfId="6465"/>
    <cellStyle name="SAPBEXItemHeader 5 5 2" xfId="6466"/>
    <cellStyle name="SAPBEXItemHeader 5 5 2 2" xfId="43962"/>
    <cellStyle name="SAPBEXItemHeader 5 5 2 2 2" xfId="43963"/>
    <cellStyle name="SAPBEXItemHeader 5 5 2 3" xfId="43964"/>
    <cellStyle name="SAPBEXItemHeader 5 5 2 3 2" xfId="43965"/>
    <cellStyle name="SAPBEXItemHeader 5 5 2 4" xfId="43966"/>
    <cellStyle name="SAPBEXItemHeader 5 5 3" xfId="43967"/>
    <cellStyle name="SAPBEXItemHeader 5 5 3 2" xfId="43968"/>
    <cellStyle name="SAPBEXItemHeader 5 5 4" xfId="43969"/>
    <cellStyle name="SAPBEXItemHeader 5 5 4 2" xfId="43970"/>
    <cellStyle name="SAPBEXItemHeader 5 5 5" xfId="43971"/>
    <cellStyle name="SAPBEXItemHeader 5 6" xfId="6467"/>
    <cellStyle name="SAPBEXItemHeader 5 6 2" xfId="6468"/>
    <cellStyle name="SAPBEXItemHeader 5 6 2 2" xfId="43972"/>
    <cellStyle name="SAPBEXItemHeader 5 6 2 2 2" xfId="43973"/>
    <cellStyle name="SAPBEXItemHeader 5 6 2 3" xfId="43974"/>
    <cellStyle name="SAPBEXItemHeader 5 6 2 3 2" xfId="43975"/>
    <cellStyle name="SAPBEXItemHeader 5 6 2 4" xfId="43976"/>
    <cellStyle name="SAPBEXItemHeader 5 6 3" xfId="43977"/>
    <cellStyle name="SAPBEXItemHeader 5 6 3 2" xfId="43978"/>
    <cellStyle name="SAPBEXItemHeader 5 6 4" xfId="43979"/>
    <cellStyle name="SAPBEXItemHeader 5 6 4 2" xfId="43980"/>
    <cellStyle name="SAPBEXItemHeader 5 6 5" xfId="43981"/>
    <cellStyle name="SAPBEXItemHeader 5 7" xfId="6469"/>
    <cellStyle name="SAPBEXItemHeader 5 7 2" xfId="43982"/>
    <cellStyle name="SAPBEXItemHeader 5 7 2 2" xfId="43983"/>
    <cellStyle name="SAPBEXItemHeader 5 7 3" xfId="43984"/>
    <cellStyle name="SAPBEXItemHeader 5 7 3 2" xfId="43985"/>
    <cellStyle name="SAPBEXItemHeader 5 7 4" xfId="43986"/>
    <cellStyle name="SAPBEXItemHeader 5 8" xfId="43987"/>
    <cellStyle name="SAPBEXItemHeader 5 8 2" xfId="43988"/>
    <cellStyle name="SAPBEXItemHeader 5 9" xfId="43989"/>
    <cellStyle name="SAPBEXItemHeader 5 9 2" xfId="43990"/>
    <cellStyle name="SAPBEXItemHeader 6" xfId="6470"/>
    <cellStyle name="SAPBEXItemHeader 6 10" xfId="43991"/>
    <cellStyle name="SAPBEXItemHeader 6 2" xfId="6471"/>
    <cellStyle name="SAPBEXItemHeader 6 2 2" xfId="6472"/>
    <cellStyle name="SAPBEXItemHeader 6 2 2 2" xfId="43992"/>
    <cellStyle name="SAPBEXItemHeader 6 2 2 2 2" xfId="43993"/>
    <cellStyle name="SAPBEXItemHeader 6 2 2 3" xfId="43994"/>
    <cellStyle name="SAPBEXItemHeader 6 2 2 3 2" xfId="43995"/>
    <cellStyle name="SAPBEXItemHeader 6 2 2 4" xfId="43996"/>
    <cellStyle name="SAPBEXItemHeader 6 2 3" xfId="43997"/>
    <cellStyle name="SAPBEXItemHeader 6 2 3 2" xfId="43998"/>
    <cellStyle name="SAPBEXItemHeader 6 2 4" xfId="43999"/>
    <cellStyle name="SAPBEXItemHeader 6 2 4 2" xfId="44000"/>
    <cellStyle name="SAPBEXItemHeader 6 2 5" xfId="44001"/>
    <cellStyle name="SAPBEXItemHeader 6 3" xfId="6473"/>
    <cellStyle name="SAPBEXItemHeader 6 3 2" xfId="6474"/>
    <cellStyle name="SAPBEXItemHeader 6 3 2 2" xfId="44002"/>
    <cellStyle name="SAPBEXItemHeader 6 3 2 2 2" xfId="44003"/>
    <cellStyle name="SAPBEXItemHeader 6 3 2 3" xfId="44004"/>
    <cellStyle name="SAPBEXItemHeader 6 3 2 3 2" xfId="44005"/>
    <cellStyle name="SAPBEXItemHeader 6 3 2 4" xfId="44006"/>
    <cellStyle name="SAPBEXItemHeader 6 3 3" xfId="44007"/>
    <cellStyle name="SAPBEXItemHeader 6 3 3 2" xfId="44008"/>
    <cellStyle name="SAPBEXItemHeader 6 3 4" xfId="44009"/>
    <cellStyle name="SAPBEXItemHeader 6 3 4 2" xfId="44010"/>
    <cellStyle name="SAPBEXItemHeader 6 3 5" xfId="44011"/>
    <cellStyle name="SAPBEXItemHeader 6 4" xfId="6475"/>
    <cellStyle name="SAPBEXItemHeader 6 4 2" xfId="6476"/>
    <cellStyle name="SAPBEXItemHeader 6 4 2 2" xfId="44012"/>
    <cellStyle name="SAPBEXItemHeader 6 4 2 2 2" xfId="44013"/>
    <cellStyle name="SAPBEXItemHeader 6 4 2 3" xfId="44014"/>
    <cellStyle name="SAPBEXItemHeader 6 4 2 3 2" xfId="44015"/>
    <cellStyle name="SAPBEXItemHeader 6 4 2 4" xfId="44016"/>
    <cellStyle name="SAPBEXItemHeader 6 4 3" xfId="44017"/>
    <cellStyle name="SAPBEXItemHeader 6 4 3 2" xfId="44018"/>
    <cellStyle name="SAPBEXItemHeader 6 4 4" xfId="44019"/>
    <cellStyle name="SAPBEXItemHeader 6 4 4 2" xfId="44020"/>
    <cellStyle name="SAPBEXItemHeader 6 4 5" xfId="44021"/>
    <cellStyle name="SAPBEXItemHeader 6 5" xfId="6477"/>
    <cellStyle name="SAPBEXItemHeader 6 5 2" xfId="6478"/>
    <cellStyle name="SAPBEXItemHeader 6 5 2 2" xfId="44022"/>
    <cellStyle name="SAPBEXItemHeader 6 5 2 2 2" xfId="44023"/>
    <cellStyle name="SAPBEXItemHeader 6 5 2 3" xfId="44024"/>
    <cellStyle name="SAPBEXItemHeader 6 5 2 3 2" xfId="44025"/>
    <cellStyle name="SAPBEXItemHeader 6 5 2 4" xfId="44026"/>
    <cellStyle name="SAPBEXItemHeader 6 5 3" xfId="44027"/>
    <cellStyle name="SAPBEXItemHeader 6 5 3 2" xfId="44028"/>
    <cellStyle name="SAPBEXItemHeader 6 5 4" xfId="44029"/>
    <cellStyle name="SAPBEXItemHeader 6 5 4 2" xfId="44030"/>
    <cellStyle name="SAPBEXItemHeader 6 5 5" xfId="44031"/>
    <cellStyle name="SAPBEXItemHeader 6 6" xfId="6479"/>
    <cellStyle name="SAPBEXItemHeader 6 6 2" xfId="6480"/>
    <cellStyle name="SAPBEXItemHeader 6 6 2 2" xfId="44032"/>
    <cellStyle name="SAPBEXItemHeader 6 6 2 2 2" xfId="44033"/>
    <cellStyle name="SAPBEXItemHeader 6 6 2 3" xfId="44034"/>
    <cellStyle name="SAPBEXItemHeader 6 6 2 3 2" xfId="44035"/>
    <cellStyle name="SAPBEXItemHeader 6 6 2 4" xfId="44036"/>
    <cellStyle name="SAPBEXItemHeader 6 6 3" xfId="44037"/>
    <cellStyle name="SAPBEXItemHeader 6 6 3 2" xfId="44038"/>
    <cellStyle name="SAPBEXItemHeader 6 6 4" xfId="44039"/>
    <cellStyle name="SAPBEXItemHeader 6 6 4 2" xfId="44040"/>
    <cellStyle name="SAPBEXItemHeader 6 6 5" xfId="44041"/>
    <cellStyle name="SAPBEXItemHeader 6 7" xfId="6481"/>
    <cellStyle name="SAPBEXItemHeader 6 7 2" xfId="44042"/>
    <cellStyle name="SAPBEXItemHeader 6 7 2 2" xfId="44043"/>
    <cellStyle name="SAPBEXItemHeader 6 7 3" xfId="44044"/>
    <cellStyle name="SAPBEXItemHeader 6 7 3 2" xfId="44045"/>
    <cellStyle name="SAPBEXItemHeader 6 7 4" xfId="44046"/>
    <cellStyle name="SAPBEXItemHeader 6 8" xfId="44047"/>
    <cellStyle name="SAPBEXItemHeader 6 8 2" xfId="44048"/>
    <cellStyle name="SAPBEXItemHeader 6 9" xfId="44049"/>
    <cellStyle name="SAPBEXItemHeader 6 9 2" xfId="44050"/>
    <cellStyle name="SAPBEXItemHeader 7" xfId="6482"/>
    <cellStyle name="SAPBEXItemHeader 7 2" xfId="6483"/>
    <cellStyle name="SAPBEXItemHeader 7 2 2" xfId="44051"/>
    <cellStyle name="SAPBEXItemHeader 7 2 2 2" xfId="44052"/>
    <cellStyle name="SAPBEXItemHeader 7 2 3" xfId="44053"/>
    <cellStyle name="SAPBEXItemHeader 7 2 3 2" xfId="44054"/>
    <cellStyle name="SAPBEXItemHeader 7 2 4" xfId="44055"/>
    <cellStyle name="SAPBEXItemHeader 7 3" xfId="44056"/>
    <cellStyle name="SAPBEXItemHeader 7 3 2" xfId="44057"/>
    <cellStyle name="SAPBEXItemHeader 7 4" xfId="44058"/>
    <cellStyle name="SAPBEXItemHeader 7 4 2" xfId="44059"/>
    <cellStyle name="SAPBEXItemHeader 7 5" xfId="44060"/>
    <cellStyle name="SAPBEXItemHeader 8" xfId="6484"/>
    <cellStyle name="SAPBEXItemHeader 8 2" xfId="6485"/>
    <cellStyle name="SAPBEXItemHeader 8 2 2" xfId="44061"/>
    <cellStyle name="SAPBEXItemHeader 8 2 2 2" xfId="44062"/>
    <cellStyle name="SAPBEXItemHeader 8 2 3" xfId="44063"/>
    <cellStyle name="SAPBEXItemHeader 8 2 3 2" xfId="44064"/>
    <cellStyle name="SAPBEXItemHeader 8 2 4" xfId="44065"/>
    <cellStyle name="SAPBEXItemHeader 8 3" xfId="44066"/>
    <cellStyle name="SAPBEXItemHeader 8 3 2" xfId="44067"/>
    <cellStyle name="SAPBEXItemHeader 8 4" xfId="44068"/>
    <cellStyle name="SAPBEXItemHeader 8 4 2" xfId="44069"/>
    <cellStyle name="SAPBEXItemHeader 8 5" xfId="44070"/>
    <cellStyle name="SAPBEXItemHeader 9" xfId="6486"/>
    <cellStyle name="SAPBEXItemHeader 9 2" xfId="6487"/>
    <cellStyle name="SAPBEXItemHeader 9 2 2" xfId="44071"/>
    <cellStyle name="SAPBEXItemHeader 9 2 2 2" xfId="44072"/>
    <cellStyle name="SAPBEXItemHeader 9 2 3" xfId="44073"/>
    <cellStyle name="SAPBEXItemHeader 9 2 3 2" xfId="44074"/>
    <cellStyle name="SAPBEXItemHeader 9 2 4" xfId="44075"/>
    <cellStyle name="SAPBEXItemHeader 9 3" xfId="44076"/>
    <cellStyle name="SAPBEXItemHeader 9 3 2" xfId="44077"/>
    <cellStyle name="SAPBEXItemHeader 9 4" xfId="44078"/>
    <cellStyle name="SAPBEXItemHeader 9 4 2" xfId="44079"/>
    <cellStyle name="SAPBEXItemHeader 9 5" xfId="44080"/>
    <cellStyle name="SAPBEXresData" xfId="6488"/>
    <cellStyle name="SAPBEXresData 10" xfId="6489"/>
    <cellStyle name="SAPBEXresData 10 2" xfId="6490"/>
    <cellStyle name="SAPBEXresData 10 2 2" xfId="44081"/>
    <cellStyle name="SAPBEXresData 10 2 2 2" xfId="44082"/>
    <cellStyle name="SAPBEXresData 10 2 3" xfId="44083"/>
    <cellStyle name="SAPBEXresData 10 2 3 2" xfId="44084"/>
    <cellStyle name="SAPBEXresData 10 2 4" xfId="44085"/>
    <cellStyle name="SAPBEXresData 10 3" xfId="44086"/>
    <cellStyle name="SAPBEXresData 10 3 2" xfId="44087"/>
    <cellStyle name="SAPBEXresData 10 4" xfId="44088"/>
    <cellStyle name="SAPBEXresData 10 4 2" xfId="44089"/>
    <cellStyle name="SAPBEXresData 10 5" xfId="44090"/>
    <cellStyle name="SAPBEXresData 11" xfId="6491"/>
    <cellStyle name="SAPBEXresData 11 2" xfId="44091"/>
    <cellStyle name="SAPBEXresData 11 2 2" xfId="44092"/>
    <cellStyle name="SAPBEXresData 11 3" xfId="44093"/>
    <cellStyle name="SAPBEXresData 11 3 2" xfId="44094"/>
    <cellStyle name="SAPBEXresData 11 4" xfId="44095"/>
    <cellStyle name="SAPBEXresData 12" xfId="6492"/>
    <cellStyle name="SAPBEXresData 12 2" xfId="44096"/>
    <cellStyle name="SAPBEXresData 12 2 2" xfId="44097"/>
    <cellStyle name="SAPBEXresData 12 3" xfId="44098"/>
    <cellStyle name="SAPBEXresData 12 3 2" xfId="44099"/>
    <cellStyle name="SAPBEXresData 12 4" xfId="44100"/>
    <cellStyle name="SAPBEXresData 13" xfId="6493"/>
    <cellStyle name="SAPBEXresData 13 2" xfId="44101"/>
    <cellStyle name="SAPBEXresData 13 2 2" xfId="44102"/>
    <cellStyle name="SAPBEXresData 13 3" xfId="44103"/>
    <cellStyle name="SAPBEXresData 13 3 2" xfId="44104"/>
    <cellStyle name="SAPBEXresData 13 4" xfId="44105"/>
    <cellStyle name="SAPBEXresData 14" xfId="6494"/>
    <cellStyle name="SAPBEXresData 14 2" xfId="44106"/>
    <cellStyle name="SAPBEXresData 14 2 2" xfId="44107"/>
    <cellStyle name="SAPBEXresData 14 3" xfId="44108"/>
    <cellStyle name="SAPBEXresData 14 3 2" xfId="44109"/>
    <cellStyle name="SAPBEXresData 14 4" xfId="44110"/>
    <cellStyle name="SAPBEXresData 15" xfId="6495"/>
    <cellStyle name="SAPBEXresData 15 2" xfId="44111"/>
    <cellStyle name="SAPBEXresData 15 2 2" xfId="44112"/>
    <cellStyle name="SAPBEXresData 15 3" xfId="44113"/>
    <cellStyle name="SAPBEXresData 15 3 2" xfId="44114"/>
    <cellStyle name="SAPBEXresData 15 4" xfId="44115"/>
    <cellStyle name="SAPBEXresData 16" xfId="44116"/>
    <cellStyle name="SAPBEXresData 16 2" xfId="44117"/>
    <cellStyle name="SAPBEXresData 16 2 2" xfId="44118"/>
    <cellStyle name="SAPBEXresData 16 3" xfId="44119"/>
    <cellStyle name="SAPBEXresData 17" xfId="44120"/>
    <cellStyle name="SAPBEXresData 17 2" xfId="44121"/>
    <cellStyle name="SAPBEXresData 17 2 2" xfId="44122"/>
    <cellStyle name="SAPBEXresData 17 3" xfId="44123"/>
    <cellStyle name="SAPBEXresData 18" xfId="44124"/>
    <cellStyle name="SAPBEXresData 18 2" xfId="44125"/>
    <cellStyle name="SAPBEXresData 18 2 2" xfId="44126"/>
    <cellStyle name="SAPBEXresData 18 3" xfId="44127"/>
    <cellStyle name="SAPBEXresData 19" xfId="44128"/>
    <cellStyle name="SAPBEXresData 19 2" xfId="44129"/>
    <cellStyle name="SAPBEXresData 2" xfId="6496"/>
    <cellStyle name="SAPBEXresData 2 10" xfId="6497"/>
    <cellStyle name="SAPBEXresData 2 10 2" xfId="44130"/>
    <cellStyle name="SAPBEXresData 2 10 2 2" xfId="44131"/>
    <cellStyle name="SAPBEXresData 2 10 3" xfId="44132"/>
    <cellStyle name="SAPBEXresData 2 10 3 2" xfId="44133"/>
    <cellStyle name="SAPBEXresData 2 10 4" xfId="44134"/>
    <cellStyle name="SAPBEXresData 2 11" xfId="6498"/>
    <cellStyle name="SAPBEXresData 2 11 2" xfId="44135"/>
    <cellStyle name="SAPBEXresData 2 11 2 2" xfId="44136"/>
    <cellStyle name="SAPBEXresData 2 11 3" xfId="44137"/>
    <cellStyle name="SAPBEXresData 2 11 3 2" xfId="44138"/>
    <cellStyle name="SAPBEXresData 2 11 4" xfId="44139"/>
    <cellStyle name="SAPBEXresData 2 12" xfId="6499"/>
    <cellStyle name="SAPBEXresData 2 12 2" xfId="44140"/>
    <cellStyle name="SAPBEXresData 2 12 2 2" xfId="44141"/>
    <cellStyle name="SAPBEXresData 2 12 3" xfId="44142"/>
    <cellStyle name="SAPBEXresData 2 12 3 2" xfId="44143"/>
    <cellStyle name="SAPBEXresData 2 12 4" xfId="44144"/>
    <cellStyle name="SAPBEXresData 2 13" xfId="6500"/>
    <cellStyle name="SAPBEXresData 2 13 2" xfId="44145"/>
    <cellStyle name="SAPBEXresData 2 13 2 2" xfId="44146"/>
    <cellStyle name="SAPBEXresData 2 13 3" xfId="44147"/>
    <cellStyle name="SAPBEXresData 2 13 3 2" xfId="44148"/>
    <cellStyle name="SAPBEXresData 2 13 4" xfId="44149"/>
    <cellStyle name="SAPBEXresData 2 14" xfId="6501"/>
    <cellStyle name="SAPBEXresData 2 14 2" xfId="44150"/>
    <cellStyle name="SAPBEXresData 2 14 2 2" xfId="44151"/>
    <cellStyle name="SAPBEXresData 2 14 3" xfId="44152"/>
    <cellStyle name="SAPBEXresData 2 14 3 2" xfId="44153"/>
    <cellStyle name="SAPBEXresData 2 14 4" xfId="44154"/>
    <cellStyle name="SAPBEXresData 2 15" xfId="44155"/>
    <cellStyle name="SAPBEXresData 2 15 2" xfId="44156"/>
    <cellStyle name="SAPBEXresData 2 15 2 2" xfId="44157"/>
    <cellStyle name="SAPBEXresData 2 15 3" xfId="44158"/>
    <cellStyle name="SAPBEXresData 2 16" xfId="44159"/>
    <cellStyle name="SAPBEXresData 2 16 2" xfId="44160"/>
    <cellStyle name="SAPBEXresData 2 16 2 2" xfId="44161"/>
    <cellStyle name="SAPBEXresData 2 16 3" xfId="44162"/>
    <cellStyle name="SAPBEXresData 2 17" xfId="44163"/>
    <cellStyle name="SAPBEXresData 2 17 2" xfId="44164"/>
    <cellStyle name="SAPBEXresData 2 17 2 2" xfId="44165"/>
    <cellStyle name="SAPBEXresData 2 17 3" xfId="44166"/>
    <cellStyle name="SAPBEXresData 2 18" xfId="44167"/>
    <cellStyle name="SAPBEXresData 2 18 2" xfId="44168"/>
    <cellStyle name="SAPBEXresData 2 19" xfId="44169"/>
    <cellStyle name="SAPBEXresData 2 19 2" xfId="44170"/>
    <cellStyle name="SAPBEXresData 2 2" xfId="6502"/>
    <cellStyle name="SAPBEXresData 2 2 10" xfId="6503"/>
    <cellStyle name="SAPBEXresData 2 2 10 2" xfId="44171"/>
    <cellStyle name="SAPBEXresData 2 2 10 2 2" xfId="44172"/>
    <cellStyle name="SAPBEXresData 2 2 10 3" xfId="44173"/>
    <cellStyle name="SAPBEXresData 2 2 10 3 2" xfId="44174"/>
    <cellStyle name="SAPBEXresData 2 2 10 4" xfId="44175"/>
    <cellStyle name="SAPBEXresData 2 2 11" xfId="44176"/>
    <cellStyle name="SAPBEXresData 2 2 11 2" xfId="44177"/>
    <cellStyle name="SAPBEXresData 2 2 12" xfId="44178"/>
    <cellStyle name="SAPBEXresData 2 2 12 2" xfId="44179"/>
    <cellStyle name="SAPBEXresData 2 2 13" xfId="44180"/>
    <cellStyle name="SAPBEXresData 2 2 2" xfId="6504"/>
    <cellStyle name="SAPBEXresData 2 2 2 10" xfId="44181"/>
    <cellStyle name="SAPBEXresData 2 2 2 2" xfId="6505"/>
    <cellStyle name="SAPBEXresData 2 2 2 2 2" xfId="6506"/>
    <cellStyle name="SAPBEXresData 2 2 2 2 2 2" xfId="44182"/>
    <cellStyle name="SAPBEXresData 2 2 2 2 2 2 2" xfId="44183"/>
    <cellStyle name="SAPBEXresData 2 2 2 2 2 3" xfId="44184"/>
    <cellStyle name="SAPBEXresData 2 2 2 2 2 3 2" xfId="44185"/>
    <cellStyle name="SAPBEXresData 2 2 2 2 2 4" xfId="44186"/>
    <cellStyle name="SAPBEXresData 2 2 2 2 3" xfId="44187"/>
    <cellStyle name="SAPBEXresData 2 2 2 2 3 2" xfId="44188"/>
    <cellStyle name="SAPBEXresData 2 2 2 2 4" xfId="44189"/>
    <cellStyle name="SAPBEXresData 2 2 2 2 4 2" xfId="44190"/>
    <cellStyle name="SAPBEXresData 2 2 2 2 5" xfId="44191"/>
    <cellStyle name="SAPBEXresData 2 2 2 3" xfId="6507"/>
    <cellStyle name="SAPBEXresData 2 2 2 3 2" xfId="6508"/>
    <cellStyle name="SAPBEXresData 2 2 2 3 2 2" xfId="44192"/>
    <cellStyle name="SAPBEXresData 2 2 2 3 2 2 2" xfId="44193"/>
    <cellStyle name="SAPBEXresData 2 2 2 3 2 3" xfId="44194"/>
    <cellStyle name="SAPBEXresData 2 2 2 3 2 3 2" xfId="44195"/>
    <cellStyle name="SAPBEXresData 2 2 2 3 2 4" xfId="44196"/>
    <cellStyle name="SAPBEXresData 2 2 2 3 3" xfId="44197"/>
    <cellStyle name="SAPBEXresData 2 2 2 3 3 2" xfId="44198"/>
    <cellStyle name="SAPBEXresData 2 2 2 3 4" xfId="44199"/>
    <cellStyle name="SAPBEXresData 2 2 2 3 4 2" xfId="44200"/>
    <cellStyle name="SAPBEXresData 2 2 2 3 5" xfId="44201"/>
    <cellStyle name="SAPBEXresData 2 2 2 4" xfId="6509"/>
    <cellStyle name="SAPBEXresData 2 2 2 4 2" xfId="6510"/>
    <cellStyle name="SAPBEXresData 2 2 2 4 2 2" xfId="44202"/>
    <cellStyle name="SAPBEXresData 2 2 2 4 2 2 2" xfId="44203"/>
    <cellStyle name="SAPBEXresData 2 2 2 4 2 3" xfId="44204"/>
    <cellStyle name="SAPBEXresData 2 2 2 4 2 3 2" xfId="44205"/>
    <cellStyle name="SAPBEXresData 2 2 2 4 2 4" xfId="44206"/>
    <cellStyle name="SAPBEXresData 2 2 2 4 3" xfId="44207"/>
    <cellStyle name="SAPBEXresData 2 2 2 4 3 2" xfId="44208"/>
    <cellStyle name="SAPBEXresData 2 2 2 4 4" xfId="44209"/>
    <cellStyle name="SAPBEXresData 2 2 2 4 4 2" xfId="44210"/>
    <cellStyle name="SAPBEXresData 2 2 2 4 5" xfId="44211"/>
    <cellStyle name="SAPBEXresData 2 2 2 5" xfId="6511"/>
    <cellStyle name="SAPBEXresData 2 2 2 5 2" xfId="6512"/>
    <cellStyle name="SAPBEXresData 2 2 2 5 2 2" xfId="44212"/>
    <cellStyle name="SAPBEXresData 2 2 2 5 2 2 2" xfId="44213"/>
    <cellStyle name="SAPBEXresData 2 2 2 5 2 3" xfId="44214"/>
    <cellStyle name="SAPBEXresData 2 2 2 5 2 3 2" xfId="44215"/>
    <cellStyle name="SAPBEXresData 2 2 2 5 2 4" xfId="44216"/>
    <cellStyle name="SAPBEXresData 2 2 2 5 3" xfId="44217"/>
    <cellStyle name="SAPBEXresData 2 2 2 5 3 2" xfId="44218"/>
    <cellStyle name="SAPBEXresData 2 2 2 5 4" xfId="44219"/>
    <cellStyle name="SAPBEXresData 2 2 2 5 4 2" xfId="44220"/>
    <cellStyle name="SAPBEXresData 2 2 2 5 5" xfId="44221"/>
    <cellStyle name="SAPBEXresData 2 2 2 6" xfId="6513"/>
    <cellStyle name="SAPBEXresData 2 2 2 6 2" xfId="6514"/>
    <cellStyle name="SAPBEXresData 2 2 2 6 2 2" xfId="44222"/>
    <cellStyle name="SAPBEXresData 2 2 2 6 2 2 2" xfId="44223"/>
    <cellStyle name="SAPBEXresData 2 2 2 6 2 3" xfId="44224"/>
    <cellStyle name="SAPBEXresData 2 2 2 6 2 3 2" xfId="44225"/>
    <cellStyle name="SAPBEXresData 2 2 2 6 2 4" xfId="44226"/>
    <cellStyle name="SAPBEXresData 2 2 2 6 3" xfId="44227"/>
    <cellStyle name="SAPBEXresData 2 2 2 6 3 2" xfId="44228"/>
    <cellStyle name="SAPBEXresData 2 2 2 6 4" xfId="44229"/>
    <cellStyle name="SAPBEXresData 2 2 2 6 4 2" xfId="44230"/>
    <cellStyle name="SAPBEXresData 2 2 2 6 5" xfId="44231"/>
    <cellStyle name="SAPBEXresData 2 2 2 7" xfId="6515"/>
    <cellStyle name="SAPBEXresData 2 2 2 7 2" xfId="44232"/>
    <cellStyle name="SAPBEXresData 2 2 2 7 2 2" xfId="44233"/>
    <cellStyle name="SAPBEXresData 2 2 2 7 3" xfId="44234"/>
    <cellStyle name="SAPBEXresData 2 2 2 7 3 2" xfId="44235"/>
    <cellStyle name="SAPBEXresData 2 2 2 7 4" xfId="44236"/>
    <cellStyle name="SAPBEXresData 2 2 2 8" xfId="44237"/>
    <cellStyle name="SAPBEXresData 2 2 2 8 2" xfId="44238"/>
    <cellStyle name="SAPBEXresData 2 2 2 9" xfId="44239"/>
    <cellStyle name="SAPBEXresData 2 2 2 9 2" xfId="44240"/>
    <cellStyle name="SAPBEXresData 2 2 3" xfId="6516"/>
    <cellStyle name="SAPBEXresData 2 2 3 10" xfId="44241"/>
    <cellStyle name="SAPBEXresData 2 2 3 2" xfId="6517"/>
    <cellStyle name="SAPBEXresData 2 2 3 2 2" xfId="6518"/>
    <cellStyle name="SAPBEXresData 2 2 3 2 2 2" xfId="44242"/>
    <cellStyle name="SAPBEXresData 2 2 3 2 2 2 2" xfId="44243"/>
    <cellStyle name="SAPBEXresData 2 2 3 2 2 3" xfId="44244"/>
    <cellStyle name="SAPBEXresData 2 2 3 2 2 3 2" xfId="44245"/>
    <cellStyle name="SAPBEXresData 2 2 3 2 2 4" xfId="44246"/>
    <cellStyle name="SAPBEXresData 2 2 3 2 3" xfId="44247"/>
    <cellStyle name="SAPBEXresData 2 2 3 2 3 2" xfId="44248"/>
    <cellStyle name="SAPBEXresData 2 2 3 2 4" xfId="44249"/>
    <cellStyle name="SAPBEXresData 2 2 3 2 4 2" xfId="44250"/>
    <cellStyle name="SAPBEXresData 2 2 3 2 5" xfId="44251"/>
    <cellStyle name="SAPBEXresData 2 2 3 3" xfId="6519"/>
    <cellStyle name="SAPBEXresData 2 2 3 3 2" xfId="6520"/>
    <cellStyle name="SAPBEXresData 2 2 3 3 2 2" xfId="44252"/>
    <cellStyle name="SAPBEXresData 2 2 3 3 2 2 2" xfId="44253"/>
    <cellStyle name="SAPBEXresData 2 2 3 3 2 3" xfId="44254"/>
    <cellStyle name="SAPBEXresData 2 2 3 3 2 3 2" xfId="44255"/>
    <cellStyle name="SAPBEXresData 2 2 3 3 2 4" xfId="44256"/>
    <cellStyle name="SAPBEXresData 2 2 3 3 3" xfId="44257"/>
    <cellStyle name="SAPBEXresData 2 2 3 3 3 2" xfId="44258"/>
    <cellStyle name="SAPBEXresData 2 2 3 3 4" xfId="44259"/>
    <cellStyle name="SAPBEXresData 2 2 3 3 4 2" xfId="44260"/>
    <cellStyle name="SAPBEXresData 2 2 3 3 5" xfId="44261"/>
    <cellStyle name="SAPBEXresData 2 2 3 4" xfId="6521"/>
    <cellStyle name="SAPBEXresData 2 2 3 4 2" xfId="6522"/>
    <cellStyle name="SAPBEXresData 2 2 3 4 2 2" xfId="44262"/>
    <cellStyle name="SAPBEXresData 2 2 3 4 2 2 2" xfId="44263"/>
    <cellStyle name="SAPBEXresData 2 2 3 4 2 3" xfId="44264"/>
    <cellStyle name="SAPBEXresData 2 2 3 4 2 3 2" xfId="44265"/>
    <cellStyle name="SAPBEXresData 2 2 3 4 2 4" xfId="44266"/>
    <cellStyle name="SAPBEXresData 2 2 3 4 3" xfId="44267"/>
    <cellStyle name="SAPBEXresData 2 2 3 4 3 2" xfId="44268"/>
    <cellStyle name="SAPBEXresData 2 2 3 4 4" xfId="44269"/>
    <cellStyle name="SAPBEXresData 2 2 3 4 4 2" xfId="44270"/>
    <cellStyle name="SAPBEXresData 2 2 3 4 5" xfId="44271"/>
    <cellStyle name="SAPBEXresData 2 2 3 5" xfId="6523"/>
    <cellStyle name="SAPBEXresData 2 2 3 5 2" xfId="6524"/>
    <cellStyle name="SAPBEXresData 2 2 3 5 2 2" xfId="44272"/>
    <cellStyle name="SAPBEXresData 2 2 3 5 2 2 2" xfId="44273"/>
    <cellStyle name="SAPBEXresData 2 2 3 5 2 3" xfId="44274"/>
    <cellStyle name="SAPBEXresData 2 2 3 5 2 3 2" xfId="44275"/>
    <cellStyle name="SAPBEXresData 2 2 3 5 2 4" xfId="44276"/>
    <cellStyle name="SAPBEXresData 2 2 3 5 3" xfId="44277"/>
    <cellStyle name="SAPBEXresData 2 2 3 5 3 2" xfId="44278"/>
    <cellStyle name="SAPBEXresData 2 2 3 5 4" xfId="44279"/>
    <cellStyle name="SAPBEXresData 2 2 3 5 4 2" xfId="44280"/>
    <cellStyle name="SAPBEXresData 2 2 3 5 5" xfId="44281"/>
    <cellStyle name="SAPBEXresData 2 2 3 6" xfId="6525"/>
    <cellStyle name="SAPBEXresData 2 2 3 6 2" xfId="6526"/>
    <cellStyle name="SAPBEXresData 2 2 3 6 2 2" xfId="44282"/>
    <cellStyle name="SAPBEXresData 2 2 3 6 2 2 2" xfId="44283"/>
    <cellStyle name="SAPBEXresData 2 2 3 6 2 3" xfId="44284"/>
    <cellStyle name="SAPBEXresData 2 2 3 6 2 3 2" xfId="44285"/>
    <cellStyle name="SAPBEXresData 2 2 3 6 2 4" xfId="44286"/>
    <cellStyle name="SAPBEXresData 2 2 3 6 3" xfId="44287"/>
    <cellStyle name="SAPBEXresData 2 2 3 6 3 2" xfId="44288"/>
    <cellStyle name="SAPBEXresData 2 2 3 6 4" xfId="44289"/>
    <cellStyle name="SAPBEXresData 2 2 3 6 4 2" xfId="44290"/>
    <cellStyle name="SAPBEXresData 2 2 3 6 5" xfId="44291"/>
    <cellStyle name="SAPBEXresData 2 2 3 7" xfId="6527"/>
    <cellStyle name="SAPBEXresData 2 2 3 7 2" xfId="44292"/>
    <cellStyle name="SAPBEXresData 2 2 3 7 2 2" xfId="44293"/>
    <cellStyle name="SAPBEXresData 2 2 3 7 3" xfId="44294"/>
    <cellStyle name="SAPBEXresData 2 2 3 7 3 2" xfId="44295"/>
    <cellStyle name="SAPBEXresData 2 2 3 7 4" xfId="44296"/>
    <cellStyle name="SAPBEXresData 2 2 3 8" xfId="44297"/>
    <cellStyle name="SAPBEXresData 2 2 3 8 2" xfId="44298"/>
    <cellStyle name="SAPBEXresData 2 2 3 9" xfId="44299"/>
    <cellStyle name="SAPBEXresData 2 2 3 9 2" xfId="44300"/>
    <cellStyle name="SAPBEXresData 2 2 4" xfId="6528"/>
    <cellStyle name="SAPBEXresData 2 2 4 10" xfId="44301"/>
    <cellStyle name="SAPBEXresData 2 2 4 2" xfId="6529"/>
    <cellStyle name="SAPBEXresData 2 2 4 2 2" xfId="6530"/>
    <cellStyle name="SAPBEXresData 2 2 4 2 2 2" xfId="44302"/>
    <cellStyle name="SAPBEXresData 2 2 4 2 2 2 2" xfId="44303"/>
    <cellStyle name="SAPBEXresData 2 2 4 2 2 3" xfId="44304"/>
    <cellStyle name="SAPBEXresData 2 2 4 2 2 3 2" xfId="44305"/>
    <cellStyle name="SAPBEXresData 2 2 4 2 2 4" xfId="44306"/>
    <cellStyle name="SAPBEXresData 2 2 4 2 3" xfId="44307"/>
    <cellStyle name="SAPBEXresData 2 2 4 2 3 2" xfId="44308"/>
    <cellStyle name="SAPBEXresData 2 2 4 2 4" xfId="44309"/>
    <cellStyle name="SAPBEXresData 2 2 4 2 4 2" xfId="44310"/>
    <cellStyle name="SAPBEXresData 2 2 4 2 5" xfId="44311"/>
    <cellStyle name="SAPBEXresData 2 2 4 3" xfId="6531"/>
    <cellStyle name="SAPBEXresData 2 2 4 3 2" xfId="6532"/>
    <cellStyle name="SAPBEXresData 2 2 4 3 2 2" xfId="44312"/>
    <cellStyle name="SAPBEXresData 2 2 4 3 2 2 2" xfId="44313"/>
    <cellStyle name="SAPBEXresData 2 2 4 3 2 3" xfId="44314"/>
    <cellStyle name="SAPBEXresData 2 2 4 3 2 3 2" xfId="44315"/>
    <cellStyle name="SAPBEXresData 2 2 4 3 2 4" xfId="44316"/>
    <cellStyle name="SAPBEXresData 2 2 4 3 3" xfId="44317"/>
    <cellStyle name="SAPBEXresData 2 2 4 3 3 2" xfId="44318"/>
    <cellStyle name="SAPBEXresData 2 2 4 3 4" xfId="44319"/>
    <cellStyle name="SAPBEXresData 2 2 4 3 4 2" xfId="44320"/>
    <cellStyle name="SAPBEXresData 2 2 4 3 5" xfId="44321"/>
    <cellStyle name="SAPBEXresData 2 2 4 4" xfId="6533"/>
    <cellStyle name="SAPBEXresData 2 2 4 4 2" xfId="6534"/>
    <cellStyle name="SAPBEXresData 2 2 4 4 2 2" xfId="44322"/>
    <cellStyle name="SAPBEXresData 2 2 4 4 2 2 2" xfId="44323"/>
    <cellStyle name="SAPBEXresData 2 2 4 4 2 3" xfId="44324"/>
    <cellStyle name="SAPBEXresData 2 2 4 4 2 3 2" xfId="44325"/>
    <cellStyle name="SAPBEXresData 2 2 4 4 2 4" xfId="44326"/>
    <cellStyle name="SAPBEXresData 2 2 4 4 3" xfId="44327"/>
    <cellStyle name="SAPBEXresData 2 2 4 4 3 2" xfId="44328"/>
    <cellStyle name="SAPBEXresData 2 2 4 4 4" xfId="44329"/>
    <cellStyle name="SAPBEXresData 2 2 4 4 4 2" xfId="44330"/>
    <cellStyle name="SAPBEXresData 2 2 4 4 5" xfId="44331"/>
    <cellStyle name="SAPBEXresData 2 2 4 5" xfId="6535"/>
    <cellStyle name="SAPBEXresData 2 2 4 5 2" xfId="6536"/>
    <cellStyle name="SAPBEXresData 2 2 4 5 2 2" xfId="44332"/>
    <cellStyle name="SAPBEXresData 2 2 4 5 2 2 2" xfId="44333"/>
    <cellStyle name="SAPBEXresData 2 2 4 5 2 3" xfId="44334"/>
    <cellStyle name="SAPBEXresData 2 2 4 5 2 3 2" xfId="44335"/>
    <cellStyle name="SAPBEXresData 2 2 4 5 2 4" xfId="44336"/>
    <cellStyle name="SAPBEXresData 2 2 4 5 3" xfId="44337"/>
    <cellStyle name="SAPBEXresData 2 2 4 5 3 2" xfId="44338"/>
    <cellStyle name="SAPBEXresData 2 2 4 5 4" xfId="44339"/>
    <cellStyle name="SAPBEXresData 2 2 4 5 4 2" xfId="44340"/>
    <cellStyle name="SAPBEXresData 2 2 4 5 5" xfId="44341"/>
    <cellStyle name="SAPBEXresData 2 2 4 6" xfId="6537"/>
    <cellStyle name="SAPBEXresData 2 2 4 6 2" xfId="6538"/>
    <cellStyle name="SAPBEXresData 2 2 4 6 2 2" xfId="44342"/>
    <cellStyle name="SAPBEXresData 2 2 4 6 2 2 2" xfId="44343"/>
    <cellStyle name="SAPBEXresData 2 2 4 6 2 3" xfId="44344"/>
    <cellStyle name="SAPBEXresData 2 2 4 6 2 3 2" xfId="44345"/>
    <cellStyle name="SAPBEXresData 2 2 4 6 2 4" xfId="44346"/>
    <cellStyle name="SAPBEXresData 2 2 4 6 3" xfId="44347"/>
    <cellStyle name="SAPBEXresData 2 2 4 6 3 2" xfId="44348"/>
    <cellStyle name="SAPBEXresData 2 2 4 6 4" xfId="44349"/>
    <cellStyle name="SAPBEXresData 2 2 4 6 4 2" xfId="44350"/>
    <cellStyle name="SAPBEXresData 2 2 4 6 5" xfId="44351"/>
    <cellStyle name="SAPBEXresData 2 2 4 7" xfId="6539"/>
    <cellStyle name="SAPBEXresData 2 2 4 7 2" xfId="44352"/>
    <cellStyle name="SAPBEXresData 2 2 4 7 2 2" xfId="44353"/>
    <cellStyle name="SAPBEXresData 2 2 4 7 3" xfId="44354"/>
    <cellStyle name="SAPBEXresData 2 2 4 7 3 2" xfId="44355"/>
    <cellStyle name="SAPBEXresData 2 2 4 7 4" xfId="44356"/>
    <cellStyle name="SAPBEXresData 2 2 4 8" xfId="44357"/>
    <cellStyle name="SAPBEXresData 2 2 4 8 2" xfId="44358"/>
    <cellStyle name="SAPBEXresData 2 2 4 9" xfId="44359"/>
    <cellStyle name="SAPBEXresData 2 2 4 9 2" xfId="44360"/>
    <cellStyle name="SAPBEXresData 2 2 5" xfId="6540"/>
    <cellStyle name="SAPBEXresData 2 2 5 2" xfId="6541"/>
    <cellStyle name="SAPBEXresData 2 2 5 2 2" xfId="44361"/>
    <cellStyle name="SAPBEXresData 2 2 5 2 2 2" xfId="44362"/>
    <cellStyle name="SAPBEXresData 2 2 5 2 3" xfId="44363"/>
    <cellStyle name="SAPBEXresData 2 2 5 2 3 2" xfId="44364"/>
    <cellStyle name="SAPBEXresData 2 2 5 2 4" xfId="44365"/>
    <cellStyle name="SAPBEXresData 2 2 5 3" xfId="44366"/>
    <cellStyle name="SAPBEXresData 2 2 5 3 2" xfId="44367"/>
    <cellStyle name="SAPBEXresData 2 2 5 4" xfId="44368"/>
    <cellStyle name="SAPBEXresData 2 2 5 4 2" xfId="44369"/>
    <cellStyle name="SAPBEXresData 2 2 5 5" xfId="44370"/>
    <cellStyle name="SAPBEXresData 2 2 6" xfId="6542"/>
    <cellStyle name="SAPBEXresData 2 2 6 2" xfId="6543"/>
    <cellStyle name="SAPBEXresData 2 2 6 2 2" xfId="44371"/>
    <cellStyle name="SAPBEXresData 2 2 6 2 2 2" xfId="44372"/>
    <cellStyle name="SAPBEXresData 2 2 6 2 3" xfId="44373"/>
    <cellStyle name="SAPBEXresData 2 2 6 2 3 2" xfId="44374"/>
    <cellStyle name="SAPBEXresData 2 2 6 2 4" xfId="44375"/>
    <cellStyle name="SAPBEXresData 2 2 6 3" xfId="44376"/>
    <cellStyle name="SAPBEXresData 2 2 6 3 2" xfId="44377"/>
    <cellStyle name="SAPBEXresData 2 2 6 4" xfId="44378"/>
    <cellStyle name="SAPBEXresData 2 2 6 4 2" xfId="44379"/>
    <cellStyle name="SAPBEXresData 2 2 6 5" xfId="44380"/>
    <cellStyle name="SAPBEXresData 2 2 7" xfId="6544"/>
    <cellStyle name="SAPBEXresData 2 2 7 2" xfId="6545"/>
    <cellStyle name="SAPBEXresData 2 2 7 2 2" xfId="44381"/>
    <cellStyle name="SAPBEXresData 2 2 7 2 2 2" xfId="44382"/>
    <cellStyle name="SAPBEXresData 2 2 7 2 3" xfId="44383"/>
    <cellStyle name="SAPBEXresData 2 2 7 2 3 2" xfId="44384"/>
    <cellStyle name="SAPBEXresData 2 2 7 2 4" xfId="44385"/>
    <cellStyle name="SAPBEXresData 2 2 7 3" xfId="44386"/>
    <cellStyle name="SAPBEXresData 2 2 7 3 2" xfId="44387"/>
    <cellStyle name="SAPBEXresData 2 2 7 4" xfId="44388"/>
    <cellStyle name="SAPBEXresData 2 2 7 4 2" xfId="44389"/>
    <cellStyle name="SAPBEXresData 2 2 7 5" xfId="44390"/>
    <cellStyle name="SAPBEXresData 2 2 8" xfId="6546"/>
    <cellStyle name="SAPBEXresData 2 2 8 2" xfId="6547"/>
    <cellStyle name="SAPBEXresData 2 2 8 2 2" xfId="44391"/>
    <cellStyle name="SAPBEXresData 2 2 8 2 2 2" xfId="44392"/>
    <cellStyle name="SAPBEXresData 2 2 8 2 3" xfId="44393"/>
    <cellStyle name="SAPBEXresData 2 2 8 2 3 2" xfId="44394"/>
    <cellStyle name="SAPBEXresData 2 2 8 2 4" xfId="44395"/>
    <cellStyle name="SAPBEXresData 2 2 8 3" xfId="44396"/>
    <cellStyle name="SAPBEXresData 2 2 8 3 2" xfId="44397"/>
    <cellStyle name="SAPBEXresData 2 2 8 4" xfId="44398"/>
    <cellStyle name="SAPBEXresData 2 2 8 4 2" xfId="44399"/>
    <cellStyle name="SAPBEXresData 2 2 8 5" xfId="44400"/>
    <cellStyle name="SAPBEXresData 2 2 9" xfId="6548"/>
    <cellStyle name="SAPBEXresData 2 2 9 2" xfId="6549"/>
    <cellStyle name="SAPBEXresData 2 2 9 2 2" xfId="44401"/>
    <cellStyle name="SAPBEXresData 2 2 9 2 2 2" xfId="44402"/>
    <cellStyle name="SAPBEXresData 2 2 9 2 3" xfId="44403"/>
    <cellStyle name="SAPBEXresData 2 2 9 2 3 2" xfId="44404"/>
    <cellStyle name="SAPBEXresData 2 2 9 2 4" xfId="44405"/>
    <cellStyle name="SAPBEXresData 2 2 9 3" xfId="44406"/>
    <cellStyle name="SAPBEXresData 2 2 9 3 2" xfId="44407"/>
    <cellStyle name="SAPBEXresData 2 2 9 4" xfId="44408"/>
    <cellStyle name="SAPBEXresData 2 2 9 4 2" xfId="44409"/>
    <cellStyle name="SAPBEXresData 2 2 9 5" xfId="44410"/>
    <cellStyle name="SAPBEXresData 2 20" xfId="44411"/>
    <cellStyle name="SAPBEXresData 2 20 2" xfId="44412"/>
    <cellStyle name="SAPBEXresData 2 21" xfId="44413"/>
    <cellStyle name="SAPBEXresData 2 3" xfId="6550"/>
    <cellStyle name="SAPBEXresData 2 3 10" xfId="44414"/>
    <cellStyle name="SAPBEXresData 2 3 2" xfId="6551"/>
    <cellStyle name="SAPBEXresData 2 3 2 2" xfId="6552"/>
    <cellStyle name="SAPBEXresData 2 3 2 2 2" xfId="44415"/>
    <cellStyle name="SAPBEXresData 2 3 2 2 2 2" xfId="44416"/>
    <cellStyle name="SAPBEXresData 2 3 2 2 3" xfId="44417"/>
    <cellStyle name="SAPBEXresData 2 3 2 2 3 2" xfId="44418"/>
    <cellStyle name="SAPBEXresData 2 3 2 2 4" xfId="44419"/>
    <cellStyle name="SAPBEXresData 2 3 2 3" xfId="44420"/>
    <cellStyle name="SAPBEXresData 2 3 2 3 2" xfId="44421"/>
    <cellStyle name="SAPBEXresData 2 3 2 4" xfId="44422"/>
    <cellStyle name="SAPBEXresData 2 3 2 4 2" xfId="44423"/>
    <cellStyle name="SAPBEXresData 2 3 2 5" xfId="44424"/>
    <cellStyle name="SAPBEXresData 2 3 3" xfId="6553"/>
    <cellStyle name="SAPBEXresData 2 3 3 2" xfId="6554"/>
    <cellStyle name="SAPBEXresData 2 3 3 2 2" xfId="44425"/>
    <cellStyle name="SAPBEXresData 2 3 3 2 2 2" xfId="44426"/>
    <cellStyle name="SAPBEXresData 2 3 3 2 3" xfId="44427"/>
    <cellStyle name="SAPBEXresData 2 3 3 2 3 2" xfId="44428"/>
    <cellStyle name="SAPBEXresData 2 3 3 2 4" xfId="44429"/>
    <cellStyle name="SAPBEXresData 2 3 3 3" xfId="44430"/>
    <cellStyle name="SAPBEXresData 2 3 3 3 2" xfId="44431"/>
    <cellStyle name="SAPBEXresData 2 3 3 4" xfId="44432"/>
    <cellStyle name="SAPBEXresData 2 3 3 4 2" xfId="44433"/>
    <cellStyle name="SAPBEXresData 2 3 3 5" xfId="44434"/>
    <cellStyle name="SAPBEXresData 2 3 4" xfId="6555"/>
    <cellStyle name="SAPBEXresData 2 3 4 2" xfId="6556"/>
    <cellStyle name="SAPBEXresData 2 3 4 2 2" xfId="44435"/>
    <cellStyle name="SAPBEXresData 2 3 4 2 2 2" xfId="44436"/>
    <cellStyle name="SAPBEXresData 2 3 4 2 3" xfId="44437"/>
    <cellStyle name="SAPBEXresData 2 3 4 2 3 2" xfId="44438"/>
    <cellStyle name="SAPBEXresData 2 3 4 2 4" xfId="44439"/>
    <cellStyle name="SAPBEXresData 2 3 4 3" xfId="44440"/>
    <cellStyle name="SAPBEXresData 2 3 4 3 2" xfId="44441"/>
    <cellStyle name="SAPBEXresData 2 3 4 4" xfId="44442"/>
    <cellStyle name="SAPBEXresData 2 3 4 4 2" xfId="44443"/>
    <cellStyle name="SAPBEXresData 2 3 4 5" xfId="44444"/>
    <cellStyle name="SAPBEXresData 2 3 5" xfId="6557"/>
    <cellStyle name="SAPBEXresData 2 3 5 2" xfId="6558"/>
    <cellStyle name="SAPBEXresData 2 3 5 2 2" xfId="44445"/>
    <cellStyle name="SAPBEXresData 2 3 5 2 2 2" xfId="44446"/>
    <cellStyle name="SAPBEXresData 2 3 5 2 3" xfId="44447"/>
    <cellStyle name="SAPBEXresData 2 3 5 2 3 2" xfId="44448"/>
    <cellStyle name="SAPBEXresData 2 3 5 2 4" xfId="44449"/>
    <cellStyle name="SAPBEXresData 2 3 5 3" xfId="44450"/>
    <cellStyle name="SAPBEXresData 2 3 5 3 2" xfId="44451"/>
    <cellStyle name="SAPBEXresData 2 3 5 4" xfId="44452"/>
    <cellStyle name="SAPBEXresData 2 3 5 4 2" xfId="44453"/>
    <cellStyle name="SAPBEXresData 2 3 5 5" xfId="44454"/>
    <cellStyle name="SAPBEXresData 2 3 6" xfId="6559"/>
    <cellStyle name="SAPBEXresData 2 3 6 2" xfId="6560"/>
    <cellStyle name="SAPBEXresData 2 3 6 2 2" xfId="44455"/>
    <cellStyle name="SAPBEXresData 2 3 6 2 2 2" xfId="44456"/>
    <cellStyle name="SAPBEXresData 2 3 6 2 3" xfId="44457"/>
    <cellStyle name="SAPBEXresData 2 3 6 2 3 2" xfId="44458"/>
    <cellStyle name="SAPBEXresData 2 3 6 2 4" xfId="44459"/>
    <cellStyle name="SAPBEXresData 2 3 6 3" xfId="44460"/>
    <cellStyle name="SAPBEXresData 2 3 6 3 2" xfId="44461"/>
    <cellStyle name="SAPBEXresData 2 3 6 4" xfId="44462"/>
    <cellStyle name="SAPBEXresData 2 3 6 4 2" xfId="44463"/>
    <cellStyle name="SAPBEXresData 2 3 6 5" xfId="44464"/>
    <cellStyle name="SAPBEXresData 2 3 7" xfId="6561"/>
    <cellStyle name="SAPBEXresData 2 3 7 2" xfId="44465"/>
    <cellStyle name="SAPBEXresData 2 3 7 2 2" xfId="44466"/>
    <cellStyle name="SAPBEXresData 2 3 7 3" xfId="44467"/>
    <cellStyle name="SAPBEXresData 2 3 7 3 2" xfId="44468"/>
    <cellStyle name="SAPBEXresData 2 3 7 4" xfId="44469"/>
    <cellStyle name="SAPBEXresData 2 3 8" xfId="44470"/>
    <cellStyle name="SAPBEXresData 2 3 8 2" xfId="44471"/>
    <cellStyle name="SAPBEXresData 2 3 9" xfId="44472"/>
    <cellStyle name="SAPBEXresData 2 3 9 2" xfId="44473"/>
    <cellStyle name="SAPBEXresData 2 4" xfId="6562"/>
    <cellStyle name="SAPBEXresData 2 4 10" xfId="44474"/>
    <cellStyle name="SAPBEXresData 2 4 2" xfId="6563"/>
    <cellStyle name="SAPBEXresData 2 4 2 2" xfId="6564"/>
    <cellStyle name="SAPBEXresData 2 4 2 2 2" xfId="44475"/>
    <cellStyle name="SAPBEXresData 2 4 2 2 2 2" xfId="44476"/>
    <cellStyle name="SAPBEXresData 2 4 2 2 3" xfId="44477"/>
    <cellStyle name="SAPBEXresData 2 4 2 2 3 2" xfId="44478"/>
    <cellStyle name="SAPBEXresData 2 4 2 2 4" xfId="44479"/>
    <cellStyle name="SAPBEXresData 2 4 2 3" xfId="44480"/>
    <cellStyle name="SAPBEXresData 2 4 2 3 2" xfId="44481"/>
    <cellStyle name="SAPBEXresData 2 4 2 4" xfId="44482"/>
    <cellStyle name="SAPBEXresData 2 4 2 4 2" xfId="44483"/>
    <cellStyle name="SAPBEXresData 2 4 2 5" xfId="44484"/>
    <cellStyle name="SAPBEXresData 2 4 3" xfId="6565"/>
    <cellStyle name="SAPBEXresData 2 4 3 2" xfId="6566"/>
    <cellStyle name="SAPBEXresData 2 4 3 2 2" xfId="44485"/>
    <cellStyle name="SAPBEXresData 2 4 3 2 2 2" xfId="44486"/>
    <cellStyle name="SAPBEXresData 2 4 3 2 3" xfId="44487"/>
    <cellStyle name="SAPBEXresData 2 4 3 2 3 2" xfId="44488"/>
    <cellStyle name="SAPBEXresData 2 4 3 2 4" xfId="44489"/>
    <cellStyle name="SAPBEXresData 2 4 3 3" xfId="44490"/>
    <cellStyle name="SAPBEXresData 2 4 3 3 2" xfId="44491"/>
    <cellStyle name="SAPBEXresData 2 4 3 4" xfId="44492"/>
    <cellStyle name="SAPBEXresData 2 4 3 4 2" xfId="44493"/>
    <cellStyle name="SAPBEXresData 2 4 3 5" xfId="44494"/>
    <cellStyle name="SAPBEXresData 2 4 4" xfId="6567"/>
    <cellStyle name="SAPBEXresData 2 4 4 2" xfId="6568"/>
    <cellStyle name="SAPBEXresData 2 4 4 2 2" xfId="44495"/>
    <cellStyle name="SAPBEXresData 2 4 4 2 2 2" xfId="44496"/>
    <cellStyle name="SAPBEXresData 2 4 4 2 3" xfId="44497"/>
    <cellStyle name="SAPBEXresData 2 4 4 2 3 2" xfId="44498"/>
    <cellStyle name="SAPBEXresData 2 4 4 2 4" xfId="44499"/>
    <cellStyle name="SAPBEXresData 2 4 4 3" xfId="44500"/>
    <cellStyle name="SAPBEXresData 2 4 4 3 2" xfId="44501"/>
    <cellStyle name="SAPBEXresData 2 4 4 4" xfId="44502"/>
    <cellStyle name="SAPBEXresData 2 4 4 4 2" xfId="44503"/>
    <cellStyle name="SAPBEXresData 2 4 4 5" xfId="44504"/>
    <cellStyle name="SAPBEXresData 2 4 5" xfId="6569"/>
    <cellStyle name="SAPBEXresData 2 4 5 2" xfId="6570"/>
    <cellStyle name="SAPBEXresData 2 4 5 2 2" xfId="44505"/>
    <cellStyle name="SAPBEXresData 2 4 5 2 2 2" xfId="44506"/>
    <cellStyle name="SAPBEXresData 2 4 5 2 3" xfId="44507"/>
    <cellStyle name="SAPBEXresData 2 4 5 2 3 2" xfId="44508"/>
    <cellStyle name="SAPBEXresData 2 4 5 2 4" xfId="44509"/>
    <cellStyle name="SAPBEXresData 2 4 5 3" xfId="44510"/>
    <cellStyle name="SAPBEXresData 2 4 5 3 2" xfId="44511"/>
    <cellStyle name="SAPBEXresData 2 4 5 4" xfId="44512"/>
    <cellStyle name="SAPBEXresData 2 4 5 4 2" xfId="44513"/>
    <cellStyle name="SAPBEXresData 2 4 5 5" xfId="44514"/>
    <cellStyle name="SAPBEXresData 2 4 6" xfId="6571"/>
    <cellStyle name="SAPBEXresData 2 4 6 2" xfId="6572"/>
    <cellStyle name="SAPBEXresData 2 4 6 2 2" xfId="44515"/>
    <cellStyle name="SAPBEXresData 2 4 6 2 2 2" xfId="44516"/>
    <cellStyle name="SAPBEXresData 2 4 6 2 3" xfId="44517"/>
    <cellStyle name="SAPBEXresData 2 4 6 2 3 2" xfId="44518"/>
    <cellStyle name="SAPBEXresData 2 4 6 2 4" xfId="44519"/>
    <cellStyle name="SAPBEXresData 2 4 6 3" xfId="44520"/>
    <cellStyle name="SAPBEXresData 2 4 6 3 2" xfId="44521"/>
    <cellStyle name="SAPBEXresData 2 4 6 4" xfId="44522"/>
    <cellStyle name="SAPBEXresData 2 4 6 4 2" xfId="44523"/>
    <cellStyle name="SAPBEXresData 2 4 6 5" xfId="44524"/>
    <cellStyle name="SAPBEXresData 2 4 7" xfId="6573"/>
    <cellStyle name="SAPBEXresData 2 4 7 2" xfId="44525"/>
    <cellStyle name="SAPBEXresData 2 4 7 2 2" xfId="44526"/>
    <cellStyle name="SAPBEXresData 2 4 7 3" xfId="44527"/>
    <cellStyle name="SAPBEXresData 2 4 7 3 2" xfId="44528"/>
    <cellStyle name="SAPBEXresData 2 4 7 4" xfId="44529"/>
    <cellStyle name="SAPBEXresData 2 4 8" xfId="44530"/>
    <cellStyle name="SAPBEXresData 2 4 8 2" xfId="44531"/>
    <cellStyle name="SAPBEXresData 2 4 9" xfId="44532"/>
    <cellStyle name="SAPBEXresData 2 4 9 2" xfId="44533"/>
    <cellStyle name="SAPBEXresData 2 5" xfId="6574"/>
    <cellStyle name="SAPBEXresData 2 5 10" xfId="44534"/>
    <cellStyle name="SAPBEXresData 2 5 2" xfId="6575"/>
    <cellStyle name="SAPBEXresData 2 5 2 2" xfId="6576"/>
    <cellStyle name="SAPBEXresData 2 5 2 2 2" xfId="44535"/>
    <cellStyle name="SAPBEXresData 2 5 2 2 2 2" xfId="44536"/>
    <cellStyle name="SAPBEXresData 2 5 2 2 3" xfId="44537"/>
    <cellStyle name="SAPBEXresData 2 5 2 2 3 2" xfId="44538"/>
    <cellStyle name="SAPBEXresData 2 5 2 2 4" xfId="44539"/>
    <cellStyle name="SAPBEXresData 2 5 2 3" xfId="44540"/>
    <cellStyle name="SAPBEXresData 2 5 2 3 2" xfId="44541"/>
    <cellStyle name="SAPBEXresData 2 5 2 4" xfId="44542"/>
    <cellStyle name="SAPBEXresData 2 5 2 4 2" xfId="44543"/>
    <cellStyle name="SAPBEXresData 2 5 2 5" xfId="44544"/>
    <cellStyle name="SAPBEXresData 2 5 3" xfId="6577"/>
    <cellStyle name="SAPBEXresData 2 5 3 2" xfId="6578"/>
    <cellStyle name="SAPBEXresData 2 5 3 2 2" xfId="44545"/>
    <cellStyle name="SAPBEXresData 2 5 3 2 2 2" xfId="44546"/>
    <cellStyle name="SAPBEXresData 2 5 3 2 3" xfId="44547"/>
    <cellStyle name="SAPBEXresData 2 5 3 2 3 2" xfId="44548"/>
    <cellStyle name="SAPBEXresData 2 5 3 2 4" xfId="44549"/>
    <cellStyle name="SAPBEXresData 2 5 3 3" xfId="44550"/>
    <cellStyle name="SAPBEXresData 2 5 3 3 2" xfId="44551"/>
    <cellStyle name="SAPBEXresData 2 5 3 4" xfId="44552"/>
    <cellStyle name="SAPBEXresData 2 5 3 4 2" xfId="44553"/>
    <cellStyle name="SAPBEXresData 2 5 3 5" xfId="44554"/>
    <cellStyle name="SAPBEXresData 2 5 4" xfId="6579"/>
    <cellStyle name="SAPBEXresData 2 5 4 2" xfId="6580"/>
    <cellStyle name="SAPBEXresData 2 5 4 2 2" xfId="44555"/>
    <cellStyle name="SAPBEXresData 2 5 4 2 2 2" xfId="44556"/>
    <cellStyle name="SAPBEXresData 2 5 4 2 3" xfId="44557"/>
    <cellStyle name="SAPBEXresData 2 5 4 2 3 2" xfId="44558"/>
    <cellStyle name="SAPBEXresData 2 5 4 2 4" xfId="44559"/>
    <cellStyle name="SAPBEXresData 2 5 4 3" xfId="44560"/>
    <cellStyle name="SAPBEXresData 2 5 4 3 2" xfId="44561"/>
    <cellStyle name="SAPBEXresData 2 5 4 4" xfId="44562"/>
    <cellStyle name="SAPBEXresData 2 5 4 4 2" xfId="44563"/>
    <cellStyle name="SAPBEXresData 2 5 4 5" xfId="44564"/>
    <cellStyle name="SAPBEXresData 2 5 5" xfId="6581"/>
    <cellStyle name="SAPBEXresData 2 5 5 2" xfId="6582"/>
    <cellStyle name="SAPBEXresData 2 5 5 2 2" xfId="44565"/>
    <cellStyle name="SAPBEXresData 2 5 5 2 2 2" xfId="44566"/>
    <cellStyle name="SAPBEXresData 2 5 5 2 3" xfId="44567"/>
    <cellStyle name="SAPBEXresData 2 5 5 2 3 2" xfId="44568"/>
    <cellStyle name="SAPBEXresData 2 5 5 2 4" xfId="44569"/>
    <cellStyle name="SAPBEXresData 2 5 5 3" xfId="44570"/>
    <cellStyle name="SAPBEXresData 2 5 5 3 2" xfId="44571"/>
    <cellStyle name="SAPBEXresData 2 5 5 4" xfId="44572"/>
    <cellStyle name="SAPBEXresData 2 5 5 4 2" xfId="44573"/>
    <cellStyle name="SAPBEXresData 2 5 5 5" xfId="44574"/>
    <cellStyle name="SAPBEXresData 2 5 6" xfId="6583"/>
    <cellStyle name="SAPBEXresData 2 5 6 2" xfId="6584"/>
    <cellStyle name="SAPBEXresData 2 5 6 2 2" xfId="44575"/>
    <cellStyle name="SAPBEXresData 2 5 6 2 2 2" xfId="44576"/>
    <cellStyle name="SAPBEXresData 2 5 6 2 3" xfId="44577"/>
    <cellStyle name="SAPBEXresData 2 5 6 2 3 2" xfId="44578"/>
    <cellStyle name="SAPBEXresData 2 5 6 2 4" xfId="44579"/>
    <cellStyle name="SAPBEXresData 2 5 6 3" xfId="44580"/>
    <cellStyle name="SAPBEXresData 2 5 6 3 2" xfId="44581"/>
    <cellStyle name="SAPBEXresData 2 5 6 4" xfId="44582"/>
    <cellStyle name="SAPBEXresData 2 5 6 4 2" xfId="44583"/>
    <cellStyle name="SAPBEXresData 2 5 6 5" xfId="44584"/>
    <cellStyle name="SAPBEXresData 2 5 7" xfId="6585"/>
    <cellStyle name="SAPBEXresData 2 5 7 2" xfId="44585"/>
    <cellStyle name="SAPBEXresData 2 5 7 2 2" xfId="44586"/>
    <cellStyle name="SAPBEXresData 2 5 7 3" xfId="44587"/>
    <cellStyle name="SAPBEXresData 2 5 7 3 2" xfId="44588"/>
    <cellStyle name="SAPBEXresData 2 5 7 4" xfId="44589"/>
    <cellStyle name="SAPBEXresData 2 5 8" xfId="44590"/>
    <cellStyle name="SAPBEXresData 2 5 8 2" xfId="44591"/>
    <cellStyle name="SAPBEXresData 2 5 9" xfId="44592"/>
    <cellStyle name="SAPBEXresData 2 5 9 2" xfId="44593"/>
    <cellStyle name="SAPBEXresData 2 6" xfId="6586"/>
    <cellStyle name="SAPBEXresData 2 6 2" xfId="6587"/>
    <cellStyle name="SAPBEXresData 2 6 2 2" xfId="44594"/>
    <cellStyle name="SAPBEXresData 2 6 2 2 2" xfId="44595"/>
    <cellStyle name="SAPBEXresData 2 6 2 3" xfId="44596"/>
    <cellStyle name="SAPBEXresData 2 6 2 3 2" xfId="44597"/>
    <cellStyle name="SAPBEXresData 2 6 2 4" xfId="44598"/>
    <cellStyle name="SAPBEXresData 2 6 3" xfId="44599"/>
    <cellStyle name="SAPBEXresData 2 6 3 2" xfId="44600"/>
    <cellStyle name="SAPBEXresData 2 6 4" xfId="44601"/>
    <cellStyle name="SAPBEXresData 2 6 4 2" xfId="44602"/>
    <cellStyle name="SAPBEXresData 2 6 5" xfId="44603"/>
    <cellStyle name="SAPBEXresData 2 7" xfId="6588"/>
    <cellStyle name="SAPBEXresData 2 7 2" xfId="6589"/>
    <cellStyle name="SAPBEXresData 2 7 2 2" xfId="44604"/>
    <cellStyle name="SAPBEXresData 2 7 2 2 2" xfId="44605"/>
    <cellStyle name="SAPBEXresData 2 7 2 3" xfId="44606"/>
    <cellStyle name="SAPBEXresData 2 7 2 3 2" xfId="44607"/>
    <cellStyle name="SAPBEXresData 2 7 2 4" xfId="44608"/>
    <cellStyle name="SAPBEXresData 2 7 3" xfId="44609"/>
    <cellStyle name="SAPBEXresData 2 7 3 2" xfId="44610"/>
    <cellStyle name="SAPBEXresData 2 7 4" xfId="44611"/>
    <cellStyle name="SAPBEXresData 2 7 4 2" xfId="44612"/>
    <cellStyle name="SAPBEXresData 2 7 5" xfId="44613"/>
    <cellStyle name="SAPBEXresData 2 8" xfId="6590"/>
    <cellStyle name="SAPBEXresData 2 8 2" xfId="6591"/>
    <cellStyle name="SAPBEXresData 2 8 2 2" xfId="44614"/>
    <cellStyle name="SAPBEXresData 2 8 2 2 2" xfId="44615"/>
    <cellStyle name="SAPBEXresData 2 8 2 3" xfId="44616"/>
    <cellStyle name="SAPBEXresData 2 8 2 3 2" xfId="44617"/>
    <cellStyle name="SAPBEXresData 2 8 2 4" xfId="44618"/>
    <cellStyle name="SAPBEXresData 2 8 3" xfId="44619"/>
    <cellStyle name="SAPBEXresData 2 8 3 2" xfId="44620"/>
    <cellStyle name="SAPBEXresData 2 8 4" xfId="44621"/>
    <cellStyle name="SAPBEXresData 2 8 4 2" xfId="44622"/>
    <cellStyle name="SAPBEXresData 2 8 5" xfId="44623"/>
    <cellStyle name="SAPBEXresData 2 9" xfId="6592"/>
    <cellStyle name="SAPBEXresData 2 9 2" xfId="6593"/>
    <cellStyle name="SAPBEXresData 2 9 2 2" xfId="44624"/>
    <cellStyle name="SAPBEXresData 2 9 2 2 2" xfId="44625"/>
    <cellStyle name="SAPBEXresData 2 9 2 3" xfId="44626"/>
    <cellStyle name="SAPBEXresData 2 9 2 3 2" xfId="44627"/>
    <cellStyle name="SAPBEXresData 2 9 2 4" xfId="44628"/>
    <cellStyle name="SAPBEXresData 2 9 3" xfId="44629"/>
    <cellStyle name="SAPBEXresData 2 9 3 2" xfId="44630"/>
    <cellStyle name="SAPBEXresData 2 9 4" xfId="44631"/>
    <cellStyle name="SAPBEXresData 2 9 4 2" xfId="44632"/>
    <cellStyle name="SAPBEXresData 2 9 5" xfId="44633"/>
    <cellStyle name="SAPBEXresData 20" xfId="44634"/>
    <cellStyle name="SAPBEXresData 20 2" xfId="44635"/>
    <cellStyle name="SAPBEXresData 21" xfId="44636"/>
    <cellStyle name="SAPBEXresData 21 2" xfId="44637"/>
    <cellStyle name="SAPBEXresData 22" xfId="44638"/>
    <cellStyle name="SAPBEXresData 3" xfId="6594"/>
    <cellStyle name="SAPBEXresData 3 10" xfId="6595"/>
    <cellStyle name="SAPBEXresData 3 10 2" xfId="44639"/>
    <cellStyle name="SAPBEXresData 3 10 2 2" xfId="44640"/>
    <cellStyle name="SAPBEXresData 3 10 3" xfId="44641"/>
    <cellStyle name="SAPBEXresData 3 10 3 2" xfId="44642"/>
    <cellStyle name="SAPBEXresData 3 10 4" xfId="44643"/>
    <cellStyle name="SAPBEXresData 3 11" xfId="44644"/>
    <cellStyle name="SAPBEXresData 3 11 2" xfId="44645"/>
    <cellStyle name="SAPBEXresData 3 12" xfId="44646"/>
    <cellStyle name="SAPBEXresData 3 12 2" xfId="44647"/>
    <cellStyle name="SAPBEXresData 3 13" xfId="44648"/>
    <cellStyle name="SAPBEXresData 3 2" xfId="6596"/>
    <cellStyle name="SAPBEXresData 3 2 10" xfId="44649"/>
    <cellStyle name="SAPBEXresData 3 2 2" xfId="6597"/>
    <cellStyle name="SAPBEXresData 3 2 2 2" xfId="6598"/>
    <cellStyle name="SAPBEXresData 3 2 2 2 2" xfId="44650"/>
    <cellStyle name="SAPBEXresData 3 2 2 2 2 2" xfId="44651"/>
    <cellStyle name="SAPBEXresData 3 2 2 2 3" xfId="44652"/>
    <cellStyle name="SAPBEXresData 3 2 2 2 3 2" xfId="44653"/>
    <cellStyle name="SAPBEXresData 3 2 2 2 4" xfId="44654"/>
    <cellStyle name="SAPBEXresData 3 2 2 3" xfId="44655"/>
    <cellStyle name="SAPBEXresData 3 2 2 3 2" xfId="44656"/>
    <cellStyle name="SAPBEXresData 3 2 2 4" xfId="44657"/>
    <cellStyle name="SAPBEXresData 3 2 2 4 2" xfId="44658"/>
    <cellStyle name="SAPBEXresData 3 2 2 5" xfId="44659"/>
    <cellStyle name="SAPBEXresData 3 2 3" xfId="6599"/>
    <cellStyle name="SAPBEXresData 3 2 3 2" xfId="6600"/>
    <cellStyle name="SAPBEXresData 3 2 3 2 2" xfId="44660"/>
    <cellStyle name="SAPBEXresData 3 2 3 2 2 2" xfId="44661"/>
    <cellStyle name="SAPBEXresData 3 2 3 2 3" xfId="44662"/>
    <cellStyle name="SAPBEXresData 3 2 3 2 3 2" xfId="44663"/>
    <cellStyle name="SAPBEXresData 3 2 3 2 4" xfId="44664"/>
    <cellStyle name="SAPBEXresData 3 2 3 3" xfId="44665"/>
    <cellStyle name="SAPBEXresData 3 2 3 3 2" xfId="44666"/>
    <cellStyle name="SAPBEXresData 3 2 3 4" xfId="44667"/>
    <cellStyle name="SAPBEXresData 3 2 3 4 2" xfId="44668"/>
    <cellStyle name="SAPBEXresData 3 2 3 5" xfId="44669"/>
    <cellStyle name="SAPBEXresData 3 2 4" xfId="6601"/>
    <cellStyle name="SAPBEXresData 3 2 4 2" xfId="6602"/>
    <cellStyle name="SAPBEXresData 3 2 4 2 2" xfId="44670"/>
    <cellStyle name="SAPBEXresData 3 2 4 2 2 2" xfId="44671"/>
    <cellStyle name="SAPBEXresData 3 2 4 2 3" xfId="44672"/>
    <cellStyle name="SAPBEXresData 3 2 4 2 3 2" xfId="44673"/>
    <cellStyle name="SAPBEXresData 3 2 4 2 4" xfId="44674"/>
    <cellStyle name="SAPBEXresData 3 2 4 3" xfId="44675"/>
    <cellStyle name="SAPBEXresData 3 2 4 3 2" xfId="44676"/>
    <cellStyle name="SAPBEXresData 3 2 4 4" xfId="44677"/>
    <cellStyle name="SAPBEXresData 3 2 4 4 2" xfId="44678"/>
    <cellStyle name="SAPBEXresData 3 2 4 5" xfId="44679"/>
    <cellStyle name="SAPBEXresData 3 2 5" xfId="6603"/>
    <cellStyle name="SAPBEXresData 3 2 5 2" xfId="6604"/>
    <cellStyle name="SAPBEXresData 3 2 5 2 2" xfId="44680"/>
    <cellStyle name="SAPBEXresData 3 2 5 2 2 2" xfId="44681"/>
    <cellStyle name="SAPBEXresData 3 2 5 2 3" xfId="44682"/>
    <cellStyle name="SAPBEXresData 3 2 5 2 3 2" xfId="44683"/>
    <cellStyle name="SAPBEXresData 3 2 5 2 4" xfId="44684"/>
    <cellStyle name="SAPBEXresData 3 2 5 3" xfId="44685"/>
    <cellStyle name="SAPBEXresData 3 2 5 3 2" xfId="44686"/>
    <cellStyle name="SAPBEXresData 3 2 5 4" xfId="44687"/>
    <cellStyle name="SAPBEXresData 3 2 5 4 2" xfId="44688"/>
    <cellStyle name="SAPBEXresData 3 2 5 5" xfId="44689"/>
    <cellStyle name="SAPBEXresData 3 2 6" xfId="6605"/>
    <cellStyle name="SAPBEXresData 3 2 6 2" xfId="6606"/>
    <cellStyle name="SAPBEXresData 3 2 6 2 2" xfId="44690"/>
    <cellStyle name="SAPBEXresData 3 2 6 2 2 2" xfId="44691"/>
    <cellStyle name="SAPBEXresData 3 2 6 2 3" xfId="44692"/>
    <cellStyle name="SAPBEXresData 3 2 6 2 3 2" xfId="44693"/>
    <cellStyle name="SAPBEXresData 3 2 6 2 4" xfId="44694"/>
    <cellStyle name="SAPBEXresData 3 2 6 3" xfId="44695"/>
    <cellStyle name="SAPBEXresData 3 2 6 3 2" xfId="44696"/>
    <cellStyle name="SAPBEXresData 3 2 6 4" xfId="44697"/>
    <cellStyle name="SAPBEXresData 3 2 6 4 2" xfId="44698"/>
    <cellStyle name="SAPBEXresData 3 2 6 5" xfId="44699"/>
    <cellStyle name="SAPBEXresData 3 2 7" xfId="6607"/>
    <cellStyle name="SAPBEXresData 3 2 7 2" xfId="44700"/>
    <cellStyle name="SAPBEXresData 3 2 7 2 2" xfId="44701"/>
    <cellStyle name="SAPBEXresData 3 2 7 3" xfId="44702"/>
    <cellStyle name="SAPBEXresData 3 2 7 3 2" xfId="44703"/>
    <cellStyle name="SAPBEXresData 3 2 7 4" xfId="44704"/>
    <cellStyle name="SAPBEXresData 3 2 8" xfId="44705"/>
    <cellStyle name="SAPBEXresData 3 2 8 2" xfId="44706"/>
    <cellStyle name="SAPBEXresData 3 2 9" xfId="44707"/>
    <cellStyle name="SAPBEXresData 3 2 9 2" xfId="44708"/>
    <cellStyle name="SAPBEXresData 3 3" xfId="6608"/>
    <cellStyle name="SAPBEXresData 3 3 10" xfId="44709"/>
    <cellStyle name="SAPBEXresData 3 3 2" xfId="6609"/>
    <cellStyle name="SAPBEXresData 3 3 2 2" xfId="6610"/>
    <cellStyle name="SAPBEXresData 3 3 2 2 2" xfId="44710"/>
    <cellStyle name="SAPBEXresData 3 3 2 2 2 2" xfId="44711"/>
    <cellStyle name="SAPBEXresData 3 3 2 2 3" xfId="44712"/>
    <cellStyle name="SAPBEXresData 3 3 2 2 3 2" xfId="44713"/>
    <cellStyle name="SAPBEXresData 3 3 2 2 4" xfId="44714"/>
    <cellStyle name="SAPBEXresData 3 3 2 3" xfId="44715"/>
    <cellStyle name="SAPBEXresData 3 3 2 3 2" xfId="44716"/>
    <cellStyle name="SAPBEXresData 3 3 2 4" xfId="44717"/>
    <cellStyle name="SAPBEXresData 3 3 2 4 2" xfId="44718"/>
    <cellStyle name="SAPBEXresData 3 3 2 5" xfId="44719"/>
    <cellStyle name="SAPBEXresData 3 3 3" xfId="6611"/>
    <cellStyle name="SAPBEXresData 3 3 3 2" xfId="6612"/>
    <cellStyle name="SAPBEXresData 3 3 3 2 2" xfId="44720"/>
    <cellStyle name="SAPBEXresData 3 3 3 2 2 2" xfId="44721"/>
    <cellStyle name="SAPBEXresData 3 3 3 2 3" xfId="44722"/>
    <cellStyle name="SAPBEXresData 3 3 3 2 3 2" xfId="44723"/>
    <cellStyle name="SAPBEXresData 3 3 3 2 4" xfId="44724"/>
    <cellStyle name="SAPBEXresData 3 3 3 3" xfId="44725"/>
    <cellStyle name="SAPBEXresData 3 3 3 3 2" xfId="44726"/>
    <cellStyle name="SAPBEXresData 3 3 3 4" xfId="44727"/>
    <cellStyle name="SAPBEXresData 3 3 3 4 2" xfId="44728"/>
    <cellStyle name="SAPBEXresData 3 3 3 5" xfId="44729"/>
    <cellStyle name="SAPBEXresData 3 3 4" xfId="6613"/>
    <cellStyle name="SAPBEXresData 3 3 4 2" xfId="6614"/>
    <cellStyle name="SAPBEXresData 3 3 4 2 2" xfId="44730"/>
    <cellStyle name="SAPBEXresData 3 3 4 2 2 2" xfId="44731"/>
    <cellStyle name="SAPBEXresData 3 3 4 2 3" xfId="44732"/>
    <cellStyle name="SAPBEXresData 3 3 4 2 3 2" xfId="44733"/>
    <cellStyle name="SAPBEXresData 3 3 4 2 4" xfId="44734"/>
    <cellStyle name="SAPBEXresData 3 3 4 3" xfId="44735"/>
    <cellStyle name="SAPBEXresData 3 3 4 3 2" xfId="44736"/>
    <cellStyle name="SAPBEXresData 3 3 4 4" xfId="44737"/>
    <cellStyle name="SAPBEXresData 3 3 4 4 2" xfId="44738"/>
    <cellStyle name="SAPBEXresData 3 3 4 5" xfId="44739"/>
    <cellStyle name="SAPBEXresData 3 3 5" xfId="6615"/>
    <cellStyle name="SAPBEXresData 3 3 5 2" xfId="6616"/>
    <cellStyle name="SAPBEXresData 3 3 5 2 2" xfId="44740"/>
    <cellStyle name="SAPBEXresData 3 3 5 2 2 2" xfId="44741"/>
    <cellStyle name="SAPBEXresData 3 3 5 2 3" xfId="44742"/>
    <cellStyle name="SAPBEXresData 3 3 5 2 3 2" xfId="44743"/>
    <cellStyle name="SAPBEXresData 3 3 5 2 4" xfId="44744"/>
    <cellStyle name="SAPBEXresData 3 3 5 3" xfId="44745"/>
    <cellStyle name="SAPBEXresData 3 3 5 3 2" xfId="44746"/>
    <cellStyle name="SAPBEXresData 3 3 5 4" xfId="44747"/>
    <cellStyle name="SAPBEXresData 3 3 5 4 2" xfId="44748"/>
    <cellStyle name="SAPBEXresData 3 3 5 5" xfId="44749"/>
    <cellStyle name="SAPBEXresData 3 3 6" xfId="6617"/>
    <cellStyle name="SAPBEXresData 3 3 6 2" xfId="6618"/>
    <cellStyle name="SAPBEXresData 3 3 6 2 2" xfId="44750"/>
    <cellStyle name="SAPBEXresData 3 3 6 2 2 2" xfId="44751"/>
    <cellStyle name="SAPBEXresData 3 3 6 2 3" xfId="44752"/>
    <cellStyle name="SAPBEXresData 3 3 6 2 3 2" xfId="44753"/>
    <cellStyle name="SAPBEXresData 3 3 6 2 4" xfId="44754"/>
    <cellStyle name="SAPBEXresData 3 3 6 3" xfId="44755"/>
    <cellStyle name="SAPBEXresData 3 3 6 3 2" xfId="44756"/>
    <cellStyle name="SAPBEXresData 3 3 6 4" xfId="44757"/>
    <cellStyle name="SAPBEXresData 3 3 6 4 2" xfId="44758"/>
    <cellStyle name="SAPBEXresData 3 3 6 5" xfId="44759"/>
    <cellStyle name="SAPBEXresData 3 3 7" xfId="6619"/>
    <cellStyle name="SAPBEXresData 3 3 7 2" xfId="44760"/>
    <cellStyle name="SAPBEXresData 3 3 7 2 2" xfId="44761"/>
    <cellStyle name="SAPBEXresData 3 3 7 3" xfId="44762"/>
    <cellStyle name="SAPBEXresData 3 3 7 3 2" xfId="44763"/>
    <cellStyle name="SAPBEXresData 3 3 7 4" xfId="44764"/>
    <cellStyle name="SAPBEXresData 3 3 8" xfId="44765"/>
    <cellStyle name="SAPBEXresData 3 3 8 2" xfId="44766"/>
    <cellStyle name="SAPBEXresData 3 3 9" xfId="44767"/>
    <cellStyle name="SAPBEXresData 3 3 9 2" xfId="44768"/>
    <cellStyle name="SAPBEXresData 3 4" xfId="6620"/>
    <cellStyle name="SAPBEXresData 3 4 10" xfId="44769"/>
    <cellStyle name="SAPBEXresData 3 4 2" xfId="6621"/>
    <cellStyle name="SAPBEXresData 3 4 2 2" xfId="6622"/>
    <cellStyle name="SAPBEXresData 3 4 2 2 2" xfId="44770"/>
    <cellStyle name="SAPBEXresData 3 4 2 2 2 2" xfId="44771"/>
    <cellStyle name="SAPBEXresData 3 4 2 2 3" xfId="44772"/>
    <cellStyle name="SAPBEXresData 3 4 2 2 3 2" xfId="44773"/>
    <cellStyle name="SAPBEXresData 3 4 2 2 4" xfId="44774"/>
    <cellStyle name="SAPBEXresData 3 4 2 3" xfId="44775"/>
    <cellStyle name="SAPBEXresData 3 4 2 3 2" xfId="44776"/>
    <cellStyle name="SAPBEXresData 3 4 2 4" xfId="44777"/>
    <cellStyle name="SAPBEXresData 3 4 2 4 2" xfId="44778"/>
    <cellStyle name="SAPBEXresData 3 4 2 5" xfId="44779"/>
    <cellStyle name="SAPBEXresData 3 4 3" xfId="6623"/>
    <cellStyle name="SAPBEXresData 3 4 3 2" xfId="6624"/>
    <cellStyle name="SAPBEXresData 3 4 3 2 2" xfId="44780"/>
    <cellStyle name="SAPBEXresData 3 4 3 2 2 2" xfId="44781"/>
    <cellStyle name="SAPBEXresData 3 4 3 2 3" xfId="44782"/>
    <cellStyle name="SAPBEXresData 3 4 3 2 3 2" xfId="44783"/>
    <cellStyle name="SAPBEXresData 3 4 3 2 4" xfId="44784"/>
    <cellStyle name="SAPBEXresData 3 4 3 3" xfId="44785"/>
    <cellStyle name="SAPBEXresData 3 4 3 3 2" xfId="44786"/>
    <cellStyle name="SAPBEXresData 3 4 3 4" xfId="44787"/>
    <cellStyle name="SAPBEXresData 3 4 3 4 2" xfId="44788"/>
    <cellStyle name="SAPBEXresData 3 4 3 5" xfId="44789"/>
    <cellStyle name="SAPBEXresData 3 4 4" xfId="6625"/>
    <cellStyle name="SAPBEXresData 3 4 4 2" xfId="6626"/>
    <cellStyle name="SAPBEXresData 3 4 4 2 2" xfId="44790"/>
    <cellStyle name="SAPBEXresData 3 4 4 2 2 2" xfId="44791"/>
    <cellStyle name="SAPBEXresData 3 4 4 2 3" xfId="44792"/>
    <cellStyle name="SAPBEXresData 3 4 4 2 3 2" xfId="44793"/>
    <cellStyle name="SAPBEXresData 3 4 4 2 4" xfId="44794"/>
    <cellStyle name="SAPBEXresData 3 4 4 3" xfId="44795"/>
    <cellStyle name="SAPBEXresData 3 4 4 3 2" xfId="44796"/>
    <cellStyle name="SAPBEXresData 3 4 4 4" xfId="44797"/>
    <cellStyle name="SAPBEXresData 3 4 4 4 2" xfId="44798"/>
    <cellStyle name="SAPBEXresData 3 4 4 5" xfId="44799"/>
    <cellStyle name="SAPBEXresData 3 4 5" xfId="6627"/>
    <cellStyle name="SAPBEXresData 3 4 5 2" xfId="6628"/>
    <cellStyle name="SAPBEXresData 3 4 5 2 2" xfId="44800"/>
    <cellStyle name="SAPBEXresData 3 4 5 2 2 2" xfId="44801"/>
    <cellStyle name="SAPBEXresData 3 4 5 2 3" xfId="44802"/>
    <cellStyle name="SAPBEXresData 3 4 5 2 3 2" xfId="44803"/>
    <cellStyle name="SAPBEXresData 3 4 5 2 4" xfId="44804"/>
    <cellStyle name="SAPBEXresData 3 4 5 3" xfId="44805"/>
    <cellStyle name="SAPBEXresData 3 4 5 3 2" xfId="44806"/>
    <cellStyle name="SAPBEXresData 3 4 5 4" xfId="44807"/>
    <cellStyle name="SAPBEXresData 3 4 5 4 2" xfId="44808"/>
    <cellStyle name="SAPBEXresData 3 4 5 5" xfId="44809"/>
    <cellStyle name="SAPBEXresData 3 4 6" xfId="6629"/>
    <cellStyle name="SAPBEXresData 3 4 6 2" xfId="6630"/>
    <cellStyle name="SAPBEXresData 3 4 6 2 2" xfId="44810"/>
    <cellStyle name="SAPBEXresData 3 4 6 2 2 2" xfId="44811"/>
    <cellStyle name="SAPBEXresData 3 4 6 2 3" xfId="44812"/>
    <cellStyle name="SAPBEXresData 3 4 6 2 3 2" xfId="44813"/>
    <cellStyle name="SAPBEXresData 3 4 6 2 4" xfId="44814"/>
    <cellStyle name="SAPBEXresData 3 4 6 3" xfId="44815"/>
    <cellStyle name="SAPBEXresData 3 4 6 3 2" xfId="44816"/>
    <cellStyle name="SAPBEXresData 3 4 6 4" xfId="44817"/>
    <cellStyle name="SAPBEXresData 3 4 6 4 2" xfId="44818"/>
    <cellStyle name="SAPBEXresData 3 4 6 5" xfId="44819"/>
    <cellStyle name="SAPBEXresData 3 4 7" xfId="6631"/>
    <cellStyle name="SAPBEXresData 3 4 7 2" xfId="44820"/>
    <cellStyle name="SAPBEXresData 3 4 7 2 2" xfId="44821"/>
    <cellStyle name="SAPBEXresData 3 4 7 3" xfId="44822"/>
    <cellStyle name="SAPBEXresData 3 4 7 3 2" xfId="44823"/>
    <cellStyle name="SAPBEXresData 3 4 7 4" xfId="44824"/>
    <cellStyle name="SAPBEXresData 3 4 8" xfId="44825"/>
    <cellStyle name="SAPBEXresData 3 4 8 2" xfId="44826"/>
    <cellStyle name="SAPBEXresData 3 4 9" xfId="44827"/>
    <cellStyle name="SAPBEXresData 3 4 9 2" xfId="44828"/>
    <cellStyle name="SAPBEXresData 3 5" xfId="6632"/>
    <cellStyle name="SAPBEXresData 3 5 2" xfId="6633"/>
    <cellStyle name="SAPBEXresData 3 5 2 2" xfId="44829"/>
    <cellStyle name="SAPBEXresData 3 5 2 2 2" xfId="44830"/>
    <cellStyle name="SAPBEXresData 3 5 2 3" xfId="44831"/>
    <cellStyle name="SAPBEXresData 3 5 2 3 2" xfId="44832"/>
    <cellStyle name="SAPBEXresData 3 5 2 4" xfId="44833"/>
    <cellStyle name="SAPBEXresData 3 5 3" xfId="44834"/>
    <cellStyle name="SAPBEXresData 3 5 3 2" xfId="44835"/>
    <cellStyle name="SAPBEXresData 3 5 4" xfId="44836"/>
    <cellStyle name="SAPBEXresData 3 5 4 2" xfId="44837"/>
    <cellStyle name="SAPBEXresData 3 5 5" xfId="44838"/>
    <cellStyle name="SAPBEXresData 3 6" xfId="6634"/>
    <cellStyle name="SAPBEXresData 3 6 2" xfId="6635"/>
    <cellStyle name="SAPBEXresData 3 6 2 2" xfId="44839"/>
    <cellStyle name="SAPBEXresData 3 6 2 2 2" xfId="44840"/>
    <cellStyle name="SAPBEXresData 3 6 2 3" xfId="44841"/>
    <cellStyle name="SAPBEXresData 3 6 2 3 2" xfId="44842"/>
    <cellStyle name="SAPBEXresData 3 6 2 4" xfId="44843"/>
    <cellStyle name="SAPBEXresData 3 6 3" xfId="44844"/>
    <cellStyle name="SAPBEXresData 3 6 3 2" xfId="44845"/>
    <cellStyle name="SAPBEXresData 3 6 4" xfId="44846"/>
    <cellStyle name="SAPBEXresData 3 6 4 2" xfId="44847"/>
    <cellStyle name="SAPBEXresData 3 6 5" xfId="44848"/>
    <cellStyle name="SAPBEXresData 3 7" xfId="6636"/>
    <cellStyle name="SAPBEXresData 3 7 2" xfId="6637"/>
    <cellStyle name="SAPBEXresData 3 7 2 2" xfId="44849"/>
    <cellStyle name="SAPBEXresData 3 7 2 2 2" xfId="44850"/>
    <cellStyle name="SAPBEXresData 3 7 2 3" xfId="44851"/>
    <cellStyle name="SAPBEXresData 3 7 2 3 2" xfId="44852"/>
    <cellStyle name="SAPBEXresData 3 7 2 4" xfId="44853"/>
    <cellStyle name="SAPBEXresData 3 7 3" xfId="44854"/>
    <cellStyle name="SAPBEXresData 3 7 3 2" xfId="44855"/>
    <cellStyle name="SAPBEXresData 3 7 4" xfId="44856"/>
    <cellStyle name="SAPBEXresData 3 7 4 2" xfId="44857"/>
    <cellStyle name="SAPBEXresData 3 7 5" xfId="44858"/>
    <cellStyle name="SAPBEXresData 3 8" xfId="6638"/>
    <cellStyle name="SAPBEXresData 3 8 2" xfId="6639"/>
    <cellStyle name="SAPBEXresData 3 8 2 2" xfId="44859"/>
    <cellStyle name="SAPBEXresData 3 8 2 2 2" xfId="44860"/>
    <cellStyle name="SAPBEXresData 3 8 2 3" xfId="44861"/>
    <cellStyle name="SAPBEXresData 3 8 2 3 2" xfId="44862"/>
    <cellStyle name="SAPBEXresData 3 8 2 4" xfId="44863"/>
    <cellStyle name="SAPBEXresData 3 8 3" xfId="44864"/>
    <cellStyle name="SAPBEXresData 3 8 3 2" xfId="44865"/>
    <cellStyle name="SAPBEXresData 3 8 4" xfId="44866"/>
    <cellStyle name="SAPBEXresData 3 8 4 2" xfId="44867"/>
    <cellStyle name="SAPBEXresData 3 8 5" xfId="44868"/>
    <cellStyle name="SAPBEXresData 3 9" xfId="6640"/>
    <cellStyle name="SAPBEXresData 3 9 2" xfId="6641"/>
    <cellStyle name="SAPBEXresData 3 9 2 2" xfId="44869"/>
    <cellStyle name="SAPBEXresData 3 9 2 2 2" xfId="44870"/>
    <cellStyle name="SAPBEXresData 3 9 2 3" xfId="44871"/>
    <cellStyle name="SAPBEXresData 3 9 2 3 2" xfId="44872"/>
    <cellStyle name="SAPBEXresData 3 9 2 4" xfId="44873"/>
    <cellStyle name="SAPBEXresData 3 9 3" xfId="44874"/>
    <cellStyle name="SAPBEXresData 3 9 3 2" xfId="44875"/>
    <cellStyle name="SAPBEXresData 3 9 4" xfId="44876"/>
    <cellStyle name="SAPBEXresData 3 9 4 2" xfId="44877"/>
    <cellStyle name="SAPBEXresData 3 9 5" xfId="44878"/>
    <cellStyle name="SAPBEXresData 4" xfId="6642"/>
    <cellStyle name="SAPBEXresData 4 10" xfId="44879"/>
    <cellStyle name="SAPBEXresData 4 2" xfId="6643"/>
    <cellStyle name="SAPBEXresData 4 2 2" xfId="6644"/>
    <cellStyle name="SAPBEXresData 4 2 2 2" xfId="44880"/>
    <cellStyle name="SAPBEXresData 4 2 2 2 2" xfId="44881"/>
    <cellStyle name="SAPBEXresData 4 2 2 3" xfId="44882"/>
    <cellStyle name="SAPBEXresData 4 2 2 3 2" xfId="44883"/>
    <cellStyle name="SAPBEXresData 4 2 2 4" xfId="44884"/>
    <cellStyle name="SAPBEXresData 4 2 3" xfId="44885"/>
    <cellStyle name="SAPBEXresData 4 2 3 2" xfId="44886"/>
    <cellStyle name="SAPBEXresData 4 2 4" xfId="44887"/>
    <cellStyle name="SAPBEXresData 4 2 4 2" xfId="44888"/>
    <cellStyle name="SAPBEXresData 4 2 5" xfId="44889"/>
    <cellStyle name="SAPBEXresData 4 3" xfId="6645"/>
    <cellStyle name="SAPBEXresData 4 3 2" xfId="6646"/>
    <cellStyle name="SAPBEXresData 4 3 2 2" xfId="44890"/>
    <cellStyle name="SAPBEXresData 4 3 2 2 2" xfId="44891"/>
    <cellStyle name="SAPBEXresData 4 3 2 3" xfId="44892"/>
    <cellStyle name="SAPBEXresData 4 3 2 3 2" xfId="44893"/>
    <cellStyle name="SAPBEXresData 4 3 2 4" xfId="44894"/>
    <cellStyle name="SAPBEXresData 4 3 3" xfId="44895"/>
    <cellStyle name="SAPBEXresData 4 3 3 2" xfId="44896"/>
    <cellStyle name="SAPBEXresData 4 3 4" xfId="44897"/>
    <cellStyle name="SAPBEXresData 4 3 4 2" xfId="44898"/>
    <cellStyle name="SAPBEXresData 4 3 5" xfId="44899"/>
    <cellStyle name="SAPBEXresData 4 4" xfId="6647"/>
    <cellStyle name="SAPBEXresData 4 4 2" xfId="6648"/>
    <cellStyle name="SAPBEXresData 4 4 2 2" xfId="44900"/>
    <cellStyle name="SAPBEXresData 4 4 2 2 2" xfId="44901"/>
    <cellStyle name="SAPBEXresData 4 4 2 3" xfId="44902"/>
    <cellStyle name="SAPBEXresData 4 4 2 3 2" xfId="44903"/>
    <cellStyle name="SAPBEXresData 4 4 2 4" xfId="44904"/>
    <cellStyle name="SAPBEXresData 4 4 3" xfId="44905"/>
    <cellStyle name="SAPBEXresData 4 4 3 2" xfId="44906"/>
    <cellStyle name="SAPBEXresData 4 4 4" xfId="44907"/>
    <cellStyle name="SAPBEXresData 4 4 4 2" xfId="44908"/>
    <cellStyle name="SAPBEXresData 4 4 5" xfId="44909"/>
    <cellStyle name="SAPBEXresData 4 5" xfId="6649"/>
    <cellStyle name="SAPBEXresData 4 5 2" xfId="6650"/>
    <cellStyle name="SAPBEXresData 4 5 2 2" xfId="44910"/>
    <cellStyle name="SAPBEXresData 4 5 2 2 2" xfId="44911"/>
    <cellStyle name="SAPBEXresData 4 5 2 3" xfId="44912"/>
    <cellStyle name="SAPBEXresData 4 5 2 3 2" xfId="44913"/>
    <cellStyle name="SAPBEXresData 4 5 2 4" xfId="44914"/>
    <cellStyle name="SAPBEXresData 4 5 3" xfId="44915"/>
    <cellStyle name="SAPBEXresData 4 5 3 2" xfId="44916"/>
    <cellStyle name="SAPBEXresData 4 5 4" xfId="44917"/>
    <cellStyle name="SAPBEXresData 4 5 4 2" xfId="44918"/>
    <cellStyle name="SAPBEXresData 4 5 5" xfId="44919"/>
    <cellStyle name="SAPBEXresData 4 6" xfId="6651"/>
    <cellStyle name="SAPBEXresData 4 6 2" xfId="6652"/>
    <cellStyle name="SAPBEXresData 4 6 2 2" xfId="44920"/>
    <cellStyle name="SAPBEXresData 4 6 2 2 2" xfId="44921"/>
    <cellStyle name="SAPBEXresData 4 6 2 3" xfId="44922"/>
    <cellStyle name="SAPBEXresData 4 6 2 3 2" xfId="44923"/>
    <cellStyle name="SAPBEXresData 4 6 2 4" xfId="44924"/>
    <cellStyle name="SAPBEXresData 4 6 3" xfId="44925"/>
    <cellStyle name="SAPBEXresData 4 6 3 2" xfId="44926"/>
    <cellStyle name="SAPBEXresData 4 6 4" xfId="44927"/>
    <cellStyle name="SAPBEXresData 4 6 4 2" xfId="44928"/>
    <cellStyle name="SAPBEXresData 4 6 5" xfId="44929"/>
    <cellStyle name="SAPBEXresData 4 7" xfId="6653"/>
    <cellStyle name="SAPBEXresData 4 7 2" xfId="44930"/>
    <cellStyle name="SAPBEXresData 4 7 2 2" xfId="44931"/>
    <cellStyle name="SAPBEXresData 4 7 3" xfId="44932"/>
    <cellStyle name="SAPBEXresData 4 7 3 2" xfId="44933"/>
    <cellStyle name="SAPBEXresData 4 7 4" xfId="44934"/>
    <cellStyle name="SAPBEXresData 4 8" xfId="44935"/>
    <cellStyle name="SAPBEXresData 4 8 2" xfId="44936"/>
    <cellStyle name="SAPBEXresData 4 9" xfId="44937"/>
    <cellStyle name="SAPBEXresData 4 9 2" xfId="44938"/>
    <cellStyle name="SAPBEXresData 5" xfId="6654"/>
    <cellStyle name="SAPBEXresData 5 10" xfId="44939"/>
    <cellStyle name="SAPBEXresData 5 2" xfId="6655"/>
    <cellStyle name="SAPBEXresData 5 2 2" xfId="6656"/>
    <cellStyle name="SAPBEXresData 5 2 2 2" xfId="44940"/>
    <cellStyle name="SAPBEXresData 5 2 2 2 2" xfId="44941"/>
    <cellStyle name="SAPBEXresData 5 2 2 3" xfId="44942"/>
    <cellStyle name="SAPBEXresData 5 2 2 3 2" xfId="44943"/>
    <cellStyle name="SAPBEXresData 5 2 2 4" xfId="44944"/>
    <cellStyle name="SAPBEXresData 5 2 3" xfId="44945"/>
    <cellStyle name="SAPBEXresData 5 2 3 2" xfId="44946"/>
    <cellStyle name="SAPBEXresData 5 2 4" xfId="44947"/>
    <cellStyle name="SAPBEXresData 5 2 4 2" xfId="44948"/>
    <cellStyle name="SAPBEXresData 5 2 5" xfId="44949"/>
    <cellStyle name="SAPBEXresData 5 3" xfId="6657"/>
    <cellStyle name="SAPBEXresData 5 3 2" xfId="6658"/>
    <cellStyle name="SAPBEXresData 5 3 2 2" xfId="44950"/>
    <cellStyle name="SAPBEXresData 5 3 2 2 2" xfId="44951"/>
    <cellStyle name="SAPBEXresData 5 3 2 3" xfId="44952"/>
    <cellStyle name="SAPBEXresData 5 3 2 3 2" xfId="44953"/>
    <cellStyle name="SAPBEXresData 5 3 2 4" xfId="44954"/>
    <cellStyle name="SAPBEXresData 5 3 3" xfId="44955"/>
    <cellStyle name="SAPBEXresData 5 3 3 2" xfId="44956"/>
    <cellStyle name="SAPBEXresData 5 3 4" xfId="44957"/>
    <cellStyle name="SAPBEXresData 5 3 4 2" xfId="44958"/>
    <cellStyle name="SAPBEXresData 5 3 5" xfId="44959"/>
    <cellStyle name="SAPBEXresData 5 4" xfId="6659"/>
    <cellStyle name="SAPBEXresData 5 4 2" xfId="6660"/>
    <cellStyle name="SAPBEXresData 5 4 2 2" xfId="44960"/>
    <cellStyle name="SAPBEXresData 5 4 2 2 2" xfId="44961"/>
    <cellStyle name="SAPBEXresData 5 4 2 3" xfId="44962"/>
    <cellStyle name="SAPBEXresData 5 4 2 3 2" xfId="44963"/>
    <cellStyle name="SAPBEXresData 5 4 2 4" xfId="44964"/>
    <cellStyle name="SAPBEXresData 5 4 3" xfId="44965"/>
    <cellStyle name="SAPBEXresData 5 4 3 2" xfId="44966"/>
    <cellStyle name="SAPBEXresData 5 4 4" xfId="44967"/>
    <cellStyle name="SAPBEXresData 5 4 4 2" xfId="44968"/>
    <cellStyle name="SAPBEXresData 5 4 5" xfId="44969"/>
    <cellStyle name="SAPBEXresData 5 5" xfId="6661"/>
    <cellStyle name="SAPBEXresData 5 5 2" xfId="6662"/>
    <cellStyle name="SAPBEXresData 5 5 2 2" xfId="44970"/>
    <cellStyle name="SAPBEXresData 5 5 2 2 2" xfId="44971"/>
    <cellStyle name="SAPBEXresData 5 5 2 3" xfId="44972"/>
    <cellStyle name="SAPBEXresData 5 5 2 3 2" xfId="44973"/>
    <cellStyle name="SAPBEXresData 5 5 2 4" xfId="44974"/>
    <cellStyle name="SAPBEXresData 5 5 3" xfId="44975"/>
    <cellStyle name="SAPBEXresData 5 5 3 2" xfId="44976"/>
    <cellStyle name="SAPBEXresData 5 5 4" xfId="44977"/>
    <cellStyle name="SAPBEXresData 5 5 4 2" xfId="44978"/>
    <cellStyle name="SAPBEXresData 5 5 5" xfId="44979"/>
    <cellStyle name="SAPBEXresData 5 6" xfId="6663"/>
    <cellStyle name="SAPBEXresData 5 6 2" xfId="6664"/>
    <cellStyle name="SAPBEXresData 5 6 2 2" xfId="44980"/>
    <cellStyle name="SAPBEXresData 5 6 2 2 2" xfId="44981"/>
    <cellStyle name="SAPBEXresData 5 6 2 3" xfId="44982"/>
    <cellStyle name="SAPBEXresData 5 6 2 3 2" xfId="44983"/>
    <cellStyle name="SAPBEXresData 5 6 2 4" xfId="44984"/>
    <cellStyle name="SAPBEXresData 5 6 3" xfId="44985"/>
    <cellStyle name="SAPBEXresData 5 6 3 2" xfId="44986"/>
    <cellStyle name="SAPBEXresData 5 6 4" xfId="44987"/>
    <cellStyle name="SAPBEXresData 5 6 4 2" xfId="44988"/>
    <cellStyle name="SAPBEXresData 5 6 5" xfId="44989"/>
    <cellStyle name="SAPBEXresData 5 7" xfId="6665"/>
    <cellStyle name="SAPBEXresData 5 7 2" xfId="44990"/>
    <cellStyle name="SAPBEXresData 5 7 2 2" xfId="44991"/>
    <cellStyle name="SAPBEXresData 5 7 3" xfId="44992"/>
    <cellStyle name="SAPBEXresData 5 7 3 2" xfId="44993"/>
    <cellStyle name="SAPBEXresData 5 7 4" xfId="44994"/>
    <cellStyle name="SAPBEXresData 5 8" xfId="44995"/>
    <cellStyle name="SAPBEXresData 5 8 2" xfId="44996"/>
    <cellStyle name="SAPBEXresData 5 9" xfId="44997"/>
    <cellStyle name="SAPBEXresData 5 9 2" xfId="44998"/>
    <cellStyle name="SAPBEXresData 6" xfId="6666"/>
    <cellStyle name="SAPBEXresData 6 10" xfId="44999"/>
    <cellStyle name="SAPBEXresData 6 2" xfId="6667"/>
    <cellStyle name="SAPBEXresData 6 2 2" xfId="6668"/>
    <cellStyle name="SAPBEXresData 6 2 2 2" xfId="45000"/>
    <cellStyle name="SAPBEXresData 6 2 2 2 2" xfId="45001"/>
    <cellStyle name="SAPBEXresData 6 2 2 3" xfId="45002"/>
    <cellStyle name="SAPBEXresData 6 2 2 3 2" xfId="45003"/>
    <cellStyle name="SAPBEXresData 6 2 2 4" xfId="45004"/>
    <cellStyle name="SAPBEXresData 6 2 3" xfId="45005"/>
    <cellStyle name="SAPBEXresData 6 2 3 2" xfId="45006"/>
    <cellStyle name="SAPBEXresData 6 2 4" xfId="45007"/>
    <cellStyle name="SAPBEXresData 6 2 4 2" xfId="45008"/>
    <cellStyle name="SAPBEXresData 6 2 5" xfId="45009"/>
    <cellStyle name="SAPBEXresData 6 3" xfId="6669"/>
    <cellStyle name="SAPBEXresData 6 3 2" xfId="6670"/>
    <cellStyle name="SAPBEXresData 6 3 2 2" xfId="45010"/>
    <cellStyle name="SAPBEXresData 6 3 2 2 2" xfId="45011"/>
    <cellStyle name="SAPBEXresData 6 3 2 3" xfId="45012"/>
    <cellStyle name="SAPBEXresData 6 3 2 3 2" xfId="45013"/>
    <cellStyle name="SAPBEXresData 6 3 2 4" xfId="45014"/>
    <cellStyle name="SAPBEXresData 6 3 3" xfId="45015"/>
    <cellStyle name="SAPBEXresData 6 3 3 2" xfId="45016"/>
    <cellStyle name="SAPBEXresData 6 3 4" xfId="45017"/>
    <cellStyle name="SAPBEXresData 6 3 4 2" xfId="45018"/>
    <cellStyle name="SAPBEXresData 6 3 5" xfId="45019"/>
    <cellStyle name="SAPBEXresData 6 4" xfId="6671"/>
    <cellStyle name="SAPBEXresData 6 4 2" xfId="6672"/>
    <cellStyle name="SAPBEXresData 6 4 2 2" xfId="45020"/>
    <cellStyle name="SAPBEXresData 6 4 2 2 2" xfId="45021"/>
    <cellStyle name="SAPBEXresData 6 4 2 3" xfId="45022"/>
    <cellStyle name="SAPBEXresData 6 4 2 3 2" xfId="45023"/>
    <cellStyle name="SAPBEXresData 6 4 2 4" xfId="45024"/>
    <cellStyle name="SAPBEXresData 6 4 3" xfId="45025"/>
    <cellStyle name="SAPBEXresData 6 4 3 2" xfId="45026"/>
    <cellStyle name="SAPBEXresData 6 4 4" xfId="45027"/>
    <cellStyle name="SAPBEXresData 6 4 4 2" xfId="45028"/>
    <cellStyle name="SAPBEXresData 6 4 5" xfId="45029"/>
    <cellStyle name="SAPBEXresData 6 5" xfId="6673"/>
    <cellStyle name="SAPBEXresData 6 5 2" xfId="6674"/>
    <cellStyle name="SAPBEXresData 6 5 2 2" xfId="45030"/>
    <cellStyle name="SAPBEXresData 6 5 2 2 2" xfId="45031"/>
    <cellStyle name="SAPBEXresData 6 5 2 3" xfId="45032"/>
    <cellStyle name="SAPBEXresData 6 5 2 3 2" xfId="45033"/>
    <cellStyle name="SAPBEXresData 6 5 2 4" xfId="45034"/>
    <cellStyle name="SAPBEXresData 6 5 3" xfId="45035"/>
    <cellStyle name="SAPBEXresData 6 5 3 2" xfId="45036"/>
    <cellStyle name="SAPBEXresData 6 5 4" xfId="45037"/>
    <cellStyle name="SAPBEXresData 6 5 4 2" xfId="45038"/>
    <cellStyle name="SAPBEXresData 6 5 5" xfId="45039"/>
    <cellStyle name="SAPBEXresData 6 6" xfId="6675"/>
    <cellStyle name="SAPBEXresData 6 6 2" xfId="6676"/>
    <cellStyle name="SAPBEXresData 6 6 2 2" xfId="45040"/>
    <cellStyle name="SAPBEXresData 6 6 2 2 2" xfId="45041"/>
    <cellStyle name="SAPBEXresData 6 6 2 3" xfId="45042"/>
    <cellStyle name="SAPBEXresData 6 6 2 3 2" xfId="45043"/>
    <cellStyle name="SAPBEXresData 6 6 2 4" xfId="45044"/>
    <cellStyle name="SAPBEXresData 6 6 3" xfId="45045"/>
    <cellStyle name="SAPBEXresData 6 6 3 2" xfId="45046"/>
    <cellStyle name="SAPBEXresData 6 6 4" xfId="45047"/>
    <cellStyle name="SAPBEXresData 6 6 4 2" xfId="45048"/>
    <cellStyle name="SAPBEXresData 6 6 5" xfId="45049"/>
    <cellStyle name="SAPBEXresData 6 7" xfId="6677"/>
    <cellStyle name="SAPBEXresData 6 7 2" xfId="45050"/>
    <cellStyle name="SAPBEXresData 6 7 2 2" xfId="45051"/>
    <cellStyle name="SAPBEXresData 6 7 3" xfId="45052"/>
    <cellStyle name="SAPBEXresData 6 7 3 2" xfId="45053"/>
    <cellStyle name="SAPBEXresData 6 7 4" xfId="45054"/>
    <cellStyle name="SAPBEXresData 6 8" xfId="45055"/>
    <cellStyle name="SAPBEXresData 6 8 2" xfId="45056"/>
    <cellStyle name="SAPBEXresData 6 9" xfId="45057"/>
    <cellStyle name="SAPBEXresData 6 9 2" xfId="45058"/>
    <cellStyle name="SAPBEXresData 7" xfId="6678"/>
    <cellStyle name="SAPBEXresData 7 2" xfId="6679"/>
    <cellStyle name="SAPBEXresData 7 2 2" xfId="45059"/>
    <cellStyle name="SAPBEXresData 7 2 2 2" xfId="45060"/>
    <cellStyle name="SAPBEXresData 7 2 3" xfId="45061"/>
    <cellStyle name="SAPBEXresData 7 2 3 2" xfId="45062"/>
    <cellStyle name="SAPBEXresData 7 2 4" xfId="45063"/>
    <cellStyle name="SAPBEXresData 7 3" xfId="45064"/>
    <cellStyle name="SAPBEXresData 7 3 2" xfId="45065"/>
    <cellStyle name="SAPBEXresData 7 4" xfId="45066"/>
    <cellStyle name="SAPBEXresData 7 4 2" xfId="45067"/>
    <cellStyle name="SAPBEXresData 7 5" xfId="45068"/>
    <cellStyle name="SAPBEXresData 8" xfId="6680"/>
    <cellStyle name="SAPBEXresData 8 2" xfId="6681"/>
    <cellStyle name="SAPBEXresData 8 2 2" xfId="45069"/>
    <cellStyle name="SAPBEXresData 8 2 2 2" xfId="45070"/>
    <cellStyle name="SAPBEXresData 8 2 3" xfId="45071"/>
    <cellStyle name="SAPBEXresData 8 2 3 2" xfId="45072"/>
    <cellStyle name="SAPBEXresData 8 2 4" xfId="45073"/>
    <cellStyle name="SAPBEXresData 8 3" xfId="45074"/>
    <cellStyle name="SAPBEXresData 8 3 2" xfId="45075"/>
    <cellStyle name="SAPBEXresData 8 4" xfId="45076"/>
    <cellStyle name="SAPBEXresData 8 4 2" xfId="45077"/>
    <cellStyle name="SAPBEXresData 8 5" xfId="45078"/>
    <cellStyle name="SAPBEXresData 9" xfId="6682"/>
    <cellStyle name="SAPBEXresData 9 2" xfId="6683"/>
    <cellStyle name="SAPBEXresData 9 2 2" xfId="45079"/>
    <cellStyle name="SAPBEXresData 9 2 2 2" xfId="45080"/>
    <cellStyle name="SAPBEXresData 9 2 3" xfId="45081"/>
    <cellStyle name="SAPBEXresData 9 2 3 2" xfId="45082"/>
    <cellStyle name="SAPBEXresData 9 2 4" xfId="45083"/>
    <cellStyle name="SAPBEXresData 9 3" xfId="45084"/>
    <cellStyle name="SAPBEXresData 9 3 2" xfId="45085"/>
    <cellStyle name="SAPBEXresData 9 4" xfId="45086"/>
    <cellStyle name="SAPBEXresData 9 4 2" xfId="45087"/>
    <cellStyle name="SAPBEXresData 9 5" xfId="45088"/>
    <cellStyle name="SAPBEXresDataEmph" xfId="6684"/>
    <cellStyle name="SAPBEXresDataEmph 10" xfId="6685"/>
    <cellStyle name="SAPBEXresDataEmph 10 2" xfId="6686"/>
    <cellStyle name="SAPBEXresDataEmph 10 2 2" xfId="45089"/>
    <cellStyle name="SAPBEXresDataEmph 10 2 2 2" xfId="45090"/>
    <cellStyle name="SAPBEXresDataEmph 10 2 3" xfId="45091"/>
    <cellStyle name="SAPBEXresDataEmph 10 2 3 2" xfId="45092"/>
    <cellStyle name="SAPBEXresDataEmph 10 2 4" xfId="45093"/>
    <cellStyle name="SAPBEXresDataEmph 10 3" xfId="45094"/>
    <cellStyle name="SAPBEXresDataEmph 10 3 2" xfId="45095"/>
    <cellStyle name="SAPBEXresDataEmph 10 4" xfId="45096"/>
    <cellStyle name="SAPBEXresDataEmph 10 4 2" xfId="45097"/>
    <cellStyle name="SAPBEXresDataEmph 10 5" xfId="45098"/>
    <cellStyle name="SAPBEXresDataEmph 11" xfId="6687"/>
    <cellStyle name="SAPBEXresDataEmph 11 2" xfId="45099"/>
    <cellStyle name="SAPBEXresDataEmph 11 2 2" xfId="45100"/>
    <cellStyle name="SAPBEXresDataEmph 11 3" xfId="45101"/>
    <cellStyle name="SAPBEXresDataEmph 11 3 2" xfId="45102"/>
    <cellStyle name="SAPBEXresDataEmph 11 4" xfId="45103"/>
    <cellStyle name="SAPBEXresDataEmph 12" xfId="6688"/>
    <cellStyle name="SAPBEXresDataEmph 12 2" xfId="45104"/>
    <cellStyle name="SAPBEXresDataEmph 12 2 2" xfId="45105"/>
    <cellStyle name="SAPBEXresDataEmph 12 3" xfId="45106"/>
    <cellStyle name="SAPBEXresDataEmph 12 3 2" xfId="45107"/>
    <cellStyle name="SAPBEXresDataEmph 12 4" xfId="45108"/>
    <cellStyle name="SAPBEXresDataEmph 13" xfId="6689"/>
    <cellStyle name="SAPBEXresDataEmph 13 2" xfId="45109"/>
    <cellStyle name="SAPBEXresDataEmph 13 2 2" xfId="45110"/>
    <cellStyle name="SAPBEXresDataEmph 13 3" xfId="45111"/>
    <cellStyle name="SAPBEXresDataEmph 13 3 2" xfId="45112"/>
    <cellStyle name="SAPBEXresDataEmph 13 4" xfId="45113"/>
    <cellStyle name="SAPBEXresDataEmph 14" xfId="6690"/>
    <cellStyle name="SAPBEXresDataEmph 14 2" xfId="45114"/>
    <cellStyle name="SAPBEXresDataEmph 14 2 2" xfId="45115"/>
    <cellStyle name="SAPBEXresDataEmph 14 3" xfId="45116"/>
    <cellStyle name="SAPBEXresDataEmph 14 3 2" xfId="45117"/>
    <cellStyle name="SAPBEXresDataEmph 14 4" xfId="45118"/>
    <cellStyle name="SAPBEXresDataEmph 15" xfId="6691"/>
    <cellStyle name="SAPBEXresDataEmph 15 2" xfId="45119"/>
    <cellStyle name="SAPBEXresDataEmph 15 2 2" xfId="45120"/>
    <cellStyle name="SAPBEXresDataEmph 15 3" xfId="45121"/>
    <cellStyle name="SAPBEXresDataEmph 15 3 2" xfId="45122"/>
    <cellStyle name="SAPBEXresDataEmph 15 4" xfId="45123"/>
    <cellStyle name="SAPBEXresDataEmph 16" xfId="45124"/>
    <cellStyle name="SAPBEXresDataEmph 16 2" xfId="45125"/>
    <cellStyle name="SAPBEXresDataEmph 16 2 2" xfId="45126"/>
    <cellStyle name="SAPBEXresDataEmph 16 3" xfId="45127"/>
    <cellStyle name="SAPBEXresDataEmph 17" xfId="45128"/>
    <cellStyle name="SAPBEXresDataEmph 17 2" xfId="45129"/>
    <cellStyle name="SAPBEXresDataEmph 17 2 2" xfId="45130"/>
    <cellStyle name="SAPBEXresDataEmph 17 3" xfId="45131"/>
    <cellStyle name="SAPBEXresDataEmph 18" xfId="45132"/>
    <cellStyle name="SAPBEXresDataEmph 18 2" xfId="45133"/>
    <cellStyle name="SAPBEXresDataEmph 18 2 2" xfId="45134"/>
    <cellStyle name="SAPBEXresDataEmph 18 3" xfId="45135"/>
    <cellStyle name="SAPBEXresDataEmph 19" xfId="45136"/>
    <cellStyle name="SAPBEXresDataEmph 19 2" xfId="45137"/>
    <cellStyle name="SAPBEXresDataEmph 2" xfId="6692"/>
    <cellStyle name="SAPBEXresDataEmph 2 10" xfId="6693"/>
    <cellStyle name="SAPBEXresDataEmph 2 10 2" xfId="45138"/>
    <cellStyle name="SAPBEXresDataEmph 2 10 2 2" xfId="45139"/>
    <cellStyle name="SAPBEXresDataEmph 2 10 3" xfId="45140"/>
    <cellStyle name="SAPBEXresDataEmph 2 10 3 2" xfId="45141"/>
    <cellStyle name="SAPBEXresDataEmph 2 10 4" xfId="45142"/>
    <cellStyle name="SAPBEXresDataEmph 2 11" xfId="6694"/>
    <cellStyle name="SAPBEXresDataEmph 2 11 2" xfId="45143"/>
    <cellStyle name="SAPBEXresDataEmph 2 11 2 2" xfId="45144"/>
    <cellStyle name="SAPBEXresDataEmph 2 11 3" xfId="45145"/>
    <cellStyle name="SAPBEXresDataEmph 2 11 3 2" xfId="45146"/>
    <cellStyle name="SAPBEXresDataEmph 2 11 4" xfId="45147"/>
    <cellStyle name="SAPBEXresDataEmph 2 12" xfId="6695"/>
    <cellStyle name="SAPBEXresDataEmph 2 12 2" xfId="45148"/>
    <cellStyle name="SAPBEXresDataEmph 2 12 2 2" xfId="45149"/>
    <cellStyle name="SAPBEXresDataEmph 2 12 3" xfId="45150"/>
    <cellStyle name="SAPBEXresDataEmph 2 12 3 2" xfId="45151"/>
    <cellStyle name="SAPBEXresDataEmph 2 12 4" xfId="45152"/>
    <cellStyle name="SAPBEXresDataEmph 2 13" xfId="6696"/>
    <cellStyle name="SAPBEXresDataEmph 2 13 2" xfId="45153"/>
    <cellStyle name="SAPBEXresDataEmph 2 13 2 2" xfId="45154"/>
    <cellStyle name="SAPBEXresDataEmph 2 13 3" xfId="45155"/>
    <cellStyle name="SAPBEXresDataEmph 2 13 3 2" xfId="45156"/>
    <cellStyle name="SAPBEXresDataEmph 2 13 4" xfId="45157"/>
    <cellStyle name="SAPBEXresDataEmph 2 14" xfId="6697"/>
    <cellStyle name="SAPBEXresDataEmph 2 14 2" xfId="45158"/>
    <cellStyle name="SAPBEXresDataEmph 2 14 2 2" xfId="45159"/>
    <cellStyle name="SAPBEXresDataEmph 2 14 3" xfId="45160"/>
    <cellStyle name="SAPBEXresDataEmph 2 14 3 2" xfId="45161"/>
    <cellStyle name="SAPBEXresDataEmph 2 14 4" xfId="45162"/>
    <cellStyle name="SAPBEXresDataEmph 2 15" xfId="45163"/>
    <cellStyle name="SAPBEXresDataEmph 2 15 2" xfId="45164"/>
    <cellStyle name="SAPBEXresDataEmph 2 15 2 2" xfId="45165"/>
    <cellStyle name="SAPBEXresDataEmph 2 15 3" xfId="45166"/>
    <cellStyle name="SAPBEXresDataEmph 2 16" xfId="45167"/>
    <cellStyle name="SAPBEXresDataEmph 2 16 2" xfId="45168"/>
    <cellStyle name="SAPBEXresDataEmph 2 16 2 2" xfId="45169"/>
    <cellStyle name="SAPBEXresDataEmph 2 16 3" xfId="45170"/>
    <cellStyle name="SAPBEXresDataEmph 2 17" xfId="45171"/>
    <cellStyle name="SAPBEXresDataEmph 2 17 2" xfId="45172"/>
    <cellStyle name="SAPBEXresDataEmph 2 17 2 2" xfId="45173"/>
    <cellStyle name="SAPBEXresDataEmph 2 17 3" xfId="45174"/>
    <cellStyle name="SAPBEXresDataEmph 2 18" xfId="45175"/>
    <cellStyle name="SAPBEXresDataEmph 2 18 2" xfId="45176"/>
    <cellStyle name="SAPBEXresDataEmph 2 19" xfId="45177"/>
    <cellStyle name="SAPBEXresDataEmph 2 19 2" xfId="45178"/>
    <cellStyle name="SAPBEXresDataEmph 2 2" xfId="6698"/>
    <cellStyle name="SAPBEXresDataEmph 2 2 10" xfId="6699"/>
    <cellStyle name="SAPBEXresDataEmph 2 2 10 2" xfId="45179"/>
    <cellStyle name="SAPBEXresDataEmph 2 2 10 2 2" xfId="45180"/>
    <cellStyle name="SAPBEXresDataEmph 2 2 10 3" xfId="45181"/>
    <cellStyle name="SAPBEXresDataEmph 2 2 10 3 2" xfId="45182"/>
    <cellStyle name="SAPBEXresDataEmph 2 2 10 4" xfId="45183"/>
    <cellStyle name="SAPBEXresDataEmph 2 2 11" xfId="45184"/>
    <cellStyle name="SAPBEXresDataEmph 2 2 11 2" xfId="45185"/>
    <cellStyle name="SAPBEXresDataEmph 2 2 12" xfId="45186"/>
    <cellStyle name="SAPBEXresDataEmph 2 2 12 2" xfId="45187"/>
    <cellStyle name="SAPBEXresDataEmph 2 2 13" xfId="45188"/>
    <cellStyle name="SAPBEXresDataEmph 2 2 2" xfId="6700"/>
    <cellStyle name="SAPBEXresDataEmph 2 2 2 10" xfId="45189"/>
    <cellStyle name="SAPBEXresDataEmph 2 2 2 2" xfId="6701"/>
    <cellStyle name="SAPBEXresDataEmph 2 2 2 2 2" xfId="6702"/>
    <cellStyle name="SAPBEXresDataEmph 2 2 2 2 2 2" xfId="45190"/>
    <cellStyle name="SAPBEXresDataEmph 2 2 2 2 2 2 2" xfId="45191"/>
    <cellStyle name="SAPBEXresDataEmph 2 2 2 2 2 3" xfId="45192"/>
    <cellStyle name="SAPBEXresDataEmph 2 2 2 2 2 3 2" xfId="45193"/>
    <cellStyle name="SAPBEXresDataEmph 2 2 2 2 2 4" xfId="45194"/>
    <cellStyle name="SAPBEXresDataEmph 2 2 2 2 3" xfId="45195"/>
    <cellStyle name="SAPBEXresDataEmph 2 2 2 2 3 2" xfId="45196"/>
    <cellStyle name="SAPBEXresDataEmph 2 2 2 2 4" xfId="45197"/>
    <cellStyle name="SAPBEXresDataEmph 2 2 2 2 4 2" xfId="45198"/>
    <cellStyle name="SAPBEXresDataEmph 2 2 2 2 5" xfId="45199"/>
    <cellStyle name="SAPBEXresDataEmph 2 2 2 3" xfId="6703"/>
    <cellStyle name="SAPBEXresDataEmph 2 2 2 3 2" xfId="6704"/>
    <cellStyle name="SAPBEXresDataEmph 2 2 2 3 2 2" xfId="45200"/>
    <cellStyle name="SAPBEXresDataEmph 2 2 2 3 2 2 2" xfId="45201"/>
    <cellStyle name="SAPBEXresDataEmph 2 2 2 3 2 3" xfId="45202"/>
    <cellStyle name="SAPBEXresDataEmph 2 2 2 3 2 3 2" xfId="45203"/>
    <cellStyle name="SAPBEXresDataEmph 2 2 2 3 2 4" xfId="45204"/>
    <cellStyle name="SAPBEXresDataEmph 2 2 2 3 3" xfId="45205"/>
    <cellStyle name="SAPBEXresDataEmph 2 2 2 3 3 2" xfId="45206"/>
    <cellStyle name="SAPBEXresDataEmph 2 2 2 3 4" xfId="45207"/>
    <cellStyle name="SAPBEXresDataEmph 2 2 2 3 4 2" xfId="45208"/>
    <cellStyle name="SAPBEXresDataEmph 2 2 2 3 5" xfId="45209"/>
    <cellStyle name="SAPBEXresDataEmph 2 2 2 4" xfId="6705"/>
    <cellStyle name="SAPBEXresDataEmph 2 2 2 4 2" xfId="6706"/>
    <cellStyle name="SAPBEXresDataEmph 2 2 2 4 2 2" xfId="45210"/>
    <cellStyle name="SAPBEXresDataEmph 2 2 2 4 2 2 2" xfId="45211"/>
    <cellStyle name="SAPBEXresDataEmph 2 2 2 4 2 3" xfId="45212"/>
    <cellStyle name="SAPBEXresDataEmph 2 2 2 4 2 3 2" xfId="45213"/>
    <cellStyle name="SAPBEXresDataEmph 2 2 2 4 2 4" xfId="45214"/>
    <cellStyle name="SAPBEXresDataEmph 2 2 2 4 3" xfId="45215"/>
    <cellStyle name="SAPBEXresDataEmph 2 2 2 4 3 2" xfId="45216"/>
    <cellStyle name="SAPBEXresDataEmph 2 2 2 4 4" xfId="45217"/>
    <cellStyle name="SAPBEXresDataEmph 2 2 2 4 4 2" xfId="45218"/>
    <cellStyle name="SAPBEXresDataEmph 2 2 2 4 5" xfId="45219"/>
    <cellStyle name="SAPBEXresDataEmph 2 2 2 5" xfId="6707"/>
    <cellStyle name="SAPBEXresDataEmph 2 2 2 5 2" xfId="6708"/>
    <cellStyle name="SAPBEXresDataEmph 2 2 2 5 2 2" xfId="45220"/>
    <cellStyle name="SAPBEXresDataEmph 2 2 2 5 2 2 2" xfId="45221"/>
    <cellStyle name="SAPBEXresDataEmph 2 2 2 5 2 3" xfId="45222"/>
    <cellStyle name="SAPBEXresDataEmph 2 2 2 5 2 3 2" xfId="45223"/>
    <cellStyle name="SAPBEXresDataEmph 2 2 2 5 2 4" xfId="45224"/>
    <cellStyle name="SAPBEXresDataEmph 2 2 2 5 3" xfId="45225"/>
    <cellStyle name="SAPBEXresDataEmph 2 2 2 5 3 2" xfId="45226"/>
    <cellStyle name="SAPBEXresDataEmph 2 2 2 5 4" xfId="45227"/>
    <cellStyle name="SAPBEXresDataEmph 2 2 2 5 4 2" xfId="45228"/>
    <cellStyle name="SAPBEXresDataEmph 2 2 2 5 5" xfId="45229"/>
    <cellStyle name="SAPBEXresDataEmph 2 2 2 6" xfId="6709"/>
    <cellStyle name="SAPBEXresDataEmph 2 2 2 6 2" xfId="6710"/>
    <cellStyle name="SAPBEXresDataEmph 2 2 2 6 2 2" xfId="45230"/>
    <cellStyle name="SAPBEXresDataEmph 2 2 2 6 2 2 2" xfId="45231"/>
    <cellStyle name="SAPBEXresDataEmph 2 2 2 6 2 3" xfId="45232"/>
    <cellStyle name="SAPBEXresDataEmph 2 2 2 6 2 3 2" xfId="45233"/>
    <cellStyle name="SAPBEXresDataEmph 2 2 2 6 2 4" xfId="45234"/>
    <cellStyle name="SAPBEXresDataEmph 2 2 2 6 3" xfId="45235"/>
    <cellStyle name="SAPBEXresDataEmph 2 2 2 6 3 2" xfId="45236"/>
    <cellStyle name="SAPBEXresDataEmph 2 2 2 6 4" xfId="45237"/>
    <cellStyle name="SAPBEXresDataEmph 2 2 2 6 4 2" xfId="45238"/>
    <cellStyle name="SAPBEXresDataEmph 2 2 2 6 5" xfId="45239"/>
    <cellStyle name="SAPBEXresDataEmph 2 2 2 7" xfId="6711"/>
    <cellStyle name="SAPBEXresDataEmph 2 2 2 7 2" xfId="45240"/>
    <cellStyle name="SAPBEXresDataEmph 2 2 2 7 2 2" xfId="45241"/>
    <cellStyle name="SAPBEXresDataEmph 2 2 2 7 3" xfId="45242"/>
    <cellStyle name="SAPBEXresDataEmph 2 2 2 7 3 2" xfId="45243"/>
    <cellStyle name="SAPBEXresDataEmph 2 2 2 7 4" xfId="45244"/>
    <cellStyle name="SAPBEXresDataEmph 2 2 2 8" xfId="45245"/>
    <cellStyle name="SAPBEXresDataEmph 2 2 2 8 2" xfId="45246"/>
    <cellStyle name="SAPBEXresDataEmph 2 2 2 9" xfId="45247"/>
    <cellStyle name="SAPBEXresDataEmph 2 2 2 9 2" xfId="45248"/>
    <cellStyle name="SAPBEXresDataEmph 2 2 3" xfId="6712"/>
    <cellStyle name="SAPBEXresDataEmph 2 2 3 10" xfId="45249"/>
    <cellStyle name="SAPBEXresDataEmph 2 2 3 2" xfId="6713"/>
    <cellStyle name="SAPBEXresDataEmph 2 2 3 2 2" xfId="6714"/>
    <cellStyle name="SAPBEXresDataEmph 2 2 3 2 2 2" xfId="45250"/>
    <cellStyle name="SAPBEXresDataEmph 2 2 3 2 2 2 2" xfId="45251"/>
    <cellStyle name="SAPBEXresDataEmph 2 2 3 2 2 3" xfId="45252"/>
    <cellStyle name="SAPBEXresDataEmph 2 2 3 2 2 3 2" xfId="45253"/>
    <cellStyle name="SAPBEXresDataEmph 2 2 3 2 2 4" xfId="45254"/>
    <cellStyle name="SAPBEXresDataEmph 2 2 3 2 3" xfId="45255"/>
    <cellStyle name="SAPBEXresDataEmph 2 2 3 2 3 2" xfId="45256"/>
    <cellStyle name="SAPBEXresDataEmph 2 2 3 2 4" xfId="45257"/>
    <cellStyle name="SAPBEXresDataEmph 2 2 3 2 4 2" xfId="45258"/>
    <cellStyle name="SAPBEXresDataEmph 2 2 3 2 5" xfId="45259"/>
    <cellStyle name="SAPBEXresDataEmph 2 2 3 3" xfId="6715"/>
    <cellStyle name="SAPBEXresDataEmph 2 2 3 3 2" xfId="6716"/>
    <cellStyle name="SAPBEXresDataEmph 2 2 3 3 2 2" xfId="45260"/>
    <cellStyle name="SAPBEXresDataEmph 2 2 3 3 2 2 2" xfId="45261"/>
    <cellStyle name="SAPBEXresDataEmph 2 2 3 3 2 3" xfId="45262"/>
    <cellStyle name="SAPBEXresDataEmph 2 2 3 3 2 3 2" xfId="45263"/>
    <cellStyle name="SAPBEXresDataEmph 2 2 3 3 2 4" xfId="45264"/>
    <cellStyle name="SAPBEXresDataEmph 2 2 3 3 3" xfId="45265"/>
    <cellStyle name="SAPBEXresDataEmph 2 2 3 3 3 2" xfId="45266"/>
    <cellStyle name="SAPBEXresDataEmph 2 2 3 3 4" xfId="45267"/>
    <cellStyle name="SAPBEXresDataEmph 2 2 3 3 4 2" xfId="45268"/>
    <cellStyle name="SAPBEXresDataEmph 2 2 3 3 5" xfId="45269"/>
    <cellStyle name="SAPBEXresDataEmph 2 2 3 4" xfId="6717"/>
    <cellStyle name="SAPBEXresDataEmph 2 2 3 4 2" xfId="6718"/>
    <cellStyle name="SAPBEXresDataEmph 2 2 3 4 2 2" xfId="45270"/>
    <cellStyle name="SAPBEXresDataEmph 2 2 3 4 2 2 2" xfId="45271"/>
    <cellStyle name="SAPBEXresDataEmph 2 2 3 4 2 3" xfId="45272"/>
    <cellStyle name="SAPBEXresDataEmph 2 2 3 4 2 3 2" xfId="45273"/>
    <cellStyle name="SAPBEXresDataEmph 2 2 3 4 2 4" xfId="45274"/>
    <cellStyle name="SAPBEXresDataEmph 2 2 3 4 3" xfId="45275"/>
    <cellStyle name="SAPBEXresDataEmph 2 2 3 4 3 2" xfId="45276"/>
    <cellStyle name="SAPBEXresDataEmph 2 2 3 4 4" xfId="45277"/>
    <cellStyle name="SAPBEXresDataEmph 2 2 3 4 4 2" xfId="45278"/>
    <cellStyle name="SAPBEXresDataEmph 2 2 3 4 5" xfId="45279"/>
    <cellStyle name="SAPBEXresDataEmph 2 2 3 5" xfId="6719"/>
    <cellStyle name="SAPBEXresDataEmph 2 2 3 5 2" xfId="6720"/>
    <cellStyle name="SAPBEXresDataEmph 2 2 3 5 2 2" xfId="45280"/>
    <cellStyle name="SAPBEXresDataEmph 2 2 3 5 2 2 2" xfId="45281"/>
    <cellStyle name="SAPBEXresDataEmph 2 2 3 5 2 3" xfId="45282"/>
    <cellStyle name="SAPBEXresDataEmph 2 2 3 5 2 3 2" xfId="45283"/>
    <cellStyle name="SAPBEXresDataEmph 2 2 3 5 2 4" xfId="45284"/>
    <cellStyle name="SAPBEXresDataEmph 2 2 3 5 3" xfId="45285"/>
    <cellStyle name="SAPBEXresDataEmph 2 2 3 5 3 2" xfId="45286"/>
    <cellStyle name="SAPBEXresDataEmph 2 2 3 5 4" xfId="45287"/>
    <cellStyle name="SAPBEXresDataEmph 2 2 3 5 4 2" xfId="45288"/>
    <cellStyle name="SAPBEXresDataEmph 2 2 3 5 5" xfId="45289"/>
    <cellStyle name="SAPBEXresDataEmph 2 2 3 6" xfId="6721"/>
    <cellStyle name="SAPBEXresDataEmph 2 2 3 6 2" xfId="6722"/>
    <cellStyle name="SAPBEXresDataEmph 2 2 3 6 2 2" xfId="45290"/>
    <cellStyle name="SAPBEXresDataEmph 2 2 3 6 2 2 2" xfId="45291"/>
    <cellStyle name="SAPBEXresDataEmph 2 2 3 6 2 3" xfId="45292"/>
    <cellStyle name="SAPBEXresDataEmph 2 2 3 6 2 3 2" xfId="45293"/>
    <cellStyle name="SAPBEXresDataEmph 2 2 3 6 2 4" xfId="45294"/>
    <cellStyle name="SAPBEXresDataEmph 2 2 3 6 3" xfId="45295"/>
    <cellStyle name="SAPBEXresDataEmph 2 2 3 6 3 2" xfId="45296"/>
    <cellStyle name="SAPBEXresDataEmph 2 2 3 6 4" xfId="45297"/>
    <cellStyle name="SAPBEXresDataEmph 2 2 3 6 4 2" xfId="45298"/>
    <cellStyle name="SAPBEXresDataEmph 2 2 3 6 5" xfId="45299"/>
    <cellStyle name="SAPBEXresDataEmph 2 2 3 7" xfId="6723"/>
    <cellStyle name="SAPBEXresDataEmph 2 2 3 7 2" xfId="45300"/>
    <cellStyle name="SAPBEXresDataEmph 2 2 3 7 2 2" xfId="45301"/>
    <cellStyle name="SAPBEXresDataEmph 2 2 3 7 3" xfId="45302"/>
    <cellStyle name="SAPBEXresDataEmph 2 2 3 7 3 2" xfId="45303"/>
    <cellStyle name="SAPBEXresDataEmph 2 2 3 7 4" xfId="45304"/>
    <cellStyle name="SAPBEXresDataEmph 2 2 3 8" xfId="45305"/>
    <cellStyle name="SAPBEXresDataEmph 2 2 3 8 2" xfId="45306"/>
    <cellStyle name="SAPBEXresDataEmph 2 2 3 9" xfId="45307"/>
    <cellStyle name="SAPBEXresDataEmph 2 2 3 9 2" xfId="45308"/>
    <cellStyle name="SAPBEXresDataEmph 2 2 4" xfId="6724"/>
    <cellStyle name="SAPBEXresDataEmph 2 2 4 10" xfId="45309"/>
    <cellStyle name="SAPBEXresDataEmph 2 2 4 2" xfId="6725"/>
    <cellStyle name="SAPBEXresDataEmph 2 2 4 2 2" xfId="6726"/>
    <cellStyle name="SAPBEXresDataEmph 2 2 4 2 2 2" xfId="45310"/>
    <cellStyle name="SAPBEXresDataEmph 2 2 4 2 2 2 2" xfId="45311"/>
    <cellStyle name="SAPBEXresDataEmph 2 2 4 2 2 3" xfId="45312"/>
    <cellStyle name="SAPBEXresDataEmph 2 2 4 2 2 3 2" xfId="45313"/>
    <cellStyle name="SAPBEXresDataEmph 2 2 4 2 2 4" xfId="45314"/>
    <cellStyle name="SAPBEXresDataEmph 2 2 4 2 3" xfId="45315"/>
    <cellStyle name="SAPBEXresDataEmph 2 2 4 2 3 2" xfId="45316"/>
    <cellStyle name="SAPBEXresDataEmph 2 2 4 2 4" xfId="45317"/>
    <cellStyle name="SAPBEXresDataEmph 2 2 4 2 4 2" xfId="45318"/>
    <cellStyle name="SAPBEXresDataEmph 2 2 4 2 5" xfId="45319"/>
    <cellStyle name="SAPBEXresDataEmph 2 2 4 3" xfId="6727"/>
    <cellStyle name="SAPBEXresDataEmph 2 2 4 3 2" xfId="6728"/>
    <cellStyle name="SAPBEXresDataEmph 2 2 4 3 2 2" xfId="45320"/>
    <cellStyle name="SAPBEXresDataEmph 2 2 4 3 2 2 2" xfId="45321"/>
    <cellStyle name="SAPBEXresDataEmph 2 2 4 3 2 3" xfId="45322"/>
    <cellStyle name="SAPBEXresDataEmph 2 2 4 3 2 3 2" xfId="45323"/>
    <cellStyle name="SAPBEXresDataEmph 2 2 4 3 2 4" xfId="45324"/>
    <cellStyle name="SAPBEXresDataEmph 2 2 4 3 3" xfId="45325"/>
    <cellStyle name="SAPBEXresDataEmph 2 2 4 3 3 2" xfId="45326"/>
    <cellStyle name="SAPBEXresDataEmph 2 2 4 3 4" xfId="45327"/>
    <cellStyle name="SAPBEXresDataEmph 2 2 4 3 4 2" xfId="45328"/>
    <cellStyle name="SAPBEXresDataEmph 2 2 4 3 5" xfId="45329"/>
    <cellStyle name="SAPBEXresDataEmph 2 2 4 4" xfId="6729"/>
    <cellStyle name="SAPBEXresDataEmph 2 2 4 4 2" xfId="6730"/>
    <cellStyle name="SAPBEXresDataEmph 2 2 4 4 2 2" xfId="45330"/>
    <cellStyle name="SAPBEXresDataEmph 2 2 4 4 2 2 2" xfId="45331"/>
    <cellStyle name="SAPBEXresDataEmph 2 2 4 4 2 3" xfId="45332"/>
    <cellStyle name="SAPBEXresDataEmph 2 2 4 4 2 3 2" xfId="45333"/>
    <cellStyle name="SAPBEXresDataEmph 2 2 4 4 2 4" xfId="45334"/>
    <cellStyle name="SAPBEXresDataEmph 2 2 4 4 3" xfId="45335"/>
    <cellStyle name="SAPBEXresDataEmph 2 2 4 4 3 2" xfId="45336"/>
    <cellStyle name="SAPBEXresDataEmph 2 2 4 4 4" xfId="45337"/>
    <cellStyle name="SAPBEXresDataEmph 2 2 4 4 4 2" xfId="45338"/>
    <cellStyle name="SAPBEXresDataEmph 2 2 4 4 5" xfId="45339"/>
    <cellStyle name="SAPBEXresDataEmph 2 2 4 5" xfId="6731"/>
    <cellStyle name="SAPBEXresDataEmph 2 2 4 5 2" xfId="6732"/>
    <cellStyle name="SAPBEXresDataEmph 2 2 4 5 2 2" xfId="45340"/>
    <cellStyle name="SAPBEXresDataEmph 2 2 4 5 2 2 2" xfId="45341"/>
    <cellStyle name="SAPBEXresDataEmph 2 2 4 5 2 3" xfId="45342"/>
    <cellStyle name="SAPBEXresDataEmph 2 2 4 5 2 3 2" xfId="45343"/>
    <cellStyle name="SAPBEXresDataEmph 2 2 4 5 2 4" xfId="45344"/>
    <cellStyle name="SAPBEXresDataEmph 2 2 4 5 3" xfId="45345"/>
    <cellStyle name="SAPBEXresDataEmph 2 2 4 5 3 2" xfId="45346"/>
    <cellStyle name="SAPBEXresDataEmph 2 2 4 5 4" xfId="45347"/>
    <cellStyle name="SAPBEXresDataEmph 2 2 4 5 4 2" xfId="45348"/>
    <cellStyle name="SAPBEXresDataEmph 2 2 4 5 5" xfId="45349"/>
    <cellStyle name="SAPBEXresDataEmph 2 2 4 6" xfId="6733"/>
    <cellStyle name="SAPBEXresDataEmph 2 2 4 6 2" xfId="6734"/>
    <cellStyle name="SAPBEXresDataEmph 2 2 4 6 2 2" xfId="45350"/>
    <cellStyle name="SAPBEXresDataEmph 2 2 4 6 2 2 2" xfId="45351"/>
    <cellStyle name="SAPBEXresDataEmph 2 2 4 6 2 3" xfId="45352"/>
    <cellStyle name="SAPBEXresDataEmph 2 2 4 6 2 3 2" xfId="45353"/>
    <cellStyle name="SAPBEXresDataEmph 2 2 4 6 2 4" xfId="45354"/>
    <cellStyle name="SAPBEXresDataEmph 2 2 4 6 3" xfId="45355"/>
    <cellStyle name="SAPBEXresDataEmph 2 2 4 6 3 2" xfId="45356"/>
    <cellStyle name="SAPBEXresDataEmph 2 2 4 6 4" xfId="45357"/>
    <cellStyle name="SAPBEXresDataEmph 2 2 4 6 4 2" xfId="45358"/>
    <cellStyle name="SAPBEXresDataEmph 2 2 4 6 5" xfId="45359"/>
    <cellStyle name="SAPBEXresDataEmph 2 2 4 7" xfId="6735"/>
    <cellStyle name="SAPBEXresDataEmph 2 2 4 7 2" xfId="45360"/>
    <cellStyle name="SAPBEXresDataEmph 2 2 4 7 2 2" xfId="45361"/>
    <cellStyle name="SAPBEXresDataEmph 2 2 4 7 3" xfId="45362"/>
    <cellStyle name="SAPBEXresDataEmph 2 2 4 7 3 2" xfId="45363"/>
    <cellStyle name="SAPBEXresDataEmph 2 2 4 7 4" xfId="45364"/>
    <cellStyle name="SAPBEXresDataEmph 2 2 4 8" xfId="45365"/>
    <cellStyle name="SAPBEXresDataEmph 2 2 4 8 2" xfId="45366"/>
    <cellStyle name="SAPBEXresDataEmph 2 2 4 9" xfId="45367"/>
    <cellStyle name="SAPBEXresDataEmph 2 2 4 9 2" xfId="45368"/>
    <cellStyle name="SAPBEXresDataEmph 2 2 5" xfId="6736"/>
    <cellStyle name="SAPBEXresDataEmph 2 2 5 2" xfId="6737"/>
    <cellStyle name="SAPBEXresDataEmph 2 2 5 2 2" xfId="45369"/>
    <cellStyle name="SAPBEXresDataEmph 2 2 5 2 2 2" xfId="45370"/>
    <cellStyle name="SAPBEXresDataEmph 2 2 5 2 3" xfId="45371"/>
    <cellStyle name="SAPBEXresDataEmph 2 2 5 2 3 2" xfId="45372"/>
    <cellStyle name="SAPBEXresDataEmph 2 2 5 2 4" xfId="45373"/>
    <cellStyle name="SAPBEXresDataEmph 2 2 5 3" xfId="45374"/>
    <cellStyle name="SAPBEXresDataEmph 2 2 5 3 2" xfId="45375"/>
    <cellStyle name="SAPBEXresDataEmph 2 2 5 4" xfId="45376"/>
    <cellStyle name="SAPBEXresDataEmph 2 2 5 4 2" xfId="45377"/>
    <cellStyle name="SAPBEXresDataEmph 2 2 5 5" xfId="45378"/>
    <cellStyle name="SAPBEXresDataEmph 2 2 6" xfId="6738"/>
    <cellStyle name="SAPBEXresDataEmph 2 2 6 2" xfId="6739"/>
    <cellStyle name="SAPBEXresDataEmph 2 2 6 2 2" xfId="45379"/>
    <cellStyle name="SAPBEXresDataEmph 2 2 6 2 2 2" xfId="45380"/>
    <cellStyle name="SAPBEXresDataEmph 2 2 6 2 3" xfId="45381"/>
    <cellStyle name="SAPBEXresDataEmph 2 2 6 2 3 2" xfId="45382"/>
    <cellStyle name="SAPBEXresDataEmph 2 2 6 2 4" xfId="45383"/>
    <cellStyle name="SAPBEXresDataEmph 2 2 6 3" xfId="45384"/>
    <cellStyle name="SAPBEXresDataEmph 2 2 6 3 2" xfId="45385"/>
    <cellStyle name="SAPBEXresDataEmph 2 2 6 4" xfId="45386"/>
    <cellStyle name="SAPBEXresDataEmph 2 2 6 4 2" xfId="45387"/>
    <cellStyle name="SAPBEXresDataEmph 2 2 6 5" xfId="45388"/>
    <cellStyle name="SAPBEXresDataEmph 2 2 7" xfId="6740"/>
    <cellStyle name="SAPBEXresDataEmph 2 2 7 2" xfId="6741"/>
    <cellStyle name="SAPBEXresDataEmph 2 2 7 2 2" xfId="45389"/>
    <cellStyle name="SAPBEXresDataEmph 2 2 7 2 2 2" xfId="45390"/>
    <cellStyle name="SAPBEXresDataEmph 2 2 7 2 3" xfId="45391"/>
    <cellStyle name="SAPBEXresDataEmph 2 2 7 2 3 2" xfId="45392"/>
    <cellStyle name="SAPBEXresDataEmph 2 2 7 2 4" xfId="45393"/>
    <cellStyle name="SAPBEXresDataEmph 2 2 7 3" xfId="45394"/>
    <cellStyle name="SAPBEXresDataEmph 2 2 7 3 2" xfId="45395"/>
    <cellStyle name="SAPBEXresDataEmph 2 2 7 4" xfId="45396"/>
    <cellStyle name="SAPBEXresDataEmph 2 2 7 4 2" xfId="45397"/>
    <cellStyle name="SAPBEXresDataEmph 2 2 7 5" xfId="45398"/>
    <cellStyle name="SAPBEXresDataEmph 2 2 8" xfId="6742"/>
    <cellStyle name="SAPBEXresDataEmph 2 2 8 2" xfId="6743"/>
    <cellStyle name="SAPBEXresDataEmph 2 2 8 2 2" xfId="45399"/>
    <cellStyle name="SAPBEXresDataEmph 2 2 8 2 2 2" xfId="45400"/>
    <cellStyle name="SAPBEXresDataEmph 2 2 8 2 3" xfId="45401"/>
    <cellStyle name="SAPBEXresDataEmph 2 2 8 2 3 2" xfId="45402"/>
    <cellStyle name="SAPBEXresDataEmph 2 2 8 2 4" xfId="45403"/>
    <cellStyle name="SAPBEXresDataEmph 2 2 8 3" xfId="45404"/>
    <cellStyle name="SAPBEXresDataEmph 2 2 8 3 2" xfId="45405"/>
    <cellStyle name="SAPBEXresDataEmph 2 2 8 4" xfId="45406"/>
    <cellStyle name="SAPBEXresDataEmph 2 2 8 4 2" xfId="45407"/>
    <cellStyle name="SAPBEXresDataEmph 2 2 8 5" xfId="45408"/>
    <cellStyle name="SAPBEXresDataEmph 2 2 9" xfId="6744"/>
    <cellStyle name="SAPBEXresDataEmph 2 2 9 2" xfId="6745"/>
    <cellStyle name="SAPBEXresDataEmph 2 2 9 2 2" xfId="45409"/>
    <cellStyle name="SAPBEXresDataEmph 2 2 9 2 2 2" xfId="45410"/>
    <cellStyle name="SAPBEXresDataEmph 2 2 9 2 3" xfId="45411"/>
    <cellStyle name="SAPBEXresDataEmph 2 2 9 2 3 2" xfId="45412"/>
    <cellStyle name="SAPBEXresDataEmph 2 2 9 2 4" xfId="45413"/>
    <cellStyle name="SAPBEXresDataEmph 2 2 9 3" xfId="45414"/>
    <cellStyle name="SAPBEXresDataEmph 2 2 9 3 2" xfId="45415"/>
    <cellStyle name="SAPBEXresDataEmph 2 2 9 4" xfId="45416"/>
    <cellStyle name="SAPBEXresDataEmph 2 2 9 4 2" xfId="45417"/>
    <cellStyle name="SAPBEXresDataEmph 2 2 9 5" xfId="45418"/>
    <cellStyle name="SAPBEXresDataEmph 2 20" xfId="45419"/>
    <cellStyle name="SAPBEXresDataEmph 2 20 2" xfId="45420"/>
    <cellStyle name="SAPBEXresDataEmph 2 21" xfId="45421"/>
    <cellStyle name="SAPBEXresDataEmph 2 3" xfId="6746"/>
    <cellStyle name="SAPBEXresDataEmph 2 3 10" xfId="45422"/>
    <cellStyle name="SAPBEXresDataEmph 2 3 2" xfId="6747"/>
    <cellStyle name="SAPBEXresDataEmph 2 3 2 2" xfId="6748"/>
    <cellStyle name="SAPBEXresDataEmph 2 3 2 2 2" xfId="45423"/>
    <cellStyle name="SAPBEXresDataEmph 2 3 2 2 2 2" xfId="45424"/>
    <cellStyle name="SAPBEXresDataEmph 2 3 2 2 3" xfId="45425"/>
    <cellStyle name="SAPBEXresDataEmph 2 3 2 2 3 2" xfId="45426"/>
    <cellStyle name="SAPBEXresDataEmph 2 3 2 2 4" xfId="45427"/>
    <cellStyle name="SAPBEXresDataEmph 2 3 2 3" xfId="45428"/>
    <cellStyle name="SAPBEXresDataEmph 2 3 2 3 2" xfId="45429"/>
    <cellStyle name="SAPBEXresDataEmph 2 3 2 4" xfId="45430"/>
    <cellStyle name="SAPBEXresDataEmph 2 3 2 4 2" xfId="45431"/>
    <cellStyle name="SAPBEXresDataEmph 2 3 2 5" xfId="45432"/>
    <cellStyle name="SAPBEXresDataEmph 2 3 3" xfId="6749"/>
    <cellStyle name="SAPBEXresDataEmph 2 3 3 2" xfId="6750"/>
    <cellStyle name="SAPBEXresDataEmph 2 3 3 2 2" xfId="45433"/>
    <cellStyle name="SAPBEXresDataEmph 2 3 3 2 2 2" xfId="45434"/>
    <cellStyle name="SAPBEXresDataEmph 2 3 3 2 3" xfId="45435"/>
    <cellStyle name="SAPBEXresDataEmph 2 3 3 2 3 2" xfId="45436"/>
    <cellStyle name="SAPBEXresDataEmph 2 3 3 2 4" xfId="45437"/>
    <cellStyle name="SAPBEXresDataEmph 2 3 3 3" xfId="45438"/>
    <cellStyle name="SAPBEXresDataEmph 2 3 3 3 2" xfId="45439"/>
    <cellStyle name="SAPBEXresDataEmph 2 3 3 4" xfId="45440"/>
    <cellStyle name="SAPBEXresDataEmph 2 3 3 4 2" xfId="45441"/>
    <cellStyle name="SAPBEXresDataEmph 2 3 3 5" xfId="45442"/>
    <cellStyle name="SAPBEXresDataEmph 2 3 4" xfId="6751"/>
    <cellStyle name="SAPBEXresDataEmph 2 3 4 2" xfId="6752"/>
    <cellStyle name="SAPBEXresDataEmph 2 3 4 2 2" xfId="45443"/>
    <cellStyle name="SAPBEXresDataEmph 2 3 4 2 2 2" xfId="45444"/>
    <cellStyle name="SAPBEXresDataEmph 2 3 4 2 3" xfId="45445"/>
    <cellStyle name="SAPBEXresDataEmph 2 3 4 2 3 2" xfId="45446"/>
    <cellStyle name="SAPBEXresDataEmph 2 3 4 2 4" xfId="45447"/>
    <cellStyle name="SAPBEXresDataEmph 2 3 4 3" xfId="45448"/>
    <cellStyle name="SAPBEXresDataEmph 2 3 4 3 2" xfId="45449"/>
    <cellStyle name="SAPBEXresDataEmph 2 3 4 4" xfId="45450"/>
    <cellStyle name="SAPBEXresDataEmph 2 3 4 4 2" xfId="45451"/>
    <cellStyle name="SAPBEXresDataEmph 2 3 4 5" xfId="45452"/>
    <cellStyle name="SAPBEXresDataEmph 2 3 5" xfId="6753"/>
    <cellStyle name="SAPBEXresDataEmph 2 3 5 2" xfId="6754"/>
    <cellStyle name="SAPBEXresDataEmph 2 3 5 2 2" xfId="45453"/>
    <cellStyle name="SAPBEXresDataEmph 2 3 5 2 2 2" xfId="45454"/>
    <cellStyle name="SAPBEXresDataEmph 2 3 5 2 3" xfId="45455"/>
    <cellStyle name="SAPBEXresDataEmph 2 3 5 2 3 2" xfId="45456"/>
    <cellStyle name="SAPBEXresDataEmph 2 3 5 2 4" xfId="45457"/>
    <cellStyle name="SAPBEXresDataEmph 2 3 5 3" xfId="45458"/>
    <cellStyle name="SAPBEXresDataEmph 2 3 5 3 2" xfId="45459"/>
    <cellStyle name="SAPBEXresDataEmph 2 3 5 4" xfId="45460"/>
    <cellStyle name="SAPBEXresDataEmph 2 3 5 4 2" xfId="45461"/>
    <cellStyle name="SAPBEXresDataEmph 2 3 5 5" xfId="45462"/>
    <cellStyle name="SAPBEXresDataEmph 2 3 6" xfId="6755"/>
    <cellStyle name="SAPBEXresDataEmph 2 3 6 2" xfId="6756"/>
    <cellStyle name="SAPBEXresDataEmph 2 3 6 2 2" xfId="45463"/>
    <cellStyle name="SAPBEXresDataEmph 2 3 6 2 2 2" xfId="45464"/>
    <cellStyle name="SAPBEXresDataEmph 2 3 6 2 3" xfId="45465"/>
    <cellStyle name="SAPBEXresDataEmph 2 3 6 2 3 2" xfId="45466"/>
    <cellStyle name="SAPBEXresDataEmph 2 3 6 2 4" xfId="45467"/>
    <cellStyle name="SAPBEXresDataEmph 2 3 6 3" xfId="45468"/>
    <cellStyle name="SAPBEXresDataEmph 2 3 6 3 2" xfId="45469"/>
    <cellStyle name="SAPBEXresDataEmph 2 3 6 4" xfId="45470"/>
    <cellStyle name="SAPBEXresDataEmph 2 3 6 4 2" xfId="45471"/>
    <cellStyle name="SAPBEXresDataEmph 2 3 6 5" xfId="45472"/>
    <cellStyle name="SAPBEXresDataEmph 2 3 7" xfId="6757"/>
    <cellStyle name="SAPBEXresDataEmph 2 3 7 2" xfId="45473"/>
    <cellStyle name="SAPBEXresDataEmph 2 3 7 2 2" xfId="45474"/>
    <cellStyle name="SAPBEXresDataEmph 2 3 7 3" xfId="45475"/>
    <cellStyle name="SAPBEXresDataEmph 2 3 7 3 2" xfId="45476"/>
    <cellStyle name="SAPBEXresDataEmph 2 3 7 4" xfId="45477"/>
    <cellStyle name="SAPBEXresDataEmph 2 3 8" xfId="45478"/>
    <cellStyle name="SAPBEXresDataEmph 2 3 8 2" xfId="45479"/>
    <cellStyle name="SAPBEXresDataEmph 2 3 9" xfId="45480"/>
    <cellStyle name="SAPBEXresDataEmph 2 3 9 2" xfId="45481"/>
    <cellStyle name="SAPBEXresDataEmph 2 4" xfId="6758"/>
    <cellStyle name="SAPBEXresDataEmph 2 4 10" xfId="45482"/>
    <cellStyle name="SAPBEXresDataEmph 2 4 2" xfId="6759"/>
    <cellStyle name="SAPBEXresDataEmph 2 4 2 2" xfId="6760"/>
    <cellStyle name="SAPBEXresDataEmph 2 4 2 2 2" xfId="45483"/>
    <cellStyle name="SAPBEXresDataEmph 2 4 2 2 2 2" xfId="45484"/>
    <cellStyle name="SAPBEXresDataEmph 2 4 2 2 3" xfId="45485"/>
    <cellStyle name="SAPBEXresDataEmph 2 4 2 2 3 2" xfId="45486"/>
    <cellStyle name="SAPBEXresDataEmph 2 4 2 2 4" xfId="45487"/>
    <cellStyle name="SAPBEXresDataEmph 2 4 2 3" xfId="45488"/>
    <cellStyle name="SAPBEXresDataEmph 2 4 2 3 2" xfId="45489"/>
    <cellStyle name="SAPBEXresDataEmph 2 4 2 4" xfId="45490"/>
    <cellStyle name="SAPBEXresDataEmph 2 4 2 4 2" xfId="45491"/>
    <cellStyle name="SAPBEXresDataEmph 2 4 2 5" xfId="45492"/>
    <cellStyle name="SAPBEXresDataEmph 2 4 3" xfId="6761"/>
    <cellStyle name="SAPBEXresDataEmph 2 4 3 2" xfId="6762"/>
    <cellStyle name="SAPBEXresDataEmph 2 4 3 2 2" xfId="45493"/>
    <cellStyle name="SAPBEXresDataEmph 2 4 3 2 2 2" xfId="45494"/>
    <cellStyle name="SAPBEXresDataEmph 2 4 3 2 3" xfId="45495"/>
    <cellStyle name="SAPBEXresDataEmph 2 4 3 2 3 2" xfId="45496"/>
    <cellStyle name="SAPBEXresDataEmph 2 4 3 2 4" xfId="45497"/>
    <cellStyle name="SAPBEXresDataEmph 2 4 3 3" xfId="45498"/>
    <cellStyle name="SAPBEXresDataEmph 2 4 3 3 2" xfId="45499"/>
    <cellStyle name="SAPBEXresDataEmph 2 4 3 4" xfId="45500"/>
    <cellStyle name="SAPBEXresDataEmph 2 4 3 4 2" xfId="45501"/>
    <cellStyle name="SAPBEXresDataEmph 2 4 3 5" xfId="45502"/>
    <cellStyle name="SAPBEXresDataEmph 2 4 4" xfId="6763"/>
    <cellStyle name="SAPBEXresDataEmph 2 4 4 2" xfId="6764"/>
    <cellStyle name="SAPBEXresDataEmph 2 4 4 2 2" xfId="45503"/>
    <cellStyle name="SAPBEXresDataEmph 2 4 4 2 2 2" xfId="45504"/>
    <cellStyle name="SAPBEXresDataEmph 2 4 4 2 3" xfId="45505"/>
    <cellStyle name="SAPBEXresDataEmph 2 4 4 2 3 2" xfId="45506"/>
    <cellStyle name="SAPBEXresDataEmph 2 4 4 2 4" xfId="45507"/>
    <cellStyle name="SAPBEXresDataEmph 2 4 4 3" xfId="45508"/>
    <cellStyle name="SAPBEXresDataEmph 2 4 4 3 2" xfId="45509"/>
    <cellStyle name="SAPBEXresDataEmph 2 4 4 4" xfId="45510"/>
    <cellStyle name="SAPBEXresDataEmph 2 4 4 4 2" xfId="45511"/>
    <cellStyle name="SAPBEXresDataEmph 2 4 4 5" xfId="45512"/>
    <cellStyle name="SAPBEXresDataEmph 2 4 5" xfId="6765"/>
    <cellStyle name="SAPBEXresDataEmph 2 4 5 2" xfId="6766"/>
    <cellStyle name="SAPBEXresDataEmph 2 4 5 2 2" xfId="45513"/>
    <cellStyle name="SAPBEXresDataEmph 2 4 5 2 2 2" xfId="45514"/>
    <cellStyle name="SAPBEXresDataEmph 2 4 5 2 3" xfId="45515"/>
    <cellStyle name="SAPBEXresDataEmph 2 4 5 2 3 2" xfId="45516"/>
    <cellStyle name="SAPBEXresDataEmph 2 4 5 2 4" xfId="45517"/>
    <cellStyle name="SAPBEXresDataEmph 2 4 5 3" xfId="45518"/>
    <cellStyle name="SAPBEXresDataEmph 2 4 5 3 2" xfId="45519"/>
    <cellStyle name="SAPBEXresDataEmph 2 4 5 4" xfId="45520"/>
    <cellStyle name="SAPBEXresDataEmph 2 4 5 4 2" xfId="45521"/>
    <cellStyle name="SAPBEXresDataEmph 2 4 5 5" xfId="45522"/>
    <cellStyle name="SAPBEXresDataEmph 2 4 6" xfId="6767"/>
    <cellStyle name="SAPBEXresDataEmph 2 4 6 2" xfId="6768"/>
    <cellStyle name="SAPBEXresDataEmph 2 4 6 2 2" xfId="45523"/>
    <cellStyle name="SAPBEXresDataEmph 2 4 6 2 2 2" xfId="45524"/>
    <cellStyle name="SAPBEXresDataEmph 2 4 6 2 3" xfId="45525"/>
    <cellStyle name="SAPBEXresDataEmph 2 4 6 2 3 2" xfId="45526"/>
    <cellStyle name="SAPBEXresDataEmph 2 4 6 2 4" xfId="45527"/>
    <cellStyle name="SAPBEXresDataEmph 2 4 6 3" xfId="45528"/>
    <cellStyle name="SAPBEXresDataEmph 2 4 6 3 2" xfId="45529"/>
    <cellStyle name="SAPBEXresDataEmph 2 4 6 4" xfId="45530"/>
    <cellStyle name="SAPBEXresDataEmph 2 4 6 4 2" xfId="45531"/>
    <cellStyle name="SAPBEXresDataEmph 2 4 6 5" xfId="45532"/>
    <cellStyle name="SAPBEXresDataEmph 2 4 7" xfId="6769"/>
    <cellStyle name="SAPBEXresDataEmph 2 4 7 2" xfId="45533"/>
    <cellStyle name="SAPBEXresDataEmph 2 4 7 2 2" xfId="45534"/>
    <cellStyle name="SAPBEXresDataEmph 2 4 7 3" xfId="45535"/>
    <cellStyle name="SAPBEXresDataEmph 2 4 7 3 2" xfId="45536"/>
    <cellStyle name="SAPBEXresDataEmph 2 4 7 4" xfId="45537"/>
    <cellStyle name="SAPBEXresDataEmph 2 4 8" xfId="45538"/>
    <cellStyle name="SAPBEXresDataEmph 2 4 8 2" xfId="45539"/>
    <cellStyle name="SAPBEXresDataEmph 2 4 9" xfId="45540"/>
    <cellStyle name="SAPBEXresDataEmph 2 4 9 2" xfId="45541"/>
    <cellStyle name="SAPBEXresDataEmph 2 5" xfId="6770"/>
    <cellStyle name="SAPBEXresDataEmph 2 5 10" xfId="45542"/>
    <cellStyle name="SAPBEXresDataEmph 2 5 2" xfId="6771"/>
    <cellStyle name="SAPBEXresDataEmph 2 5 2 2" xfId="6772"/>
    <cellStyle name="SAPBEXresDataEmph 2 5 2 2 2" xfId="45543"/>
    <cellStyle name="SAPBEXresDataEmph 2 5 2 2 2 2" xfId="45544"/>
    <cellStyle name="SAPBEXresDataEmph 2 5 2 2 3" xfId="45545"/>
    <cellStyle name="SAPBEXresDataEmph 2 5 2 2 3 2" xfId="45546"/>
    <cellStyle name="SAPBEXresDataEmph 2 5 2 2 4" xfId="45547"/>
    <cellStyle name="SAPBEXresDataEmph 2 5 2 3" xfId="45548"/>
    <cellStyle name="SAPBEXresDataEmph 2 5 2 3 2" xfId="45549"/>
    <cellStyle name="SAPBEXresDataEmph 2 5 2 4" xfId="45550"/>
    <cellStyle name="SAPBEXresDataEmph 2 5 2 4 2" xfId="45551"/>
    <cellStyle name="SAPBEXresDataEmph 2 5 2 5" xfId="45552"/>
    <cellStyle name="SAPBEXresDataEmph 2 5 3" xfId="6773"/>
    <cellStyle name="SAPBEXresDataEmph 2 5 3 2" xfId="6774"/>
    <cellStyle name="SAPBEXresDataEmph 2 5 3 2 2" xfId="45553"/>
    <cellStyle name="SAPBEXresDataEmph 2 5 3 2 2 2" xfId="45554"/>
    <cellStyle name="SAPBEXresDataEmph 2 5 3 2 3" xfId="45555"/>
    <cellStyle name="SAPBEXresDataEmph 2 5 3 2 3 2" xfId="45556"/>
    <cellStyle name="SAPBEXresDataEmph 2 5 3 2 4" xfId="45557"/>
    <cellStyle name="SAPBEXresDataEmph 2 5 3 3" xfId="45558"/>
    <cellStyle name="SAPBEXresDataEmph 2 5 3 3 2" xfId="45559"/>
    <cellStyle name="SAPBEXresDataEmph 2 5 3 4" xfId="45560"/>
    <cellStyle name="SAPBEXresDataEmph 2 5 3 4 2" xfId="45561"/>
    <cellStyle name="SAPBEXresDataEmph 2 5 3 5" xfId="45562"/>
    <cellStyle name="SAPBEXresDataEmph 2 5 4" xfId="6775"/>
    <cellStyle name="SAPBEXresDataEmph 2 5 4 2" xfId="6776"/>
    <cellStyle name="SAPBEXresDataEmph 2 5 4 2 2" xfId="45563"/>
    <cellStyle name="SAPBEXresDataEmph 2 5 4 2 2 2" xfId="45564"/>
    <cellStyle name="SAPBEXresDataEmph 2 5 4 2 3" xfId="45565"/>
    <cellStyle name="SAPBEXresDataEmph 2 5 4 2 3 2" xfId="45566"/>
    <cellStyle name="SAPBEXresDataEmph 2 5 4 2 4" xfId="45567"/>
    <cellStyle name="SAPBEXresDataEmph 2 5 4 3" xfId="45568"/>
    <cellStyle name="SAPBEXresDataEmph 2 5 4 3 2" xfId="45569"/>
    <cellStyle name="SAPBEXresDataEmph 2 5 4 4" xfId="45570"/>
    <cellStyle name="SAPBEXresDataEmph 2 5 4 4 2" xfId="45571"/>
    <cellStyle name="SAPBEXresDataEmph 2 5 4 5" xfId="45572"/>
    <cellStyle name="SAPBEXresDataEmph 2 5 5" xfId="6777"/>
    <cellStyle name="SAPBEXresDataEmph 2 5 5 2" xfId="6778"/>
    <cellStyle name="SAPBEXresDataEmph 2 5 5 2 2" xfId="45573"/>
    <cellStyle name="SAPBEXresDataEmph 2 5 5 2 2 2" xfId="45574"/>
    <cellStyle name="SAPBEXresDataEmph 2 5 5 2 3" xfId="45575"/>
    <cellStyle name="SAPBEXresDataEmph 2 5 5 2 3 2" xfId="45576"/>
    <cellStyle name="SAPBEXresDataEmph 2 5 5 2 4" xfId="45577"/>
    <cellStyle name="SAPBEXresDataEmph 2 5 5 3" xfId="45578"/>
    <cellStyle name="SAPBEXresDataEmph 2 5 5 3 2" xfId="45579"/>
    <cellStyle name="SAPBEXresDataEmph 2 5 5 4" xfId="45580"/>
    <cellStyle name="SAPBEXresDataEmph 2 5 5 4 2" xfId="45581"/>
    <cellStyle name="SAPBEXresDataEmph 2 5 5 5" xfId="45582"/>
    <cellStyle name="SAPBEXresDataEmph 2 5 6" xfId="6779"/>
    <cellStyle name="SAPBEXresDataEmph 2 5 6 2" xfId="6780"/>
    <cellStyle name="SAPBEXresDataEmph 2 5 6 2 2" xfId="45583"/>
    <cellStyle name="SAPBEXresDataEmph 2 5 6 2 2 2" xfId="45584"/>
    <cellStyle name="SAPBEXresDataEmph 2 5 6 2 3" xfId="45585"/>
    <cellStyle name="SAPBEXresDataEmph 2 5 6 2 3 2" xfId="45586"/>
    <cellStyle name="SAPBEXresDataEmph 2 5 6 2 4" xfId="45587"/>
    <cellStyle name="SAPBEXresDataEmph 2 5 6 3" xfId="45588"/>
    <cellStyle name="SAPBEXresDataEmph 2 5 6 3 2" xfId="45589"/>
    <cellStyle name="SAPBEXresDataEmph 2 5 6 4" xfId="45590"/>
    <cellStyle name="SAPBEXresDataEmph 2 5 6 4 2" xfId="45591"/>
    <cellStyle name="SAPBEXresDataEmph 2 5 6 5" xfId="45592"/>
    <cellStyle name="SAPBEXresDataEmph 2 5 7" xfId="6781"/>
    <cellStyle name="SAPBEXresDataEmph 2 5 7 2" xfId="45593"/>
    <cellStyle name="SAPBEXresDataEmph 2 5 7 2 2" xfId="45594"/>
    <cellStyle name="SAPBEXresDataEmph 2 5 7 3" xfId="45595"/>
    <cellStyle name="SAPBEXresDataEmph 2 5 7 3 2" xfId="45596"/>
    <cellStyle name="SAPBEXresDataEmph 2 5 7 4" xfId="45597"/>
    <cellStyle name="SAPBEXresDataEmph 2 5 8" xfId="45598"/>
    <cellStyle name="SAPBEXresDataEmph 2 5 8 2" xfId="45599"/>
    <cellStyle name="SAPBEXresDataEmph 2 5 9" xfId="45600"/>
    <cellStyle name="SAPBEXresDataEmph 2 5 9 2" xfId="45601"/>
    <cellStyle name="SAPBEXresDataEmph 2 6" xfId="6782"/>
    <cellStyle name="SAPBEXresDataEmph 2 6 2" xfId="6783"/>
    <cellStyle name="SAPBEXresDataEmph 2 6 2 2" xfId="45602"/>
    <cellStyle name="SAPBEXresDataEmph 2 6 2 2 2" xfId="45603"/>
    <cellStyle name="SAPBEXresDataEmph 2 6 2 3" xfId="45604"/>
    <cellStyle name="SAPBEXresDataEmph 2 6 2 3 2" xfId="45605"/>
    <cellStyle name="SAPBEXresDataEmph 2 6 2 4" xfId="45606"/>
    <cellStyle name="SAPBEXresDataEmph 2 6 3" xfId="45607"/>
    <cellStyle name="SAPBEXresDataEmph 2 6 3 2" xfId="45608"/>
    <cellStyle name="SAPBEXresDataEmph 2 6 4" xfId="45609"/>
    <cellStyle name="SAPBEXresDataEmph 2 6 4 2" xfId="45610"/>
    <cellStyle name="SAPBEXresDataEmph 2 6 5" xfId="45611"/>
    <cellStyle name="SAPBEXresDataEmph 2 7" xfId="6784"/>
    <cellStyle name="SAPBEXresDataEmph 2 7 2" xfId="6785"/>
    <cellStyle name="SAPBEXresDataEmph 2 7 2 2" xfId="45612"/>
    <cellStyle name="SAPBEXresDataEmph 2 7 2 2 2" xfId="45613"/>
    <cellStyle name="SAPBEXresDataEmph 2 7 2 3" xfId="45614"/>
    <cellStyle name="SAPBEXresDataEmph 2 7 2 3 2" xfId="45615"/>
    <cellStyle name="SAPBEXresDataEmph 2 7 2 4" xfId="45616"/>
    <cellStyle name="SAPBEXresDataEmph 2 7 3" xfId="45617"/>
    <cellStyle name="SAPBEXresDataEmph 2 7 3 2" xfId="45618"/>
    <cellStyle name="SAPBEXresDataEmph 2 7 4" xfId="45619"/>
    <cellStyle name="SAPBEXresDataEmph 2 7 4 2" xfId="45620"/>
    <cellStyle name="SAPBEXresDataEmph 2 7 5" xfId="45621"/>
    <cellStyle name="SAPBEXresDataEmph 2 8" xfId="6786"/>
    <cellStyle name="SAPBEXresDataEmph 2 8 2" xfId="6787"/>
    <cellStyle name="SAPBEXresDataEmph 2 8 2 2" xfId="45622"/>
    <cellStyle name="SAPBEXresDataEmph 2 8 2 2 2" xfId="45623"/>
    <cellStyle name="SAPBEXresDataEmph 2 8 2 3" xfId="45624"/>
    <cellStyle name="SAPBEXresDataEmph 2 8 2 3 2" xfId="45625"/>
    <cellStyle name="SAPBEXresDataEmph 2 8 2 4" xfId="45626"/>
    <cellStyle name="SAPBEXresDataEmph 2 8 3" xfId="45627"/>
    <cellStyle name="SAPBEXresDataEmph 2 8 3 2" xfId="45628"/>
    <cellStyle name="SAPBEXresDataEmph 2 8 4" xfId="45629"/>
    <cellStyle name="SAPBEXresDataEmph 2 8 4 2" xfId="45630"/>
    <cellStyle name="SAPBEXresDataEmph 2 8 5" xfId="45631"/>
    <cellStyle name="SAPBEXresDataEmph 2 9" xfId="6788"/>
    <cellStyle name="SAPBEXresDataEmph 2 9 2" xfId="6789"/>
    <cellStyle name="SAPBEXresDataEmph 2 9 2 2" xfId="45632"/>
    <cellStyle name="SAPBEXresDataEmph 2 9 2 2 2" xfId="45633"/>
    <cellStyle name="SAPBEXresDataEmph 2 9 2 3" xfId="45634"/>
    <cellStyle name="SAPBEXresDataEmph 2 9 2 3 2" xfId="45635"/>
    <cellStyle name="SAPBEXresDataEmph 2 9 2 4" xfId="45636"/>
    <cellStyle name="SAPBEXresDataEmph 2 9 3" xfId="45637"/>
    <cellStyle name="SAPBEXresDataEmph 2 9 3 2" xfId="45638"/>
    <cellStyle name="SAPBEXresDataEmph 2 9 4" xfId="45639"/>
    <cellStyle name="SAPBEXresDataEmph 2 9 4 2" xfId="45640"/>
    <cellStyle name="SAPBEXresDataEmph 2 9 5" xfId="45641"/>
    <cellStyle name="SAPBEXresDataEmph 20" xfId="45642"/>
    <cellStyle name="SAPBEXresDataEmph 20 2" xfId="45643"/>
    <cellStyle name="SAPBEXresDataEmph 21" xfId="45644"/>
    <cellStyle name="SAPBEXresDataEmph 21 2" xfId="45645"/>
    <cellStyle name="SAPBEXresDataEmph 22" xfId="45646"/>
    <cellStyle name="SAPBEXresDataEmph 3" xfId="6790"/>
    <cellStyle name="SAPBEXresDataEmph 3 10" xfId="6791"/>
    <cellStyle name="SAPBEXresDataEmph 3 10 2" xfId="45647"/>
    <cellStyle name="SAPBEXresDataEmph 3 10 2 2" xfId="45648"/>
    <cellStyle name="SAPBEXresDataEmph 3 10 3" xfId="45649"/>
    <cellStyle name="SAPBEXresDataEmph 3 10 3 2" xfId="45650"/>
    <cellStyle name="SAPBEXresDataEmph 3 10 4" xfId="45651"/>
    <cellStyle name="SAPBEXresDataEmph 3 11" xfId="45652"/>
    <cellStyle name="SAPBEXresDataEmph 3 11 2" xfId="45653"/>
    <cellStyle name="SAPBEXresDataEmph 3 12" xfId="45654"/>
    <cellStyle name="SAPBEXresDataEmph 3 12 2" xfId="45655"/>
    <cellStyle name="SAPBEXresDataEmph 3 13" xfId="45656"/>
    <cellStyle name="SAPBEXresDataEmph 3 2" xfId="6792"/>
    <cellStyle name="SAPBEXresDataEmph 3 2 10" xfId="45657"/>
    <cellStyle name="SAPBEXresDataEmph 3 2 2" xfId="6793"/>
    <cellStyle name="SAPBEXresDataEmph 3 2 2 2" xfId="6794"/>
    <cellStyle name="SAPBEXresDataEmph 3 2 2 2 2" xfId="45658"/>
    <cellStyle name="SAPBEXresDataEmph 3 2 2 2 2 2" xfId="45659"/>
    <cellStyle name="SAPBEXresDataEmph 3 2 2 2 3" xfId="45660"/>
    <cellStyle name="SAPBEXresDataEmph 3 2 2 2 3 2" xfId="45661"/>
    <cellStyle name="SAPBEXresDataEmph 3 2 2 2 4" xfId="45662"/>
    <cellStyle name="SAPBEXresDataEmph 3 2 2 3" xfId="45663"/>
    <cellStyle name="SAPBEXresDataEmph 3 2 2 3 2" xfId="45664"/>
    <cellStyle name="SAPBEXresDataEmph 3 2 2 4" xfId="45665"/>
    <cellStyle name="SAPBEXresDataEmph 3 2 2 4 2" xfId="45666"/>
    <cellStyle name="SAPBEXresDataEmph 3 2 2 5" xfId="45667"/>
    <cellStyle name="SAPBEXresDataEmph 3 2 3" xfId="6795"/>
    <cellStyle name="SAPBEXresDataEmph 3 2 3 2" xfId="6796"/>
    <cellStyle name="SAPBEXresDataEmph 3 2 3 2 2" xfId="45668"/>
    <cellStyle name="SAPBEXresDataEmph 3 2 3 2 2 2" xfId="45669"/>
    <cellStyle name="SAPBEXresDataEmph 3 2 3 2 3" xfId="45670"/>
    <cellStyle name="SAPBEXresDataEmph 3 2 3 2 3 2" xfId="45671"/>
    <cellStyle name="SAPBEXresDataEmph 3 2 3 2 4" xfId="45672"/>
    <cellStyle name="SAPBEXresDataEmph 3 2 3 3" xfId="45673"/>
    <cellStyle name="SAPBEXresDataEmph 3 2 3 3 2" xfId="45674"/>
    <cellStyle name="SAPBEXresDataEmph 3 2 3 4" xfId="45675"/>
    <cellStyle name="SAPBEXresDataEmph 3 2 3 4 2" xfId="45676"/>
    <cellStyle name="SAPBEXresDataEmph 3 2 3 5" xfId="45677"/>
    <cellStyle name="SAPBEXresDataEmph 3 2 4" xfId="6797"/>
    <cellStyle name="SAPBEXresDataEmph 3 2 4 2" xfId="6798"/>
    <cellStyle name="SAPBEXresDataEmph 3 2 4 2 2" xfId="45678"/>
    <cellStyle name="SAPBEXresDataEmph 3 2 4 2 2 2" xfId="45679"/>
    <cellStyle name="SAPBEXresDataEmph 3 2 4 2 3" xfId="45680"/>
    <cellStyle name="SAPBEXresDataEmph 3 2 4 2 3 2" xfId="45681"/>
    <cellStyle name="SAPBEXresDataEmph 3 2 4 2 4" xfId="45682"/>
    <cellStyle name="SAPBEXresDataEmph 3 2 4 3" xfId="45683"/>
    <cellStyle name="SAPBEXresDataEmph 3 2 4 3 2" xfId="45684"/>
    <cellStyle name="SAPBEXresDataEmph 3 2 4 4" xfId="45685"/>
    <cellStyle name="SAPBEXresDataEmph 3 2 4 4 2" xfId="45686"/>
    <cellStyle name="SAPBEXresDataEmph 3 2 4 5" xfId="45687"/>
    <cellStyle name="SAPBEXresDataEmph 3 2 5" xfId="6799"/>
    <cellStyle name="SAPBEXresDataEmph 3 2 5 2" xfId="6800"/>
    <cellStyle name="SAPBEXresDataEmph 3 2 5 2 2" xfId="45688"/>
    <cellStyle name="SAPBEXresDataEmph 3 2 5 2 2 2" xfId="45689"/>
    <cellStyle name="SAPBEXresDataEmph 3 2 5 2 3" xfId="45690"/>
    <cellStyle name="SAPBEXresDataEmph 3 2 5 2 3 2" xfId="45691"/>
    <cellStyle name="SAPBEXresDataEmph 3 2 5 2 4" xfId="45692"/>
    <cellStyle name="SAPBEXresDataEmph 3 2 5 3" xfId="45693"/>
    <cellStyle name="SAPBEXresDataEmph 3 2 5 3 2" xfId="45694"/>
    <cellStyle name="SAPBEXresDataEmph 3 2 5 4" xfId="45695"/>
    <cellStyle name="SAPBEXresDataEmph 3 2 5 4 2" xfId="45696"/>
    <cellStyle name="SAPBEXresDataEmph 3 2 5 5" xfId="45697"/>
    <cellStyle name="SAPBEXresDataEmph 3 2 6" xfId="6801"/>
    <cellStyle name="SAPBEXresDataEmph 3 2 6 2" xfId="6802"/>
    <cellStyle name="SAPBEXresDataEmph 3 2 6 2 2" xfId="45698"/>
    <cellStyle name="SAPBEXresDataEmph 3 2 6 2 2 2" xfId="45699"/>
    <cellStyle name="SAPBEXresDataEmph 3 2 6 2 3" xfId="45700"/>
    <cellStyle name="SAPBEXresDataEmph 3 2 6 2 3 2" xfId="45701"/>
    <cellStyle name="SAPBEXresDataEmph 3 2 6 2 4" xfId="45702"/>
    <cellStyle name="SAPBEXresDataEmph 3 2 6 3" xfId="45703"/>
    <cellStyle name="SAPBEXresDataEmph 3 2 6 3 2" xfId="45704"/>
    <cellStyle name="SAPBEXresDataEmph 3 2 6 4" xfId="45705"/>
    <cellStyle name="SAPBEXresDataEmph 3 2 6 4 2" xfId="45706"/>
    <cellStyle name="SAPBEXresDataEmph 3 2 6 5" xfId="45707"/>
    <cellStyle name="SAPBEXresDataEmph 3 2 7" xfId="6803"/>
    <cellStyle name="SAPBEXresDataEmph 3 2 7 2" xfId="45708"/>
    <cellStyle name="SAPBEXresDataEmph 3 2 7 2 2" xfId="45709"/>
    <cellStyle name="SAPBEXresDataEmph 3 2 7 3" xfId="45710"/>
    <cellStyle name="SAPBEXresDataEmph 3 2 7 3 2" xfId="45711"/>
    <cellStyle name="SAPBEXresDataEmph 3 2 7 4" xfId="45712"/>
    <cellStyle name="SAPBEXresDataEmph 3 2 8" xfId="45713"/>
    <cellStyle name="SAPBEXresDataEmph 3 2 8 2" xfId="45714"/>
    <cellStyle name="SAPBEXresDataEmph 3 2 9" xfId="45715"/>
    <cellStyle name="SAPBEXresDataEmph 3 2 9 2" xfId="45716"/>
    <cellStyle name="SAPBEXresDataEmph 3 3" xfId="6804"/>
    <cellStyle name="SAPBEXresDataEmph 3 3 10" xfId="45717"/>
    <cellStyle name="SAPBEXresDataEmph 3 3 2" xfId="6805"/>
    <cellStyle name="SAPBEXresDataEmph 3 3 2 2" xfId="6806"/>
    <cellStyle name="SAPBEXresDataEmph 3 3 2 2 2" xfId="45718"/>
    <cellStyle name="SAPBEXresDataEmph 3 3 2 2 2 2" xfId="45719"/>
    <cellStyle name="SAPBEXresDataEmph 3 3 2 2 3" xfId="45720"/>
    <cellStyle name="SAPBEXresDataEmph 3 3 2 2 3 2" xfId="45721"/>
    <cellStyle name="SAPBEXresDataEmph 3 3 2 2 4" xfId="45722"/>
    <cellStyle name="SAPBEXresDataEmph 3 3 2 3" xfId="45723"/>
    <cellStyle name="SAPBEXresDataEmph 3 3 2 3 2" xfId="45724"/>
    <cellStyle name="SAPBEXresDataEmph 3 3 2 4" xfId="45725"/>
    <cellStyle name="SAPBEXresDataEmph 3 3 2 4 2" xfId="45726"/>
    <cellStyle name="SAPBEXresDataEmph 3 3 2 5" xfId="45727"/>
    <cellStyle name="SAPBEXresDataEmph 3 3 3" xfId="6807"/>
    <cellStyle name="SAPBEXresDataEmph 3 3 3 2" xfId="6808"/>
    <cellStyle name="SAPBEXresDataEmph 3 3 3 2 2" xfId="45728"/>
    <cellStyle name="SAPBEXresDataEmph 3 3 3 2 2 2" xfId="45729"/>
    <cellStyle name="SAPBEXresDataEmph 3 3 3 2 3" xfId="45730"/>
    <cellStyle name="SAPBEXresDataEmph 3 3 3 2 3 2" xfId="45731"/>
    <cellStyle name="SAPBEXresDataEmph 3 3 3 2 4" xfId="45732"/>
    <cellStyle name="SAPBEXresDataEmph 3 3 3 3" xfId="45733"/>
    <cellStyle name="SAPBEXresDataEmph 3 3 3 3 2" xfId="45734"/>
    <cellStyle name="SAPBEXresDataEmph 3 3 3 4" xfId="45735"/>
    <cellStyle name="SAPBEXresDataEmph 3 3 3 4 2" xfId="45736"/>
    <cellStyle name="SAPBEXresDataEmph 3 3 3 5" xfId="45737"/>
    <cellStyle name="SAPBEXresDataEmph 3 3 4" xfId="6809"/>
    <cellStyle name="SAPBEXresDataEmph 3 3 4 2" xfId="6810"/>
    <cellStyle name="SAPBEXresDataEmph 3 3 4 2 2" xfId="45738"/>
    <cellStyle name="SAPBEXresDataEmph 3 3 4 2 2 2" xfId="45739"/>
    <cellStyle name="SAPBEXresDataEmph 3 3 4 2 3" xfId="45740"/>
    <cellStyle name="SAPBEXresDataEmph 3 3 4 2 3 2" xfId="45741"/>
    <cellStyle name="SAPBEXresDataEmph 3 3 4 2 4" xfId="45742"/>
    <cellStyle name="SAPBEXresDataEmph 3 3 4 3" xfId="45743"/>
    <cellStyle name="SAPBEXresDataEmph 3 3 4 3 2" xfId="45744"/>
    <cellStyle name="SAPBEXresDataEmph 3 3 4 4" xfId="45745"/>
    <cellStyle name="SAPBEXresDataEmph 3 3 4 4 2" xfId="45746"/>
    <cellStyle name="SAPBEXresDataEmph 3 3 4 5" xfId="45747"/>
    <cellStyle name="SAPBEXresDataEmph 3 3 5" xfId="6811"/>
    <cellStyle name="SAPBEXresDataEmph 3 3 5 2" xfId="6812"/>
    <cellStyle name="SAPBEXresDataEmph 3 3 5 2 2" xfId="45748"/>
    <cellStyle name="SAPBEXresDataEmph 3 3 5 2 2 2" xfId="45749"/>
    <cellStyle name="SAPBEXresDataEmph 3 3 5 2 3" xfId="45750"/>
    <cellStyle name="SAPBEXresDataEmph 3 3 5 2 3 2" xfId="45751"/>
    <cellStyle name="SAPBEXresDataEmph 3 3 5 2 4" xfId="45752"/>
    <cellStyle name="SAPBEXresDataEmph 3 3 5 3" xfId="45753"/>
    <cellStyle name="SAPBEXresDataEmph 3 3 5 3 2" xfId="45754"/>
    <cellStyle name="SAPBEXresDataEmph 3 3 5 4" xfId="45755"/>
    <cellStyle name="SAPBEXresDataEmph 3 3 5 4 2" xfId="45756"/>
    <cellStyle name="SAPBEXresDataEmph 3 3 5 5" xfId="45757"/>
    <cellStyle name="SAPBEXresDataEmph 3 3 6" xfId="6813"/>
    <cellStyle name="SAPBEXresDataEmph 3 3 6 2" xfId="6814"/>
    <cellStyle name="SAPBEXresDataEmph 3 3 6 2 2" xfId="45758"/>
    <cellStyle name="SAPBEXresDataEmph 3 3 6 2 2 2" xfId="45759"/>
    <cellStyle name="SAPBEXresDataEmph 3 3 6 2 3" xfId="45760"/>
    <cellStyle name="SAPBEXresDataEmph 3 3 6 2 3 2" xfId="45761"/>
    <cellStyle name="SAPBEXresDataEmph 3 3 6 2 4" xfId="45762"/>
    <cellStyle name="SAPBEXresDataEmph 3 3 6 3" xfId="45763"/>
    <cellStyle name="SAPBEXresDataEmph 3 3 6 3 2" xfId="45764"/>
    <cellStyle name="SAPBEXresDataEmph 3 3 6 4" xfId="45765"/>
    <cellStyle name="SAPBEXresDataEmph 3 3 6 4 2" xfId="45766"/>
    <cellStyle name="SAPBEXresDataEmph 3 3 6 5" xfId="45767"/>
    <cellStyle name="SAPBEXresDataEmph 3 3 7" xfId="6815"/>
    <cellStyle name="SAPBEXresDataEmph 3 3 7 2" xfId="45768"/>
    <cellStyle name="SAPBEXresDataEmph 3 3 7 2 2" xfId="45769"/>
    <cellStyle name="SAPBEXresDataEmph 3 3 7 3" xfId="45770"/>
    <cellStyle name="SAPBEXresDataEmph 3 3 7 3 2" xfId="45771"/>
    <cellStyle name="SAPBEXresDataEmph 3 3 7 4" xfId="45772"/>
    <cellStyle name="SAPBEXresDataEmph 3 3 8" xfId="45773"/>
    <cellStyle name="SAPBEXresDataEmph 3 3 8 2" xfId="45774"/>
    <cellStyle name="SAPBEXresDataEmph 3 3 9" xfId="45775"/>
    <cellStyle name="SAPBEXresDataEmph 3 3 9 2" xfId="45776"/>
    <cellStyle name="SAPBEXresDataEmph 3 4" xfId="6816"/>
    <cellStyle name="SAPBEXresDataEmph 3 4 10" xfId="45777"/>
    <cellStyle name="SAPBEXresDataEmph 3 4 2" xfId="6817"/>
    <cellStyle name="SAPBEXresDataEmph 3 4 2 2" xfId="6818"/>
    <cellStyle name="SAPBEXresDataEmph 3 4 2 2 2" xfId="45778"/>
    <cellStyle name="SAPBEXresDataEmph 3 4 2 2 2 2" xfId="45779"/>
    <cellStyle name="SAPBEXresDataEmph 3 4 2 2 3" xfId="45780"/>
    <cellStyle name="SAPBEXresDataEmph 3 4 2 2 3 2" xfId="45781"/>
    <cellStyle name="SAPBEXresDataEmph 3 4 2 2 4" xfId="45782"/>
    <cellStyle name="SAPBEXresDataEmph 3 4 2 3" xfId="45783"/>
    <cellStyle name="SAPBEXresDataEmph 3 4 2 3 2" xfId="45784"/>
    <cellStyle name="SAPBEXresDataEmph 3 4 2 4" xfId="45785"/>
    <cellStyle name="SAPBEXresDataEmph 3 4 2 4 2" xfId="45786"/>
    <cellStyle name="SAPBEXresDataEmph 3 4 2 5" xfId="45787"/>
    <cellStyle name="SAPBEXresDataEmph 3 4 3" xfId="6819"/>
    <cellStyle name="SAPBEXresDataEmph 3 4 3 2" xfId="6820"/>
    <cellStyle name="SAPBEXresDataEmph 3 4 3 2 2" xfId="45788"/>
    <cellStyle name="SAPBEXresDataEmph 3 4 3 2 2 2" xfId="45789"/>
    <cellStyle name="SAPBEXresDataEmph 3 4 3 2 3" xfId="45790"/>
    <cellStyle name="SAPBEXresDataEmph 3 4 3 2 3 2" xfId="45791"/>
    <cellStyle name="SAPBEXresDataEmph 3 4 3 2 4" xfId="45792"/>
    <cellStyle name="SAPBEXresDataEmph 3 4 3 3" xfId="45793"/>
    <cellStyle name="SAPBEXresDataEmph 3 4 3 3 2" xfId="45794"/>
    <cellStyle name="SAPBEXresDataEmph 3 4 3 4" xfId="45795"/>
    <cellStyle name="SAPBEXresDataEmph 3 4 3 4 2" xfId="45796"/>
    <cellStyle name="SAPBEXresDataEmph 3 4 3 5" xfId="45797"/>
    <cellStyle name="SAPBEXresDataEmph 3 4 4" xfId="6821"/>
    <cellStyle name="SAPBEXresDataEmph 3 4 4 2" xfId="6822"/>
    <cellStyle name="SAPBEXresDataEmph 3 4 4 2 2" xfId="45798"/>
    <cellStyle name="SAPBEXresDataEmph 3 4 4 2 2 2" xfId="45799"/>
    <cellStyle name="SAPBEXresDataEmph 3 4 4 2 3" xfId="45800"/>
    <cellStyle name="SAPBEXresDataEmph 3 4 4 2 3 2" xfId="45801"/>
    <cellStyle name="SAPBEXresDataEmph 3 4 4 2 4" xfId="45802"/>
    <cellStyle name="SAPBEXresDataEmph 3 4 4 3" xfId="45803"/>
    <cellStyle name="SAPBEXresDataEmph 3 4 4 3 2" xfId="45804"/>
    <cellStyle name="SAPBEXresDataEmph 3 4 4 4" xfId="45805"/>
    <cellStyle name="SAPBEXresDataEmph 3 4 4 4 2" xfId="45806"/>
    <cellStyle name="SAPBEXresDataEmph 3 4 4 5" xfId="45807"/>
    <cellStyle name="SAPBEXresDataEmph 3 4 5" xfId="6823"/>
    <cellStyle name="SAPBEXresDataEmph 3 4 5 2" xfId="6824"/>
    <cellStyle name="SAPBEXresDataEmph 3 4 5 2 2" xfId="45808"/>
    <cellStyle name="SAPBEXresDataEmph 3 4 5 2 2 2" xfId="45809"/>
    <cellStyle name="SAPBEXresDataEmph 3 4 5 2 3" xfId="45810"/>
    <cellStyle name="SAPBEXresDataEmph 3 4 5 2 3 2" xfId="45811"/>
    <cellStyle name="SAPBEXresDataEmph 3 4 5 2 4" xfId="45812"/>
    <cellStyle name="SAPBEXresDataEmph 3 4 5 3" xfId="45813"/>
    <cellStyle name="SAPBEXresDataEmph 3 4 5 3 2" xfId="45814"/>
    <cellStyle name="SAPBEXresDataEmph 3 4 5 4" xfId="45815"/>
    <cellStyle name="SAPBEXresDataEmph 3 4 5 4 2" xfId="45816"/>
    <cellStyle name="SAPBEXresDataEmph 3 4 5 5" xfId="45817"/>
    <cellStyle name="SAPBEXresDataEmph 3 4 6" xfId="6825"/>
    <cellStyle name="SAPBEXresDataEmph 3 4 6 2" xfId="6826"/>
    <cellStyle name="SAPBEXresDataEmph 3 4 6 2 2" xfId="45818"/>
    <cellStyle name="SAPBEXresDataEmph 3 4 6 2 2 2" xfId="45819"/>
    <cellStyle name="SAPBEXresDataEmph 3 4 6 2 3" xfId="45820"/>
    <cellStyle name="SAPBEXresDataEmph 3 4 6 2 3 2" xfId="45821"/>
    <cellStyle name="SAPBEXresDataEmph 3 4 6 2 4" xfId="45822"/>
    <cellStyle name="SAPBEXresDataEmph 3 4 6 3" xfId="45823"/>
    <cellStyle name="SAPBEXresDataEmph 3 4 6 3 2" xfId="45824"/>
    <cellStyle name="SAPBEXresDataEmph 3 4 6 4" xfId="45825"/>
    <cellStyle name="SAPBEXresDataEmph 3 4 6 4 2" xfId="45826"/>
    <cellStyle name="SAPBEXresDataEmph 3 4 6 5" xfId="45827"/>
    <cellStyle name="SAPBEXresDataEmph 3 4 7" xfId="6827"/>
    <cellStyle name="SAPBEXresDataEmph 3 4 7 2" xfId="45828"/>
    <cellStyle name="SAPBEXresDataEmph 3 4 7 2 2" xfId="45829"/>
    <cellStyle name="SAPBEXresDataEmph 3 4 7 3" xfId="45830"/>
    <cellStyle name="SAPBEXresDataEmph 3 4 7 3 2" xfId="45831"/>
    <cellStyle name="SAPBEXresDataEmph 3 4 7 4" xfId="45832"/>
    <cellStyle name="SAPBEXresDataEmph 3 4 8" xfId="45833"/>
    <cellStyle name="SAPBEXresDataEmph 3 4 8 2" xfId="45834"/>
    <cellStyle name="SAPBEXresDataEmph 3 4 9" xfId="45835"/>
    <cellStyle name="SAPBEXresDataEmph 3 4 9 2" xfId="45836"/>
    <cellStyle name="SAPBEXresDataEmph 3 5" xfId="6828"/>
    <cellStyle name="SAPBEXresDataEmph 3 5 2" xfId="6829"/>
    <cellStyle name="SAPBEXresDataEmph 3 5 2 2" xfId="45837"/>
    <cellStyle name="SAPBEXresDataEmph 3 5 2 2 2" xfId="45838"/>
    <cellStyle name="SAPBEXresDataEmph 3 5 2 3" xfId="45839"/>
    <cellStyle name="SAPBEXresDataEmph 3 5 2 3 2" xfId="45840"/>
    <cellStyle name="SAPBEXresDataEmph 3 5 2 4" xfId="45841"/>
    <cellStyle name="SAPBEXresDataEmph 3 5 3" xfId="45842"/>
    <cellStyle name="SAPBEXresDataEmph 3 5 3 2" xfId="45843"/>
    <cellStyle name="SAPBEXresDataEmph 3 5 4" xfId="45844"/>
    <cellStyle name="SAPBEXresDataEmph 3 5 4 2" xfId="45845"/>
    <cellStyle name="SAPBEXresDataEmph 3 5 5" xfId="45846"/>
    <cellStyle name="SAPBEXresDataEmph 3 6" xfId="6830"/>
    <cellStyle name="SAPBEXresDataEmph 3 6 2" xfId="6831"/>
    <cellStyle name="SAPBEXresDataEmph 3 6 2 2" xfId="45847"/>
    <cellStyle name="SAPBEXresDataEmph 3 6 2 2 2" xfId="45848"/>
    <cellStyle name="SAPBEXresDataEmph 3 6 2 3" xfId="45849"/>
    <cellStyle name="SAPBEXresDataEmph 3 6 2 3 2" xfId="45850"/>
    <cellStyle name="SAPBEXresDataEmph 3 6 2 4" xfId="45851"/>
    <cellStyle name="SAPBEXresDataEmph 3 6 3" xfId="45852"/>
    <cellStyle name="SAPBEXresDataEmph 3 6 3 2" xfId="45853"/>
    <cellStyle name="SAPBEXresDataEmph 3 6 4" xfId="45854"/>
    <cellStyle name="SAPBEXresDataEmph 3 6 4 2" xfId="45855"/>
    <cellStyle name="SAPBEXresDataEmph 3 6 5" xfId="45856"/>
    <cellStyle name="SAPBEXresDataEmph 3 7" xfId="6832"/>
    <cellStyle name="SAPBEXresDataEmph 3 7 2" xfId="6833"/>
    <cellStyle name="SAPBEXresDataEmph 3 7 2 2" xfId="45857"/>
    <cellStyle name="SAPBEXresDataEmph 3 7 2 2 2" xfId="45858"/>
    <cellStyle name="SAPBEXresDataEmph 3 7 2 3" xfId="45859"/>
    <cellStyle name="SAPBEXresDataEmph 3 7 2 3 2" xfId="45860"/>
    <cellStyle name="SAPBEXresDataEmph 3 7 2 4" xfId="45861"/>
    <cellStyle name="SAPBEXresDataEmph 3 7 3" xfId="45862"/>
    <cellStyle name="SAPBEXresDataEmph 3 7 3 2" xfId="45863"/>
    <cellStyle name="SAPBEXresDataEmph 3 7 4" xfId="45864"/>
    <cellStyle name="SAPBEXresDataEmph 3 7 4 2" xfId="45865"/>
    <cellStyle name="SAPBEXresDataEmph 3 7 5" xfId="45866"/>
    <cellStyle name="SAPBEXresDataEmph 3 8" xfId="6834"/>
    <cellStyle name="SAPBEXresDataEmph 3 8 2" xfId="6835"/>
    <cellStyle name="SAPBEXresDataEmph 3 8 2 2" xfId="45867"/>
    <cellStyle name="SAPBEXresDataEmph 3 8 2 2 2" xfId="45868"/>
    <cellStyle name="SAPBEXresDataEmph 3 8 2 3" xfId="45869"/>
    <cellStyle name="SAPBEXresDataEmph 3 8 2 3 2" xfId="45870"/>
    <cellStyle name="SAPBEXresDataEmph 3 8 2 4" xfId="45871"/>
    <cellStyle name="SAPBEXresDataEmph 3 8 3" xfId="45872"/>
    <cellStyle name="SAPBEXresDataEmph 3 8 3 2" xfId="45873"/>
    <cellStyle name="SAPBEXresDataEmph 3 8 4" xfId="45874"/>
    <cellStyle name="SAPBEXresDataEmph 3 8 4 2" xfId="45875"/>
    <cellStyle name="SAPBEXresDataEmph 3 8 5" xfId="45876"/>
    <cellStyle name="SAPBEXresDataEmph 3 9" xfId="6836"/>
    <cellStyle name="SAPBEXresDataEmph 3 9 2" xfId="6837"/>
    <cellStyle name="SAPBEXresDataEmph 3 9 2 2" xfId="45877"/>
    <cellStyle name="SAPBEXresDataEmph 3 9 2 2 2" xfId="45878"/>
    <cellStyle name="SAPBEXresDataEmph 3 9 2 3" xfId="45879"/>
    <cellStyle name="SAPBEXresDataEmph 3 9 2 3 2" xfId="45880"/>
    <cellStyle name="SAPBEXresDataEmph 3 9 2 4" xfId="45881"/>
    <cellStyle name="SAPBEXresDataEmph 3 9 3" xfId="45882"/>
    <cellStyle name="SAPBEXresDataEmph 3 9 3 2" xfId="45883"/>
    <cellStyle name="SAPBEXresDataEmph 3 9 4" xfId="45884"/>
    <cellStyle name="SAPBEXresDataEmph 3 9 4 2" xfId="45885"/>
    <cellStyle name="SAPBEXresDataEmph 3 9 5" xfId="45886"/>
    <cellStyle name="SAPBEXresDataEmph 4" xfId="6838"/>
    <cellStyle name="SAPBEXresDataEmph 4 10" xfId="45887"/>
    <cellStyle name="SAPBEXresDataEmph 4 2" xfId="6839"/>
    <cellStyle name="SAPBEXresDataEmph 4 2 2" xfId="6840"/>
    <cellStyle name="SAPBEXresDataEmph 4 2 2 2" xfId="45888"/>
    <cellStyle name="SAPBEXresDataEmph 4 2 2 2 2" xfId="45889"/>
    <cellStyle name="SAPBEXresDataEmph 4 2 2 3" xfId="45890"/>
    <cellStyle name="SAPBEXresDataEmph 4 2 2 3 2" xfId="45891"/>
    <cellStyle name="SAPBEXresDataEmph 4 2 2 4" xfId="45892"/>
    <cellStyle name="SAPBEXresDataEmph 4 2 3" xfId="45893"/>
    <cellStyle name="SAPBEXresDataEmph 4 2 3 2" xfId="45894"/>
    <cellStyle name="SAPBEXresDataEmph 4 2 4" xfId="45895"/>
    <cellStyle name="SAPBEXresDataEmph 4 2 4 2" xfId="45896"/>
    <cellStyle name="SAPBEXresDataEmph 4 2 5" xfId="45897"/>
    <cellStyle name="SAPBEXresDataEmph 4 3" xfId="6841"/>
    <cellStyle name="SAPBEXresDataEmph 4 3 2" xfId="6842"/>
    <cellStyle name="SAPBEXresDataEmph 4 3 2 2" xfId="45898"/>
    <cellStyle name="SAPBEXresDataEmph 4 3 2 2 2" xfId="45899"/>
    <cellStyle name="SAPBEXresDataEmph 4 3 2 3" xfId="45900"/>
    <cellStyle name="SAPBEXresDataEmph 4 3 2 3 2" xfId="45901"/>
    <cellStyle name="SAPBEXresDataEmph 4 3 2 4" xfId="45902"/>
    <cellStyle name="SAPBEXresDataEmph 4 3 3" xfId="45903"/>
    <cellStyle name="SAPBEXresDataEmph 4 3 3 2" xfId="45904"/>
    <cellStyle name="SAPBEXresDataEmph 4 3 4" xfId="45905"/>
    <cellStyle name="SAPBEXresDataEmph 4 3 4 2" xfId="45906"/>
    <cellStyle name="SAPBEXresDataEmph 4 3 5" xfId="45907"/>
    <cellStyle name="SAPBEXresDataEmph 4 4" xfId="6843"/>
    <cellStyle name="SAPBEXresDataEmph 4 4 2" xfId="6844"/>
    <cellStyle name="SAPBEXresDataEmph 4 4 2 2" xfId="45908"/>
    <cellStyle name="SAPBEXresDataEmph 4 4 2 2 2" xfId="45909"/>
    <cellStyle name="SAPBEXresDataEmph 4 4 2 3" xfId="45910"/>
    <cellStyle name="SAPBEXresDataEmph 4 4 2 3 2" xfId="45911"/>
    <cellStyle name="SAPBEXresDataEmph 4 4 2 4" xfId="45912"/>
    <cellStyle name="SAPBEXresDataEmph 4 4 3" xfId="45913"/>
    <cellStyle name="SAPBEXresDataEmph 4 4 3 2" xfId="45914"/>
    <cellStyle name="SAPBEXresDataEmph 4 4 4" xfId="45915"/>
    <cellStyle name="SAPBEXresDataEmph 4 4 4 2" xfId="45916"/>
    <cellStyle name="SAPBEXresDataEmph 4 4 5" xfId="45917"/>
    <cellStyle name="SAPBEXresDataEmph 4 5" xfId="6845"/>
    <cellStyle name="SAPBEXresDataEmph 4 5 2" xfId="6846"/>
    <cellStyle name="SAPBEXresDataEmph 4 5 2 2" xfId="45918"/>
    <cellStyle name="SAPBEXresDataEmph 4 5 2 2 2" xfId="45919"/>
    <cellStyle name="SAPBEXresDataEmph 4 5 2 3" xfId="45920"/>
    <cellStyle name="SAPBEXresDataEmph 4 5 2 3 2" xfId="45921"/>
    <cellStyle name="SAPBEXresDataEmph 4 5 2 4" xfId="45922"/>
    <cellStyle name="SAPBEXresDataEmph 4 5 3" xfId="45923"/>
    <cellStyle name="SAPBEXresDataEmph 4 5 3 2" xfId="45924"/>
    <cellStyle name="SAPBEXresDataEmph 4 5 4" xfId="45925"/>
    <cellStyle name="SAPBEXresDataEmph 4 5 4 2" xfId="45926"/>
    <cellStyle name="SAPBEXresDataEmph 4 5 5" xfId="45927"/>
    <cellStyle name="SAPBEXresDataEmph 4 6" xfId="6847"/>
    <cellStyle name="SAPBEXresDataEmph 4 6 2" xfId="6848"/>
    <cellStyle name="SAPBEXresDataEmph 4 6 2 2" xfId="45928"/>
    <cellStyle name="SAPBEXresDataEmph 4 6 2 2 2" xfId="45929"/>
    <cellStyle name="SAPBEXresDataEmph 4 6 2 3" xfId="45930"/>
    <cellStyle name="SAPBEXresDataEmph 4 6 2 3 2" xfId="45931"/>
    <cellStyle name="SAPBEXresDataEmph 4 6 2 4" xfId="45932"/>
    <cellStyle name="SAPBEXresDataEmph 4 6 3" xfId="45933"/>
    <cellStyle name="SAPBEXresDataEmph 4 6 3 2" xfId="45934"/>
    <cellStyle name="SAPBEXresDataEmph 4 6 4" xfId="45935"/>
    <cellStyle name="SAPBEXresDataEmph 4 6 4 2" xfId="45936"/>
    <cellStyle name="SAPBEXresDataEmph 4 6 5" xfId="45937"/>
    <cellStyle name="SAPBEXresDataEmph 4 7" xfId="6849"/>
    <cellStyle name="SAPBEXresDataEmph 4 7 2" xfId="45938"/>
    <cellStyle name="SAPBEXresDataEmph 4 7 2 2" xfId="45939"/>
    <cellStyle name="SAPBEXresDataEmph 4 7 3" xfId="45940"/>
    <cellStyle name="SAPBEXresDataEmph 4 7 3 2" xfId="45941"/>
    <cellStyle name="SAPBEXresDataEmph 4 7 4" xfId="45942"/>
    <cellStyle name="SAPBEXresDataEmph 4 8" xfId="45943"/>
    <cellStyle name="SAPBEXresDataEmph 4 8 2" xfId="45944"/>
    <cellStyle name="SAPBEXresDataEmph 4 9" xfId="45945"/>
    <cellStyle name="SAPBEXresDataEmph 4 9 2" xfId="45946"/>
    <cellStyle name="SAPBEXresDataEmph 5" xfId="6850"/>
    <cellStyle name="SAPBEXresDataEmph 5 10" xfId="45947"/>
    <cellStyle name="SAPBEXresDataEmph 5 2" xfId="6851"/>
    <cellStyle name="SAPBEXresDataEmph 5 2 2" xfId="6852"/>
    <cellStyle name="SAPBEXresDataEmph 5 2 2 2" xfId="45948"/>
    <cellStyle name="SAPBEXresDataEmph 5 2 2 2 2" xfId="45949"/>
    <cellStyle name="SAPBEXresDataEmph 5 2 2 3" xfId="45950"/>
    <cellStyle name="SAPBEXresDataEmph 5 2 2 3 2" xfId="45951"/>
    <cellStyle name="SAPBEXresDataEmph 5 2 2 4" xfId="45952"/>
    <cellStyle name="SAPBEXresDataEmph 5 2 3" xfId="45953"/>
    <cellStyle name="SAPBEXresDataEmph 5 2 3 2" xfId="45954"/>
    <cellStyle name="SAPBEXresDataEmph 5 2 4" xfId="45955"/>
    <cellStyle name="SAPBEXresDataEmph 5 2 4 2" xfId="45956"/>
    <cellStyle name="SAPBEXresDataEmph 5 2 5" xfId="45957"/>
    <cellStyle name="SAPBEXresDataEmph 5 3" xfId="6853"/>
    <cellStyle name="SAPBEXresDataEmph 5 3 2" xfId="6854"/>
    <cellStyle name="SAPBEXresDataEmph 5 3 2 2" xfId="45958"/>
    <cellStyle name="SAPBEXresDataEmph 5 3 2 2 2" xfId="45959"/>
    <cellStyle name="SAPBEXresDataEmph 5 3 2 3" xfId="45960"/>
    <cellStyle name="SAPBEXresDataEmph 5 3 2 3 2" xfId="45961"/>
    <cellStyle name="SAPBEXresDataEmph 5 3 2 4" xfId="45962"/>
    <cellStyle name="SAPBEXresDataEmph 5 3 3" xfId="45963"/>
    <cellStyle name="SAPBEXresDataEmph 5 3 3 2" xfId="45964"/>
    <cellStyle name="SAPBEXresDataEmph 5 3 4" xfId="45965"/>
    <cellStyle name="SAPBEXresDataEmph 5 3 4 2" xfId="45966"/>
    <cellStyle name="SAPBEXresDataEmph 5 3 5" xfId="45967"/>
    <cellStyle name="SAPBEXresDataEmph 5 4" xfId="6855"/>
    <cellStyle name="SAPBEXresDataEmph 5 4 2" xfId="6856"/>
    <cellStyle name="SAPBEXresDataEmph 5 4 2 2" xfId="45968"/>
    <cellStyle name="SAPBEXresDataEmph 5 4 2 2 2" xfId="45969"/>
    <cellStyle name="SAPBEXresDataEmph 5 4 2 3" xfId="45970"/>
    <cellStyle name="SAPBEXresDataEmph 5 4 2 3 2" xfId="45971"/>
    <cellStyle name="SAPBEXresDataEmph 5 4 2 4" xfId="45972"/>
    <cellStyle name="SAPBEXresDataEmph 5 4 3" xfId="45973"/>
    <cellStyle name="SAPBEXresDataEmph 5 4 3 2" xfId="45974"/>
    <cellStyle name="SAPBEXresDataEmph 5 4 4" xfId="45975"/>
    <cellStyle name="SAPBEXresDataEmph 5 4 4 2" xfId="45976"/>
    <cellStyle name="SAPBEXresDataEmph 5 4 5" xfId="45977"/>
    <cellStyle name="SAPBEXresDataEmph 5 5" xfId="6857"/>
    <cellStyle name="SAPBEXresDataEmph 5 5 2" xfId="6858"/>
    <cellStyle name="SAPBEXresDataEmph 5 5 2 2" xfId="45978"/>
    <cellStyle name="SAPBEXresDataEmph 5 5 2 2 2" xfId="45979"/>
    <cellStyle name="SAPBEXresDataEmph 5 5 2 3" xfId="45980"/>
    <cellStyle name="SAPBEXresDataEmph 5 5 2 3 2" xfId="45981"/>
    <cellStyle name="SAPBEXresDataEmph 5 5 2 4" xfId="45982"/>
    <cellStyle name="SAPBEXresDataEmph 5 5 3" xfId="45983"/>
    <cellStyle name="SAPBEXresDataEmph 5 5 3 2" xfId="45984"/>
    <cellStyle name="SAPBEXresDataEmph 5 5 4" xfId="45985"/>
    <cellStyle name="SAPBEXresDataEmph 5 5 4 2" xfId="45986"/>
    <cellStyle name="SAPBEXresDataEmph 5 5 5" xfId="45987"/>
    <cellStyle name="SAPBEXresDataEmph 5 6" xfId="6859"/>
    <cellStyle name="SAPBEXresDataEmph 5 6 2" xfId="6860"/>
    <cellStyle name="SAPBEXresDataEmph 5 6 2 2" xfId="45988"/>
    <cellStyle name="SAPBEXresDataEmph 5 6 2 2 2" xfId="45989"/>
    <cellStyle name="SAPBEXresDataEmph 5 6 2 3" xfId="45990"/>
    <cellStyle name="SAPBEXresDataEmph 5 6 2 3 2" xfId="45991"/>
    <cellStyle name="SAPBEXresDataEmph 5 6 2 4" xfId="45992"/>
    <cellStyle name="SAPBEXresDataEmph 5 6 3" xfId="45993"/>
    <cellStyle name="SAPBEXresDataEmph 5 6 3 2" xfId="45994"/>
    <cellStyle name="SAPBEXresDataEmph 5 6 4" xfId="45995"/>
    <cellStyle name="SAPBEXresDataEmph 5 6 4 2" xfId="45996"/>
    <cellStyle name="SAPBEXresDataEmph 5 6 5" xfId="45997"/>
    <cellStyle name="SAPBEXresDataEmph 5 7" xfId="6861"/>
    <cellStyle name="SAPBEXresDataEmph 5 7 2" xfId="45998"/>
    <cellStyle name="SAPBEXresDataEmph 5 7 2 2" xfId="45999"/>
    <cellStyle name="SAPBEXresDataEmph 5 7 3" xfId="46000"/>
    <cellStyle name="SAPBEXresDataEmph 5 7 3 2" xfId="46001"/>
    <cellStyle name="SAPBEXresDataEmph 5 7 4" xfId="46002"/>
    <cellStyle name="SAPBEXresDataEmph 5 8" xfId="46003"/>
    <cellStyle name="SAPBEXresDataEmph 5 8 2" xfId="46004"/>
    <cellStyle name="SAPBEXresDataEmph 5 9" xfId="46005"/>
    <cellStyle name="SAPBEXresDataEmph 5 9 2" xfId="46006"/>
    <cellStyle name="SAPBEXresDataEmph 6" xfId="6862"/>
    <cellStyle name="SAPBEXresDataEmph 6 10" xfId="46007"/>
    <cellStyle name="SAPBEXresDataEmph 6 2" xfId="6863"/>
    <cellStyle name="SAPBEXresDataEmph 6 2 2" xfId="6864"/>
    <cellStyle name="SAPBEXresDataEmph 6 2 2 2" xfId="46008"/>
    <cellStyle name="SAPBEXresDataEmph 6 2 2 2 2" xfId="46009"/>
    <cellStyle name="SAPBEXresDataEmph 6 2 2 3" xfId="46010"/>
    <cellStyle name="SAPBEXresDataEmph 6 2 2 3 2" xfId="46011"/>
    <cellStyle name="SAPBEXresDataEmph 6 2 2 4" xfId="46012"/>
    <cellStyle name="SAPBEXresDataEmph 6 2 3" xfId="46013"/>
    <cellStyle name="SAPBEXresDataEmph 6 2 3 2" xfId="46014"/>
    <cellStyle name="SAPBEXresDataEmph 6 2 4" xfId="46015"/>
    <cellStyle name="SAPBEXresDataEmph 6 2 4 2" xfId="46016"/>
    <cellStyle name="SAPBEXresDataEmph 6 2 5" xfId="46017"/>
    <cellStyle name="SAPBEXresDataEmph 6 3" xfId="6865"/>
    <cellStyle name="SAPBEXresDataEmph 6 3 2" xfId="6866"/>
    <cellStyle name="SAPBEXresDataEmph 6 3 2 2" xfId="46018"/>
    <cellStyle name="SAPBEXresDataEmph 6 3 2 2 2" xfId="46019"/>
    <cellStyle name="SAPBEXresDataEmph 6 3 2 3" xfId="46020"/>
    <cellStyle name="SAPBEXresDataEmph 6 3 2 3 2" xfId="46021"/>
    <cellStyle name="SAPBEXresDataEmph 6 3 2 4" xfId="46022"/>
    <cellStyle name="SAPBEXresDataEmph 6 3 3" xfId="46023"/>
    <cellStyle name="SAPBEXresDataEmph 6 3 3 2" xfId="46024"/>
    <cellStyle name="SAPBEXresDataEmph 6 3 4" xfId="46025"/>
    <cellStyle name="SAPBEXresDataEmph 6 3 4 2" xfId="46026"/>
    <cellStyle name="SAPBEXresDataEmph 6 3 5" xfId="46027"/>
    <cellStyle name="SAPBEXresDataEmph 6 4" xfId="6867"/>
    <cellStyle name="SAPBEXresDataEmph 6 4 2" xfId="6868"/>
    <cellStyle name="SAPBEXresDataEmph 6 4 2 2" xfId="46028"/>
    <cellStyle name="SAPBEXresDataEmph 6 4 2 2 2" xfId="46029"/>
    <cellStyle name="SAPBEXresDataEmph 6 4 2 3" xfId="46030"/>
    <cellStyle name="SAPBEXresDataEmph 6 4 2 3 2" xfId="46031"/>
    <cellStyle name="SAPBEXresDataEmph 6 4 2 4" xfId="46032"/>
    <cellStyle name="SAPBEXresDataEmph 6 4 3" xfId="46033"/>
    <cellStyle name="SAPBEXresDataEmph 6 4 3 2" xfId="46034"/>
    <cellStyle name="SAPBEXresDataEmph 6 4 4" xfId="46035"/>
    <cellStyle name="SAPBEXresDataEmph 6 4 4 2" xfId="46036"/>
    <cellStyle name="SAPBEXresDataEmph 6 4 5" xfId="46037"/>
    <cellStyle name="SAPBEXresDataEmph 6 5" xfId="6869"/>
    <cellStyle name="SAPBEXresDataEmph 6 5 2" xfId="6870"/>
    <cellStyle name="SAPBEXresDataEmph 6 5 2 2" xfId="46038"/>
    <cellStyle name="SAPBEXresDataEmph 6 5 2 2 2" xfId="46039"/>
    <cellStyle name="SAPBEXresDataEmph 6 5 2 3" xfId="46040"/>
    <cellStyle name="SAPBEXresDataEmph 6 5 2 3 2" xfId="46041"/>
    <cellStyle name="SAPBEXresDataEmph 6 5 2 4" xfId="46042"/>
    <cellStyle name="SAPBEXresDataEmph 6 5 3" xfId="46043"/>
    <cellStyle name="SAPBEXresDataEmph 6 5 3 2" xfId="46044"/>
    <cellStyle name="SAPBEXresDataEmph 6 5 4" xfId="46045"/>
    <cellStyle name="SAPBEXresDataEmph 6 5 4 2" xfId="46046"/>
    <cellStyle name="SAPBEXresDataEmph 6 5 5" xfId="46047"/>
    <cellStyle name="SAPBEXresDataEmph 6 6" xfId="6871"/>
    <cellStyle name="SAPBEXresDataEmph 6 6 2" xfId="6872"/>
    <cellStyle name="SAPBEXresDataEmph 6 6 2 2" xfId="46048"/>
    <cellStyle name="SAPBEXresDataEmph 6 6 2 2 2" xfId="46049"/>
    <cellStyle name="SAPBEXresDataEmph 6 6 2 3" xfId="46050"/>
    <cellStyle name="SAPBEXresDataEmph 6 6 2 3 2" xfId="46051"/>
    <cellStyle name="SAPBEXresDataEmph 6 6 2 4" xfId="46052"/>
    <cellStyle name="SAPBEXresDataEmph 6 6 3" xfId="46053"/>
    <cellStyle name="SAPBEXresDataEmph 6 6 3 2" xfId="46054"/>
    <cellStyle name="SAPBEXresDataEmph 6 6 4" xfId="46055"/>
    <cellStyle name="SAPBEXresDataEmph 6 6 4 2" xfId="46056"/>
    <cellStyle name="SAPBEXresDataEmph 6 6 5" xfId="46057"/>
    <cellStyle name="SAPBEXresDataEmph 6 7" xfId="6873"/>
    <cellStyle name="SAPBEXresDataEmph 6 7 2" xfId="46058"/>
    <cellStyle name="SAPBEXresDataEmph 6 7 2 2" xfId="46059"/>
    <cellStyle name="SAPBEXresDataEmph 6 7 3" xfId="46060"/>
    <cellStyle name="SAPBEXresDataEmph 6 7 3 2" xfId="46061"/>
    <cellStyle name="SAPBEXresDataEmph 6 7 4" xfId="46062"/>
    <cellStyle name="SAPBEXresDataEmph 6 8" xfId="46063"/>
    <cellStyle name="SAPBEXresDataEmph 6 8 2" xfId="46064"/>
    <cellStyle name="SAPBEXresDataEmph 6 9" xfId="46065"/>
    <cellStyle name="SAPBEXresDataEmph 6 9 2" xfId="46066"/>
    <cellStyle name="SAPBEXresDataEmph 7" xfId="6874"/>
    <cellStyle name="SAPBEXresDataEmph 7 2" xfId="6875"/>
    <cellStyle name="SAPBEXresDataEmph 7 2 2" xfId="46067"/>
    <cellStyle name="SAPBEXresDataEmph 7 2 2 2" xfId="46068"/>
    <cellStyle name="SAPBEXresDataEmph 7 2 3" xfId="46069"/>
    <cellStyle name="SAPBEXresDataEmph 7 2 3 2" xfId="46070"/>
    <cellStyle name="SAPBEXresDataEmph 7 2 4" xfId="46071"/>
    <cellStyle name="SAPBEXresDataEmph 7 3" xfId="46072"/>
    <cellStyle name="SAPBEXresDataEmph 7 3 2" xfId="46073"/>
    <cellStyle name="SAPBEXresDataEmph 7 4" xfId="46074"/>
    <cellStyle name="SAPBEXresDataEmph 7 4 2" xfId="46075"/>
    <cellStyle name="SAPBEXresDataEmph 7 5" xfId="46076"/>
    <cellStyle name="SAPBEXresDataEmph 8" xfId="6876"/>
    <cellStyle name="SAPBEXresDataEmph 8 2" xfId="6877"/>
    <cellStyle name="SAPBEXresDataEmph 8 2 2" xfId="46077"/>
    <cellStyle name="SAPBEXresDataEmph 8 2 2 2" xfId="46078"/>
    <cellStyle name="SAPBEXresDataEmph 8 2 3" xfId="46079"/>
    <cellStyle name="SAPBEXresDataEmph 8 2 3 2" xfId="46080"/>
    <cellStyle name="SAPBEXresDataEmph 8 2 4" xfId="46081"/>
    <cellStyle name="SAPBEXresDataEmph 8 3" xfId="46082"/>
    <cellStyle name="SAPBEXresDataEmph 8 3 2" xfId="46083"/>
    <cellStyle name="SAPBEXresDataEmph 8 4" xfId="46084"/>
    <cellStyle name="SAPBEXresDataEmph 8 4 2" xfId="46085"/>
    <cellStyle name="SAPBEXresDataEmph 8 5" xfId="46086"/>
    <cellStyle name="SAPBEXresDataEmph 9" xfId="6878"/>
    <cellStyle name="SAPBEXresDataEmph 9 2" xfId="6879"/>
    <cellStyle name="SAPBEXresDataEmph 9 2 2" xfId="46087"/>
    <cellStyle name="SAPBEXresDataEmph 9 2 2 2" xfId="46088"/>
    <cellStyle name="SAPBEXresDataEmph 9 2 3" xfId="46089"/>
    <cellStyle name="SAPBEXresDataEmph 9 2 3 2" xfId="46090"/>
    <cellStyle name="SAPBEXresDataEmph 9 2 4" xfId="46091"/>
    <cellStyle name="SAPBEXresDataEmph 9 3" xfId="46092"/>
    <cellStyle name="SAPBEXresDataEmph 9 3 2" xfId="46093"/>
    <cellStyle name="SAPBEXresDataEmph 9 4" xfId="46094"/>
    <cellStyle name="SAPBEXresDataEmph 9 4 2" xfId="46095"/>
    <cellStyle name="SAPBEXresDataEmph 9 5" xfId="46096"/>
    <cellStyle name="SAPBEXresItem" xfId="6880"/>
    <cellStyle name="SAPBEXresItem 10" xfId="6881"/>
    <cellStyle name="SAPBEXresItem 10 2" xfId="6882"/>
    <cellStyle name="SAPBEXresItem 10 2 2" xfId="46097"/>
    <cellStyle name="SAPBEXresItem 10 2 2 2" xfId="46098"/>
    <cellStyle name="SAPBEXresItem 10 2 3" xfId="46099"/>
    <cellStyle name="SAPBEXresItem 10 2 3 2" xfId="46100"/>
    <cellStyle name="SAPBEXresItem 10 2 4" xfId="46101"/>
    <cellStyle name="SAPBEXresItem 10 3" xfId="46102"/>
    <cellStyle name="SAPBEXresItem 10 3 2" xfId="46103"/>
    <cellStyle name="SAPBEXresItem 10 4" xfId="46104"/>
    <cellStyle name="SAPBEXresItem 10 4 2" xfId="46105"/>
    <cellStyle name="SAPBEXresItem 10 5" xfId="46106"/>
    <cellStyle name="SAPBEXresItem 11" xfId="6883"/>
    <cellStyle name="SAPBEXresItem 11 2" xfId="46107"/>
    <cellStyle name="SAPBEXresItem 11 2 2" xfId="46108"/>
    <cellStyle name="SAPBEXresItem 11 3" xfId="46109"/>
    <cellStyle name="SAPBEXresItem 11 3 2" xfId="46110"/>
    <cellStyle name="SAPBEXresItem 11 4" xfId="46111"/>
    <cellStyle name="SAPBEXresItem 12" xfId="6884"/>
    <cellStyle name="SAPBEXresItem 12 2" xfId="46112"/>
    <cellStyle name="SAPBEXresItem 12 2 2" xfId="46113"/>
    <cellStyle name="SAPBEXresItem 12 3" xfId="46114"/>
    <cellStyle name="SAPBEXresItem 12 3 2" xfId="46115"/>
    <cellStyle name="SAPBEXresItem 12 4" xfId="46116"/>
    <cellStyle name="SAPBEXresItem 13" xfId="6885"/>
    <cellStyle name="SAPBEXresItem 13 2" xfId="46117"/>
    <cellStyle name="SAPBEXresItem 13 2 2" xfId="46118"/>
    <cellStyle name="SAPBEXresItem 13 3" xfId="46119"/>
    <cellStyle name="SAPBEXresItem 13 3 2" xfId="46120"/>
    <cellStyle name="SAPBEXresItem 13 4" xfId="46121"/>
    <cellStyle name="SAPBEXresItem 14" xfId="6886"/>
    <cellStyle name="SAPBEXresItem 14 2" xfId="46122"/>
    <cellStyle name="SAPBEXresItem 14 2 2" xfId="46123"/>
    <cellStyle name="SAPBEXresItem 14 3" xfId="46124"/>
    <cellStyle name="SAPBEXresItem 14 3 2" xfId="46125"/>
    <cellStyle name="SAPBEXresItem 14 4" xfId="46126"/>
    <cellStyle name="SAPBEXresItem 15" xfId="6887"/>
    <cellStyle name="SAPBEXresItem 15 2" xfId="46127"/>
    <cellStyle name="SAPBEXresItem 15 2 2" xfId="46128"/>
    <cellStyle name="SAPBEXresItem 15 3" xfId="46129"/>
    <cellStyle name="SAPBEXresItem 15 3 2" xfId="46130"/>
    <cellStyle name="SAPBEXresItem 15 4" xfId="46131"/>
    <cellStyle name="SAPBEXresItem 16" xfId="46132"/>
    <cellStyle name="SAPBEXresItem 16 2" xfId="46133"/>
    <cellStyle name="SAPBEXresItem 16 2 2" xfId="46134"/>
    <cellStyle name="SAPBEXresItem 16 3" xfId="46135"/>
    <cellStyle name="SAPBEXresItem 17" xfId="46136"/>
    <cellStyle name="SAPBEXresItem 17 2" xfId="46137"/>
    <cellStyle name="SAPBEXresItem 17 2 2" xfId="46138"/>
    <cellStyle name="SAPBEXresItem 17 3" xfId="46139"/>
    <cellStyle name="SAPBEXresItem 18" xfId="46140"/>
    <cellStyle name="SAPBEXresItem 18 2" xfId="46141"/>
    <cellStyle name="SAPBEXresItem 18 2 2" xfId="46142"/>
    <cellStyle name="SAPBEXresItem 18 3" xfId="46143"/>
    <cellStyle name="SAPBEXresItem 19" xfId="46144"/>
    <cellStyle name="SAPBEXresItem 19 2" xfId="46145"/>
    <cellStyle name="SAPBEXresItem 2" xfId="6888"/>
    <cellStyle name="SAPBEXresItem 2 10" xfId="6889"/>
    <cellStyle name="SAPBEXresItem 2 10 2" xfId="46146"/>
    <cellStyle name="SAPBEXresItem 2 10 2 2" xfId="46147"/>
    <cellStyle name="SAPBEXresItem 2 10 3" xfId="46148"/>
    <cellStyle name="SAPBEXresItem 2 10 3 2" xfId="46149"/>
    <cellStyle name="SAPBEXresItem 2 10 4" xfId="46150"/>
    <cellStyle name="SAPBEXresItem 2 11" xfId="6890"/>
    <cellStyle name="SAPBEXresItem 2 11 2" xfId="46151"/>
    <cellStyle name="SAPBEXresItem 2 11 2 2" xfId="46152"/>
    <cellStyle name="SAPBEXresItem 2 11 3" xfId="46153"/>
    <cellStyle name="SAPBEXresItem 2 11 3 2" xfId="46154"/>
    <cellStyle name="SAPBEXresItem 2 11 4" xfId="46155"/>
    <cellStyle name="SAPBEXresItem 2 12" xfId="6891"/>
    <cellStyle name="SAPBEXresItem 2 12 2" xfId="46156"/>
    <cellStyle name="SAPBEXresItem 2 12 2 2" xfId="46157"/>
    <cellStyle name="SAPBEXresItem 2 12 3" xfId="46158"/>
    <cellStyle name="SAPBEXresItem 2 12 3 2" xfId="46159"/>
    <cellStyle name="SAPBEXresItem 2 12 4" xfId="46160"/>
    <cellStyle name="SAPBEXresItem 2 13" xfId="6892"/>
    <cellStyle name="SAPBEXresItem 2 13 2" xfId="46161"/>
    <cellStyle name="SAPBEXresItem 2 13 2 2" xfId="46162"/>
    <cellStyle name="SAPBEXresItem 2 13 3" xfId="46163"/>
    <cellStyle name="SAPBEXresItem 2 13 3 2" xfId="46164"/>
    <cellStyle name="SAPBEXresItem 2 13 4" xfId="46165"/>
    <cellStyle name="SAPBEXresItem 2 14" xfId="6893"/>
    <cellStyle name="SAPBEXresItem 2 14 2" xfId="46166"/>
    <cellStyle name="SAPBEXresItem 2 14 2 2" xfId="46167"/>
    <cellStyle name="SAPBEXresItem 2 14 3" xfId="46168"/>
    <cellStyle name="SAPBEXresItem 2 14 3 2" xfId="46169"/>
    <cellStyle name="SAPBEXresItem 2 14 4" xfId="46170"/>
    <cellStyle name="SAPBEXresItem 2 15" xfId="46171"/>
    <cellStyle name="SAPBEXresItem 2 15 2" xfId="46172"/>
    <cellStyle name="SAPBEXresItem 2 15 2 2" xfId="46173"/>
    <cellStyle name="SAPBEXresItem 2 15 3" xfId="46174"/>
    <cellStyle name="SAPBEXresItem 2 16" xfId="46175"/>
    <cellStyle name="SAPBEXresItem 2 16 2" xfId="46176"/>
    <cellStyle name="SAPBEXresItem 2 16 2 2" xfId="46177"/>
    <cellStyle name="SAPBEXresItem 2 16 3" xfId="46178"/>
    <cellStyle name="SAPBEXresItem 2 17" xfId="46179"/>
    <cellStyle name="SAPBEXresItem 2 17 2" xfId="46180"/>
    <cellStyle name="SAPBEXresItem 2 17 2 2" xfId="46181"/>
    <cellStyle name="SAPBEXresItem 2 17 3" xfId="46182"/>
    <cellStyle name="SAPBEXresItem 2 18" xfId="46183"/>
    <cellStyle name="SAPBEXresItem 2 18 2" xfId="46184"/>
    <cellStyle name="SAPBEXresItem 2 19" xfId="46185"/>
    <cellStyle name="SAPBEXresItem 2 19 2" xfId="46186"/>
    <cellStyle name="SAPBEXresItem 2 2" xfId="6894"/>
    <cellStyle name="SAPBEXresItem 2 2 10" xfId="6895"/>
    <cellStyle name="SAPBEXresItem 2 2 10 2" xfId="46187"/>
    <cellStyle name="SAPBEXresItem 2 2 10 2 2" xfId="46188"/>
    <cellStyle name="SAPBEXresItem 2 2 10 3" xfId="46189"/>
    <cellStyle name="SAPBEXresItem 2 2 10 3 2" xfId="46190"/>
    <cellStyle name="SAPBEXresItem 2 2 10 4" xfId="46191"/>
    <cellStyle name="SAPBEXresItem 2 2 11" xfId="46192"/>
    <cellStyle name="SAPBEXresItem 2 2 11 2" xfId="46193"/>
    <cellStyle name="SAPBEXresItem 2 2 12" xfId="46194"/>
    <cellStyle name="SAPBEXresItem 2 2 12 2" xfId="46195"/>
    <cellStyle name="SAPBEXresItem 2 2 13" xfId="46196"/>
    <cellStyle name="SAPBEXresItem 2 2 2" xfId="6896"/>
    <cellStyle name="SAPBEXresItem 2 2 2 10" xfId="46197"/>
    <cellStyle name="SAPBEXresItem 2 2 2 2" xfId="6897"/>
    <cellStyle name="SAPBEXresItem 2 2 2 2 2" xfId="6898"/>
    <cellStyle name="SAPBEXresItem 2 2 2 2 2 2" xfId="46198"/>
    <cellStyle name="SAPBEXresItem 2 2 2 2 2 2 2" xfId="46199"/>
    <cellStyle name="SAPBEXresItem 2 2 2 2 2 3" xfId="46200"/>
    <cellStyle name="SAPBEXresItem 2 2 2 2 2 3 2" xfId="46201"/>
    <cellStyle name="SAPBEXresItem 2 2 2 2 2 4" xfId="46202"/>
    <cellStyle name="SAPBEXresItem 2 2 2 2 3" xfId="46203"/>
    <cellStyle name="SAPBEXresItem 2 2 2 2 3 2" xfId="46204"/>
    <cellStyle name="SAPBEXresItem 2 2 2 2 4" xfId="46205"/>
    <cellStyle name="SAPBEXresItem 2 2 2 2 4 2" xfId="46206"/>
    <cellStyle name="SAPBEXresItem 2 2 2 2 5" xfId="46207"/>
    <cellStyle name="SAPBEXresItem 2 2 2 3" xfId="6899"/>
    <cellStyle name="SAPBEXresItem 2 2 2 3 2" xfId="6900"/>
    <cellStyle name="SAPBEXresItem 2 2 2 3 2 2" xfId="46208"/>
    <cellStyle name="SAPBEXresItem 2 2 2 3 2 2 2" xfId="46209"/>
    <cellStyle name="SAPBEXresItem 2 2 2 3 2 3" xfId="46210"/>
    <cellStyle name="SAPBEXresItem 2 2 2 3 2 3 2" xfId="46211"/>
    <cellStyle name="SAPBEXresItem 2 2 2 3 2 4" xfId="46212"/>
    <cellStyle name="SAPBEXresItem 2 2 2 3 3" xfId="46213"/>
    <cellStyle name="SAPBEXresItem 2 2 2 3 3 2" xfId="46214"/>
    <cellStyle name="SAPBEXresItem 2 2 2 3 4" xfId="46215"/>
    <cellStyle name="SAPBEXresItem 2 2 2 3 4 2" xfId="46216"/>
    <cellStyle name="SAPBEXresItem 2 2 2 3 5" xfId="46217"/>
    <cellStyle name="SAPBEXresItem 2 2 2 4" xfId="6901"/>
    <cellStyle name="SAPBEXresItem 2 2 2 4 2" xfId="6902"/>
    <cellStyle name="SAPBEXresItem 2 2 2 4 2 2" xfId="46218"/>
    <cellStyle name="SAPBEXresItem 2 2 2 4 2 2 2" xfId="46219"/>
    <cellStyle name="SAPBEXresItem 2 2 2 4 2 3" xfId="46220"/>
    <cellStyle name="SAPBEXresItem 2 2 2 4 2 3 2" xfId="46221"/>
    <cellStyle name="SAPBEXresItem 2 2 2 4 2 4" xfId="46222"/>
    <cellStyle name="SAPBEXresItem 2 2 2 4 3" xfId="46223"/>
    <cellStyle name="SAPBEXresItem 2 2 2 4 3 2" xfId="46224"/>
    <cellStyle name="SAPBEXresItem 2 2 2 4 4" xfId="46225"/>
    <cellStyle name="SAPBEXresItem 2 2 2 4 4 2" xfId="46226"/>
    <cellStyle name="SAPBEXresItem 2 2 2 4 5" xfId="46227"/>
    <cellStyle name="SAPBEXresItem 2 2 2 5" xfId="6903"/>
    <cellStyle name="SAPBEXresItem 2 2 2 5 2" xfId="6904"/>
    <cellStyle name="SAPBEXresItem 2 2 2 5 2 2" xfId="46228"/>
    <cellStyle name="SAPBEXresItem 2 2 2 5 2 2 2" xfId="46229"/>
    <cellStyle name="SAPBEXresItem 2 2 2 5 2 3" xfId="46230"/>
    <cellStyle name="SAPBEXresItem 2 2 2 5 2 3 2" xfId="46231"/>
    <cellStyle name="SAPBEXresItem 2 2 2 5 2 4" xfId="46232"/>
    <cellStyle name="SAPBEXresItem 2 2 2 5 3" xfId="46233"/>
    <cellStyle name="SAPBEXresItem 2 2 2 5 3 2" xfId="46234"/>
    <cellStyle name="SAPBEXresItem 2 2 2 5 4" xfId="46235"/>
    <cellStyle name="SAPBEXresItem 2 2 2 5 4 2" xfId="46236"/>
    <cellStyle name="SAPBEXresItem 2 2 2 5 5" xfId="46237"/>
    <cellStyle name="SAPBEXresItem 2 2 2 6" xfId="6905"/>
    <cellStyle name="SAPBEXresItem 2 2 2 6 2" xfId="6906"/>
    <cellStyle name="SAPBEXresItem 2 2 2 6 2 2" xfId="46238"/>
    <cellStyle name="SAPBEXresItem 2 2 2 6 2 2 2" xfId="46239"/>
    <cellStyle name="SAPBEXresItem 2 2 2 6 2 3" xfId="46240"/>
    <cellStyle name="SAPBEXresItem 2 2 2 6 2 3 2" xfId="46241"/>
    <cellStyle name="SAPBEXresItem 2 2 2 6 2 4" xfId="46242"/>
    <cellStyle name="SAPBEXresItem 2 2 2 6 3" xfId="46243"/>
    <cellStyle name="SAPBEXresItem 2 2 2 6 3 2" xfId="46244"/>
    <cellStyle name="SAPBEXresItem 2 2 2 6 4" xfId="46245"/>
    <cellStyle name="SAPBEXresItem 2 2 2 6 4 2" xfId="46246"/>
    <cellStyle name="SAPBEXresItem 2 2 2 6 5" xfId="46247"/>
    <cellStyle name="SAPBEXresItem 2 2 2 7" xfId="6907"/>
    <cellStyle name="SAPBEXresItem 2 2 2 7 2" xfId="46248"/>
    <cellStyle name="SAPBEXresItem 2 2 2 7 2 2" xfId="46249"/>
    <cellStyle name="SAPBEXresItem 2 2 2 7 3" xfId="46250"/>
    <cellStyle name="SAPBEXresItem 2 2 2 7 3 2" xfId="46251"/>
    <cellStyle name="SAPBEXresItem 2 2 2 7 4" xfId="46252"/>
    <cellStyle name="SAPBEXresItem 2 2 2 8" xfId="46253"/>
    <cellStyle name="SAPBEXresItem 2 2 2 8 2" xfId="46254"/>
    <cellStyle name="SAPBEXresItem 2 2 2 9" xfId="46255"/>
    <cellStyle name="SAPBEXresItem 2 2 2 9 2" xfId="46256"/>
    <cellStyle name="SAPBEXresItem 2 2 3" xfId="6908"/>
    <cellStyle name="SAPBEXresItem 2 2 3 10" xfId="46257"/>
    <cellStyle name="SAPBEXresItem 2 2 3 2" xfId="6909"/>
    <cellStyle name="SAPBEXresItem 2 2 3 2 2" xfId="6910"/>
    <cellStyle name="SAPBEXresItem 2 2 3 2 2 2" xfId="46258"/>
    <cellStyle name="SAPBEXresItem 2 2 3 2 2 2 2" xfId="46259"/>
    <cellStyle name="SAPBEXresItem 2 2 3 2 2 3" xfId="46260"/>
    <cellStyle name="SAPBEXresItem 2 2 3 2 2 3 2" xfId="46261"/>
    <cellStyle name="SAPBEXresItem 2 2 3 2 2 4" xfId="46262"/>
    <cellStyle name="SAPBEXresItem 2 2 3 2 3" xfId="46263"/>
    <cellStyle name="SAPBEXresItem 2 2 3 2 3 2" xfId="46264"/>
    <cellStyle name="SAPBEXresItem 2 2 3 2 4" xfId="46265"/>
    <cellStyle name="SAPBEXresItem 2 2 3 2 4 2" xfId="46266"/>
    <cellStyle name="SAPBEXresItem 2 2 3 2 5" xfId="46267"/>
    <cellStyle name="SAPBEXresItem 2 2 3 3" xfId="6911"/>
    <cellStyle name="SAPBEXresItem 2 2 3 3 2" xfId="6912"/>
    <cellStyle name="SAPBEXresItem 2 2 3 3 2 2" xfId="46268"/>
    <cellStyle name="SAPBEXresItem 2 2 3 3 2 2 2" xfId="46269"/>
    <cellStyle name="SAPBEXresItem 2 2 3 3 2 3" xfId="46270"/>
    <cellStyle name="SAPBEXresItem 2 2 3 3 2 3 2" xfId="46271"/>
    <cellStyle name="SAPBEXresItem 2 2 3 3 2 4" xfId="46272"/>
    <cellStyle name="SAPBEXresItem 2 2 3 3 3" xfId="46273"/>
    <cellStyle name="SAPBEXresItem 2 2 3 3 3 2" xfId="46274"/>
    <cellStyle name="SAPBEXresItem 2 2 3 3 4" xfId="46275"/>
    <cellStyle name="SAPBEXresItem 2 2 3 3 4 2" xfId="46276"/>
    <cellStyle name="SAPBEXresItem 2 2 3 3 5" xfId="46277"/>
    <cellStyle name="SAPBEXresItem 2 2 3 4" xfId="6913"/>
    <cellStyle name="SAPBEXresItem 2 2 3 4 2" xfId="6914"/>
    <cellStyle name="SAPBEXresItem 2 2 3 4 2 2" xfId="46278"/>
    <cellStyle name="SAPBEXresItem 2 2 3 4 2 2 2" xfId="46279"/>
    <cellStyle name="SAPBEXresItem 2 2 3 4 2 3" xfId="46280"/>
    <cellStyle name="SAPBEXresItem 2 2 3 4 2 3 2" xfId="46281"/>
    <cellStyle name="SAPBEXresItem 2 2 3 4 2 4" xfId="46282"/>
    <cellStyle name="SAPBEXresItem 2 2 3 4 3" xfId="46283"/>
    <cellStyle name="SAPBEXresItem 2 2 3 4 3 2" xfId="46284"/>
    <cellStyle name="SAPBEXresItem 2 2 3 4 4" xfId="46285"/>
    <cellStyle name="SAPBEXresItem 2 2 3 4 4 2" xfId="46286"/>
    <cellStyle name="SAPBEXresItem 2 2 3 4 5" xfId="46287"/>
    <cellStyle name="SAPBEXresItem 2 2 3 5" xfId="6915"/>
    <cellStyle name="SAPBEXresItem 2 2 3 5 2" xfId="6916"/>
    <cellStyle name="SAPBEXresItem 2 2 3 5 2 2" xfId="46288"/>
    <cellStyle name="SAPBEXresItem 2 2 3 5 2 2 2" xfId="46289"/>
    <cellStyle name="SAPBEXresItem 2 2 3 5 2 3" xfId="46290"/>
    <cellStyle name="SAPBEXresItem 2 2 3 5 2 3 2" xfId="46291"/>
    <cellStyle name="SAPBEXresItem 2 2 3 5 2 4" xfId="46292"/>
    <cellStyle name="SAPBEXresItem 2 2 3 5 3" xfId="46293"/>
    <cellStyle name="SAPBEXresItem 2 2 3 5 3 2" xfId="46294"/>
    <cellStyle name="SAPBEXresItem 2 2 3 5 4" xfId="46295"/>
    <cellStyle name="SAPBEXresItem 2 2 3 5 4 2" xfId="46296"/>
    <cellStyle name="SAPBEXresItem 2 2 3 5 5" xfId="46297"/>
    <cellStyle name="SAPBEXresItem 2 2 3 6" xfId="6917"/>
    <cellStyle name="SAPBEXresItem 2 2 3 6 2" xfId="6918"/>
    <cellStyle name="SAPBEXresItem 2 2 3 6 2 2" xfId="46298"/>
    <cellStyle name="SAPBEXresItem 2 2 3 6 2 2 2" xfId="46299"/>
    <cellStyle name="SAPBEXresItem 2 2 3 6 2 3" xfId="46300"/>
    <cellStyle name="SAPBEXresItem 2 2 3 6 2 3 2" xfId="46301"/>
    <cellStyle name="SAPBEXresItem 2 2 3 6 2 4" xfId="46302"/>
    <cellStyle name="SAPBEXresItem 2 2 3 6 3" xfId="46303"/>
    <cellStyle name="SAPBEXresItem 2 2 3 6 3 2" xfId="46304"/>
    <cellStyle name="SAPBEXresItem 2 2 3 6 4" xfId="46305"/>
    <cellStyle name="SAPBEXresItem 2 2 3 6 4 2" xfId="46306"/>
    <cellStyle name="SAPBEXresItem 2 2 3 6 5" xfId="46307"/>
    <cellStyle name="SAPBEXresItem 2 2 3 7" xfId="6919"/>
    <cellStyle name="SAPBEXresItem 2 2 3 7 2" xfId="46308"/>
    <cellStyle name="SAPBEXresItem 2 2 3 7 2 2" xfId="46309"/>
    <cellStyle name="SAPBEXresItem 2 2 3 7 3" xfId="46310"/>
    <cellStyle name="SAPBEXresItem 2 2 3 7 3 2" xfId="46311"/>
    <cellStyle name="SAPBEXresItem 2 2 3 7 4" xfId="46312"/>
    <cellStyle name="SAPBEXresItem 2 2 3 8" xfId="46313"/>
    <cellStyle name="SAPBEXresItem 2 2 3 8 2" xfId="46314"/>
    <cellStyle name="SAPBEXresItem 2 2 3 9" xfId="46315"/>
    <cellStyle name="SAPBEXresItem 2 2 3 9 2" xfId="46316"/>
    <cellStyle name="SAPBEXresItem 2 2 4" xfId="6920"/>
    <cellStyle name="SAPBEXresItem 2 2 4 10" xfId="46317"/>
    <cellStyle name="SAPBEXresItem 2 2 4 2" xfId="6921"/>
    <cellStyle name="SAPBEXresItem 2 2 4 2 2" xfId="6922"/>
    <cellStyle name="SAPBEXresItem 2 2 4 2 2 2" xfId="46318"/>
    <cellStyle name="SAPBEXresItem 2 2 4 2 2 2 2" xfId="46319"/>
    <cellStyle name="SAPBEXresItem 2 2 4 2 2 3" xfId="46320"/>
    <cellStyle name="SAPBEXresItem 2 2 4 2 2 3 2" xfId="46321"/>
    <cellStyle name="SAPBEXresItem 2 2 4 2 2 4" xfId="46322"/>
    <cellStyle name="SAPBEXresItem 2 2 4 2 3" xfId="46323"/>
    <cellStyle name="SAPBEXresItem 2 2 4 2 3 2" xfId="46324"/>
    <cellStyle name="SAPBEXresItem 2 2 4 2 4" xfId="46325"/>
    <cellStyle name="SAPBEXresItem 2 2 4 2 4 2" xfId="46326"/>
    <cellStyle name="SAPBEXresItem 2 2 4 2 5" xfId="46327"/>
    <cellStyle name="SAPBEXresItem 2 2 4 3" xfId="6923"/>
    <cellStyle name="SAPBEXresItem 2 2 4 3 2" xfId="6924"/>
    <cellStyle name="SAPBEXresItem 2 2 4 3 2 2" xfId="46328"/>
    <cellStyle name="SAPBEXresItem 2 2 4 3 2 2 2" xfId="46329"/>
    <cellStyle name="SAPBEXresItem 2 2 4 3 2 3" xfId="46330"/>
    <cellStyle name="SAPBEXresItem 2 2 4 3 2 3 2" xfId="46331"/>
    <cellStyle name="SAPBEXresItem 2 2 4 3 2 4" xfId="46332"/>
    <cellStyle name="SAPBEXresItem 2 2 4 3 3" xfId="46333"/>
    <cellStyle name="SAPBEXresItem 2 2 4 3 3 2" xfId="46334"/>
    <cellStyle name="SAPBEXresItem 2 2 4 3 4" xfId="46335"/>
    <cellStyle name="SAPBEXresItem 2 2 4 3 4 2" xfId="46336"/>
    <cellStyle name="SAPBEXresItem 2 2 4 3 5" xfId="46337"/>
    <cellStyle name="SAPBEXresItem 2 2 4 4" xfId="6925"/>
    <cellStyle name="SAPBEXresItem 2 2 4 4 2" xfId="6926"/>
    <cellStyle name="SAPBEXresItem 2 2 4 4 2 2" xfId="46338"/>
    <cellStyle name="SAPBEXresItem 2 2 4 4 2 2 2" xfId="46339"/>
    <cellStyle name="SAPBEXresItem 2 2 4 4 2 3" xfId="46340"/>
    <cellStyle name="SAPBEXresItem 2 2 4 4 2 3 2" xfId="46341"/>
    <cellStyle name="SAPBEXresItem 2 2 4 4 2 4" xfId="46342"/>
    <cellStyle name="SAPBEXresItem 2 2 4 4 3" xfId="46343"/>
    <cellStyle name="SAPBEXresItem 2 2 4 4 3 2" xfId="46344"/>
    <cellStyle name="SAPBEXresItem 2 2 4 4 4" xfId="46345"/>
    <cellStyle name="SAPBEXresItem 2 2 4 4 4 2" xfId="46346"/>
    <cellStyle name="SAPBEXresItem 2 2 4 4 5" xfId="46347"/>
    <cellStyle name="SAPBEXresItem 2 2 4 5" xfId="6927"/>
    <cellStyle name="SAPBEXresItem 2 2 4 5 2" xfId="6928"/>
    <cellStyle name="SAPBEXresItem 2 2 4 5 2 2" xfId="46348"/>
    <cellStyle name="SAPBEXresItem 2 2 4 5 2 2 2" xfId="46349"/>
    <cellStyle name="SAPBEXresItem 2 2 4 5 2 3" xfId="46350"/>
    <cellStyle name="SAPBEXresItem 2 2 4 5 2 3 2" xfId="46351"/>
    <cellStyle name="SAPBEXresItem 2 2 4 5 2 4" xfId="46352"/>
    <cellStyle name="SAPBEXresItem 2 2 4 5 3" xfId="46353"/>
    <cellStyle name="SAPBEXresItem 2 2 4 5 3 2" xfId="46354"/>
    <cellStyle name="SAPBEXresItem 2 2 4 5 4" xfId="46355"/>
    <cellStyle name="SAPBEXresItem 2 2 4 5 4 2" xfId="46356"/>
    <cellStyle name="SAPBEXresItem 2 2 4 5 5" xfId="46357"/>
    <cellStyle name="SAPBEXresItem 2 2 4 6" xfId="6929"/>
    <cellStyle name="SAPBEXresItem 2 2 4 6 2" xfId="6930"/>
    <cellStyle name="SAPBEXresItem 2 2 4 6 2 2" xfId="46358"/>
    <cellStyle name="SAPBEXresItem 2 2 4 6 2 2 2" xfId="46359"/>
    <cellStyle name="SAPBEXresItem 2 2 4 6 2 3" xfId="46360"/>
    <cellStyle name="SAPBEXresItem 2 2 4 6 2 3 2" xfId="46361"/>
    <cellStyle name="SAPBEXresItem 2 2 4 6 2 4" xfId="46362"/>
    <cellStyle name="SAPBEXresItem 2 2 4 6 3" xfId="46363"/>
    <cellStyle name="SAPBEXresItem 2 2 4 6 3 2" xfId="46364"/>
    <cellStyle name="SAPBEXresItem 2 2 4 6 4" xfId="46365"/>
    <cellStyle name="SAPBEXresItem 2 2 4 6 4 2" xfId="46366"/>
    <cellStyle name="SAPBEXresItem 2 2 4 6 5" xfId="46367"/>
    <cellStyle name="SAPBEXresItem 2 2 4 7" xfId="6931"/>
    <cellStyle name="SAPBEXresItem 2 2 4 7 2" xfId="46368"/>
    <cellStyle name="SAPBEXresItem 2 2 4 7 2 2" xfId="46369"/>
    <cellStyle name="SAPBEXresItem 2 2 4 7 3" xfId="46370"/>
    <cellStyle name="SAPBEXresItem 2 2 4 7 3 2" xfId="46371"/>
    <cellStyle name="SAPBEXresItem 2 2 4 7 4" xfId="46372"/>
    <cellStyle name="SAPBEXresItem 2 2 4 8" xfId="46373"/>
    <cellStyle name="SAPBEXresItem 2 2 4 8 2" xfId="46374"/>
    <cellStyle name="SAPBEXresItem 2 2 4 9" xfId="46375"/>
    <cellStyle name="SAPBEXresItem 2 2 4 9 2" xfId="46376"/>
    <cellStyle name="SAPBEXresItem 2 2 5" xfId="6932"/>
    <cellStyle name="SAPBEXresItem 2 2 5 2" xfId="6933"/>
    <cellStyle name="SAPBEXresItem 2 2 5 2 2" xfId="46377"/>
    <cellStyle name="SAPBEXresItem 2 2 5 2 2 2" xfId="46378"/>
    <cellStyle name="SAPBEXresItem 2 2 5 2 3" xfId="46379"/>
    <cellStyle name="SAPBEXresItem 2 2 5 2 3 2" xfId="46380"/>
    <cellStyle name="SAPBEXresItem 2 2 5 2 4" xfId="46381"/>
    <cellStyle name="SAPBEXresItem 2 2 5 3" xfId="46382"/>
    <cellStyle name="SAPBEXresItem 2 2 5 3 2" xfId="46383"/>
    <cellStyle name="SAPBEXresItem 2 2 5 4" xfId="46384"/>
    <cellStyle name="SAPBEXresItem 2 2 5 4 2" xfId="46385"/>
    <cellStyle name="SAPBEXresItem 2 2 5 5" xfId="46386"/>
    <cellStyle name="SAPBEXresItem 2 2 6" xfId="6934"/>
    <cellStyle name="SAPBEXresItem 2 2 6 2" xfId="6935"/>
    <cellStyle name="SAPBEXresItem 2 2 6 2 2" xfId="46387"/>
    <cellStyle name="SAPBEXresItem 2 2 6 2 2 2" xfId="46388"/>
    <cellStyle name="SAPBEXresItem 2 2 6 2 3" xfId="46389"/>
    <cellStyle name="SAPBEXresItem 2 2 6 2 3 2" xfId="46390"/>
    <cellStyle name="SAPBEXresItem 2 2 6 2 4" xfId="46391"/>
    <cellStyle name="SAPBEXresItem 2 2 6 3" xfId="46392"/>
    <cellStyle name="SAPBEXresItem 2 2 6 3 2" xfId="46393"/>
    <cellStyle name="SAPBEXresItem 2 2 6 4" xfId="46394"/>
    <cellStyle name="SAPBEXresItem 2 2 6 4 2" xfId="46395"/>
    <cellStyle name="SAPBEXresItem 2 2 6 5" xfId="46396"/>
    <cellStyle name="SAPBEXresItem 2 2 7" xfId="6936"/>
    <cellStyle name="SAPBEXresItem 2 2 7 2" xfId="6937"/>
    <cellStyle name="SAPBEXresItem 2 2 7 2 2" xfId="46397"/>
    <cellStyle name="SAPBEXresItem 2 2 7 2 2 2" xfId="46398"/>
    <cellStyle name="SAPBEXresItem 2 2 7 2 3" xfId="46399"/>
    <cellStyle name="SAPBEXresItem 2 2 7 2 3 2" xfId="46400"/>
    <cellStyle name="SAPBEXresItem 2 2 7 2 4" xfId="46401"/>
    <cellStyle name="SAPBEXresItem 2 2 7 3" xfId="46402"/>
    <cellStyle name="SAPBEXresItem 2 2 7 3 2" xfId="46403"/>
    <cellStyle name="SAPBEXresItem 2 2 7 4" xfId="46404"/>
    <cellStyle name="SAPBEXresItem 2 2 7 4 2" xfId="46405"/>
    <cellStyle name="SAPBEXresItem 2 2 7 5" xfId="46406"/>
    <cellStyle name="SAPBEXresItem 2 2 8" xfId="6938"/>
    <cellStyle name="SAPBEXresItem 2 2 8 2" xfId="6939"/>
    <cellStyle name="SAPBEXresItem 2 2 8 2 2" xfId="46407"/>
    <cellStyle name="SAPBEXresItem 2 2 8 2 2 2" xfId="46408"/>
    <cellStyle name="SAPBEXresItem 2 2 8 2 3" xfId="46409"/>
    <cellStyle name="SAPBEXresItem 2 2 8 2 3 2" xfId="46410"/>
    <cellStyle name="SAPBEXresItem 2 2 8 2 4" xfId="46411"/>
    <cellStyle name="SAPBEXresItem 2 2 8 3" xfId="46412"/>
    <cellStyle name="SAPBEXresItem 2 2 8 3 2" xfId="46413"/>
    <cellStyle name="SAPBEXresItem 2 2 8 4" xfId="46414"/>
    <cellStyle name="SAPBEXresItem 2 2 8 4 2" xfId="46415"/>
    <cellStyle name="SAPBEXresItem 2 2 8 5" xfId="46416"/>
    <cellStyle name="SAPBEXresItem 2 2 9" xfId="6940"/>
    <cellStyle name="SAPBEXresItem 2 2 9 2" xfId="6941"/>
    <cellStyle name="SAPBEXresItem 2 2 9 2 2" xfId="46417"/>
    <cellStyle name="SAPBEXresItem 2 2 9 2 2 2" xfId="46418"/>
    <cellStyle name="SAPBEXresItem 2 2 9 2 3" xfId="46419"/>
    <cellStyle name="SAPBEXresItem 2 2 9 2 3 2" xfId="46420"/>
    <cellStyle name="SAPBEXresItem 2 2 9 2 4" xfId="46421"/>
    <cellStyle name="SAPBEXresItem 2 2 9 3" xfId="46422"/>
    <cellStyle name="SAPBEXresItem 2 2 9 3 2" xfId="46423"/>
    <cellStyle name="SAPBEXresItem 2 2 9 4" xfId="46424"/>
    <cellStyle name="SAPBEXresItem 2 2 9 4 2" xfId="46425"/>
    <cellStyle name="SAPBEXresItem 2 2 9 5" xfId="46426"/>
    <cellStyle name="SAPBEXresItem 2 20" xfId="46427"/>
    <cellStyle name="SAPBEXresItem 2 20 2" xfId="46428"/>
    <cellStyle name="SAPBEXresItem 2 21" xfId="46429"/>
    <cellStyle name="SAPBEXresItem 2 3" xfId="6942"/>
    <cellStyle name="SAPBEXresItem 2 3 10" xfId="46430"/>
    <cellStyle name="SAPBEXresItem 2 3 2" xfId="6943"/>
    <cellStyle name="SAPBEXresItem 2 3 2 2" xfId="6944"/>
    <cellStyle name="SAPBEXresItem 2 3 2 2 2" xfId="46431"/>
    <cellStyle name="SAPBEXresItem 2 3 2 2 2 2" xfId="46432"/>
    <cellStyle name="SAPBEXresItem 2 3 2 2 3" xfId="46433"/>
    <cellStyle name="SAPBEXresItem 2 3 2 2 3 2" xfId="46434"/>
    <cellStyle name="SAPBEXresItem 2 3 2 2 4" xfId="46435"/>
    <cellStyle name="SAPBEXresItem 2 3 2 3" xfId="46436"/>
    <cellStyle name="SAPBEXresItem 2 3 2 3 2" xfId="46437"/>
    <cellStyle name="SAPBEXresItem 2 3 2 4" xfId="46438"/>
    <cellStyle name="SAPBEXresItem 2 3 2 4 2" xfId="46439"/>
    <cellStyle name="SAPBEXresItem 2 3 2 5" xfId="46440"/>
    <cellStyle name="SAPBEXresItem 2 3 3" xfId="6945"/>
    <cellStyle name="SAPBEXresItem 2 3 3 2" xfId="6946"/>
    <cellStyle name="SAPBEXresItem 2 3 3 2 2" xfId="46441"/>
    <cellStyle name="SAPBEXresItem 2 3 3 2 2 2" xfId="46442"/>
    <cellStyle name="SAPBEXresItem 2 3 3 2 3" xfId="46443"/>
    <cellStyle name="SAPBEXresItem 2 3 3 2 3 2" xfId="46444"/>
    <cellStyle name="SAPBEXresItem 2 3 3 2 4" xfId="46445"/>
    <cellStyle name="SAPBEXresItem 2 3 3 3" xfId="46446"/>
    <cellStyle name="SAPBEXresItem 2 3 3 3 2" xfId="46447"/>
    <cellStyle name="SAPBEXresItem 2 3 3 4" xfId="46448"/>
    <cellStyle name="SAPBEXresItem 2 3 3 4 2" xfId="46449"/>
    <cellStyle name="SAPBEXresItem 2 3 3 5" xfId="46450"/>
    <cellStyle name="SAPBEXresItem 2 3 4" xfId="6947"/>
    <cellStyle name="SAPBEXresItem 2 3 4 2" xfId="6948"/>
    <cellStyle name="SAPBEXresItem 2 3 4 2 2" xfId="46451"/>
    <cellStyle name="SAPBEXresItem 2 3 4 2 2 2" xfId="46452"/>
    <cellStyle name="SAPBEXresItem 2 3 4 2 3" xfId="46453"/>
    <cellStyle name="SAPBEXresItem 2 3 4 2 3 2" xfId="46454"/>
    <cellStyle name="SAPBEXresItem 2 3 4 2 4" xfId="46455"/>
    <cellStyle name="SAPBEXresItem 2 3 4 3" xfId="46456"/>
    <cellStyle name="SAPBEXresItem 2 3 4 3 2" xfId="46457"/>
    <cellStyle name="SAPBEXresItem 2 3 4 4" xfId="46458"/>
    <cellStyle name="SAPBEXresItem 2 3 4 4 2" xfId="46459"/>
    <cellStyle name="SAPBEXresItem 2 3 4 5" xfId="46460"/>
    <cellStyle name="SAPBEXresItem 2 3 5" xfId="6949"/>
    <cellStyle name="SAPBEXresItem 2 3 5 2" xfId="6950"/>
    <cellStyle name="SAPBEXresItem 2 3 5 2 2" xfId="46461"/>
    <cellStyle name="SAPBEXresItem 2 3 5 2 2 2" xfId="46462"/>
    <cellStyle name="SAPBEXresItem 2 3 5 2 3" xfId="46463"/>
    <cellStyle name="SAPBEXresItem 2 3 5 2 3 2" xfId="46464"/>
    <cellStyle name="SAPBEXresItem 2 3 5 2 4" xfId="46465"/>
    <cellStyle name="SAPBEXresItem 2 3 5 3" xfId="46466"/>
    <cellStyle name="SAPBEXresItem 2 3 5 3 2" xfId="46467"/>
    <cellStyle name="SAPBEXresItem 2 3 5 4" xfId="46468"/>
    <cellStyle name="SAPBEXresItem 2 3 5 4 2" xfId="46469"/>
    <cellStyle name="SAPBEXresItem 2 3 5 5" xfId="46470"/>
    <cellStyle name="SAPBEXresItem 2 3 6" xfId="6951"/>
    <cellStyle name="SAPBEXresItem 2 3 6 2" xfId="6952"/>
    <cellStyle name="SAPBEXresItem 2 3 6 2 2" xfId="46471"/>
    <cellStyle name="SAPBEXresItem 2 3 6 2 2 2" xfId="46472"/>
    <cellStyle name="SAPBEXresItem 2 3 6 2 3" xfId="46473"/>
    <cellStyle name="SAPBEXresItem 2 3 6 2 3 2" xfId="46474"/>
    <cellStyle name="SAPBEXresItem 2 3 6 2 4" xfId="46475"/>
    <cellStyle name="SAPBEXresItem 2 3 6 3" xfId="46476"/>
    <cellStyle name="SAPBEXresItem 2 3 6 3 2" xfId="46477"/>
    <cellStyle name="SAPBEXresItem 2 3 6 4" xfId="46478"/>
    <cellStyle name="SAPBEXresItem 2 3 6 4 2" xfId="46479"/>
    <cellStyle name="SAPBEXresItem 2 3 6 5" xfId="46480"/>
    <cellStyle name="SAPBEXresItem 2 3 7" xfId="6953"/>
    <cellStyle name="SAPBEXresItem 2 3 7 2" xfId="46481"/>
    <cellStyle name="SAPBEXresItem 2 3 7 2 2" xfId="46482"/>
    <cellStyle name="SAPBEXresItem 2 3 7 3" xfId="46483"/>
    <cellStyle name="SAPBEXresItem 2 3 7 3 2" xfId="46484"/>
    <cellStyle name="SAPBEXresItem 2 3 7 4" xfId="46485"/>
    <cellStyle name="SAPBEXresItem 2 3 8" xfId="46486"/>
    <cellStyle name="SAPBEXresItem 2 3 8 2" xfId="46487"/>
    <cellStyle name="SAPBEXresItem 2 3 9" xfId="46488"/>
    <cellStyle name="SAPBEXresItem 2 3 9 2" xfId="46489"/>
    <cellStyle name="SAPBEXresItem 2 4" xfId="6954"/>
    <cellStyle name="SAPBEXresItem 2 4 10" xfId="46490"/>
    <cellStyle name="SAPBEXresItem 2 4 2" xfId="6955"/>
    <cellStyle name="SAPBEXresItem 2 4 2 2" xfId="6956"/>
    <cellStyle name="SAPBEXresItem 2 4 2 2 2" xfId="46491"/>
    <cellStyle name="SAPBEXresItem 2 4 2 2 2 2" xfId="46492"/>
    <cellStyle name="SAPBEXresItem 2 4 2 2 3" xfId="46493"/>
    <cellStyle name="SAPBEXresItem 2 4 2 2 3 2" xfId="46494"/>
    <cellStyle name="SAPBEXresItem 2 4 2 2 4" xfId="46495"/>
    <cellStyle name="SAPBEXresItem 2 4 2 3" xfId="46496"/>
    <cellStyle name="SAPBEXresItem 2 4 2 3 2" xfId="46497"/>
    <cellStyle name="SAPBEXresItem 2 4 2 4" xfId="46498"/>
    <cellStyle name="SAPBEXresItem 2 4 2 4 2" xfId="46499"/>
    <cellStyle name="SAPBEXresItem 2 4 2 5" xfId="46500"/>
    <cellStyle name="SAPBEXresItem 2 4 3" xfId="6957"/>
    <cellStyle name="SAPBEXresItem 2 4 3 2" xfId="6958"/>
    <cellStyle name="SAPBEXresItem 2 4 3 2 2" xfId="46501"/>
    <cellStyle name="SAPBEXresItem 2 4 3 2 2 2" xfId="46502"/>
    <cellStyle name="SAPBEXresItem 2 4 3 2 3" xfId="46503"/>
    <cellStyle name="SAPBEXresItem 2 4 3 2 3 2" xfId="46504"/>
    <cellStyle name="SAPBEXresItem 2 4 3 2 4" xfId="46505"/>
    <cellStyle name="SAPBEXresItem 2 4 3 3" xfId="46506"/>
    <cellStyle name="SAPBEXresItem 2 4 3 3 2" xfId="46507"/>
    <cellStyle name="SAPBEXresItem 2 4 3 4" xfId="46508"/>
    <cellStyle name="SAPBEXresItem 2 4 3 4 2" xfId="46509"/>
    <cellStyle name="SAPBEXresItem 2 4 3 5" xfId="46510"/>
    <cellStyle name="SAPBEXresItem 2 4 4" xfId="6959"/>
    <cellStyle name="SAPBEXresItem 2 4 4 2" xfId="6960"/>
    <cellStyle name="SAPBEXresItem 2 4 4 2 2" xfId="46511"/>
    <cellStyle name="SAPBEXresItem 2 4 4 2 2 2" xfId="46512"/>
    <cellStyle name="SAPBEXresItem 2 4 4 2 3" xfId="46513"/>
    <cellStyle name="SAPBEXresItem 2 4 4 2 3 2" xfId="46514"/>
    <cellStyle name="SAPBEXresItem 2 4 4 2 4" xfId="46515"/>
    <cellStyle name="SAPBEXresItem 2 4 4 3" xfId="46516"/>
    <cellStyle name="SAPBEXresItem 2 4 4 3 2" xfId="46517"/>
    <cellStyle name="SAPBEXresItem 2 4 4 4" xfId="46518"/>
    <cellStyle name="SAPBEXresItem 2 4 4 4 2" xfId="46519"/>
    <cellStyle name="SAPBEXresItem 2 4 4 5" xfId="46520"/>
    <cellStyle name="SAPBEXresItem 2 4 5" xfId="6961"/>
    <cellStyle name="SAPBEXresItem 2 4 5 2" xfId="6962"/>
    <cellStyle name="SAPBEXresItem 2 4 5 2 2" xfId="46521"/>
    <cellStyle name="SAPBEXresItem 2 4 5 2 2 2" xfId="46522"/>
    <cellStyle name="SAPBEXresItem 2 4 5 2 3" xfId="46523"/>
    <cellStyle name="SAPBEXresItem 2 4 5 2 3 2" xfId="46524"/>
    <cellStyle name="SAPBEXresItem 2 4 5 2 4" xfId="46525"/>
    <cellStyle name="SAPBEXresItem 2 4 5 3" xfId="46526"/>
    <cellStyle name="SAPBEXresItem 2 4 5 3 2" xfId="46527"/>
    <cellStyle name="SAPBEXresItem 2 4 5 4" xfId="46528"/>
    <cellStyle name="SAPBEXresItem 2 4 5 4 2" xfId="46529"/>
    <cellStyle name="SAPBEXresItem 2 4 5 5" xfId="46530"/>
    <cellStyle name="SAPBEXresItem 2 4 6" xfId="6963"/>
    <cellStyle name="SAPBEXresItem 2 4 6 2" xfId="6964"/>
    <cellStyle name="SAPBEXresItem 2 4 6 2 2" xfId="46531"/>
    <cellStyle name="SAPBEXresItem 2 4 6 2 2 2" xfId="46532"/>
    <cellStyle name="SAPBEXresItem 2 4 6 2 3" xfId="46533"/>
    <cellStyle name="SAPBEXresItem 2 4 6 2 3 2" xfId="46534"/>
    <cellStyle name="SAPBEXresItem 2 4 6 2 4" xfId="46535"/>
    <cellStyle name="SAPBEXresItem 2 4 6 3" xfId="46536"/>
    <cellStyle name="SAPBEXresItem 2 4 6 3 2" xfId="46537"/>
    <cellStyle name="SAPBEXresItem 2 4 6 4" xfId="46538"/>
    <cellStyle name="SAPBEXresItem 2 4 6 4 2" xfId="46539"/>
    <cellStyle name="SAPBEXresItem 2 4 6 5" xfId="46540"/>
    <cellStyle name="SAPBEXresItem 2 4 7" xfId="6965"/>
    <cellStyle name="SAPBEXresItem 2 4 7 2" xfId="46541"/>
    <cellStyle name="SAPBEXresItem 2 4 7 2 2" xfId="46542"/>
    <cellStyle name="SAPBEXresItem 2 4 7 3" xfId="46543"/>
    <cellStyle name="SAPBEXresItem 2 4 7 3 2" xfId="46544"/>
    <cellStyle name="SAPBEXresItem 2 4 7 4" xfId="46545"/>
    <cellStyle name="SAPBEXresItem 2 4 8" xfId="46546"/>
    <cellStyle name="SAPBEXresItem 2 4 8 2" xfId="46547"/>
    <cellStyle name="SAPBEXresItem 2 4 9" xfId="46548"/>
    <cellStyle name="SAPBEXresItem 2 4 9 2" xfId="46549"/>
    <cellStyle name="SAPBEXresItem 2 5" xfId="6966"/>
    <cellStyle name="SAPBEXresItem 2 5 10" xfId="46550"/>
    <cellStyle name="SAPBEXresItem 2 5 2" xfId="6967"/>
    <cellStyle name="SAPBEXresItem 2 5 2 2" xfId="6968"/>
    <cellStyle name="SAPBEXresItem 2 5 2 2 2" xfId="46551"/>
    <cellStyle name="SAPBEXresItem 2 5 2 2 2 2" xfId="46552"/>
    <cellStyle name="SAPBEXresItem 2 5 2 2 3" xfId="46553"/>
    <cellStyle name="SAPBEXresItem 2 5 2 2 3 2" xfId="46554"/>
    <cellStyle name="SAPBEXresItem 2 5 2 2 4" xfId="46555"/>
    <cellStyle name="SAPBEXresItem 2 5 2 3" xfId="46556"/>
    <cellStyle name="SAPBEXresItem 2 5 2 3 2" xfId="46557"/>
    <cellStyle name="SAPBEXresItem 2 5 2 4" xfId="46558"/>
    <cellStyle name="SAPBEXresItem 2 5 2 4 2" xfId="46559"/>
    <cellStyle name="SAPBEXresItem 2 5 2 5" xfId="46560"/>
    <cellStyle name="SAPBEXresItem 2 5 3" xfId="6969"/>
    <cellStyle name="SAPBEXresItem 2 5 3 2" xfId="6970"/>
    <cellStyle name="SAPBEXresItem 2 5 3 2 2" xfId="46561"/>
    <cellStyle name="SAPBEXresItem 2 5 3 2 2 2" xfId="46562"/>
    <cellStyle name="SAPBEXresItem 2 5 3 2 3" xfId="46563"/>
    <cellStyle name="SAPBEXresItem 2 5 3 2 3 2" xfId="46564"/>
    <cellStyle name="SAPBEXresItem 2 5 3 2 4" xfId="46565"/>
    <cellStyle name="SAPBEXresItem 2 5 3 3" xfId="46566"/>
    <cellStyle name="SAPBEXresItem 2 5 3 3 2" xfId="46567"/>
    <cellStyle name="SAPBEXresItem 2 5 3 4" xfId="46568"/>
    <cellStyle name="SAPBEXresItem 2 5 3 4 2" xfId="46569"/>
    <cellStyle name="SAPBEXresItem 2 5 3 5" xfId="46570"/>
    <cellStyle name="SAPBEXresItem 2 5 4" xfId="6971"/>
    <cellStyle name="SAPBEXresItem 2 5 4 2" xfId="6972"/>
    <cellStyle name="SAPBEXresItem 2 5 4 2 2" xfId="46571"/>
    <cellStyle name="SAPBEXresItem 2 5 4 2 2 2" xfId="46572"/>
    <cellStyle name="SAPBEXresItem 2 5 4 2 3" xfId="46573"/>
    <cellStyle name="SAPBEXresItem 2 5 4 2 3 2" xfId="46574"/>
    <cellStyle name="SAPBEXresItem 2 5 4 2 4" xfId="46575"/>
    <cellStyle name="SAPBEXresItem 2 5 4 3" xfId="46576"/>
    <cellStyle name="SAPBEXresItem 2 5 4 3 2" xfId="46577"/>
    <cellStyle name="SAPBEXresItem 2 5 4 4" xfId="46578"/>
    <cellStyle name="SAPBEXresItem 2 5 4 4 2" xfId="46579"/>
    <cellStyle name="SAPBEXresItem 2 5 4 5" xfId="46580"/>
    <cellStyle name="SAPBEXresItem 2 5 5" xfId="6973"/>
    <cellStyle name="SAPBEXresItem 2 5 5 2" xfId="6974"/>
    <cellStyle name="SAPBEXresItem 2 5 5 2 2" xfId="46581"/>
    <cellStyle name="SAPBEXresItem 2 5 5 2 2 2" xfId="46582"/>
    <cellStyle name="SAPBEXresItem 2 5 5 2 3" xfId="46583"/>
    <cellStyle name="SAPBEXresItem 2 5 5 2 3 2" xfId="46584"/>
    <cellStyle name="SAPBEXresItem 2 5 5 2 4" xfId="46585"/>
    <cellStyle name="SAPBEXresItem 2 5 5 3" xfId="46586"/>
    <cellStyle name="SAPBEXresItem 2 5 5 3 2" xfId="46587"/>
    <cellStyle name="SAPBEXresItem 2 5 5 4" xfId="46588"/>
    <cellStyle name="SAPBEXresItem 2 5 5 4 2" xfId="46589"/>
    <cellStyle name="SAPBEXresItem 2 5 5 5" xfId="46590"/>
    <cellStyle name="SAPBEXresItem 2 5 6" xfId="6975"/>
    <cellStyle name="SAPBEXresItem 2 5 6 2" xfId="6976"/>
    <cellStyle name="SAPBEXresItem 2 5 6 2 2" xfId="46591"/>
    <cellStyle name="SAPBEXresItem 2 5 6 2 2 2" xfId="46592"/>
    <cellStyle name="SAPBEXresItem 2 5 6 2 3" xfId="46593"/>
    <cellStyle name="SAPBEXresItem 2 5 6 2 3 2" xfId="46594"/>
    <cellStyle name="SAPBEXresItem 2 5 6 2 4" xfId="46595"/>
    <cellStyle name="SAPBEXresItem 2 5 6 3" xfId="46596"/>
    <cellStyle name="SAPBEXresItem 2 5 6 3 2" xfId="46597"/>
    <cellStyle name="SAPBEXresItem 2 5 6 4" xfId="46598"/>
    <cellStyle name="SAPBEXresItem 2 5 6 4 2" xfId="46599"/>
    <cellStyle name="SAPBEXresItem 2 5 6 5" xfId="46600"/>
    <cellStyle name="SAPBEXresItem 2 5 7" xfId="6977"/>
    <cellStyle name="SAPBEXresItem 2 5 7 2" xfId="46601"/>
    <cellStyle name="SAPBEXresItem 2 5 7 2 2" xfId="46602"/>
    <cellStyle name="SAPBEXresItem 2 5 7 3" xfId="46603"/>
    <cellStyle name="SAPBEXresItem 2 5 7 3 2" xfId="46604"/>
    <cellStyle name="SAPBEXresItem 2 5 7 4" xfId="46605"/>
    <cellStyle name="SAPBEXresItem 2 5 8" xfId="46606"/>
    <cellStyle name="SAPBEXresItem 2 5 8 2" xfId="46607"/>
    <cellStyle name="SAPBEXresItem 2 5 9" xfId="46608"/>
    <cellStyle name="SAPBEXresItem 2 5 9 2" xfId="46609"/>
    <cellStyle name="SAPBEXresItem 2 6" xfId="6978"/>
    <cellStyle name="SAPBEXresItem 2 6 2" xfId="6979"/>
    <cellStyle name="SAPBEXresItem 2 6 2 2" xfId="46610"/>
    <cellStyle name="SAPBEXresItem 2 6 2 2 2" xfId="46611"/>
    <cellStyle name="SAPBEXresItem 2 6 2 3" xfId="46612"/>
    <cellStyle name="SAPBEXresItem 2 6 2 3 2" xfId="46613"/>
    <cellStyle name="SAPBEXresItem 2 6 2 4" xfId="46614"/>
    <cellStyle name="SAPBEXresItem 2 6 3" xfId="46615"/>
    <cellStyle name="SAPBEXresItem 2 6 3 2" xfId="46616"/>
    <cellStyle name="SAPBEXresItem 2 6 4" xfId="46617"/>
    <cellStyle name="SAPBEXresItem 2 6 4 2" xfId="46618"/>
    <cellStyle name="SAPBEXresItem 2 6 5" xfId="46619"/>
    <cellStyle name="SAPBEXresItem 2 7" xfId="6980"/>
    <cellStyle name="SAPBEXresItem 2 7 2" xfId="6981"/>
    <cellStyle name="SAPBEXresItem 2 7 2 2" xfId="46620"/>
    <cellStyle name="SAPBEXresItem 2 7 2 2 2" xfId="46621"/>
    <cellStyle name="SAPBEXresItem 2 7 2 3" xfId="46622"/>
    <cellStyle name="SAPBEXresItem 2 7 2 3 2" xfId="46623"/>
    <cellStyle name="SAPBEXresItem 2 7 2 4" xfId="46624"/>
    <cellStyle name="SAPBEXresItem 2 7 3" xfId="46625"/>
    <cellStyle name="SAPBEXresItem 2 7 3 2" xfId="46626"/>
    <cellStyle name="SAPBEXresItem 2 7 4" xfId="46627"/>
    <cellStyle name="SAPBEXresItem 2 7 4 2" xfId="46628"/>
    <cellStyle name="SAPBEXresItem 2 7 5" xfId="46629"/>
    <cellStyle name="SAPBEXresItem 2 8" xfId="6982"/>
    <cellStyle name="SAPBEXresItem 2 8 2" xfId="6983"/>
    <cellStyle name="SAPBEXresItem 2 8 2 2" xfId="46630"/>
    <cellStyle name="SAPBEXresItem 2 8 2 2 2" xfId="46631"/>
    <cellStyle name="SAPBEXresItem 2 8 2 3" xfId="46632"/>
    <cellStyle name="SAPBEXresItem 2 8 2 3 2" xfId="46633"/>
    <cellStyle name="SAPBEXresItem 2 8 2 4" xfId="46634"/>
    <cellStyle name="SAPBEXresItem 2 8 3" xfId="46635"/>
    <cellStyle name="SAPBEXresItem 2 8 3 2" xfId="46636"/>
    <cellStyle name="SAPBEXresItem 2 8 4" xfId="46637"/>
    <cellStyle name="SAPBEXresItem 2 8 4 2" xfId="46638"/>
    <cellStyle name="SAPBEXresItem 2 8 5" xfId="46639"/>
    <cellStyle name="SAPBEXresItem 2 9" xfId="6984"/>
    <cellStyle name="SAPBEXresItem 2 9 2" xfId="6985"/>
    <cellStyle name="SAPBEXresItem 2 9 2 2" xfId="46640"/>
    <cellStyle name="SAPBEXresItem 2 9 2 2 2" xfId="46641"/>
    <cellStyle name="SAPBEXresItem 2 9 2 3" xfId="46642"/>
    <cellStyle name="SAPBEXresItem 2 9 2 3 2" xfId="46643"/>
    <cellStyle name="SAPBEXresItem 2 9 2 4" xfId="46644"/>
    <cellStyle name="SAPBEXresItem 2 9 3" xfId="46645"/>
    <cellStyle name="SAPBEXresItem 2 9 3 2" xfId="46646"/>
    <cellStyle name="SAPBEXresItem 2 9 4" xfId="46647"/>
    <cellStyle name="SAPBEXresItem 2 9 4 2" xfId="46648"/>
    <cellStyle name="SAPBEXresItem 2 9 5" xfId="46649"/>
    <cellStyle name="SAPBEXresItem 20" xfId="46650"/>
    <cellStyle name="SAPBEXresItem 20 2" xfId="46651"/>
    <cellStyle name="SAPBEXresItem 21" xfId="46652"/>
    <cellStyle name="SAPBEXresItem 21 2" xfId="46653"/>
    <cellStyle name="SAPBEXresItem 22" xfId="46654"/>
    <cellStyle name="SAPBEXresItem 3" xfId="6986"/>
    <cellStyle name="SAPBEXresItem 3 10" xfId="6987"/>
    <cellStyle name="SAPBEXresItem 3 10 2" xfId="46655"/>
    <cellStyle name="SAPBEXresItem 3 10 2 2" xfId="46656"/>
    <cellStyle name="SAPBEXresItem 3 10 3" xfId="46657"/>
    <cellStyle name="SAPBEXresItem 3 10 3 2" xfId="46658"/>
    <cellStyle name="SAPBEXresItem 3 10 4" xfId="46659"/>
    <cellStyle name="SAPBEXresItem 3 11" xfId="46660"/>
    <cellStyle name="SAPBEXresItem 3 11 2" xfId="46661"/>
    <cellStyle name="SAPBEXresItem 3 12" xfId="46662"/>
    <cellStyle name="SAPBEXresItem 3 12 2" xfId="46663"/>
    <cellStyle name="SAPBEXresItem 3 13" xfId="46664"/>
    <cellStyle name="SAPBEXresItem 3 2" xfId="6988"/>
    <cellStyle name="SAPBEXresItem 3 2 10" xfId="46665"/>
    <cellStyle name="SAPBEXresItem 3 2 2" xfId="6989"/>
    <cellStyle name="SAPBEXresItem 3 2 2 2" xfId="6990"/>
    <cellStyle name="SAPBEXresItem 3 2 2 2 2" xfId="46666"/>
    <cellStyle name="SAPBEXresItem 3 2 2 2 2 2" xfId="46667"/>
    <cellStyle name="SAPBEXresItem 3 2 2 2 3" xfId="46668"/>
    <cellStyle name="SAPBEXresItem 3 2 2 2 3 2" xfId="46669"/>
    <cellStyle name="SAPBEXresItem 3 2 2 2 4" xfId="46670"/>
    <cellStyle name="SAPBEXresItem 3 2 2 3" xfId="46671"/>
    <cellStyle name="SAPBEXresItem 3 2 2 3 2" xfId="46672"/>
    <cellStyle name="SAPBEXresItem 3 2 2 4" xfId="46673"/>
    <cellStyle name="SAPBEXresItem 3 2 2 4 2" xfId="46674"/>
    <cellStyle name="SAPBEXresItem 3 2 2 5" xfId="46675"/>
    <cellStyle name="SAPBEXresItem 3 2 3" xfId="6991"/>
    <cellStyle name="SAPBEXresItem 3 2 3 2" xfId="6992"/>
    <cellStyle name="SAPBEXresItem 3 2 3 2 2" xfId="46676"/>
    <cellStyle name="SAPBEXresItem 3 2 3 2 2 2" xfId="46677"/>
    <cellStyle name="SAPBEXresItem 3 2 3 2 3" xfId="46678"/>
    <cellStyle name="SAPBEXresItem 3 2 3 2 3 2" xfId="46679"/>
    <cellStyle name="SAPBEXresItem 3 2 3 2 4" xfId="46680"/>
    <cellStyle name="SAPBEXresItem 3 2 3 3" xfId="46681"/>
    <cellStyle name="SAPBEXresItem 3 2 3 3 2" xfId="46682"/>
    <cellStyle name="SAPBEXresItem 3 2 3 4" xfId="46683"/>
    <cellStyle name="SAPBEXresItem 3 2 3 4 2" xfId="46684"/>
    <cellStyle name="SAPBEXresItem 3 2 3 5" xfId="46685"/>
    <cellStyle name="SAPBEXresItem 3 2 4" xfId="6993"/>
    <cellStyle name="SAPBEXresItem 3 2 4 2" xfId="6994"/>
    <cellStyle name="SAPBEXresItem 3 2 4 2 2" xfId="46686"/>
    <cellStyle name="SAPBEXresItem 3 2 4 2 2 2" xfId="46687"/>
    <cellStyle name="SAPBEXresItem 3 2 4 2 3" xfId="46688"/>
    <cellStyle name="SAPBEXresItem 3 2 4 2 3 2" xfId="46689"/>
    <cellStyle name="SAPBEXresItem 3 2 4 2 4" xfId="46690"/>
    <cellStyle name="SAPBEXresItem 3 2 4 3" xfId="46691"/>
    <cellStyle name="SAPBEXresItem 3 2 4 3 2" xfId="46692"/>
    <cellStyle name="SAPBEXresItem 3 2 4 4" xfId="46693"/>
    <cellStyle name="SAPBEXresItem 3 2 4 4 2" xfId="46694"/>
    <cellStyle name="SAPBEXresItem 3 2 4 5" xfId="46695"/>
    <cellStyle name="SAPBEXresItem 3 2 5" xfId="6995"/>
    <cellStyle name="SAPBEXresItem 3 2 5 2" xfId="6996"/>
    <cellStyle name="SAPBEXresItem 3 2 5 2 2" xfId="46696"/>
    <cellStyle name="SAPBEXresItem 3 2 5 2 2 2" xfId="46697"/>
    <cellStyle name="SAPBEXresItem 3 2 5 2 3" xfId="46698"/>
    <cellStyle name="SAPBEXresItem 3 2 5 2 3 2" xfId="46699"/>
    <cellStyle name="SAPBEXresItem 3 2 5 2 4" xfId="46700"/>
    <cellStyle name="SAPBEXresItem 3 2 5 3" xfId="46701"/>
    <cellStyle name="SAPBEXresItem 3 2 5 3 2" xfId="46702"/>
    <cellStyle name="SAPBEXresItem 3 2 5 4" xfId="46703"/>
    <cellStyle name="SAPBEXresItem 3 2 5 4 2" xfId="46704"/>
    <cellStyle name="SAPBEXresItem 3 2 5 5" xfId="46705"/>
    <cellStyle name="SAPBEXresItem 3 2 6" xfId="6997"/>
    <cellStyle name="SAPBEXresItem 3 2 6 2" xfId="6998"/>
    <cellStyle name="SAPBEXresItem 3 2 6 2 2" xfId="46706"/>
    <cellStyle name="SAPBEXresItem 3 2 6 2 2 2" xfId="46707"/>
    <cellStyle name="SAPBEXresItem 3 2 6 2 3" xfId="46708"/>
    <cellStyle name="SAPBEXresItem 3 2 6 2 3 2" xfId="46709"/>
    <cellStyle name="SAPBEXresItem 3 2 6 2 4" xfId="46710"/>
    <cellStyle name="SAPBEXresItem 3 2 6 3" xfId="46711"/>
    <cellStyle name="SAPBEXresItem 3 2 6 3 2" xfId="46712"/>
    <cellStyle name="SAPBEXresItem 3 2 6 4" xfId="46713"/>
    <cellStyle name="SAPBEXresItem 3 2 6 4 2" xfId="46714"/>
    <cellStyle name="SAPBEXresItem 3 2 6 5" xfId="46715"/>
    <cellStyle name="SAPBEXresItem 3 2 7" xfId="6999"/>
    <cellStyle name="SAPBEXresItem 3 2 7 2" xfId="46716"/>
    <cellStyle name="SAPBEXresItem 3 2 7 2 2" xfId="46717"/>
    <cellStyle name="SAPBEXresItem 3 2 7 3" xfId="46718"/>
    <cellStyle name="SAPBEXresItem 3 2 7 3 2" xfId="46719"/>
    <cellStyle name="SAPBEXresItem 3 2 7 4" xfId="46720"/>
    <cellStyle name="SAPBEXresItem 3 2 8" xfId="46721"/>
    <cellStyle name="SAPBEXresItem 3 2 8 2" xfId="46722"/>
    <cellStyle name="SAPBEXresItem 3 2 9" xfId="46723"/>
    <cellStyle name="SAPBEXresItem 3 2 9 2" xfId="46724"/>
    <cellStyle name="SAPBEXresItem 3 3" xfId="7000"/>
    <cellStyle name="SAPBEXresItem 3 3 10" xfId="46725"/>
    <cellStyle name="SAPBEXresItem 3 3 2" xfId="7001"/>
    <cellStyle name="SAPBEXresItem 3 3 2 2" xfId="7002"/>
    <cellStyle name="SAPBEXresItem 3 3 2 2 2" xfId="46726"/>
    <cellStyle name="SAPBEXresItem 3 3 2 2 2 2" xfId="46727"/>
    <cellStyle name="SAPBEXresItem 3 3 2 2 3" xfId="46728"/>
    <cellStyle name="SAPBEXresItem 3 3 2 2 3 2" xfId="46729"/>
    <cellStyle name="SAPBEXresItem 3 3 2 2 4" xfId="46730"/>
    <cellStyle name="SAPBEXresItem 3 3 2 3" xfId="46731"/>
    <cellStyle name="SAPBEXresItem 3 3 2 3 2" xfId="46732"/>
    <cellStyle name="SAPBEXresItem 3 3 2 4" xfId="46733"/>
    <cellStyle name="SAPBEXresItem 3 3 2 4 2" xfId="46734"/>
    <cellStyle name="SAPBEXresItem 3 3 2 5" xfId="46735"/>
    <cellStyle name="SAPBEXresItem 3 3 3" xfId="7003"/>
    <cellStyle name="SAPBEXresItem 3 3 3 2" xfId="7004"/>
    <cellStyle name="SAPBEXresItem 3 3 3 2 2" xfId="46736"/>
    <cellStyle name="SAPBEXresItem 3 3 3 2 2 2" xfId="46737"/>
    <cellStyle name="SAPBEXresItem 3 3 3 2 3" xfId="46738"/>
    <cellStyle name="SAPBEXresItem 3 3 3 2 3 2" xfId="46739"/>
    <cellStyle name="SAPBEXresItem 3 3 3 2 4" xfId="46740"/>
    <cellStyle name="SAPBEXresItem 3 3 3 3" xfId="46741"/>
    <cellStyle name="SAPBEXresItem 3 3 3 3 2" xfId="46742"/>
    <cellStyle name="SAPBEXresItem 3 3 3 4" xfId="46743"/>
    <cellStyle name="SAPBEXresItem 3 3 3 4 2" xfId="46744"/>
    <cellStyle name="SAPBEXresItem 3 3 3 5" xfId="46745"/>
    <cellStyle name="SAPBEXresItem 3 3 4" xfId="7005"/>
    <cellStyle name="SAPBEXresItem 3 3 4 2" xfId="7006"/>
    <cellStyle name="SAPBEXresItem 3 3 4 2 2" xfId="46746"/>
    <cellStyle name="SAPBEXresItem 3 3 4 2 2 2" xfId="46747"/>
    <cellStyle name="SAPBEXresItem 3 3 4 2 3" xfId="46748"/>
    <cellStyle name="SAPBEXresItem 3 3 4 2 3 2" xfId="46749"/>
    <cellStyle name="SAPBEXresItem 3 3 4 2 4" xfId="46750"/>
    <cellStyle name="SAPBEXresItem 3 3 4 3" xfId="46751"/>
    <cellStyle name="SAPBEXresItem 3 3 4 3 2" xfId="46752"/>
    <cellStyle name="SAPBEXresItem 3 3 4 4" xfId="46753"/>
    <cellStyle name="SAPBEXresItem 3 3 4 4 2" xfId="46754"/>
    <cellStyle name="SAPBEXresItem 3 3 4 5" xfId="46755"/>
    <cellStyle name="SAPBEXresItem 3 3 5" xfId="7007"/>
    <cellStyle name="SAPBEXresItem 3 3 5 2" xfId="7008"/>
    <cellStyle name="SAPBEXresItem 3 3 5 2 2" xfId="46756"/>
    <cellStyle name="SAPBEXresItem 3 3 5 2 2 2" xfId="46757"/>
    <cellStyle name="SAPBEXresItem 3 3 5 2 3" xfId="46758"/>
    <cellStyle name="SAPBEXresItem 3 3 5 2 3 2" xfId="46759"/>
    <cellStyle name="SAPBEXresItem 3 3 5 2 4" xfId="46760"/>
    <cellStyle name="SAPBEXresItem 3 3 5 3" xfId="46761"/>
    <cellStyle name="SAPBEXresItem 3 3 5 3 2" xfId="46762"/>
    <cellStyle name="SAPBEXresItem 3 3 5 4" xfId="46763"/>
    <cellStyle name="SAPBEXresItem 3 3 5 4 2" xfId="46764"/>
    <cellStyle name="SAPBEXresItem 3 3 5 5" xfId="46765"/>
    <cellStyle name="SAPBEXresItem 3 3 6" xfId="7009"/>
    <cellStyle name="SAPBEXresItem 3 3 6 2" xfId="7010"/>
    <cellStyle name="SAPBEXresItem 3 3 6 2 2" xfId="46766"/>
    <cellStyle name="SAPBEXresItem 3 3 6 2 2 2" xfId="46767"/>
    <cellStyle name="SAPBEXresItem 3 3 6 2 3" xfId="46768"/>
    <cellStyle name="SAPBEXresItem 3 3 6 2 3 2" xfId="46769"/>
    <cellStyle name="SAPBEXresItem 3 3 6 2 4" xfId="46770"/>
    <cellStyle name="SAPBEXresItem 3 3 6 3" xfId="46771"/>
    <cellStyle name="SAPBEXresItem 3 3 6 3 2" xfId="46772"/>
    <cellStyle name="SAPBEXresItem 3 3 6 4" xfId="46773"/>
    <cellStyle name="SAPBEXresItem 3 3 6 4 2" xfId="46774"/>
    <cellStyle name="SAPBEXresItem 3 3 6 5" xfId="46775"/>
    <cellStyle name="SAPBEXresItem 3 3 7" xfId="7011"/>
    <cellStyle name="SAPBEXresItem 3 3 7 2" xfId="46776"/>
    <cellStyle name="SAPBEXresItem 3 3 7 2 2" xfId="46777"/>
    <cellStyle name="SAPBEXresItem 3 3 7 3" xfId="46778"/>
    <cellStyle name="SAPBEXresItem 3 3 7 3 2" xfId="46779"/>
    <cellStyle name="SAPBEXresItem 3 3 7 4" xfId="46780"/>
    <cellStyle name="SAPBEXresItem 3 3 8" xfId="46781"/>
    <cellStyle name="SAPBEXresItem 3 3 8 2" xfId="46782"/>
    <cellStyle name="SAPBEXresItem 3 3 9" xfId="46783"/>
    <cellStyle name="SAPBEXresItem 3 3 9 2" xfId="46784"/>
    <cellStyle name="SAPBEXresItem 3 4" xfId="7012"/>
    <cellStyle name="SAPBEXresItem 3 4 10" xfId="46785"/>
    <cellStyle name="SAPBEXresItem 3 4 2" xfId="7013"/>
    <cellStyle name="SAPBEXresItem 3 4 2 2" xfId="7014"/>
    <cellStyle name="SAPBEXresItem 3 4 2 2 2" xfId="46786"/>
    <cellStyle name="SAPBEXresItem 3 4 2 2 2 2" xfId="46787"/>
    <cellStyle name="SAPBEXresItem 3 4 2 2 3" xfId="46788"/>
    <cellStyle name="SAPBEXresItem 3 4 2 2 3 2" xfId="46789"/>
    <cellStyle name="SAPBEXresItem 3 4 2 2 4" xfId="46790"/>
    <cellStyle name="SAPBEXresItem 3 4 2 3" xfId="46791"/>
    <cellStyle name="SAPBEXresItem 3 4 2 3 2" xfId="46792"/>
    <cellStyle name="SAPBEXresItem 3 4 2 4" xfId="46793"/>
    <cellStyle name="SAPBEXresItem 3 4 2 4 2" xfId="46794"/>
    <cellStyle name="SAPBEXresItem 3 4 2 5" xfId="46795"/>
    <cellStyle name="SAPBEXresItem 3 4 3" xfId="7015"/>
    <cellStyle name="SAPBEXresItem 3 4 3 2" xfId="7016"/>
    <cellStyle name="SAPBEXresItem 3 4 3 2 2" xfId="46796"/>
    <cellStyle name="SAPBEXresItem 3 4 3 2 2 2" xfId="46797"/>
    <cellStyle name="SAPBEXresItem 3 4 3 2 3" xfId="46798"/>
    <cellStyle name="SAPBEXresItem 3 4 3 2 3 2" xfId="46799"/>
    <cellStyle name="SAPBEXresItem 3 4 3 2 4" xfId="46800"/>
    <cellStyle name="SAPBEXresItem 3 4 3 3" xfId="46801"/>
    <cellStyle name="SAPBEXresItem 3 4 3 3 2" xfId="46802"/>
    <cellStyle name="SAPBEXresItem 3 4 3 4" xfId="46803"/>
    <cellStyle name="SAPBEXresItem 3 4 3 4 2" xfId="46804"/>
    <cellStyle name="SAPBEXresItem 3 4 3 5" xfId="46805"/>
    <cellStyle name="SAPBEXresItem 3 4 4" xfId="7017"/>
    <cellStyle name="SAPBEXresItem 3 4 4 2" xfId="7018"/>
    <cellStyle name="SAPBEXresItem 3 4 4 2 2" xfId="46806"/>
    <cellStyle name="SAPBEXresItem 3 4 4 2 2 2" xfId="46807"/>
    <cellStyle name="SAPBEXresItem 3 4 4 2 3" xfId="46808"/>
    <cellStyle name="SAPBEXresItem 3 4 4 2 3 2" xfId="46809"/>
    <cellStyle name="SAPBEXresItem 3 4 4 2 4" xfId="46810"/>
    <cellStyle name="SAPBEXresItem 3 4 4 3" xfId="46811"/>
    <cellStyle name="SAPBEXresItem 3 4 4 3 2" xfId="46812"/>
    <cellStyle name="SAPBEXresItem 3 4 4 4" xfId="46813"/>
    <cellStyle name="SAPBEXresItem 3 4 4 4 2" xfId="46814"/>
    <cellStyle name="SAPBEXresItem 3 4 4 5" xfId="46815"/>
    <cellStyle name="SAPBEXresItem 3 4 5" xfId="7019"/>
    <cellStyle name="SAPBEXresItem 3 4 5 2" xfId="7020"/>
    <cellStyle name="SAPBEXresItem 3 4 5 2 2" xfId="46816"/>
    <cellStyle name="SAPBEXresItem 3 4 5 2 2 2" xfId="46817"/>
    <cellStyle name="SAPBEXresItem 3 4 5 2 3" xfId="46818"/>
    <cellStyle name="SAPBEXresItem 3 4 5 2 3 2" xfId="46819"/>
    <cellStyle name="SAPBEXresItem 3 4 5 2 4" xfId="46820"/>
    <cellStyle name="SAPBEXresItem 3 4 5 3" xfId="46821"/>
    <cellStyle name="SAPBEXresItem 3 4 5 3 2" xfId="46822"/>
    <cellStyle name="SAPBEXresItem 3 4 5 4" xfId="46823"/>
    <cellStyle name="SAPBEXresItem 3 4 5 4 2" xfId="46824"/>
    <cellStyle name="SAPBEXresItem 3 4 5 5" xfId="46825"/>
    <cellStyle name="SAPBEXresItem 3 4 6" xfId="7021"/>
    <cellStyle name="SAPBEXresItem 3 4 6 2" xfId="7022"/>
    <cellStyle name="SAPBEXresItem 3 4 6 2 2" xfId="46826"/>
    <cellStyle name="SAPBEXresItem 3 4 6 2 2 2" xfId="46827"/>
    <cellStyle name="SAPBEXresItem 3 4 6 2 3" xfId="46828"/>
    <cellStyle name="SAPBEXresItem 3 4 6 2 3 2" xfId="46829"/>
    <cellStyle name="SAPBEXresItem 3 4 6 2 4" xfId="46830"/>
    <cellStyle name="SAPBEXresItem 3 4 6 3" xfId="46831"/>
    <cellStyle name="SAPBEXresItem 3 4 6 3 2" xfId="46832"/>
    <cellStyle name="SAPBEXresItem 3 4 6 4" xfId="46833"/>
    <cellStyle name="SAPBEXresItem 3 4 6 4 2" xfId="46834"/>
    <cellStyle name="SAPBEXresItem 3 4 6 5" xfId="46835"/>
    <cellStyle name="SAPBEXresItem 3 4 7" xfId="7023"/>
    <cellStyle name="SAPBEXresItem 3 4 7 2" xfId="46836"/>
    <cellStyle name="SAPBEXresItem 3 4 7 2 2" xfId="46837"/>
    <cellStyle name="SAPBEXresItem 3 4 7 3" xfId="46838"/>
    <cellStyle name="SAPBEXresItem 3 4 7 3 2" xfId="46839"/>
    <cellStyle name="SAPBEXresItem 3 4 7 4" xfId="46840"/>
    <cellStyle name="SAPBEXresItem 3 4 8" xfId="46841"/>
    <cellStyle name="SAPBEXresItem 3 4 8 2" xfId="46842"/>
    <cellStyle name="SAPBEXresItem 3 4 9" xfId="46843"/>
    <cellStyle name="SAPBEXresItem 3 4 9 2" xfId="46844"/>
    <cellStyle name="SAPBEXresItem 3 5" xfId="7024"/>
    <cellStyle name="SAPBEXresItem 3 5 2" xfId="7025"/>
    <cellStyle name="SAPBEXresItem 3 5 2 2" xfId="46845"/>
    <cellStyle name="SAPBEXresItem 3 5 2 2 2" xfId="46846"/>
    <cellStyle name="SAPBEXresItem 3 5 2 3" xfId="46847"/>
    <cellStyle name="SAPBEXresItem 3 5 2 3 2" xfId="46848"/>
    <cellStyle name="SAPBEXresItem 3 5 2 4" xfId="46849"/>
    <cellStyle name="SAPBEXresItem 3 5 3" xfId="46850"/>
    <cellStyle name="SAPBEXresItem 3 5 3 2" xfId="46851"/>
    <cellStyle name="SAPBEXresItem 3 5 4" xfId="46852"/>
    <cellStyle name="SAPBEXresItem 3 5 4 2" xfId="46853"/>
    <cellStyle name="SAPBEXresItem 3 5 5" xfId="46854"/>
    <cellStyle name="SAPBEXresItem 3 6" xfId="7026"/>
    <cellStyle name="SAPBEXresItem 3 6 2" xfId="7027"/>
    <cellStyle name="SAPBEXresItem 3 6 2 2" xfId="46855"/>
    <cellStyle name="SAPBEXresItem 3 6 2 2 2" xfId="46856"/>
    <cellStyle name="SAPBEXresItem 3 6 2 3" xfId="46857"/>
    <cellStyle name="SAPBEXresItem 3 6 2 3 2" xfId="46858"/>
    <cellStyle name="SAPBEXresItem 3 6 2 4" xfId="46859"/>
    <cellStyle name="SAPBEXresItem 3 6 3" xfId="46860"/>
    <cellStyle name="SAPBEXresItem 3 6 3 2" xfId="46861"/>
    <cellStyle name="SAPBEXresItem 3 6 4" xfId="46862"/>
    <cellStyle name="SAPBEXresItem 3 6 4 2" xfId="46863"/>
    <cellStyle name="SAPBEXresItem 3 6 5" xfId="46864"/>
    <cellStyle name="SAPBEXresItem 3 7" xfId="7028"/>
    <cellStyle name="SAPBEXresItem 3 7 2" xfId="7029"/>
    <cellStyle name="SAPBEXresItem 3 7 2 2" xfId="46865"/>
    <cellStyle name="SAPBEXresItem 3 7 2 2 2" xfId="46866"/>
    <cellStyle name="SAPBEXresItem 3 7 2 3" xfId="46867"/>
    <cellStyle name="SAPBEXresItem 3 7 2 3 2" xfId="46868"/>
    <cellStyle name="SAPBEXresItem 3 7 2 4" xfId="46869"/>
    <cellStyle name="SAPBEXresItem 3 7 3" xfId="46870"/>
    <cellStyle name="SAPBEXresItem 3 7 3 2" xfId="46871"/>
    <cellStyle name="SAPBEXresItem 3 7 4" xfId="46872"/>
    <cellStyle name="SAPBEXresItem 3 7 4 2" xfId="46873"/>
    <cellStyle name="SAPBEXresItem 3 7 5" xfId="46874"/>
    <cellStyle name="SAPBEXresItem 3 8" xfId="7030"/>
    <cellStyle name="SAPBEXresItem 3 8 2" xfId="7031"/>
    <cellStyle name="SAPBEXresItem 3 8 2 2" xfId="46875"/>
    <cellStyle name="SAPBEXresItem 3 8 2 2 2" xfId="46876"/>
    <cellStyle name="SAPBEXresItem 3 8 2 3" xfId="46877"/>
    <cellStyle name="SAPBEXresItem 3 8 2 3 2" xfId="46878"/>
    <cellStyle name="SAPBEXresItem 3 8 2 4" xfId="46879"/>
    <cellStyle name="SAPBEXresItem 3 8 3" xfId="46880"/>
    <cellStyle name="SAPBEXresItem 3 8 3 2" xfId="46881"/>
    <cellStyle name="SAPBEXresItem 3 8 4" xfId="46882"/>
    <cellStyle name="SAPBEXresItem 3 8 4 2" xfId="46883"/>
    <cellStyle name="SAPBEXresItem 3 8 5" xfId="46884"/>
    <cellStyle name="SAPBEXresItem 3 9" xfId="7032"/>
    <cellStyle name="SAPBEXresItem 3 9 2" xfId="7033"/>
    <cellStyle name="SAPBEXresItem 3 9 2 2" xfId="46885"/>
    <cellStyle name="SAPBEXresItem 3 9 2 2 2" xfId="46886"/>
    <cellStyle name="SAPBEXresItem 3 9 2 3" xfId="46887"/>
    <cellStyle name="SAPBEXresItem 3 9 2 3 2" xfId="46888"/>
    <cellStyle name="SAPBEXresItem 3 9 2 4" xfId="46889"/>
    <cellStyle name="SAPBEXresItem 3 9 3" xfId="46890"/>
    <cellStyle name="SAPBEXresItem 3 9 3 2" xfId="46891"/>
    <cellStyle name="SAPBEXresItem 3 9 4" xfId="46892"/>
    <cellStyle name="SAPBEXresItem 3 9 4 2" xfId="46893"/>
    <cellStyle name="SAPBEXresItem 3 9 5" xfId="46894"/>
    <cellStyle name="SAPBEXresItem 4" xfId="7034"/>
    <cellStyle name="SAPBEXresItem 4 10" xfId="46895"/>
    <cellStyle name="SAPBEXresItem 4 2" xfId="7035"/>
    <cellStyle name="SAPBEXresItem 4 2 2" xfId="7036"/>
    <cellStyle name="SAPBEXresItem 4 2 2 2" xfId="46896"/>
    <cellStyle name="SAPBEXresItem 4 2 2 2 2" xfId="46897"/>
    <cellStyle name="SAPBEXresItem 4 2 2 3" xfId="46898"/>
    <cellStyle name="SAPBEXresItem 4 2 2 3 2" xfId="46899"/>
    <cellStyle name="SAPBEXresItem 4 2 2 4" xfId="46900"/>
    <cellStyle name="SAPBEXresItem 4 2 3" xfId="46901"/>
    <cellStyle name="SAPBEXresItem 4 2 3 2" xfId="46902"/>
    <cellStyle name="SAPBEXresItem 4 2 4" xfId="46903"/>
    <cellStyle name="SAPBEXresItem 4 2 4 2" xfId="46904"/>
    <cellStyle name="SAPBEXresItem 4 2 5" xfId="46905"/>
    <cellStyle name="SAPBEXresItem 4 3" xfId="7037"/>
    <cellStyle name="SAPBEXresItem 4 3 2" xfId="7038"/>
    <cellStyle name="SAPBEXresItem 4 3 2 2" xfId="46906"/>
    <cellStyle name="SAPBEXresItem 4 3 2 2 2" xfId="46907"/>
    <cellStyle name="SAPBEXresItem 4 3 2 3" xfId="46908"/>
    <cellStyle name="SAPBEXresItem 4 3 2 3 2" xfId="46909"/>
    <cellStyle name="SAPBEXresItem 4 3 2 4" xfId="46910"/>
    <cellStyle name="SAPBEXresItem 4 3 3" xfId="46911"/>
    <cellStyle name="SAPBEXresItem 4 3 3 2" xfId="46912"/>
    <cellStyle name="SAPBEXresItem 4 3 4" xfId="46913"/>
    <cellStyle name="SAPBEXresItem 4 3 4 2" xfId="46914"/>
    <cellStyle name="SAPBEXresItem 4 3 5" xfId="46915"/>
    <cellStyle name="SAPBEXresItem 4 4" xfId="7039"/>
    <cellStyle name="SAPBEXresItem 4 4 2" xfId="7040"/>
    <cellStyle name="SAPBEXresItem 4 4 2 2" xfId="46916"/>
    <cellStyle name="SAPBEXresItem 4 4 2 2 2" xfId="46917"/>
    <cellStyle name="SAPBEXresItem 4 4 2 3" xfId="46918"/>
    <cellStyle name="SAPBEXresItem 4 4 2 3 2" xfId="46919"/>
    <cellStyle name="SAPBEXresItem 4 4 2 4" xfId="46920"/>
    <cellStyle name="SAPBEXresItem 4 4 3" xfId="46921"/>
    <cellStyle name="SAPBEXresItem 4 4 3 2" xfId="46922"/>
    <cellStyle name="SAPBEXresItem 4 4 4" xfId="46923"/>
    <cellStyle name="SAPBEXresItem 4 4 4 2" xfId="46924"/>
    <cellStyle name="SAPBEXresItem 4 4 5" xfId="46925"/>
    <cellStyle name="SAPBEXresItem 4 5" xfId="7041"/>
    <cellStyle name="SAPBEXresItem 4 5 2" xfId="7042"/>
    <cellStyle name="SAPBEXresItem 4 5 2 2" xfId="46926"/>
    <cellStyle name="SAPBEXresItem 4 5 2 2 2" xfId="46927"/>
    <cellStyle name="SAPBEXresItem 4 5 2 3" xfId="46928"/>
    <cellStyle name="SAPBEXresItem 4 5 2 3 2" xfId="46929"/>
    <cellStyle name="SAPBEXresItem 4 5 2 4" xfId="46930"/>
    <cellStyle name="SAPBEXresItem 4 5 3" xfId="46931"/>
    <cellStyle name="SAPBEXresItem 4 5 3 2" xfId="46932"/>
    <cellStyle name="SAPBEXresItem 4 5 4" xfId="46933"/>
    <cellStyle name="SAPBEXresItem 4 5 4 2" xfId="46934"/>
    <cellStyle name="SAPBEXresItem 4 5 5" xfId="46935"/>
    <cellStyle name="SAPBEXresItem 4 6" xfId="7043"/>
    <cellStyle name="SAPBEXresItem 4 6 2" xfId="7044"/>
    <cellStyle name="SAPBEXresItem 4 6 2 2" xfId="46936"/>
    <cellStyle name="SAPBEXresItem 4 6 2 2 2" xfId="46937"/>
    <cellStyle name="SAPBEXresItem 4 6 2 3" xfId="46938"/>
    <cellStyle name="SAPBEXresItem 4 6 2 3 2" xfId="46939"/>
    <cellStyle name="SAPBEXresItem 4 6 2 4" xfId="46940"/>
    <cellStyle name="SAPBEXresItem 4 6 3" xfId="46941"/>
    <cellStyle name="SAPBEXresItem 4 6 3 2" xfId="46942"/>
    <cellStyle name="SAPBEXresItem 4 6 4" xfId="46943"/>
    <cellStyle name="SAPBEXresItem 4 6 4 2" xfId="46944"/>
    <cellStyle name="SAPBEXresItem 4 6 5" xfId="46945"/>
    <cellStyle name="SAPBEXresItem 4 7" xfId="7045"/>
    <cellStyle name="SAPBEXresItem 4 7 2" xfId="46946"/>
    <cellStyle name="SAPBEXresItem 4 7 2 2" xfId="46947"/>
    <cellStyle name="SAPBEXresItem 4 7 3" xfId="46948"/>
    <cellStyle name="SAPBEXresItem 4 7 3 2" xfId="46949"/>
    <cellStyle name="SAPBEXresItem 4 7 4" xfId="46950"/>
    <cellStyle name="SAPBEXresItem 4 8" xfId="46951"/>
    <cellStyle name="SAPBEXresItem 4 8 2" xfId="46952"/>
    <cellStyle name="SAPBEXresItem 4 9" xfId="46953"/>
    <cellStyle name="SAPBEXresItem 4 9 2" xfId="46954"/>
    <cellStyle name="SAPBEXresItem 5" xfId="7046"/>
    <cellStyle name="SAPBEXresItem 5 10" xfId="46955"/>
    <cellStyle name="SAPBEXresItem 5 2" xfId="7047"/>
    <cellStyle name="SAPBEXresItem 5 2 2" xfId="7048"/>
    <cellStyle name="SAPBEXresItem 5 2 2 2" xfId="46956"/>
    <cellStyle name="SAPBEXresItem 5 2 2 2 2" xfId="46957"/>
    <cellStyle name="SAPBEXresItem 5 2 2 3" xfId="46958"/>
    <cellStyle name="SAPBEXresItem 5 2 2 3 2" xfId="46959"/>
    <cellStyle name="SAPBEXresItem 5 2 2 4" xfId="46960"/>
    <cellStyle name="SAPBEXresItem 5 2 3" xfId="46961"/>
    <cellStyle name="SAPBEXresItem 5 2 3 2" xfId="46962"/>
    <cellStyle name="SAPBEXresItem 5 2 4" xfId="46963"/>
    <cellStyle name="SAPBEXresItem 5 2 4 2" xfId="46964"/>
    <cellStyle name="SAPBEXresItem 5 2 5" xfId="46965"/>
    <cellStyle name="SAPBEXresItem 5 3" xfId="7049"/>
    <cellStyle name="SAPBEXresItem 5 3 2" xfId="7050"/>
    <cellStyle name="SAPBEXresItem 5 3 2 2" xfId="46966"/>
    <cellStyle name="SAPBEXresItem 5 3 2 2 2" xfId="46967"/>
    <cellStyle name="SAPBEXresItem 5 3 2 3" xfId="46968"/>
    <cellStyle name="SAPBEXresItem 5 3 2 3 2" xfId="46969"/>
    <cellStyle name="SAPBEXresItem 5 3 2 4" xfId="46970"/>
    <cellStyle name="SAPBEXresItem 5 3 3" xfId="46971"/>
    <cellStyle name="SAPBEXresItem 5 3 3 2" xfId="46972"/>
    <cellStyle name="SAPBEXresItem 5 3 4" xfId="46973"/>
    <cellStyle name="SAPBEXresItem 5 3 4 2" xfId="46974"/>
    <cellStyle name="SAPBEXresItem 5 3 5" xfId="46975"/>
    <cellStyle name="SAPBEXresItem 5 4" xfId="7051"/>
    <cellStyle name="SAPBEXresItem 5 4 2" xfId="7052"/>
    <cellStyle name="SAPBEXresItem 5 4 2 2" xfId="46976"/>
    <cellStyle name="SAPBEXresItem 5 4 2 2 2" xfId="46977"/>
    <cellStyle name="SAPBEXresItem 5 4 2 3" xfId="46978"/>
    <cellStyle name="SAPBEXresItem 5 4 2 3 2" xfId="46979"/>
    <cellStyle name="SAPBEXresItem 5 4 2 4" xfId="46980"/>
    <cellStyle name="SAPBEXresItem 5 4 3" xfId="46981"/>
    <cellStyle name="SAPBEXresItem 5 4 3 2" xfId="46982"/>
    <cellStyle name="SAPBEXresItem 5 4 4" xfId="46983"/>
    <cellStyle name="SAPBEXresItem 5 4 4 2" xfId="46984"/>
    <cellStyle name="SAPBEXresItem 5 4 5" xfId="46985"/>
    <cellStyle name="SAPBEXresItem 5 5" xfId="7053"/>
    <cellStyle name="SAPBEXresItem 5 5 2" xfId="7054"/>
    <cellStyle name="SAPBEXresItem 5 5 2 2" xfId="46986"/>
    <cellStyle name="SAPBEXresItem 5 5 2 2 2" xfId="46987"/>
    <cellStyle name="SAPBEXresItem 5 5 2 3" xfId="46988"/>
    <cellStyle name="SAPBEXresItem 5 5 2 3 2" xfId="46989"/>
    <cellStyle name="SAPBEXresItem 5 5 2 4" xfId="46990"/>
    <cellStyle name="SAPBEXresItem 5 5 3" xfId="46991"/>
    <cellStyle name="SAPBEXresItem 5 5 3 2" xfId="46992"/>
    <cellStyle name="SAPBEXresItem 5 5 4" xfId="46993"/>
    <cellStyle name="SAPBEXresItem 5 5 4 2" xfId="46994"/>
    <cellStyle name="SAPBEXresItem 5 5 5" xfId="46995"/>
    <cellStyle name="SAPBEXresItem 5 6" xfId="7055"/>
    <cellStyle name="SAPBEXresItem 5 6 2" xfId="7056"/>
    <cellStyle name="SAPBEXresItem 5 6 2 2" xfId="46996"/>
    <cellStyle name="SAPBEXresItem 5 6 2 2 2" xfId="46997"/>
    <cellStyle name="SAPBEXresItem 5 6 2 3" xfId="46998"/>
    <cellStyle name="SAPBEXresItem 5 6 2 3 2" xfId="46999"/>
    <cellStyle name="SAPBEXresItem 5 6 2 4" xfId="47000"/>
    <cellStyle name="SAPBEXresItem 5 6 3" xfId="47001"/>
    <cellStyle name="SAPBEXresItem 5 6 3 2" xfId="47002"/>
    <cellStyle name="SAPBEXresItem 5 6 4" xfId="47003"/>
    <cellStyle name="SAPBEXresItem 5 6 4 2" xfId="47004"/>
    <cellStyle name="SAPBEXresItem 5 6 5" xfId="47005"/>
    <cellStyle name="SAPBEXresItem 5 7" xfId="7057"/>
    <cellStyle name="SAPBEXresItem 5 7 2" xfId="47006"/>
    <cellStyle name="SAPBEXresItem 5 7 2 2" xfId="47007"/>
    <cellStyle name="SAPBEXresItem 5 7 3" xfId="47008"/>
    <cellStyle name="SAPBEXresItem 5 7 3 2" xfId="47009"/>
    <cellStyle name="SAPBEXresItem 5 7 4" xfId="47010"/>
    <cellStyle name="SAPBEXresItem 5 8" xfId="47011"/>
    <cellStyle name="SAPBEXresItem 5 8 2" xfId="47012"/>
    <cellStyle name="SAPBEXresItem 5 9" xfId="47013"/>
    <cellStyle name="SAPBEXresItem 5 9 2" xfId="47014"/>
    <cellStyle name="SAPBEXresItem 6" xfId="7058"/>
    <cellStyle name="SAPBEXresItem 6 10" xfId="47015"/>
    <cellStyle name="SAPBEXresItem 6 2" xfId="7059"/>
    <cellStyle name="SAPBEXresItem 6 2 2" xfId="7060"/>
    <cellStyle name="SAPBEXresItem 6 2 2 2" xfId="47016"/>
    <cellStyle name="SAPBEXresItem 6 2 2 2 2" xfId="47017"/>
    <cellStyle name="SAPBEXresItem 6 2 2 3" xfId="47018"/>
    <cellStyle name="SAPBEXresItem 6 2 2 3 2" xfId="47019"/>
    <cellStyle name="SAPBEXresItem 6 2 2 4" xfId="47020"/>
    <cellStyle name="SAPBEXresItem 6 2 3" xfId="47021"/>
    <cellStyle name="SAPBEXresItem 6 2 3 2" xfId="47022"/>
    <cellStyle name="SAPBEXresItem 6 2 4" xfId="47023"/>
    <cellStyle name="SAPBEXresItem 6 2 4 2" xfId="47024"/>
    <cellStyle name="SAPBEXresItem 6 2 5" xfId="47025"/>
    <cellStyle name="SAPBEXresItem 6 3" xfId="7061"/>
    <cellStyle name="SAPBEXresItem 6 3 2" xfId="7062"/>
    <cellStyle name="SAPBEXresItem 6 3 2 2" xfId="47026"/>
    <cellStyle name="SAPBEXresItem 6 3 2 2 2" xfId="47027"/>
    <cellStyle name="SAPBEXresItem 6 3 2 3" xfId="47028"/>
    <cellStyle name="SAPBEXresItem 6 3 2 3 2" xfId="47029"/>
    <cellStyle name="SAPBEXresItem 6 3 2 4" xfId="47030"/>
    <cellStyle name="SAPBEXresItem 6 3 3" xfId="47031"/>
    <cellStyle name="SAPBEXresItem 6 3 3 2" xfId="47032"/>
    <cellStyle name="SAPBEXresItem 6 3 4" xfId="47033"/>
    <cellStyle name="SAPBEXresItem 6 3 4 2" xfId="47034"/>
    <cellStyle name="SAPBEXresItem 6 3 5" xfId="47035"/>
    <cellStyle name="SAPBEXresItem 6 4" xfId="7063"/>
    <cellStyle name="SAPBEXresItem 6 4 2" xfId="7064"/>
    <cellStyle name="SAPBEXresItem 6 4 2 2" xfId="47036"/>
    <cellStyle name="SAPBEXresItem 6 4 2 2 2" xfId="47037"/>
    <cellStyle name="SAPBEXresItem 6 4 2 3" xfId="47038"/>
    <cellStyle name="SAPBEXresItem 6 4 2 3 2" xfId="47039"/>
    <cellStyle name="SAPBEXresItem 6 4 2 4" xfId="47040"/>
    <cellStyle name="SAPBEXresItem 6 4 3" xfId="47041"/>
    <cellStyle name="SAPBEXresItem 6 4 3 2" xfId="47042"/>
    <cellStyle name="SAPBEXresItem 6 4 4" xfId="47043"/>
    <cellStyle name="SAPBEXresItem 6 4 4 2" xfId="47044"/>
    <cellStyle name="SAPBEXresItem 6 4 5" xfId="47045"/>
    <cellStyle name="SAPBEXresItem 6 5" xfId="7065"/>
    <cellStyle name="SAPBEXresItem 6 5 2" xfId="7066"/>
    <cellStyle name="SAPBEXresItem 6 5 2 2" xfId="47046"/>
    <cellStyle name="SAPBEXresItem 6 5 2 2 2" xfId="47047"/>
    <cellStyle name="SAPBEXresItem 6 5 2 3" xfId="47048"/>
    <cellStyle name="SAPBEXresItem 6 5 2 3 2" xfId="47049"/>
    <cellStyle name="SAPBEXresItem 6 5 2 4" xfId="47050"/>
    <cellStyle name="SAPBEXresItem 6 5 3" xfId="47051"/>
    <cellStyle name="SAPBEXresItem 6 5 3 2" xfId="47052"/>
    <cellStyle name="SAPBEXresItem 6 5 4" xfId="47053"/>
    <cellStyle name="SAPBEXresItem 6 5 4 2" xfId="47054"/>
    <cellStyle name="SAPBEXresItem 6 5 5" xfId="47055"/>
    <cellStyle name="SAPBEXresItem 6 6" xfId="7067"/>
    <cellStyle name="SAPBEXresItem 6 6 2" xfId="7068"/>
    <cellStyle name="SAPBEXresItem 6 6 2 2" xfId="47056"/>
    <cellStyle name="SAPBEXresItem 6 6 2 2 2" xfId="47057"/>
    <cellStyle name="SAPBEXresItem 6 6 2 3" xfId="47058"/>
    <cellStyle name="SAPBEXresItem 6 6 2 3 2" xfId="47059"/>
    <cellStyle name="SAPBEXresItem 6 6 2 4" xfId="47060"/>
    <cellStyle name="SAPBEXresItem 6 6 3" xfId="47061"/>
    <cellStyle name="SAPBEXresItem 6 6 3 2" xfId="47062"/>
    <cellStyle name="SAPBEXresItem 6 6 4" xfId="47063"/>
    <cellStyle name="SAPBEXresItem 6 6 4 2" xfId="47064"/>
    <cellStyle name="SAPBEXresItem 6 6 5" xfId="47065"/>
    <cellStyle name="SAPBEXresItem 6 7" xfId="7069"/>
    <cellStyle name="SAPBEXresItem 6 7 2" xfId="47066"/>
    <cellStyle name="SAPBEXresItem 6 7 2 2" xfId="47067"/>
    <cellStyle name="SAPBEXresItem 6 7 3" xfId="47068"/>
    <cellStyle name="SAPBEXresItem 6 7 3 2" xfId="47069"/>
    <cellStyle name="SAPBEXresItem 6 7 4" xfId="47070"/>
    <cellStyle name="SAPBEXresItem 6 8" xfId="47071"/>
    <cellStyle name="SAPBEXresItem 6 8 2" xfId="47072"/>
    <cellStyle name="SAPBEXresItem 6 9" xfId="47073"/>
    <cellStyle name="SAPBEXresItem 6 9 2" xfId="47074"/>
    <cellStyle name="SAPBEXresItem 7" xfId="7070"/>
    <cellStyle name="SAPBEXresItem 7 2" xfId="7071"/>
    <cellStyle name="SAPBEXresItem 7 2 2" xfId="47075"/>
    <cellStyle name="SAPBEXresItem 7 2 2 2" xfId="47076"/>
    <cellStyle name="SAPBEXresItem 7 2 3" xfId="47077"/>
    <cellStyle name="SAPBEXresItem 7 2 3 2" xfId="47078"/>
    <cellStyle name="SAPBEXresItem 7 2 4" xfId="47079"/>
    <cellStyle name="SAPBEXresItem 7 3" xfId="47080"/>
    <cellStyle name="SAPBEXresItem 7 3 2" xfId="47081"/>
    <cellStyle name="SAPBEXresItem 7 4" xfId="47082"/>
    <cellStyle name="SAPBEXresItem 7 4 2" xfId="47083"/>
    <cellStyle name="SAPBEXresItem 7 5" xfId="47084"/>
    <cellStyle name="SAPBEXresItem 8" xfId="7072"/>
    <cellStyle name="SAPBEXresItem 8 2" xfId="7073"/>
    <cellStyle name="SAPBEXresItem 8 2 2" xfId="47085"/>
    <cellStyle name="SAPBEXresItem 8 2 2 2" xfId="47086"/>
    <cellStyle name="SAPBEXresItem 8 2 3" xfId="47087"/>
    <cellStyle name="SAPBEXresItem 8 2 3 2" xfId="47088"/>
    <cellStyle name="SAPBEXresItem 8 2 4" xfId="47089"/>
    <cellStyle name="SAPBEXresItem 8 3" xfId="47090"/>
    <cellStyle name="SAPBEXresItem 8 3 2" xfId="47091"/>
    <cellStyle name="SAPBEXresItem 8 4" xfId="47092"/>
    <cellStyle name="SAPBEXresItem 8 4 2" xfId="47093"/>
    <cellStyle name="SAPBEXresItem 8 5" xfId="47094"/>
    <cellStyle name="SAPBEXresItem 9" xfId="7074"/>
    <cellStyle name="SAPBEXresItem 9 2" xfId="7075"/>
    <cellStyle name="SAPBEXresItem 9 2 2" xfId="47095"/>
    <cellStyle name="SAPBEXresItem 9 2 2 2" xfId="47096"/>
    <cellStyle name="SAPBEXresItem 9 2 3" xfId="47097"/>
    <cellStyle name="SAPBEXresItem 9 2 3 2" xfId="47098"/>
    <cellStyle name="SAPBEXresItem 9 2 4" xfId="47099"/>
    <cellStyle name="SAPBEXresItem 9 3" xfId="47100"/>
    <cellStyle name="SAPBEXresItem 9 3 2" xfId="47101"/>
    <cellStyle name="SAPBEXresItem 9 4" xfId="47102"/>
    <cellStyle name="SAPBEXresItem 9 4 2" xfId="47103"/>
    <cellStyle name="SAPBEXresItem 9 5" xfId="47104"/>
    <cellStyle name="SAPBEXresItemX" xfId="7076"/>
    <cellStyle name="SAPBEXresItemX 10" xfId="7077"/>
    <cellStyle name="SAPBEXresItemX 10 2" xfId="7078"/>
    <cellStyle name="SAPBEXresItemX 10 2 2" xfId="47105"/>
    <cellStyle name="SAPBEXresItemX 10 2 2 2" xfId="47106"/>
    <cellStyle name="SAPBEXresItemX 10 2 3" xfId="47107"/>
    <cellStyle name="SAPBEXresItemX 10 2 3 2" xfId="47108"/>
    <cellStyle name="SAPBEXresItemX 10 2 4" xfId="47109"/>
    <cellStyle name="SAPBEXresItemX 10 3" xfId="47110"/>
    <cellStyle name="SAPBEXresItemX 10 3 2" xfId="47111"/>
    <cellStyle name="SAPBEXresItemX 10 4" xfId="47112"/>
    <cellStyle name="SAPBEXresItemX 10 4 2" xfId="47113"/>
    <cellStyle name="SAPBEXresItemX 10 5" xfId="47114"/>
    <cellStyle name="SAPBEXresItemX 11" xfId="7079"/>
    <cellStyle name="SAPBEXresItemX 11 2" xfId="47115"/>
    <cellStyle name="SAPBEXresItemX 11 2 2" xfId="47116"/>
    <cellStyle name="SAPBEXresItemX 11 3" xfId="47117"/>
    <cellStyle name="SAPBEXresItemX 11 3 2" xfId="47118"/>
    <cellStyle name="SAPBEXresItemX 11 4" xfId="47119"/>
    <cellStyle name="SAPBEXresItemX 12" xfId="7080"/>
    <cellStyle name="SAPBEXresItemX 12 2" xfId="47120"/>
    <cellStyle name="SAPBEXresItemX 12 2 2" xfId="47121"/>
    <cellStyle name="SAPBEXresItemX 12 3" xfId="47122"/>
    <cellStyle name="SAPBEXresItemX 12 3 2" xfId="47123"/>
    <cellStyle name="SAPBEXresItemX 12 4" xfId="47124"/>
    <cellStyle name="SAPBEXresItemX 13" xfId="7081"/>
    <cellStyle name="SAPBEXresItemX 13 2" xfId="47125"/>
    <cellStyle name="SAPBEXresItemX 13 2 2" xfId="47126"/>
    <cellStyle name="SAPBEXresItemX 13 3" xfId="47127"/>
    <cellStyle name="SAPBEXresItemX 13 3 2" xfId="47128"/>
    <cellStyle name="SAPBEXresItemX 13 4" xfId="47129"/>
    <cellStyle name="SAPBEXresItemX 14" xfId="7082"/>
    <cellStyle name="SAPBEXresItemX 14 2" xfId="47130"/>
    <cellStyle name="SAPBEXresItemX 14 2 2" xfId="47131"/>
    <cellStyle name="SAPBEXresItemX 14 3" xfId="47132"/>
    <cellStyle name="SAPBEXresItemX 14 3 2" xfId="47133"/>
    <cellStyle name="SAPBEXresItemX 14 4" xfId="47134"/>
    <cellStyle name="SAPBEXresItemX 15" xfId="7083"/>
    <cellStyle name="SAPBEXresItemX 15 2" xfId="47135"/>
    <cellStyle name="SAPBEXresItemX 15 2 2" xfId="47136"/>
    <cellStyle name="SAPBEXresItemX 15 3" xfId="47137"/>
    <cellStyle name="SAPBEXresItemX 15 3 2" xfId="47138"/>
    <cellStyle name="SAPBEXresItemX 15 4" xfId="47139"/>
    <cellStyle name="SAPBEXresItemX 16" xfId="47140"/>
    <cellStyle name="SAPBEXresItemX 16 2" xfId="47141"/>
    <cellStyle name="SAPBEXresItemX 16 2 2" xfId="47142"/>
    <cellStyle name="SAPBEXresItemX 16 3" xfId="47143"/>
    <cellStyle name="SAPBEXresItemX 17" xfId="47144"/>
    <cellStyle name="SAPBEXresItemX 17 2" xfId="47145"/>
    <cellStyle name="SAPBEXresItemX 17 2 2" xfId="47146"/>
    <cellStyle name="SAPBEXresItemX 17 3" xfId="47147"/>
    <cellStyle name="SAPBEXresItemX 18" xfId="47148"/>
    <cellStyle name="SAPBEXresItemX 18 2" xfId="47149"/>
    <cellStyle name="SAPBEXresItemX 18 2 2" xfId="47150"/>
    <cellStyle name="SAPBEXresItemX 18 3" xfId="47151"/>
    <cellStyle name="SAPBEXresItemX 19" xfId="47152"/>
    <cellStyle name="SAPBEXresItemX 19 2" xfId="47153"/>
    <cellStyle name="SAPBEXresItemX 2" xfId="7084"/>
    <cellStyle name="SAPBEXresItemX 2 10" xfId="7085"/>
    <cellStyle name="SAPBEXresItemX 2 10 2" xfId="47154"/>
    <cellStyle name="SAPBEXresItemX 2 10 2 2" xfId="47155"/>
    <cellStyle name="SAPBEXresItemX 2 10 3" xfId="47156"/>
    <cellStyle name="SAPBEXresItemX 2 10 3 2" xfId="47157"/>
    <cellStyle name="SAPBEXresItemX 2 10 4" xfId="47158"/>
    <cellStyle name="SAPBEXresItemX 2 11" xfId="7086"/>
    <cellStyle name="SAPBEXresItemX 2 11 2" xfId="47159"/>
    <cellStyle name="SAPBEXresItemX 2 11 2 2" xfId="47160"/>
    <cellStyle name="SAPBEXresItemX 2 11 3" xfId="47161"/>
    <cellStyle name="SAPBEXresItemX 2 11 3 2" xfId="47162"/>
    <cellStyle name="SAPBEXresItemX 2 11 4" xfId="47163"/>
    <cellStyle name="SAPBEXresItemX 2 12" xfId="7087"/>
    <cellStyle name="SAPBEXresItemX 2 12 2" xfId="47164"/>
    <cellStyle name="SAPBEXresItemX 2 12 2 2" xfId="47165"/>
    <cellStyle name="SAPBEXresItemX 2 12 3" xfId="47166"/>
    <cellStyle name="SAPBEXresItemX 2 12 3 2" xfId="47167"/>
    <cellStyle name="SAPBEXresItemX 2 12 4" xfId="47168"/>
    <cellStyle name="SAPBEXresItemX 2 13" xfId="7088"/>
    <cellStyle name="SAPBEXresItemX 2 13 2" xfId="47169"/>
    <cellStyle name="SAPBEXresItemX 2 13 2 2" xfId="47170"/>
    <cellStyle name="SAPBEXresItemX 2 13 3" xfId="47171"/>
    <cellStyle name="SAPBEXresItemX 2 13 3 2" xfId="47172"/>
    <cellStyle name="SAPBEXresItemX 2 13 4" xfId="47173"/>
    <cellStyle name="SAPBEXresItemX 2 14" xfId="7089"/>
    <cellStyle name="SAPBEXresItemX 2 14 2" xfId="47174"/>
    <cellStyle name="SAPBEXresItemX 2 14 2 2" xfId="47175"/>
    <cellStyle name="SAPBEXresItemX 2 14 3" xfId="47176"/>
    <cellStyle name="SAPBEXresItemX 2 14 3 2" xfId="47177"/>
    <cellStyle name="SAPBEXresItemX 2 14 4" xfId="47178"/>
    <cellStyle name="SAPBEXresItemX 2 15" xfId="47179"/>
    <cellStyle name="SAPBEXresItemX 2 15 2" xfId="47180"/>
    <cellStyle name="SAPBEXresItemX 2 15 2 2" xfId="47181"/>
    <cellStyle name="SAPBEXresItemX 2 15 3" xfId="47182"/>
    <cellStyle name="SAPBEXresItemX 2 16" xfId="47183"/>
    <cellStyle name="SAPBEXresItemX 2 16 2" xfId="47184"/>
    <cellStyle name="SAPBEXresItemX 2 16 2 2" xfId="47185"/>
    <cellStyle name="SAPBEXresItemX 2 16 3" xfId="47186"/>
    <cellStyle name="SAPBEXresItemX 2 17" xfId="47187"/>
    <cellStyle name="SAPBEXresItemX 2 17 2" xfId="47188"/>
    <cellStyle name="SAPBEXresItemX 2 17 2 2" xfId="47189"/>
    <cellStyle name="SAPBEXresItemX 2 17 3" xfId="47190"/>
    <cellStyle name="SAPBEXresItemX 2 18" xfId="47191"/>
    <cellStyle name="SAPBEXresItemX 2 18 2" xfId="47192"/>
    <cellStyle name="SAPBEXresItemX 2 19" xfId="47193"/>
    <cellStyle name="SAPBEXresItemX 2 19 2" xfId="47194"/>
    <cellStyle name="SAPBEXresItemX 2 2" xfId="7090"/>
    <cellStyle name="SAPBEXresItemX 2 2 10" xfId="7091"/>
    <cellStyle name="SAPBEXresItemX 2 2 10 2" xfId="47195"/>
    <cellStyle name="SAPBEXresItemX 2 2 10 2 2" xfId="47196"/>
    <cellStyle name="SAPBEXresItemX 2 2 10 3" xfId="47197"/>
    <cellStyle name="SAPBEXresItemX 2 2 10 3 2" xfId="47198"/>
    <cellStyle name="SAPBEXresItemX 2 2 10 4" xfId="47199"/>
    <cellStyle name="SAPBEXresItemX 2 2 11" xfId="47200"/>
    <cellStyle name="SAPBEXresItemX 2 2 11 2" xfId="47201"/>
    <cellStyle name="SAPBEXresItemX 2 2 12" xfId="47202"/>
    <cellStyle name="SAPBEXresItemX 2 2 12 2" xfId="47203"/>
    <cellStyle name="SAPBEXresItemX 2 2 13" xfId="47204"/>
    <cellStyle name="SAPBEXresItemX 2 2 2" xfId="7092"/>
    <cellStyle name="SAPBEXresItemX 2 2 2 10" xfId="47205"/>
    <cellStyle name="SAPBEXresItemX 2 2 2 2" xfId="7093"/>
    <cellStyle name="SAPBEXresItemX 2 2 2 2 2" xfId="7094"/>
    <cellStyle name="SAPBEXresItemX 2 2 2 2 2 2" xfId="47206"/>
    <cellStyle name="SAPBEXresItemX 2 2 2 2 2 2 2" xfId="47207"/>
    <cellStyle name="SAPBEXresItemX 2 2 2 2 2 3" xfId="47208"/>
    <cellStyle name="SAPBEXresItemX 2 2 2 2 2 3 2" xfId="47209"/>
    <cellStyle name="SAPBEXresItemX 2 2 2 2 2 4" xfId="47210"/>
    <cellStyle name="SAPBEXresItemX 2 2 2 2 3" xfId="47211"/>
    <cellStyle name="SAPBEXresItemX 2 2 2 2 3 2" xfId="47212"/>
    <cellStyle name="SAPBEXresItemX 2 2 2 2 4" xfId="47213"/>
    <cellStyle name="SAPBEXresItemX 2 2 2 2 4 2" xfId="47214"/>
    <cellStyle name="SAPBEXresItemX 2 2 2 2 5" xfId="47215"/>
    <cellStyle name="SAPBEXresItemX 2 2 2 3" xfId="7095"/>
    <cellStyle name="SAPBEXresItemX 2 2 2 3 2" xfId="7096"/>
    <cellStyle name="SAPBEXresItemX 2 2 2 3 2 2" xfId="47216"/>
    <cellStyle name="SAPBEXresItemX 2 2 2 3 2 2 2" xfId="47217"/>
    <cellStyle name="SAPBEXresItemX 2 2 2 3 2 3" xfId="47218"/>
    <cellStyle name="SAPBEXresItemX 2 2 2 3 2 3 2" xfId="47219"/>
    <cellStyle name="SAPBEXresItemX 2 2 2 3 2 4" xfId="47220"/>
    <cellStyle name="SAPBEXresItemX 2 2 2 3 3" xfId="47221"/>
    <cellStyle name="SAPBEXresItemX 2 2 2 3 3 2" xfId="47222"/>
    <cellStyle name="SAPBEXresItemX 2 2 2 3 4" xfId="47223"/>
    <cellStyle name="SAPBEXresItemX 2 2 2 3 4 2" xfId="47224"/>
    <cellStyle name="SAPBEXresItemX 2 2 2 3 5" xfId="47225"/>
    <cellStyle name="SAPBEXresItemX 2 2 2 4" xfId="7097"/>
    <cellStyle name="SAPBEXresItemX 2 2 2 4 2" xfId="7098"/>
    <cellStyle name="SAPBEXresItemX 2 2 2 4 2 2" xfId="47226"/>
    <cellStyle name="SAPBEXresItemX 2 2 2 4 2 2 2" xfId="47227"/>
    <cellStyle name="SAPBEXresItemX 2 2 2 4 2 3" xfId="47228"/>
    <cellStyle name="SAPBEXresItemX 2 2 2 4 2 3 2" xfId="47229"/>
    <cellStyle name="SAPBEXresItemX 2 2 2 4 2 4" xfId="47230"/>
    <cellStyle name="SAPBEXresItemX 2 2 2 4 3" xfId="47231"/>
    <cellStyle name="SAPBEXresItemX 2 2 2 4 3 2" xfId="47232"/>
    <cellStyle name="SAPBEXresItemX 2 2 2 4 4" xfId="47233"/>
    <cellStyle name="SAPBEXresItemX 2 2 2 4 4 2" xfId="47234"/>
    <cellStyle name="SAPBEXresItemX 2 2 2 4 5" xfId="47235"/>
    <cellStyle name="SAPBEXresItemX 2 2 2 5" xfId="7099"/>
    <cellStyle name="SAPBEXresItemX 2 2 2 5 2" xfId="7100"/>
    <cellStyle name="SAPBEXresItemX 2 2 2 5 2 2" xfId="47236"/>
    <cellStyle name="SAPBEXresItemX 2 2 2 5 2 2 2" xfId="47237"/>
    <cellStyle name="SAPBEXresItemX 2 2 2 5 2 3" xfId="47238"/>
    <cellStyle name="SAPBEXresItemX 2 2 2 5 2 3 2" xfId="47239"/>
    <cellStyle name="SAPBEXresItemX 2 2 2 5 2 4" xfId="47240"/>
    <cellStyle name="SAPBEXresItemX 2 2 2 5 3" xfId="47241"/>
    <cellStyle name="SAPBEXresItemX 2 2 2 5 3 2" xfId="47242"/>
    <cellStyle name="SAPBEXresItemX 2 2 2 5 4" xfId="47243"/>
    <cellStyle name="SAPBEXresItemX 2 2 2 5 4 2" xfId="47244"/>
    <cellStyle name="SAPBEXresItemX 2 2 2 5 5" xfId="47245"/>
    <cellStyle name="SAPBEXresItemX 2 2 2 6" xfId="7101"/>
    <cellStyle name="SAPBEXresItemX 2 2 2 6 2" xfId="7102"/>
    <cellStyle name="SAPBEXresItemX 2 2 2 6 2 2" xfId="47246"/>
    <cellStyle name="SAPBEXresItemX 2 2 2 6 2 2 2" xfId="47247"/>
    <cellStyle name="SAPBEXresItemX 2 2 2 6 2 3" xfId="47248"/>
    <cellStyle name="SAPBEXresItemX 2 2 2 6 2 3 2" xfId="47249"/>
    <cellStyle name="SAPBEXresItemX 2 2 2 6 2 4" xfId="47250"/>
    <cellStyle name="SAPBEXresItemX 2 2 2 6 3" xfId="47251"/>
    <cellStyle name="SAPBEXresItemX 2 2 2 6 3 2" xfId="47252"/>
    <cellStyle name="SAPBEXresItemX 2 2 2 6 4" xfId="47253"/>
    <cellStyle name="SAPBEXresItemX 2 2 2 6 4 2" xfId="47254"/>
    <cellStyle name="SAPBEXresItemX 2 2 2 6 5" xfId="47255"/>
    <cellStyle name="SAPBEXresItemX 2 2 2 7" xfId="7103"/>
    <cellStyle name="SAPBEXresItemX 2 2 2 7 2" xfId="47256"/>
    <cellStyle name="SAPBEXresItemX 2 2 2 7 2 2" xfId="47257"/>
    <cellStyle name="SAPBEXresItemX 2 2 2 7 3" xfId="47258"/>
    <cellStyle name="SAPBEXresItemX 2 2 2 7 3 2" xfId="47259"/>
    <cellStyle name="SAPBEXresItemX 2 2 2 7 4" xfId="47260"/>
    <cellStyle name="SAPBEXresItemX 2 2 2 8" xfId="47261"/>
    <cellStyle name="SAPBEXresItemX 2 2 2 8 2" xfId="47262"/>
    <cellStyle name="SAPBEXresItemX 2 2 2 9" xfId="47263"/>
    <cellStyle name="SAPBEXresItemX 2 2 2 9 2" xfId="47264"/>
    <cellStyle name="SAPBEXresItemX 2 2 3" xfId="7104"/>
    <cellStyle name="SAPBEXresItemX 2 2 3 10" xfId="47265"/>
    <cellStyle name="SAPBEXresItemX 2 2 3 2" xfId="7105"/>
    <cellStyle name="SAPBEXresItemX 2 2 3 2 2" xfId="7106"/>
    <cellStyle name="SAPBEXresItemX 2 2 3 2 2 2" xfId="47266"/>
    <cellStyle name="SAPBEXresItemX 2 2 3 2 2 2 2" xfId="47267"/>
    <cellStyle name="SAPBEXresItemX 2 2 3 2 2 3" xfId="47268"/>
    <cellStyle name="SAPBEXresItemX 2 2 3 2 2 3 2" xfId="47269"/>
    <cellStyle name="SAPBEXresItemX 2 2 3 2 2 4" xfId="47270"/>
    <cellStyle name="SAPBEXresItemX 2 2 3 2 3" xfId="47271"/>
    <cellStyle name="SAPBEXresItemX 2 2 3 2 3 2" xfId="47272"/>
    <cellStyle name="SAPBEXresItemX 2 2 3 2 4" xfId="47273"/>
    <cellStyle name="SAPBEXresItemX 2 2 3 2 4 2" xfId="47274"/>
    <cellStyle name="SAPBEXresItemX 2 2 3 2 5" xfId="47275"/>
    <cellStyle name="SAPBEXresItemX 2 2 3 3" xfId="7107"/>
    <cellStyle name="SAPBEXresItemX 2 2 3 3 2" xfId="7108"/>
    <cellStyle name="SAPBEXresItemX 2 2 3 3 2 2" xfId="47276"/>
    <cellStyle name="SAPBEXresItemX 2 2 3 3 2 2 2" xfId="47277"/>
    <cellStyle name="SAPBEXresItemX 2 2 3 3 2 3" xfId="47278"/>
    <cellStyle name="SAPBEXresItemX 2 2 3 3 2 3 2" xfId="47279"/>
    <cellStyle name="SAPBEXresItemX 2 2 3 3 2 4" xfId="47280"/>
    <cellStyle name="SAPBEXresItemX 2 2 3 3 3" xfId="47281"/>
    <cellStyle name="SAPBEXresItemX 2 2 3 3 3 2" xfId="47282"/>
    <cellStyle name="SAPBEXresItemX 2 2 3 3 4" xfId="47283"/>
    <cellStyle name="SAPBEXresItemX 2 2 3 3 4 2" xfId="47284"/>
    <cellStyle name="SAPBEXresItemX 2 2 3 3 5" xfId="47285"/>
    <cellStyle name="SAPBEXresItemX 2 2 3 4" xfId="7109"/>
    <cellStyle name="SAPBEXresItemX 2 2 3 4 2" xfId="7110"/>
    <cellStyle name="SAPBEXresItemX 2 2 3 4 2 2" xfId="47286"/>
    <cellStyle name="SAPBEXresItemX 2 2 3 4 2 2 2" xfId="47287"/>
    <cellStyle name="SAPBEXresItemX 2 2 3 4 2 3" xfId="47288"/>
    <cellStyle name="SAPBEXresItemX 2 2 3 4 2 3 2" xfId="47289"/>
    <cellStyle name="SAPBEXresItemX 2 2 3 4 2 4" xfId="47290"/>
    <cellStyle name="SAPBEXresItemX 2 2 3 4 3" xfId="47291"/>
    <cellStyle name="SAPBEXresItemX 2 2 3 4 3 2" xfId="47292"/>
    <cellStyle name="SAPBEXresItemX 2 2 3 4 4" xfId="47293"/>
    <cellStyle name="SAPBEXresItemX 2 2 3 4 4 2" xfId="47294"/>
    <cellStyle name="SAPBEXresItemX 2 2 3 4 5" xfId="47295"/>
    <cellStyle name="SAPBEXresItemX 2 2 3 5" xfId="7111"/>
    <cellStyle name="SAPBEXresItemX 2 2 3 5 2" xfId="7112"/>
    <cellStyle name="SAPBEXresItemX 2 2 3 5 2 2" xfId="47296"/>
    <cellStyle name="SAPBEXresItemX 2 2 3 5 2 2 2" xfId="47297"/>
    <cellStyle name="SAPBEXresItemX 2 2 3 5 2 3" xfId="47298"/>
    <cellStyle name="SAPBEXresItemX 2 2 3 5 2 3 2" xfId="47299"/>
    <cellStyle name="SAPBEXresItemX 2 2 3 5 2 4" xfId="47300"/>
    <cellStyle name="SAPBEXresItemX 2 2 3 5 3" xfId="47301"/>
    <cellStyle name="SAPBEXresItemX 2 2 3 5 3 2" xfId="47302"/>
    <cellStyle name="SAPBEXresItemX 2 2 3 5 4" xfId="47303"/>
    <cellStyle name="SAPBEXresItemX 2 2 3 5 4 2" xfId="47304"/>
    <cellStyle name="SAPBEXresItemX 2 2 3 5 5" xfId="47305"/>
    <cellStyle name="SAPBEXresItemX 2 2 3 6" xfId="7113"/>
    <cellStyle name="SAPBEXresItemX 2 2 3 6 2" xfId="7114"/>
    <cellStyle name="SAPBEXresItemX 2 2 3 6 2 2" xfId="47306"/>
    <cellStyle name="SAPBEXresItemX 2 2 3 6 2 2 2" xfId="47307"/>
    <cellStyle name="SAPBEXresItemX 2 2 3 6 2 3" xfId="47308"/>
    <cellStyle name="SAPBEXresItemX 2 2 3 6 2 3 2" xfId="47309"/>
    <cellStyle name="SAPBEXresItemX 2 2 3 6 2 4" xfId="47310"/>
    <cellStyle name="SAPBEXresItemX 2 2 3 6 3" xfId="47311"/>
    <cellStyle name="SAPBEXresItemX 2 2 3 6 3 2" xfId="47312"/>
    <cellStyle name="SAPBEXresItemX 2 2 3 6 4" xfId="47313"/>
    <cellStyle name="SAPBEXresItemX 2 2 3 6 4 2" xfId="47314"/>
    <cellStyle name="SAPBEXresItemX 2 2 3 6 5" xfId="47315"/>
    <cellStyle name="SAPBEXresItemX 2 2 3 7" xfId="7115"/>
    <cellStyle name="SAPBEXresItemX 2 2 3 7 2" xfId="47316"/>
    <cellStyle name="SAPBEXresItemX 2 2 3 7 2 2" xfId="47317"/>
    <cellStyle name="SAPBEXresItemX 2 2 3 7 3" xfId="47318"/>
    <cellStyle name="SAPBEXresItemX 2 2 3 7 3 2" xfId="47319"/>
    <cellStyle name="SAPBEXresItemX 2 2 3 7 4" xfId="47320"/>
    <cellStyle name="SAPBEXresItemX 2 2 3 8" xfId="47321"/>
    <cellStyle name="SAPBEXresItemX 2 2 3 8 2" xfId="47322"/>
    <cellStyle name="SAPBEXresItemX 2 2 3 9" xfId="47323"/>
    <cellStyle name="SAPBEXresItemX 2 2 3 9 2" xfId="47324"/>
    <cellStyle name="SAPBEXresItemX 2 2 4" xfId="7116"/>
    <cellStyle name="SAPBEXresItemX 2 2 4 10" xfId="47325"/>
    <cellStyle name="SAPBEXresItemX 2 2 4 2" xfId="7117"/>
    <cellStyle name="SAPBEXresItemX 2 2 4 2 2" xfId="7118"/>
    <cellStyle name="SAPBEXresItemX 2 2 4 2 2 2" xfId="47326"/>
    <cellStyle name="SAPBEXresItemX 2 2 4 2 2 2 2" xfId="47327"/>
    <cellStyle name="SAPBEXresItemX 2 2 4 2 2 3" xfId="47328"/>
    <cellStyle name="SAPBEXresItemX 2 2 4 2 2 3 2" xfId="47329"/>
    <cellStyle name="SAPBEXresItemX 2 2 4 2 2 4" xfId="47330"/>
    <cellStyle name="SAPBEXresItemX 2 2 4 2 3" xfId="47331"/>
    <cellStyle name="SAPBEXresItemX 2 2 4 2 3 2" xfId="47332"/>
    <cellStyle name="SAPBEXresItemX 2 2 4 2 4" xfId="47333"/>
    <cellStyle name="SAPBEXresItemX 2 2 4 2 4 2" xfId="47334"/>
    <cellStyle name="SAPBEXresItemX 2 2 4 2 5" xfId="47335"/>
    <cellStyle name="SAPBEXresItemX 2 2 4 3" xfId="7119"/>
    <cellStyle name="SAPBEXresItemX 2 2 4 3 2" xfId="7120"/>
    <cellStyle name="SAPBEXresItemX 2 2 4 3 2 2" xfId="47336"/>
    <cellStyle name="SAPBEXresItemX 2 2 4 3 2 2 2" xfId="47337"/>
    <cellStyle name="SAPBEXresItemX 2 2 4 3 2 3" xfId="47338"/>
    <cellStyle name="SAPBEXresItemX 2 2 4 3 2 3 2" xfId="47339"/>
    <cellStyle name="SAPBEXresItemX 2 2 4 3 2 4" xfId="47340"/>
    <cellStyle name="SAPBEXresItemX 2 2 4 3 3" xfId="47341"/>
    <cellStyle name="SAPBEXresItemX 2 2 4 3 3 2" xfId="47342"/>
    <cellStyle name="SAPBEXresItemX 2 2 4 3 4" xfId="47343"/>
    <cellStyle name="SAPBEXresItemX 2 2 4 3 4 2" xfId="47344"/>
    <cellStyle name="SAPBEXresItemX 2 2 4 3 5" xfId="47345"/>
    <cellStyle name="SAPBEXresItemX 2 2 4 4" xfId="7121"/>
    <cellStyle name="SAPBEXresItemX 2 2 4 4 2" xfId="7122"/>
    <cellStyle name="SAPBEXresItemX 2 2 4 4 2 2" xfId="47346"/>
    <cellStyle name="SAPBEXresItemX 2 2 4 4 2 2 2" xfId="47347"/>
    <cellStyle name="SAPBEXresItemX 2 2 4 4 2 3" xfId="47348"/>
    <cellStyle name="SAPBEXresItemX 2 2 4 4 2 3 2" xfId="47349"/>
    <cellStyle name="SAPBEXresItemX 2 2 4 4 2 4" xfId="47350"/>
    <cellStyle name="SAPBEXresItemX 2 2 4 4 3" xfId="47351"/>
    <cellStyle name="SAPBEXresItemX 2 2 4 4 3 2" xfId="47352"/>
    <cellStyle name="SAPBEXresItemX 2 2 4 4 4" xfId="47353"/>
    <cellStyle name="SAPBEXresItemX 2 2 4 4 4 2" xfId="47354"/>
    <cellStyle name="SAPBEXresItemX 2 2 4 4 5" xfId="47355"/>
    <cellStyle name="SAPBEXresItemX 2 2 4 5" xfId="7123"/>
    <cellStyle name="SAPBEXresItemX 2 2 4 5 2" xfId="7124"/>
    <cellStyle name="SAPBEXresItemX 2 2 4 5 2 2" xfId="47356"/>
    <cellStyle name="SAPBEXresItemX 2 2 4 5 2 2 2" xfId="47357"/>
    <cellStyle name="SAPBEXresItemX 2 2 4 5 2 3" xfId="47358"/>
    <cellStyle name="SAPBEXresItemX 2 2 4 5 2 3 2" xfId="47359"/>
    <cellStyle name="SAPBEXresItemX 2 2 4 5 2 4" xfId="47360"/>
    <cellStyle name="SAPBEXresItemX 2 2 4 5 3" xfId="47361"/>
    <cellStyle name="SAPBEXresItemX 2 2 4 5 3 2" xfId="47362"/>
    <cellStyle name="SAPBEXresItemX 2 2 4 5 4" xfId="47363"/>
    <cellStyle name="SAPBEXresItemX 2 2 4 5 4 2" xfId="47364"/>
    <cellStyle name="SAPBEXresItemX 2 2 4 5 5" xfId="47365"/>
    <cellStyle name="SAPBEXresItemX 2 2 4 6" xfId="7125"/>
    <cellStyle name="SAPBEXresItemX 2 2 4 6 2" xfId="7126"/>
    <cellStyle name="SAPBEXresItemX 2 2 4 6 2 2" xfId="47366"/>
    <cellStyle name="SAPBEXresItemX 2 2 4 6 2 2 2" xfId="47367"/>
    <cellStyle name="SAPBEXresItemX 2 2 4 6 2 3" xfId="47368"/>
    <cellStyle name="SAPBEXresItemX 2 2 4 6 2 3 2" xfId="47369"/>
    <cellStyle name="SAPBEXresItemX 2 2 4 6 2 4" xfId="47370"/>
    <cellStyle name="SAPBEXresItemX 2 2 4 6 3" xfId="47371"/>
    <cellStyle name="SAPBEXresItemX 2 2 4 6 3 2" xfId="47372"/>
    <cellStyle name="SAPBEXresItemX 2 2 4 6 4" xfId="47373"/>
    <cellStyle name="SAPBEXresItemX 2 2 4 6 4 2" xfId="47374"/>
    <cellStyle name="SAPBEXresItemX 2 2 4 6 5" xfId="47375"/>
    <cellStyle name="SAPBEXresItemX 2 2 4 7" xfId="7127"/>
    <cellStyle name="SAPBEXresItemX 2 2 4 7 2" xfId="47376"/>
    <cellStyle name="SAPBEXresItemX 2 2 4 7 2 2" xfId="47377"/>
    <cellStyle name="SAPBEXresItemX 2 2 4 7 3" xfId="47378"/>
    <cellStyle name="SAPBEXresItemX 2 2 4 7 3 2" xfId="47379"/>
    <cellStyle name="SAPBEXresItemX 2 2 4 7 4" xfId="47380"/>
    <cellStyle name="SAPBEXresItemX 2 2 4 8" xfId="47381"/>
    <cellStyle name="SAPBEXresItemX 2 2 4 8 2" xfId="47382"/>
    <cellStyle name="SAPBEXresItemX 2 2 4 9" xfId="47383"/>
    <cellStyle name="SAPBEXresItemX 2 2 4 9 2" xfId="47384"/>
    <cellStyle name="SAPBEXresItemX 2 2 5" xfId="7128"/>
    <cellStyle name="SAPBEXresItemX 2 2 5 2" xfId="7129"/>
    <cellStyle name="SAPBEXresItemX 2 2 5 2 2" xfId="47385"/>
    <cellStyle name="SAPBEXresItemX 2 2 5 2 2 2" xfId="47386"/>
    <cellStyle name="SAPBEXresItemX 2 2 5 2 3" xfId="47387"/>
    <cellStyle name="SAPBEXresItemX 2 2 5 2 3 2" xfId="47388"/>
    <cellStyle name="SAPBEXresItemX 2 2 5 2 4" xfId="47389"/>
    <cellStyle name="SAPBEXresItemX 2 2 5 3" xfId="47390"/>
    <cellStyle name="SAPBEXresItemX 2 2 5 3 2" xfId="47391"/>
    <cellStyle name="SAPBEXresItemX 2 2 5 4" xfId="47392"/>
    <cellStyle name="SAPBEXresItemX 2 2 5 4 2" xfId="47393"/>
    <cellStyle name="SAPBEXresItemX 2 2 5 5" xfId="47394"/>
    <cellStyle name="SAPBEXresItemX 2 2 6" xfId="7130"/>
    <cellStyle name="SAPBEXresItemX 2 2 6 2" xfId="7131"/>
    <cellStyle name="SAPBEXresItemX 2 2 6 2 2" xfId="47395"/>
    <cellStyle name="SAPBEXresItemX 2 2 6 2 2 2" xfId="47396"/>
    <cellStyle name="SAPBEXresItemX 2 2 6 2 3" xfId="47397"/>
    <cellStyle name="SAPBEXresItemX 2 2 6 2 3 2" xfId="47398"/>
    <cellStyle name="SAPBEXresItemX 2 2 6 2 4" xfId="47399"/>
    <cellStyle name="SAPBEXresItemX 2 2 6 3" xfId="47400"/>
    <cellStyle name="SAPBEXresItemX 2 2 6 3 2" xfId="47401"/>
    <cellStyle name="SAPBEXresItemX 2 2 6 4" xfId="47402"/>
    <cellStyle name="SAPBEXresItemX 2 2 6 4 2" xfId="47403"/>
    <cellStyle name="SAPBEXresItemX 2 2 6 5" xfId="47404"/>
    <cellStyle name="SAPBEXresItemX 2 2 7" xfId="7132"/>
    <cellStyle name="SAPBEXresItemX 2 2 7 2" xfId="7133"/>
    <cellStyle name="SAPBEXresItemX 2 2 7 2 2" xfId="47405"/>
    <cellStyle name="SAPBEXresItemX 2 2 7 2 2 2" xfId="47406"/>
    <cellStyle name="SAPBEXresItemX 2 2 7 2 3" xfId="47407"/>
    <cellStyle name="SAPBEXresItemX 2 2 7 2 3 2" xfId="47408"/>
    <cellStyle name="SAPBEXresItemX 2 2 7 2 4" xfId="47409"/>
    <cellStyle name="SAPBEXresItemX 2 2 7 3" xfId="47410"/>
    <cellStyle name="SAPBEXresItemX 2 2 7 3 2" xfId="47411"/>
    <cellStyle name="SAPBEXresItemX 2 2 7 4" xfId="47412"/>
    <cellStyle name="SAPBEXresItemX 2 2 7 4 2" xfId="47413"/>
    <cellStyle name="SAPBEXresItemX 2 2 7 5" xfId="47414"/>
    <cellStyle name="SAPBEXresItemX 2 2 8" xfId="7134"/>
    <cellStyle name="SAPBEXresItemX 2 2 8 2" xfId="7135"/>
    <cellStyle name="SAPBEXresItemX 2 2 8 2 2" xfId="47415"/>
    <cellStyle name="SAPBEXresItemX 2 2 8 2 2 2" xfId="47416"/>
    <cellStyle name="SAPBEXresItemX 2 2 8 2 3" xfId="47417"/>
    <cellStyle name="SAPBEXresItemX 2 2 8 2 3 2" xfId="47418"/>
    <cellStyle name="SAPBEXresItemX 2 2 8 2 4" xfId="47419"/>
    <cellStyle name="SAPBEXresItemX 2 2 8 3" xfId="47420"/>
    <cellStyle name="SAPBEXresItemX 2 2 8 3 2" xfId="47421"/>
    <cellStyle name="SAPBEXresItemX 2 2 8 4" xfId="47422"/>
    <cellStyle name="SAPBEXresItemX 2 2 8 4 2" xfId="47423"/>
    <cellStyle name="SAPBEXresItemX 2 2 8 5" xfId="47424"/>
    <cellStyle name="SAPBEXresItemX 2 2 9" xfId="7136"/>
    <cellStyle name="SAPBEXresItemX 2 2 9 2" xfId="7137"/>
    <cellStyle name="SAPBEXresItemX 2 2 9 2 2" xfId="47425"/>
    <cellStyle name="SAPBEXresItemX 2 2 9 2 2 2" xfId="47426"/>
    <cellStyle name="SAPBEXresItemX 2 2 9 2 3" xfId="47427"/>
    <cellStyle name="SAPBEXresItemX 2 2 9 2 3 2" xfId="47428"/>
    <cellStyle name="SAPBEXresItemX 2 2 9 2 4" xfId="47429"/>
    <cellStyle name="SAPBEXresItemX 2 2 9 3" xfId="47430"/>
    <cellStyle name="SAPBEXresItemX 2 2 9 3 2" xfId="47431"/>
    <cellStyle name="SAPBEXresItemX 2 2 9 4" xfId="47432"/>
    <cellStyle name="SAPBEXresItemX 2 2 9 4 2" xfId="47433"/>
    <cellStyle name="SAPBEXresItemX 2 2 9 5" xfId="47434"/>
    <cellStyle name="SAPBEXresItemX 2 20" xfId="47435"/>
    <cellStyle name="SAPBEXresItemX 2 20 2" xfId="47436"/>
    <cellStyle name="SAPBEXresItemX 2 21" xfId="47437"/>
    <cellStyle name="SAPBEXresItemX 2 3" xfId="7138"/>
    <cellStyle name="SAPBEXresItemX 2 3 10" xfId="47438"/>
    <cellStyle name="SAPBEXresItemX 2 3 2" xfId="7139"/>
    <cellStyle name="SAPBEXresItemX 2 3 2 2" xfId="7140"/>
    <cellStyle name="SAPBEXresItemX 2 3 2 2 2" xfId="47439"/>
    <cellStyle name="SAPBEXresItemX 2 3 2 2 2 2" xfId="47440"/>
    <cellStyle name="SAPBEXresItemX 2 3 2 2 3" xfId="47441"/>
    <cellStyle name="SAPBEXresItemX 2 3 2 2 3 2" xfId="47442"/>
    <cellStyle name="SAPBEXresItemX 2 3 2 2 4" xfId="47443"/>
    <cellStyle name="SAPBEXresItemX 2 3 2 3" xfId="47444"/>
    <cellStyle name="SAPBEXresItemX 2 3 2 3 2" xfId="47445"/>
    <cellStyle name="SAPBEXresItemX 2 3 2 4" xfId="47446"/>
    <cellStyle name="SAPBEXresItemX 2 3 2 4 2" xfId="47447"/>
    <cellStyle name="SAPBEXresItemX 2 3 2 5" xfId="47448"/>
    <cellStyle name="SAPBEXresItemX 2 3 3" xfId="7141"/>
    <cellStyle name="SAPBEXresItemX 2 3 3 2" xfId="7142"/>
    <cellStyle name="SAPBEXresItemX 2 3 3 2 2" xfId="47449"/>
    <cellStyle name="SAPBEXresItemX 2 3 3 2 2 2" xfId="47450"/>
    <cellStyle name="SAPBEXresItemX 2 3 3 2 3" xfId="47451"/>
    <cellStyle name="SAPBEXresItemX 2 3 3 2 3 2" xfId="47452"/>
    <cellStyle name="SAPBEXresItemX 2 3 3 2 4" xfId="47453"/>
    <cellStyle name="SAPBEXresItemX 2 3 3 3" xfId="47454"/>
    <cellStyle name="SAPBEXresItemX 2 3 3 3 2" xfId="47455"/>
    <cellStyle name="SAPBEXresItemX 2 3 3 4" xfId="47456"/>
    <cellStyle name="SAPBEXresItemX 2 3 3 4 2" xfId="47457"/>
    <cellStyle name="SAPBEXresItemX 2 3 3 5" xfId="47458"/>
    <cellStyle name="SAPBEXresItemX 2 3 4" xfId="7143"/>
    <cellStyle name="SAPBEXresItemX 2 3 4 2" xfId="7144"/>
    <cellStyle name="SAPBEXresItemX 2 3 4 2 2" xfId="47459"/>
    <cellStyle name="SAPBEXresItemX 2 3 4 2 2 2" xfId="47460"/>
    <cellStyle name="SAPBEXresItemX 2 3 4 2 3" xfId="47461"/>
    <cellStyle name="SAPBEXresItemX 2 3 4 2 3 2" xfId="47462"/>
    <cellStyle name="SAPBEXresItemX 2 3 4 2 4" xfId="47463"/>
    <cellStyle name="SAPBEXresItemX 2 3 4 3" xfId="47464"/>
    <cellStyle name="SAPBEXresItemX 2 3 4 3 2" xfId="47465"/>
    <cellStyle name="SAPBEXresItemX 2 3 4 4" xfId="47466"/>
    <cellStyle name="SAPBEXresItemX 2 3 4 4 2" xfId="47467"/>
    <cellStyle name="SAPBEXresItemX 2 3 4 5" xfId="47468"/>
    <cellStyle name="SAPBEXresItemX 2 3 5" xfId="7145"/>
    <cellStyle name="SAPBEXresItemX 2 3 5 2" xfId="7146"/>
    <cellStyle name="SAPBEXresItemX 2 3 5 2 2" xfId="47469"/>
    <cellStyle name="SAPBEXresItemX 2 3 5 2 2 2" xfId="47470"/>
    <cellStyle name="SAPBEXresItemX 2 3 5 2 3" xfId="47471"/>
    <cellStyle name="SAPBEXresItemX 2 3 5 2 3 2" xfId="47472"/>
    <cellStyle name="SAPBEXresItemX 2 3 5 2 4" xfId="47473"/>
    <cellStyle name="SAPBEXresItemX 2 3 5 3" xfId="47474"/>
    <cellStyle name="SAPBEXresItemX 2 3 5 3 2" xfId="47475"/>
    <cellStyle name="SAPBEXresItemX 2 3 5 4" xfId="47476"/>
    <cellStyle name="SAPBEXresItemX 2 3 5 4 2" xfId="47477"/>
    <cellStyle name="SAPBEXresItemX 2 3 5 5" xfId="47478"/>
    <cellStyle name="SAPBEXresItemX 2 3 6" xfId="7147"/>
    <cellStyle name="SAPBEXresItemX 2 3 6 2" xfId="7148"/>
    <cellStyle name="SAPBEXresItemX 2 3 6 2 2" xfId="47479"/>
    <cellStyle name="SAPBEXresItemX 2 3 6 2 2 2" xfId="47480"/>
    <cellStyle name="SAPBEXresItemX 2 3 6 2 3" xfId="47481"/>
    <cellStyle name="SAPBEXresItemX 2 3 6 2 3 2" xfId="47482"/>
    <cellStyle name="SAPBEXresItemX 2 3 6 2 4" xfId="47483"/>
    <cellStyle name="SAPBEXresItemX 2 3 6 3" xfId="47484"/>
    <cellStyle name="SAPBEXresItemX 2 3 6 3 2" xfId="47485"/>
    <cellStyle name="SAPBEXresItemX 2 3 6 4" xfId="47486"/>
    <cellStyle name="SAPBEXresItemX 2 3 6 4 2" xfId="47487"/>
    <cellStyle name="SAPBEXresItemX 2 3 6 5" xfId="47488"/>
    <cellStyle name="SAPBEXresItemX 2 3 7" xfId="7149"/>
    <cellStyle name="SAPBEXresItemX 2 3 7 2" xfId="47489"/>
    <cellStyle name="SAPBEXresItemX 2 3 7 2 2" xfId="47490"/>
    <cellStyle name="SAPBEXresItemX 2 3 7 3" xfId="47491"/>
    <cellStyle name="SAPBEXresItemX 2 3 7 3 2" xfId="47492"/>
    <cellStyle name="SAPBEXresItemX 2 3 7 4" xfId="47493"/>
    <cellStyle name="SAPBEXresItemX 2 3 8" xfId="47494"/>
    <cellStyle name="SAPBEXresItemX 2 3 8 2" xfId="47495"/>
    <cellStyle name="SAPBEXresItemX 2 3 9" xfId="47496"/>
    <cellStyle name="SAPBEXresItemX 2 3 9 2" xfId="47497"/>
    <cellStyle name="SAPBEXresItemX 2 4" xfId="7150"/>
    <cellStyle name="SAPBEXresItemX 2 4 10" xfId="47498"/>
    <cellStyle name="SAPBEXresItemX 2 4 2" xfId="7151"/>
    <cellStyle name="SAPBEXresItemX 2 4 2 2" xfId="7152"/>
    <cellStyle name="SAPBEXresItemX 2 4 2 2 2" xfId="47499"/>
    <cellStyle name="SAPBEXresItemX 2 4 2 2 2 2" xfId="47500"/>
    <cellStyle name="SAPBEXresItemX 2 4 2 2 3" xfId="47501"/>
    <cellStyle name="SAPBEXresItemX 2 4 2 2 3 2" xfId="47502"/>
    <cellStyle name="SAPBEXresItemX 2 4 2 2 4" xfId="47503"/>
    <cellStyle name="SAPBEXresItemX 2 4 2 3" xfId="47504"/>
    <cellStyle name="SAPBEXresItemX 2 4 2 3 2" xfId="47505"/>
    <cellStyle name="SAPBEXresItemX 2 4 2 4" xfId="47506"/>
    <cellStyle name="SAPBEXresItemX 2 4 2 4 2" xfId="47507"/>
    <cellStyle name="SAPBEXresItemX 2 4 2 5" xfId="47508"/>
    <cellStyle name="SAPBEXresItemX 2 4 3" xfId="7153"/>
    <cellStyle name="SAPBEXresItemX 2 4 3 2" xfId="7154"/>
    <cellStyle name="SAPBEXresItemX 2 4 3 2 2" xfId="47509"/>
    <cellStyle name="SAPBEXresItemX 2 4 3 2 2 2" xfId="47510"/>
    <cellStyle name="SAPBEXresItemX 2 4 3 2 3" xfId="47511"/>
    <cellStyle name="SAPBEXresItemX 2 4 3 2 3 2" xfId="47512"/>
    <cellStyle name="SAPBEXresItemX 2 4 3 2 4" xfId="47513"/>
    <cellStyle name="SAPBEXresItemX 2 4 3 3" xfId="47514"/>
    <cellStyle name="SAPBEXresItemX 2 4 3 3 2" xfId="47515"/>
    <cellStyle name="SAPBEXresItemX 2 4 3 4" xfId="47516"/>
    <cellStyle name="SAPBEXresItemX 2 4 3 4 2" xfId="47517"/>
    <cellStyle name="SAPBEXresItemX 2 4 3 5" xfId="47518"/>
    <cellStyle name="SAPBEXresItemX 2 4 4" xfId="7155"/>
    <cellStyle name="SAPBEXresItemX 2 4 4 2" xfId="7156"/>
    <cellStyle name="SAPBEXresItemX 2 4 4 2 2" xfId="47519"/>
    <cellStyle name="SAPBEXresItemX 2 4 4 2 2 2" xfId="47520"/>
    <cellStyle name="SAPBEXresItemX 2 4 4 2 3" xfId="47521"/>
    <cellStyle name="SAPBEXresItemX 2 4 4 2 3 2" xfId="47522"/>
    <cellStyle name="SAPBEXresItemX 2 4 4 2 4" xfId="47523"/>
    <cellStyle name="SAPBEXresItemX 2 4 4 3" xfId="47524"/>
    <cellStyle name="SAPBEXresItemX 2 4 4 3 2" xfId="47525"/>
    <cellStyle name="SAPBEXresItemX 2 4 4 4" xfId="47526"/>
    <cellStyle name="SAPBEXresItemX 2 4 4 4 2" xfId="47527"/>
    <cellStyle name="SAPBEXresItemX 2 4 4 5" xfId="47528"/>
    <cellStyle name="SAPBEXresItemX 2 4 5" xfId="7157"/>
    <cellStyle name="SAPBEXresItemX 2 4 5 2" xfId="7158"/>
    <cellStyle name="SAPBEXresItemX 2 4 5 2 2" xfId="47529"/>
    <cellStyle name="SAPBEXresItemX 2 4 5 2 2 2" xfId="47530"/>
    <cellStyle name="SAPBEXresItemX 2 4 5 2 3" xfId="47531"/>
    <cellStyle name="SAPBEXresItemX 2 4 5 2 3 2" xfId="47532"/>
    <cellStyle name="SAPBEXresItemX 2 4 5 2 4" xfId="47533"/>
    <cellStyle name="SAPBEXresItemX 2 4 5 3" xfId="47534"/>
    <cellStyle name="SAPBEXresItemX 2 4 5 3 2" xfId="47535"/>
    <cellStyle name="SAPBEXresItemX 2 4 5 4" xfId="47536"/>
    <cellStyle name="SAPBEXresItemX 2 4 5 4 2" xfId="47537"/>
    <cellStyle name="SAPBEXresItemX 2 4 5 5" xfId="47538"/>
    <cellStyle name="SAPBEXresItemX 2 4 6" xfId="7159"/>
    <cellStyle name="SAPBEXresItemX 2 4 6 2" xfId="7160"/>
    <cellStyle name="SAPBEXresItemX 2 4 6 2 2" xfId="47539"/>
    <cellStyle name="SAPBEXresItemX 2 4 6 2 2 2" xfId="47540"/>
    <cellStyle name="SAPBEXresItemX 2 4 6 2 3" xfId="47541"/>
    <cellStyle name="SAPBEXresItemX 2 4 6 2 3 2" xfId="47542"/>
    <cellStyle name="SAPBEXresItemX 2 4 6 2 4" xfId="47543"/>
    <cellStyle name="SAPBEXresItemX 2 4 6 3" xfId="47544"/>
    <cellStyle name="SAPBEXresItemX 2 4 6 3 2" xfId="47545"/>
    <cellStyle name="SAPBEXresItemX 2 4 6 4" xfId="47546"/>
    <cellStyle name="SAPBEXresItemX 2 4 6 4 2" xfId="47547"/>
    <cellStyle name="SAPBEXresItemX 2 4 6 5" xfId="47548"/>
    <cellStyle name="SAPBEXresItemX 2 4 7" xfId="7161"/>
    <cellStyle name="SAPBEXresItemX 2 4 7 2" xfId="47549"/>
    <cellStyle name="SAPBEXresItemX 2 4 7 2 2" xfId="47550"/>
    <cellStyle name="SAPBEXresItemX 2 4 7 3" xfId="47551"/>
    <cellStyle name="SAPBEXresItemX 2 4 7 3 2" xfId="47552"/>
    <cellStyle name="SAPBEXresItemX 2 4 7 4" xfId="47553"/>
    <cellStyle name="SAPBEXresItemX 2 4 8" xfId="47554"/>
    <cellStyle name="SAPBEXresItemX 2 4 8 2" xfId="47555"/>
    <cellStyle name="SAPBEXresItemX 2 4 9" xfId="47556"/>
    <cellStyle name="SAPBEXresItemX 2 4 9 2" xfId="47557"/>
    <cellStyle name="SAPBEXresItemX 2 5" xfId="7162"/>
    <cellStyle name="SAPBEXresItemX 2 5 10" xfId="47558"/>
    <cellStyle name="SAPBEXresItemX 2 5 2" xfId="7163"/>
    <cellStyle name="SAPBEXresItemX 2 5 2 2" xfId="7164"/>
    <cellStyle name="SAPBEXresItemX 2 5 2 2 2" xfId="47559"/>
    <cellStyle name="SAPBEXresItemX 2 5 2 2 2 2" xfId="47560"/>
    <cellStyle name="SAPBEXresItemX 2 5 2 2 3" xfId="47561"/>
    <cellStyle name="SAPBEXresItemX 2 5 2 2 3 2" xfId="47562"/>
    <cellStyle name="SAPBEXresItemX 2 5 2 2 4" xfId="47563"/>
    <cellStyle name="SAPBEXresItemX 2 5 2 3" xfId="47564"/>
    <cellStyle name="SAPBEXresItemX 2 5 2 3 2" xfId="47565"/>
    <cellStyle name="SAPBEXresItemX 2 5 2 4" xfId="47566"/>
    <cellStyle name="SAPBEXresItemX 2 5 2 4 2" xfId="47567"/>
    <cellStyle name="SAPBEXresItemX 2 5 2 5" xfId="47568"/>
    <cellStyle name="SAPBEXresItemX 2 5 3" xfId="7165"/>
    <cellStyle name="SAPBEXresItemX 2 5 3 2" xfId="7166"/>
    <cellStyle name="SAPBEXresItemX 2 5 3 2 2" xfId="47569"/>
    <cellStyle name="SAPBEXresItemX 2 5 3 2 2 2" xfId="47570"/>
    <cellStyle name="SAPBEXresItemX 2 5 3 2 3" xfId="47571"/>
    <cellStyle name="SAPBEXresItemX 2 5 3 2 3 2" xfId="47572"/>
    <cellStyle name="SAPBEXresItemX 2 5 3 2 4" xfId="47573"/>
    <cellStyle name="SAPBEXresItemX 2 5 3 3" xfId="47574"/>
    <cellStyle name="SAPBEXresItemX 2 5 3 3 2" xfId="47575"/>
    <cellStyle name="SAPBEXresItemX 2 5 3 4" xfId="47576"/>
    <cellStyle name="SAPBEXresItemX 2 5 3 4 2" xfId="47577"/>
    <cellStyle name="SAPBEXresItemX 2 5 3 5" xfId="47578"/>
    <cellStyle name="SAPBEXresItemX 2 5 4" xfId="7167"/>
    <cellStyle name="SAPBEXresItemX 2 5 4 2" xfId="7168"/>
    <cellStyle name="SAPBEXresItemX 2 5 4 2 2" xfId="47579"/>
    <cellStyle name="SAPBEXresItemX 2 5 4 2 2 2" xfId="47580"/>
    <cellStyle name="SAPBEXresItemX 2 5 4 2 3" xfId="47581"/>
    <cellStyle name="SAPBEXresItemX 2 5 4 2 3 2" xfId="47582"/>
    <cellStyle name="SAPBEXresItemX 2 5 4 2 4" xfId="47583"/>
    <cellStyle name="SAPBEXresItemX 2 5 4 3" xfId="47584"/>
    <cellStyle name="SAPBEXresItemX 2 5 4 3 2" xfId="47585"/>
    <cellStyle name="SAPBEXresItemX 2 5 4 4" xfId="47586"/>
    <cellStyle name="SAPBEXresItemX 2 5 4 4 2" xfId="47587"/>
    <cellStyle name="SAPBEXresItemX 2 5 4 5" xfId="47588"/>
    <cellStyle name="SAPBEXresItemX 2 5 5" xfId="7169"/>
    <cellStyle name="SAPBEXresItemX 2 5 5 2" xfId="7170"/>
    <cellStyle name="SAPBEXresItemX 2 5 5 2 2" xfId="47589"/>
    <cellStyle name="SAPBEXresItemX 2 5 5 2 2 2" xfId="47590"/>
    <cellStyle name="SAPBEXresItemX 2 5 5 2 3" xfId="47591"/>
    <cellStyle name="SAPBEXresItemX 2 5 5 2 3 2" xfId="47592"/>
    <cellStyle name="SAPBEXresItemX 2 5 5 2 4" xfId="47593"/>
    <cellStyle name="SAPBEXresItemX 2 5 5 3" xfId="47594"/>
    <cellStyle name="SAPBEXresItemX 2 5 5 3 2" xfId="47595"/>
    <cellStyle name="SAPBEXresItemX 2 5 5 4" xfId="47596"/>
    <cellStyle name="SAPBEXresItemX 2 5 5 4 2" xfId="47597"/>
    <cellStyle name="SAPBEXresItemX 2 5 5 5" xfId="47598"/>
    <cellStyle name="SAPBEXresItemX 2 5 6" xfId="7171"/>
    <cellStyle name="SAPBEXresItemX 2 5 6 2" xfId="7172"/>
    <cellStyle name="SAPBEXresItemX 2 5 6 2 2" xfId="47599"/>
    <cellStyle name="SAPBEXresItemX 2 5 6 2 2 2" xfId="47600"/>
    <cellStyle name="SAPBEXresItemX 2 5 6 2 3" xfId="47601"/>
    <cellStyle name="SAPBEXresItemX 2 5 6 2 3 2" xfId="47602"/>
    <cellStyle name="SAPBEXresItemX 2 5 6 2 4" xfId="47603"/>
    <cellStyle name="SAPBEXresItemX 2 5 6 3" xfId="47604"/>
    <cellStyle name="SAPBEXresItemX 2 5 6 3 2" xfId="47605"/>
    <cellStyle name="SAPBEXresItemX 2 5 6 4" xfId="47606"/>
    <cellStyle name="SAPBEXresItemX 2 5 6 4 2" xfId="47607"/>
    <cellStyle name="SAPBEXresItemX 2 5 6 5" xfId="47608"/>
    <cellStyle name="SAPBEXresItemX 2 5 7" xfId="7173"/>
    <cellStyle name="SAPBEXresItemX 2 5 7 2" xfId="47609"/>
    <cellStyle name="SAPBEXresItemX 2 5 7 2 2" xfId="47610"/>
    <cellStyle name="SAPBEXresItemX 2 5 7 3" xfId="47611"/>
    <cellStyle name="SAPBEXresItemX 2 5 7 3 2" xfId="47612"/>
    <cellStyle name="SAPBEXresItemX 2 5 7 4" xfId="47613"/>
    <cellStyle name="SAPBEXresItemX 2 5 8" xfId="47614"/>
    <cellStyle name="SAPBEXresItemX 2 5 8 2" xfId="47615"/>
    <cellStyle name="SAPBEXresItemX 2 5 9" xfId="47616"/>
    <cellStyle name="SAPBEXresItemX 2 5 9 2" xfId="47617"/>
    <cellStyle name="SAPBEXresItemX 2 6" xfId="7174"/>
    <cellStyle name="SAPBEXresItemX 2 6 2" xfId="7175"/>
    <cellStyle name="SAPBEXresItemX 2 6 2 2" xfId="47618"/>
    <cellStyle name="SAPBEXresItemX 2 6 2 2 2" xfId="47619"/>
    <cellStyle name="SAPBEXresItemX 2 6 2 3" xfId="47620"/>
    <cellStyle name="SAPBEXresItemX 2 6 2 3 2" xfId="47621"/>
    <cellStyle name="SAPBEXresItemX 2 6 2 4" xfId="47622"/>
    <cellStyle name="SAPBEXresItemX 2 6 3" xfId="47623"/>
    <cellStyle name="SAPBEXresItemX 2 6 3 2" xfId="47624"/>
    <cellStyle name="SAPBEXresItemX 2 6 4" xfId="47625"/>
    <cellStyle name="SAPBEXresItemX 2 6 4 2" xfId="47626"/>
    <cellStyle name="SAPBEXresItemX 2 6 5" xfId="47627"/>
    <cellStyle name="SAPBEXresItemX 2 7" xfId="7176"/>
    <cellStyle name="SAPBEXresItemX 2 7 2" xfId="7177"/>
    <cellStyle name="SAPBEXresItemX 2 7 2 2" xfId="47628"/>
    <cellStyle name="SAPBEXresItemX 2 7 2 2 2" xfId="47629"/>
    <cellStyle name="SAPBEXresItemX 2 7 2 3" xfId="47630"/>
    <cellStyle name="SAPBEXresItemX 2 7 2 3 2" xfId="47631"/>
    <cellStyle name="SAPBEXresItemX 2 7 2 4" xfId="47632"/>
    <cellStyle name="SAPBEXresItemX 2 7 3" xfId="47633"/>
    <cellStyle name="SAPBEXresItemX 2 7 3 2" xfId="47634"/>
    <cellStyle name="SAPBEXresItemX 2 7 4" xfId="47635"/>
    <cellStyle name="SAPBEXresItemX 2 7 4 2" xfId="47636"/>
    <cellStyle name="SAPBEXresItemX 2 7 5" xfId="47637"/>
    <cellStyle name="SAPBEXresItemX 2 8" xfId="7178"/>
    <cellStyle name="SAPBEXresItemX 2 8 2" xfId="7179"/>
    <cellStyle name="SAPBEXresItemX 2 8 2 2" xfId="47638"/>
    <cellStyle name="SAPBEXresItemX 2 8 2 2 2" xfId="47639"/>
    <cellStyle name="SAPBEXresItemX 2 8 2 3" xfId="47640"/>
    <cellStyle name="SAPBEXresItemX 2 8 2 3 2" xfId="47641"/>
    <cellStyle name="SAPBEXresItemX 2 8 2 4" xfId="47642"/>
    <cellStyle name="SAPBEXresItemX 2 8 3" xfId="47643"/>
    <cellStyle name="SAPBEXresItemX 2 8 3 2" xfId="47644"/>
    <cellStyle name="SAPBEXresItemX 2 8 4" xfId="47645"/>
    <cellStyle name="SAPBEXresItemX 2 8 4 2" xfId="47646"/>
    <cellStyle name="SAPBEXresItemX 2 8 5" xfId="47647"/>
    <cellStyle name="SAPBEXresItemX 2 9" xfId="7180"/>
    <cellStyle name="SAPBEXresItemX 2 9 2" xfId="7181"/>
    <cellStyle name="SAPBEXresItemX 2 9 2 2" xfId="47648"/>
    <cellStyle name="SAPBEXresItemX 2 9 2 2 2" xfId="47649"/>
    <cellStyle name="SAPBEXresItemX 2 9 2 3" xfId="47650"/>
    <cellStyle name="SAPBEXresItemX 2 9 2 3 2" xfId="47651"/>
    <cellStyle name="SAPBEXresItemX 2 9 2 4" xfId="47652"/>
    <cellStyle name="SAPBEXresItemX 2 9 3" xfId="47653"/>
    <cellStyle name="SAPBEXresItemX 2 9 3 2" xfId="47654"/>
    <cellStyle name="SAPBEXresItemX 2 9 4" xfId="47655"/>
    <cellStyle name="SAPBEXresItemX 2 9 4 2" xfId="47656"/>
    <cellStyle name="SAPBEXresItemX 2 9 5" xfId="47657"/>
    <cellStyle name="SAPBEXresItemX 20" xfId="47658"/>
    <cellStyle name="SAPBEXresItemX 20 2" xfId="47659"/>
    <cellStyle name="SAPBEXresItemX 21" xfId="47660"/>
    <cellStyle name="SAPBEXresItemX 21 2" xfId="47661"/>
    <cellStyle name="SAPBEXresItemX 22" xfId="47662"/>
    <cellStyle name="SAPBEXresItemX 3" xfId="7182"/>
    <cellStyle name="SAPBEXresItemX 3 10" xfId="7183"/>
    <cellStyle name="SAPBEXresItemX 3 10 2" xfId="47663"/>
    <cellStyle name="SAPBEXresItemX 3 10 2 2" xfId="47664"/>
    <cellStyle name="SAPBEXresItemX 3 10 3" xfId="47665"/>
    <cellStyle name="SAPBEXresItemX 3 10 3 2" xfId="47666"/>
    <cellStyle name="SAPBEXresItemX 3 10 4" xfId="47667"/>
    <cellStyle name="SAPBEXresItemX 3 11" xfId="47668"/>
    <cellStyle name="SAPBEXresItemX 3 11 2" xfId="47669"/>
    <cellStyle name="SAPBEXresItemX 3 12" xfId="47670"/>
    <cellStyle name="SAPBEXresItemX 3 12 2" xfId="47671"/>
    <cellStyle name="SAPBEXresItemX 3 13" xfId="47672"/>
    <cellStyle name="SAPBEXresItemX 3 2" xfId="7184"/>
    <cellStyle name="SAPBEXresItemX 3 2 10" xfId="47673"/>
    <cellStyle name="SAPBEXresItemX 3 2 2" xfId="7185"/>
    <cellStyle name="SAPBEXresItemX 3 2 2 2" xfId="7186"/>
    <cellStyle name="SAPBEXresItemX 3 2 2 2 2" xfId="47674"/>
    <cellStyle name="SAPBEXresItemX 3 2 2 2 2 2" xfId="47675"/>
    <cellStyle name="SAPBEXresItemX 3 2 2 2 3" xfId="47676"/>
    <cellStyle name="SAPBEXresItemX 3 2 2 2 3 2" xfId="47677"/>
    <cellStyle name="SAPBEXresItemX 3 2 2 2 4" xfId="47678"/>
    <cellStyle name="SAPBEXresItemX 3 2 2 3" xfId="47679"/>
    <cellStyle name="SAPBEXresItemX 3 2 2 3 2" xfId="47680"/>
    <cellStyle name="SAPBEXresItemX 3 2 2 4" xfId="47681"/>
    <cellStyle name="SAPBEXresItemX 3 2 2 4 2" xfId="47682"/>
    <cellStyle name="SAPBEXresItemX 3 2 2 5" xfId="47683"/>
    <cellStyle name="SAPBEXresItemX 3 2 3" xfId="7187"/>
    <cellStyle name="SAPBEXresItemX 3 2 3 2" xfId="7188"/>
    <cellStyle name="SAPBEXresItemX 3 2 3 2 2" xfId="47684"/>
    <cellStyle name="SAPBEXresItemX 3 2 3 2 2 2" xfId="47685"/>
    <cellStyle name="SAPBEXresItemX 3 2 3 2 3" xfId="47686"/>
    <cellStyle name="SAPBEXresItemX 3 2 3 2 3 2" xfId="47687"/>
    <cellStyle name="SAPBEXresItemX 3 2 3 2 4" xfId="47688"/>
    <cellStyle name="SAPBEXresItemX 3 2 3 3" xfId="47689"/>
    <cellStyle name="SAPBEXresItemX 3 2 3 3 2" xfId="47690"/>
    <cellStyle name="SAPBEXresItemX 3 2 3 4" xfId="47691"/>
    <cellStyle name="SAPBEXresItemX 3 2 3 4 2" xfId="47692"/>
    <cellStyle name="SAPBEXresItemX 3 2 3 5" xfId="47693"/>
    <cellStyle name="SAPBEXresItemX 3 2 4" xfId="7189"/>
    <cellStyle name="SAPBEXresItemX 3 2 4 2" xfId="7190"/>
    <cellStyle name="SAPBEXresItemX 3 2 4 2 2" xfId="47694"/>
    <cellStyle name="SAPBEXresItemX 3 2 4 2 2 2" xfId="47695"/>
    <cellStyle name="SAPBEXresItemX 3 2 4 2 3" xfId="47696"/>
    <cellStyle name="SAPBEXresItemX 3 2 4 2 3 2" xfId="47697"/>
    <cellStyle name="SAPBEXresItemX 3 2 4 2 4" xfId="47698"/>
    <cellStyle name="SAPBEXresItemX 3 2 4 3" xfId="47699"/>
    <cellStyle name="SAPBEXresItemX 3 2 4 3 2" xfId="47700"/>
    <cellStyle name="SAPBEXresItemX 3 2 4 4" xfId="47701"/>
    <cellStyle name="SAPBEXresItemX 3 2 4 4 2" xfId="47702"/>
    <cellStyle name="SAPBEXresItemX 3 2 4 5" xfId="47703"/>
    <cellStyle name="SAPBEXresItemX 3 2 5" xfId="7191"/>
    <cellStyle name="SAPBEXresItemX 3 2 5 2" xfId="7192"/>
    <cellStyle name="SAPBEXresItemX 3 2 5 2 2" xfId="47704"/>
    <cellStyle name="SAPBEXresItemX 3 2 5 2 2 2" xfId="47705"/>
    <cellStyle name="SAPBEXresItemX 3 2 5 2 3" xfId="47706"/>
    <cellStyle name="SAPBEXresItemX 3 2 5 2 3 2" xfId="47707"/>
    <cellStyle name="SAPBEXresItemX 3 2 5 2 4" xfId="47708"/>
    <cellStyle name="SAPBEXresItemX 3 2 5 3" xfId="47709"/>
    <cellStyle name="SAPBEXresItemX 3 2 5 3 2" xfId="47710"/>
    <cellStyle name="SAPBEXresItemX 3 2 5 4" xfId="47711"/>
    <cellStyle name="SAPBEXresItemX 3 2 5 4 2" xfId="47712"/>
    <cellStyle name="SAPBEXresItemX 3 2 5 5" xfId="47713"/>
    <cellStyle name="SAPBEXresItemX 3 2 6" xfId="7193"/>
    <cellStyle name="SAPBEXresItemX 3 2 6 2" xfId="7194"/>
    <cellStyle name="SAPBEXresItemX 3 2 6 2 2" xfId="47714"/>
    <cellStyle name="SAPBEXresItemX 3 2 6 2 2 2" xfId="47715"/>
    <cellStyle name="SAPBEXresItemX 3 2 6 2 3" xfId="47716"/>
    <cellStyle name="SAPBEXresItemX 3 2 6 2 3 2" xfId="47717"/>
    <cellStyle name="SAPBEXresItemX 3 2 6 2 4" xfId="47718"/>
    <cellStyle name="SAPBEXresItemX 3 2 6 3" xfId="47719"/>
    <cellStyle name="SAPBEXresItemX 3 2 6 3 2" xfId="47720"/>
    <cellStyle name="SAPBEXresItemX 3 2 6 4" xfId="47721"/>
    <cellStyle name="SAPBEXresItemX 3 2 6 4 2" xfId="47722"/>
    <cellStyle name="SAPBEXresItemX 3 2 6 5" xfId="47723"/>
    <cellStyle name="SAPBEXresItemX 3 2 7" xfId="7195"/>
    <cellStyle name="SAPBEXresItemX 3 2 7 2" xfId="47724"/>
    <cellStyle name="SAPBEXresItemX 3 2 7 2 2" xfId="47725"/>
    <cellStyle name="SAPBEXresItemX 3 2 7 3" xfId="47726"/>
    <cellStyle name="SAPBEXresItemX 3 2 7 3 2" xfId="47727"/>
    <cellStyle name="SAPBEXresItemX 3 2 7 4" xfId="47728"/>
    <cellStyle name="SAPBEXresItemX 3 2 8" xfId="47729"/>
    <cellStyle name="SAPBEXresItemX 3 2 8 2" xfId="47730"/>
    <cellStyle name="SAPBEXresItemX 3 2 9" xfId="47731"/>
    <cellStyle name="SAPBEXresItemX 3 2 9 2" xfId="47732"/>
    <cellStyle name="SAPBEXresItemX 3 3" xfId="7196"/>
    <cellStyle name="SAPBEXresItemX 3 3 10" xfId="47733"/>
    <cellStyle name="SAPBEXresItemX 3 3 2" xfId="7197"/>
    <cellStyle name="SAPBEXresItemX 3 3 2 2" xfId="7198"/>
    <cellStyle name="SAPBEXresItemX 3 3 2 2 2" xfId="47734"/>
    <cellStyle name="SAPBEXresItemX 3 3 2 2 2 2" xfId="47735"/>
    <cellStyle name="SAPBEXresItemX 3 3 2 2 3" xfId="47736"/>
    <cellStyle name="SAPBEXresItemX 3 3 2 2 3 2" xfId="47737"/>
    <cellStyle name="SAPBEXresItemX 3 3 2 2 4" xfId="47738"/>
    <cellStyle name="SAPBEXresItemX 3 3 2 3" xfId="47739"/>
    <cellStyle name="SAPBEXresItemX 3 3 2 3 2" xfId="47740"/>
    <cellStyle name="SAPBEXresItemX 3 3 2 4" xfId="47741"/>
    <cellStyle name="SAPBEXresItemX 3 3 2 4 2" xfId="47742"/>
    <cellStyle name="SAPBEXresItemX 3 3 2 5" xfId="47743"/>
    <cellStyle name="SAPBEXresItemX 3 3 3" xfId="7199"/>
    <cellStyle name="SAPBEXresItemX 3 3 3 2" xfId="7200"/>
    <cellStyle name="SAPBEXresItemX 3 3 3 2 2" xfId="47744"/>
    <cellStyle name="SAPBEXresItemX 3 3 3 2 2 2" xfId="47745"/>
    <cellStyle name="SAPBEXresItemX 3 3 3 2 3" xfId="47746"/>
    <cellStyle name="SAPBEXresItemX 3 3 3 2 3 2" xfId="47747"/>
    <cellStyle name="SAPBEXresItemX 3 3 3 2 4" xfId="47748"/>
    <cellStyle name="SAPBEXresItemX 3 3 3 3" xfId="47749"/>
    <cellStyle name="SAPBEXresItemX 3 3 3 3 2" xfId="47750"/>
    <cellStyle name="SAPBEXresItemX 3 3 3 4" xfId="47751"/>
    <cellStyle name="SAPBEXresItemX 3 3 3 4 2" xfId="47752"/>
    <cellStyle name="SAPBEXresItemX 3 3 3 5" xfId="47753"/>
    <cellStyle name="SAPBEXresItemX 3 3 4" xfId="7201"/>
    <cellStyle name="SAPBEXresItemX 3 3 4 2" xfId="7202"/>
    <cellStyle name="SAPBEXresItemX 3 3 4 2 2" xfId="47754"/>
    <cellStyle name="SAPBEXresItemX 3 3 4 2 2 2" xfId="47755"/>
    <cellStyle name="SAPBEXresItemX 3 3 4 2 3" xfId="47756"/>
    <cellStyle name="SAPBEXresItemX 3 3 4 2 3 2" xfId="47757"/>
    <cellStyle name="SAPBEXresItemX 3 3 4 2 4" xfId="47758"/>
    <cellStyle name="SAPBEXresItemX 3 3 4 3" xfId="47759"/>
    <cellStyle name="SAPBEXresItemX 3 3 4 3 2" xfId="47760"/>
    <cellStyle name="SAPBEXresItemX 3 3 4 4" xfId="47761"/>
    <cellStyle name="SAPBEXresItemX 3 3 4 4 2" xfId="47762"/>
    <cellStyle name="SAPBEXresItemX 3 3 4 5" xfId="47763"/>
    <cellStyle name="SAPBEXresItemX 3 3 5" xfId="7203"/>
    <cellStyle name="SAPBEXresItemX 3 3 5 2" xfId="7204"/>
    <cellStyle name="SAPBEXresItemX 3 3 5 2 2" xfId="47764"/>
    <cellStyle name="SAPBEXresItemX 3 3 5 2 2 2" xfId="47765"/>
    <cellStyle name="SAPBEXresItemX 3 3 5 2 3" xfId="47766"/>
    <cellStyle name="SAPBEXresItemX 3 3 5 2 3 2" xfId="47767"/>
    <cellStyle name="SAPBEXresItemX 3 3 5 2 4" xfId="47768"/>
    <cellStyle name="SAPBEXresItemX 3 3 5 3" xfId="47769"/>
    <cellStyle name="SAPBEXresItemX 3 3 5 3 2" xfId="47770"/>
    <cellStyle name="SAPBEXresItemX 3 3 5 4" xfId="47771"/>
    <cellStyle name="SAPBEXresItemX 3 3 5 4 2" xfId="47772"/>
    <cellStyle name="SAPBEXresItemX 3 3 5 5" xfId="47773"/>
    <cellStyle name="SAPBEXresItemX 3 3 6" xfId="7205"/>
    <cellStyle name="SAPBEXresItemX 3 3 6 2" xfId="7206"/>
    <cellStyle name="SAPBEXresItemX 3 3 6 2 2" xfId="47774"/>
    <cellStyle name="SAPBEXresItemX 3 3 6 2 2 2" xfId="47775"/>
    <cellStyle name="SAPBEXresItemX 3 3 6 2 3" xfId="47776"/>
    <cellStyle name="SAPBEXresItemX 3 3 6 2 3 2" xfId="47777"/>
    <cellStyle name="SAPBEXresItemX 3 3 6 2 4" xfId="47778"/>
    <cellStyle name="SAPBEXresItemX 3 3 6 3" xfId="47779"/>
    <cellStyle name="SAPBEXresItemX 3 3 6 3 2" xfId="47780"/>
    <cellStyle name="SAPBEXresItemX 3 3 6 4" xfId="47781"/>
    <cellStyle name="SAPBEXresItemX 3 3 6 4 2" xfId="47782"/>
    <cellStyle name="SAPBEXresItemX 3 3 6 5" xfId="47783"/>
    <cellStyle name="SAPBEXresItemX 3 3 7" xfId="7207"/>
    <cellStyle name="SAPBEXresItemX 3 3 7 2" xfId="47784"/>
    <cellStyle name="SAPBEXresItemX 3 3 7 2 2" xfId="47785"/>
    <cellStyle name="SAPBEXresItemX 3 3 7 3" xfId="47786"/>
    <cellStyle name="SAPBEXresItemX 3 3 7 3 2" xfId="47787"/>
    <cellStyle name="SAPBEXresItemX 3 3 7 4" xfId="47788"/>
    <cellStyle name="SAPBEXresItemX 3 3 8" xfId="47789"/>
    <cellStyle name="SAPBEXresItemX 3 3 8 2" xfId="47790"/>
    <cellStyle name="SAPBEXresItemX 3 3 9" xfId="47791"/>
    <cellStyle name="SAPBEXresItemX 3 3 9 2" xfId="47792"/>
    <cellStyle name="SAPBEXresItemX 3 4" xfId="7208"/>
    <cellStyle name="SAPBEXresItemX 3 4 10" xfId="47793"/>
    <cellStyle name="SAPBEXresItemX 3 4 2" xfId="7209"/>
    <cellStyle name="SAPBEXresItemX 3 4 2 2" xfId="7210"/>
    <cellStyle name="SAPBEXresItemX 3 4 2 2 2" xfId="47794"/>
    <cellStyle name="SAPBEXresItemX 3 4 2 2 2 2" xfId="47795"/>
    <cellStyle name="SAPBEXresItemX 3 4 2 2 3" xfId="47796"/>
    <cellStyle name="SAPBEXresItemX 3 4 2 2 3 2" xfId="47797"/>
    <cellStyle name="SAPBEXresItemX 3 4 2 2 4" xfId="47798"/>
    <cellStyle name="SAPBEXresItemX 3 4 2 3" xfId="47799"/>
    <cellStyle name="SAPBEXresItemX 3 4 2 3 2" xfId="47800"/>
    <cellStyle name="SAPBEXresItemX 3 4 2 4" xfId="47801"/>
    <cellStyle name="SAPBEXresItemX 3 4 2 4 2" xfId="47802"/>
    <cellStyle name="SAPBEXresItemX 3 4 2 5" xfId="47803"/>
    <cellStyle name="SAPBEXresItemX 3 4 3" xfId="7211"/>
    <cellStyle name="SAPBEXresItemX 3 4 3 2" xfId="7212"/>
    <cellStyle name="SAPBEXresItemX 3 4 3 2 2" xfId="47804"/>
    <cellStyle name="SAPBEXresItemX 3 4 3 2 2 2" xfId="47805"/>
    <cellStyle name="SAPBEXresItemX 3 4 3 2 3" xfId="47806"/>
    <cellStyle name="SAPBEXresItemX 3 4 3 2 3 2" xfId="47807"/>
    <cellStyle name="SAPBEXresItemX 3 4 3 2 4" xfId="47808"/>
    <cellStyle name="SAPBEXresItemX 3 4 3 3" xfId="47809"/>
    <cellStyle name="SAPBEXresItemX 3 4 3 3 2" xfId="47810"/>
    <cellStyle name="SAPBEXresItemX 3 4 3 4" xfId="47811"/>
    <cellStyle name="SAPBEXresItemX 3 4 3 4 2" xfId="47812"/>
    <cellStyle name="SAPBEXresItemX 3 4 3 5" xfId="47813"/>
    <cellStyle name="SAPBEXresItemX 3 4 4" xfId="7213"/>
    <cellStyle name="SAPBEXresItemX 3 4 4 2" xfId="7214"/>
    <cellStyle name="SAPBEXresItemX 3 4 4 2 2" xfId="47814"/>
    <cellStyle name="SAPBEXresItemX 3 4 4 2 2 2" xfId="47815"/>
    <cellStyle name="SAPBEXresItemX 3 4 4 2 3" xfId="47816"/>
    <cellStyle name="SAPBEXresItemX 3 4 4 2 3 2" xfId="47817"/>
    <cellStyle name="SAPBEXresItemX 3 4 4 2 4" xfId="47818"/>
    <cellStyle name="SAPBEXresItemX 3 4 4 3" xfId="47819"/>
    <cellStyle name="SAPBEXresItemX 3 4 4 3 2" xfId="47820"/>
    <cellStyle name="SAPBEXresItemX 3 4 4 4" xfId="47821"/>
    <cellStyle name="SAPBEXresItemX 3 4 4 4 2" xfId="47822"/>
    <cellStyle name="SAPBEXresItemX 3 4 4 5" xfId="47823"/>
    <cellStyle name="SAPBEXresItemX 3 4 5" xfId="7215"/>
    <cellStyle name="SAPBEXresItemX 3 4 5 2" xfId="7216"/>
    <cellStyle name="SAPBEXresItemX 3 4 5 2 2" xfId="47824"/>
    <cellStyle name="SAPBEXresItemX 3 4 5 2 2 2" xfId="47825"/>
    <cellStyle name="SAPBEXresItemX 3 4 5 2 3" xfId="47826"/>
    <cellStyle name="SAPBEXresItemX 3 4 5 2 3 2" xfId="47827"/>
    <cellStyle name="SAPBEXresItemX 3 4 5 2 4" xfId="47828"/>
    <cellStyle name="SAPBEXresItemX 3 4 5 3" xfId="47829"/>
    <cellStyle name="SAPBEXresItemX 3 4 5 3 2" xfId="47830"/>
    <cellStyle name="SAPBEXresItemX 3 4 5 4" xfId="47831"/>
    <cellStyle name="SAPBEXresItemX 3 4 5 4 2" xfId="47832"/>
    <cellStyle name="SAPBEXresItemX 3 4 5 5" xfId="47833"/>
    <cellStyle name="SAPBEXresItemX 3 4 6" xfId="7217"/>
    <cellStyle name="SAPBEXresItemX 3 4 6 2" xfId="7218"/>
    <cellStyle name="SAPBEXresItemX 3 4 6 2 2" xfId="47834"/>
    <cellStyle name="SAPBEXresItemX 3 4 6 2 2 2" xfId="47835"/>
    <cellStyle name="SAPBEXresItemX 3 4 6 2 3" xfId="47836"/>
    <cellStyle name="SAPBEXresItemX 3 4 6 2 3 2" xfId="47837"/>
    <cellStyle name="SAPBEXresItemX 3 4 6 2 4" xfId="47838"/>
    <cellStyle name="SAPBEXresItemX 3 4 6 3" xfId="47839"/>
    <cellStyle name="SAPBEXresItemX 3 4 6 3 2" xfId="47840"/>
    <cellStyle name="SAPBEXresItemX 3 4 6 4" xfId="47841"/>
    <cellStyle name="SAPBEXresItemX 3 4 6 4 2" xfId="47842"/>
    <cellStyle name="SAPBEXresItemX 3 4 6 5" xfId="47843"/>
    <cellStyle name="SAPBEXresItemX 3 4 7" xfId="7219"/>
    <cellStyle name="SAPBEXresItemX 3 4 7 2" xfId="47844"/>
    <cellStyle name="SAPBEXresItemX 3 4 7 2 2" xfId="47845"/>
    <cellStyle name="SAPBEXresItemX 3 4 7 3" xfId="47846"/>
    <cellStyle name="SAPBEXresItemX 3 4 7 3 2" xfId="47847"/>
    <cellStyle name="SAPBEXresItemX 3 4 7 4" xfId="47848"/>
    <cellStyle name="SAPBEXresItemX 3 4 8" xfId="47849"/>
    <cellStyle name="SAPBEXresItemX 3 4 8 2" xfId="47850"/>
    <cellStyle name="SAPBEXresItemX 3 4 9" xfId="47851"/>
    <cellStyle name="SAPBEXresItemX 3 4 9 2" xfId="47852"/>
    <cellStyle name="SAPBEXresItemX 3 5" xfId="7220"/>
    <cellStyle name="SAPBEXresItemX 3 5 2" xfId="7221"/>
    <cellStyle name="SAPBEXresItemX 3 5 2 2" xfId="47853"/>
    <cellStyle name="SAPBEXresItemX 3 5 2 2 2" xfId="47854"/>
    <cellStyle name="SAPBEXresItemX 3 5 2 3" xfId="47855"/>
    <cellStyle name="SAPBEXresItemX 3 5 2 3 2" xfId="47856"/>
    <cellStyle name="SAPBEXresItemX 3 5 2 4" xfId="47857"/>
    <cellStyle name="SAPBEXresItemX 3 5 3" xfId="47858"/>
    <cellStyle name="SAPBEXresItemX 3 5 3 2" xfId="47859"/>
    <cellStyle name="SAPBEXresItemX 3 5 4" xfId="47860"/>
    <cellStyle name="SAPBEXresItemX 3 5 4 2" xfId="47861"/>
    <cellStyle name="SAPBEXresItemX 3 5 5" xfId="47862"/>
    <cellStyle name="SAPBEXresItemX 3 6" xfId="7222"/>
    <cellStyle name="SAPBEXresItemX 3 6 2" xfId="7223"/>
    <cellStyle name="SAPBEXresItemX 3 6 2 2" xfId="47863"/>
    <cellStyle name="SAPBEXresItemX 3 6 2 2 2" xfId="47864"/>
    <cellStyle name="SAPBEXresItemX 3 6 2 3" xfId="47865"/>
    <cellStyle name="SAPBEXresItemX 3 6 2 3 2" xfId="47866"/>
    <cellStyle name="SAPBEXresItemX 3 6 2 4" xfId="47867"/>
    <cellStyle name="SAPBEXresItemX 3 6 3" xfId="47868"/>
    <cellStyle name="SAPBEXresItemX 3 6 3 2" xfId="47869"/>
    <cellStyle name="SAPBEXresItemX 3 6 4" xfId="47870"/>
    <cellStyle name="SAPBEXresItemX 3 6 4 2" xfId="47871"/>
    <cellStyle name="SAPBEXresItemX 3 6 5" xfId="47872"/>
    <cellStyle name="SAPBEXresItemX 3 7" xfId="7224"/>
    <cellStyle name="SAPBEXresItemX 3 7 2" xfId="7225"/>
    <cellStyle name="SAPBEXresItemX 3 7 2 2" xfId="47873"/>
    <cellStyle name="SAPBEXresItemX 3 7 2 2 2" xfId="47874"/>
    <cellStyle name="SAPBEXresItemX 3 7 2 3" xfId="47875"/>
    <cellStyle name="SAPBEXresItemX 3 7 2 3 2" xfId="47876"/>
    <cellStyle name="SAPBEXresItemX 3 7 2 4" xfId="47877"/>
    <cellStyle name="SAPBEXresItemX 3 7 3" xfId="47878"/>
    <cellStyle name="SAPBEXresItemX 3 7 3 2" xfId="47879"/>
    <cellStyle name="SAPBEXresItemX 3 7 4" xfId="47880"/>
    <cellStyle name="SAPBEXresItemX 3 7 4 2" xfId="47881"/>
    <cellStyle name="SAPBEXresItemX 3 7 5" xfId="47882"/>
    <cellStyle name="SAPBEXresItemX 3 8" xfId="7226"/>
    <cellStyle name="SAPBEXresItemX 3 8 2" xfId="7227"/>
    <cellStyle name="SAPBEXresItemX 3 8 2 2" xfId="47883"/>
    <cellStyle name="SAPBEXresItemX 3 8 2 2 2" xfId="47884"/>
    <cellStyle name="SAPBEXresItemX 3 8 2 3" xfId="47885"/>
    <cellStyle name="SAPBEXresItemX 3 8 2 3 2" xfId="47886"/>
    <cellStyle name="SAPBEXresItemX 3 8 2 4" xfId="47887"/>
    <cellStyle name="SAPBEXresItemX 3 8 3" xfId="47888"/>
    <cellStyle name="SAPBEXresItemX 3 8 3 2" xfId="47889"/>
    <cellStyle name="SAPBEXresItemX 3 8 4" xfId="47890"/>
    <cellStyle name="SAPBEXresItemX 3 8 4 2" xfId="47891"/>
    <cellStyle name="SAPBEXresItemX 3 8 5" xfId="47892"/>
    <cellStyle name="SAPBEXresItemX 3 9" xfId="7228"/>
    <cellStyle name="SAPBEXresItemX 3 9 2" xfId="7229"/>
    <cellStyle name="SAPBEXresItemX 3 9 2 2" xfId="47893"/>
    <cellStyle name="SAPBEXresItemX 3 9 2 2 2" xfId="47894"/>
    <cellStyle name="SAPBEXresItemX 3 9 2 3" xfId="47895"/>
    <cellStyle name="SAPBEXresItemX 3 9 2 3 2" xfId="47896"/>
    <cellStyle name="SAPBEXresItemX 3 9 2 4" xfId="47897"/>
    <cellStyle name="SAPBEXresItemX 3 9 3" xfId="47898"/>
    <cellStyle name="SAPBEXresItemX 3 9 3 2" xfId="47899"/>
    <cellStyle name="SAPBEXresItemX 3 9 4" xfId="47900"/>
    <cellStyle name="SAPBEXresItemX 3 9 4 2" xfId="47901"/>
    <cellStyle name="SAPBEXresItemX 3 9 5" xfId="47902"/>
    <cellStyle name="SAPBEXresItemX 4" xfId="7230"/>
    <cellStyle name="SAPBEXresItemX 4 10" xfId="47903"/>
    <cellStyle name="SAPBEXresItemX 4 2" xfId="7231"/>
    <cellStyle name="SAPBEXresItemX 4 2 2" xfId="7232"/>
    <cellStyle name="SAPBEXresItemX 4 2 2 2" xfId="47904"/>
    <cellStyle name="SAPBEXresItemX 4 2 2 2 2" xfId="47905"/>
    <cellStyle name="SAPBEXresItemX 4 2 2 3" xfId="47906"/>
    <cellStyle name="SAPBEXresItemX 4 2 2 3 2" xfId="47907"/>
    <cellStyle name="SAPBEXresItemX 4 2 2 4" xfId="47908"/>
    <cellStyle name="SAPBEXresItemX 4 2 3" xfId="47909"/>
    <cellStyle name="SAPBEXresItemX 4 2 3 2" xfId="47910"/>
    <cellStyle name="SAPBEXresItemX 4 2 4" xfId="47911"/>
    <cellStyle name="SAPBEXresItemX 4 2 4 2" xfId="47912"/>
    <cellStyle name="SAPBEXresItemX 4 2 5" xfId="47913"/>
    <cellStyle name="SAPBEXresItemX 4 3" xfId="7233"/>
    <cellStyle name="SAPBEXresItemX 4 3 2" xfId="7234"/>
    <cellStyle name="SAPBEXresItemX 4 3 2 2" xfId="47914"/>
    <cellStyle name="SAPBEXresItemX 4 3 2 2 2" xfId="47915"/>
    <cellStyle name="SAPBEXresItemX 4 3 2 3" xfId="47916"/>
    <cellStyle name="SAPBEXresItemX 4 3 2 3 2" xfId="47917"/>
    <cellStyle name="SAPBEXresItemX 4 3 2 4" xfId="47918"/>
    <cellStyle name="SAPBEXresItemX 4 3 3" xfId="47919"/>
    <cellStyle name="SAPBEXresItemX 4 3 3 2" xfId="47920"/>
    <cellStyle name="SAPBEXresItemX 4 3 4" xfId="47921"/>
    <cellStyle name="SAPBEXresItemX 4 3 4 2" xfId="47922"/>
    <cellStyle name="SAPBEXresItemX 4 3 5" xfId="47923"/>
    <cellStyle name="SAPBEXresItemX 4 4" xfId="7235"/>
    <cellStyle name="SAPBEXresItemX 4 4 2" xfId="7236"/>
    <cellStyle name="SAPBEXresItemX 4 4 2 2" xfId="47924"/>
    <cellStyle name="SAPBEXresItemX 4 4 2 2 2" xfId="47925"/>
    <cellStyle name="SAPBEXresItemX 4 4 2 3" xfId="47926"/>
    <cellStyle name="SAPBEXresItemX 4 4 2 3 2" xfId="47927"/>
    <cellStyle name="SAPBEXresItemX 4 4 2 4" xfId="47928"/>
    <cellStyle name="SAPBEXresItemX 4 4 3" xfId="47929"/>
    <cellStyle name="SAPBEXresItemX 4 4 3 2" xfId="47930"/>
    <cellStyle name="SAPBEXresItemX 4 4 4" xfId="47931"/>
    <cellStyle name="SAPBEXresItemX 4 4 4 2" xfId="47932"/>
    <cellStyle name="SAPBEXresItemX 4 4 5" xfId="47933"/>
    <cellStyle name="SAPBEXresItemX 4 5" xfId="7237"/>
    <cellStyle name="SAPBEXresItemX 4 5 2" xfId="7238"/>
    <cellStyle name="SAPBEXresItemX 4 5 2 2" xfId="47934"/>
    <cellStyle name="SAPBEXresItemX 4 5 2 2 2" xfId="47935"/>
    <cellStyle name="SAPBEXresItemX 4 5 2 3" xfId="47936"/>
    <cellStyle name="SAPBEXresItemX 4 5 2 3 2" xfId="47937"/>
    <cellStyle name="SAPBEXresItemX 4 5 2 4" xfId="47938"/>
    <cellStyle name="SAPBEXresItemX 4 5 3" xfId="47939"/>
    <cellStyle name="SAPBEXresItemX 4 5 3 2" xfId="47940"/>
    <cellStyle name="SAPBEXresItemX 4 5 4" xfId="47941"/>
    <cellStyle name="SAPBEXresItemX 4 5 4 2" xfId="47942"/>
    <cellStyle name="SAPBEXresItemX 4 5 5" xfId="47943"/>
    <cellStyle name="SAPBEXresItemX 4 6" xfId="7239"/>
    <cellStyle name="SAPBEXresItemX 4 6 2" xfId="7240"/>
    <cellStyle name="SAPBEXresItemX 4 6 2 2" xfId="47944"/>
    <cellStyle name="SAPBEXresItemX 4 6 2 2 2" xfId="47945"/>
    <cellStyle name="SAPBEXresItemX 4 6 2 3" xfId="47946"/>
    <cellStyle name="SAPBEXresItemX 4 6 2 3 2" xfId="47947"/>
    <cellStyle name="SAPBEXresItemX 4 6 2 4" xfId="47948"/>
    <cellStyle name="SAPBEXresItemX 4 6 3" xfId="47949"/>
    <cellStyle name="SAPBEXresItemX 4 6 3 2" xfId="47950"/>
    <cellStyle name="SAPBEXresItemX 4 6 4" xfId="47951"/>
    <cellStyle name="SAPBEXresItemX 4 6 4 2" xfId="47952"/>
    <cellStyle name="SAPBEXresItemX 4 6 5" xfId="47953"/>
    <cellStyle name="SAPBEXresItemX 4 7" xfId="7241"/>
    <cellStyle name="SAPBEXresItemX 4 7 2" xfId="47954"/>
    <cellStyle name="SAPBEXresItemX 4 7 2 2" xfId="47955"/>
    <cellStyle name="SAPBEXresItemX 4 7 3" xfId="47956"/>
    <cellStyle name="SAPBEXresItemX 4 7 3 2" xfId="47957"/>
    <cellStyle name="SAPBEXresItemX 4 7 4" xfId="47958"/>
    <cellStyle name="SAPBEXresItemX 4 8" xfId="47959"/>
    <cellStyle name="SAPBEXresItemX 4 8 2" xfId="47960"/>
    <cellStyle name="SAPBEXresItemX 4 9" xfId="47961"/>
    <cellStyle name="SAPBEXresItemX 4 9 2" xfId="47962"/>
    <cellStyle name="SAPBEXresItemX 5" xfId="7242"/>
    <cellStyle name="SAPBEXresItemX 5 10" xfId="47963"/>
    <cellStyle name="SAPBEXresItemX 5 2" xfId="7243"/>
    <cellStyle name="SAPBEXresItemX 5 2 2" xfId="7244"/>
    <cellStyle name="SAPBEXresItemX 5 2 2 2" xfId="47964"/>
    <cellStyle name="SAPBEXresItemX 5 2 2 2 2" xfId="47965"/>
    <cellStyle name="SAPBEXresItemX 5 2 2 3" xfId="47966"/>
    <cellStyle name="SAPBEXresItemX 5 2 2 3 2" xfId="47967"/>
    <cellStyle name="SAPBEXresItemX 5 2 2 4" xfId="47968"/>
    <cellStyle name="SAPBEXresItemX 5 2 3" xfId="47969"/>
    <cellStyle name="SAPBEXresItemX 5 2 3 2" xfId="47970"/>
    <cellStyle name="SAPBEXresItemX 5 2 4" xfId="47971"/>
    <cellStyle name="SAPBEXresItemX 5 2 4 2" xfId="47972"/>
    <cellStyle name="SAPBEXresItemX 5 2 5" xfId="47973"/>
    <cellStyle name="SAPBEXresItemX 5 3" xfId="7245"/>
    <cellStyle name="SAPBEXresItemX 5 3 2" xfId="7246"/>
    <cellStyle name="SAPBEXresItemX 5 3 2 2" xfId="47974"/>
    <cellStyle name="SAPBEXresItemX 5 3 2 2 2" xfId="47975"/>
    <cellStyle name="SAPBEXresItemX 5 3 2 3" xfId="47976"/>
    <cellStyle name="SAPBEXresItemX 5 3 2 3 2" xfId="47977"/>
    <cellStyle name="SAPBEXresItemX 5 3 2 4" xfId="47978"/>
    <cellStyle name="SAPBEXresItemX 5 3 3" xfId="47979"/>
    <cellStyle name="SAPBEXresItemX 5 3 3 2" xfId="47980"/>
    <cellStyle name="SAPBEXresItemX 5 3 4" xfId="47981"/>
    <cellStyle name="SAPBEXresItemX 5 3 4 2" xfId="47982"/>
    <cellStyle name="SAPBEXresItemX 5 3 5" xfId="47983"/>
    <cellStyle name="SAPBEXresItemX 5 4" xfId="7247"/>
    <cellStyle name="SAPBEXresItemX 5 4 2" xfId="7248"/>
    <cellStyle name="SAPBEXresItemX 5 4 2 2" xfId="47984"/>
    <cellStyle name="SAPBEXresItemX 5 4 2 2 2" xfId="47985"/>
    <cellStyle name="SAPBEXresItemX 5 4 2 3" xfId="47986"/>
    <cellStyle name="SAPBEXresItemX 5 4 2 3 2" xfId="47987"/>
    <cellStyle name="SAPBEXresItemX 5 4 2 4" xfId="47988"/>
    <cellStyle name="SAPBEXresItemX 5 4 3" xfId="47989"/>
    <cellStyle name="SAPBEXresItemX 5 4 3 2" xfId="47990"/>
    <cellStyle name="SAPBEXresItemX 5 4 4" xfId="47991"/>
    <cellStyle name="SAPBEXresItemX 5 4 4 2" xfId="47992"/>
    <cellStyle name="SAPBEXresItemX 5 4 5" xfId="47993"/>
    <cellStyle name="SAPBEXresItemX 5 5" xfId="7249"/>
    <cellStyle name="SAPBEXresItemX 5 5 2" xfId="7250"/>
    <cellStyle name="SAPBEXresItemX 5 5 2 2" xfId="47994"/>
    <cellStyle name="SAPBEXresItemX 5 5 2 2 2" xfId="47995"/>
    <cellStyle name="SAPBEXresItemX 5 5 2 3" xfId="47996"/>
    <cellStyle name="SAPBEXresItemX 5 5 2 3 2" xfId="47997"/>
    <cellStyle name="SAPBEXresItemX 5 5 2 4" xfId="47998"/>
    <cellStyle name="SAPBEXresItemX 5 5 3" xfId="47999"/>
    <cellStyle name="SAPBEXresItemX 5 5 3 2" xfId="48000"/>
    <cellStyle name="SAPBEXresItemX 5 5 4" xfId="48001"/>
    <cellStyle name="SAPBEXresItemX 5 5 4 2" xfId="48002"/>
    <cellStyle name="SAPBEXresItemX 5 5 5" xfId="48003"/>
    <cellStyle name="SAPBEXresItemX 5 6" xfId="7251"/>
    <cellStyle name="SAPBEXresItemX 5 6 2" xfId="7252"/>
    <cellStyle name="SAPBEXresItemX 5 6 2 2" xfId="48004"/>
    <cellStyle name="SAPBEXresItemX 5 6 2 2 2" xfId="48005"/>
    <cellStyle name="SAPBEXresItemX 5 6 2 3" xfId="48006"/>
    <cellStyle name="SAPBEXresItemX 5 6 2 3 2" xfId="48007"/>
    <cellStyle name="SAPBEXresItemX 5 6 2 4" xfId="48008"/>
    <cellStyle name="SAPBEXresItemX 5 6 3" xfId="48009"/>
    <cellStyle name="SAPBEXresItemX 5 6 3 2" xfId="48010"/>
    <cellStyle name="SAPBEXresItemX 5 6 4" xfId="48011"/>
    <cellStyle name="SAPBEXresItemX 5 6 4 2" xfId="48012"/>
    <cellStyle name="SAPBEXresItemX 5 6 5" xfId="48013"/>
    <cellStyle name="SAPBEXresItemX 5 7" xfId="7253"/>
    <cellStyle name="SAPBEXresItemX 5 7 2" xfId="48014"/>
    <cellStyle name="SAPBEXresItemX 5 7 2 2" xfId="48015"/>
    <cellStyle name="SAPBEXresItemX 5 7 3" xfId="48016"/>
    <cellStyle name="SAPBEXresItemX 5 7 3 2" xfId="48017"/>
    <cellStyle name="SAPBEXresItemX 5 7 4" xfId="48018"/>
    <cellStyle name="SAPBEXresItemX 5 8" xfId="48019"/>
    <cellStyle name="SAPBEXresItemX 5 8 2" xfId="48020"/>
    <cellStyle name="SAPBEXresItemX 5 9" xfId="48021"/>
    <cellStyle name="SAPBEXresItemX 5 9 2" xfId="48022"/>
    <cellStyle name="SAPBEXresItemX 6" xfId="7254"/>
    <cellStyle name="SAPBEXresItemX 6 10" xfId="48023"/>
    <cellStyle name="SAPBEXresItemX 6 2" xfId="7255"/>
    <cellStyle name="SAPBEXresItemX 6 2 2" xfId="7256"/>
    <cellStyle name="SAPBEXresItemX 6 2 2 2" xfId="48024"/>
    <cellStyle name="SAPBEXresItemX 6 2 2 2 2" xfId="48025"/>
    <cellStyle name="SAPBEXresItemX 6 2 2 3" xfId="48026"/>
    <cellStyle name="SAPBEXresItemX 6 2 2 3 2" xfId="48027"/>
    <cellStyle name="SAPBEXresItemX 6 2 2 4" xfId="48028"/>
    <cellStyle name="SAPBEXresItemX 6 2 3" xfId="48029"/>
    <cellStyle name="SAPBEXresItemX 6 2 3 2" xfId="48030"/>
    <cellStyle name="SAPBEXresItemX 6 2 4" xfId="48031"/>
    <cellStyle name="SAPBEXresItemX 6 2 4 2" xfId="48032"/>
    <cellStyle name="SAPBEXresItemX 6 2 5" xfId="48033"/>
    <cellStyle name="SAPBEXresItemX 6 3" xfId="7257"/>
    <cellStyle name="SAPBEXresItemX 6 3 2" xfId="7258"/>
    <cellStyle name="SAPBEXresItemX 6 3 2 2" xfId="48034"/>
    <cellStyle name="SAPBEXresItemX 6 3 2 2 2" xfId="48035"/>
    <cellStyle name="SAPBEXresItemX 6 3 2 3" xfId="48036"/>
    <cellStyle name="SAPBEXresItemX 6 3 2 3 2" xfId="48037"/>
    <cellStyle name="SAPBEXresItemX 6 3 2 4" xfId="48038"/>
    <cellStyle name="SAPBEXresItemX 6 3 3" xfId="48039"/>
    <cellStyle name="SAPBEXresItemX 6 3 3 2" xfId="48040"/>
    <cellStyle name="SAPBEXresItemX 6 3 4" xfId="48041"/>
    <cellStyle name="SAPBEXresItemX 6 3 4 2" xfId="48042"/>
    <cellStyle name="SAPBEXresItemX 6 3 5" xfId="48043"/>
    <cellStyle name="SAPBEXresItemX 6 4" xfId="7259"/>
    <cellStyle name="SAPBEXresItemX 6 4 2" xfId="7260"/>
    <cellStyle name="SAPBEXresItemX 6 4 2 2" xfId="48044"/>
    <cellStyle name="SAPBEXresItemX 6 4 2 2 2" xfId="48045"/>
    <cellStyle name="SAPBEXresItemX 6 4 2 3" xfId="48046"/>
    <cellStyle name="SAPBEXresItemX 6 4 2 3 2" xfId="48047"/>
    <cellStyle name="SAPBEXresItemX 6 4 2 4" xfId="48048"/>
    <cellStyle name="SAPBEXresItemX 6 4 3" xfId="48049"/>
    <cellStyle name="SAPBEXresItemX 6 4 3 2" xfId="48050"/>
    <cellStyle name="SAPBEXresItemX 6 4 4" xfId="48051"/>
    <cellStyle name="SAPBEXresItemX 6 4 4 2" xfId="48052"/>
    <cellStyle name="SAPBEXresItemX 6 4 5" xfId="48053"/>
    <cellStyle name="SAPBEXresItemX 6 5" xfId="7261"/>
    <cellStyle name="SAPBEXresItemX 6 5 2" xfId="7262"/>
    <cellStyle name="SAPBEXresItemX 6 5 2 2" xfId="48054"/>
    <cellStyle name="SAPBEXresItemX 6 5 2 2 2" xfId="48055"/>
    <cellStyle name="SAPBEXresItemX 6 5 2 3" xfId="48056"/>
    <cellStyle name="SAPBEXresItemX 6 5 2 3 2" xfId="48057"/>
    <cellStyle name="SAPBEXresItemX 6 5 2 4" xfId="48058"/>
    <cellStyle name="SAPBEXresItemX 6 5 3" xfId="48059"/>
    <cellStyle name="SAPBEXresItemX 6 5 3 2" xfId="48060"/>
    <cellStyle name="SAPBEXresItemX 6 5 4" xfId="48061"/>
    <cellStyle name="SAPBEXresItemX 6 5 4 2" xfId="48062"/>
    <cellStyle name="SAPBEXresItemX 6 5 5" xfId="48063"/>
    <cellStyle name="SAPBEXresItemX 6 6" xfId="7263"/>
    <cellStyle name="SAPBEXresItemX 6 6 2" xfId="7264"/>
    <cellStyle name="SAPBEXresItemX 6 6 2 2" xfId="48064"/>
    <cellStyle name="SAPBEXresItemX 6 6 2 2 2" xfId="48065"/>
    <cellStyle name="SAPBEXresItemX 6 6 2 3" xfId="48066"/>
    <cellStyle name="SAPBEXresItemX 6 6 2 3 2" xfId="48067"/>
    <cellStyle name="SAPBEXresItemX 6 6 2 4" xfId="48068"/>
    <cellStyle name="SAPBEXresItemX 6 6 3" xfId="48069"/>
    <cellStyle name="SAPBEXresItemX 6 6 3 2" xfId="48070"/>
    <cellStyle name="SAPBEXresItemX 6 6 4" xfId="48071"/>
    <cellStyle name="SAPBEXresItemX 6 6 4 2" xfId="48072"/>
    <cellStyle name="SAPBEXresItemX 6 6 5" xfId="48073"/>
    <cellStyle name="SAPBEXresItemX 6 7" xfId="7265"/>
    <cellStyle name="SAPBEXresItemX 6 7 2" xfId="48074"/>
    <cellStyle name="SAPBEXresItemX 6 7 2 2" xfId="48075"/>
    <cellStyle name="SAPBEXresItemX 6 7 3" xfId="48076"/>
    <cellStyle name="SAPBEXresItemX 6 7 3 2" xfId="48077"/>
    <cellStyle name="SAPBEXresItemX 6 7 4" xfId="48078"/>
    <cellStyle name="SAPBEXresItemX 6 8" xfId="48079"/>
    <cellStyle name="SAPBEXresItemX 6 8 2" xfId="48080"/>
    <cellStyle name="SAPBEXresItemX 6 9" xfId="48081"/>
    <cellStyle name="SAPBEXresItemX 6 9 2" xfId="48082"/>
    <cellStyle name="SAPBEXresItemX 7" xfId="7266"/>
    <cellStyle name="SAPBEXresItemX 7 2" xfId="7267"/>
    <cellStyle name="SAPBEXresItemX 7 2 2" xfId="48083"/>
    <cellStyle name="SAPBEXresItemX 7 2 2 2" xfId="48084"/>
    <cellStyle name="SAPBEXresItemX 7 2 3" xfId="48085"/>
    <cellStyle name="SAPBEXresItemX 7 2 3 2" xfId="48086"/>
    <cellStyle name="SAPBEXresItemX 7 2 4" xfId="48087"/>
    <cellStyle name="SAPBEXresItemX 7 3" xfId="48088"/>
    <cellStyle name="SAPBEXresItemX 7 3 2" xfId="48089"/>
    <cellStyle name="SAPBEXresItemX 7 4" xfId="48090"/>
    <cellStyle name="SAPBEXresItemX 7 4 2" xfId="48091"/>
    <cellStyle name="SAPBEXresItemX 7 5" xfId="48092"/>
    <cellStyle name="SAPBEXresItemX 8" xfId="7268"/>
    <cellStyle name="SAPBEXresItemX 8 2" xfId="7269"/>
    <cellStyle name="SAPBEXresItemX 8 2 2" xfId="48093"/>
    <cellStyle name="SAPBEXresItemX 8 2 2 2" xfId="48094"/>
    <cellStyle name="SAPBEXresItemX 8 2 3" xfId="48095"/>
    <cellStyle name="SAPBEXresItemX 8 2 3 2" xfId="48096"/>
    <cellStyle name="SAPBEXresItemX 8 2 4" xfId="48097"/>
    <cellStyle name="SAPBEXresItemX 8 3" xfId="48098"/>
    <cellStyle name="SAPBEXresItemX 8 3 2" xfId="48099"/>
    <cellStyle name="SAPBEXresItemX 8 4" xfId="48100"/>
    <cellStyle name="SAPBEXresItemX 8 4 2" xfId="48101"/>
    <cellStyle name="SAPBEXresItemX 8 5" xfId="48102"/>
    <cellStyle name="SAPBEXresItemX 9" xfId="7270"/>
    <cellStyle name="SAPBEXresItemX 9 2" xfId="7271"/>
    <cellStyle name="SAPBEXresItemX 9 2 2" xfId="48103"/>
    <cellStyle name="SAPBEXresItemX 9 2 2 2" xfId="48104"/>
    <cellStyle name="SAPBEXresItemX 9 2 3" xfId="48105"/>
    <cellStyle name="SAPBEXresItemX 9 2 3 2" xfId="48106"/>
    <cellStyle name="SAPBEXresItemX 9 2 4" xfId="48107"/>
    <cellStyle name="SAPBEXresItemX 9 3" xfId="48108"/>
    <cellStyle name="SAPBEXresItemX 9 3 2" xfId="48109"/>
    <cellStyle name="SAPBEXresItemX 9 4" xfId="48110"/>
    <cellStyle name="SAPBEXresItemX 9 4 2" xfId="48111"/>
    <cellStyle name="SAPBEXresItemX 9 5" xfId="48112"/>
    <cellStyle name="SAPBEXstdData" xfId="7272"/>
    <cellStyle name="SAPBEXstdData 10" xfId="7273"/>
    <cellStyle name="SAPBEXstdData 10 2" xfId="7274"/>
    <cellStyle name="SAPBEXstdData 10 2 2" xfId="48113"/>
    <cellStyle name="SAPBEXstdData 10 2 2 2" xfId="48114"/>
    <cellStyle name="SAPBEXstdData 10 2 3" xfId="48115"/>
    <cellStyle name="SAPBEXstdData 10 2 3 2" xfId="48116"/>
    <cellStyle name="SAPBEXstdData 10 2 4" xfId="48117"/>
    <cellStyle name="SAPBEXstdData 10 3" xfId="48118"/>
    <cellStyle name="SAPBEXstdData 10 3 2" xfId="48119"/>
    <cellStyle name="SAPBEXstdData 10 4" xfId="48120"/>
    <cellStyle name="SAPBEXstdData 10 4 2" xfId="48121"/>
    <cellStyle name="SAPBEXstdData 10 5" xfId="48122"/>
    <cellStyle name="SAPBEXstdData 11" xfId="7275"/>
    <cellStyle name="SAPBEXstdData 11 2" xfId="48123"/>
    <cellStyle name="SAPBEXstdData 11 2 2" xfId="48124"/>
    <cellStyle name="SAPBEXstdData 11 3" xfId="48125"/>
    <cellStyle name="SAPBEXstdData 11 3 2" xfId="48126"/>
    <cellStyle name="SAPBEXstdData 11 4" xfId="48127"/>
    <cellStyle name="SAPBEXstdData 12" xfId="7276"/>
    <cellStyle name="SAPBEXstdData 12 2" xfId="48128"/>
    <cellStyle name="SAPBEXstdData 12 2 2" xfId="48129"/>
    <cellStyle name="SAPBEXstdData 12 3" xfId="48130"/>
    <cellStyle name="SAPBEXstdData 12 3 2" xfId="48131"/>
    <cellStyle name="SAPBEXstdData 12 4" xfId="48132"/>
    <cellStyle name="SAPBEXstdData 13" xfId="7277"/>
    <cellStyle name="SAPBEXstdData 13 2" xfId="48133"/>
    <cellStyle name="SAPBEXstdData 13 2 2" xfId="48134"/>
    <cellStyle name="SAPBEXstdData 13 3" xfId="48135"/>
    <cellStyle name="SAPBEXstdData 13 3 2" xfId="48136"/>
    <cellStyle name="SAPBEXstdData 13 4" xfId="48137"/>
    <cellStyle name="SAPBEXstdData 14" xfId="7278"/>
    <cellStyle name="SAPBEXstdData 14 2" xfId="48138"/>
    <cellStyle name="SAPBEXstdData 14 2 2" xfId="48139"/>
    <cellStyle name="SAPBEXstdData 14 3" xfId="48140"/>
    <cellStyle name="SAPBEXstdData 14 3 2" xfId="48141"/>
    <cellStyle name="SAPBEXstdData 14 4" xfId="48142"/>
    <cellStyle name="SAPBEXstdData 15" xfId="7279"/>
    <cellStyle name="SAPBEXstdData 15 2" xfId="48143"/>
    <cellStyle name="SAPBEXstdData 15 2 2" xfId="48144"/>
    <cellStyle name="SAPBEXstdData 15 3" xfId="48145"/>
    <cellStyle name="SAPBEXstdData 15 3 2" xfId="48146"/>
    <cellStyle name="SAPBEXstdData 15 4" xfId="48147"/>
    <cellStyle name="SAPBEXstdData 16" xfId="48148"/>
    <cellStyle name="SAPBEXstdData 16 2" xfId="48149"/>
    <cellStyle name="SAPBEXstdData 16 2 2" xfId="48150"/>
    <cellStyle name="SAPBEXstdData 16 3" xfId="48151"/>
    <cellStyle name="SAPBEXstdData 17" xfId="48152"/>
    <cellStyle name="SAPBEXstdData 17 2" xfId="48153"/>
    <cellStyle name="SAPBEXstdData 17 2 2" xfId="48154"/>
    <cellStyle name="SAPBEXstdData 17 3" xfId="48155"/>
    <cellStyle name="SAPBEXstdData 18" xfId="48156"/>
    <cellStyle name="SAPBEXstdData 18 2" xfId="48157"/>
    <cellStyle name="SAPBEXstdData 18 2 2" xfId="48158"/>
    <cellStyle name="SAPBEXstdData 18 3" xfId="48159"/>
    <cellStyle name="SAPBEXstdData 19" xfId="48160"/>
    <cellStyle name="SAPBEXstdData 19 2" xfId="48161"/>
    <cellStyle name="SAPBEXstdData 2" xfId="7280"/>
    <cellStyle name="SAPBEXstdData 2 10" xfId="7281"/>
    <cellStyle name="SAPBEXstdData 2 10 2" xfId="48162"/>
    <cellStyle name="SAPBEXstdData 2 10 2 2" xfId="48163"/>
    <cellStyle name="SAPBEXstdData 2 10 3" xfId="48164"/>
    <cellStyle name="SAPBEXstdData 2 10 3 2" xfId="48165"/>
    <cellStyle name="SAPBEXstdData 2 10 4" xfId="48166"/>
    <cellStyle name="SAPBEXstdData 2 11" xfId="7282"/>
    <cellStyle name="SAPBEXstdData 2 11 2" xfId="48167"/>
    <cellStyle name="SAPBEXstdData 2 11 2 2" xfId="48168"/>
    <cellStyle name="SAPBEXstdData 2 11 3" xfId="48169"/>
    <cellStyle name="SAPBEXstdData 2 11 3 2" xfId="48170"/>
    <cellStyle name="SAPBEXstdData 2 11 4" xfId="48171"/>
    <cellStyle name="SAPBEXstdData 2 12" xfId="7283"/>
    <cellStyle name="SAPBEXstdData 2 12 2" xfId="48172"/>
    <cellStyle name="SAPBEXstdData 2 12 2 2" xfId="48173"/>
    <cellStyle name="SAPBEXstdData 2 12 3" xfId="48174"/>
    <cellStyle name="SAPBEXstdData 2 12 3 2" xfId="48175"/>
    <cellStyle name="SAPBEXstdData 2 12 4" xfId="48176"/>
    <cellStyle name="SAPBEXstdData 2 13" xfId="7284"/>
    <cellStyle name="SAPBEXstdData 2 13 2" xfId="48177"/>
    <cellStyle name="SAPBEXstdData 2 13 2 2" xfId="48178"/>
    <cellStyle name="SAPBEXstdData 2 13 3" xfId="48179"/>
    <cellStyle name="SAPBEXstdData 2 13 3 2" xfId="48180"/>
    <cellStyle name="SAPBEXstdData 2 13 4" xfId="48181"/>
    <cellStyle name="SAPBEXstdData 2 14" xfId="7285"/>
    <cellStyle name="SAPBEXstdData 2 14 2" xfId="48182"/>
    <cellStyle name="SAPBEXstdData 2 14 2 2" xfId="48183"/>
    <cellStyle name="SAPBEXstdData 2 14 3" xfId="48184"/>
    <cellStyle name="SAPBEXstdData 2 14 3 2" xfId="48185"/>
    <cellStyle name="SAPBEXstdData 2 14 4" xfId="48186"/>
    <cellStyle name="SAPBEXstdData 2 15" xfId="48187"/>
    <cellStyle name="SAPBEXstdData 2 15 2" xfId="48188"/>
    <cellStyle name="SAPBEXstdData 2 15 2 2" xfId="48189"/>
    <cellStyle name="SAPBEXstdData 2 15 3" xfId="48190"/>
    <cellStyle name="SAPBEXstdData 2 16" xfId="48191"/>
    <cellStyle name="SAPBEXstdData 2 16 2" xfId="48192"/>
    <cellStyle name="SAPBEXstdData 2 16 2 2" xfId="48193"/>
    <cellStyle name="SAPBEXstdData 2 16 3" xfId="48194"/>
    <cellStyle name="SAPBEXstdData 2 17" xfId="48195"/>
    <cellStyle name="SAPBEXstdData 2 17 2" xfId="48196"/>
    <cellStyle name="SAPBEXstdData 2 17 2 2" xfId="48197"/>
    <cellStyle name="SAPBEXstdData 2 17 3" xfId="48198"/>
    <cellStyle name="SAPBEXstdData 2 18" xfId="48199"/>
    <cellStyle name="SAPBEXstdData 2 18 2" xfId="48200"/>
    <cellStyle name="SAPBEXstdData 2 19" xfId="48201"/>
    <cellStyle name="SAPBEXstdData 2 19 2" xfId="48202"/>
    <cellStyle name="SAPBEXstdData 2 2" xfId="7286"/>
    <cellStyle name="SAPBEXstdData 2 2 10" xfId="7287"/>
    <cellStyle name="SAPBEXstdData 2 2 10 2" xfId="48203"/>
    <cellStyle name="SAPBEXstdData 2 2 10 2 2" xfId="48204"/>
    <cellStyle name="SAPBEXstdData 2 2 10 3" xfId="48205"/>
    <cellStyle name="SAPBEXstdData 2 2 10 3 2" xfId="48206"/>
    <cellStyle name="SAPBEXstdData 2 2 10 4" xfId="48207"/>
    <cellStyle name="SAPBEXstdData 2 2 11" xfId="48208"/>
    <cellStyle name="SAPBEXstdData 2 2 11 2" xfId="48209"/>
    <cellStyle name="SAPBEXstdData 2 2 12" xfId="48210"/>
    <cellStyle name="SAPBEXstdData 2 2 12 2" xfId="48211"/>
    <cellStyle name="SAPBEXstdData 2 2 13" xfId="48212"/>
    <cellStyle name="SAPBEXstdData 2 2 2" xfId="7288"/>
    <cellStyle name="SAPBEXstdData 2 2 2 10" xfId="48213"/>
    <cellStyle name="SAPBEXstdData 2 2 2 2" xfId="7289"/>
    <cellStyle name="SAPBEXstdData 2 2 2 2 2" xfId="7290"/>
    <cellStyle name="SAPBEXstdData 2 2 2 2 2 2" xfId="48214"/>
    <cellStyle name="SAPBEXstdData 2 2 2 2 2 2 2" xfId="48215"/>
    <cellStyle name="SAPBEXstdData 2 2 2 2 2 3" xfId="48216"/>
    <cellStyle name="SAPBEXstdData 2 2 2 2 2 3 2" xfId="48217"/>
    <cellStyle name="SAPBEXstdData 2 2 2 2 2 4" xfId="48218"/>
    <cellStyle name="SAPBEXstdData 2 2 2 2 3" xfId="48219"/>
    <cellStyle name="SAPBEXstdData 2 2 2 2 3 2" xfId="48220"/>
    <cellStyle name="SAPBEXstdData 2 2 2 2 4" xfId="48221"/>
    <cellStyle name="SAPBEXstdData 2 2 2 2 4 2" xfId="48222"/>
    <cellStyle name="SAPBEXstdData 2 2 2 2 5" xfId="48223"/>
    <cellStyle name="SAPBEXstdData 2 2 2 3" xfId="7291"/>
    <cellStyle name="SAPBEXstdData 2 2 2 3 2" xfId="7292"/>
    <cellStyle name="SAPBEXstdData 2 2 2 3 2 2" xfId="48224"/>
    <cellStyle name="SAPBEXstdData 2 2 2 3 2 2 2" xfId="48225"/>
    <cellStyle name="SAPBEXstdData 2 2 2 3 2 3" xfId="48226"/>
    <cellStyle name="SAPBEXstdData 2 2 2 3 2 3 2" xfId="48227"/>
    <cellStyle name="SAPBEXstdData 2 2 2 3 2 4" xfId="48228"/>
    <cellStyle name="SAPBEXstdData 2 2 2 3 3" xfId="48229"/>
    <cellStyle name="SAPBEXstdData 2 2 2 3 3 2" xfId="48230"/>
    <cellStyle name="SAPBEXstdData 2 2 2 3 4" xfId="48231"/>
    <cellStyle name="SAPBEXstdData 2 2 2 3 4 2" xfId="48232"/>
    <cellStyle name="SAPBEXstdData 2 2 2 3 5" xfId="48233"/>
    <cellStyle name="SAPBEXstdData 2 2 2 4" xfId="7293"/>
    <cellStyle name="SAPBEXstdData 2 2 2 4 2" xfId="7294"/>
    <cellStyle name="SAPBEXstdData 2 2 2 4 2 2" xfId="48234"/>
    <cellStyle name="SAPBEXstdData 2 2 2 4 2 2 2" xfId="48235"/>
    <cellStyle name="SAPBEXstdData 2 2 2 4 2 3" xfId="48236"/>
    <cellStyle name="SAPBEXstdData 2 2 2 4 2 3 2" xfId="48237"/>
    <cellStyle name="SAPBEXstdData 2 2 2 4 2 4" xfId="48238"/>
    <cellStyle name="SAPBEXstdData 2 2 2 4 3" xfId="48239"/>
    <cellStyle name="SAPBEXstdData 2 2 2 4 3 2" xfId="48240"/>
    <cellStyle name="SAPBEXstdData 2 2 2 4 4" xfId="48241"/>
    <cellStyle name="SAPBEXstdData 2 2 2 4 4 2" xfId="48242"/>
    <cellStyle name="SAPBEXstdData 2 2 2 4 5" xfId="48243"/>
    <cellStyle name="SAPBEXstdData 2 2 2 5" xfId="7295"/>
    <cellStyle name="SAPBEXstdData 2 2 2 5 2" xfId="7296"/>
    <cellStyle name="SAPBEXstdData 2 2 2 5 2 2" xfId="48244"/>
    <cellStyle name="SAPBEXstdData 2 2 2 5 2 2 2" xfId="48245"/>
    <cellStyle name="SAPBEXstdData 2 2 2 5 2 3" xfId="48246"/>
    <cellStyle name="SAPBEXstdData 2 2 2 5 2 3 2" xfId="48247"/>
    <cellStyle name="SAPBEXstdData 2 2 2 5 2 4" xfId="48248"/>
    <cellStyle name="SAPBEXstdData 2 2 2 5 3" xfId="48249"/>
    <cellStyle name="SAPBEXstdData 2 2 2 5 3 2" xfId="48250"/>
    <cellStyle name="SAPBEXstdData 2 2 2 5 4" xfId="48251"/>
    <cellStyle name="SAPBEXstdData 2 2 2 5 4 2" xfId="48252"/>
    <cellStyle name="SAPBEXstdData 2 2 2 5 5" xfId="48253"/>
    <cellStyle name="SAPBEXstdData 2 2 2 6" xfId="7297"/>
    <cellStyle name="SAPBEXstdData 2 2 2 6 2" xfId="7298"/>
    <cellStyle name="SAPBEXstdData 2 2 2 6 2 2" xfId="48254"/>
    <cellStyle name="SAPBEXstdData 2 2 2 6 2 2 2" xfId="48255"/>
    <cellStyle name="SAPBEXstdData 2 2 2 6 2 3" xfId="48256"/>
    <cellStyle name="SAPBEXstdData 2 2 2 6 2 3 2" xfId="48257"/>
    <cellStyle name="SAPBEXstdData 2 2 2 6 2 4" xfId="48258"/>
    <cellStyle name="SAPBEXstdData 2 2 2 6 3" xfId="48259"/>
    <cellStyle name="SAPBEXstdData 2 2 2 6 3 2" xfId="48260"/>
    <cellStyle name="SAPBEXstdData 2 2 2 6 4" xfId="48261"/>
    <cellStyle name="SAPBEXstdData 2 2 2 6 4 2" xfId="48262"/>
    <cellStyle name="SAPBEXstdData 2 2 2 6 5" xfId="48263"/>
    <cellStyle name="SAPBEXstdData 2 2 2 7" xfId="7299"/>
    <cellStyle name="SAPBEXstdData 2 2 2 7 2" xfId="48264"/>
    <cellStyle name="SAPBEXstdData 2 2 2 7 2 2" xfId="48265"/>
    <cellStyle name="SAPBEXstdData 2 2 2 7 3" xfId="48266"/>
    <cellStyle name="SAPBEXstdData 2 2 2 7 3 2" xfId="48267"/>
    <cellStyle name="SAPBEXstdData 2 2 2 7 4" xfId="48268"/>
    <cellStyle name="SAPBEXstdData 2 2 2 8" xfId="48269"/>
    <cellStyle name="SAPBEXstdData 2 2 2 8 2" xfId="48270"/>
    <cellStyle name="SAPBEXstdData 2 2 2 9" xfId="48271"/>
    <cellStyle name="SAPBEXstdData 2 2 2 9 2" xfId="48272"/>
    <cellStyle name="SAPBEXstdData 2 2 3" xfId="7300"/>
    <cellStyle name="SAPBEXstdData 2 2 3 10" xfId="48273"/>
    <cellStyle name="SAPBEXstdData 2 2 3 2" xfId="7301"/>
    <cellStyle name="SAPBEXstdData 2 2 3 2 2" xfId="7302"/>
    <cellStyle name="SAPBEXstdData 2 2 3 2 2 2" xfId="48274"/>
    <cellStyle name="SAPBEXstdData 2 2 3 2 2 2 2" xfId="48275"/>
    <cellStyle name="SAPBEXstdData 2 2 3 2 2 3" xfId="48276"/>
    <cellStyle name="SAPBEXstdData 2 2 3 2 2 3 2" xfId="48277"/>
    <cellStyle name="SAPBEXstdData 2 2 3 2 2 4" xfId="48278"/>
    <cellStyle name="SAPBEXstdData 2 2 3 2 3" xfId="48279"/>
    <cellStyle name="SAPBEXstdData 2 2 3 2 3 2" xfId="48280"/>
    <cellStyle name="SAPBEXstdData 2 2 3 2 4" xfId="48281"/>
    <cellStyle name="SAPBEXstdData 2 2 3 2 4 2" xfId="48282"/>
    <cellStyle name="SAPBEXstdData 2 2 3 2 5" xfId="48283"/>
    <cellStyle name="SAPBEXstdData 2 2 3 3" xfId="7303"/>
    <cellStyle name="SAPBEXstdData 2 2 3 3 2" xfId="7304"/>
    <cellStyle name="SAPBEXstdData 2 2 3 3 2 2" xfId="48284"/>
    <cellStyle name="SAPBEXstdData 2 2 3 3 2 2 2" xfId="48285"/>
    <cellStyle name="SAPBEXstdData 2 2 3 3 2 3" xfId="48286"/>
    <cellStyle name="SAPBEXstdData 2 2 3 3 2 3 2" xfId="48287"/>
    <cellStyle name="SAPBEXstdData 2 2 3 3 2 4" xfId="48288"/>
    <cellStyle name="SAPBEXstdData 2 2 3 3 3" xfId="48289"/>
    <cellStyle name="SAPBEXstdData 2 2 3 3 3 2" xfId="48290"/>
    <cellStyle name="SAPBEXstdData 2 2 3 3 4" xfId="48291"/>
    <cellStyle name="SAPBEXstdData 2 2 3 3 4 2" xfId="48292"/>
    <cellStyle name="SAPBEXstdData 2 2 3 3 5" xfId="48293"/>
    <cellStyle name="SAPBEXstdData 2 2 3 4" xfId="7305"/>
    <cellStyle name="SAPBEXstdData 2 2 3 4 2" xfId="7306"/>
    <cellStyle name="SAPBEXstdData 2 2 3 4 2 2" xfId="48294"/>
    <cellStyle name="SAPBEXstdData 2 2 3 4 2 2 2" xfId="48295"/>
    <cellStyle name="SAPBEXstdData 2 2 3 4 2 3" xfId="48296"/>
    <cellStyle name="SAPBEXstdData 2 2 3 4 2 3 2" xfId="48297"/>
    <cellStyle name="SAPBEXstdData 2 2 3 4 2 4" xfId="48298"/>
    <cellStyle name="SAPBEXstdData 2 2 3 4 3" xfId="48299"/>
    <cellStyle name="SAPBEXstdData 2 2 3 4 3 2" xfId="48300"/>
    <cellStyle name="SAPBEXstdData 2 2 3 4 4" xfId="48301"/>
    <cellStyle name="SAPBEXstdData 2 2 3 4 4 2" xfId="48302"/>
    <cellStyle name="SAPBEXstdData 2 2 3 4 5" xfId="48303"/>
    <cellStyle name="SAPBEXstdData 2 2 3 5" xfId="7307"/>
    <cellStyle name="SAPBEXstdData 2 2 3 5 2" xfId="7308"/>
    <cellStyle name="SAPBEXstdData 2 2 3 5 2 2" xfId="48304"/>
    <cellStyle name="SAPBEXstdData 2 2 3 5 2 2 2" xfId="48305"/>
    <cellStyle name="SAPBEXstdData 2 2 3 5 2 3" xfId="48306"/>
    <cellStyle name="SAPBEXstdData 2 2 3 5 2 3 2" xfId="48307"/>
    <cellStyle name="SAPBEXstdData 2 2 3 5 2 4" xfId="48308"/>
    <cellStyle name="SAPBEXstdData 2 2 3 5 3" xfId="48309"/>
    <cellStyle name="SAPBEXstdData 2 2 3 5 3 2" xfId="48310"/>
    <cellStyle name="SAPBEXstdData 2 2 3 5 4" xfId="48311"/>
    <cellStyle name="SAPBEXstdData 2 2 3 5 4 2" xfId="48312"/>
    <cellStyle name="SAPBEXstdData 2 2 3 5 5" xfId="48313"/>
    <cellStyle name="SAPBEXstdData 2 2 3 6" xfId="7309"/>
    <cellStyle name="SAPBEXstdData 2 2 3 6 2" xfId="7310"/>
    <cellStyle name="SAPBEXstdData 2 2 3 6 2 2" xfId="48314"/>
    <cellStyle name="SAPBEXstdData 2 2 3 6 2 2 2" xfId="48315"/>
    <cellStyle name="SAPBEXstdData 2 2 3 6 2 3" xfId="48316"/>
    <cellStyle name="SAPBEXstdData 2 2 3 6 2 3 2" xfId="48317"/>
    <cellStyle name="SAPBEXstdData 2 2 3 6 2 4" xfId="48318"/>
    <cellStyle name="SAPBEXstdData 2 2 3 6 3" xfId="48319"/>
    <cellStyle name="SAPBEXstdData 2 2 3 6 3 2" xfId="48320"/>
    <cellStyle name="SAPBEXstdData 2 2 3 6 4" xfId="48321"/>
    <cellStyle name="SAPBEXstdData 2 2 3 6 4 2" xfId="48322"/>
    <cellStyle name="SAPBEXstdData 2 2 3 6 5" xfId="48323"/>
    <cellStyle name="SAPBEXstdData 2 2 3 7" xfId="7311"/>
    <cellStyle name="SAPBEXstdData 2 2 3 7 2" xfId="48324"/>
    <cellStyle name="SAPBEXstdData 2 2 3 7 2 2" xfId="48325"/>
    <cellStyle name="SAPBEXstdData 2 2 3 7 3" xfId="48326"/>
    <cellStyle name="SAPBEXstdData 2 2 3 7 3 2" xfId="48327"/>
    <cellStyle name="SAPBEXstdData 2 2 3 7 4" xfId="48328"/>
    <cellStyle name="SAPBEXstdData 2 2 3 8" xfId="48329"/>
    <cellStyle name="SAPBEXstdData 2 2 3 8 2" xfId="48330"/>
    <cellStyle name="SAPBEXstdData 2 2 3 9" xfId="48331"/>
    <cellStyle name="SAPBEXstdData 2 2 3 9 2" xfId="48332"/>
    <cellStyle name="SAPBEXstdData 2 2 4" xfId="7312"/>
    <cellStyle name="SAPBEXstdData 2 2 4 10" xfId="48333"/>
    <cellStyle name="SAPBEXstdData 2 2 4 2" xfId="7313"/>
    <cellStyle name="SAPBEXstdData 2 2 4 2 2" xfId="7314"/>
    <cellStyle name="SAPBEXstdData 2 2 4 2 2 2" xfId="48334"/>
    <cellStyle name="SAPBEXstdData 2 2 4 2 2 2 2" xfId="48335"/>
    <cellStyle name="SAPBEXstdData 2 2 4 2 2 3" xfId="48336"/>
    <cellStyle name="SAPBEXstdData 2 2 4 2 2 3 2" xfId="48337"/>
    <cellStyle name="SAPBEXstdData 2 2 4 2 2 4" xfId="48338"/>
    <cellStyle name="SAPBEXstdData 2 2 4 2 3" xfId="48339"/>
    <cellStyle name="SAPBEXstdData 2 2 4 2 3 2" xfId="48340"/>
    <cellStyle name="SAPBEXstdData 2 2 4 2 4" xfId="48341"/>
    <cellStyle name="SAPBEXstdData 2 2 4 2 4 2" xfId="48342"/>
    <cellStyle name="SAPBEXstdData 2 2 4 2 5" xfId="48343"/>
    <cellStyle name="SAPBEXstdData 2 2 4 3" xfId="7315"/>
    <cellStyle name="SAPBEXstdData 2 2 4 3 2" xfId="7316"/>
    <cellStyle name="SAPBEXstdData 2 2 4 3 2 2" xfId="48344"/>
    <cellStyle name="SAPBEXstdData 2 2 4 3 2 2 2" xfId="48345"/>
    <cellStyle name="SAPBEXstdData 2 2 4 3 2 3" xfId="48346"/>
    <cellStyle name="SAPBEXstdData 2 2 4 3 2 3 2" xfId="48347"/>
    <cellStyle name="SAPBEXstdData 2 2 4 3 2 4" xfId="48348"/>
    <cellStyle name="SAPBEXstdData 2 2 4 3 3" xfId="48349"/>
    <cellStyle name="SAPBEXstdData 2 2 4 3 3 2" xfId="48350"/>
    <cellStyle name="SAPBEXstdData 2 2 4 3 4" xfId="48351"/>
    <cellStyle name="SAPBEXstdData 2 2 4 3 4 2" xfId="48352"/>
    <cellStyle name="SAPBEXstdData 2 2 4 3 5" xfId="48353"/>
    <cellStyle name="SAPBEXstdData 2 2 4 4" xfId="7317"/>
    <cellStyle name="SAPBEXstdData 2 2 4 4 2" xfId="7318"/>
    <cellStyle name="SAPBEXstdData 2 2 4 4 2 2" xfId="48354"/>
    <cellStyle name="SAPBEXstdData 2 2 4 4 2 2 2" xfId="48355"/>
    <cellStyle name="SAPBEXstdData 2 2 4 4 2 3" xfId="48356"/>
    <cellStyle name="SAPBEXstdData 2 2 4 4 2 3 2" xfId="48357"/>
    <cellStyle name="SAPBEXstdData 2 2 4 4 2 4" xfId="48358"/>
    <cellStyle name="SAPBEXstdData 2 2 4 4 3" xfId="48359"/>
    <cellStyle name="SAPBEXstdData 2 2 4 4 3 2" xfId="48360"/>
    <cellStyle name="SAPBEXstdData 2 2 4 4 4" xfId="48361"/>
    <cellStyle name="SAPBEXstdData 2 2 4 4 4 2" xfId="48362"/>
    <cellStyle name="SAPBEXstdData 2 2 4 4 5" xfId="48363"/>
    <cellStyle name="SAPBEXstdData 2 2 4 5" xfId="7319"/>
    <cellStyle name="SAPBEXstdData 2 2 4 5 2" xfId="7320"/>
    <cellStyle name="SAPBEXstdData 2 2 4 5 2 2" xfId="48364"/>
    <cellStyle name="SAPBEXstdData 2 2 4 5 2 2 2" xfId="48365"/>
    <cellStyle name="SAPBEXstdData 2 2 4 5 2 3" xfId="48366"/>
    <cellStyle name="SAPBEXstdData 2 2 4 5 2 3 2" xfId="48367"/>
    <cellStyle name="SAPBEXstdData 2 2 4 5 2 4" xfId="48368"/>
    <cellStyle name="SAPBEXstdData 2 2 4 5 3" xfId="48369"/>
    <cellStyle name="SAPBEXstdData 2 2 4 5 3 2" xfId="48370"/>
    <cellStyle name="SAPBEXstdData 2 2 4 5 4" xfId="48371"/>
    <cellStyle name="SAPBEXstdData 2 2 4 5 4 2" xfId="48372"/>
    <cellStyle name="SAPBEXstdData 2 2 4 5 5" xfId="48373"/>
    <cellStyle name="SAPBEXstdData 2 2 4 6" xfId="7321"/>
    <cellStyle name="SAPBEXstdData 2 2 4 6 2" xfId="7322"/>
    <cellStyle name="SAPBEXstdData 2 2 4 6 2 2" xfId="48374"/>
    <cellStyle name="SAPBEXstdData 2 2 4 6 2 2 2" xfId="48375"/>
    <cellStyle name="SAPBEXstdData 2 2 4 6 2 3" xfId="48376"/>
    <cellStyle name="SAPBEXstdData 2 2 4 6 2 3 2" xfId="48377"/>
    <cellStyle name="SAPBEXstdData 2 2 4 6 2 4" xfId="48378"/>
    <cellStyle name="SAPBEXstdData 2 2 4 6 3" xfId="48379"/>
    <cellStyle name="SAPBEXstdData 2 2 4 6 3 2" xfId="48380"/>
    <cellStyle name="SAPBEXstdData 2 2 4 6 4" xfId="48381"/>
    <cellStyle name="SAPBEXstdData 2 2 4 6 4 2" xfId="48382"/>
    <cellStyle name="SAPBEXstdData 2 2 4 6 5" xfId="48383"/>
    <cellStyle name="SAPBEXstdData 2 2 4 7" xfId="7323"/>
    <cellStyle name="SAPBEXstdData 2 2 4 7 2" xfId="48384"/>
    <cellStyle name="SAPBEXstdData 2 2 4 7 2 2" xfId="48385"/>
    <cellStyle name="SAPBEXstdData 2 2 4 7 3" xfId="48386"/>
    <cellStyle name="SAPBEXstdData 2 2 4 7 3 2" xfId="48387"/>
    <cellStyle name="SAPBEXstdData 2 2 4 7 4" xfId="48388"/>
    <cellStyle name="SAPBEXstdData 2 2 4 8" xfId="48389"/>
    <cellStyle name="SAPBEXstdData 2 2 4 8 2" xfId="48390"/>
    <cellStyle name="SAPBEXstdData 2 2 4 9" xfId="48391"/>
    <cellStyle name="SAPBEXstdData 2 2 4 9 2" xfId="48392"/>
    <cellStyle name="SAPBEXstdData 2 2 5" xfId="7324"/>
    <cellStyle name="SAPBEXstdData 2 2 5 2" xfId="7325"/>
    <cellStyle name="SAPBEXstdData 2 2 5 2 2" xfId="48393"/>
    <cellStyle name="SAPBEXstdData 2 2 5 2 2 2" xfId="48394"/>
    <cellStyle name="SAPBEXstdData 2 2 5 2 3" xfId="48395"/>
    <cellStyle name="SAPBEXstdData 2 2 5 2 3 2" xfId="48396"/>
    <cellStyle name="SAPBEXstdData 2 2 5 2 4" xfId="48397"/>
    <cellStyle name="SAPBEXstdData 2 2 5 3" xfId="48398"/>
    <cellStyle name="SAPBEXstdData 2 2 5 3 2" xfId="48399"/>
    <cellStyle name="SAPBEXstdData 2 2 5 4" xfId="48400"/>
    <cellStyle name="SAPBEXstdData 2 2 5 4 2" xfId="48401"/>
    <cellStyle name="SAPBEXstdData 2 2 5 5" xfId="48402"/>
    <cellStyle name="SAPBEXstdData 2 2 6" xfId="7326"/>
    <cellStyle name="SAPBEXstdData 2 2 6 2" xfId="7327"/>
    <cellStyle name="SAPBEXstdData 2 2 6 2 2" xfId="48403"/>
    <cellStyle name="SAPBEXstdData 2 2 6 2 2 2" xfId="48404"/>
    <cellStyle name="SAPBEXstdData 2 2 6 2 3" xfId="48405"/>
    <cellStyle name="SAPBEXstdData 2 2 6 2 3 2" xfId="48406"/>
    <cellStyle name="SAPBEXstdData 2 2 6 2 4" xfId="48407"/>
    <cellStyle name="SAPBEXstdData 2 2 6 3" xfId="48408"/>
    <cellStyle name="SAPBEXstdData 2 2 6 3 2" xfId="48409"/>
    <cellStyle name="SAPBEXstdData 2 2 6 4" xfId="48410"/>
    <cellStyle name="SAPBEXstdData 2 2 6 4 2" xfId="48411"/>
    <cellStyle name="SAPBEXstdData 2 2 6 5" xfId="48412"/>
    <cellStyle name="SAPBEXstdData 2 2 7" xfId="7328"/>
    <cellStyle name="SAPBEXstdData 2 2 7 2" xfId="7329"/>
    <cellStyle name="SAPBEXstdData 2 2 7 2 2" xfId="48413"/>
    <cellStyle name="SAPBEXstdData 2 2 7 2 2 2" xfId="48414"/>
    <cellStyle name="SAPBEXstdData 2 2 7 2 3" xfId="48415"/>
    <cellStyle name="SAPBEXstdData 2 2 7 2 3 2" xfId="48416"/>
    <cellStyle name="SAPBEXstdData 2 2 7 2 4" xfId="48417"/>
    <cellStyle name="SAPBEXstdData 2 2 7 3" xfId="48418"/>
    <cellStyle name="SAPBEXstdData 2 2 7 3 2" xfId="48419"/>
    <cellStyle name="SAPBEXstdData 2 2 7 4" xfId="48420"/>
    <cellStyle name="SAPBEXstdData 2 2 7 4 2" xfId="48421"/>
    <cellStyle name="SAPBEXstdData 2 2 7 5" xfId="48422"/>
    <cellStyle name="SAPBEXstdData 2 2 8" xfId="7330"/>
    <cellStyle name="SAPBEXstdData 2 2 8 2" xfId="7331"/>
    <cellStyle name="SAPBEXstdData 2 2 8 2 2" xfId="48423"/>
    <cellStyle name="SAPBEXstdData 2 2 8 2 2 2" xfId="48424"/>
    <cellStyle name="SAPBEXstdData 2 2 8 2 3" xfId="48425"/>
    <cellStyle name="SAPBEXstdData 2 2 8 2 3 2" xfId="48426"/>
    <cellStyle name="SAPBEXstdData 2 2 8 2 4" xfId="48427"/>
    <cellStyle name="SAPBEXstdData 2 2 8 3" xfId="48428"/>
    <cellStyle name="SAPBEXstdData 2 2 8 3 2" xfId="48429"/>
    <cellStyle name="SAPBEXstdData 2 2 8 4" xfId="48430"/>
    <cellStyle name="SAPBEXstdData 2 2 8 4 2" xfId="48431"/>
    <cellStyle name="SAPBEXstdData 2 2 8 5" xfId="48432"/>
    <cellStyle name="SAPBEXstdData 2 2 9" xfId="7332"/>
    <cellStyle name="SAPBEXstdData 2 2 9 2" xfId="7333"/>
    <cellStyle name="SAPBEXstdData 2 2 9 2 2" xfId="48433"/>
    <cellStyle name="SAPBEXstdData 2 2 9 2 2 2" xfId="48434"/>
    <cellStyle name="SAPBEXstdData 2 2 9 2 3" xfId="48435"/>
    <cellStyle name="SAPBEXstdData 2 2 9 2 3 2" xfId="48436"/>
    <cellStyle name="SAPBEXstdData 2 2 9 2 4" xfId="48437"/>
    <cellStyle name="SAPBEXstdData 2 2 9 3" xfId="48438"/>
    <cellStyle name="SAPBEXstdData 2 2 9 3 2" xfId="48439"/>
    <cellStyle name="SAPBEXstdData 2 2 9 4" xfId="48440"/>
    <cellStyle name="SAPBEXstdData 2 2 9 4 2" xfId="48441"/>
    <cellStyle name="SAPBEXstdData 2 2 9 5" xfId="48442"/>
    <cellStyle name="SAPBEXstdData 2 20" xfId="48443"/>
    <cellStyle name="SAPBEXstdData 2 20 2" xfId="48444"/>
    <cellStyle name="SAPBEXstdData 2 21" xfId="48445"/>
    <cellStyle name="SAPBEXstdData 2 3" xfId="7334"/>
    <cellStyle name="SAPBEXstdData 2 3 10" xfId="48446"/>
    <cellStyle name="SAPBEXstdData 2 3 2" xfId="7335"/>
    <cellStyle name="SAPBEXstdData 2 3 2 2" xfId="7336"/>
    <cellStyle name="SAPBEXstdData 2 3 2 2 2" xfId="48447"/>
    <cellStyle name="SAPBEXstdData 2 3 2 2 2 2" xfId="48448"/>
    <cellStyle name="SAPBEXstdData 2 3 2 2 3" xfId="48449"/>
    <cellStyle name="SAPBEXstdData 2 3 2 2 3 2" xfId="48450"/>
    <cellStyle name="SAPBEXstdData 2 3 2 2 4" xfId="48451"/>
    <cellStyle name="SAPBEXstdData 2 3 2 3" xfId="48452"/>
    <cellStyle name="SAPBEXstdData 2 3 2 3 2" xfId="48453"/>
    <cellStyle name="SAPBEXstdData 2 3 2 4" xfId="48454"/>
    <cellStyle name="SAPBEXstdData 2 3 2 4 2" xfId="48455"/>
    <cellStyle name="SAPBEXstdData 2 3 2 5" xfId="48456"/>
    <cellStyle name="SAPBEXstdData 2 3 3" xfId="7337"/>
    <cellStyle name="SAPBEXstdData 2 3 3 2" xfId="7338"/>
    <cellStyle name="SAPBEXstdData 2 3 3 2 2" xfId="48457"/>
    <cellStyle name="SAPBEXstdData 2 3 3 2 2 2" xfId="48458"/>
    <cellStyle name="SAPBEXstdData 2 3 3 2 3" xfId="48459"/>
    <cellStyle name="SAPBEXstdData 2 3 3 2 3 2" xfId="48460"/>
    <cellStyle name="SAPBEXstdData 2 3 3 2 4" xfId="48461"/>
    <cellStyle name="SAPBEXstdData 2 3 3 3" xfId="48462"/>
    <cellStyle name="SAPBEXstdData 2 3 3 3 2" xfId="48463"/>
    <cellStyle name="SAPBEXstdData 2 3 3 4" xfId="48464"/>
    <cellStyle name="SAPBEXstdData 2 3 3 4 2" xfId="48465"/>
    <cellStyle name="SAPBEXstdData 2 3 3 5" xfId="48466"/>
    <cellStyle name="SAPBEXstdData 2 3 4" xfId="7339"/>
    <cellStyle name="SAPBEXstdData 2 3 4 2" xfId="7340"/>
    <cellStyle name="SAPBEXstdData 2 3 4 2 2" xfId="48467"/>
    <cellStyle name="SAPBEXstdData 2 3 4 2 2 2" xfId="48468"/>
    <cellStyle name="SAPBEXstdData 2 3 4 2 3" xfId="48469"/>
    <cellStyle name="SAPBEXstdData 2 3 4 2 3 2" xfId="48470"/>
    <cellStyle name="SAPBEXstdData 2 3 4 2 4" xfId="48471"/>
    <cellStyle name="SAPBEXstdData 2 3 4 3" xfId="48472"/>
    <cellStyle name="SAPBEXstdData 2 3 4 3 2" xfId="48473"/>
    <cellStyle name="SAPBEXstdData 2 3 4 4" xfId="48474"/>
    <cellStyle name="SAPBEXstdData 2 3 4 4 2" xfId="48475"/>
    <cellStyle name="SAPBEXstdData 2 3 4 5" xfId="48476"/>
    <cellStyle name="SAPBEXstdData 2 3 5" xfId="7341"/>
    <cellStyle name="SAPBEXstdData 2 3 5 2" xfId="7342"/>
    <cellStyle name="SAPBEXstdData 2 3 5 2 2" xfId="48477"/>
    <cellStyle name="SAPBEXstdData 2 3 5 2 2 2" xfId="48478"/>
    <cellStyle name="SAPBEXstdData 2 3 5 2 3" xfId="48479"/>
    <cellStyle name="SAPBEXstdData 2 3 5 2 3 2" xfId="48480"/>
    <cellStyle name="SAPBEXstdData 2 3 5 2 4" xfId="48481"/>
    <cellStyle name="SAPBEXstdData 2 3 5 3" xfId="48482"/>
    <cellStyle name="SAPBEXstdData 2 3 5 3 2" xfId="48483"/>
    <cellStyle name="SAPBEXstdData 2 3 5 4" xfId="48484"/>
    <cellStyle name="SAPBEXstdData 2 3 5 4 2" xfId="48485"/>
    <cellStyle name="SAPBEXstdData 2 3 5 5" xfId="48486"/>
    <cellStyle name="SAPBEXstdData 2 3 6" xfId="7343"/>
    <cellStyle name="SAPBEXstdData 2 3 6 2" xfId="7344"/>
    <cellStyle name="SAPBEXstdData 2 3 6 2 2" xfId="48487"/>
    <cellStyle name="SAPBEXstdData 2 3 6 2 2 2" xfId="48488"/>
    <cellStyle name="SAPBEXstdData 2 3 6 2 3" xfId="48489"/>
    <cellStyle name="SAPBEXstdData 2 3 6 2 3 2" xfId="48490"/>
    <cellStyle name="SAPBEXstdData 2 3 6 2 4" xfId="48491"/>
    <cellStyle name="SAPBEXstdData 2 3 6 3" xfId="48492"/>
    <cellStyle name="SAPBEXstdData 2 3 6 3 2" xfId="48493"/>
    <cellStyle name="SAPBEXstdData 2 3 6 4" xfId="48494"/>
    <cellStyle name="SAPBEXstdData 2 3 6 4 2" xfId="48495"/>
    <cellStyle name="SAPBEXstdData 2 3 6 5" xfId="48496"/>
    <cellStyle name="SAPBEXstdData 2 3 7" xfId="7345"/>
    <cellStyle name="SAPBEXstdData 2 3 7 2" xfId="48497"/>
    <cellStyle name="SAPBEXstdData 2 3 7 2 2" xfId="48498"/>
    <cellStyle name="SAPBEXstdData 2 3 7 3" xfId="48499"/>
    <cellStyle name="SAPBEXstdData 2 3 7 3 2" xfId="48500"/>
    <cellStyle name="SAPBEXstdData 2 3 7 4" xfId="48501"/>
    <cellStyle name="SAPBEXstdData 2 3 8" xfId="48502"/>
    <cellStyle name="SAPBEXstdData 2 3 8 2" xfId="48503"/>
    <cellStyle name="SAPBEXstdData 2 3 9" xfId="48504"/>
    <cellStyle name="SAPBEXstdData 2 3 9 2" xfId="48505"/>
    <cellStyle name="SAPBEXstdData 2 4" xfId="7346"/>
    <cellStyle name="SAPBEXstdData 2 4 10" xfId="48506"/>
    <cellStyle name="SAPBEXstdData 2 4 2" xfId="7347"/>
    <cellStyle name="SAPBEXstdData 2 4 2 2" xfId="7348"/>
    <cellStyle name="SAPBEXstdData 2 4 2 2 2" xfId="48507"/>
    <cellStyle name="SAPBEXstdData 2 4 2 2 2 2" xfId="48508"/>
    <cellStyle name="SAPBEXstdData 2 4 2 2 3" xfId="48509"/>
    <cellStyle name="SAPBEXstdData 2 4 2 2 3 2" xfId="48510"/>
    <cellStyle name="SAPBEXstdData 2 4 2 2 4" xfId="48511"/>
    <cellStyle name="SAPBEXstdData 2 4 2 3" xfId="48512"/>
    <cellStyle name="SAPBEXstdData 2 4 2 3 2" xfId="48513"/>
    <cellStyle name="SAPBEXstdData 2 4 2 4" xfId="48514"/>
    <cellStyle name="SAPBEXstdData 2 4 2 4 2" xfId="48515"/>
    <cellStyle name="SAPBEXstdData 2 4 2 5" xfId="48516"/>
    <cellStyle name="SAPBEXstdData 2 4 3" xfId="7349"/>
    <cellStyle name="SAPBEXstdData 2 4 3 2" xfId="7350"/>
    <cellStyle name="SAPBEXstdData 2 4 3 2 2" xfId="48517"/>
    <cellStyle name="SAPBEXstdData 2 4 3 2 2 2" xfId="48518"/>
    <cellStyle name="SAPBEXstdData 2 4 3 2 3" xfId="48519"/>
    <cellStyle name="SAPBEXstdData 2 4 3 2 3 2" xfId="48520"/>
    <cellStyle name="SAPBEXstdData 2 4 3 2 4" xfId="48521"/>
    <cellStyle name="SAPBEXstdData 2 4 3 3" xfId="48522"/>
    <cellStyle name="SAPBEXstdData 2 4 3 3 2" xfId="48523"/>
    <cellStyle name="SAPBEXstdData 2 4 3 4" xfId="48524"/>
    <cellStyle name="SAPBEXstdData 2 4 3 4 2" xfId="48525"/>
    <cellStyle name="SAPBEXstdData 2 4 3 5" xfId="48526"/>
    <cellStyle name="SAPBEXstdData 2 4 4" xfId="7351"/>
    <cellStyle name="SAPBEXstdData 2 4 4 2" xfId="7352"/>
    <cellStyle name="SAPBEXstdData 2 4 4 2 2" xfId="48527"/>
    <cellStyle name="SAPBEXstdData 2 4 4 2 2 2" xfId="48528"/>
    <cellStyle name="SAPBEXstdData 2 4 4 2 3" xfId="48529"/>
    <cellStyle name="SAPBEXstdData 2 4 4 2 3 2" xfId="48530"/>
    <cellStyle name="SAPBEXstdData 2 4 4 2 4" xfId="48531"/>
    <cellStyle name="SAPBEXstdData 2 4 4 3" xfId="48532"/>
    <cellStyle name="SAPBEXstdData 2 4 4 3 2" xfId="48533"/>
    <cellStyle name="SAPBEXstdData 2 4 4 4" xfId="48534"/>
    <cellStyle name="SAPBEXstdData 2 4 4 4 2" xfId="48535"/>
    <cellStyle name="SAPBEXstdData 2 4 4 5" xfId="48536"/>
    <cellStyle name="SAPBEXstdData 2 4 5" xfId="7353"/>
    <cellStyle name="SAPBEXstdData 2 4 5 2" xfId="7354"/>
    <cellStyle name="SAPBEXstdData 2 4 5 2 2" xfId="48537"/>
    <cellStyle name="SAPBEXstdData 2 4 5 2 2 2" xfId="48538"/>
    <cellStyle name="SAPBEXstdData 2 4 5 2 3" xfId="48539"/>
    <cellStyle name="SAPBEXstdData 2 4 5 2 3 2" xfId="48540"/>
    <cellStyle name="SAPBEXstdData 2 4 5 2 4" xfId="48541"/>
    <cellStyle name="SAPBEXstdData 2 4 5 3" xfId="48542"/>
    <cellStyle name="SAPBEXstdData 2 4 5 3 2" xfId="48543"/>
    <cellStyle name="SAPBEXstdData 2 4 5 4" xfId="48544"/>
    <cellStyle name="SAPBEXstdData 2 4 5 4 2" xfId="48545"/>
    <cellStyle name="SAPBEXstdData 2 4 5 5" xfId="48546"/>
    <cellStyle name="SAPBEXstdData 2 4 6" xfId="7355"/>
    <cellStyle name="SAPBEXstdData 2 4 6 2" xfId="7356"/>
    <cellStyle name="SAPBEXstdData 2 4 6 2 2" xfId="48547"/>
    <cellStyle name="SAPBEXstdData 2 4 6 2 2 2" xfId="48548"/>
    <cellStyle name="SAPBEXstdData 2 4 6 2 3" xfId="48549"/>
    <cellStyle name="SAPBEXstdData 2 4 6 2 3 2" xfId="48550"/>
    <cellStyle name="SAPBEXstdData 2 4 6 2 4" xfId="48551"/>
    <cellStyle name="SAPBEXstdData 2 4 6 3" xfId="48552"/>
    <cellStyle name="SAPBEXstdData 2 4 6 3 2" xfId="48553"/>
    <cellStyle name="SAPBEXstdData 2 4 6 4" xfId="48554"/>
    <cellStyle name="SAPBEXstdData 2 4 6 4 2" xfId="48555"/>
    <cellStyle name="SAPBEXstdData 2 4 6 5" xfId="48556"/>
    <cellStyle name="SAPBEXstdData 2 4 7" xfId="7357"/>
    <cellStyle name="SAPBEXstdData 2 4 7 2" xfId="48557"/>
    <cellStyle name="SAPBEXstdData 2 4 7 2 2" xfId="48558"/>
    <cellStyle name="SAPBEXstdData 2 4 7 3" xfId="48559"/>
    <cellStyle name="SAPBEXstdData 2 4 7 3 2" xfId="48560"/>
    <cellStyle name="SAPBEXstdData 2 4 7 4" xfId="48561"/>
    <cellStyle name="SAPBEXstdData 2 4 8" xfId="48562"/>
    <cellStyle name="SAPBEXstdData 2 4 8 2" xfId="48563"/>
    <cellStyle name="SAPBEXstdData 2 4 9" xfId="48564"/>
    <cellStyle name="SAPBEXstdData 2 4 9 2" xfId="48565"/>
    <cellStyle name="SAPBEXstdData 2 5" xfId="7358"/>
    <cellStyle name="SAPBEXstdData 2 5 10" xfId="48566"/>
    <cellStyle name="SAPBEXstdData 2 5 2" xfId="7359"/>
    <cellStyle name="SAPBEXstdData 2 5 2 2" xfId="7360"/>
    <cellStyle name="SAPBEXstdData 2 5 2 2 2" xfId="48567"/>
    <cellStyle name="SAPBEXstdData 2 5 2 2 2 2" xfId="48568"/>
    <cellStyle name="SAPBEXstdData 2 5 2 2 3" xfId="48569"/>
    <cellStyle name="SAPBEXstdData 2 5 2 2 3 2" xfId="48570"/>
    <cellStyle name="SAPBEXstdData 2 5 2 2 4" xfId="48571"/>
    <cellStyle name="SAPBEXstdData 2 5 2 3" xfId="48572"/>
    <cellStyle name="SAPBEXstdData 2 5 2 3 2" xfId="48573"/>
    <cellStyle name="SAPBEXstdData 2 5 2 4" xfId="48574"/>
    <cellStyle name="SAPBEXstdData 2 5 2 4 2" xfId="48575"/>
    <cellStyle name="SAPBEXstdData 2 5 2 5" xfId="48576"/>
    <cellStyle name="SAPBEXstdData 2 5 3" xfId="7361"/>
    <cellStyle name="SAPBEXstdData 2 5 3 2" xfId="7362"/>
    <cellStyle name="SAPBEXstdData 2 5 3 2 2" xfId="48577"/>
    <cellStyle name="SAPBEXstdData 2 5 3 2 2 2" xfId="48578"/>
    <cellStyle name="SAPBEXstdData 2 5 3 2 3" xfId="48579"/>
    <cellStyle name="SAPBEXstdData 2 5 3 2 3 2" xfId="48580"/>
    <cellStyle name="SAPBEXstdData 2 5 3 2 4" xfId="48581"/>
    <cellStyle name="SAPBEXstdData 2 5 3 3" xfId="48582"/>
    <cellStyle name="SAPBEXstdData 2 5 3 3 2" xfId="48583"/>
    <cellStyle name="SAPBEXstdData 2 5 3 4" xfId="48584"/>
    <cellStyle name="SAPBEXstdData 2 5 3 4 2" xfId="48585"/>
    <cellStyle name="SAPBEXstdData 2 5 3 5" xfId="48586"/>
    <cellStyle name="SAPBEXstdData 2 5 4" xfId="7363"/>
    <cellStyle name="SAPBEXstdData 2 5 4 2" xfId="7364"/>
    <cellStyle name="SAPBEXstdData 2 5 4 2 2" xfId="48587"/>
    <cellStyle name="SAPBEXstdData 2 5 4 2 2 2" xfId="48588"/>
    <cellStyle name="SAPBEXstdData 2 5 4 2 3" xfId="48589"/>
    <cellStyle name="SAPBEXstdData 2 5 4 2 3 2" xfId="48590"/>
    <cellStyle name="SAPBEXstdData 2 5 4 2 4" xfId="48591"/>
    <cellStyle name="SAPBEXstdData 2 5 4 3" xfId="48592"/>
    <cellStyle name="SAPBEXstdData 2 5 4 3 2" xfId="48593"/>
    <cellStyle name="SAPBEXstdData 2 5 4 4" xfId="48594"/>
    <cellStyle name="SAPBEXstdData 2 5 4 4 2" xfId="48595"/>
    <cellStyle name="SAPBEXstdData 2 5 4 5" xfId="48596"/>
    <cellStyle name="SAPBEXstdData 2 5 5" xfId="7365"/>
    <cellStyle name="SAPBEXstdData 2 5 5 2" xfId="7366"/>
    <cellStyle name="SAPBEXstdData 2 5 5 2 2" xfId="48597"/>
    <cellStyle name="SAPBEXstdData 2 5 5 2 2 2" xfId="48598"/>
    <cellStyle name="SAPBEXstdData 2 5 5 2 3" xfId="48599"/>
    <cellStyle name="SAPBEXstdData 2 5 5 2 3 2" xfId="48600"/>
    <cellStyle name="SAPBEXstdData 2 5 5 2 4" xfId="48601"/>
    <cellStyle name="SAPBEXstdData 2 5 5 3" xfId="48602"/>
    <cellStyle name="SAPBEXstdData 2 5 5 3 2" xfId="48603"/>
    <cellStyle name="SAPBEXstdData 2 5 5 4" xfId="48604"/>
    <cellStyle name="SAPBEXstdData 2 5 5 4 2" xfId="48605"/>
    <cellStyle name="SAPBEXstdData 2 5 5 5" xfId="48606"/>
    <cellStyle name="SAPBEXstdData 2 5 6" xfId="7367"/>
    <cellStyle name="SAPBEXstdData 2 5 6 2" xfId="7368"/>
    <cellStyle name="SAPBEXstdData 2 5 6 2 2" xfId="48607"/>
    <cellStyle name="SAPBEXstdData 2 5 6 2 2 2" xfId="48608"/>
    <cellStyle name="SAPBEXstdData 2 5 6 2 3" xfId="48609"/>
    <cellStyle name="SAPBEXstdData 2 5 6 2 3 2" xfId="48610"/>
    <cellStyle name="SAPBEXstdData 2 5 6 2 4" xfId="48611"/>
    <cellStyle name="SAPBEXstdData 2 5 6 3" xfId="48612"/>
    <cellStyle name="SAPBEXstdData 2 5 6 3 2" xfId="48613"/>
    <cellStyle name="SAPBEXstdData 2 5 6 4" xfId="48614"/>
    <cellStyle name="SAPBEXstdData 2 5 6 4 2" xfId="48615"/>
    <cellStyle name="SAPBEXstdData 2 5 6 5" xfId="48616"/>
    <cellStyle name="SAPBEXstdData 2 5 7" xfId="7369"/>
    <cellStyle name="SAPBEXstdData 2 5 7 2" xfId="48617"/>
    <cellStyle name="SAPBEXstdData 2 5 7 2 2" xfId="48618"/>
    <cellStyle name="SAPBEXstdData 2 5 7 3" xfId="48619"/>
    <cellStyle name="SAPBEXstdData 2 5 7 3 2" xfId="48620"/>
    <cellStyle name="SAPBEXstdData 2 5 7 4" xfId="48621"/>
    <cellStyle name="SAPBEXstdData 2 5 8" xfId="48622"/>
    <cellStyle name="SAPBEXstdData 2 5 8 2" xfId="48623"/>
    <cellStyle name="SAPBEXstdData 2 5 9" xfId="48624"/>
    <cellStyle name="SAPBEXstdData 2 5 9 2" xfId="48625"/>
    <cellStyle name="SAPBEXstdData 2 6" xfId="7370"/>
    <cellStyle name="SAPBEXstdData 2 6 2" xfId="7371"/>
    <cellStyle name="SAPBEXstdData 2 6 2 2" xfId="48626"/>
    <cellStyle name="SAPBEXstdData 2 6 2 2 2" xfId="48627"/>
    <cellStyle name="SAPBEXstdData 2 6 2 3" xfId="48628"/>
    <cellStyle name="SAPBEXstdData 2 6 2 3 2" xfId="48629"/>
    <cellStyle name="SAPBEXstdData 2 6 2 4" xfId="48630"/>
    <cellStyle name="SAPBEXstdData 2 6 3" xfId="48631"/>
    <cellStyle name="SAPBEXstdData 2 6 3 2" xfId="48632"/>
    <cellStyle name="SAPBEXstdData 2 6 4" xfId="48633"/>
    <cellStyle name="SAPBEXstdData 2 6 4 2" xfId="48634"/>
    <cellStyle name="SAPBEXstdData 2 6 5" xfId="48635"/>
    <cellStyle name="SAPBEXstdData 2 7" xfId="7372"/>
    <cellStyle name="SAPBEXstdData 2 7 2" xfId="7373"/>
    <cellStyle name="SAPBEXstdData 2 7 2 2" xfId="48636"/>
    <cellStyle name="SAPBEXstdData 2 7 2 2 2" xfId="48637"/>
    <cellStyle name="SAPBEXstdData 2 7 2 3" xfId="48638"/>
    <cellStyle name="SAPBEXstdData 2 7 2 3 2" xfId="48639"/>
    <cellStyle name="SAPBEXstdData 2 7 2 4" xfId="48640"/>
    <cellStyle name="SAPBEXstdData 2 7 3" xfId="48641"/>
    <cellStyle name="SAPBEXstdData 2 7 3 2" xfId="48642"/>
    <cellStyle name="SAPBEXstdData 2 7 4" xfId="48643"/>
    <cellStyle name="SAPBEXstdData 2 7 4 2" xfId="48644"/>
    <cellStyle name="SAPBEXstdData 2 7 5" xfId="48645"/>
    <cellStyle name="SAPBEXstdData 2 8" xfId="7374"/>
    <cellStyle name="SAPBEXstdData 2 8 2" xfId="7375"/>
    <cellStyle name="SAPBEXstdData 2 8 2 2" xfId="48646"/>
    <cellStyle name="SAPBEXstdData 2 8 2 2 2" xfId="48647"/>
    <cellStyle name="SAPBEXstdData 2 8 2 3" xfId="48648"/>
    <cellStyle name="SAPBEXstdData 2 8 2 3 2" xfId="48649"/>
    <cellStyle name="SAPBEXstdData 2 8 2 4" xfId="48650"/>
    <cellStyle name="SAPBEXstdData 2 8 3" xfId="48651"/>
    <cellStyle name="SAPBEXstdData 2 8 3 2" xfId="48652"/>
    <cellStyle name="SAPBEXstdData 2 8 4" xfId="48653"/>
    <cellStyle name="SAPBEXstdData 2 8 4 2" xfId="48654"/>
    <cellStyle name="SAPBEXstdData 2 8 5" xfId="48655"/>
    <cellStyle name="SAPBEXstdData 2 9" xfId="7376"/>
    <cellStyle name="SAPBEXstdData 2 9 2" xfId="7377"/>
    <cellStyle name="SAPBEXstdData 2 9 2 2" xfId="48656"/>
    <cellStyle name="SAPBEXstdData 2 9 2 2 2" xfId="48657"/>
    <cellStyle name="SAPBEXstdData 2 9 2 3" xfId="48658"/>
    <cellStyle name="SAPBEXstdData 2 9 2 3 2" xfId="48659"/>
    <cellStyle name="SAPBEXstdData 2 9 2 4" xfId="48660"/>
    <cellStyle name="SAPBEXstdData 2 9 3" xfId="48661"/>
    <cellStyle name="SAPBEXstdData 2 9 3 2" xfId="48662"/>
    <cellStyle name="SAPBEXstdData 2 9 4" xfId="48663"/>
    <cellStyle name="SAPBEXstdData 2 9 4 2" xfId="48664"/>
    <cellStyle name="SAPBEXstdData 2 9 5" xfId="48665"/>
    <cellStyle name="SAPBEXstdData 20" xfId="48666"/>
    <cellStyle name="SAPBEXstdData 21" xfId="48667"/>
    <cellStyle name="SAPBEXstdData 21 2" xfId="48668"/>
    <cellStyle name="SAPBEXstdData 22" xfId="48669"/>
    <cellStyle name="SAPBEXstdData 3" xfId="7378"/>
    <cellStyle name="SAPBEXstdData 3 10" xfId="7379"/>
    <cellStyle name="SAPBEXstdData 3 10 2" xfId="48670"/>
    <cellStyle name="SAPBEXstdData 3 10 2 2" xfId="48671"/>
    <cellStyle name="SAPBEXstdData 3 10 3" xfId="48672"/>
    <cellStyle name="SAPBEXstdData 3 10 3 2" xfId="48673"/>
    <cellStyle name="SAPBEXstdData 3 10 4" xfId="48674"/>
    <cellStyle name="SAPBEXstdData 3 11" xfId="48675"/>
    <cellStyle name="SAPBEXstdData 3 11 2" xfId="48676"/>
    <cellStyle name="SAPBEXstdData 3 12" xfId="48677"/>
    <cellStyle name="SAPBEXstdData 3 12 2" xfId="48678"/>
    <cellStyle name="SAPBEXstdData 3 13" xfId="48679"/>
    <cellStyle name="SAPBEXstdData 3 2" xfId="7380"/>
    <cellStyle name="SAPBEXstdData 3 2 10" xfId="48680"/>
    <cellStyle name="SAPBEXstdData 3 2 2" xfId="7381"/>
    <cellStyle name="SAPBEXstdData 3 2 2 2" xfId="7382"/>
    <cellStyle name="SAPBEXstdData 3 2 2 2 2" xfId="48681"/>
    <cellStyle name="SAPBEXstdData 3 2 2 2 2 2" xfId="48682"/>
    <cellStyle name="SAPBEXstdData 3 2 2 2 3" xfId="48683"/>
    <cellStyle name="SAPBEXstdData 3 2 2 2 3 2" xfId="48684"/>
    <cellStyle name="SAPBEXstdData 3 2 2 2 4" xfId="48685"/>
    <cellStyle name="SAPBEXstdData 3 2 2 3" xfId="48686"/>
    <cellStyle name="SAPBEXstdData 3 2 2 3 2" xfId="48687"/>
    <cellStyle name="SAPBEXstdData 3 2 2 4" xfId="48688"/>
    <cellStyle name="SAPBEXstdData 3 2 2 4 2" xfId="48689"/>
    <cellStyle name="SAPBEXstdData 3 2 2 5" xfId="48690"/>
    <cellStyle name="SAPBEXstdData 3 2 3" xfId="7383"/>
    <cellStyle name="SAPBEXstdData 3 2 3 2" xfId="7384"/>
    <cellStyle name="SAPBEXstdData 3 2 3 2 2" xfId="48691"/>
    <cellStyle name="SAPBEXstdData 3 2 3 2 2 2" xfId="48692"/>
    <cellStyle name="SAPBEXstdData 3 2 3 2 3" xfId="48693"/>
    <cellStyle name="SAPBEXstdData 3 2 3 2 3 2" xfId="48694"/>
    <cellStyle name="SAPBEXstdData 3 2 3 2 4" xfId="48695"/>
    <cellStyle name="SAPBEXstdData 3 2 3 3" xfId="48696"/>
    <cellStyle name="SAPBEXstdData 3 2 3 3 2" xfId="48697"/>
    <cellStyle name="SAPBEXstdData 3 2 3 4" xfId="48698"/>
    <cellStyle name="SAPBEXstdData 3 2 3 4 2" xfId="48699"/>
    <cellStyle name="SAPBEXstdData 3 2 3 5" xfId="48700"/>
    <cellStyle name="SAPBEXstdData 3 2 4" xfId="7385"/>
    <cellStyle name="SAPBEXstdData 3 2 4 2" xfId="7386"/>
    <cellStyle name="SAPBEXstdData 3 2 4 2 2" xfId="48701"/>
    <cellStyle name="SAPBEXstdData 3 2 4 2 2 2" xfId="48702"/>
    <cellStyle name="SAPBEXstdData 3 2 4 2 3" xfId="48703"/>
    <cellStyle name="SAPBEXstdData 3 2 4 2 3 2" xfId="48704"/>
    <cellStyle name="SAPBEXstdData 3 2 4 2 4" xfId="48705"/>
    <cellStyle name="SAPBEXstdData 3 2 4 3" xfId="48706"/>
    <cellStyle name="SAPBEXstdData 3 2 4 3 2" xfId="48707"/>
    <cellStyle name="SAPBEXstdData 3 2 4 4" xfId="48708"/>
    <cellStyle name="SAPBEXstdData 3 2 4 4 2" xfId="48709"/>
    <cellStyle name="SAPBEXstdData 3 2 4 5" xfId="48710"/>
    <cellStyle name="SAPBEXstdData 3 2 5" xfId="7387"/>
    <cellStyle name="SAPBEXstdData 3 2 5 2" xfId="7388"/>
    <cellStyle name="SAPBEXstdData 3 2 5 2 2" xfId="48711"/>
    <cellStyle name="SAPBEXstdData 3 2 5 2 2 2" xfId="48712"/>
    <cellStyle name="SAPBEXstdData 3 2 5 2 3" xfId="48713"/>
    <cellStyle name="SAPBEXstdData 3 2 5 2 3 2" xfId="48714"/>
    <cellStyle name="SAPBEXstdData 3 2 5 2 4" xfId="48715"/>
    <cellStyle name="SAPBEXstdData 3 2 5 3" xfId="48716"/>
    <cellStyle name="SAPBEXstdData 3 2 5 3 2" xfId="48717"/>
    <cellStyle name="SAPBEXstdData 3 2 5 4" xfId="48718"/>
    <cellStyle name="SAPBEXstdData 3 2 5 4 2" xfId="48719"/>
    <cellStyle name="SAPBEXstdData 3 2 5 5" xfId="48720"/>
    <cellStyle name="SAPBEXstdData 3 2 6" xfId="7389"/>
    <cellStyle name="SAPBEXstdData 3 2 6 2" xfId="7390"/>
    <cellStyle name="SAPBEXstdData 3 2 6 2 2" xfId="48721"/>
    <cellStyle name="SAPBEXstdData 3 2 6 2 2 2" xfId="48722"/>
    <cellStyle name="SAPBEXstdData 3 2 6 2 3" xfId="48723"/>
    <cellStyle name="SAPBEXstdData 3 2 6 2 3 2" xfId="48724"/>
    <cellStyle name="SAPBEXstdData 3 2 6 2 4" xfId="48725"/>
    <cellStyle name="SAPBEXstdData 3 2 6 3" xfId="48726"/>
    <cellStyle name="SAPBEXstdData 3 2 6 3 2" xfId="48727"/>
    <cellStyle name="SAPBEXstdData 3 2 6 4" xfId="48728"/>
    <cellStyle name="SAPBEXstdData 3 2 6 4 2" xfId="48729"/>
    <cellStyle name="SAPBEXstdData 3 2 6 5" xfId="48730"/>
    <cellStyle name="SAPBEXstdData 3 2 7" xfId="7391"/>
    <cellStyle name="SAPBEXstdData 3 2 7 2" xfId="48731"/>
    <cellStyle name="SAPBEXstdData 3 2 7 2 2" xfId="48732"/>
    <cellStyle name="SAPBEXstdData 3 2 7 3" xfId="48733"/>
    <cellStyle name="SAPBEXstdData 3 2 7 3 2" xfId="48734"/>
    <cellStyle name="SAPBEXstdData 3 2 7 4" xfId="48735"/>
    <cellStyle name="SAPBEXstdData 3 2 8" xfId="48736"/>
    <cellStyle name="SAPBEXstdData 3 2 8 2" xfId="48737"/>
    <cellStyle name="SAPBEXstdData 3 2 9" xfId="48738"/>
    <cellStyle name="SAPBEXstdData 3 2 9 2" xfId="48739"/>
    <cellStyle name="SAPBEXstdData 3 3" xfId="7392"/>
    <cellStyle name="SAPBEXstdData 3 3 10" xfId="48740"/>
    <cellStyle name="SAPBEXstdData 3 3 2" xfId="7393"/>
    <cellStyle name="SAPBEXstdData 3 3 2 2" xfId="7394"/>
    <cellStyle name="SAPBEXstdData 3 3 2 2 2" xfId="48741"/>
    <cellStyle name="SAPBEXstdData 3 3 2 2 2 2" xfId="48742"/>
    <cellStyle name="SAPBEXstdData 3 3 2 2 3" xfId="48743"/>
    <cellStyle name="SAPBEXstdData 3 3 2 2 3 2" xfId="48744"/>
    <cellStyle name="SAPBEXstdData 3 3 2 2 4" xfId="48745"/>
    <cellStyle name="SAPBEXstdData 3 3 2 3" xfId="48746"/>
    <cellStyle name="SAPBEXstdData 3 3 2 3 2" xfId="48747"/>
    <cellStyle name="SAPBEXstdData 3 3 2 4" xfId="48748"/>
    <cellStyle name="SAPBEXstdData 3 3 2 4 2" xfId="48749"/>
    <cellStyle name="SAPBEXstdData 3 3 2 5" xfId="48750"/>
    <cellStyle name="SAPBEXstdData 3 3 3" xfId="7395"/>
    <cellStyle name="SAPBEXstdData 3 3 3 2" xfId="7396"/>
    <cellStyle name="SAPBEXstdData 3 3 3 2 2" xfId="48751"/>
    <cellStyle name="SAPBEXstdData 3 3 3 2 2 2" xfId="48752"/>
    <cellStyle name="SAPBEXstdData 3 3 3 2 3" xfId="48753"/>
    <cellStyle name="SAPBEXstdData 3 3 3 2 3 2" xfId="48754"/>
    <cellStyle name="SAPBEXstdData 3 3 3 2 4" xfId="48755"/>
    <cellStyle name="SAPBEXstdData 3 3 3 3" xfId="48756"/>
    <cellStyle name="SAPBEXstdData 3 3 3 3 2" xfId="48757"/>
    <cellStyle name="SAPBEXstdData 3 3 3 4" xfId="48758"/>
    <cellStyle name="SAPBEXstdData 3 3 3 4 2" xfId="48759"/>
    <cellStyle name="SAPBEXstdData 3 3 3 5" xfId="48760"/>
    <cellStyle name="SAPBEXstdData 3 3 4" xfId="7397"/>
    <cellStyle name="SAPBEXstdData 3 3 4 2" xfId="7398"/>
    <cellStyle name="SAPBEXstdData 3 3 4 2 2" xfId="48761"/>
    <cellStyle name="SAPBEXstdData 3 3 4 2 2 2" xfId="48762"/>
    <cellStyle name="SAPBEXstdData 3 3 4 2 3" xfId="48763"/>
    <cellStyle name="SAPBEXstdData 3 3 4 2 3 2" xfId="48764"/>
    <cellStyle name="SAPBEXstdData 3 3 4 2 4" xfId="48765"/>
    <cellStyle name="SAPBEXstdData 3 3 4 3" xfId="48766"/>
    <cellStyle name="SAPBEXstdData 3 3 4 3 2" xfId="48767"/>
    <cellStyle name="SAPBEXstdData 3 3 4 4" xfId="48768"/>
    <cellStyle name="SAPBEXstdData 3 3 4 4 2" xfId="48769"/>
    <cellStyle name="SAPBEXstdData 3 3 4 5" xfId="48770"/>
    <cellStyle name="SAPBEXstdData 3 3 5" xfId="7399"/>
    <cellStyle name="SAPBEXstdData 3 3 5 2" xfId="7400"/>
    <cellStyle name="SAPBEXstdData 3 3 5 2 2" xfId="48771"/>
    <cellStyle name="SAPBEXstdData 3 3 5 2 2 2" xfId="48772"/>
    <cellStyle name="SAPBEXstdData 3 3 5 2 3" xfId="48773"/>
    <cellStyle name="SAPBEXstdData 3 3 5 2 3 2" xfId="48774"/>
    <cellStyle name="SAPBEXstdData 3 3 5 2 4" xfId="48775"/>
    <cellStyle name="SAPBEXstdData 3 3 5 3" xfId="48776"/>
    <cellStyle name="SAPBEXstdData 3 3 5 3 2" xfId="48777"/>
    <cellStyle name="SAPBEXstdData 3 3 5 4" xfId="48778"/>
    <cellStyle name="SAPBEXstdData 3 3 5 4 2" xfId="48779"/>
    <cellStyle name="SAPBEXstdData 3 3 5 5" xfId="48780"/>
    <cellStyle name="SAPBEXstdData 3 3 6" xfId="7401"/>
    <cellStyle name="SAPBEXstdData 3 3 6 2" xfId="7402"/>
    <cellStyle name="SAPBEXstdData 3 3 6 2 2" xfId="48781"/>
    <cellStyle name="SAPBEXstdData 3 3 6 2 2 2" xfId="48782"/>
    <cellStyle name="SAPBEXstdData 3 3 6 2 3" xfId="48783"/>
    <cellStyle name="SAPBEXstdData 3 3 6 2 3 2" xfId="48784"/>
    <cellStyle name="SAPBEXstdData 3 3 6 2 4" xfId="48785"/>
    <cellStyle name="SAPBEXstdData 3 3 6 3" xfId="48786"/>
    <cellStyle name="SAPBEXstdData 3 3 6 3 2" xfId="48787"/>
    <cellStyle name="SAPBEXstdData 3 3 6 4" xfId="48788"/>
    <cellStyle name="SAPBEXstdData 3 3 6 4 2" xfId="48789"/>
    <cellStyle name="SAPBEXstdData 3 3 6 5" xfId="48790"/>
    <cellStyle name="SAPBEXstdData 3 3 7" xfId="7403"/>
    <cellStyle name="SAPBEXstdData 3 3 7 2" xfId="48791"/>
    <cellStyle name="SAPBEXstdData 3 3 7 2 2" xfId="48792"/>
    <cellStyle name="SAPBEXstdData 3 3 7 3" xfId="48793"/>
    <cellStyle name="SAPBEXstdData 3 3 7 3 2" xfId="48794"/>
    <cellStyle name="SAPBEXstdData 3 3 7 4" xfId="48795"/>
    <cellStyle name="SAPBEXstdData 3 3 8" xfId="48796"/>
    <cellStyle name="SAPBEXstdData 3 3 8 2" xfId="48797"/>
    <cellStyle name="SAPBEXstdData 3 3 9" xfId="48798"/>
    <cellStyle name="SAPBEXstdData 3 3 9 2" xfId="48799"/>
    <cellStyle name="SAPBEXstdData 3 4" xfId="7404"/>
    <cellStyle name="SAPBEXstdData 3 4 10" xfId="48800"/>
    <cellStyle name="SAPBEXstdData 3 4 2" xfId="7405"/>
    <cellStyle name="SAPBEXstdData 3 4 2 2" xfId="7406"/>
    <cellStyle name="SAPBEXstdData 3 4 2 2 2" xfId="48801"/>
    <cellStyle name="SAPBEXstdData 3 4 2 2 2 2" xfId="48802"/>
    <cellStyle name="SAPBEXstdData 3 4 2 2 3" xfId="48803"/>
    <cellStyle name="SAPBEXstdData 3 4 2 2 3 2" xfId="48804"/>
    <cellStyle name="SAPBEXstdData 3 4 2 2 4" xfId="48805"/>
    <cellStyle name="SAPBEXstdData 3 4 2 3" xfId="48806"/>
    <cellStyle name="SAPBEXstdData 3 4 2 3 2" xfId="48807"/>
    <cellStyle name="SAPBEXstdData 3 4 2 4" xfId="48808"/>
    <cellStyle name="SAPBEXstdData 3 4 2 4 2" xfId="48809"/>
    <cellStyle name="SAPBEXstdData 3 4 2 5" xfId="48810"/>
    <cellStyle name="SAPBEXstdData 3 4 3" xfId="7407"/>
    <cellStyle name="SAPBEXstdData 3 4 3 2" xfId="7408"/>
    <cellStyle name="SAPBEXstdData 3 4 3 2 2" xfId="48811"/>
    <cellStyle name="SAPBEXstdData 3 4 3 2 2 2" xfId="48812"/>
    <cellStyle name="SAPBEXstdData 3 4 3 2 3" xfId="48813"/>
    <cellStyle name="SAPBEXstdData 3 4 3 2 3 2" xfId="48814"/>
    <cellStyle name="SAPBEXstdData 3 4 3 2 4" xfId="48815"/>
    <cellStyle name="SAPBEXstdData 3 4 3 3" xfId="48816"/>
    <cellStyle name="SAPBEXstdData 3 4 3 3 2" xfId="48817"/>
    <cellStyle name="SAPBEXstdData 3 4 3 4" xfId="48818"/>
    <cellStyle name="SAPBEXstdData 3 4 3 4 2" xfId="48819"/>
    <cellStyle name="SAPBEXstdData 3 4 3 5" xfId="48820"/>
    <cellStyle name="SAPBEXstdData 3 4 4" xfId="7409"/>
    <cellStyle name="SAPBEXstdData 3 4 4 2" xfId="7410"/>
    <cellStyle name="SAPBEXstdData 3 4 4 2 2" xfId="48821"/>
    <cellStyle name="SAPBEXstdData 3 4 4 2 2 2" xfId="48822"/>
    <cellStyle name="SAPBEXstdData 3 4 4 2 3" xfId="48823"/>
    <cellStyle name="SAPBEXstdData 3 4 4 2 3 2" xfId="48824"/>
    <cellStyle name="SAPBEXstdData 3 4 4 2 4" xfId="48825"/>
    <cellStyle name="SAPBEXstdData 3 4 4 3" xfId="48826"/>
    <cellStyle name="SAPBEXstdData 3 4 4 3 2" xfId="48827"/>
    <cellStyle name="SAPBEXstdData 3 4 4 4" xfId="48828"/>
    <cellStyle name="SAPBEXstdData 3 4 4 4 2" xfId="48829"/>
    <cellStyle name="SAPBEXstdData 3 4 4 5" xfId="48830"/>
    <cellStyle name="SAPBEXstdData 3 4 5" xfId="7411"/>
    <cellStyle name="SAPBEXstdData 3 4 5 2" xfId="7412"/>
    <cellStyle name="SAPBEXstdData 3 4 5 2 2" xfId="48831"/>
    <cellStyle name="SAPBEXstdData 3 4 5 2 2 2" xfId="48832"/>
    <cellStyle name="SAPBEXstdData 3 4 5 2 3" xfId="48833"/>
    <cellStyle name="SAPBEXstdData 3 4 5 2 3 2" xfId="48834"/>
    <cellStyle name="SAPBEXstdData 3 4 5 2 4" xfId="48835"/>
    <cellStyle name="SAPBEXstdData 3 4 5 3" xfId="48836"/>
    <cellStyle name="SAPBEXstdData 3 4 5 3 2" xfId="48837"/>
    <cellStyle name="SAPBEXstdData 3 4 5 4" xfId="48838"/>
    <cellStyle name="SAPBEXstdData 3 4 5 4 2" xfId="48839"/>
    <cellStyle name="SAPBEXstdData 3 4 5 5" xfId="48840"/>
    <cellStyle name="SAPBEXstdData 3 4 6" xfId="7413"/>
    <cellStyle name="SAPBEXstdData 3 4 6 2" xfId="7414"/>
    <cellStyle name="SAPBEXstdData 3 4 6 2 2" xfId="48841"/>
    <cellStyle name="SAPBEXstdData 3 4 6 2 2 2" xfId="48842"/>
    <cellStyle name="SAPBEXstdData 3 4 6 2 3" xfId="48843"/>
    <cellStyle name="SAPBEXstdData 3 4 6 2 3 2" xfId="48844"/>
    <cellStyle name="SAPBEXstdData 3 4 6 2 4" xfId="48845"/>
    <cellStyle name="SAPBEXstdData 3 4 6 3" xfId="48846"/>
    <cellStyle name="SAPBEXstdData 3 4 6 3 2" xfId="48847"/>
    <cellStyle name="SAPBEXstdData 3 4 6 4" xfId="48848"/>
    <cellStyle name="SAPBEXstdData 3 4 6 4 2" xfId="48849"/>
    <cellStyle name="SAPBEXstdData 3 4 6 5" xfId="48850"/>
    <cellStyle name="SAPBEXstdData 3 4 7" xfId="7415"/>
    <cellStyle name="SAPBEXstdData 3 4 7 2" xfId="48851"/>
    <cellStyle name="SAPBEXstdData 3 4 7 2 2" xfId="48852"/>
    <cellStyle name="SAPBEXstdData 3 4 7 3" xfId="48853"/>
    <cellStyle name="SAPBEXstdData 3 4 7 3 2" xfId="48854"/>
    <cellStyle name="SAPBEXstdData 3 4 7 4" xfId="48855"/>
    <cellStyle name="SAPBEXstdData 3 4 8" xfId="48856"/>
    <cellStyle name="SAPBEXstdData 3 4 8 2" xfId="48857"/>
    <cellStyle name="SAPBEXstdData 3 4 9" xfId="48858"/>
    <cellStyle name="SAPBEXstdData 3 4 9 2" xfId="48859"/>
    <cellStyle name="SAPBEXstdData 3 5" xfId="7416"/>
    <cellStyle name="SAPBEXstdData 3 5 2" xfId="7417"/>
    <cellStyle name="SAPBEXstdData 3 5 2 2" xfId="48860"/>
    <cellStyle name="SAPBEXstdData 3 5 2 2 2" xfId="48861"/>
    <cellStyle name="SAPBEXstdData 3 5 2 3" xfId="48862"/>
    <cellStyle name="SAPBEXstdData 3 5 2 3 2" xfId="48863"/>
    <cellStyle name="SAPBEXstdData 3 5 2 4" xfId="48864"/>
    <cellStyle name="SAPBEXstdData 3 5 3" xfId="48865"/>
    <cellStyle name="SAPBEXstdData 3 5 3 2" xfId="48866"/>
    <cellStyle name="SAPBEXstdData 3 5 4" xfId="48867"/>
    <cellStyle name="SAPBEXstdData 3 5 4 2" xfId="48868"/>
    <cellStyle name="SAPBEXstdData 3 5 5" xfId="48869"/>
    <cellStyle name="SAPBEXstdData 3 6" xfId="7418"/>
    <cellStyle name="SAPBEXstdData 3 6 2" xfId="7419"/>
    <cellStyle name="SAPBEXstdData 3 6 2 2" xfId="48870"/>
    <cellStyle name="SAPBEXstdData 3 6 2 2 2" xfId="48871"/>
    <cellStyle name="SAPBEXstdData 3 6 2 3" xfId="48872"/>
    <cellStyle name="SAPBEXstdData 3 6 2 3 2" xfId="48873"/>
    <cellStyle name="SAPBEXstdData 3 6 2 4" xfId="48874"/>
    <cellStyle name="SAPBEXstdData 3 6 3" xfId="48875"/>
    <cellStyle name="SAPBEXstdData 3 6 3 2" xfId="48876"/>
    <cellStyle name="SAPBEXstdData 3 6 4" xfId="48877"/>
    <cellStyle name="SAPBEXstdData 3 6 4 2" xfId="48878"/>
    <cellStyle name="SAPBEXstdData 3 6 5" xfId="48879"/>
    <cellStyle name="SAPBEXstdData 3 7" xfId="7420"/>
    <cellStyle name="SAPBEXstdData 3 7 2" xfId="7421"/>
    <cellStyle name="SAPBEXstdData 3 7 2 2" xfId="48880"/>
    <cellStyle name="SAPBEXstdData 3 7 2 2 2" xfId="48881"/>
    <cellStyle name="SAPBEXstdData 3 7 2 3" xfId="48882"/>
    <cellStyle name="SAPBEXstdData 3 7 2 3 2" xfId="48883"/>
    <cellStyle name="SAPBEXstdData 3 7 2 4" xfId="48884"/>
    <cellStyle name="SAPBEXstdData 3 7 3" xfId="48885"/>
    <cellStyle name="SAPBEXstdData 3 7 3 2" xfId="48886"/>
    <cellStyle name="SAPBEXstdData 3 7 4" xfId="48887"/>
    <cellStyle name="SAPBEXstdData 3 7 4 2" xfId="48888"/>
    <cellStyle name="SAPBEXstdData 3 7 5" xfId="48889"/>
    <cellStyle name="SAPBEXstdData 3 8" xfId="7422"/>
    <cellStyle name="SAPBEXstdData 3 8 2" xfId="7423"/>
    <cellStyle name="SAPBEXstdData 3 8 2 2" xfId="48890"/>
    <cellStyle name="SAPBEXstdData 3 8 2 2 2" xfId="48891"/>
    <cellStyle name="SAPBEXstdData 3 8 2 3" xfId="48892"/>
    <cellStyle name="SAPBEXstdData 3 8 2 3 2" xfId="48893"/>
    <cellStyle name="SAPBEXstdData 3 8 2 4" xfId="48894"/>
    <cellStyle name="SAPBEXstdData 3 8 3" xfId="48895"/>
    <cellStyle name="SAPBEXstdData 3 8 3 2" xfId="48896"/>
    <cellStyle name="SAPBEXstdData 3 8 4" xfId="48897"/>
    <cellStyle name="SAPBEXstdData 3 8 4 2" xfId="48898"/>
    <cellStyle name="SAPBEXstdData 3 8 5" xfId="48899"/>
    <cellStyle name="SAPBEXstdData 3 9" xfId="7424"/>
    <cellStyle name="SAPBEXstdData 3 9 2" xfId="7425"/>
    <cellStyle name="SAPBEXstdData 3 9 2 2" xfId="48900"/>
    <cellStyle name="SAPBEXstdData 3 9 2 2 2" xfId="48901"/>
    <cellStyle name="SAPBEXstdData 3 9 2 3" xfId="48902"/>
    <cellStyle name="SAPBEXstdData 3 9 2 3 2" xfId="48903"/>
    <cellStyle name="SAPBEXstdData 3 9 2 4" xfId="48904"/>
    <cellStyle name="SAPBEXstdData 3 9 3" xfId="48905"/>
    <cellStyle name="SAPBEXstdData 3 9 3 2" xfId="48906"/>
    <cellStyle name="SAPBEXstdData 3 9 4" xfId="48907"/>
    <cellStyle name="SAPBEXstdData 3 9 4 2" xfId="48908"/>
    <cellStyle name="SAPBEXstdData 3 9 5" xfId="48909"/>
    <cellStyle name="SAPBEXstdData 4" xfId="7426"/>
    <cellStyle name="SAPBEXstdData 4 10" xfId="48910"/>
    <cellStyle name="SAPBEXstdData 4 2" xfId="7427"/>
    <cellStyle name="SAPBEXstdData 4 2 2" xfId="7428"/>
    <cellStyle name="SAPBEXstdData 4 2 2 2" xfId="48911"/>
    <cellStyle name="SAPBEXstdData 4 2 2 2 2" xfId="48912"/>
    <cellStyle name="SAPBEXstdData 4 2 2 3" xfId="48913"/>
    <cellStyle name="SAPBEXstdData 4 2 2 3 2" xfId="48914"/>
    <cellStyle name="SAPBEXstdData 4 2 2 4" xfId="48915"/>
    <cellStyle name="SAPBEXstdData 4 2 3" xfId="48916"/>
    <cellStyle name="SAPBEXstdData 4 2 3 2" xfId="48917"/>
    <cellStyle name="SAPBEXstdData 4 2 4" xfId="48918"/>
    <cellStyle name="SAPBEXstdData 4 2 4 2" xfId="48919"/>
    <cellStyle name="SAPBEXstdData 4 2 5" xfId="48920"/>
    <cellStyle name="SAPBEXstdData 4 3" xfId="7429"/>
    <cellStyle name="SAPBEXstdData 4 3 2" xfId="7430"/>
    <cellStyle name="SAPBEXstdData 4 3 2 2" xfId="48921"/>
    <cellStyle name="SAPBEXstdData 4 3 2 2 2" xfId="48922"/>
    <cellStyle name="SAPBEXstdData 4 3 2 3" xfId="48923"/>
    <cellStyle name="SAPBEXstdData 4 3 2 3 2" xfId="48924"/>
    <cellStyle name="SAPBEXstdData 4 3 2 4" xfId="48925"/>
    <cellStyle name="SAPBEXstdData 4 3 3" xfId="48926"/>
    <cellStyle name="SAPBEXstdData 4 3 3 2" xfId="48927"/>
    <cellStyle name="SAPBEXstdData 4 3 4" xfId="48928"/>
    <cellStyle name="SAPBEXstdData 4 3 4 2" xfId="48929"/>
    <cellStyle name="SAPBEXstdData 4 3 5" xfId="48930"/>
    <cellStyle name="SAPBEXstdData 4 4" xfId="7431"/>
    <cellStyle name="SAPBEXstdData 4 4 2" xfId="7432"/>
    <cellStyle name="SAPBEXstdData 4 4 2 2" xfId="48931"/>
    <cellStyle name="SAPBEXstdData 4 4 2 2 2" xfId="48932"/>
    <cellStyle name="SAPBEXstdData 4 4 2 3" xfId="48933"/>
    <cellStyle name="SAPBEXstdData 4 4 2 3 2" xfId="48934"/>
    <cellStyle name="SAPBEXstdData 4 4 2 4" xfId="48935"/>
    <cellStyle name="SAPBEXstdData 4 4 3" xfId="48936"/>
    <cellStyle name="SAPBEXstdData 4 4 3 2" xfId="48937"/>
    <cellStyle name="SAPBEXstdData 4 4 4" xfId="48938"/>
    <cellStyle name="SAPBEXstdData 4 4 4 2" xfId="48939"/>
    <cellStyle name="SAPBEXstdData 4 4 5" xfId="48940"/>
    <cellStyle name="SAPBEXstdData 4 5" xfId="7433"/>
    <cellStyle name="SAPBEXstdData 4 5 2" xfId="7434"/>
    <cellStyle name="SAPBEXstdData 4 5 2 2" xfId="48941"/>
    <cellStyle name="SAPBEXstdData 4 5 2 2 2" xfId="48942"/>
    <cellStyle name="SAPBEXstdData 4 5 2 3" xfId="48943"/>
    <cellStyle name="SAPBEXstdData 4 5 2 3 2" xfId="48944"/>
    <cellStyle name="SAPBEXstdData 4 5 2 4" xfId="48945"/>
    <cellStyle name="SAPBEXstdData 4 5 3" xfId="48946"/>
    <cellStyle name="SAPBEXstdData 4 5 3 2" xfId="48947"/>
    <cellStyle name="SAPBEXstdData 4 5 4" xfId="48948"/>
    <cellStyle name="SAPBEXstdData 4 5 4 2" xfId="48949"/>
    <cellStyle name="SAPBEXstdData 4 5 5" xfId="48950"/>
    <cellStyle name="SAPBEXstdData 4 6" xfId="7435"/>
    <cellStyle name="SAPBEXstdData 4 6 2" xfId="7436"/>
    <cellStyle name="SAPBEXstdData 4 6 2 2" xfId="48951"/>
    <cellStyle name="SAPBEXstdData 4 6 2 2 2" xfId="48952"/>
    <cellStyle name="SAPBEXstdData 4 6 2 3" xfId="48953"/>
    <cellStyle name="SAPBEXstdData 4 6 2 3 2" xfId="48954"/>
    <cellStyle name="SAPBEXstdData 4 6 2 4" xfId="48955"/>
    <cellStyle name="SAPBEXstdData 4 6 3" xfId="48956"/>
    <cellStyle name="SAPBEXstdData 4 6 3 2" xfId="48957"/>
    <cellStyle name="SAPBEXstdData 4 6 4" xfId="48958"/>
    <cellStyle name="SAPBEXstdData 4 6 4 2" xfId="48959"/>
    <cellStyle name="SAPBEXstdData 4 6 5" xfId="48960"/>
    <cellStyle name="SAPBEXstdData 4 7" xfId="7437"/>
    <cellStyle name="SAPBEXstdData 4 7 2" xfId="48961"/>
    <cellStyle name="SAPBEXstdData 4 7 2 2" xfId="48962"/>
    <cellStyle name="SAPBEXstdData 4 7 3" xfId="48963"/>
    <cellStyle name="SAPBEXstdData 4 7 3 2" xfId="48964"/>
    <cellStyle name="SAPBEXstdData 4 7 4" xfId="48965"/>
    <cellStyle name="SAPBEXstdData 4 8" xfId="48966"/>
    <cellStyle name="SAPBEXstdData 4 8 2" xfId="48967"/>
    <cellStyle name="SAPBEXstdData 4 9" xfId="48968"/>
    <cellStyle name="SAPBEXstdData 4 9 2" xfId="48969"/>
    <cellStyle name="SAPBEXstdData 5" xfId="7438"/>
    <cellStyle name="SAPBEXstdData 5 10" xfId="48970"/>
    <cellStyle name="SAPBEXstdData 5 2" xfId="7439"/>
    <cellStyle name="SAPBEXstdData 5 2 2" xfId="7440"/>
    <cellStyle name="SAPBEXstdData 5 2 2 2" xfId="48971"/>
    <cellStyle name="SAPBEXstdData 5 2 2 2 2" xfId="48972"/>
    <cellStyle name="SAPBEXstdData 5 2 2 3" xfId="48973"/>
    <cellStyle name="SAPBEXstdData 5 2 2 3 2" xfId="48974"/>
    <cellStyle name="SAPBEXstdData 5 2 2 4" xfId="48975"/>
    <cellStyle name="SAPBEXstdData 5 2 3" xfId="48976"/>
    <cellStyle name="SAPBEXstdData 5 2 3 2" xfId="48977"/>
    <cellStyle name="SAPBEXstdData 5 2 4" xfId="48978"/>
    <cellStyle name="SAPBEXstdData 5 2 4 2" xfId="48979"/>
    <cellStyle name="SAPBEXstdData 5 2 5" xfId="48980"/>
    <cellStyle name="SAPBEXstdData 5 3" xfId="7441"/>
    <cellStyle name="SAPBEXstdData 5 3 2" xfId="7442"/>
    <cellStyle name="SAPBEXstdData 5 3 2 2" xfId="48981"/>
    <cellStyle name="SAPBEXstdData 5 3 2 2 2" xfId="48982"/>
    <cellStyle name="SAPBEXstdData 5 3 2 3" xfId="48983"/>
    <cellStyle name="SAPBEXstdData 5 3 2 3 2" xfId="48984"/>
    <cellStyle name="SAPBEXstdData 5 3 2 4" xfId="48985"/>
    <cellStyle name="SAPBEXstdData 5 3 3" xfId="48986"/>
    <cellStyle name="SAPBEXstdData 5 3 3 2" xfId="48987"/>
    <cellStyle name="SAPBEXstdData 5 3 4" xfId="48988"/>
    <cellStyle name="SAPBEXstdData 5 3 4 2" xfId="48989"/>
    <cellStyle name="SAPBEXstdData 5 3 5" xfId="48990"/>
    <cellStyle name="SAPBEXstdData 5 4" xfId="7443"/>
    <cellStyle name="SAPBEXstdData 5 4 2" xfId="7444"/>
    <cellStyle name="SAPBEXstdData 5 4 2 2" xfId="48991"/>
    <cellStyle name="SAPBEXstdData 5 4 2 2 2" xfId="48992"/>
    <cellStyle name="SAPBEXstdData 5 4 2 3" xfId="48993"/>
    <cellStyle name="SAPBEXstdData 5 4 2 3 2" xfId="48994"/>
    <cellStyle name="SAPBEXstdData 5 4 2 4" xfId="48995"/>
    <cellStyle name="SAPBEXstdData 5 4 3" xfId="48996"/>
    <cellStyle name="SAPBEXstdData 5 4 3 2" xfId="48997"/>
    <cellStyle name="SAPBEXstdData 5 4 4" xfId="48998"/>
    <cellStyle name="SAPBEXstdData 5 4 4 2" xfId="48999"/>
    <cellStyle name="SAPBEXstdData 5 4 5" xfId="49000"/>
    <cellStyle name="SAPBEXstdData 5 5" xfId="7445"/>
    <cellStyle name="SAPBEXstdData 5 5 2" xfId="7446"/>
    <cellStyle name="SAPBEXstdData 5 5 2 2" xfId="49001"/>
    <cellStyle name="SAPBEXstdData 5 5 2 2 2" xfId="49002"/>
    <cellStyle name="SAPBEXstdData 5 5 2 3" xfId="49003"/>
    <cellStyle name="SAPBEXstdData 5 5 2 3 2" xfId="49004"/>
    <cellStyle name="SAPBEXstdData 5 5 2 4" xfId="49005"/>
    <cellStyle name="SAPBEXstdData 5 5 3" xfId="49006"/>
    <cellStyle name="SAPBEXstdData 5 5 3 2" xfId="49007"/>
    <cellStyle name="SAPBEXstdData 5 5 4" xfId="49008"/>
    <cellStyle name="SAPBEXstdData 5 5 4 2" xfId="49009"/>
    <cellStyle name="SAPBEXstdData 5 5 5" xfId="49010"/>
    <cellStyle name="SAPBEXstdData 5 6" xfId="7447"/>
    <cellStyle name="SAPBEXstdData 5 6 2" xfId="7448"/>
    <cellStyle name="SAPBEXstdData 5 6 2 2" xfId="49011"/>
    <cellStyle name="SAPBEXstdData 5 6 2 2 2" xfId="49012"/>
    <cellStyle name="SAPBEXstdData 5 6 2 3" xfId="49013"/>
    <cellStyle name="SAPBEXstdData 5 6 2 3 2" xfId="49014"/>
    <cellStyle name="SAPBEXstdData 5 6 2 4" xfId="49015"/>
    <cellStyle name="SAPBEXstdData 5 6 3" xfId="49016"/>
    <cellStyle name="SAPBEXstdData 5 6 3 2" xfId="49017"/>
    <cellStyle name="SAPBEXstdData 5 6 4" xfId="49018"/>
    <cellStyle name="SAPBEXstdData 5 6 4 2" xfId="49019"/>
    <cellStyle name="SAPBEXstdData 5 6 5" xfId="49020"/>
    <cellStyle name="SAPBEXstdData 5 7" xfId="7449"/>
    <cellStyle name="SAPBEXstdData 5 7 2" xfId="49021"/>
    <cellStyle name="SAPBEXstdData 5 7 2 2" xfId="49022"/>
    <cellStyle name="SAPBEXstdData 5 7 3" xfId="49023"/>
    <cellStyle name="SAPBEXstdData 5 7 3 2" xfId="49024"/>
    <cellStyle name="SAPBEXstdData 5 7 4" xfId="49025"/>
    <cellStyle name="SAPBEXstdData 5 8" xfId="49026"/>
    <cellStyle name="SAPBEXstdData 5 8 2" xfId="49027"/>
    <cellStyle name="SAPBEXstdData 5 9" xfId="49028"/>
    <cellStyle name="SAPBEXstdData 5 9 2" xfId="49029"/>
    <cellStyle name="SAPBEXstdData 6" xfId="7450"/>
    <cellStyle name="SAPBEXstdData 6 10" xfId="49030"/>
    <cellStyle name="SAPBEXstdData 6 2" xfId="7451"/>
    <cellStyle name="SAPBEXstdData 6 2 2" xfId="7452"/>
    <cellStyle name="SAPBEXstdData 6 2 2 2" xfId="49031"/>
    <cellStyle name="SAPBEXstdData 6 2 2 2 2" xfId="49032"/>
    <cellStyle name="SAPBEXstdData 6 2 2 3" xfId="49033"/>
    <cellStyle name="SAPBEXstdData 6 2 2 3 2" xfId="49034"/>
    <cellStyle name="SAPBEXstdData 6 2 2 4" xfId="49035"/>
    <cellStyle name="SAPBEXstdData 6 2 3" xfId="49036"/>
    <cellStyle name="SAPBEXstdData 6 2 3 2" xfId="49037"/>
    <cellStyle name="SAPBEXstdData 6 2 4" xfId="49038"/>
    <cellStyle name="SAPBEXstdData 6 2 4 2" xfId="49039"/>
    <cellStyle name="SAPBEXstdData 6 2 5" xfId="49040"/>
    <cellStyle name="SAPBEXstdData 6 3" xfId="7453"/>
    <cellStyle name="SAPBEXstdData 6 3 2" xfId="7454"/>
    <cellStyle name="SAPBEXstdData 6 3 2 2" xfId="49041"/>
    <cellStyle name="SAPBEXstdData 6 3 2 2 2" xfId="49042"/>
    <cellStyle name="SAPBEXstdData 6 3 2 3" xfId="49043"/>
    <cellStyle name="SAPBEXstdData 6 3 2 3 2" xfId="49044"/>
    <cellStyle name="SAPBEXstdData 6 3 2 4" xfId="49045"/>
    <cellStyle name="SAPBEXstdData 6 3 3" xfId="49046"/>
    <cellStyle name="SAPBEXstdData 6 3 3 2" xfId="49047"/>
    <cellStyle name="SAPBEXstdData 6 3 4" xfId="49048"/>
    <cellStyle name="SAPBEXstdData 6 3 4 2" xfId="49049"/>
    <cellStyle name="SAPBEXstdData 6 3 5" xfId="49050"/>
    <cellStyle name="SAPBEXstdData 6 4" xfId="7455"/>
    <cellStyle name="SAPBEXstdData 6 4 2" xfId="7456"/>
    <cellStyle name="SAPBEXstdData 6 4 2 2" xfId="49051"/>
    <cellStyle name="SAPBEXstdData 6 4 2 2 2" xfId="49052"/>
    <cellStyle name="SAPBEXstdData 6 4 2 3" xfId="49053"/>
    <cellStyle name="SAPBEXstdData 6 4 2 3 2" xfId="49054"/>
    <cellStyle name="SAPBEXstdData 6 4 2 4" xfId="49055"/>
    <cellStyle name="SAPBEXstdData 6 4 3" xfId="49056"/>
    <cellStyle name="SAPBEXstdData 6 4 3 2" xfId="49057"/>
    <cellStyle name="SAPBEXstdData 6 4 4" xfId="49058"/>
    <cellStyle name="SAPBEXstdData 6 4 4 2" xfId="49059"/>
    <cellStyle name="SAPBEXstdData 6 4 5" xfId="49060"/>
    <cellStyle name="SAPBEXstdData 6 5" xfId="7457"/>
    <cellStyle name="SAPBEXstdData 6 5 2" xfId="7458"/>
    <cellStyle name="SAPBEXstdData 6 5 2 2" xfId="49061"/>
    <cellStyle name="SAPBEXstdData 6 5 2 2 2" xfId="49062"/>
    <cellStyle name="SAPBEXstdData 6 5 2 3" xfId="49063"/>
    <cellStyle name="SAPBEXstdData 6 5 2 3 2" xfId="49064"/>
    <cellStyle name="SAPBEXstdData 6 5 2 4" xfId="49065"/>
    <cellStyle name="SAPBEXstdData 6 5 3" xfId="49066"/>
    <cellStyle name="SAPBEXstdData 6 5 3 2" xfId="49067"/>
    <cellStyle name="SAPBEXstdData 6 5 4" xfId="49068"/>
    <cellStyle name="SAPBEXstdData 6 5 4 2" xfId="49069"/>
    <cellStyle name="SAPBEXstdData 6 5 5" xfId="49070"/>
    <cellStyle name="SAPBEXstdData 6 6" xfId="7459"/>
    <cellStyle name="SAPBEXstdData 6 6 2" xfId="7460"/>
    <cellStyle name="SAPBEXstdData 6 6 2 2" xfId="49071"/>
    <cellStyle name="SAPBEXstdData 6 6 2 2 2" xfId="49072"/>
    <cellStyle name="SAPBEXstdData 6 6 2 3" xfId="49073"/>
    <cellStyle name="SAPBEXstdData 6 6 2 3 2" xfId="49074"/>
    <cellStyle name="SAPBEXstdData 6 6 2 4" xfId="49075"/>
    <cellStyle name="SAPBEXstdData 6 6 3" xfId="49076"/>
    <cellStyle name="SAPBEXstdData 6 6 3 2" xfId="49077"/>
    <cellStyle name="SAPBEXstdData 6 6 4" xfId="49078"/>
    <cellStyle name="SAPBEXstdData 6 6 4 2" xfId="49079"/>
    <cellStyle name="SAPBEXstdData 6 6 5" xfId="49080"/>
    <cellStyle name="SAPBEXstdData 6 7" xfId="7461"/>
    <cellStyle name="SAPBEXstdData 6 7 2" xfId="49081"/>
    <cellStyle name="SAPBEXstdData 6 7 2 2" xfId="49082"/>
    <cellStyle name="SAPBEXstdData 6 7 3" xfId="49083"/>
    <cellStyle name="SAPBEXstdData 6 7 3 2" xfId="49084"/>
    <cellStyle name="SAPBEXstdData 6 7 4" xfId="49085"/>
    <cellStyle name="SAPBEXstdData 6 8" xfId="49086"/>
    <cellStyle name="SAPBEXstdData 6 8 2" xfId="49087"/>
    <cellStyle name="SAPBEXstdData 6 9" xfId="49088"/>
    <cellStyle name="SAPBEXstdData 6 9 2" xfId="49089"/>
    <cellStyle name="SAPBEXstdData 7" xfId="7462"/>
    <cellStyle name="SAPBEXstdData 7 2" xfId="7463"/>
    <cellStyle name="SAPBEXstdData 7 2 2" xfId="49090"/>
    <cellStyle name="SAPBEXstdData 7 2 2 2" xfId="49091"/>
    <cellStyle name="SAPBEXstdData 7 2 3" xfId="49092"/>
    <cellStyle name="SAPBEXstdData 7 2 3 2" xfId="49093"/>
    <cellStyle name="SAPBEXstdData 7 2 4" xfId="49094"/>
    <cellStyle name="SAPBEXstdData 7 3" xfId="49095"/>
    <cellStyle name="SAPBEXstdData 7 3 2" xfId="49096"/>
    <cellStyle name="SAPBEXstdData 7 4" xfId="49097"/>
    <cellStyle name="SAPBEXstdData 7 4 2" xfId="49098"/>
    <cellStyle name="SAPBEXstdData 7 5" xfId="49099"/>
    <cellStyle name="SAPBEXstdData 8" xfId="7464"/>
    <cellStyle name="SAPBEXstdData 8 2" xfId="7465"/>
    <cellStyle name="SAPBEXstdData 8 2 2" xfId="49100"/>
    <cellStyle name="SAPBEXstdData 8 2 2 2" xfId="49101"/>
    <cellStyle name="SAPBEXstdData 8 2 3" xfId="49102"/>
    <cellStyle name="SAPBEXstdData 8 2 3 2" xfId="49103"/>
    <cellStyle name="SAPBEXstdData 8 2 4" xfId="49104"/>
    <cellStyle name="SAPBEXstdData 8 3" xfId="49105"/>
    <cellStyle name="SAPBEXstdData 8 3 2" xfId="49106"/>
    <cellStyle name="SAPBEXstdData 8 4" xfId="49107"/>
    <cellStyle name="SAPBEXstdData 8 4 2" xfId="49108"/>
    <cellStyle name="SAPBEXstdData 8 5" xfId="49109"/>
    <cellStyle name="SAPBEXstdData 9" xfId="7466"/>
    <cellStyle name="SAPBEXstdData 9 2" xfId="7467"/>
    <cellStyle name="SAPBEXstdData 9 2 2" xfId="49110"/>
    <cellStyle name="SAPBEXstdData 9 2 2 2" xfId="49111"/>
    <cellStyle name="SAPBEXstdData 9 2 3" xfId="49112"/>
    <cellStyle name="SAPBEXstdData 9 2 3 2" xfId="49113"/>
    <cellStyle name="SAPBEXstdData 9 2 4" xfId="49114"/>
    <cellStyle name="SAPBEXstdData 9 3" xfId="49115"/>
    <cellStyle name="SAPBEXstdData 9 3 2" xfId="49116"/>
    <cellStyle name="SAPBEXstdData 9 4" xfId="49117"/>
    <cellStyle name="SAPBEXstdData 9 4 2" xfId="49118"/>
    <cellStyle name="SAPBEXstdData 9 5" xfId="49119"/>
    <cellStyle name="SAPBEXstdDataEmph" xfId="7468"/>
    <cellStyle name="SAPBEXstdDataEmph 10" xfId="7469"/>
    <cellStyle name="SAPBEXstdDataEmph 10 2" xfId="7470"/>
    <cellStyle name="SAPBEXstdDataEmph 10 2 2" xfId="49120"/>
    <cellStyle name="SAPBEXstdDataEmph 10 2 2 2" xfId="49121"/>
    <cellStyle name="SAPBEXstdDataEmph 10 2 3" xfId="49122"/>
    <cellStyle name="SAPBEXstdDataEmph 10 2 3 2" xfId="49123"/>
    <cellStyle name="SAPBEXstdDataEmph 10 2 4" xfId="49124"/>
    <cellStyle name="SAPBEXstdDataEmph 10 3" xfId="49125"/>
    <cellStyle name="SAPBEXstdDataEmph 10 3 2" xfId="49126"/>
    <cellStyle name="SAPBEXstdDataEmph 10 4" xfId="49127"/>
    <cellStyle name="SAPBEXstdDataEmph 10 4 2" xfId="49128"/>
    <cellStyle name="SAPBEXstdDataEmph 10 5" xfId="49129"/>
    <cellStyle name="SAPBEXstdDataEmph 11" xfId="7471"/>
    <cellStyle name="SAPBEXstdDataEmph 11 2" xfId="49130"/>
    <cellStyle name="SAPBEXstdDataEmph 11 2 2" xfId="49131"/>
    <cellStyle name="SAPBEXstdDataEmph 11 3" xfId="49132"/>
    <cellStyle name="SAPBEXstdDataEmph 11 3 2" xfId="49133"/>
    <cellStyle name="SAPBEXstdDataEmph 11 4" xfId="49134"/>
    <cellStyle name="SAPBEXstdDataEmph 12" xfId="7472"/>
    <cellStyle name="SAPBEXstdDataEmph 12 2" xfId="49135"/>
    <cellStyle name="SAPBEXstdDataEmph 12 2 2" xfId="49136"/>
    <cellStyle name="SAPBEXstdDataEmph 12 3" xfId="49137"/>
    <cellStyle name="SAPBEXstdDataEmph 12 3 2" xfId="49138"/>
    <cellStyle name="SAPBEXstdDataEmph 12 4" xfId="49139"/>
    <cellStyle name="SAPBEXstdDataEmph 13" xfId="7473"/>
    <cellStyle name="SAPBEXstdDataEmph 13 2" xfId="49140"/>
    <cellStyle name="SAPBEXstdDataEmph 13 2 2" xfId="49141"/>
    <cellStyle name="SAPBEXstdDataEmph 13 3" xfId="49142"/>
    <cellStyle name="SAPBEXstdDataEmph 13 3 2" xfId="49143"/>
    <cellStyle name="SAPBEXstdDataEmph 13 4" xfId="49144"/>
    <cellStyle name="SAPBEXstdDataEmph 14" xfId="7474"/>
    <cellStyle name="SAPBEXstdDataEmph 14 2" xfId="49145"/>
    <cellStyle name="SAPBEXstdDataEmph 14 2 2" xfId="49146"/>
    <cellStyle name="SAPBEXstdDataEmph 14 3" xfId="49147"/>
    <cellStyle name="SAPBEXstdDataEmph 14 3 2" xfId="49148"/>
    <cellStyle name="SAPBEXstdDataEmph 14 4" xfId="49149"/>
    <cellStyle name="SAPBEXstdDataEmph 15" xfId="7475"/>
    <cellStyle name="SAPBEXstdDataEmph 15 2" xfId="49150"/>
    <cellStyle name="SAPBEXstdDataEmph 15 2 2" xfId="49151"/>
    <cellStyle name="SAPBEXstdDataEmph 15 3" xfId="49152"/>
    <cellStyle name="SAPBEXstdDataEmph 15 3 2" xfId="49153"/>
    <cellStyle name="SAPBEXstdDataEmph 15 4" xfId="49154"/>
    <cellStyle name="SAPBEXstdDataEmph 16" xfId="49155"/>
    <cellStyle name="SAPBEXstdDataEmph 16 2" xfId="49156"/>
    <cellStyle name="SAPBEXstdDataEmph 16 2 2" xfId="49157"/>
    <cellStyle name="SAPBEXstdDataEmph 16 3" xfId="49158"/>
    <cellStyle name="SAPBEXstdDataEmph 17" xfId="49159"/>
    <cellStyle name="SAPBEXstdDataEmph 17 2" xfId="49160"/>
    <cellStyle name="SAPBEXstdDataEmph 17 2 2" xfId="49161"/>
    <cellStyle name="SAPBEXstdDataEmph 17 3" xfId="49162"/>
    <cellStyle name="SAPBEXstdDataEmph 18" xfId="49163"/>
    <cellStyle name="SAPBEXstdDataEmph 18 2" xfId="49164"/>
    <cellStyle name="SAPBEXstdDataEmph 18 2 2" xfId="49165"/>
    <cellStyle name="SAPBEXstdDataEmph 18 3" xfId="49166"/>
    <cellStyle name="SAPBEXstdDataEmph 19" xfId="49167"/>
    <cellStyle name="SAPBEXstdDataEmph 19 2" xfId="49168"/>
    <cellStyle name="SAPBEXstdDataEmph 2" xfId="7476"/>
    <cellStyle name="SAPBEXstdDataEmph 2 10" xfId="7477"/>
    <cellStyle name="SAPBEXstdDataEmph 2 10 2" xfId="49169"/>
    <cellStyle name="SAPBEXstdDataEmph 2 10 2 2" xfId="49170"/>
    <cellStyle name="SAPBEXstdDataEmph 2 10 3" xfId="49171"/>
    <cellStyle name="SAPBEXstdDataEmph 2 10 3 2" xfId="49172"/>
    <cellStyle name="SAPBEXstdDataEmph 2 10 4" xfId="49173"/>
    <cellStyle name="SAPBEXstdDataEmph 2 11" xfId="7478"/>
    <cellStyle name="SAPBEXstdDataEmph 2 11 2" xfId="49174"/>
    <cellStyle name="SAPBEXstdDataEmph 2 11 2 2" xfId="49175"/>
    <cellStyle name="SAPBEXstdDataEmph 2 11 3" xfId="49176"/>
    <cellStyle name="SAPBEXstdDataEmph 2 11 3 2" xfId="49177"/>
    <cellStyle name="SAPBEXstdDataEmph 2 11 4" xfId="49178"/>
    <cellStyle name="SAPBEXstdDataEmph 2 12" xfId="7479"/>
    <cellStyle name="SAPBEXstdDataEmph 2 12 2" xfId="49179"/>
    <cellStyle name="SAPBEXstdDataEmph 2 12 2 2" xfId="49180"/>
    <cellStyle name="SAPBEXstdDataEmph 2 12 3" xfId="49181"/>
    <cellStyle name="SAPBEXstdDataEmph 2 12 3 2" xfId="49182"/>
    <cellStyle name="SAPBEXstdDataEmph 2 12 4" xfId="49183"/>
    <cellStyle name="SAPBEXstdDataEmph 2 13" xfId="7480"/>
    <cellStyle name="SAPBEXstdDataEmph 2 13 2" xfId="49184"/>
    <cellStyle name="SAPBEXstdDataEmph 2 13 2 2" xfId="49185"/>
    <cellStyle name="SAPBEXstdDataEmph 2 13 3" xfId="49186"/>
    <cellStyle name="SAPBEXstdDataEmph 2 13 3 2" xfId="49187"/>
    <cellStyle name="SAPBEXstdDataEmph 2 13 4" xfId="49188"/>
    <cellStyle name="SAPBEXstdDataEmph 2 14" xfId="7481"/>
    <cellStyle name="SAPBEXstdDataEmph 2 14 2" xfId="49189"/>
    <cellStyle name="SAPBEXstdDataEmph 2 14 2 2" xfId="49190"/>
    <cellStyle name="SAPBEXstdDataEmph 2 14 3" xfId="49191"/>
    <cellStyle name="SAPBEXstdDataEmph 2 14 3 2" xfId="49192"/>
    <cellStyle name="SAPBEXstdDataEmph 2 14 4" xfId="49193"/>
    <cellStyle name="SAPBEXstdDataEmph 2 15" xfId="49194"/>
    <cellStyle name="SAPBEXstdDataEmph 2 15 2" xfId="49195"/>
    <cellStyle name="SAPBEXstdDataEmph 2 15 2 2" xfId="49196"/>
    <cellStyle name="SAPBEXstdDataEmph 2 15 3" xfId="49197"/>
    <cellStyle name="SAPBEXstdDataEmph 2 16" xfId="49198"/>
    <cellStyle name="SAPBEXstdDataEmph 2 16 2" xfId="49199"/>
    <cellStyle name="SAPBEXstdDataEmph 2 16 2 2" xfId="49200"/>
    <cellStyle name="SAPBEXstdDataEmph 2 16 3" xfId="49201"/>
    <cellStyle name="SAPBEXstdDataEmph 2 17" xfId="49202"/>
    <cellStyle name="SAPBEXstdDataEmph 2 17 2" xfId="49203"/>
    <cellStyle name="SAPBEXstdDataEmph 2 17 2 2" xfId="49204"/>
    <cellStyle name="SAPBEXstdDataEmph 2 17 3" xfId="49205"/>
    <cellStyle name="SAPBEXstdDataEmph 2 18" xfId="49206"/>
    <cellStyle name="SAPBEXstdDataEmph 2 18 2" xfId="49207"/>
    <cellStyle name="SAPBEXstdDataEmph 2 19" xfId="49208"/>
    <cellStyle name="SAPBEXstdDataEmph 2 19 2" xfId="49209"/>
    <cellStyle name="SAPBEXstdDataEmph 2 2" xfId="7482"/>
    <cellStyle name="SAPBEXstdDataEmph 2 2 10" xfId="7483"/>
    <cellStyle name="SAPBEXstdDataEmph 2 2 10 2" xfId="49210"/>
    <cellStyle name="SAPBEXstdDataEmph 2 2 10 2 2" xfId="49211"/>
    <cellStyle name="SAPBEXstdDataEmph 2 2 10 3" xfId="49212"/>
    <cellStyle name="SAPBEXstdDataEmph 2 2 10 3 2" xfId="49213"/>
    <cellStyle name="SAPBEXstdDataEmph 2 2 10 4" xfId="49214"/>
    <cellStyle name="SAPBEXstdDataEmph 2 2 11" xfId="49215"/>
    <cellStyle name="SAPBEXstdDataEmph 2 2 11 2" xfId="49216"/>
    <cellStyle name="SAPBEXstdDataEmph 2 2 12" xfId="49217"/>
    <cellStyle name="SAPBEXstdDataEmph 2 2 12 2" xfId="49218"/>
    <cellStyle name="SAPBEXstdDataEmph 2 2 13" xfId="49219"/>
    <cellStyle name="SAPBEXstdDataEmph 2 2 2" xfId="7484"/>
    <cellStyle name="SAPBEXstdDataEmph 2 2 2 10" xfId="49220"/>
    <cellStyle name="SAPBEXstdDataEmph 2 2 2 2" xfId="7485"/>
    <cellStyle name="SAPBEXstdDataEmph 2 2 2 2 2" xfId="7486"/>
    <cellStyle name="SAPBEXstdDataEmph 2 2 2 2 2 2" xfId="49221"/>
    <cellStyle name="SAPBEXstdDataEmph 2 2 2 2 2 2 2" xfId="49222"/>
    <cellStyle name="SAPBEXstdDataEmph 2 2 2 2 2 3" xfId="49223"/>
    <cellStyle name="SAPBEXstdDataEmph 2 2 2 2 2 3 2" xfId="49224"/>
    <cellStyle name="SAPBEXstdDataEmph 2 2 2 2 2 4" xfId="49225"/>
    <cellStyle name="SAPBEXstdDataEmph 2 2 2 2 3" xfId="49226"/>
    <cellStyle name="SAPBEXstdDataEmph 2 2 2 2 3 2" xfId="49227"/>
    <cellStyle name="SAPBEXstdDataEmph 2 2 2 2 4" xfId="49228"/>
    <cellStyle name="SAPBEXstdDataEmph 2 2 2 2 4 2" xfId="49229"/>
    <cellStyle name="SAPBEXstdDataEmph 2 2 2 2 5" xfId="49230"/>
    <cellStyle name="SAPBEXstdDataEmph 2 2 2 3" xfId="7487"/>
    <cellStyle name="SAPBEXstdDataEmph 2 2 2 3 2" xfId="7488"/>
    <cellStyle name="SAPBEXstdDataEmph 2 2 2 3 2 2" xfId="49231"/>
    <cellStyle name="SAPBEXstdDataEmph 2 2 2 3 2 2 2" xfId="49232"/>
    <cellStyle name="SAPBEXstdDataEmph 2 2 2 3 2 3" xfId="49233"/>
    <cellStyle name="SAPBEXstdDataEmph 2 2 2 3 2 3 2" xfId="49234"/>
    <cellStyle name="SAPBEXstdDataEmph 2 2 2 3 2 4" xfId="49235"/>
    <cellStyle name="SAPBEXstdDataEmph 2 2 2 3 3" xfId="49236"/>
    <cellStyle name="SAPBEXstdDataEmph 2 2 2 3 3 2" xfId="49237"/>
    <cellStyle name="SAPBEXstdDataEmph 2 2 2 3 4" xfId="49238"/>
    <cellStyle name="SAPBEXstdDataEmph 2 2 2 3 4 2" xfId="49239"/>
    <cellStyle name="SAPBEXstdDataEmph 2 2 2 3 5" xfId="49240"/>
    <cellStyle name="SAPBEXstdDataEmph 2 2 2 4" xfId="7489"/>
    <cellStyle name="SAPBEXstdDataEmph 2 2 2 4 2" xfId="7490"/>
    <cellStyle name="SAPBEXstdDataEmph 2 2 2 4 2 2" xfId="49241"/>
    <cellStyle name="SAPBEXstdDataEmph 2 2 2 4 2 2 2" xfId="49242"/>
    <cellStyle name="SAPBEXstdDataEmph 2 2 2 4 2 3" xfId="49243"/>
    <cellStyle name="SAPBEXstdDataEmph 2 2 2 4 2 3 2" xfId="49244"/>
    <cellStyle name="SAPBEXstdDataEmph 2 2 2 4 2 4" xfId="49245"/>
    <cellStyle name="SAPBEXstdDataEmph 2 2 2 4 3" xfId="49246"/>
    <cellStyle name="SAPBEXstdDataEmph 2 2 2 4 3 2" xfId="49247"/>
    <cellStyle name="SAPBEXstdDataEmph 2 2 2 4 4" xfId="49248"/>
    <cellStyle name="SAPBEXstdDataEmph 2 2 2 4 4 2" xfId="49249"/>
    <cellStyle name="SAPBEXstdDataEmph 2 2 2 4 5" xfId="49250"/>
    <cellStyle name="SAPBEXstdDataEmph 2 2 2 5" xfId="7491"/>
    <cellStyle name="SAPBEXstdDataEmph 2 2 2 5 2" xfId="7492"/>
    <cellStyle name="SAPBEXstdDataEmph 2 2 2 5 2 2" xfId="49251"/>
    <cellStyle name="SAPBEXstdDataEmph 2 2 2 5 2 2 2" xfId="49252"/>
    <cellStyle name="SAPBEXstdDataEmph 2 2 2 5 2 3" xfId="49253"/>
    <cellStyle name="SAPBEXstdDataEmph 2 2 2 5 2 3 2" xfId="49254"/>
    <cellStyle name="SAPBEXstdDataEmph 2 2 2 5 2 4" xfId="49255"/>
    <cellStyle name="SAPBEXstdDataEmph 2 2 2 5 3" xfId="49256"/>
    <cellStyle name="SAPBEXstdDataEmph 2 2 2 5 3 2" xfId="49257"/>
    <cellStyle name="SAPBEXstdDataEmph 2 2 2 5 4" xfId="49258"/>
    <cellStyle name="SAPBEXstdDataEmph 2 2 2 5 4 2" xfId="49259"/>
    <cellStyle name="SAPBEXstdDataEmph 2 2 2 5 5" xfId="49260"/>
    <cellStyle name="SAPBEXstdDataEmph 2 2 2 6" xfId="7493"/>
    <cellStyle name="SAPBEXstdDataEmph 2 2 2 6 2" xfId="7494"/>
    <cellStyle name="SAPBEXstdDataEmph 2 2 2 6 2 2" xfId="49261"/>
    <cellStyle name="SAPBEXstdDataEmph 2 2 2 6 2 2 2" xfId="49262"/>
    <cellStyle name="SAPBEXstdDataEmph 2 2 2 6 2 3" xfId="49263"/>
    <cellStyle name="SAPBEXstdDataEmph 2 2 2 6 2 3 2" xfId="49264"/>
    <cellStyle name="SAPBEXstdDataEmph 2 2 2 6 2 4" xfId="49265"/>
    <cellStyle name="SAPBEXstdDataEmph 2 2 2 6 3" xfId="49266"/>
    <cellStyle name="SAPBEXstdDataEmph 2 2 2 6 3 2" xfId="49267"/>
    <cellStyle name="SAPBEXstdDataEmph 2 2 2 6 4" xfId="49268"/>
    <cellStyle name="SAPBEXstdDataEmph 2 2 2 6 4 2" xfId="49269"/>
    <cellStyle name="SAPBEXstdDataEmph 2 2 2 6 5" xfId="49270"/>
    <cellStyle name="SAPBEXstdDataEmph 2 2 2 7" xfId="7495"/>
    <cellStyle name="SAPBEXstdDataEmph 2 2 2 7 2" xfId="49271"/>
    <cellStyle name="SAPBEXstdDataEmph 2 2 2 7 2 2" xfId="49272"/>
    <cellStyle name="SAPBEXstdDataEmph 2 2 2 7 3" xfId="49273"/>
    <cellStyle name="SAPBEXstdDataEmph 2 2 2 7 3 2" xfId="49274"/>
    <cellStyle name="SAPBEXstdDataEmph 2 2 2 7 4" xfId="49275"/>
    <cellStyle name="SAPBEXstdDataEmph 2 2 2 8" xfId="49276"/>
    <cellStyle name="SAPBEXstdDataEmph 2 2 2 8 2" xfId="49277"/>
    <cellStyle name="SAPBEXstdDataEmph 2 2 2 9" xfId="49278"/>
    <cellStyle name="SAPBEXstdDataEmph 2 2 2 9 2" xfId="49279"/>
    <cellStyle name="SAPBEXstdDataEmph 2 2 3" xfId="7496"/>
    <cellStyle name="SAPBEXstdDataEmph 2 2 3 10" xfId="49280"/>
    <cellStyle name="SAPBEXstdDataEmph 2 2 3 2" xfId="7497"/>
    <cellStyle name="SAPBEXstdDataEmph 2 2 3 2 2" xfId="7498"/>
    <cellStyle name="SAPBEXstdDataEmph 2 2 3 2 2 2" xfId="49281"/>
    <cellStyle name="SAPBEXstdDataEmph 2 2 3 2 2 2 2" xfId="49282"/>
    <cellStyle name="SAPBEXstdDataEmph 2 2 3 2 2 3" xfId="49283"/>
    <cellStyle name="SAPBEXstdDataEmph 2 2 3 2 2 3 2" xfId="49284"/>
    <cellStyle name="SAPBEXstdDataEmph 2 2 3 2 2 4" xfId="49285"/>
    <cellStyle name="SAPBEXstdDataEmph 2 2 3 2 3" xfId="49286"/>
    <cellStyle name="SAPBEXstdDataEmph 2 2 3 2 3 2" xfId="49287"/>
    <cellStyle name="SAPBEXstdDataEmph 2 2 3 2 4" xfId="49288"/>
    <cellStyle name="SAPBEXstdDataEmph 2 2 3 2 4 2" xfId="49289"/>
    <cellStyle name="SAPBEXstdDataEmph 2 2 3 2 5" xfId="49290"/>
    <cellStyle name="SAPBEXstdDataEmph 2 2 3 3" xfId="7499"/>
    <cellStyle name="SAPBEXstdDataEmph 2 2 3 3 2" xfId="7500"/>
    <cellStyle name="SAPBEXstdDataEmph 2 2 3 3 2 2" xfId="49291"/>
    <cellStyle name="SAPBEXstdDataEmph 2 2 3 3 2 2 2" xfId="49292"/>
    <cellStyle name="SAPBEXstdDataEmph 2 2 3 3 2 3" xfId="49293"/>
    <cellStyle name="SAPBEXstdDataEmph 2 2 3 3 2 3 2" xfId="49294"/>
    <cellStyle name="SAPBEXstdDataEmph 2 2 3 3 2 4" xfId="49295"/>
    <cellStyle name="SAPBEXstdDataEmph 2 2 3 3 3" xfId="49296"/>
    <cellStyle name="SAPBEXstdDataEmph 2 2 3 3 3 2" xfId="49297"/>
    <cellStyle name="SAPBEXstdDataEmph 2 2 3 3 4" xfId="49298"/>
    <cellStyle name="SAPBEXstdDataEmph 2 2 3 3 4 2" xfId="49299"/>
    <cellStyle name="SAPBEXstdDataEmph 2 2 3 3 5" xfId="49300"/>
    <cellStyle name="SAPBEXstdDataEmph 2 2 3 4" xfId="7501"/>
    <cellStyle name="SAPBEXstdDataEmph 2 2 3 4 2" xfId="7502"/>
    <cellStyle name="SAPBEXstdDataEmph 2 2 3 4 2 2" xfId="49301"/>
    <cellStyle name="SAPBEXstdDataEmph 2 2 3 4 2 2 2" xfId="49302"/>
    <cellStyle name="SAPBEXstdDataEmph 2 2 3 4 2 3" xfId="49303"/>
    <cellStyle name="SAPBEXstdDataEmph 2 2 3 4 2 3 2" xfId="49304"/>
    <cellStyle name="SAPBEXstdDataEmph 2 2 3 4 2 4" xfId="49305"/>
    <cellStyle name="SAPBEXstdDataEmph 2 2 3 4 3" xfId="49306"/>
    <cellStyle name="SAPBEXstdDataEmph 2 2 3 4 3 2" xfId="49307"/>
    <cellStyle name="SAPBEXstdDataEmph 2 2 3 4 4" xfId="49308"/>
    <cellStyle name="SAPBEXstdDataEmph 2 2 3 4 4 2" xfId="49309"/>
    <cellStyle name="SAPBEXstdDataEmph 2 2 3 4 5" xfId="49310"/>
    <cellStyle name="SAPBEXstdDataEmph 2 2 3 5" xfId="7503"/>
    <cellStyle name="SAPBEXstdDataEmph 2 2 3 5 2" xfId="7504"/>
    <cellStyle name="SAPBEXstdDataEmph 2 2 3 5 2 2" xfId="49311"/>
    <cellStyle name="SAPBEXstdDataEmph 2 2 3 5 2 2 2" xfId="49312"/>
    <cellStyle name="SAPBEXstdDataEmph 2 2 3 5 2 3" xfId="49313"/>
    <cellStyle name="SAPBEXstdDataEmph 2 2 3 5 2 3 2" xfId="49314"/>
    <cellStyle name="SAPBEXstdDataEmph 2 2 3 5 2 4" xfId="49315"/>
    <cellStyle name="SAPBEXstdDataEmph 2 2 3 5 3" xfId="49316"/>
    <cellStyle name="SAPBEXstdDataEmph 2 2 3 5 3 2" xfId="49317"/>
    <cellStyle name="SAPBEXstdDataEmph 2 2 3 5 4" xfId="49318"/>
    <cellStyle name="SAPBEXstdDataEmph 2 2 3 5 4 2" xfId="49319"/>
    <cellStyle name="SAPBEXstdDataEmph 2 2 3 5 5" xfId="49320"/>
    <cellStyle name="SAPBEXstdDataEmph 2 2 3 6" xfId="7505"/>
    <cellStyle name="SAPBEXstdDataEmph 2 2 3 6 2" xfId="7506"/>
    <cellStyle name="SAPBEXstdDataEmph 2 2 3 6 2 2" xfId="49321"/>
    <cellStyle name="SAPBEXstdDataEmph 2 2 3 6 2 2 2" xfId="49322"/>
    <cellStyle name="SAPBEXstdDataEmph 2 2 3 6 2 3" xfId="49323"/>
    <cellStyle name="SAPBEXstdDataEmph 2 2 3 6 2 3 2" xfId="49324"/>
    <cellStyle name="SAPBEXstdDataEmph 2 2 3 6 2 4" xfId="49325"/>
    <cellStyle name="SAPBEXstdDataEmph 2 2 3 6 3" xfId="49326"/>
    <cellStyle name="SAPBEXstdDataEmph 2 2 3 6 3 2" xfId="49327"/>
    <cellStyle name="SAPBEXstdDataEmph 2 2 3 6 4" xfId="49328"/>
    <cellStyle name="SAPBEXstdDataEmph 2 2 3 6 4 2" xfId="49329"/>
    <cellStyle name="SAPBEXstdDataEmph 2 2 3 6 5" xfId="49330"/>
    <cellStyle name="SAPBEXstdDataEmph 2 2 3 7" xfId="7507"/>
    <cellStyle name="SAPBEXstdDataEmph 2 2 3 7 2" xfId="49331"/>
    <cellStyle name="SAPBEXstdDataEmph 2 2 3 7 2 2" xfId="49332"/>
    <cellStyle name="SAPBEXstdDataEmph 2 2 3 7 3" xfId="49333"/>
    <cellStyle name="SAPBEXstdDataEmph 2 2 3 7 3 2" xfId="49334"/>
    <cellStyle name="SAPBEXstdDataEmph 2 2 3 7 4" xfId="49335"/>
    <cellStyle name="SAPBEXstdDataEmph 2 2 3 8" xfId="49336"/>
    <cellStyle name="SAPBEXstdDataEmph 2 2 3 8 2" xfId="49337"/>
    <cellStyle name="SAPBEXstdDataEmph 2 2 3 9" xfId="49338"/>
    <cellStyle name="SAPBEXstdDataEmph 2 2 3 9 2" xfId="49339"/>
    <cellStyle name="SAPBEXstdDataEmph 2 2 4" xfId="7508"/>
    <cellStyle name="SAPBEXstdDataEmph 2 2 4 10" xfId="49340"/>
    <cellStyle name="SAPBEXstdDataEmph 2 2 4 2" xfId="7509"/>
    <cellStyle name="SAPBEXstdDataEmph 2 2 4 2 2" xfId="7510"/>
    <cellStyle name="SAPBEXstdDataEmph 2 2 4 2 2 2" xfId="49341"/>
    <cellStyle name="SAPBEXstdDataEmph 2 2 4 2 2 2 2" xfId="49342"/>
    <cellStyle name="SAPBEXstdDataEmph 2 2 4 2 2 3" xfId="49343"/>
    <cellStyle name="SAPBEXstdDataEmph 2 2 4 2 2 3 2" xfId="49344"/>
    <cellStyle name="SAPBEXstdDataEmph 2 2 4 2 2 4" xfId="49345"/>
    <cellStyle name="SAPBEXstdDataEmph 2 2 4 2 3" xfId="49346"/>
    <cellStyle name="SAPBEXstdDataEmph 2 2 4 2 3 2" xfId="49347"/>
    <cellStyle name="SAPBEXstdDataEmph 2 2 4 2 4" xfId="49348"/>
    <cellStyle name="SAPBEXstdDataEmph 2 2 4 2 4 2" xfId="49349"/>
    <cellStyle name="SAPBEXstdDataEmph 2 2 4 2 5" xfId="49350"/>
    <cellStyle name="SAPBEXstdDataEmph 2 2 4 3" xfId="7511"/>
    <cellStyle name="SAPBEXstdDataEmph 2 2 4 3 2" xfId="7512"/>
    <cellStyle name="SAPBEXstdDataEmph 2 2 4 3 2 2" xfId="49351"/>
    <cellStyle name="SAPBEXstdDataEmph 2 2 4 3 2 2 2" xfId="49352"/>
    <cellStyle name="SAPBEXstdDataEmph 2 2 4 3 2 3" xfId="49353"/>
    <cellStyle name="SAPBEXstdDataEmph 2 2 4 3 2 3 2" xfId="49354"/>
    <cellStyle name="SAPBEXstdDataEmph 2 2 4 3 2 4" xfId="49355"/>
    <cellStyle name="SAPBEXstdDataEmph 2 2 4 3 3" xfId="49356"/>
    <cellStyle name="SAPBEXstdDataEmph 2 2 4 3 3 2" xfId="49357"/>
    <cellStyle name="SAPBEXstdDataEmph 2 2 4 3 4" xfId="49358"/>
    <cellStyle name="SAPBEXstdDataEmph 2 2 4 3 4 2" xfId="49359"/>
    <cellStyle name="SAPBEXstdDataEmph 2 2 4 3 5" xfId="49360"/>
    <cellStyle name="SAPBEXstdDataEmph 2 2 4 4" xfId="7513"/>
    <cellStyle name="SAPBEXstdDataEmph 2 2 4 4 2" xfId="7514"/>
    <cellStyle name="SAPBEXstdDataEmph 2 2 4 4 2 2" xfId="49361"/>
    <cellStyle name="SAPBEXstdDataEmph 2 2 4 4 2 2 2" xfId="49362"/>
    <cellStyle name="SAPBEXstdDataEmph 2 2 4 4 2 3" xfId="49363"/>
    <cellStyle name="SAPBEXstdDataEmph 2 2 4 4 2 3 2" xfId="49364"/>
    <cellStyle name="SAPBEXstdDataEmph 2 2 4 4 2 4" xfId="49365"/>
    <cellStyle name="SAPBEXstdDataEmph 2 2 4 4 3" xfId="49366"/>
    <cellStyle name="SAPBEXstdDataEmph 2 2 4 4 3 2" xfId="49367"/>
    <cellStyle name="SAPBEXstdDataEmph 2 2 4 4 4" xfId="49368"/>
    <cellStyle name="SAPBEXstdDataEmph 2 2 4 4 4 2" xfId="49369"/>
    <cellStyle name="SAPBEXstdDataEmph 2 2 4 4 5" xfId="49370"/>
    <cellStyle name="SAPBEXstdDataEmph 2 2 4 5" xfId="7515"/>
    <cellStyle name="SAPBEXstdDataEmph 2 2 4 5 2" xfId="7516"/>
    <cellStyle name="SAPBEXstdDataEmph 2 2 4 5 2 2" xfId="49371"/>
    <cellStyle name="SAPBEXstdDataEmph 2 2 4 5 2 2 2" xfId="49372"/>
    <cellStyle name="SAPBEXstdDataEmph 2 2 4 5 2 3" xfId="49373"/>
    <cellStyle name="SAPBEXstdDataEmph 2 2 4 5 2 3 2" xfId="49374"/>
    <cellStyle name="SAPBEXstdDataEmph 2 2 4 5 2 4" xfId="49375"/>
    <cellStyle name="SAPBEXstdDataEmph 2 2 4 5 3" xfId="49376"/>
    <cellStyle name="SAPBEXstdDataEmph 2 2 4 5 3 2" xfId="49377"/>
    <cellStyle name="SAPBEXstdDataEmph 2 2 4 5 4" xfId="49378"/>
    <cellStyle name="SAPBEXstdDataEmph 2 2 4 5 4 2" xfId="49379"/>
    <cellStyle name="SAPBEXstdDataEmph 2 2 4 5 5" xfId="49380"/>
    <cellStyle name="SAPBEXstdDataEmph 2 2 4 6" xfId="7517"/>
    <cellStyle name="SAPBEXstdDataEmph 2 2 4 6 2" xfId="7518"/>
    <cellStyle name="SAPBEXstdDataEmph 2 2 4 6 2 2" xfId="49381"/>
    <cellStyle name="SAPBEXstdDataEmph 2 2 4 6 2 2 2" xfId="49382"/>
    <cellStyle name="SAPBEXstdDataEmph 2 2 4 6 2 3" xfId="49383"/>
    <cellStyle name="SAPBEXstdDataEmph 2 2 4 6 2 3 2" xfId="49384"/>
    <cellStyle name="SAPBEXstdDataEmph 2 2 4 6 2 4" xfId="49385"/>
    <cellStyle name="SAPBEXstdDataEmph 2 2 4 6 3" xfId="49386"/>
    <cellStyle name="SAPBEXstdDataEmph 2 2 4 6 3 2" xfId="49387"/>
    <cellStyle name="SAPBEXstdDataEmph 2 2 4 6 4" xfId="49388"/>
    <cellStyle name="SAPBEXstdDataEmph 2 2 4 6 4 2" xfId="49389"/>
    <cellStyle name="SAPBEXstdDataEmph 2 2 4 6 5" xfId="49390"/>
    <cellStyle name="SAPBEXstdDataEmph 2 2 4 7" xfId="7519"/>
    <cellStyle name="SAPBEXstdDataEmph 2 2 4 7 2" xfId="49391"/>
    <cellStyle name="SAPBEXstdDataEmph 2 2 4 7 2 2" xfId="49392"/>
    <cellStyle name="SAPBEXstdDataEmph 2 2 4 7 3" xfId="49393"/>
    <cellStyle name="SAPBEXstdDataEmph 2 2 4 7 3 2" xfId="49394"/>
    <cellStyle name="SAPBEXstdDataEmph 2 2 4 7 4" xfId="49395"/>
    <cellStyle name="SAPBEXstdDataEmph 2 2 4 8" xfId="49396"/>
    <cellStyle name="SAPBEXstdDataEmph 2 2 4 8 2" xfId="49397"/>
    <cellStyle name="SAPBEXstdDataEmph 2 2 4 9" xfId="49398"/>
    <cellStyle name="SAPBEXstdDataEmph 2 2 4 9 2" xfId="49399"/>
    <cellStyle name="SAPBEXstdDataEmph 2 2 5" xfId="7520"/>
    <cellStyle name="SAPBEXstdDataEmph 2 2 5 2" xfId="7521"/>
    <cellStyle name="SAPBEXstdDataEmph 2 2 5 2 2" xfId="49400"/>
    <cellStyle name="SAPBEXstdDataEmph 2 2 5 2 2 2" xfId="49401"/>
    <cellStyle name="SAPBEXstdDataEmph 2 2 5 2 3" xfId="49402"/>
    <cellStyle name="SAPBEXstdDataEmph 2 2 5 2 3 2" xfId="49403"/>
    <cellStyle name="SAPBEXstdDataEmph 2 2 5 2 4" xfId="49404"/>
    <cellStyle name="SAPBEXstdDataEmph 2 2 5 3" xfId="49405"/>
    <cellStyle name="SAPBEXstdDataEmph 2 2 5 3 2" xfId="49406"/>
    <cellStyle name="SAPBEXstdDataEmph 2 2 5 4" xfId="49407"/>
    <cellStyle name="SAPBEXstdDataEmph 2 2 5 4 2" xfId="49408"/>
    <cellStyle name="SAPBEXstdDataEmph 2 2 5 5" xfId="49409"/>
    <cellStyle name="SAPBEXstdDataEmph 2 2 6" xfId="7522"/>
    <cellStyle name="SAPBEXstdDataEmph 2 2 6 2" xfId="7523"/>
    <cellStyle name="SAPBEXstdDataEmph 2 2 6 2 2" xfId="49410"/>
    <cellStyle name="SAPBEXstdDataEmph 2 2 6 2 2 2" xfId="49411"/>
    <cellStyle name="SAPBEXstdDataEmph 2 2 6 2 3" xfId="49412"/>
    <cellStyle name="SAPBEXstdDataEmph 2 2 6 2 3 2" xfId="49413"/>
    <cellStyle name="SAPBEXstdDataEmph 2 2 6 2 4" xfId="49414"/>
    <cellStyle name="SAPBEXstdDataEmph 2 2 6 3" xfId="49415"/>
    <cellStyle name="SAPBEXstdDataEmph 2 2 6 3 2" xfId="49416"/>
    <cellStyle name="SAPBEXstdDataEmph 2 2 6 4" xfId="49417"/>
    <cellStyle name="SAPBEXstdDataEmph 2 2 6 4 2" xfId="49418"/>
    <cellStyle name="SAPBEXstdDataEmph 2 2 6 5" xfId="49419"/>
    <cellStyle name="SAPBEXstdDataEmph 2 2 7" xfId="7524"/>
    <cellStyle name="SAPBEXstdDataEmph 2 2 7 2" xfId="7525"/>
    <cellStyle name="SAPBEXstdDataEmph 2 2 7 2 2" xfId="49420"/>
    <cellStyle name="SAPBEXstdDataEmph 2 2 7 2 2 2" xfId="49421"/>
    <cellStyle name="SAPBEXstdDataEmph 2 2 7 2 3" xfId="49422"/>
    <cellStyle name="SAPBEXstdDataEmph 2 2 7 2 3 2" xfId="49423"/>
    <cellStyle name="SAPBEXstdDataEmph 2 2 7 2 4" xfId="49424"/>
    <cellStyle name="SAPBEXstdDataEmph 2 2 7 3" xfId="49425"/>
    <cellStyle name="SAPBEXstdDataEmph 2 2 7 3 2" xfId="49426"/>
    <cellStyle name="SAPBEXstdDataEmph 2 2 7 4" xfId="49427"/>
    <cellStyle name="SAPBEXstdDataEmph 2 2 7 4 2" xfId="49428"/>
    <cellStyle name="SAPBEXstdDataEmph 2 2 7 5" xfId="49429"/>
    <cellStyle name="SAPBEXstdDataEmph 2 2 8" xfId="7526"/>
    <cellStyle name="SAPBEXstdDataEmph 2 2 8 2" xfId="7527"/>
    <cellStyle name="SAPBEXstdDataEmph 2 2 8 2 2" xfId="49430"/>
    <cellStyle name="SAPBEXstdDataEmph 2 2 8 2 2 2" xfId="49431"/>
    <cellStyle name="SAPBEXstdDataEmph 2 2 8 2 3" xfId="49432"/>
    <cellStyle name="SAPBEXstdDataEmph 2 2 8 2 3 2" xfId="49433"/>
    <cellStyle name="SAPBEXstdDataEmph 2 2 8 2 4" xfId="49434"/>
    <cellStyle name="SAPBEXstdDataEmph 2 2 8 3" xfId="49435"/>
    <cellStyle name="SAPBEXstdDataEmph 2 2 8 3 2" xfId="49436"/>
    <cellStyle name="SAPBEXstdDataEmph 2 2 8 4" xfId="49437"/>
    <cellStyle name="SAPBEXstdDataEmph 2 2 8 4 2" xfId="49438"/>
    <cellStyle name="SAPBEXstdDataEmph 2 2 8 5" xfId="49439"/>
    <cellStyle name="SAPBEXstdDataEmph 2 2 9" xfId="7528"/>
    <cellStyle name="SAPBEXstdDataEmph 2 2 9 2" xfId="7529"/>
    <cellStyle name="SAPBEXstdDataEmph 2 2 9 2 2" xfId="49440"/>
    <cellStyle name="SAPBEXstdDataEmph 2 2 9 2 2 2" xfId="49441"/>
    <cellStyle name="SAPBEXstdDataEmph 2 2 9 2 3" xfId="49442"/>
    <cellStyle name="SAPBEXstdDataEmph 2 2 9 2 3 2" xfId="49443"/>
    <cellStyle name="SAPBEXstdDataEmph 2 2 9 2 4" xfId="49444"/>
    <cellStyle name="SAPBEXstdDataEmph 2 2 9 3" xfId="49445"/>
    <cellStyle name="SAPBEXstdDataEmph 2 2 9 3 2" xfId="49446"/>
    <cellStyle name="SAPBEXstdDataEmph 2 2 9 4" xfId="49447"/>
    <cellStyle name="SAPBEXstdDataEmph 2 2 9 4 2" xfId="49448"/>
    <cellStyle name="SAPBEXstdDataEmph 2 2 9 5" xfId="49449"/>
    <cellStyle name="SAPBEXstdDataEmph 2 20" xfId="49450"/>
    <cellStyle name="SAPBEXstdDataEmph 2 20 2" xfId="49451"/>
    <cellStyle name="SAPBEXstdDataEmph 2 21" xfId="49452"/>
    <cellStyle name="SAPBEXstdDataEmph 2 3" xfId="7530"/>
    <cellStyle name="SAPBEXstdDataEmph 2 3 10" xfId="49453"/>
    <cellStyle name="SAPBEXstdDataEmph 2 3 2" xfId="7531"/>
    <cellStyle name="SAPBEXstdDataEmph 2 3 2 2" xfId="7532"/>
    <cellStyle name="SAPBEXstdDataEmph 2 3 2 2 2" xfId="49454"/>
    <cellStyle name="SAPBEXstdDataEmph 2 3 2 2 2 2" xfId="49455"/>
    <cellStyle name="SAPBEXstdDataEmph 2 3 2 2 3" xfId="49456"/>
    <cellStyle name="SAPBEXstdDataEmph 2 3 2 2 3 2" xfId="49457"/>
    <cellStyle name="SAPBEXstdDataEmph 2 3 2 2 4" xfId="49458"/>
    <cellStyle name="SAPBEXstdDataEmph 2 3 2 3" xfId="49459"/>
    <cellStyle name="SAPBEXstdDataEmph 2 3 2 3 2" xfId="49460"/>
    <cellStyle name="SAPBEXstdDataEmph 2 3 2 4" xfId="49461"/>
    <cellStyle name="SAPBEXstdDataEmph 2 3 2 4 2" xfId="49462"/>
    <cellStyle name="SAPBEXstdDataEmph 2 3 2 5" xfId="49463"/>
    <cellStyle name="SAPBEXstdDataEmph 2 3 3" xfId="7533"/>
    <cellStyle name="SAPBEXstdDataEmph 2 3 3 2" xfId="7534"/>
    <cellStyle name="SAPBEXstdDataEmph 2 3 3 2 2" xfId="49464"/>
    <cellStyle name="SAPBEXstdDataEmph 2 3 3 2 2 2" xfId="49465"/>
    <cellStyle name="SAPBEXstdDataEmph 2 3 3 2 3" xfId="49466"/>
    <cellStyle name="SAPBEXstdDataEmph 2 3 3 2 3 2" xfId="49467"/>
    <cellStyle name="SAPBEXstdDataEmph 2 3 3 2 4" xfId="49468"/>
    <cellStyle name="SAPBEXstdDataEmph 2 3 3 3" xfId="49469"/>
    <cellStyle name="SAPBEXstdDataEmph 2 3 3 3 2" xfId="49470"/>
    <cellStyle name="SAPBEXstdDataEmph 2 3 3 4" xfId="49471"/>
    <cellStyle name="SAPBEXstdDataEmph 2 3 3 4 2" xfId="49472"/>
    <cellStyle name="SAPBEXstdDataEmph 2 3 3 5" xfId="49473"/>
    <cellStyle name="SAPBEXstdDataEmph 2 3 4" xfId="7535"/>
    <cellStyle name="SAPBEXstdDataEmph 2 3 4 2" xfId="7536"/>
    <cellStyle name="SAPBEXstdDataEmph 2 3 4 2 2" xfId="49474"/>
    <cellStyle name="SAPBEXstdDataEmph 2 3 4 2 2 2" xfId="49475"/>
    <cellStyle name="SAPBEXstdDataEmph 2 3 4 2 3" xfId="49476"/>
    <cellStyle name="SAPBEXstdDataEmph 2 3 4 2 3 2" xfId="49477"/>
    <cellStyle name="SAPBEXstdDataEmph 2 3 4 2 4" xfId="49478"/>
    <cellStyle name="SAPBEXstdDataEmph 2 3 4 3" xfId="49479"/>
    <cellStyle name="SAPBEXstdDataEmph 2 3 4 3 2" xfId="49480"/>
    <cellStyle name="SAPBEXstdDataEmph 2 3 4 4" xfId="49481"/>
    <cellStyle name="SAPBEXstdDataEmph 2 3 4 4 2" xfId="49482"/>
    <cellStyle name="SAPBEXstdDataEmph 2 3 4 5" xfId="49483"/>
    <cellStyle name="SAPBEXstdDataEmph 2 3 5" xfId="7537"/>
    <cellStyle name="SAPBEXstdDataEmph 2 3 5 2" xfId="7538"/>
    <cellStyle name="SAPBEXstdDataEmph 2 3 5 2 2" xfId="49484"/>
    <cellStyle name="SAPBEXstdDataEmph 2 3 5 2 2 2" xfId="49485"/>
    <cellStyle name="SAPBEXstdDataEmph 2 3 5 2 3" xfId="49486"/>
    <cellStyle name="SAPBEXstdDataEmph 2 3 5 2 3 2" xfId="49487"/>
    <cellStyle name="SAPBEXstdDataEmph 2 3 5 2 4" xfId="49488"/>
    <cellStyle name="SAPBEXstdDataEmph 2 3 5 3" xfId="49489"/>
    <cellStyle name="SAPBEXstdDataEmph 2 3 5 3 2" xfId="49490"/>
    <cellStyle name="SAPBEXstdDataEmph 2 3 5 4" xfId="49491"/>
    <cellStyle name="SAPBEXstdDataEmph 2 3 5 4 2" xfId="49492"/>
    <cellStyle name="SAPBEXstdDataEmph 2 3 5 5" xfId="49493"/>
    <cellStyle name="SAPBEXstdDataEmph 2 3 6" xfId="7539"/>
    <cellStyle name="SAPBEXstdDataEmph 2 3 6 2" xfId="7540"/>
    <cellStyle name="SAPBEXstdDataEmph 2 3 6 2 2" xfId="49494"/>
    <cellStyle name="SAPBEXstdDataEmph 2 3 6 2 2 2" xfId="49495"/>
    <cellStyle name="SAPBEXstdDataEmph 2 3 6 2 3" xfId="49496"/>
    <cellStyle name="SAPBEXstdDataEmph 2 3 6 2 3 2" xfId="49497"/>
    <cellStyle name="SAPBEXstdDataEmph 2 3 6 2 4" xfId="49498"/>
    <cellStyle name="SAPBEXstdDataEmph 2 3 6 3" xfId="49499"/>
    <cellStyle name="SAPBEXstdDataEmph 2 3 6 3 2" xfId="49500"/>
    <cellStyle name="SAPBEXstdDataEmph 2 3 6 4" xfId="49501"/>
    <cellStyle name="SAPBEXstdDataEmph 2 3 6 4 2" xfId="49502"/>
    <cellStyle name="SAPBEXstdDataEmph 2 3 6 5" xfId="49503"/>
    <cellStyle name="SAPBEXstdDataEmph 2 3 7" xfId="7541"/>
    <cellStyle name="SAPBEXstdDataEmph 2 3 7 2" xfId="49504"/>
    <cellStyle name="SAPBEXstdDataEmph 2 3 7 2 2" xfId="49505"/>
    <cellStyle name="SAPBEXstdDataEmph 2 3 7 3" xfId="49506"/>
    <cellStyle name="SAPBEXstdDataEmph 2 3 7 3 2" xfId="49507"/>
    <cellStyle name="SAPBEXstdDataEmph 2 3 7 4" xfId="49508"/>
    <cellStyle name="SAPBEXstdDataEmph 2 3 8" xfId="49509"/>
    <cellStyle name="SAPBEXstdDataEmph 2 3 8 2" xfId="49510"/>
    <cellStyle name="SAPBEXstdDataEmph 2 3 9" xfId="49511"/>
    <cellStyle name="SAPBEXstdDataEmph 2 3 9 2" xfId="49512"/>
    <cellStyle name="SAPBEXstdDataEmph 2 4" xfId="7542"/>
    <cellStyle name="SAPBEXstdDataEmph 2 4 10" xfId="49513"/>
    <cellStyle name="SAPBEXstdDataEmph 2 4 2" xfId="7543"/>
    <cellStyle name="SAPBEXstdDataEmph 2 4 2 2" xfId="7544"/>
    <cellStyle name="SAPBEXstdDataEmph 2 4 2 2 2" xfId="49514"/>
    <cellStyle name="SAPBEXstdDataEmph 2 4 2 2 2 2" xfId="49515"/>
    <cellStyle name="SAPBEXstdDataEmph 2 4 2 2 3" xfId="49516"/>
    <cellStyle name="SAPBEXstdDataEmph 2 4 2 2 3 2" xfId="49517"/>
    <cellStyle name="SAPBEXstdDataEmph 2 4 2 2 4" xfId="49518"/>
    <cellStyle name="SAPBEXstdDataEmph 2 4 2 3" xfId="49519"/>
    <cellStyle name="SAPBEXstdDataEmph 2 4 2 3 2" xfId="49520"/>
    <cellStyle name="SAPBEXstdDataEmph 2 4 2 4" xfId="49521"/>
    <cellStyle name="SAPBEXstdDataEmph 2 4 2 4 2" xfId="49522"/>
    <cellStyle name="SAPBEXstdDataEmph 2 4 2 5" xfId="49523"/>
    <cellStyle name="SAPBEXstdDataEmph 2 4 3" xfId="7545"/>
    <cellStyle name="SAPBEXstdDataEmph 2 4 3 2" xfId="7546"/>
    <cellStyle name="SAPBEXstdDataEmph 2 4 3 2 2" xfId="49524"/>
    <cellStyle name="SAPBEXstdDataEmph 2 4 3 2 2 2" xfId="49525"/>
    <cellStyle name="SAPBEXstdDataEmph 2 4 3 2 3" xfId="49526"/>
    <cellStyle name="SAPBEXstdDataEmph 2 4 3 2 3 2" xfId="49527"/>
    <cellStyle name="SAPBEXstdDataEmph 2 4 3 2 4" xfId="49528"/>
    <cellStyle name="SAPBEXstdDataEmph 2 4 3 3" xfId="49529"/>
    <cellStyle name="SAPBEXstdDataEmph 2 4 3 3 2" xfId="49530"/>
    <cellStyle name="SAPBEXstdDataEmph 2 4 3 4" xfId="49531"/>
    <cellStyle name="SAPBEXstdDataEmph 2 4 3 4 2" xfId="49532"/>
    <cellStyle name="SAPBEXstdDataEmph 2 4 3 5" xfId="49533"/>
    <cellStyle name="SAPBEXstdDataEmph 2 4 4" xfId="7547"/>
    <cellStyle name="SAPBEXstdDataEmph 2 4 4 2" xfId="7548"/>
    <cellStyle name="SAPBEXstdDataEmph 2 4 4 2 2" xfId="49534"/>
    <cellStyle name="SAPBEXstdDataEmph 2 4 4 2 2 2" xfId="49535"/>
    <cellStyle name="SAPBEXstdDataEmph 2 4 4 2 3" xfId="49536"/>
    <cellStyle name="SAPBEXstdDataEmph 2 4 4 2 3 2" xfId="49537"/>
    <cellStyle name="SAPBEXstdDataEmph 2 4 4 2 4" xfId="49538"/>
    <cellStyle name="SAPBEXstdDataEmph 2 4 4 3" xfId="49539"/>
    <cellStyle name="SAPBEXstdDataEmph 2 4 4 3 2" xfId="49540"/>
    <cellStyle name="SAPBEXstdDataEmph 2 4 4 4" xfId="49541"/>
    <cellStyle name="SAPBEXstdDataEmph 2 4 4 4 2" xfId="49542"/>
    <cellStyle name="SAPBEXstdDataEmph 2 4 4 5" xfId="49543"/>
    <cellStyle name="SAPBEXstdDataEmph 2 4 5" xfId="7549"/>
    <cellStyle name="SAPBEXstdDataEmph 2 4 5 2" xfId="7550"/>
    <cellStyle name="SAPBEXstdDataEmph 2 4 5 2 2" xfId="49544"/>
    <cellStyle name="SAPBEXstdDataEmph 2 4 5 2 2 2" xfId="49545"/>
    <cellStyle name="SAPBEXstdDataEmph 2 4 5 2 3" xfId="49546"/>
    <cellStyle name="SAPBEXstdDataEmph 2 4 5 2 3 2" xfId="49547"/>
    <cellStyle name="SAPBEXstdDataEmph 2 4 5 2 4" xfId="49548"/>
    <cellStyle name="SAPBEXstdDataEmph 2 4 5 3" xfId="49549"/>
    <cellStyle name="SAPBEXstdDataEmph 2 4 5 3 2" xfId="49550"/>
    <cellStyle name="SAPBEXstdDataEmph 2 4 5 4" xfId="49551"/>
    <cellStyle name="SAPBEXstdDataEmph 2 4 5 4 2" xfId="49552"/>
    <cellStyle name="SAPBEXstdDataEmph 2 4 5 5" xfId="49553"/>
    <cellStyle name="SAPBEXstdDataEmph 2 4 6" xfId="7551"/>
    <cellStyle name="SAPBEXstdDataEmph 2 4 6 2" xfId="7552"/>
    <cellStyle name="SAPBEXstdDataEmph 2 4 6 2 2" xfId="49554"/>
    <cellStyle name="SAPBEXstdDataEmph 2 4 6 2 2 2" xfId="49555"/>
    <cellStyle name="SAPBEXstdDataEmph 2 4 6 2 3" xfId="49556"/>
    <cellStyle name="SAPBEXstdDataEmph 2 4 6 2 3 2" xfId="49557"/>
    <cellStyle name="SAPBEXstdDataEmph 2 4 6 2 4" xfId="49558"/>
    <cellStyle name="SAPBEXstdDataEmph 2 4 6 3" xfId="49559"/>
    <cellStyle name="SAPBEXstdDataEmph 2 4 6 3 2" xfId="49560"/>
    <cellStyle name="SAPBEXstdDataEmph 2 4 6 4" xfId="49561"/>
    <cellStyle name="SAPBEXstdDataEmph 2 4 6 4 2" xfId="49562"/>
    <cellStyle name="SAPBEXstdDataEmph 2 4 6 5" xfId="49563"/>
    <cellStyle name="SAPBEXstdDataEmph 2 4 7" xfId="7553"/>
    <cellStyle name="SAPBEXstdDataEmph 2 4 7 2" xfId="49564"/>
    <cellStyle name="SAPBEXstdDataEmph 2 4 7 2 2" xfId="49565"/>
    <cellStyle name="SAPBEXstdDataEmph 2 4 7 3" xfId="49566"/>
    <cellStyle name="SAPBEXstdDataEmph 2 4 7 3 2" xfId="49567"/>
    <cellStyle name="SAPBEXstdDataEmph 2 4 7 4" xfId="49568"/>
    <cellStyle name="SAPBEXstdDataEmph 2 4 8" xfId="49569"/>
    <cellStyle name="SAPBEXstdDataEmph 2 4 8 2" xfId="49570"/>
    <cellStyle name="SAPBEXstdDataEmph 2 4 9" xfId="49571"/>
    <cellStyle name="SAPBEXstdDataEmph 2 4 9 2" xfId="49572"/>
    <cellStyle name="SAPBEXstdDataEmph 2 5" xfId="7554"/>
    <cellStyle name="SAPBEXstdDataEmph 2 5 10" xfId="49573"/>
    <cellStyle name="SAPBEXstdDataEmph 2 5 2" xfId="7555"/>
    <cellStyle name="SAPBEXstdDataEmph 2 5 2 2" xfId="7556"/>
    <cellStyle name="SAPBEXstdDataEmph 2 5 2 2 2" xfId="49574"/>
    <cellStyle name="SAPBEXstdDataEmph 2 5 2 2 2 2" xfId="49575"/>
    <cellStyle name="SAPBEXstdDataEmph 2 5 2 2 3" xfId="49576"/>
    <cellStyle name="SAPBEXstdDataEmph 2 5 2 2 3 2" xfId="49577"/>
    <cellStyle name="SAPBEXstdDataEmph 2 5 2 2 4" xfId="49578"/>
    <cellStyle name="SAPBEXstdDataEmph 2 5 2 3" xfId="49579"/>
    <cellStyle name="SAPBEXstdDataEmph 2 5 2 3 2" xfId="49580"/>
    <cellStyle name="SAPBEXstdDataEmph 2 5 2 4" xfId="49581"/>
    <cellStyle name="SAPBEXstdDataEmph 2 5 2 4 2" xfId="49582"/>
    <cellStyle name="SAPBEXstdDataEmph 2 5 2 5" xfId="49583"/>
    <cellStyle name="SAPBEXstdDataEmph 2 5 3" xfId="7557"/>
    <cellStyle name="SAPBEXstdDataEmph 2 5 3 2" xfId="7558"/>
    <cellStyle name="SAPBEXstdDataEmph 2 5 3 2 2" xfId="49584"/>
    <cellStyle name="SAPBEXstdDataEmph 2 5 3 2 2 2" xfId="49585"/>
    <cellStyle name="SAPBEXstdDataEmph 2 5 3 2 3" xfId="49586"/>
    <cellStyle name="SAPBEXstdDataEmph 2 5 3 2 3 2" xfId="49587"/>
    <cellStyle name="SAPBEXstdDataEmph 2 5 3 2 4" xfId="49588"/>
    <cellStyle name="SAPBEXstdDataEmph 2 5 3 3" xfId="49589"/>
    <cellStyle name="SAPBEXstdDataEmph 2 5 3 3 2" xfId="49590"/>
    <cellStyle name="SAPBEXstdDataEmph 2 5 3 4" xfId="49591"/>
    <cellStyle name="SAPBEXstdDataEmph 2 5 3 4 2" xfId="49592"/>
    <cellStyle name="SAPBEXstdDataEmph 2 5 3 5" xfId="49593"/>
    <cellStyle name="SAPBEXstdDataEmph 2 5 4" xfId="7559"/>
    <cellStyle name="SAPBEXstdDataEmph 2 5 4 2" xfId="7560"/>
    <cellStyle name="SAPBEXstdDataEmph 2 5 4 2 2" xfId="49594"/>
    <cellStyle name="SAPBEXstdDataEmph 2 5 4 2 2 2" xfId="49595"/>
    <cellStyle name="SAPBEXstdDataEmph 2 5 4 2 3" xfId="49596"/>
    <cellStyle name="SAPBEXstdDataEmph 2 5 4 2 3 2" xfId="49597"/>
    <cellStyle name="SAPBEXstdDataEmph 2 5 4 2 4" xfId="49598"/>
    <cellStyle name="SAPBEXstdDataEmph 2 5 4 3" xfId="49599"/>
    <cellStyle name="SAPBEXstdDataEmph 2 5 4 3 2" xfId="49600"/>
    <cellStyle name="SAPBEXstdDataEmph 2 5 4 4" xfId="49601"/>
    <cellStyle name="SAPBEXstdDataEmph 2 5 4 4 2" xfId="49602"/>
    <cellStyle name="SAPBEXstdDataEmph 2 5 4 5" xfId="49603"/>
    <cellStyle name="SAPBEXstdDataEmph 2 5 5" xfId="7561"/>
    <cellStyle name="SAPBEXstdDataEmph 2 5 5 2" xfId="7562"/>
    <cellStyle name="SAPBEXstdDataEmph 2 5 5 2 2" xfId="49604"/>
    <cellStyle name="SAPBEXstdDataEmph 2 5 5 2 2 2" xfId="49605"/>
    <cellStyle name="SAPBEXstdDataEmph 2 5 5 2 3" xfId="49606"/>
    <cellStyle name="SAPBEXstdDataEmph 2 5 5 2 3 2" xfId="49607"/>
    <cellStyle name="SAPBEXstdDataEmph 2 5 5 2 4" xfId="49608"/>
    <cellStyle name="SAPBEXstdDataEmph 2 5 5 3" xfId="49609"/>
    <cellStyle name="SAPBEXstdDataEmph 2 5 5 3 2" xfId="49610"/>
    <cellStyle name="SAPBEXstdDataEmph 2 5 5 4" xfId="49611"/>
    <cellStyle name="SAPBEXstdDataEmph 2 5 5 4 2" xfId="49612"/>
    <cellStyle name="SAPBEXstdDataEmph 2 5 5 5" xfId="49613"/>
    <cellStyle name="SAPBEXstdDataEmph 2 5 6" xfId="7563"/>
    <cellStyle name="SAPBEXstdDataEmph 2 5 6 2" xfId="7564"/>
    <cellStyle name="SAPBEXstdDataEmph 2 5 6 2 2" xfId="49614"/>
    <cellStyle name="SAPBEXstdDataEmph 2 5 6 2 2 2" xfId="49615"/>
    <cellStyle name="SAPBEXstdDataEmph 2 5 6 2 3" xfId="49616"/>
    <cellStyle name="SAPBEXstdDataEmph 2 5 6 2 3 2" xfId="49617"/>
    <cellStyle name="SAPBEXstdDataEmph 2 5 6 2 4" xfId="49618"/>
    <cellStyle name="SAPBEXstdDataEmph 2 5 6 3" xfId="49619"/>
    <cellStyle name="SAPBEXstdDataEmph 2 5 6 3 2" xfId="49620"/>
    <cellStyle name="SAPBEXstdDataEmph 2 5 6 4" xfId="49621"/>
    <cellStyle name="SAPBEXstdDataEmph 2 5 6 4 2" xfId="49622"/>
    <cellStyle name="SAPBEXstdDataEmph 2 5 6 5" xfId="49623"/>
    <cellStyle name="SAPBEXstdDataEmph 2 5 7" xfId="7565"/>
    <cellStyle name="SAPBEXstdDataEmph 2 5 7 2" xfId="49624"/>
    <cellStyle name="SAPBEXstdDataEmph 2 5 7 2 2" xfId="49625"/>
    <cellStyle name="SAPBEXstdDataEmph 2 5 7 3" xfId="49626"/>
    <cellStyle name="SAPBEXstdDataEmph 2 5 7 3 2" xfId="49627"/>
    <cellStyle name="SAPBEXstdDataEmph 2 5 7 4" xfId="49628"/>
    <cellStyle name="SAPBEXstdDataEmph 2 5 8" xfId="49629"/>
    <cellStyle name="SAPBEXstdDataEmph 2 5 8 2" xfId="49630"/>
    <cellStyle name="SAPBEXstdDataEmph 2 5 9" xfId="49631"/>
    <cellStyle name="SAPBEXstdDataEmph 2 5 9 2" xfId="49632"/>
    <cellStyle name="SAPBEXstdDataEmph 2 6" xfId="7566"/>
    <cellStyle name="SAPBEXstdDataEmph 2 6 2" xfId="7567"/>
    <cellStyle name="SAPBEXstdDataEmph 2 6 2 2" xfId="49633"/>
    <cellStyle name="SAPBEXstdDataEmph 2 6 2 2 2" xfId="49634"/>
    <cellStyle name="SAPBEXstdDataEmph 2 6 2 3" xfId="49635"/>
    <cellStyle name="SAPBEXstdDataEmph 2 6 2 3 2" xfId="49636"/>
    <cellStyle name="SAPBEXstdDataEmph 2 6 2 4" xfId="49637"/>
    <cellStyle name="SAPBEXstdDataEmph 2 6 3" xfId="49638"/>
    <cellStyle name="SAPBEXstdDataEmph 2 6 3 2" xfId="49639"/>
    <cellStyle name="SAPBEXstdDataEmph 2 6 4" xfId="49640"/>
    <cellStyle name="SAPBEXstdDataEmph 2 6 4 2" xfId="49641"/>
    <cellStyle name="SAPBEXstdDataEmph 2 6 5" xfId="49642"/>
    <cellStyle name="SAPBEXstdDataEmph 2 7" xfId="7568"/>
    <cellStyle name="SAPBEXstdDataEmph 2 7 2" xfId="7569"/>
    <cellStyle name="SAPBEXstdDataEmph 2 7 2 2" xfId="49643"/>
    <cellStyle name="SAPBEXstdDataEmph 2 7 2 2 2" xfId="49644"/>
    <cellStyle name="SAPBEXstdDataEmph 2 7 2 3" xfId="49645"/>
    <cellStyle name="SAPBEXstdDataEmph 2 7 2 3 2" xfId="49646"/>
    <cellStyle name="SAPBEXstdDataEmph 2 7 2 4" xfId="49647"/>
    <cellStyle name="SAPBEXstdDataEmph 2 7 3" xfId="49648"/>
    <cellStyle name="SAPBEXstdDataEmph 2 7 3 2" xfId="49649"/>
    <cellStyle name="SAPBEXstdDataEmph 2 7 4" xfId="49650"/>
    <cellStyle name="SAPBEXstdDataEmph 2 7 4 2" xfId="49651"/>
    <cellStyle name="SAPBEXstdDataEmph 2 7 5" xfId="49652"/>
    <cellStyle name="SAPBEXstdDataEmph 2 8" xfId="7570"/>
    <cellStyle name="SAPBEXstdDataEmph 2 8 2" xfId="7571"/>
    <cellStyle name="SAPBEXstdDataEmph 2 8 2 2" xfId="49653"/>
    <cellStyle name="SAPBEXstdDataEmph 2 8 2 2 2" xfId="49654"/>
    <cellStyle name="SAPBEXstdDataEmph 2 8 2 3" xfId="49655"/>
    <cellStyle name="SAPBEXstdDataEmph 2 8 2 3 2" xfId="49656"/>
    <cellStyle name="SAPBEXstdDataEmph 2 8 2 4" xfId="49657"/>
    <cellStyle name="SAPBEXstdDataEmph 2 8 3" xfId="49658"/>
    <cellStyle name="SAPBEXstdDataEmph 2 8 3 2" xfId="49659"/>
    <cellStyle name="SAPBEXstdDataEmph 2 8 4" xfId="49660"/>
    <cellStyle name="SAPBEXstdDataEmph 2 8 4 2" xfId="49661"/>
    <cellStyle name="SAPBEXstdDataEmph 2 8 5" xfId="49662"/>
    <cellStyle name="SAPBEXstdDataEmph 2 9" xfId="7572"/>
    <cellStyle name="SAPBEXstdDataEmph 2 9 2" xfId="7573"/>
    <cellStyle name="SAPBEXstdDataEmph 2 9 2 2" xfId="49663"/>
    <cellStyle name="SAPBEXstdDataEmph 2 9 2 2 2" xfId="49664"/>
    <cellStyle name="SAPBEXstdDataEmph 2 9 2 3" xfId="49665"/>
    <cellStyle name="SAPBEXstdDataEmph 2 9 2 3 2" xfId="49666"/>
    <cellStyle name="SAPBEXstdDataEmph 2 9 2 4" xfId="49667"/>
    <cellStyle name="SAPBEXstdDataEmph 2 9 3" xfId="49668"/>
    <cellStyle name="SAPBEXstdDataEmph 2 9 3 2" xfId="49669"/>
    <cellStyle name="SAPBEXstdDataEmph 2 9 4" xfId="49670"/>
    <cellStyle name="SAPBEXstdDataEmph 2 9 4 2" xfId="49671"/>
    <cellStyle name="SAPBEXstdDataEmph 2 9 5" xfId="49672"/>
    <cellStyle name="SAPBEXstdDataEmph 20" xfId="49673"/>
    <cellStyle name="SAPBEXstdDataEmph 20 2" xfId="49674"/>
    <cellStyle name="SAPBEXstdDataEmph 21" xfId="49675"/>
    <cellStyle name="SAPBEXstdDataEmph 21 2" xfId="49676"/>
    <cellStyle name="SAPBEXstdDataEmph 22" xfId="49677"/>
    <cellStyle name="SAPBEXstdDataEmph 3" xfId="7574"/>
    <cellStyle name="SAPBEXstdDataEmph 3 10" xfId="7575"/>
    <cellStyle name="SAPBEXstdDataEmph 3 10 2" xfId="49678"/>
    <cellStyle name="SAPBEXstdDataEmph 3 10 2 2" xfId="49679"/>
    <cellStyle name="SAPBEXstdDataEmph 3 10 3" xfId="49680"/>
    <cellStyle name="SAPBEXstdDataEmph 3 10 3 2" xfId="49681"/>
    <cellStyle name="SAPBEXstdDataEmph 3 10 4" xfId="49682"/>
    <cellStyle name="SAPBEXstdDataEmph 3 11" xfId="49683"/>
    <cellStyle name="SAPBEXstdDataEmph 3 11 2" xfId="49684"/>
    <cellStyle name="SAPBEXstdDataEmph 3 12" xfId="49685"/>
    <cellStyle name="SAPBEXstdDataEmph 3 12 2" xfId="49686"/>
    <cellStyle name="SAPBEXstdDataEmph 3 13" xfId="49687"/>
    <cellStyle name="SAPBEXstdDataEmph 3 2" xfId="7576"/>
    <cellStyle name="SAPBEXstdDataEmph 3 2 10" xfId="49688"/>
    <cellStyle name="SAPBEXstdDataEmph 3 2 2" xfId="7577"/>
    <cellStyle name="SAPBEXstdDataEmph 3 2 2 2" xfId="7578"/>
    <cellStyle name="SAPBEXstdDataEmph 3 2 2 2 2" xfId="49689"/>
    <cellStyle name="SAPBEXstdDataEmph 3 2 2 2 2 2" xfId="49690"/>
    <cellStyle name="SAPBEXstdDataEmph 3 2 2 2 3" xfId="49691"/>
    <cellStyle name="SAPBEXstdDataEmph 3 2 2 2 3 2" xfId="49692"/>
    <cellStyle name="SAPBEXstdDataEmph 3 2 2 2 4" xfId="49693"/>
    <cellStyle name="SAPBEXstdDataEmph 3 2 2 3" xfId="49694"/>
    <cellStyle name="SAPBEXstdDataEmph 3 2 2 3 2" xfId="49695"/>
    <cellStyle name="SAPBEXstdDataEmph 3 2 2 4" xfId="49696"/>
    <cellStyle name="SAPBEXstdDataEmph 3 2 2 4 2" xfId="49697"/>
    <cellStyle name="SAPBEXstdDataEmph 3 2 2 5" xfId="49698"/>
    <cellStyle name="SAPBEXstdDataEmph 3 2 3" xfId="7579"/>
    <cellStyle name="SAPBEXstdDataEmph 3 2 3 2" xfId="7580"/>
    <cellStyle name="SAPBEXstdDataEmph 3 2 3 2 2" xfId="49699"/>
    <cellStyle name="SAPBEXstdDataEmph 3 2 3 2 2 2" xfId="49700"/>
    <cellStyle name="SAPBEXstdDataEmph 3 2 3 2 3" xfId="49701"/>
    <cellStyle name="SAPBEXstdDataEmph 3 2 3 2 3 2" xfId="49702"/>
    <cellStyle name="SAPBEXstdDataEmph 3 2 3 2 4" xfId="49703"/>
    <cellStyle name="SAPBEXstdDataEmph 3 2 3 3" xfId="49704"/>
    <cellStyle name="SAPBEXstdDataEmph 3 2 3 3 2" xfId="49705"/>
    <cellStyle name="SAPBEXstdDataEmph 3 2 3 4" xfId="49706"/>
    <cellStyle name="SAPBEXstdDataEmph 3 2 3 4 2" xfId="49707"/>
    <cellStyle name="SAPBEXstdDataEmph 3 2 3 5" xfId="49708"/>
    <cellStyle name="SAPBEXstdDataEmph 3 2 4" xfId="7581"/>
    <cellStyle name="SAPBEXstdDataEmph 3 2 4 2" xfId="7582"/>
    <cellStyle name="SAPBEXstdDataEmph 3 2 4 2 2" xfId="49709"/>
    <cellStyle name="SAPBEXstdDataEmph 3 2 4 2 2 2" xfId="49710"/>
    <cellStyle name="SAPBEXstdDataEmph 3 2 4 2 3" xfId="49711"/>
    <cellStyle name="SAPBEXstdDataEmph 3 2 4 2 3 2" xfId="49712"/>
    <cellStyle name="SAPBEXstdDataEmph 3 2 4 2 4" xfId="49713"/>
    <cellStyle name="SAPBEXstdDataEmph 3 2 4 3" xfId="49714"/>
    <cellStyle name="SAPBEXstdDataEmph 3 2 4 3 2" xfId="49715"/>
    <cellStyle name="SAPBEXstdDataEmph 3 2 4 4" xfId="49716"/>
    <cellStyle name="SAPBEXstdDataEmph 3 2 4 4 2" xfId="49717"/>
    <cellStyle name="SAPBEXstdDataEmph 3 2 4 5" xfId="49718"/>
    <cellStyle name="SAPBEXstdDataEmph 3 2 5" xfId="7583"/>
    <cellStyle name="SAPBEXstdDataEmph 3 2 5 2" xfId="7584"/>
    <cellStyle name="SAPBEXstdDataEmph 3 2 5 2 2" xfId="49719"/>
    <cellStyle name="SAPBEXstdDataEmph 3 2 5 2 2 2" xfId="49720"/>
    <cellStyle name="SAPBEXstdDataEmph 3 2 5 2 3" xfId="49721"/>
    <cellStyle name="SAPBEXstdDataEmph 3 2 5 2 3 2" xfId="49722"/>
    <cellStyle name="SAPBEXstdDataEmph 3 2 5 2 4" xfId="49723"/>
    <cellStyle name="SAPBEXstdDataEmph 3 2 5 3" xfId="49724"/>
    <cellStyle name="SAPBEXstdDataEmph 3 2 5 3 2" xfId="49725"/>
    <cellStyle name="SAPBEXstdDataEmph 3 2 5 4" xfId="49726"/>
    <cellStyle name="SAPBEXstdDataEmph 3 2 5 4 2" xfId="49727"/>
    <cellStyle name="SAPBEXstdDataEmph 3 2 5 5" xfId="49728"/>
    <cellStyle name="SAPBEXstdDataEmph 3 2 6" xfId="7585"/>
    <cellStyle name="SAPBEXstdDataEmph 3 2 6 2" xfId="7586"/>
    <cellStyle name="SAPBEXstdDataEmph 3 2 6 2 2" xfId="49729"/>
    <cellStyle name="SAPBEXstdDataEmph 3 2 6 2 2 2" xfId="49730"/>
    <cellStyle name="SAPBEXstdDataEmph 3 2 6 2 3" xfId="49731"/>
    <cellStyle name="SAPBEXstdDataEmph 3 2 6 2 3 2" xfId="49732"/>
    <cellStyle name="SAPBEXstdDataEmph 3 2 6 2 4" xfId="49733"/>
    <cellStyle name="SAPBEXstdDataEmph 3 2 6 3" xfId="49734"/>
    <cellStyle name="SAPBEXstdDataEmph 3 2 6 3 2" xfId="49735"/>
    <cellStyle name="SAPBEXstdDataEmph 3 2 6 4" xfId="49736"/>
    <cellStyle name="SAPBEXstdDataEmph 3 2 6 4 2" xfId="49737"/>
    <cellStyle name="SAPBEXstdDataEmph 3 2 6 5" xfId="49738"/>
    <cellStyle name="SAPBEXstdDataEmph 3 2 7" xfId="7587"/>
    <cellStyle name="SAPBEXstdDataEmph 3 2 7 2" xfId="49739"/>
    <cellStyle name="SAPBEXstdDataEmph 3 2 7 2 2" xfId="49740"/>
    <cellStyle name="SAPBEXstdDataEmph 3 2 7 3" xfId="49741"/>
    <cellStyle name="SAPBEXstdDataEmph 3 2 7 3 2" xfId="49742"/>
    <cellStyle name="SAPBEXstdDataEmph 3 2 7 4" xfId="49743"/>
    <cellStyle name="SAPBEXstdDataEmph 3 2 8" xfId="49744"/>
    <cellStyle name="SAPBEXstdDataEmph 3 2 8 2" xfId="49745"/>
    <cellStyle name="SAPBEXstdDataEmph 3 2 9" xfId="49746"/>
    <cellStyle name="SAPBEXstdDataEmph 3 2 9 2" xfId="49747"/>
    <cellStyle name="SAPBEXstdDataEmph 3 3" xfId="7588"/>
    <cellStyle name="SAPBEXstdDataEmph 3 3 10" xfId="49748"/>
    <cellStyle name="SAPBEXstdDataEmph 3 3 2" xfId="7589"/>
    <cellStyle name="SAPBEXstdDataEmph 3 3 2 2" xfId="7590"/>
    <cellStyle name="SAPBEXstdDataEmph 3 3 2 2 2" xfId="49749"/>
    <cellStyle name="SAPBEXstdDataEmph 3 3 2 2 2 2" xfId="49750"/>
    <cellStyle name="SAPBEXstdDataEmph 3 3 2 2 3" xfId="49751"/>
    <cellStyle name="SAPBEXstdDataEmph 3 3 2 2 3 2" xfId="49752"/>
    <cellStyle name="SAPBEXstdDataEmph 3 3 2 2 4" xfId="49753"/>
    <cellStyle name="SAPBEXstdDataEmph 3 3 2 3" xfId="49754"/>
    <cellStyle name="SAPBEXstdDataEmph 3 3 2 3 2" xfId="49755"/>
    <cellStyle name="SAPBEXstdDataEmph 3 3 2 4" xfId="49756"/>
    <cellStyle name="SAPBEXstdDataEmph 3 3 2 4 2" xfId="49757"/>
    <cellStyle name="SAPBEXstdDataEmph 3 3 2 5" xfId="49758"/>
    <cellStyle name="SAPBEXstdDataEmph 3 3 3" xfId="7591"/>
    <cellStyle name="SAPBEXstdDataEmph 3 3 3 2" xfId="7592"/>
    <cellStyle name="SAPBEXstdDataEmph 3 3 3 2 2" xfId="49759"/>
    <cellStyle name="SAPBEXstdDataEmph 3 3 3 2 2 2" xfId="49760"/>
    <cellStyle name="SAPBEXstdDataEmph 3 3 3 2 3" xfId="49761"/>
    <cellStyle name="SAPBEXstdDataEmph 3 3 3 2 3 2" xfId="49762"/>
    <cellStyle name="SAPBEXstdDataEmph 3 3 3 2 4" xfId="49763"/>
    <cellStyle name="SAPBEXstdDataEmph 3 3 3 3" xfId="49764"/>
    <cellStyle name="SAPBEXstdDataEmph 3 3 3 3 2" xfId="49765"/>
    <cellStyle name="SAPBEXstdDataEmph 3 3 3 4" xfId="49766"/>
    <cellStyle name="SAPBEXstdDataEmph 3 3 3 4 2" xfId="49767"/>
    <cellStyle name="SAPBEXstdDataEmph 3 3 3 5" xfId="49768"/>
    <cellStyle name="SAPBEXstdDataEmph 3 3 4" xfId="7593"/>
    <cellStyle name="SAPBEXstdDataEmph 3 3 4 2" xfId="7594"/>
    <cellStyle name="SAPBEXstdDataEmph 3 3 4 2 2" xfId="49769"/>
    <cellStyle name="SAPBEXstdDataEmph 3 3 4 2 2 2" xfId="49770"/>
    <cellStyle name="SAPBEXstdDataEmph 3 3 4 2 3" xfId="49771"/>
    <cellStyle name="SAPBEXstdDataEmph 3 3 4 2 3 2" xfId="49772"/>
    <cellStyle name="SAPBEXstdDataEmph 3 3 4 2 4" xfId="49773"/>
    <cellStyle name="SAPBEXstdDataEmph 3 3 4 3" xfId="49774"/>
    <cellStyle name="SAPBEXstdDataEmph 3 3 4 3 2" xfId="49775"/>
    <cellStyle name="SAPBEXstdDataEmph 3 3 4 4" xfId="49776"/>
    <cellStyle name="SAPBEXstdDataEmph 3 3 4 4 2" xfId="49777"/>
    <cellStyle name="SAPBEXstdDataEmph 3 3 4 5" xfId="49778"/>
    <cellStyle name="SAPBEXstdDataEmph 3 3 5" xfId="7595"/>
    <cellStyle name="SAPBEXstdDataEmph 3 3 5 2" xfId="7596"/>
    <cellStyle name="SAPBEXstdDataEmph 3 3 5 2 2" xfId="49779"/>
    <cellStyle name="SAPBEXstdDataEmph 3 3 5 2 2 2" xfId="49780"/>
    <cellStyle name="SAPBEXstdDataEmph 3 3 5 2 3" xfId="49781"/>
    <cellStyle name="SAPBEXstdDataEmph 3 3 5 2 3 2" xfId="49782"/>
    <cellStyle name="SAPBEXstdDataEmph 3 3 5 2 4" xfId="49783"/>
    <cellStyle name="SAPBEXstdDataEmph 3 3 5 3" xfId="49784"/>
    <cellStyle name="SAPBEXstdDataEmph 3 3 5 3 2" xfId="49785"/>
    <cellStyle name="SAPBEXstdDataEmph 3 3 5 4" xfId="49786"/>
    <cellStyle name="SAPBEXstdDataEmph 3 3 5 4 2" xfId="49787"/>
    <cellStyle name="SAPBEXstdDataEmph 3 3 5 5" xfId="49788"/>
    <cellStyle name="SAPBEXstdDataEmph 3 3 6" xfId="7597"/>
    <cellStyle name="SAPBEXstdDataEmph 3 3 6 2" xfId="7598"/>
    <cellStyle name="SAPBEXstdDataEmph 3 3 6 2 2" xfId="49789"/>
    <cellStyle name="SAPBEXstdDataEmph 3 3 6 2 2 2" xfId="49790"/>
    <cellStyle name="SAPBEXstdDataEmph 3 3 6 2 3" xfId="49791"/>
    <cellStyle name="SAPBEXstdDataEmph 3 3 6 2 3 2" xfId="49792"/>
    <cellStyle name="SAPBEXstdDataEmph 3 3 6 2 4" xfId="49793"/>
    <cellStyle name="SAPBEXstdDataEmph 3 3 6 3" xfId="49794"/>
    <cellStyle name="SAPBEXstdDataEmph 3 3 6 3 2" xfId="49795"/>
    <cellStyle name="SAPBEXstdDataEmph 3 3 6 4" xfId="49796"/>
    <cellStyle name="SAPBEXstdDataEmph 3 3 6 4 2" xfId="49797"/>
    <cellStyle name="SAPBEXstdDataEmph 3 3 6 5" xfId="49798"/>
    <cellStyle name="SAPBEXstdDataEmph 3 3 7" xfId="7599"/>
    <cellStyle name="SAPBEXstdDataEmph 3 3 7 2" xfId="49799"/>
    <cellStyle name="SAPBEXstdDataEmph 3 3 7 2 2" xfId="49800"/>
    <cellStyle name="SAPBEXstdDataEmph 3 3 7 3" xfId="49801"/>
    <cellStyle name="SAPBEXstdDataEmph 3 3 7 3 2" xfId="49802"/>
    <cellStyle name="SAPBEXstdDataEmph 3 3 7 4" xfId="49803"/>
    <cellStyle name="SAPBEXstdDataEmph 3 3 8" xfId="49804"/>
    <cellStyle name="SAPBEXstdDataEmph 3 3 8 2" xfId="49805"/>
    <cellStyle name="SAPBEXstdDataEmph 3 3 9" xfId="49806"/>
    <cellStyle name="SAPBEXstdDataEmph 3 3 9 2" xfId="49807"/>
    <cellStyle name="SAPBEXstdDataEmph 3 4" xfId="7600"/>
    <cellStyle name="SAPBEXstdDataEmph 3 4 10" xfId="49808"/>
    <cellStyle name="SAPBEXstdDataEmph 3 4 2" xfId="7601"/>
    <cellStyle name="SAPBEXstdDataEmph 3 4 2 2" xfId="7602"/>
    <cellStyle name="SAPBEXstdDataEmph 3 4 2 2 2" xfId="49809"/>
    <cellStyle name="SAPBEXstdDataEmph 3 4 2 2 2 2" xfId="49810"/>
    <cellStyle name="SAPBEXstdDataEmph 3 4 2 2 3" xfId="49811"/>
    <cellStyle name="SAPBEXstdDataEmph 3 4 2 2 3 2" xfId="49812"/>
    <cellStyle name="SAPBEXstdDataEmph 3 4 2 2 4" xfId="49813"/>
    <cellStyle name="SAPBEXstdDataEmph 3 4 2 3" xfId="49814"/>
    <cellStyle name="SAPBEXstdDataEmph 3 4 2 3 2" xfId="49815"/>
    <cellStyle name="SAPBEXstdDataEmph 3 4 2 4" xfId="49816"/>
    <cellStyle name="SAPBEXstdDataEmph 3 4 2 4 2" xfId="49817"/>
    <cellStyle name="SAPBEXstdDataEmph 3 4 2 5" xfId="49818"/>
    <cellStyle name="SAPBEXstdDataEmph 3 4 3" xfId="7603"/>
    <cellStyle name="SAPBEXstdDataEmph 3 4 3 2" xfId="7604"/>
    <cellStyle name="SAPBEXstdDataEmph 3 4 3 2 2" xfId="49819"/>
    <cellStyle name="SAPBEXstdDataEmph 3 4 3 2 2 2" xfId="49820"/>
    <cellStyle name="SAPBEXstdDataEmph 3 4 3 2 3" xfId="49821"/>
    <cellStyle name="SAPBEXstdDataEmph 3 4 3 2 3 2" xfId="49822"/>
    <cellStyle name="SAPBEXstdDataEmph 3 4 3 2 4" xfId="49823"/>
    <cellStyle name="SAPBEXstdDataEmph 3 4 3 3" xfId="49824"/>
    <cellStyle name="SAPBEXstdDataEmph 3 4 3 3 2" xfId="49825"/>
    <cellStyle name="SAPBEXstdDataEmph 3 4 3 4" xfId="49826"/>
    <cellStyle name="SAPBEXstdDataEmph 3 4 3 4 2" xfId="49827"/>
    <cellStyle name="SAPBEXstdDataEmph 3 4 3 5" xfId="49828"/>
    <cellStyle name="SAPBEXstdDataEmph 3 4 4" xfId="7605"/>
    <cellStyle name="SAPBEXstdDataEmph 3 4 4 2" xfId="7606"/>
    <cellStyle name="SAPBEXstdDataEmph 3 4 4 2 2" xfId="49829"/>
    <cellStyle name="SAPBEXstdDataEmph 3 4 4 2 2 2" xfId="49830"/>
    <cellStyle name="SAPBEXstdDataEmph 3 4 4 2 3" xfId="49831"/>
    <cellStyle name="SAPBEXstdDataEmph 3 4 4 2 3 2" xfId="49832"/>
    <cellStyle name="SAPBEXstdDataEmph 3 4 4 2 4" xfId="49833"/>
    <cellStyle name="SAPBEXstdDataEmph 3 4 4 3" xfId="49834"/>
    <cellStyle name="SAPBEXstdDataEmph 3 4 4 3 2" xfId="49835"/>
    <cellStyle name="SAPBEXstdDataEmph 3 4 4 4" xfId="49836"/>
    <cellStyle name="SAPBEXstdDataEmph 3 4 4 4 2" xfId="49837"/>
    <cellStyle name="SAPBEXstdDataEmph 3 4 4 5" xfId="49838"/>
    <cellStyle name="SAPBEXstdDataEmph 3 4 5" xfId="7607"/>
    <cellStyle name="SAPBEXstdDataEmph 3 4 5 2" xfId="7608"/>
    <cellStyle name="SAPBEXstdDataEmph 3 4 5 2 2" xfId="49839"/>
    <cellStyle name="SAPBEXstdDataEmph 3 4 5 2 2 2" xfId="49840"/>
    <cellStyle name="SAPBEXstdDataEmph 3 4 5 2 3" xfId="49841"/>
    <cellStyle name="SAPBEXstdDataEmph 3 4 5 2 3 2" xfId="49842"/>
    <cellStyle name="SAPBEXstdDataEmph 3 4 5 2 4" xfId="49843"/>
    <cellStyle name="SAPBEXstdDataEmph 3 4 5 3" xfId="49844"/>
    <cellStyle name="SAPBEXstdDataEmph 3 4 5 3 2" xfId="49845"/>
    <cellStyle name="SAPBEXstdDataEmph 3 4 5 4" xfId="49846"/>
    <cellStyle name="SAPBEXstdDataEmph 3 4 5 4 2" xfId="49847"/>
    <cellStyle name="SAPBEXstdDataEmph 3 4 5 5" xfId="49848"/>
    <cellStyle name="SAPBEXstdDataEmph 3 4 6" xfId="7609"/>
    <cellStyle name="SAPBEXstdDataEmph 3 4 6 2" xfId="7610"/>
    <cellStyle name="SAPBEXstdDataEmph 3 4 6 2 2" xfId="49849"/>
    <cellStyle name="SAPBEXstdDataEmph 3 4 6 2 2 2" xfId="49850"/>
    <cellStyle name="SAPBEXstdDataEmph 3 4 6 2 3" xfId="49851"/>
    <cellStyle name="SAPBEXstdDataEmph 3 4 6 2 3 2" xfId="49852"/>
    <cellStyle name="SAPBEXstdDataEmph 3 4 6 2 4" xfId="49853"/>
    <cellStyle name="SAPBEXstdDataEmph 3 4 6 3" xfId="49854"/>
    <cellStyle name="SAPBEXstdDataEmph 3 4 6 3 2" xfId="49855"/>
    <cellStyle name="SAPBEXstdDataEmph 3 4 6 4" xfId="49856"/>
    <cellStyle name="SAPBEXstdDataEmph 3 4 6 4 2" xfId="49857"/>
    <cellStyle name="SAPBEXstdDataEmph 3 4 6 5" xfId="49858"/>
    <cellStyle name="SAPBEXstdDataEmph 3 4 7" xfId="7611"/>
    <cellStyle name="SAPBEXstdDataEmph 3 4 7 2" xfId="49859"/>
    <cellStyle name="SAPBEXstdDataEmph 3 4 7 2 2" xfId="49860"/>
    <cellStyle name="SAPBEXstdDataEmph 3 4 7 3" xfId="49861"/>
    <cellStyle name="SAPBEXstdDataEmph 3 4 7 3 2" xfId="49862"/>
    <cellStyle name="SAPBEXstdDataEmph 3 4 7 4" xfId="49863"/>
    <cellStyle name="SAPBEXstdDataEmph 3 4 8" xfId="49864"/>
    <cellStyle name="SAPBEXstdDataEmph 3 4 8 2" xfId="49865"/>
    <cellStyle name="SAPBEXstdDataEmph 3 4 9" xfId="49866"/>
    <cellStyle name="SAPBEXstdDataEmph 3 4 9 2" xfId="49867"/>
    <cellStyle name="SAPBEXstdDataEmph 3 5" xfId="7612"/>
    <cellStyle name="SAPBEXstdDataEmph 3 5 2" xfId="7613"/>
    <cellStyle name="SAPBEXstdDataEmph 3 5 2 2" xfId="49868"/>
    <cellStyle name="SAPBEXstdDataEmph 3 5 2 2 2" xfId="49869"/>
    <cellStyle name="SAPBEXstdDataEmph 3 5 2 3" xfId="49870"/>
    <cellStyle name="SAPBEXstdDataEmph 3 5 2 3 2" xfId="49871"/>
    <cellStyle name="SAPBEXstdDataEmph 3 5 2 4" xfId="49872"/>
    <cellStyle name="SAPBEXstdDataEmph 3 5 3" xfId="49873"/>
    <cellStyle name="SAPBEXstdDataEmph 3 5 3 2" xfId="49874"/>
    <cellStyle name="SAPBEXstdDataEmph 3 5 4" xfId="49875"/>
    <cellStyle name="SAPBEXstdDataEmph 3 5 4 2" xfId="49876"/>
    <cellStyle name="SAPBEXstdDataEmph 3 5 5" xfId="49877"/>
    <cellStyle name="SAPBEXstdDataEmph 3 6" xfId="7614"/>
    <cellStyle name="SAPBEXstdDataEmph 3 6 2" xfId="7615"/>
    <cellStyle name="SAPBEXstdDataEmph 3 6 2 2" xfId="49878"/>
    <cellStyle name="SAPBEXstdDataEmph 3 6 2 2 2" xfId="49879"/>
    <cellStyle name="SAPBEXstdDataEmph 3 6 2 3" xfId="49880"/>
    <cellStyle name="SAPBEXstdDataEmph 3 6 2 3 2" xfId="49881"/>
    <cellStyle name="SAPBEXstdDataEmph 3 6 2 4" xfId="49882"/>
    <cellStyle name="SAPBEXstdDataEmph 3 6 3" xfId="49883"/>
    <cellStyle name="SAPBEXstdDataEmph 3 6 3 2" xfId="49884"/>
    <cellStyle name="SAPBEXstdDataEmph 3 6 4" xfId="49885"/>
    <cellStyle name="SAPBEXstdDataEmph 3 6 4 2" xfId="49886"/>
    <cellStyle name="SAPBEXstdDataEmph 3 6 5" xfId="49887"/>
    <cellStyle name="SAPBEXstdDataEmph 3 7" xfId="7616"/>
    <cellStyle name="SAPBEXstdDataEmph 3 7 2" xfId="7617"/>
    <cellStyle name="SAPBEXstdDataEmph 3 7 2 2" xfId="49888"/>
    <cellStyle name="SAPBEXstdDataEmph 3 7 2 2 2" xfId="49889"/>
    <cellStyle name="SAPBEXstdDataEmph 3 7 2 3" xfId="49890"/>
    <cellStyle name="SAPBEXstdDataEmph 3 7 2 3 2" xfId="49891"/>
    <cellStyle name="SAPBEXstdDataEmph 3 7 2 4" xfId="49892"/>
    <cellStyle name="SAPBEXstdDataEmph 3 7 3" xfId="49893"/>
    <cellStyle name="SAPBEXstdDataEmph 3 7 3 2" xfId="49894"/>
    <cellStyle name="SAPBEXstdDataEmph 3 7 4" xfId="49895"/>
    <cellStyle name="SAPBEXstdDataEmph 3 7 4 2" xfId="49896"/>
    <cellStyle name="SAPBEXstdDataEmph 3 7 5" xfId="49897"/>
    <cellStyle name="SAPBEXstdDataEmph 3 8" xfId="7618"/>
    <cellStyle name="SAPBEXstdDataEmph 3 8 2" xfId="7619"/>
    <cellStyle name="SAPBEXstdDataEmph 3 8 2 2" xfId="49898"/>
    <cellStyle name="SAPBEXstdDataEmph 3 8 2 2 2" xfId="49899"/>
    <cellStyle name="SAPBEXstdDataEmph 3 8 2 3" xfId="49900"/>
    <cellStyle name="SAPBEXstdDataEmph 3 8 2 3 2" xfId="49901"/>
    <cellStyle name="SAPBEXstdDataEmph 3 8 2 4" xfId="49902"/>
    <cellStyle name="SAPBEXstdDataEmph 3 8 3" xfId="49903"/>
    <cellStyle name="SAPBEXstdDataEmph 3 8 3 2" xfId="49904"/>
    <cellStyle name="SAPBEXstdDataEmph 3 8 4" xfId="49905"/>
    <cellStyle name="SAPBEXstdDataEmph 3 8 4 2" xfId="49906"/>
    <cellStyle name="SAPBEXstdDataEmph 3 8 5" xfId="49907"/>
    <cellStyle name="SAPBEXstdDataEmph 3 9" xfId="7620"/>
    <cellStyle name="SAPBEXstdDataEmph 3 9 2" xfId="7621"/>
    <cellStyle name="SAPBEXstdDataEmph 3 9 2 2" xfId="49908"/>
    <cellStyle name="SAPBEXstdDataEmph 3 9 2 2 2" xfId="49909"/>
    <cellStyle name="SAPBEXstdDataEmph 3 9 2 3" xfId="49910"/>
    <cellStyle name="SAPBEXstdDataEmph 3 9 2 3 2" xfId="49911"/>
    <cellStyle name="SAPBEXstdDataEmph 3 9 2 4" xfId="49912"/>
    <cellStyle name="SAPBEXstdDataEmph 3 9 3" xfId="49913"/>
    <cellStyle name="SAPBEXstdDataEmph 3 9 3 2" xfId="49914"/>
    <cellStyle name="SAPBEXstdDataEmph 3 9 4" xfId="49915"/>
    <cellStyle name="SAPBEXstdDataEmph 3 9 4 2" xfId="49916"/>
    <cellStyle name="SAPBEXstdDataEmph 3 9 5" xfId="49917"/>
    <cellStyle name="SAPBEXstdDataEmph 4" xfId="7622"/>
    <cellStyle name="SAPBEXstdDataEmph 4 10" xfId="49918"/>
    <cellStyle name="SAPBEXstdDataEmph 4 2" xfId="7623"/>
    <cellStyle name="SAPBEXstdDataEmph 4 2 2" xfId="7624"/>
    <cellStyle name="SAPBEXstdDataEmph 4 2 2 2" xfId="49919"/>
    <cellStyle name="SAPBEXstdDataEmph 4 2 2 2 2" xfId="49920"/>
    <cellStyle name="SAPBEXstdDataEmph 4 2 2 3" xfId="49921"/>
    <cellStyle name="SAPBEXstdDataEmph 4 2 2 3 2" xfId="49922"/>
    <cellStyle name="SAPBEXstdDataEmph 4 2 2 4" xfId="49923"/>
    <cellStyle name="SAPBEXstdDataEmph 4 2 3" xfId="49924"/>
    <cellStyle name="SAPBEXstdDataEmph 4 2 3 2" xfId="49925"/>
    <cellStyle name="SAPBEXstdDataEmph 4 2 4" xfId="49926"/>
    <cellStyle name="SAPBEXstdDataEmph 4 2 4 2" xfId="49927"/>
    <cellStyle name="SAPBEXstdDataEmph 4 2 5" xfId="49928"/>
    <cellStyle name="SAPBEXstdDataEmph 4 3" xfId="7625"/>
    <cellStyle name="SAPBEXstdDataEmph 4 3 2" xfId="7626"/>
    <cellStyle name="SAPBEXstdDataEmph 4 3 2 2" xfId="49929"/>
    <cellStyle name="SAPBEXstdDataEmph 4 3 2 2 2" xfId="49930"/>
    <cellStyle name="SAPBEXstdDataEmph 4 3 2 3" xfId="49931"/>
    <cellStyle name="SAPBEXstdDataEmph 4 3 2 3 2" xfId="49932"/>
    <cellStyle name="SAPBEXstdDataEmph 4 3 2 4" xfId="49933"/>
    <cellStyle name="SAPBEXstdDataEmph 4 3 3" xfId="49934"/>
    <cellStyle name="SAPBEXstdDataEmph 4 3 3 2" xfId="49935"/>
    <cellStyle name="SAPBEXstdDataEmph 4 3 4" xfId="49936"/>
    <cellStyle name="SAPBEXstdDataEmph 4 3 4 2" xfId="49937"/>
    <cellStyle name="SAPBEXstdDataEmph 4 3 5" xfId="49938"/>
    <cellStyle name="SAPBEXstdDataEmph 4 4" xfId="7627"/>
    <cellStyle name="SAPBEXstdDataEmph 4 4 2" xfId="7628"/>
    <cellStyle name="SAPBEXstdDataEmph 4 4 2 2" xfId="49939"/>
    <cellStyle name="SAPBEXstdDataEmph 4 4 2 2 2" xfId="49940"/>
    <cellStyle name="SAPBEXstdDataEmph 4 4 2 3" xfId="49941"/>
    <cellStyle name="SAPBEXstdDataEmph 4 4 2 3 2" xfId="49942"/>
    <cellStyle name="SAPBEXstdDataEmph 4 4 2 4" xfId="49943"/>
    <cellStyle name="SAPBEXstdDataEmph 4 4 3" xfId="49944"/>
    <cellStyle name="SAPBEXstdDataEmph 4 4 3 2" xfId="49945"/>
    <cellStyle name="SAPBEXstdDataEmph 4 4 4" xfId="49946"/>
    <cellStyle name="SAPBEXstdDataEmph 4 4 4 2" xfId="49947"/>
    <cellStyle name="SAPBEXstdDataEmph 4 4 5" xfId="49948"/>
    <cellStyle name="SAPBEXstdDataEmph 4 5" xfId="7629"/>
    <cellStyle name="SAPBEXstdDataEmph 4 5 2" xfId="7630"/>
    <cellStyle name="SAPBEXstdDataEmph 4 5 2 2" xfId="49949"/>
    <cellStyle name="SAPBEXstdDataEmph 4 5 2 2 2" xfId="49950"/>
    <cellStyle name="SAPBEXstdDataEmph 4 5 2 3" xfId="49951"/>
    <cellStyle name="SAPBEXstdDataEmph 4 5 2 3 2" xfId="49952"/>
    <cellStyle name="SAPBEXstdDataEmph 4 5 2 4" xfId="49953"/>
    <cellStyle name="SAPBEXstdDataEmph 4 5 3" xfId="49954"/>
    <cellStyle name="SAPBEXstdDataEmph 4 5 3 2" xfId="49955"/>
    <cellStyle name="SAPBEXstdDataEmph 4 5 4" xfId="49956"/>
    <cellStyle name="SAPBEXstdDataEmph 4 5 4 2" xfId="49957"/>
    <cellStyle name="SAPBEXstdDataEmph 4 5 5" xfId="49958"/>
    <cellStyle name="SAPBEXstdDataEmph 4 6" xfId="7631"/>
    <cellStyle name="SAPBEXstdDataEmph 4 6 2" xfId="7632"/>
    <cellStyle name="SAPBEXstdDataEmph 4 6 2 2" xfId="49959"/>
    <cellStyle name="SAPBEXstdDataEmph 4 6 2 2 2" xfId="49960"/>
    <cellStyle name="SAPBEXstdDataEmph 4 6 2 3" xfId="49961"/>
    <cellStyle name="SAPBEXstdDataEmph 4 6 2 3 2" xfId="49962"/>
    <cellStyle name="SAPBEXstdDataEmph 4 6 2 4" xfId="49963"/>
    <cellStyle name="SAPBEXstdDataEmph 4 6 3" xfId="49964"/>
    <cellStyle name="SAPBEXstdDataEmph 4 6 3 2" xfId="49965"/>
    <cellStyle name="SAPBEXstdDataEmph 4 6 4" xfId="49966"/>
    <cellStyle name="SAPBEXstdDataEmph 4 6 4 2" xfId="49967"/>
    <cellStyle name="SAPBEXstdDataEmph 4 6 5" xfId="49968"/>
    <cellStyle name="SAPBEXstdDataEmph 4 7" xfId="7633"/>
    <cellStyle name="SAPBEXstdDataEmph 4 7 2" xfId="49969"/>
    <cellStyle name="SAPBEXstdDataEmph 4 7 2 2" xfId="49970"/>
    <cellStyle name="SAPBEXstdDataEmph 4 7 3" xfId="49971"/>
    <cellStyle name="SAPBEXstdDataEmph 4 7 3 2" xfId="49972"/>
    <cellStyle name="SAPBEXstdDataEmph 4 7 4" xfId="49973"/>
    <cellStyle name="SAPBEXstdDataEmph 4 8" xfId="49974"/>
    <cellStyle name="SAPBEXstdDataEmph 4 8 2" xfId="49975"/>
    <cellStyle name="SAPBEXstdDataEmph 4 9" xfId="49976"/>
    <cellStyle name="SAPBEXstdDataEmph 4 9 2" xfId="49977"/>
    <cellStyle name="SAPBEXstdDataEmph 5" xfId="7634"/>
    <cellStyle name="SAPBEXstdDataEmph 5 10" xfId="49978"/>
    <cellStyle name="SAPBEXstdDataEmph 5 2" xfId="7635"/>
    <cellStyle name="SAPBEXstdDataEmph 5 2 2" xfId="7636"/>
    <cellStyle name="SAPBEXstdDataEmph 5 2 2 2" xfId="49979"/>
    <cellStyle name="SAPBEXstdDataEmph 5 2 2 2 2" xfId="49980"/>
    <cellStyle name="SAPBEXstdDataEmph 5 2 2 3" xfId="49981"/>
    <cellStyle name="SAPBEXstdDataEmph 5 2 2 3 2" xfId="49982"/>
    <cellStyle name="SAPBEXstdDataEmph 5 2 2 4" xfId="49983"/>
    <cellStyle name="SAPBEXstdDataEmph 5 2 3" xfId="49984"/>
    <cellStyle name="SAPBEXstdDataEmph 5 2 3 2" xfId="49985"/>
    <cellStyle name="SAPBEXstdDataEmph 5 2 4" xfId="49986"/>
    <cellStyle name="SAPBEXstdDataEmph 5 2 4 2" xfId="49987"/>
    <cellStyle name="SAPBEXstdDataEmph 5 2 5" xfId="49988"/>
    <cellStyle name="SAPBEXstdDataEmph 5 3" xfId="7637"/>
    <cellStyle name="SAPBEXstdDataEmph 5 3 2" xfId="7638"/>
    <cellStyle name="SAPBEXstdDataEmph 5 3 2 2" xfId="49989"/>
    <cellStyle name="SAPBEXstdDataEmph 5 3 2 2 2" xfId="49990"/>
    <cellStyle name="SAPBEXstdDataEmph 5 3 2 3" xfId="49991"/>
    <cellStyle name="SAPBEXstdDataEmph 5 3 2 3 2" xfId="49992"/>
    <cellStyle name="SAPBEXstdDataEmph 5 3 2 4" xfId="49993"/>
    <cellStyle name="SAPBEXstdDataEmph 5 3 3" xfId="49994"/>
    <cellStyle name="SAPBEXstdDataEmph 5 3 3 2" xfId="49995"/>
    <cellStyle name="SAPBEXstdDataEmph 5 3 4" xfId="49996"/>
    <cellStyle name="SAPBEXstdDataEmph 5 3 4 2" xfId="49997"/>
    <cellStyle name="SAPBEXstdDataEmph 5 3 5" xfId="49998"/>
    <cellStyle name="SAPBEXstdDataEmph 5 4" xfId="7639"/>
    <cellStyle name="SAPBEXstdDataEmph 5 4 2" xfId="7640"/>
    <cellStyle name="SAPBEXstdDataEmph 5 4 2 2" xfId="49999"/>
    <cellStyle name="SAPBEXstdDataEmph 5 4 2 2 2" xfId="50000"/>
    <cellStyle name="SAPBEXstdDataEmph 5 4 2 3" xfId="50001"/>
    <cellStyle name="SAPBEXstdDataEmph 5 4 2 3 2" xfId="50002"/>
    <cellStyle name="SAPBEXstdDataEmph 5 4 2 4" xfId="50003"/>
    <cellStyle name="SAPBEXstdDataEmph 5 4 3" xfId="50004"/>
    <cellStyle name="SAPBEXstdDataEmph 5 4 3 2" xfId="50005"/>
    <cellStyle name="SAPBEXstdDataEmph 5 4 4" xfId="50006"/>
    <cellStyle name="SAPBEXstdDataEmph 5 4 4 2" xfId="50007"/>
    <cellStyle name="SAPBEXstdDataEmph 5 4 5" xfId="50008"/>
    <cellStyle name="SAPBEXstdDataEmph 5 5" xfId="7641"/>
    <cellStyle name="SAPBEXstdDataEmph 5 5 2" xfId="7642"/>
    <cellStyle name="SAPBEXstdDataEmph 5 5 2 2" xfId="50009"/>
    <cellStyle name="SAPBEXstdDataEmph 5 5 2 2 2" xfId="50010"/>
    <cellStyle name="SAPBEXstdDataEmph 5 5 2 3" xfId="50011"/>
    <cellStyle name="SAPBEXstdDataEmph 5 5 2 3 2" xfId="50012"/>
    <cellStyle name="SAPBEXstdDataEmph 5 5 2 4" xfId="50013"/>
    <cellStyle name="SAPBEXstdDataEmph 5 5 3" xfId="50014"/>
    <cellStyle name="SAPBEXstdDataEmph 5 5 3 2" xfId="50015"/>
    <cellStyle name="SAPBEXstdDataEmph 5 5 4" xfId="50016"/>
    <cellStyle name="SAPBEXstdDataEmph 5 5 4 2" xfId="50017"/>
    <cellStyle name="SAPBEXstdDataEmph 5 5 5" xfId="50018"/>
    <cellStyle name="SAPBEXstdDataEmph 5 6" xfId="7643"/>
    <cellStyle name="SAPBEXstdDataEmph 5 6 2" xfId="7644"/>
    <cellStyle name="SAPBEXstdDataEmph 5 6 2 2" xfId="50019"/>
    <cellStyle name="SAPBEXstdDataEmph 5 6 2 2 2" xfId="50020"/>
    <cellStyle name="SAPBEXstdDataEmph 5 6 2 3" xfId="50021"/>
    <cellStyle name="SAPBEXstdDataEmph 5 6 2 3 2" xfId="50022"/>
    <cellStyle name="SAPBEXstdDataEmph 5 6 2 4" xfId="50023"/>
    <cellStyle name="SAPBEXstdDataEmph 5 6 3" xfId="50024"/>
    <cellStyle name="SAPBEXstdDataEmph 5 6 3 2" xfId="50025"/>
    <cellStyle name="SAPBEXstdDataEmph 5 6 4" xfId="50026"/>
    <cellStyle name="SAPBEXstdDataEmph 5 6 4 2" xfId="50027"/>
    <cellStyle name="SAPBEXstdDataEmph 5 6 5" xfId="50028"/>
    <cellStyle name="SAPBEXstdDataEmph 5 7" xfId="7645"/>
    <cellStyle name="SAPBEXstdDataEmph 5 7 2" xfId="50029"/>
    <cellStyle name="SAPBEXstdDataEmph 5 7 2 2" xfId="50030"/>
    <cellStyle name="SAPBEXstdDataEmph 5 7 3" xfId="50031"/>
    <cellStyle name="SAPBEXstdDataEmph 5 7 3 2" xfId="50032"/>
    <cellStyle name="SAPBEXstdDataEmph 5 7 4" xfId="50033"/>
    <cellStyle name="SAPBEXstdDataEmph 5 8" xfId="50034"/>
    <cellStyle name="SAPBEXstdDataEmph 5 8 2" xfId="50035"/>
    <cellStyle name="SAPBEXstdDataEmph 5 9" xfId="50036"/>
    <cellStyle name="SAPBEXstdDataEmph 5 9 2" xfId="50037"/>
    <cellStyle name="SAPBEXstdDataEmph 6" xfId="7646"/>
    <cellStyle name="SAPBEXstdDataEmph 6 10" xfId="50038"/>
    <cellStyle name="SAPBEXstdDataEmph 6 2" xfId="7647"/>
    <cellStyle name="SAPBEXstdDataEmph 6 2 2" xfId="7648"/>
    <cellStyle name="SAPBEXstdDataEmph 6 2 2 2" xfId="50039"/>
    <cellStyle name="SAPBEXstdDataEmph 6 2 2 2 2" xfId="50040"/>
    <cellStyle name="SAPBEXstdDataEmph 6 2 2 3" xfId="50041"/>
    <cellStyle name="SAPBEXstdDataEmph 6 2 2 3 2" xfId="50042"/>
    <cellStyle name="SAPBEXstdDataEmph 6 2 2 4" xfId="50043"/>
    <cellStyle name="SAPBEXstdDataEmph 6 2 3" xfId="50044"/>
    <cellStyle name="SAPBEXstdDataEmph 6 2 3 2" xfId="50045"/>
    <cellStyle name="SAPBEXstdDataEmph 6 2 4" xfId="50046"/>
    <cellStyle name="SAPBEXstdDataEmph 6 2 4 2" xfId="50047"/>
    <cellStyle name="SAPBEXstdDataEmph 6 2 5" xfId="50048"/>
    <cellStyle name="SAPBEXstdDataEmph 6 3" xfId="7649"/>
    <cellStyle name="SAPBEXstdDataEmph 6 3 2" xfId="7650"/>
    <cellStyle name="SAPBEXstdDataEmph 6 3 2 2" xfId="50049"/>
    <cellStyle name="SAPBEXstdDataEmph 6 3 2 2 2" xfId="50050"/>
    <cellStyle name="SAPBEXstdDataEmph 6 3 2 3" xfId="50051"/>
    <cellStyle name="SAPBEXstdDataEmph 6 3 2 3 2" xfId="50052"/>
    <cellStyle name="SAPBEXstdDataEmph 6 3 2 4" xfId="50053"/>
    <cellStyle name="SAPBEXstdDataEmph 6 3 3" xfId="50054"/>
    <cellStyle name="SAPBEXstdDataEmph 6 3 3 2" xfId="50055"/>
    <cellStyle name="SAPBEXstdDataEmph 6 3 4" xfId="50056"/>
    <cellStyle name="SAPBEXstdDataEmph 6 3 4 2" xfId="50057"/>
    <cellStyle name="SAPBEXstdDataEmph 6 3 5" xfId="50058"/>
    <cellStyle name="SAPBEXstdDataEmph 6 4" xfId="7651"/>
    <cellStyle name="SAPBEXstdDataEmph 6 4 2" xfId="7652"/>
    <cellStyle name="SAPBEXstdDataEmph 6 4 2 2" xfId="50059"/>
    <cellStyle name="SAPBEXstdDataEmph 6 4 2 2 2" xfId="50060"/>
    <cellStyle name="SAPBEXstdDataEmph 6 4 2 3" xfId="50061"/>
    <cellStyle name="SAPBEXstdDataEmph 6 4 2 3 2" xfId="50062"/>
    <cellStyle name="SAPBEXstdDataEmph 6 4 2 4" xfId="50063"/>
    <cellStyle name="SAPBEXstdDataEmph 6 4 3" xfId="50064"/>
    <cellStyle name="SAPBEXstdDataEmph 6 4 3 2" xfId="50065"/>
    <cellStyle name="SAPBEXstdDataEmph 6 4 4" xfId="50066"/>
    <cellStyle name="SAPBEXstdDataEmph 6 4 4 2" xfId="50067"/>
    <cellStyle name="SAPBEXstdDataEmph 6 4 5" xfId="50068"/>
    <cellStyle name="SAPBEXstdDataEmph 6 5" xfId="7653"/>
    <cellStyle name="SAPBEXstdDataEmph 6 5 2" xfId="7654"/>
    <cellStyle name="SAPBEXstdDataEmph 6 5 2 2" xfId="50069"/>
    <cellStyle name="SAPBEXstdDataEmph 6 5 2 2 2" xfId="50070"/>
    <cellStyle name="SAPBEXstdDataEmph 6 5 2 3" xfId="50071"/>
    <cellStyle name="SAPBEXstdDataEmph 6 5 2 3 2" xfId="50072"/>
    <cellStyle name="SAPBEXstdDataEmph 6 5 2 4" xfId="50073"/>
    <cellStyle name="SAPBEXstdDataEmph 6 5 3" xfId="50074"/>
    <cellStyle name="SAPBEXstdDataEmph 6 5 3 2" xfId="50075"/>
    <cellStyle name="SAPBEXstdDataEmph 6 5 4" xfId="50076"/>
    <cellStyle name="SAPBEXstdDataEmph 6 5 4 2" xfId="50077"/>
    <cellStyle name="SAPBEXstdDataEmph 6 5 5" xfId="50078"/>
    <cellStyle name="SAPBEXstdDataEmph 6 6" xfId="7655"/>
    <cellStyle name="SAPBEXstdDataEmph 6 6 2" xfId="7656"/>
    <cellStyle name="SAPBEXstdDataEmph 6 6 2 2" xfId="50079"/>
    <cellStyle name="SAPBEXstdDataEmph 6 6 2 2 2" xfId="50080"/>
    <cellStyle name="SAPBEXstdDataEmph 6 6 2 3" xfId="50081"/>
    <cellStyle name="SAPBEXstdDataEmph 6 6 2 3 2" xfId="50082"/>
    <cellStyle name="SAPBEXstdDataEmph 6 6 2 4" xfId="50083"/>
    <cellStyle name="SAPBEXstdDataEmph 6 6 3" xfId="50084"/>
    <cellStyle name="SAPBEXstdDataEmph 6 6 3 2" xfId="50085"/>
    <cellStyle name="SAPBEXstdDataEmph 6 6 4" xfId="50086"/>
    <cellStyle name="SAPBEXstdDataEmph 6 6 4 2" xfId="50087"/>
    <cellStyle name="SAPBEXstdDataEmph 6 6 5" xfId="50088"/>
    <cellStyle name="SAPBEXstdDataEmph 6 7" xfId="7657"/>
    <cellStyle name="SAPBEXstdDataEmph 6 7 2" xfId="50089"/>
    <cellStyle name="SAPBEXstdDataEmph 6 7 2 2" xfId="50090"/>
    <cellStyle name="SAPBEXstdDataEmph 6 7 3" xfId="50091"/>
    <cellStyle name="SAPBEXstdDataEmph 6 7 3 2" xfId="50092"/>
    <cellStyle name="SAPBEXstdDataEmph 6 7 4" xfId="50093"/>
    <cellStyle name="SAPBEXstdDataEmph 6 8" xfId="50094"/>
    <cellStyle name="SAPBEXstdDataEmph 6 8 2" xfId="50095"/>
    <cellStyle name="SAPBEXstdDataEmph 6 9" xfId="50096"/>
    <cellStyle name="SAPBEXstdDataEmph 6 9 2" xfId="50097"/>
    <cellStyle name="SAPBEXstdDataEmph 7" xfId="7658"/>
    <cellStyle name="SAPBEXstdDataEmph 7 2" xfId="7659"/>
    <cellStyle name="SAPBEXstdDataEmph 7 2 2" xfId="50098"/>
    <cellStyle name="SAPBEXstdDataEmph 7 2 2 2" xfId="50099"/>
    <cellStyle name="SAPBEXstdDataEmph 7 2 3" xfId="50100"/>
    <cellStyle name="SAPBEXstdDataEmph 7 2 3 2" xfId="50101"/>
    <cellStyle name="SAPBEXstdDataEmph 7 2 4" xfId="50102"/>
    <cellStyle name="SAPBEXstdDataEmph 7 3" xfId="50103"/>
    <cellStyle name="SAPBEXstdDataEmph 7 3 2" xfId="50104"/>
    <cellStyle name="SAPBEXstdDataEmph 7 4" xfId="50105"/>
    <cellStyle name="SAPBEXstdDataEmph 7 4 2" xfId="50106"/>
    <cellStyle name="SAPBEXstdDataEmph 7 5" xfId="50107"/>
    <cellStyle name="SAPBEXstdDataEmph 8" xfId="7660"/>
    <cellStyle name="SAPBEXstdDataEmph 8 2" xfId="7661"/>
    <cellStyle name="SAPBEXstdDataEmph 8 2 2" xfId="50108"/>
    <cellStyle name="SAPBEXstdDataEmph 8 2 2 2" xfId="50109"/>
    <cellStyle name="SAPBEXstdDataEmph 8 2 3" xfId="50110"/>
    <cellStyle name="SAPBEXstdDataEmph 8 2 3 2" xfId="50111"/>
    <cellStyle name="SAPBEXstdDataEmph 8 2 4" xfId="50112"/>
    <cellStyle name="SAPBEXstdDataEmph 8 3" xfId="50113"/>
    <cellStyle name="SAPBEXstdDataEmph 8 3 2" xfId="50114"/>
    <cellStyle name="SAPBEXstdDataEmph 8 4" xfId="50115"/>
    <cellStyle name="SAPBEXstdDataEmph 8 4 2" xfId="50116"/>
    <cellStyle name="SAPBEXstdDataEmph 8 5" xfId="50117"/>
    <cellStyle name="SAPBEXstdDataEmph 9" xfId="7662"/>
    <cellStyle name="SAPBEXstdDataEmph 9 2" xfId="7663"/>
    <cellStyle name="SAPBEXstdDataEmph 9 2 2" xfId="50118"/>
    <cellStyle name="SAPBEXstdDataEmph 9 2 2 2" xfId="50119"/>
    <cellStyle name="SAPBEXstdDataEmph 9 2 3" xfId="50120"/>
    <cellStyle name="SAPBEXstdDataEmph 9 2 3 2" xfId="50121"/>
    <cellStyle name="SAPBEXstdDataEmph 9 2 4" xfId="50122"/>
    <cellStyle name="SAPBEXstdDataEmph 9 3" xfId="50123"/>
    <cellStyle name="SAPBEXstdDataEmph 9 3 2" xfId="50124"/>
    <cellStyle name="SAPBEXstdDataEmph 9 4" xfId="50125"/>
    <cellStyle name="SAPBEXstdDataEmph 9 4 2" xfId="50126"/>
    <cellStyle name="SAPBEXstdDataEmph 9 5" xfId="50127"/>
    <cellStyle name="SAPBEXstdItem" xfId="7664"/>
    <cellStyle name="SAPBEXstdItem 10" xfId="7665"/>
    <cellStyle name="SAPBEXstdItem 10 2" xfId="7666"/>
    <cellStyle name="SAPBEXstdItem 10 2 2" xfId="50128"/>
    <cellStyle name="SAPBEXstdItem 10 2 2 2" xfId="50129"/>
    <cellStyle name="SAPBEXstdItem 10 2 3" xfId="50130"/>
    <cellStyle name="SAPBEXstdItem 10 2 3 2" xfId="50131"/>
    <cellStyle name="SAPBEXstdItem 10 2 4" xfId="50132"/>
    <cellStyle name="SAPBEXstdItem 10 3" xfId="50133"/>
    <cellStyle name="SAPBEXstdItem 10 3 2" xfId="50134"/>
    <cellStyle name="SAPBEXstdItem 10 4" xfId="50135"/>
    <cellStyle name="SAPBEXstdItem 10 4 2" xfId="50136"/>
    <cellStyle name="SAPBEXstdItem 10 5" xfId="50137"/>
    <cellStyle name="SAPBEXstdItem 11" xfId="7667"/>
    <cellStyle name="SAPBEXstdItem 11 2" xfId="50138"/>
    <cellStyle name="SAPBEXstdItem 11 2 2" xfId="50139"/>
    <cellStyle name="SAPBEXstdItem 11 3" xfId="50140"/>
    <cellStyle name="SAPBEXstdItem 11 3 2" xfId="50141"/>
    <cellStyle name="SAPBEXstdItem 11 4" xfId="50142"/>
    <cellStyle name="SAPBEXstdItem 12" xfId="7668"/>
    <cellStyle name="SAPBEXstdItem 12 2" xfId="50143"/>
    <cellStyle name="SAPBEXstdItem 12 2 2" xfId="50144"/>
    <cellStyle name="SAPBEXstdItem 12 3" xfId="50145"/>
    <cellStyle name="SAPBEXstdItem 12 3 2" xfId="50146"/>
    <cellStyle name="SAPBEXstdItem 12 4" xfId="50147"/>
    <cellStyle name="SAPBEXstdItem 13" xfId="7669"/>
    <cellStyle name="SAPBEXstdItem 13 2" xfId="50148"/>
    <cellStyle name="SAPBEXstdItem 13 2 2" xfId="50149"/>
    <cellStyle name="SAPBEXstdItem 13 3" xfId="50150"/>
    <cellStyle name="SAPBEXstdItem 13 3 2" xfId="50151"/>
    <cellStyle name="SAPBEXstdItem 13 4" xfId="50152"/>
    <cellStyle name="SAPBEXstdItem 14" xfId="7670"/>
    <cellStyle name="SAPBEXstdItem 14 2" xfId="50153"/>
    <cellStyle name="SAPBEXstdItem 14 2 2" xfId="50154"/>
    <cellStyle name="SAPBEXstdItem 14 3" xfId="50155"/>
    <cellStyle name="SAPBEXstdItem 14 3 2" xfId="50156"/>
    <cellStyle name="SAPBEXstdItem 14 4" xfId="50157"/>
    <cellStyle name="SAPBEXstdItem 15" xfId="7671"/>
    <cellStyle name="SAPBEXstdItem 15 2" xfId="50158"/>
    <cellStyle name="SAPBEXstdItem 15 2 2" xfId="50159"/>
    <cellStyle name="SAPBEXstdItem 15 3" xfId="50160"/>
    <cellStyle name="SAPBEXstdItem 15 3 2" xfId="50161"/>
    <cellStyle name="SAPBEXstdItem 15 4" xfId="50162"/>
    <cellStyle name="SAPBEXstdItem 16" xfId="50163"/>
    <cellStyle name="SAPBEXstdItem 16 2" xfId="50164"/>
    <cellStyle name="SAPBEXstdItem 16 2 2" xfId="50165"/>
    <cellStyle name="SAPBEXstdItem 16 3" xfId="50166"/>
    <cellStyle name="SAPBEXstdItem 17" xfId="50167"/>
    <cellStyle name="SAPBEXstdItem 17 2" xfId="50168"/>
    <cellStyle name="SAPBEXstdItem 17 2 2" xfId="50169"/>
    <cellStyle name="SAPBEXstdItem 17 3" xfId="50170"/>
    <cellStyle name="SAPBEXstdItem 18" xfId="50171"/>
    <cellStyle name="SAPBEXstdItem 18 2" xfId="50172"/>
    <cellStyle name="SAPBEXstdItem 18 2 2" xfId="50173"/>
    <cellStyle name="SAPBEXstdItem 18 3" xfId="50174"/>
    <cellStyle name="SAPBEXstdItem 19" xfId="50175"/>
    <cellStyle name="SAPBEXstdItem 19 2" xfId="50176"/>
    <cellStyle name="SAPBEXstdItem 2" xfId="7672"/>
    <cellStyle name="SAPBEXstdItem 2 10" xfId="7673"/>
    <cellStyle name="SAPBEXstdItem 2 10 2" xfId="50177"/>
    <cellStyle name="SAPBEXstdItem 2 10 2 2" xfId="50178"/>
    <cellStyle name="SAPBEXstdItem 2 10 3" xfId="50179"/>
    <cellStyle name="SAPBEXstdItem 2 10 3 2" xfId="50180"/>
    <cellStyle name="SAPBEXstdItem 2 10 4" xfId="50181"/>
    <cellStyle name="SAPBEXstdItem 2 11" xfId="7674"/>
    <cellStyle name="SAPBEXstdItem 2 11 2" xfId="50182"/>
    <cellStyle name="SAPBEXstdItem 2 11 2 2" xfId="50183"/>
    <cellStyle name="SAPBEXstdItem 2 11 3" xfId="50184"/>
    <cellStyle name="SAPBEXstdItem 2 11 3 2" xfId="50185"/>
    <cellStyle name="SAPBEXstdItem 2 11 4" xfId="50186"/>
    <cellStyle name="SAPBEXstdItem 2 12" xfId="7675"/>
    <cellStyle name="SAPBEXstdItem 2 12 2" xfId="50187"/>
    <cellStyle name="SAPBEXstdItem 2 12 2 2" xfId="50188"/>
    <cellStyle name="SAPBEXstdItem 2 12 3" xfId="50189"/>
    <cellStyle name="SAPBEXstdItem 2 12 3 2" xfId="50190"/>
    <cellStyle name="SAPBEXstdItem 2 12 4" xfId="50191"/>
    <cellStyle name="SAPBEXstdItem 2 13" xfId="7676"/>
    <cellStyle name="SAPBEXstdItem 2 13 2" xfId="50192"/>
    <cellStyle name="SAPBEXstdItem 2 13 2 2" xfId="50193"/>
    <cellStyle name="SAPBEXstdItem 2 13 3" xfId="50194"/>
    <cellStyle name="SAPBEXstdItem 2 13 3 2" xfId="50195"/>
    <cellStyle name="SAPBEXstdItem 2 13 4" xfId="50196"/>
    <cellStyle name="SAPBEXstdItem 2 14" xfId="7677"/>
    <cellStyle name="SAPBEXstdItem 2 14 2" xfId="50197"/>
    <cellStyle name="SAPBEXstdItem 2 14 2 2" xfId="50198"/>
    <cellStyle name="SAPBEXstdItem 2 14 3" xfId="50199"/>
    <cellStyle name="SAPBEXstdItem 2 14 3 2" xfId="50200"/>
    <cellStyle name="SAPBEXstdItem 2 14 4" xfId="50201"/>
    <cellStyle name="SAPBEXstdItem 2 15" xfId="50202"/>
    <cellStyle name="SAPBEXstdItem 2 15 2" xfId="50203"/>
    <cellStyle name="SAPBEXstdItem 2 15 2 2" xfId="50204"/>
    <cellStyle name="SAPBEXstdItem 2 15 3" xfId="50205"/>
    <cellStyle name="SAPBEXstdItem 2 16" xfId="50206"/>
    <cellStyle name="SAPBEXstdItem 2 16 2" xfId="50207"/>
    <cellStyle name="SAPBEXstdItem 2 16 2 2" xfId="50208"/>
    <cellStyle name="SAPBEXstdItem 2 16 3" xfId="50209"/>
    <cellStyle name="SAPBEXstdItem 2 17" xfId="50210"/>
    <cellStyle name="SAPBEXstdItem 2 17 2" xfId="50211"/>
    <cellStyle name="SAPBEXstdItem 2 17 2 2" xfId="50212"/>
    <cellStyle name="SAPBEXstdItem 2 17 3" xfId="50213"/>
    <cellStyle name="SAPBEXstdItem 2 18" xfId="50214"/>
    <cellStyle name="SAPBEXstdItem 2 18 2" xfId="50215"/>
    <cellStyle name="SAPBEXstdItem 2 19" xfId="50216"/>
    <cellStyle name="SAPBEXstdItem 2 19 2" xfId="50217"/>
    <cellStyle name="SAPBEXstdItem 2 2" xfId="7678"/>
    <cellStyle name="SAPBEXstdItem 2 2 10" xfId="7679"/>
    <cellStyle name="SAPBEXstdItem 2 2 10 2" xfId="50218"/>
    <cellStyle name="SAPBEXstdItem 2 2 10 2 2" xfId="50219"/>
    <cellStyle name="SAPBEXstdItem 2 2 10 3" xfId="50220"/>
    <cellStyle name="SAPBEXstdItem 2 2 10 3 2" xfId="50221"/>
    <cellStyle name="SAPBEXstdItem 2 2 10 4" xfId="50222"/>
    <cellStyle name="SAPBEXstdItem 2 2 11" xfId="50223"/>
    <cellStyle name="SAPBEXstdItem 2 2 11 2" xfId="50224"/>
    <cellStyle name="SAPBEXstdItem 2 2 12" xfId="50225"/>
    <cellStyle name="SAPBEXstdItem 2 2 12 2" xfId="50226"/>
    <cellStyle name="SAPBEXstdItem 2 2 13" xfId="50227"/>
    <cellStyle name="SAPBEXstdItem 2 2 2" xfId="7680"/>
    <cellStyle name="SAPBEXstdItem 2 2 2 10" xfId="50228"/>
    <cellStyle name="SAPBEXstdItem 2 2 2 2" xfId="7681"/>
    <cellStyle name="SAPBEXstdItem 2 2 2 2 2" xfId="7682"/>
    <cellStyle name="SAPBEXstdItem 2 2 2 2 2 2" xfId="50229"/>
    <cellStyle name="SAPBEXstdItem 2 2 2 2 2 2 2" xfId="50230"/>
    <cellStyle name="SAPBEXstdItem 2 2 2 2 2 3" xfId="50231"/>
    <cellStyle name="SAPBEXstdItem 2 2 2 2 2 3 2" xfId="50232"/>
    <cellStyle name="SAPBEXstdItem 2 2 2 2 2 4" xfId="50233"/>
    <cellStyle name="SAPBEXstdItem 2 2 2 2 3" xfId="50234"/>
    <cellStyle name="SAPBEXstdItem 2 2 2 2 3 2" xfId="50235"/>
    <cellStyle name="SAPBEXstdItem 2 2 2 2 4" xfId="50236"/>
    <cellStyle name="SAPBEXstdItem 2 2 2 2 4 2" xfId="50237"/>
    <cellStyle name="SAPBEXstdItem 2 2 2 2 5" xfId="50238"/>
    <cellStyle name="SAPBEXstdItem 2 2 2 3" xfId="7683"/>
    <cellStyle name="SAPBEXstdItem 2 2 2 3 2" xfId="7684"/>
    <cellStyle name="SAPBEXstdItem 2 2 2 3 2 2" xfId="50239"/>
    <cellStyle name="SAPBEXstdItem 2 2 2 3 2 2 2" xfId="50240"/>
    <cellStyle name="SAPBEXstdItem 2 2 2 3 2 3" xfId="50241"/>
    <cellStyle name="SAPBEXstdItem 2 2 2 3 2 3 2" xfId="50242"/>
    <cellStyle name="SAPBEXstdItem 2 2 2 3 2 4" xfId="50243"/>
    <cellStyle name="SAPBEXstdItem 2 2 2 3 3" xfId="50244"/>
    <cellStyle name="SAPBEXstdItem 2 2 2 3 3 2" xfId="50245"/>
    <cellStyle name="SAPBEXstdItem 2 2 2 3 4" xfId="50246"/>
    <cellStyle name="SAPBEXstdItem 2 2 2 3 4 2" xfId="50247"/>
    <cellStyle name="SAPBEXstdItem 2 2 2 3 5" xfId="50248"/>
    <cellStyle name="SAPBEXstdItem 2 2 2 4" xfId="7685"/>
    <cellStyle name="SAPBEXstdItem 2 2 2 4 2" xfId="7686"/>
    <cellStyle name="SAPBEXstdItem 2 2 2 4 2 2" xfId="50249"/>
    <cellStyle name="SAPBEXstdItem 2 2 2 4 2 2 2" xfId="50250"/>
    <cellStyle name="SAPBEXstdItem 2 2 2 4 2 3" xfId="50251"/>
    <cellStyle name="SAPBEXstdItem 2 2 2 4 2 3 2" xfId="50252"/>
    <cellStyle name="SAPBEXstdItem 2 2 2 4 2 4" xfId="50253"/>
    <cellStyle name="SAPBEXstdItem 2 2 2 4 3" xfId="50254"/>
    <cellStyle name="SAPBEXstdItem 2 2 2 4 3 2" xfId="50255"/>
    <cellStyle name="SAPBEXstdItem 2 2 2 4 4" xfId="50256"/>
    <cellStyle name="SAPBEXstdItem 2 2 2 4 4 2" xfId="50257"/>
    <cellStyle name="SAPBEXstdItem 2 2 2 4 5" xfId="50258"/>
    <cellStyle name="SAPBEXstdItem 2 2 2 5" xfId="7687"/>
    <cellStyle name="SAPBEXstdItem 2 2 2 5 2" xfId="7688"/>
    <cellStyle name="SAPBEXstdItem 2 2 2 5 2 2" xfId="50259"/>
    <cellStyle name="SAPBEXstdItem 2 2 2 5 2 2 2" xfId="50260"/>
    <cellStyle name="SAPBEXstdItem 2 2 2 5 2 3" xfId="50261"/>
    <cellStyle name="SAPBEXstdItem 2 2 2 5 2 3 2" xfId="50262"/>
    <cellStyle name="SAPBEXstdItem 2 2 2 5 2 4" xfId="50263"/>
    <cellStyle name="SAPBEXstdItem 2 2 2 5 3" xfId="50264"/>
    <cellStyle name="SAPBEXstdItem 2 2 2 5 3 2" xfId="50265"/>
    <cellStyle name="SAPBEXstdItem 2 2 2 5 4" xfId="50266"/>
    <cellStyle name="SAPBEXstdItem 2 2 2 5 4 2" xfId="50267"/>
    <cellStyle name="SAPBEXstdItem 2 2 2 5 5" xfId="50268"/>
    <cellStyle name="SAPBEXstdItem 2 2 2 6" xfId="7689"/>
    <cellStyle name="SAPBEXstdItem 2 2 2 6 2" xfId="7690"/>
    <cellStyle name="SAPBEXstdItem 2 2 2 6 2 2" xfId="50269"/>
    <cellStyle name="SAPBEXstdItem 2 2 2 6 2 2 2" xfId="50270"/>
    <cellStyle name="SAPBEXstdItem 2 2 2 6 2 3" xfId="50271"/>
    <cellStyle name="SAPBEXstdItem 2 2 2 6 2 3 2" xfId="50272"/>
    <cellStyle name="SAPBEXstdItem 2 2 2 6 2 4" xfId="50273"/>
    <cellStyle name="SAPBEXstdItem 2 2 2 6 3" xfId="50274"/>
    <cellStyle name="SAPBEXstdItem 2 2 2 6 3 2" xfId="50275"/>
    <cellStyle name="SAPBEXstdItem 2 2 2 6 4" xfId="50276"/>
    <cellStyle name="SAPBEXstdItem 2 2 2 6 4 2" xfId="50277"/>
    <cellStyle name="SAPBEXstdItem 2 2 2 6 5" xfId="50278"/>
    <cellStyle name="SAPBEXstdItem 2 2 2 7" xfId="7691"/>
    <cellStyle name="SAPBEXstdItem 2 2 2 7 2" xfId="50279"/>
    <cellStyle name="SAPBEXstdItem 2 2 2 7 2 2" xfId="50280"/>
    <cellStyle name="SAPBEXstdItem 2 2 2 7 3" xfId="50281"/>
    <cellStyle name="SAPBEXstdItem 2 2 2 7 3 2" xfId="50282"/>
    <cellStyle name="SAPBEXstdItem 2 2 2 7 4" xfId="50283"/>
    <cellStyle name="SAPBEXstdItem 2 2 2 8" xfId="50284"/>
    <cellStyle name="SAPBEXstdItem 2 2 2 8 2" xfId="50285"/>
    <cellStyle name="SAPBEXstdItem 2 2 2 9" xfId="50286"/>
    <cellStyle name="SAPBEXstdItem 2 2 2 9 2" xfId="50287"/>
    <cellStyle name="SAPBEXstdItem 2 2 3" xfId="7692"/>
    <cellStyle name="SAPBEXstdItem 2 2 3 10" xfId="50288"/>
    <cellStyle name="SAPBEXstdItem 2 2 3 2" xfId="7693"/>
    <cellStyle name="SAPBEXstdItem 2 2 3 2 2" xfId="7694"/>
    <cellStyle name="SAPBEXstdItem 2 2 3 2 2 2" xfId="50289"/>
    <cellStyle name="SAPBEXstdItem 2 2 3 2 2 2 2" xfId="50290"/>
    <cellStyle name="SAPBEXstdItem 2 2 3 2 2 3" xfId="50291"/>
    <cellStyle name="SAPBEXstdItem 2 2 3 2 2 3 2" xfId="50292"/>
    <cellStyle name="SAPBEXstdItem 2 2 3 2 2 4" xfId="50293"/>
    <cellStyle name="SAPBEXstdItem 2 2 3 2 3" xfId="50294"/>
    <cellStyle name="SAPBEXstdItem 2 2 3 2 3 2" xfId="50295"/>
    <cellStyle name="SAPBEXstdItem 2 2 3 2 4" xfId="50296"/>
    <cellStyle name="SAPBEXstdItem 2 2 3 2 4 2" xfId="50297"/>
    <cellStyle name="SAPBEXstdItem 2 2 3 2 5" xfId="50298"/>
    <cellStyle name="SAPBEXstdItem 2 2 3 3" xfId="7695"/>
    <cellStyle name="SAPBEXstdItem 2 2 3 3 2" xfId="7696"/>
    <cellStyle name="SAPBEXstdItem 2 2 3 3 2 2" xfId="50299"/>
    <cellStyle name="SAPBEXstdItem 2 2 3 3 2 2 2" xfId="50300"/>
    <cellStyle name="SAPBEXstdItem 2 2 3 3 2 3" xfId="50301"/>
    <cellStyle name="SAPBEXstdItem 2 2 3 3 2 3 2" xfId="50302"/>
    <cellStyle name="SAPBEXstdItem 2 2 3 3 2 4" xfId="50303"/>
    <cellStyle name="SAPBEXstdItem 2 2 3 3 3" xfId="50304"/>
    <cellStyle name="SAPBEXstdItem 2 2 3 3 3 2" xfId="50305"/>
    <cellStyle name="SAPBEXstdItem 2 2 3 3 4" xfId="50306"/>
    <cellStyle name="SAPBEXstdItem 2 2 3 3 4 2" xfId="50307"/>
    <cellStyle name="SAPBEXstdItem 2 2 3 3 5" xfId="50308"/>
    <cellStyle name="SAPBEXstdItem 2 2 3 4" xfId="7697"/>
    <cellStyle name="SAPBEXstdItem 2 2 3 4 2" xfId="7698"/>
    <cellStyle name="SAPBEXstdItem 2 2 3 4 2 2" xfId="50309"/>
    <cellStyle name="SAPBEXstdItem 2 2 3 4 2 2 2" xfId="50310"/>
    <cellStyle name="SAPBEXstdItem 2 2 3 4 2 3" xfId="50311"/>
    <cellStyle name="SAPBEXstdItem 2 2 3 4 2 3 2" xfId="50312"/>
    <cellStyle name="SAPBEXstdItem 2 2 3 4 2 4" xfId="50313"/>
    <cellStyle name="SAPBEXstdItem 2 2 3 4 3" xfId="50314"/>
    <cellStyle name="SAPBEXstdItem 2 2 3 4 3 2" xfId="50315"/>
    <cellStyle name="SAPBEXstdItem 2 2 3 4 4" xfId="50316"/>
    <cellStyle name="SAPBEXstdItem 2 2 3 4 4 2" xfId="50317"/>
    <cellStyle name="SAPBEXstdItem 2 2 3 4 5" xfId="50318"/>
    <cellStyle name="SAPBEXstdItem 2 2 3 5" xfId="7699"/>
    <cellStyle name="SAPBEXstdItem 2 2 3 5 2" xfId="7700"/>
    <cellStyle name="SAPBEXstdItem 2 2 3 5 2 2" xfId="50319"/>
    <cellStyle name="SAPBEXstdItem 2 2 3 5 2 2 2" xfId="50320"/>
    <cellStyle name="SAPBEXstdItem 2 2 3 5 2 3" xfId="50321"/>
    <cellStyle name="SAPBEXstdItem 2 2 3 5 2 3 2" xfId="50322"/>
    <cellStyle name="SAPBEXstdItem 2 2 3 5 2 4" xfId="50323"/>
    <cellStyle name="SAPBEXstdItem 2 2 3 5 3" xfId="50324"/>
    <cellStyle name="SAPBEXstdItem 2 2 3 5 3 2" xfId="50325"/>
    <cellStyle name="SAPBEXstdItem 2 2 3 5 4" xfId="50326"/>
    <cellStyle name="SAPBEXstdItem 2 2 3 5 4 2" xfId="50327"/>
    <cellStyle name="SAPBEXstdItem 2 2 3 5 5" xfId="50328"/>
    <cellStyle name="SAPBEXstdItem 2 2 3 6" xfId="7701"/>
    <cellStyle name="SAPBEXstdItem 2 2 3 6 2" xfId="7702"/>
    <cellStyle name="SAPBEXstdItem 2 2 3 6 2 2" xfId="50329"/>
    <cellStyle name="SAPBEXstdItem 2 2 3 6 2 2 2" xfId="50330"/>
    <cellStyle name="SAPBEXstdItem 2 2 3 6 2 3" xfId="50331"/>
    <cellStyle name="SAPBEXstdItem 2 2 3 6 2 3 2" xfId="50332"/>
    <cellStyle name="SAPBEXstdItem 2 2 3 6 2 4" xfId="50333"/>
    <cellStyle name="SAPBEXstdItem 2 2 3 6 3" xfId="50334"/>
    <cellStyle name="SAPBEXstdItem 2 2 3 6 3 2" xfId="50335"/>
    <cellStyle name="SAPBEXstdItem 2 2 3 6 4" xfId="50336"/>
    <cellStyle name="SAPBEXstdItem 2 2 3 6 4 2" xfId="50337"/>
    <cellStyle name="SAPBEXstdItem 2 2 3 6 5" xfId="50338"/>
    <cellStyle name="SAPBEXstdItem 2 2 3 7" xfId="7703"/>
    <cellStyle name="SAPBEXstdItem 2 2 3 7 2" xfId="50339"/>
    <cellStyle name="SAPBEXstdItem 2 2 3 7 2 2" xfId="50340"/>
    <cellStyle name="SAPBEXstdItem 2 2 3 7 3" xfId="50341"/>
    <cellStyle name="SAPBEXstdItem 2 2 3 7 3 2" xfId="50342"/>
    <cellStyle name="SAPBEXstdItem 2 2 3 7 4" xfId="50343"/>
    <cellStyle name="SAPBEXstdItem 2 2 3 8" xfId="50344"/>
    <cellStyle name="SAPBEXstdItem 2 2 3 8 2" xfId="50345"/>
    <cellStyle name="SAPBEXstdItem 2 2 3 9" xfId="50346"/>
    <cellStyle name="SAPBEXstdItem 2 2 3 9 2" xfId="50347"/>
    <cellStyle name="SAPBEXstdItem 2 2 4" xfId="7704"/>
    <cellStyle name="SAPBEXstdItem 2 2 4 10" xfId="50348"/>
    <cellStyle name="SAPBEXstdItem 2 2 4 2" xfId="7705"/>
    <cellStyle name="SAPBEXstdItem 2 2 4 2 2" xfId="7706"/>
    <cellStyle name="SAPBEXstdItem 2 2 4 2 2 2" xfId="50349"/>
    <cellStyle name="SAPBEXstdItem 2 2 4 2 2 2 2" xfId="50350"/>
    <cellStyle name="SAPBEXstdItem 2 2 4 2 2 3" xfId="50351"/>
    <cellStyle name="SAPBEXstdItem 2 2 4 2 2 3 2" xfId="50352"/>
    <cellStyle name="SAPBEXstdItem 2 2 4 2 2 4" xfId="50353"/>
    <cellStyle name="SAPBEXstdItem 2 2 4 2 3" xfId="50354"/>
    <cellStyle name="SAPBEXstdItem 2 2 4 2 3 2" xfId="50355"/>
    <cellStyle name="SAPBEXstdItem 2 2 4 2 4" xfId="50356"/>
    <cellStyle name="SAPBEXstdItem 2 2 4 2 4 2" xfId="50357"/>
    <cellStyle name="SAPBEXstdItem 2 2 4 2 5" xfId="50358"/>
    <cellStyle name="SAPBEXstdItem 2 2 4 3" xfId="7707"/>
    <cellStyle name="SAPBEXstdItem 2 2 4 3 2" xfId="7708"/>
    <cellStyle name="SAPBEXstdItem 2 2 4 3 2 2" xfId="50359"/>
    <cellStyle name="SAPBEXstdItem 2 2 4 3 2 2 2" xfId="50360"/>
    <cellStyle name="SAPBEXstdItem 2 2 4 3 2 3" xfId="50361"/>
    <cellStyle name="SAPBEXstdItem 2 2 4 3 2 3 2" xfId="50362"/>
    <cellStyle name="SAPBEXstdItem 2 2 4 3 2 4" xfId="50363"/>
    <cellStyle name="SAPBEXstdItem 2 2 4 3 3" xfId="50364"/>
    <cellStyle name="SAPBEXstdItem 2 2 4 3 3 2" xfId="50365"/>
    <cellStyle name="SAPBEXstdItem 2 2 4 3 4" xfId="50366"/>
    <cellStyle name="SAPBEXstdItem 2 2 4 3 4 2" xfId="50367"/>
    <cellStyle name="SAPBEXstdItem 2 2 4 3 5" xfId="50368"/>
    <cellStyle name="SAPBEXstdItem 2 2 4 4" xfId="7709"/>
    <cellStyle name="SAPBEXstdItem 2 2 4 4 2" xfId="7710"/>
    <cellStyle name="SAPBEXstdItem 2 2 4 4 2 2" xfId="50369"/>
    <cellStyle name="SAPBEXstdItem 2 2 4 4 2 2 2" xfId="50370"/>
    <cellStyle name="SAPBEXstdItem 2 2 4 4 2 3" xfId="50371"/>
    <cellStyle name="SAPBEXstdItem 2 2 4 4 2 3 2" xfId="50372"/>
    <cellStyle name="SAPBEXstdItem 2 2 4 4 2 4" xfId="50373"/>
    <cellStyle name="SAPBEXstdItem 2 2 4 4 3" xfId="50374"/>
    <cellStyle name="SAPBEXstdItem 2 2 4 4 3 2" xfId="50375"/>
    <cellStyle name="SAPBEXstdItem 2 2 4 4 4" xfId="50376"/>
    <cellStyle name="SAPBEXstdItem 2 2 4 4 4 2" xfId="50377"/>
    <cellStyle name="SAPBEXstdItem 2 2 4 4 5" xfId="50378"/>
    <cellStyle name="SAPBEXstdItem 2 2 4 5" xfId="7711"/>
    <cellStyle name="SAPBEXstdItem 2 2 4 5 2" xfId="7712"/>
    <cellStyle name="SAPBEXstdItem 2 2 4 5 2 2" xfId="50379"/>
    <cellStyle name="SAPBEXstdItem 2 2 4 5 2 2 2" xfId="50380"/>
    <cellStyle name="SAPBEXstdItem 2 2 4 5 2 3" xfId="50381"/>
    <cellStyle name="SAPBEXstdItem 2 2 4 5 2 3 2" xfId="50382"/>
    <cellStyle name="SAPBEXstdItem 2 2 4 5 2 4" xfId="50383"/>
    <cellStyle name="SAPBEXstdItem 2 2 4 5 3" xfId="50384"/>
    <cellStyle name="SAPBEXstdItem 2 2 4 5 3 2" xfId="50385"/>
    <cellStyle name="SAPBEXstdItem 2 2 4 5 4" xfId="50386"/>
    <cellStyle name="SAPBEXstdItem 2 2 4 5 4 2" xfId="50387"/>
    <cellStyle name="SAPBEXstdItem 2 2 4 5 5" xfId="50388"/>
    <cellStyle name="SAPBEXstdItem 2 2 4 6" xfId="7713"/>
    <cellStyle name="SAPBEXstdItem 2 2 4 6 2" xfId="7714"/>
    <cellStyle name="SAPBEXstdItem 2 2 4 6 2 2" xfId="50389"/>
    <cellStyle name="SAPBEXstdItem 2 2 4 6 2 2 2" xfId="50390"/>
    <cellStyle name="SAPBEXstdItem 2 2 4 6 2 3" xfId="50391"/>
    <cellStyle name="SAPBEXstdItem 2 2 4 6 2 3 2" xfId="50392"/>
    <cellStyle name="SAPBEXstdItem 2 2 4 6 2 4" xfId="50393"/>
    <cellStyle name="SAPBEXstdItem 2 2 4 6 3" xfId="50394"/>
    <cellStyle name="SAPBEXstdItem 2 2 4 6 3 2" xfId="50395"/>
    <cellStyle name="SAPBEXstdItem 2 2 4 6 4" xfId="50396"/>
    <cellStyle name="SAPBEXstdItem 2 2 4 6 4 2" xfId="50397"/>
    <cellStyle name="SAPBEXstdItem 2 2 4 6 5" xfId="50398"/>
    <cellStyle name="SAPBEXstdItem 2 2 4 7" xfId="7715"/>
    <cellStyle name="SAPBEXstdItem 2 2 4 7 2" xfId="50399"/>
    <cellStyle name="SAPBEXstdItem 2 2 4 7 2 2" xfId="50400"/>
    <cellStyle name="SAPBEXstdItem 2 2 4 7 3" xfId="50401"/>
    <cellStyle name="SAPBEXstdItem 2 2 4 7 3 2" xfId="50402"/>
    <cellStyle name="SAPBEXstdItem 2 2 4 7 4" xfId="50403"/>
    <cellStyle name="SAPBEXstdItem 2 2 4 8" xfId="50404"/>
    <cellStyle name="SAPBEXstdItem 2 2 4 8 2" xfId="50405"/>
    <cellStyle name="SAPBEXstdItem 2 2 4 9" xfId="50406"/>
    <cellStyle name="SAPBEXstdItem 2 2 4 9 2" xfId="50407"/>
    <cellStyle name="SAPBEXstdItem 2 2 5" xfId="7716"/>
    <cellStyle name="SAPBEXstdItem 2 2 5 2" xfId="7717"/>
    <cellStyle name="SAPBEXstdItem 2 2 5 2 2" xfId="50408"/>
    <cellStyle name="SAPBEXstdItem 2 2 5 2 2 2" xfId="50409"/>
    <cellStyle name="SAPBEXstdItem 2 2 5 2 3" xfId="50410"/>
    <cellStyle name="SAPBEXstdItem 2 2 5 2 3 2" xfId="50411"/>
    <cellStyle name="SAPBEXstdItem 2 2 5 2 4" xfId="50412"/>
    <cellStyle name="SAPBEXstdItem 2 2 5 3" xfId="50413"/>
    <cellStyle name="SAPBEXstdItem 2 2 5 3 2" xfId="50414"/>
    <cellStyle name="SAPBEXstdItem 2 2 5 4" xfId="50415"/>
    <cellStyle name="SAPBEXstdItem 2 2 5 4 2" xfId="50416"/>
    <cellStyle name="SAPBEXstdItem 2 2 5 5" xfId="50417"/>
    <cellStyle name="SAPBEXstdItem 2 2 6" xfId="7718"/>
    <cellStyle name="SAPBEXstdItem 2 2 6 2" xfId="7719"/>
    <cellStyle name="SAPBEXstdItem 2 2 6 2 2" xfId="50418"/>
    <cellStyle name="SAPBEXstdItem 2 2 6 2 2 2" xfId="50419"/>
    <cellStyle name="SAPBEXstdItem 2 2 6 2 3" xfId="50420"/>
    <cellStyle name="SAPBEXstdItem 2 2 6 2 3 2" xfId="50421"/>
    <cellStyle name="SAPBEXstdItem 2 2 6 2 4" xfId="50422"/>
    <cellStyle name="SAPBEXstdItem 2 2 6 3" xfId="50423"/>
    <cellStyle name="SAPBEXstdItem 2 2 6 3 2" xfId="50424"/>
    <cellStyle name="SAPBEXstdItem 2 2 6 4" xfId="50425"/>
    <cellStyle name="SAPBEXstdItem 2 2 6 4 2" xfId="50426"/>
    <cellStyle name="SAPBEXstdItem 2 2 6 5" xfId="50427"/>
    <cellStyle name="SAPBEXstdItem 2 2 7" xfId="7720"/>
    <cellStyle name="SAPBEXstdItem 2 2 7 2" xfId="7721"/>
    <cellStyle name="SAPBEXstdItem 2 2 7 2 2" xfId="50428"/>
    <cellStyle name="SAPBEXstdItem 2 2 7 2 2 2" xfId="50429"/>
    <cellStyle name="SAPBEXstdItem 2 2 7 2 3" xfId="50430"/>
    <cellStyle name="SAPBEXstdItem 2 2 7 2 3 2" xfId="50431"/>
    <cellStyle name="SAPBEXstdItem 2 2 7 2 4" xfId="50432"/>
    <cellStyle name="SAPBEXstdItem 2 2 7 3" xfId="50433"/>
    <cellStyle name="SAPBEXstdItem 2 2 7 3 2" xfId="50434"/>
    <cellStyle name="SAPBEXstdItem 2 2 7 4" xfId="50435"/>
    <cellStyle name="SAPBEXstdItem 2 2 7 4 2" xfId="50436"/>
    <cellStyle name="SAPBEXstdItem 2 2 7 5" xfId="50437"/>
    <cellStyle name="SAPBEXstdItem 2 2 8" xfId="7722"/>
    <cellStyle name="SAPBEXstdItem 2 2 8 2" xfId="7723"/>
    <cellStyle name="SAPBEXstdItem 2 2 8 2 2" xfId="50438"/>
    <cellStyle name="SAPBEXstdItem 2 2 8 2 2 2" xfId="50439"/>
    <cellStyle name="SAPBEXstdItem 2 2 8 2 3" xfId="50440"/>
    <cellStyle name="SAPBEXstdItem 2 2 8 2 3 2" xfId="50441"/>
    <cellStyle name="SAPBEXstdItem 2 2 8 2 4" xfId="50442"/>
    <cellStyle name="SAPBEXstdItem 2 2 8 3" xfId="50443"/>
    <cellStyle name="SAPBEXstdItem 2 2 8 3 2" xfId="50444"/>
    <cellStyle name="SAPBEXstdItem 2 2 8 4" xfId="50445"/>
    <cellStyle name="SAPBEXstdItem 2 2 8 4 2" xfId="50446"/>
    <cellStyle name="SAPBEXstdItem 2 2 8 5" xfId="50447"/>
    <cellStyle name="SAPBEXstdItem 2 2 9" xfId="7724"/>
    <cellStyle name="SAPBEXstdItem 2 2 9 2" xfId="7725"/>
    <cellStyle name="SAPBEXstdItem 2 2 9 2 2" xfId="50448"/>
    <cellStyle name="SAPBEXstdItem 2 2 9 2 2 2" xfId="50449"/>
    <cellStyle name="SAPBEXstdItem 2 2 9 2 3" xfId="50450"/>
    <cellStyle name="SAPBEXstdItem 2 2 9 2 3 2" xfId="50451"/>
    <cellStyle name="SAPBEXstdItem 2 2 9 2 4" xfId="50452"/>
    <cellStyle name="SAPBEXstdItem 2 2 9 3" xfId="50453"/>
    <cellStyle name="SAPBEXstdItem 2 2 9 3 2" xfId="50454"/>
    <cellStyle name="SAPBEXstdItem 2 2 9 4" xfId="50455"/>
    <cellStyle name="SAPBEXstdItem 2 2 9 4 2" xfId="50456"/>
    <cellStyle name="SAPBEXstdItem 2 2 9 5" xfId="50457"/>
    <cellStyle name="SAPBEXstdItem 2 20" xfId="50458"/>
    <cellStyle name="SAPBEXstdItem 2 20 2" xfId="50459"/>
    <cellStyle name="SAPBEXstdItem 2 21" xfId="50460"/>
    <cellStyle name="SAPBEXstdItem 2 3" xfId="7726"/>
    <cellStyle name="SAPBEXstdItem 2 3 10" xfId="50461"/>
    <cellStyle name="SAPBEXstdItem 2 3 2" xfId="7727"/>
    <cellStyle name="SAPBEXstdItem 2 3 2 2" xfId="7728"/>
    <cellStyle name="SAPBEXstdItem 2 3 2 2 2" xfId="50462"/>
    <cellStyle name="SAPBEXstdItem 2 3 2 2 2 2" xfId="50463"/>
    <cellStyle name="SAPBEXstdItem 2 3 2 2 3" xfId="50464"/>
    <cellStyle name="SAPBEXstdItem 2 3 2 2 3 2" xfId="50465"/>
    <cellStyle name="SAPBEXstdItem 2 3 2 2 4" xfId="50466"/>
    <cellStyle name="SAPBEXstdItem 2 3 2 3" xfId="50467"/>
    <cellStyle name="SAPBEXstdItem 2 3 2 3 2" xfId="50468"/>
    <cellStyle name="SAPBEXstdItem 2 3 2 4" xfId="50469"/>
    <cellStyle name="SAPBEXstdItem 2 3 2 4 2" xfId="50470"/>
    <cellStyle name="SAPBEXstdItem 2 3 2 5" xfId="50471"/>
    <cellStyle name="SAPBEXstdItem 2 3 3" xfId="7729"/>
    <cellStyle name="SAPBEXstdItem 2 3 3 2" xfId="7730"/>
    <cellStyle name="SAPBEXstdItem 2 3 3 2 2" xfId="50472"/>
    <cellStyle name="SAPBEXstdItem 2 3 3 2 2 2" xfId="50473"/>
    <cellStyle name="SAPBEXstdItem 2 3 3 2 3" xfId="50474"/>
    <cellStyle name="SAPBEXstdItem 2 3 3 2 3 2" xfId="50475"/>
    <cellStyle name="SAPBEXstdItem 2 3 3 2 4" xfId="50476"/>
    <cellStyle name="SAPBEXstdItem 2 3 3 3" xfId="50477"/>
    <cellStyle name="SAPBEXstdItem 2 3 3 3 2" xfId="50478"/>
    <cellStyle name="SAPBEXstdItem 2 3 3 4" xfId="50479"/>
    <cellStyle name="SAPBEXstdItem 2 3 3 4 2" xfId="50480"/>
    <cellStyle name="SAPBEXstdItem 2 3 3 5" xfId="50481"/>
    <cellStyle name="SAPBEXstdItem 2 3 4" xfId="7731"/>
    <cellStyle name="SAPBEXstdItem 2 3 4 2" xfId="7732"/>
    <cellStyle name="SAPBEXstdItem 2 3 4 2 2" xfId="50482"/>
    <cellStyle name="SAPBEXstdItem 2 3 4 2 2 2" xfId="50483"/>
    <cellStyle name="SAPBEXstdItem 2 3 4 2 3" xfId="50484"/>
    <cellStyle name="SAPBEXstdItem 2 3 4 2 3 2" xfId="50485"/>
    <cellStyle name="SAPBEXstdItem 2 3 4 2 4" xfId="50486"/>
    <cellStyle name="SAPBEXstdItem 2 3 4 3" xfId="50487"/>
    <cellStyle name="SAPBEXstdItem 2 3 4 3 2" xfId="50488"/>
    <cellStyle name="SAPBEXstdItem 2 3 4 4" xfId="50489"/>
    <cellStyle name="SAPBEXstdItem 2 3 4 4 2" xfId="50490"/>
    <cellStyle name="SAPBEXstdItem 2 3 4 5" xfId="50491"/>
    <cellStyle name="SAPBEXstdItem 2 3 5" xfId="7733"/>
    <cellStyle name="SAPBEXstdItem 2 3 5 2" xfId="7734"/>
    <cellStyle name="SAPBEXstdItem 2 3 5 2 2" xfId="50492"/>
    <cellStyle name="SAPBEXstdItem 2 3 5 2 2 2" xfId="50493"/>
    <cellStyle name="SAPBEXstdItem 2 3 5 2 3" xfId="50494"/>
    <cellStyle name="SAPBEXstdItem 2 3 5 2 3 2" xfId="50495"/>
    <cellStyle name="SAPBEXstdItem 2 3 5 2 4" xfId="50496"/>
    <cellStyle name="SAPBEXstdItem 2 3 5 3" xfId="50497"/>
    <cellStyle name="SAPBEXstdItem 2 3 5 3 2" xfId="50498"/>
    <cellStyle name="SAPBEXstdItem 2 3 5 4" xfId="50499"/>
    <cellStyle name="SAPBEXstdItem 2 3 5 4 2" xfId="50500"/>
    <cellStyle name="SAPBEXstdItem 2 3 5 5" xfId="50501"/>
    <cellStyle name="SAPBEXstdItem 2 3 6" xfId="7735"/>
    <cellStyle name="SAPBEXstdItem 2 3 6 2" xfId="7736"/>
    <cellStyle name="SAPBEXstdItem 2 3 6 2 2" xfId="50502"/>
    <cellStyle name="SAPBEXstdItem 2 3 6 2 2 2" xfId="50503"/>
    <cellStyle name="SAPBEXstdItem 2 3 6 2 3" xfId="50504"/>
    <cellStyle name="SAPBEXstdItem 2 3 6 2 3 2" xfId="50505"/>
    <cellStyle name="SAPBEXstdItem 2 3 6 2 4" xfId="50506"/>
    <cellStyle name="SAPBEXstdItem 2 3 6 3" xfId="50507"/>
    <cellStyle name="SAPBEXstdItem 2 3 6 3 2" xfId="50508"/>
    <cellStyle name="SAPBEXstdItem 2 3 6 4" xfId="50509"/>
    <cellStyle name="SAPBEXstdItem 2 3 6 4 2" xfId="50510"/>
    <cellStyle name="SAPBEXstdItem 2 3 6 5" xfId="50511"/>
    <cellStyle name="SAPBEXstdItem 2 3 7" xfId="7737"/>
    <cellStyle name="SAPBEXstdItem 2 3 7 2" xfId="50512"/>
    <cellStyle name="SAPBEXstdItem 2 3 7 2 2" xfId="50513"/>
    <cellStyle name="SAPBEXstdItem 2 3 7 3" xfId="50514"/>
    <cellStyle name="SAPBEXstdItem 2 3 7 3 2" xfId="50515"/>
    <cellStyle name="SAPBEXstdItem 2 3 7 4" xfId="50516"/>
    <cellStyle name="SAPBEXstdItem 2 3 8" xfId="50517"/>
    <cellStyle name="SAPBEXstdItem 2 3 8 2" xfId="50518"/>
    <cellStyle name="SAPBEXstdItem 2 3 9" xfId="50519"/>
    <cellStyle name="SAPBEXstdItem 2 3 9 2" xfId="50520"/>
    <cellStyle name="SAPBEXstdItem 2 4" xfId="7738"/>
    <cellStyle name="SAPBEXstdItem 2 4 10" xfId="50521"/>
    <cellStyle name="SAPBEXstdItem 2 4 2" xfId="7739"/>
    <cellStyle name="SAPBEXstdItem 2 4 2 2" xfId="7740"/>
    <cellStyle name="SAPBEXstdItem 2 4 2 2 2" xfId="50522"/>
    <cellStyle name="SAPBEXstdItem 2 4 2 2 2 2" xfId="50523"/>
    <cellStyle name="SAPBEXstdItem 2 4 2 2 3" xfId="50524"/>
    <cellStyle name="SAPBEXstdItem 2 4 2 2 3 2" xfId="50525"/>
    <cellStyle name="SAPBEXstdItem 2 4 2 2 4" xfId="50526"/>
    <cellStyle name="SAPBEXstdItem 2 4 2 3" xfId="50527"/>
    <cellStyle name="SAPBEXstdItem 2 4 2 3 2" xfId="50528"/>
    <cellStyle name="SAPBEXstdItem 2 4 2 4" xfId="50529"/>
    <cellStyle name="SAPBEXstdItem 2 4 2 4 2" xfId="50530"/>
    <cellStyle name="SAPBEXstdItem 2 4 2 5" xfId="50531"/>
    <cellStyle name="SAPBEXstdItem 2 4 3" xfId="7741"/>
    <cellStyle name="SAPBEXstdItem 2 4 3 2" xfId="7742"/>
    <cellStyle name="SAPBEXstdItem 2 4 3 2 2" xfId="50532"/>
    <cellStyle name="SAPBEXstdItem 2 4 3 2 2 2" xfId="50533"/>
    <cellStyle name="SAPBEXstdItem 2 4 3 2 3" xfId="50534"/>
    <cellStyle name="SAPBEXstdItem 2 4 3 2 3 2" xfId="50535"/>
    <cellStyle name="SAPBEXstdItem 2 4 3 2 4" xfId="50536"/>
    <cellStyle name="SAPBEXstdItem 2 4 3 3" xfId="50537"/>
    <cellStyle name="SAPBEXstdItem 2 4 3 3 2" xfId="50538"/>
    <cellStyle name="SAPBEXstdItem 2 4 3 4" xfId="50539"/>
    <cellStyle name="SAPBEXstdItem 2 4 3 4 2" xfId="50540"/>
    <cellStyle name="SAPBEXstdItem 2 4 3 5" xfId="50541"/>
    <cellStyle name="SAPBEXstdItem 2 4 4" xfId="7743"/>
    <cellStyle name="SAPBEXstdItem 2 4 4 2" xfId="7744"/>
    <cellStyle name="SAPBEXstdItem 2 4 4 2 2" xfId="50542"/>
    <cellStyle name="SAPBEXstdItem 2 4 4 2 2 2" xfId="50543"/>
    <cellStyle name="SAPBEXstdItem 2 4 4 2 3" xfId="50544"/>
    <cellStyle name="SAPBEXstdItem 2 4 4 2 3 2" xfId="50545"/>
    <cellStyle name="SAPBEXstdItem 2 4 4 2 4" xfId="50546"/>
    <cellStyle name="SAPBEXstdItem 2 4 4 3" xfId="50547"/>
    <cellStyle name="SAPBEXstdItem 2 4 4 3 2" xfId="50548"/>
    <cellStyle name="SAPBEXstdItem 2 4 4 4" xfId="50549"/>
    <cellStyle name="SAPBEXstdItem 2 4 4 4 2" xfId="50550"/>
    <cellStyle name="SAPBEXstdItem 2 4 4 5" xfId="50551"/>
    <cellStyle name="SAPBEXstdItem 2 4 5" xfId="7745"/>
    <cellStyle name="SAPBEXstdItem 2 4 5 2" xfId="7746"/>
    <cellStyle name="SAPBEXstdItem 2 4 5 2 2" xfId="50552"/>
    <cellStyle name="SAPBEXstdItem 2 4 5 2 2 2" xfId="50553"/>
    <cellStyle name="SAPBEXstdItem 2 4 5 2 3" xfId="50554"/>
    <cellStyle name="SAPBEXstdItem 2 4 5 2 3 2" xfId="50555"/>
    <cellStyle name="SAPBEXstdItem 2 4 5 2 4" xfId="50556"/>
    <cellStyle name="SAPBEXstdItem 2 4 5 3" xfId="50557"/>
    <cellStyle name="SAPBEXstdItem 2 4 5 3 2" xfId="50558"/>
    <cellStyle name="SAPBEXstdItem 2 4 5 4" xfId="50559"/>
    <cellStyle name="SAPBEXstdItem 2 4 5 4 2" xfId="50560"/>
    <cellStyle name="SAPBEXstdItem 2 4 5 5" xfId="50561"/>
    <cellStyle name="SAPBEXstdItem 2 4 6" xfId="7747"/>
    <cellStyle name="SAPBEXstdItem 2 4 6 2" xfId="7748"/>
    <cellStyle name="SAPBEXstdItem 2 4 6 2 2" xfId="50562"/>
    <cellStyle name="SAPBEXstdItem 2 4 6 2 2 2" xfId="50563"/>
    <cellStyle name="SAPBEXstdItem 2 4 6 2 3" xfId="50564"/>
    <cellStyle name="SAPBEXstdItem 2 4 6 2 3 2" xfId="50565"/>
    <cellStyle name="SAPBEXstdItem 2 4 6 2 4" xfId="50566"/>
    <cellStyle name="SAPBEXstdItem 2 4 6 3" xfId="50567"/>
    <cellStyle name="SAPBEXstdItem 2 4 6 3 2" xfId="50568"/>
    <cellStyle name="SAPBEXstdItem 2 4 6 4" xfId="50569"/>
    <cellStyle name="SAPBEXstdItem 2 4 6 4 2" xfId="50570"/>
    <cellStyle name="SAPBEXstdItem 2 4 6 5" xfId="50571"/>
    <cellStyle name="SAPBEXstdItem 2 4 7" xfId="7749"/>
    <cellStyle name="SAPBEXstdItem 2 4 7 2" xfId="50572"/>
    <cellStyle name="SAPBEXstdItem 2 4 7 2 2" xfId="50573"/>
    <cellStyle name="SAPBEXstdItem 2 4 7 3" xfId="50574"/>
    <cellStyle name="SAPBEXstdItem 2 4 7 3 2" xfId="50575"/>
    <cellStyle name="SAPBEXstdItem 2 4 7 4" xfId="50576"/>
    <cellStyle name="SAPBEXstdItem 2 4 8" xfId="50577"/>
    <cellStyle name="SAPBEXstdItem 2 4 8 2" xfId="50578"/>
    <cellStyle name="SAPBEXstdItem 2 4 9" xfId="50579"/>
    <cellStyle name="SAPBEXstdItem 2 4 9 2" xfId="50580"/>
    <cellStyle name="SAPBEXstdItem 2 5" xfId="7750"/>
    <cellStyle name="SAPBEXstdItem 2 5 10" xfId="50581"/>
    <cellStyle name="SAPBEXstdItem 2 5 2" xfId="7751"/>
    <cellStyle name="SAPBEXstdItem 2 5 2 2" xfId="7752"/>
    <cellStyle name="SAPBEXstdItem 2 5 2 2 2" xfId="50582"/>
    <cellStyle name="SAPBEXstdItem 2 5 2 2 2 2" xfId="50583"/>
    <cellStyle name="SAPBEXstdItem 2 5 2 2 3" xfId="50584"/>
    <cellStyle name="SAPBEXstdItem 2 5 2 2 3 2" xfId="50585"/>
    <cellStyle name="SAPBEXstdItem 2 5 2 2 4" xfId="50586"/>
    <cellStyle name="SAPBEXstdItem 2 5 2 3" xfId="50587"/>
    <cellStyle name="SAPBEXstdItem 2 5 2 3 2" xfId="50588"/>
    <cellStyle name="SAPBEXstdItem 2 5 2 4" xfId="50589"/>
    <cellStyle name="SAPBEXstdItem 2 5 2 4 2" xfId="50590"/>
    <cellStyle name="SAPBEXstdItem 2 5 2 5" xfId="50591"/>
    <cellStyle name="SAPBEXstdItem 2 5 3" xfId="7753"/>
    <cellStyle name="SAPBEXstdItem 2 5 3 2" xfId="7754"/>
    <cellStyle name="SAPBEXstdItem 2 5 3 2 2" xfId="50592"/>
    <cellStyle name="SAPBEXstdItem 2 5 3 2 2 2" xfId="50593"/>
    <cellStyle name="SAPBEXstdItem 2 5 3 2 3" xfId="50594"/>
    <cellStyle name="SAPBEXstdItem 2 5 3 2 3 2" xfId="50595"/>
    <cellStyle name="SAPBEXstdItem 2 5 3 2 4" xfId="50596"/>
    <cellStyle name="SAPBEXstdItem 2 5 3 3" xfId="50597"/>
    <cellStyle name="SAPBEXstdItem 2 5 3 3 2" xfId="50598"/>
    <cellStyle name="SAPBEXstdItem 2 5 3 4" xfId="50599"/>
    <cellStyle name="SAPBEXstdItem 2 5 3 4 2" xfId="50600"/>
    <cellStyle name="SAPBEXstdItem 2 5 3 5" xfId="50601"/>
    <cellStyle name="SAPBEXstdItem 2 5 4" xfId="7755"/>
    <cellStyle name="SAPBEXstdItem 2 5 4 2" xfId="7756"/>
    <cellStyle name="SAPBEXstdItem 2 5 4 2 2" xfId="50602"/>
    <cellStyle name="SAPBEXstdItem 2 5 4 2 2 2" xfId="50603"/>
    <cellStyle name="SAPBEXstdItem 2 5 4 2 3" xfId="50604"/>
    <cellStyle name="SAPBEXstdItem 2 5 4 2 3 2" xfId="50605"/>
    <cellStyle name="SAPBEXstdItem 2 5 4 2 4" xfId="50606"/>
    <cellStyle name="SAPBEXstdItem 2 5 4 3" xfId="50607"/>
    <cellStyle name="SAPBEXstdItem 2 5 4 3 2" xfId="50608"/>
    <cellStyle name="SAPBEXstdItem 2 5 4 4" xfId="50609"/>
    <cellStyle name="SAPBEXstdItem 2 5 4 4 2" xfId="50610"/>
    <cellStyle name="SAPBEXstdItem 2 5 4 5" xfId="50611"/>
    <cellStyle name="SAPBEXstdItem 2 5 5" xfId="7757"/>
    <cellStyle name="SAPBEXstdItem 2 5 5 2" xfId="7758"/>
    <cellStyle name="SAPBEXstdItem 2 5 5 2 2" xfId="50612"/>
    <cellStyle name="SAPBEXstdItem 2 5 5 2 2 2" xfId="50613"/>
    <cellStyle name="SAPBEXstdItem 2 5 5 2 3" xfId="50614"/>
    <cellStyle name="SAPBEXstdItem 2 5 5 2 3 2" xfId="50615"/>
    <cellStyle name="SAPBEXstdItem 2 5 5 2 4" xfId="50616"/>
    <cellStyle name="SAPBEXstdItem 2 5 5 3" xfId="50617"/>
    <cellStyle name="SAPBEXstdItem 2 5 5 3 2" xfId="50618"/>
    <cellStyle name="SAPBEXstdItem 2 5 5 4" xfId="50619"/>
    <cellStyle name="SAPBEXstdItem 2 5 5 4 2" xfId="50620"/>
    <cellStyle name="SAPBEXstdItem 2 5 5 5" xfId="50621"/>
    <cellStyle name="SAPBEXstdItem 2 5 6" xfId="7759"/>
    <cellStyle name="SAPBEXstdItem 2 5 6 2" xfId="7760"/>
    <cellStyle name="SAPBEXstdItem 2 5 6 2 2" xfId="50622"/>
    <cellStyle name="SAPBEXstdItem 2 5 6 2 2 2" xfId="50623"/>
    <cellStyle name="SAPBEXstdItem 2 5 6 2 3" xfId="50624"/>
    <cellStyle name="SAPBEXstdItem 2 5 6 2 3 2" xfId="50625"/>
    <cellStyle name="SAPBEXstdItem 2 5 6 2 4" xfId="50626"/>
    <cellStyle name="SAPBEXstdItem 2 5 6 3" xfId="50627"/>
    <cellStyle name="SAPBEXstdItem 2 5 6 3 2" xfId="50628"/>
    <cellStyle name="SAPBEXstdItem 2 5 6 4" xfId="50629"/>
    <cellStyle name="SAPBEXstdItem 2 5 6 4 2" xfId="50630"/>
    <cellStyle name="SAPBEXstdItem 2 5 6 5" xfId="50631"/>
    <cellStyle name="SAPBEXstdItem 2 5 7" xfId="7761"/>
    <cellStyle name="SAPBEXstdItem 2 5 7 2" xfId="50632"/>
    <cellStyle name="SAPBEXstdItem 2 5 7 2 2" xfId="50633"/>
    <cellStyle name="SAPBEXstdItem 2 5 7 3" xfId="50634"/>
    <cellStyle name="SAPBEXstdItem 2 5 7 3 2" xfId="50635"/>
    <cellStyle name="SAPBEXstdItem 2 5 7 4" xfId="50636"/>
    <cellStyle name="SAPBEXstdItem 2 5 8" xfId="50637"/>
    <cellStyle name="SAPBEXstdItem 2 5 8 2" xfId="50638"/>
    <cellStyle name="SAPBEXstdItem 2 5 9" xfId="50639"/>
    <cellStyle name="SAPBEXstdItem 2 5 9 2" xfId="50640"/>
    <cellStyle name="SAPBEXstdItem 2 6" xfId="7762"/>
    <cellStyle name="SAPBEXstdItem 2 6 2" xfId="7763"/>
    <cellStyle name="SAPBEXstdItem 2 6 2 2" xfId="50641"/>
    <cellStyle name="SAPBEXstdItem 2 6 2 2 2" xfId="50642"/>
    <cellStyle name="SAPBEXstdItem 2 6 2 3" xfId="50643"/>
    <cellStyle name="SAPBEXstdItem 2 6 2 3 2" xfId="50644"/>
    <cellStyle name="SAPBEXstdItem 2 6 2 4" xfId="50645"/>
    <cellStyle name="SAPBEXstdItem 2 6 3" xfId="50646"/>
    <cellStyle name="SAPBEXstdItem 2 6 3 2" xfId="50647"/>
    <cellStyle name="SAPBEXstdItem 2 6 4" xfId="50648"/>
    <cellStyle name="SAPBEXstdItem 2 6 4 2" xfId="50649"/>
    <cellStyle name="SAPBEXstdItem 2 6 5" xfId="50650"/>
    <cellStyle name="SAPBEXstdItem 2 7" xfId="7764"/>
    <cellStyle name="SAPBEXstdItem 2 7 2" xfId="7765"/>
    <cellStyle name="SAPBEXstdItem 2 7 2 2" xfId="50651"/>
    <cellStyle name="SAPBEXstdItem 2 7 2 2 2" xfId="50652"/>
    <cellStyle name="SAPBEXstdItem 2 7 2 3" xfId="50653"/>
    <cellStyle name="SAPBEXstdItem 2 7 2 3 2" xfId="50654"/>
    <cellStyle name="SAPBEXstdItem 2 7 2 4" xfId="50655"/>
    <cellStyle name="SAPBEXstdItem 2 7 3" xfId="50656"/>
    <cellStyle name="SAPBEXstdItem 2 7 3 2" xfId="50657"/>
    <cellStyle name="SAPBEXstdItem 2 7 4" xfId="50658"/>
    <cellStyle name="SAPBEXstdItem 2 7 4 2" xfId="50659"/>
    <cellStyle name="SAPBEXstdItem 2 7 5" xfId="50660"/>
    <cellStyle name="SAPBEXstdItem 2 8" xfId="7766"/>
    <cellStyle name="SAPBEXstdItem 2 8 2" xfId="7767"/>
    <cellStyle name="SAPBEXstdItem 2 8 2 2" xfId="50661"/>
    <cellStyle name="SAPBEXstdItem 2 8 2 2 2" xfId="50662"/>
    <cellStyle name="SAPBEXstdItem 2 8 2 3" xfId="50663"/>
    <cellStyle name="SAPBEXstdItem 2 8 2 3 2" xfId="50664"/>
    <cellStyle name="SAPBEXstdItem 2 8 2 4" xfId="50665"/>
    <cellStyle name="SAPBEXstdItem 2 8 3" xfId="50666"/>
    <cellStyle name="SAPBEXstdItem 2 8 3 2" xfId="50667"/>
    <cellStyle name="SAPBEXstdItem 2 8 4" xfId="50668"/>
    <cellStyle name="SAPBEXstdItem 2 8 4 2" xfId="50669"/>
    <cellStyle name="SAPBEXstdItem 2 8 5" xfId="50670"/>
    <cellStyle name="SAPBEXstdItem 2 9" xfId="7768"/>
    <cellStyle name="SAPBEXstdItem 2 9 2" xfId="7769"/>
    <cellStyle name="SAPBEXstdItem 2 9 2 2" xfId="50671"/>
    <cellStyle name="SAPBEXstdItem 2 9 2 2 2" xfId="50672"/>
    <cellStyle name="SAPBEXstdItem 2 9 2 3" xfId="50673"/>
    <cellStyle name="SAPBEXstdItem 2 9 2 3 2" xfId="50674"/>
    <cellStyle name="SAPBEXstdItem 2 9 2 4" xfId="50675"/>
    <cellStyle name="SAPBEXstdItem 2 9 3" xfId="50676"/>
    <cellStyle name="SAPBEXstdItem 2 9 3 2" xfId="50677"/>
    <cellStyle name="SAPBEXstdItem 2 9 4" xfId="50678"/>
    <cellStyle name="SAPBEXstdItem 2 9 4 2" xfId="50679"/>
    <cellStyle name="SAPBEXstdItem 2 9 5" xfId="50680"/>
    <cellStyle name="SAPBEXstdItem 20" xfId="50681"/>
    <cellStyle name="SAPBEXstdItem 21" xfId="50682"/>
    <cellStyle name="SAPBEXstdItem 21 2" xfId="50683"/>
    <cellStyle name="SAPBEXstdItem 22" xfId="50684"/>
    <cellStyle name="SAPBEXstdItem 3" xfId="7770"/>
    <cellStyle name="SAPBEXstdItem 3 10" xfId="7771"/>
    <cellStyle name="SAPBEXstdItem 3 10 2" xfId="50685"/>
    <cellStyle name="SAPBEXstdItem 3 10 2 2" xfId="50686"/>
    <cellStyle name="SAPBEXstdItem 3 10 3" xfId="50687"/>
    <cellStyle name="SAPBEXstdItem 3 10 3 2" xfId="50688"/>
    <cellStyle name="SAPBEXstdItem 3 10 4" xfId="50689"/>
    <cellStyle name="SAPBEXstdItem 3 11" xfId="50690"/>
    <cellStyle name="SAPBEXstdItem 3 11 2" xfId="50691"/>
    <cellStyle name="SAPBEXstdItem 3 12" xfId="50692"/>
    <cellStyle name="SAPBEXstdItem 3 12 2" xfId="50693"/>
    <cellStyle name="SAPBEXstdItem 3 13" xfId="50694"/>
    <cellStyle name="SAPBEXstdItem 3 2" xfId="7772"/>
    <cellStyle name="SAPBEXstdItem 3 2 10" xfId="50695"/>
    <cellStyle name="SAPBEXstdItem 3 2 2" xfId="7773"/>
    <cellStyle name="SAPBEXstdItem 3 2 2 2" xfId="7774"/>
    <cellStyle name="SAPBEXstdItem 3 2 2 2 2" xfId="50696"/>
    <cellStyle name="SAPBEXstdItem 3 2 2 2 2 2" xfId="50697"/>
    <cellStyle name="SAPBEXstdItem 3 2 2 2 3" xfId="50698"/>
    <cellStyle name="SAPBEXstdItem 3 2 2 2 3 2" xfId="50699"/>
    <cellStyle name="SAPBEXstdItem 3 2 2 2 4" xfId="50700"/>
    <cellStyle name="SAPBEXstdItem 3 2 2 3" xfId="50701"/>
    <cellStyle name="SAPBEXstdItem 3 2 2 3 2" xfId="50702"/>
    <cellStyle name="SAPBEXstdItem 3 2 2 4" xfId="50703"/>
    <cellStyle name="SAPBEXstdItem 3 2 2 4 2" xfId="50704"/>
    <cellStyle name="SAPBEXstdItem 3 2 2 5" xfId="50705"/>
    <cellStyle name="SAPBEXstdItem 3 2 3" xfId="7775"/>
    <cellStyle name="SAPBEXstdItem 3 2 3 2" xfId="7776"/>
    <cellStyle name="SAPBEXstdItem 3 2 3 2 2" xfId="50706"/>
    <cellStyle name="SAPBEXstdItem 3 2 3 2 2 2" xfId="50707"/>
    <cellStyle name="SAPBEXstdItem 3 2 3 2 3" xfId="50708"/>
    <cellStyle name="SAPBEXstdItem 3 2 3 2 3 2" xfId="50709"/>
    <cellStyle name="SAPBEXstdItem 3 2 3 2 4" xfId="50710"/>
    <cellStyle name="SAPBEXstdItem 3 2 3 3" xfId="50711"/>
    <cellStyle name="SAPBEXstdItem 3 2 3 3 2" xfId="50712"/>
    <cellStyle name="SAPBEXstdItem 3 2 3 4" xfId="50713"/>
    <cellStyle name="SAPBEXstdItem 3 2 3 4 2" xfId="50714"/>
    <cellStyle name="SAPBEXstdItem 3 2 3 5" xfId="50715"/>
    <cellStyle name="SAPBEXstdItem 3 2 4" xfId="7777"/>
    <cellStyle name="SAPBEXstdItem 3 2 4 2" xfId="7778"/>
    <cellStyle name="SAPBEXstdItem 3 2 4 2 2" xfId="50716"/>
    <cellStyle name="SAPBEXstdItem 3 2 4 2 2 2" xfId="50717"/>
    <cellStyle name="SAPBEXstdItem 3 2 4 2 3" xfId="50718"/>
    <cellStyle name="SAPBEXstdItem 3 2 4 2 3 2" xfId="50719"/>
    <cellStyle name="SAPBEXstdItem 3 2 4 2 4" xfId="50720"/>
    <cellStyle name="SAPBEXstdItem 3 2 4 3" xfId="50721"/>
    <cellStyle name="SAPBEXstdItem 3 2 4 3 2" xfId="50722"/>
    <cellStyle name="SAPBEXstdItem 3 2 4 4" xfId="50723"/>
    <cellStyle name="SAPBEXstdItem 3 2 4 4 2" xfId="50724"/>
    <cellStyle name="SAPBEXstdItem 3 2 4 5" xfId="50725"/>
    <cellStyle name="SAPBEXstdItem 3 2 5" xfId="7779"/>
    <cellStyle name="SAPBEXstdItem 3 2 5 2" xfId="7780"/>
    <cellStyle name="SAPBEXstdItem 3 2 5 2 2" xfId="50726"/>
    <cellStyle name="SAPBEXstdItem 3 2 5 2 2 2" xfId="50727"/>
    <cellStyle name="SAPBEXstdItem 3 2 5 2 3" xfId="50728"/>
    <cellStyle name="SAPBEXstdItem 3 2 5 2 3 2" xfId="50729"/>
    <cellStyle name="SAPBEXstdItem 3 2 5 2 4" xfId="50730"/>
    <cellStyle name="SAPBEXstdItem 3 2 5 3" xfId="50731"/>
    <cellStyle name="SAPBEXstdItem 3 2 5 3 2" xfId="50732"/>
    <cellStyle name="SAPBEXstdItem 3 2 5 4" xfId="50733"/>
    <cellStyle name="SAPBEXstdItem 3 2 5 4 2" xfId="50734"/>
    <cellStyle name="SAPBEXstdItem 3 2 5 5" xfId="50735"/>
    <cellStyle name="SAPBEXstdItem 3 2 6" xfId="7781"/>
    <cellStyle name="SAPBEXstdItem 3 2 6 2" xfId="7782"/>
    <cellStyle name="SAPBEXstdItem 3 2 6 2 2" xfId="50736"/>
    <cellStyle name="SAPBEXstdItem 3 2 6 2 2 2" xfId="50737"/>
    <cellStyle name="SAPBEXstdItem 3 2 6 2 3" xfId="50738"/>
    <cellStyle name="SAPBEXstdItem 3 2 6 2 3 2" xfId="50739"/>
    <cellStyle name="SAPBEXstdItem 3 2 6 2 4" xfId="50740"/>
    <cellStyle name="SAPBEXstdItem 3 2 6 3" xfId="50741"/>
    <cellStyle name="SAPBEXstdItem 3 2 6 3 2" xfId="50742"/>
    <cellStyle name="SAPBEXstdItem 3 2 6 4" xfId="50743"/>
    <cellStyle name="SAPBEXstdItem 3 2 6 4 2" xfId="50744"/>
    <cellStyle name="SAPBEXstdItem 3 2 6 5" xfId="50745"/>
    <cellStyle name="SAPBEXstdItem 3 2 7" xfId="7783"/>
    <cellStyle name="SAPBEXstdItem 3 2 7 2" xfId="50746"/>
    <cellStyle name="SAPBEXstdItem 3 2 7 2 2" xfId="50747"/>
    <cellStyle name="SAPBEXstdItem 3 2 7 3" xfId="50748"/>
    <cellStyle name="SAPBEXstdItem 3 2 7 3 2" xfId="50749"/>
    <cellStyle name="SAPBEXstdItem 3 2 7 4" xfId="50750"/>
    <cellStyle name="SAPBEXstdItem 3 2 8" xfId="50751"/>
    <cellStyle name="SAPBEXstdItem 3 2 8 2" xfId="50752"/>
    <cellStyle name="SAPBEXstdItem 3 2 9" xfId="50753"/>
    <cellStyle name="SAPBEXstdItem 3 2 9 2" xfId="50754"/>
    <cellStyle name="SAPBEXstdItem 3 3" xfId="7784"/>
    <cellStyle name="SAPBEXstdItem 3 3 10" xfId="50755"/>
    <cellStyle name="SAPBEXstdItem 3 3 2" xfId="7785"/>
    <cellStyle name="SAPBEXstdItem 3 3 2 2" xfId="7786"/>
    <cellStyle name="SAPBEXstdItem 3 3 2 2 2" xfId="50756"/>
    <cellStyle name="SAPBEXstdItem 3 3 2 2 2 2" xfId="50757"/>
    <cellStyle name="SAPBEXstdItem 3 3 2 2 3" xfId="50758"/>
    <cellStyle name="SAPBEXstdItem 3 3 2 2 3 2" xfId="50759"/>
    <cellStyle name="SAPBEXstdItem 3 3 2 2 4" xfId="50760"/>
    <cellStyle name="SAPBEXstdItem 3 3 2 3" xfId="50761"/>
    <cellStyle name="SAPBEXstdItem 3 3 2 3 2" xfId="50762"/>
    <cellStyle name="SAPBEXstdItem 3 3 2 4" xfId="50763"/>
    <cellStyle name="SAPBEXstdItem 3 3 2 4 2" xfId="50764"/>
    <cellStyle name="SAPBEXstdItem 3 3 2 5" xfId="50765"/>
    <cellStyle name="SAPBEXstdItem 3 3 3" xfId="7787"/>
    <cellStyle name="SAPBEXstdItem 3 3 3 2" xfId="7788"/>
    <cellStyle name="SAPBEXstdItem 3 3 3 2 2" xfId="50766"/>
    <cellStyle name="SAPBEXstdItem 3 3 3 2 2 2" xfId="50767"/>
    <cellStyle name="SAPBEXstdItem 3 3 3 2 3" xfId="50768"/>
    <cellStyle name="SAPBEXstdItem 3 3 3 2 3 2" xfId="50769"/>
    <cellStyle name="SAPBEXstdItem 3 3 3 2 4" xfId="50770"/>
    <cellStyle name="SAPBEXstdItem 3 3 3 3" xfId="50771"/>
    <cellStyle name="SAPBEXstdItem 3 3 3 3 2" xfId="50772"/>
    <cellStyle name="SAPBEXstdItem 3 3 3 4" xfId="50773"/>
    <cellStyle name="SAPBEXstdItem 3 3 3 4 2" xfId="50774"/>
    <cellStyle name="SAPBEXstdItem 3 3 3 5" xfId="50775"/>
    <cellStyle name="SAPBEXstdItem 3 3 4" xfId="7789"/>
    <cellStyle name="SAPBEXstdItem 3 3 4 2" xfId="7790"/>
    <cellStyle name="SAPBEXstdItem 3 3 4 2 2" xfId="50776"/>
    <cellStyle name="SAPBEXstdItem 3 3 4 2 2 2" xfId="50777"/>
    <cellStyle name="SAPBEXstdItem 3 3 4 2 3" xfId="50778"/>
    <cellStyle name="SAPBEXstdItem 3 3 4 2 3 2" xfId="50779"/>
    <cellStyle name="SAPBEXstdItem 3 3 4 2 4" xfId="50780"/>
    <cellStyle name="SAPBEXstdItem 3 3 4 3" xfId="50781"/>
    <cellStyle name="SAPBEXstdItem 3 3 4 3 2" xfId="50782"/>
    <cellStyle name="SAPBEXstdItem 3 3 4 4" xfId="50783"/>
    <cellStyle name="SAPBEXstdItem 3 3 4 4 2" xfId="50784"/>
    <cellStyle name="SAPBEXstdItem 3 3 4 5" xfId="50785"/>
    <cellStyle name="SAPBEXstdItem 3 3 5" xfId="7791"/>
    <cellStyle name="SAPBEXstdItem 3 3 5 2" xfId="7792"/>
    <cellStyle name="SAPBEXstdItem 3 3 5 2 2" xfId="50786"/>
    <cellStyle name="SAPBEXstdItem 3 3 5 2 2 2" xfId="50787"/>
    <cellStyle name="SAPBEXstdItem 3 3 5 2 3" xfId="50788"/>
    <cellStyle name="SAPBEXstdItem 3 3 5 2 3 2" xfId="50789"/>
    <cellStyle name="SAPBEXstdItem 3 3 5 2 4" xfId="50790"/>
    <cellStyle name="SAPBEXstdItem 3 3 5 3" xfId="50791"/>
    <cellStyle name="SAPBEXstdItem 3 3 5 3 2" xfId="50792"/>
    <cellStyle name="SAPBEXstdItem 3 3 5 4" xfId="50793"/>
    <cellStyle name="SAPBEXstdItem 3 3 5 4 2" xfId="50794"/>
    <cellStyle name="SAPBEXstdItem 3 3 5 5" xfId="50795"/>
    <cellStyle name="SAPBEXstdItem 3 3 6" xfId="7793"/>
    <cellStyle name="SAPBEXstdItem 3 3 6 2" xfId="7794"/>
    <cellStyle name="SAPBEXstdItem 3 3 6 2 2" xfId="50796"/>
    <cellStyle name="SAPBEXstdItem 3 3 6 2 2 2" xfId="50797"/>
    <cellStyle name="SAPBEXstdItem 3 3 6 2 3" xfId="50798"/>
    <cellStyle name="SAPBEXstdItem 3 3 6 2 3 2" xfId="50799"/>
    <cellStyle name="SAPBEXstdItem 3 3 6 2 4" xfId="50800"/>
    <cellStyle name="SAPBEXstdItem 3 3 6 3" xfId="50801"/>
    <cellStyle name="SAPBEXstdItem 3 3 6 3 2" xfId="50802"/>
    <cellStyle name="SAPBEXstdItem 3 3 6 4" xfId="50803"/>
    <cellStyle name="SAPBEXstdItem 3 3 6 4 2" xfId="50804"/>
    <cellStyle name="SAPBEXstdItem 3 3 6 5" xfId="50805"/>
    <cellStyle name="SAPBEXstdItem 3 3 7" xfId="7795"/>
    <cellStyle name="SAPBEXstdItem 3 3 7 2" xfId="50806"/>
    <cellStyle name="SAPBEXstdItem 3 3 7 2 2" xfId="50807"/>
    <cellStyle name="SAPBEXstdItem 3 3 7 3" xfId="50808"/>
    <cellStyle name="SAPBEXstdItem 3 3 7 3 2" xfId="50809"/>
    <cellStyle name="SAPBEXstdItem 3 3 7 4" xfId="50810"/>
    <cellStyle name="SAPBEXstdItem 3 3 8" xfId="50811"/>
    <cellStyle name="SAPBEXstdItem 3 3 8 2" xfId="50812"/>
    <cellStyle name="SAPBEXstdItem 3 3 9" xfId="50813"/>
    <cellStyle name="SAPBEXstdItem 3 3 9 2" xfId="50814"/>
    <cellStyle name="SAPBEXstdItem 3 4" xfId="7796"/>
    <cellStyle name="SAPBEXstdItem 3 4 10" xfId="50815"/>
    <cellStyle name="SAPBEXstdItem 3 4 2" xfId="7797"/>
    <cellStyle name="SAPBEXstdItem 3 4 2 2" xfId="7798"/>
    <cellStyle name="SAPBEXstdItem 3 4 2 2 2" xfId="50816"/>
    <cellStyle name="SAPBEXstdItem 3 4 2 2 2 2" xfId="50817"/>
    <cellStyle name="SAPBEXstdItem 3 4 2 2 3" xfId="50818"/>
    <cellStyle name="SAPBEXstdItem 3 4 2 2 3 2" xfId="50819"/>
    <cellStyle name="SAPBEXstdItem 3 4 2 2 4" xfId="50820"/>
    <cellStyle name="SAPBEXstdItem 3 4 2 3" xfId="50821"/>
    <cellStyle name="SAPBEXstdItem 3 4 2 3 2" xfId="50822"/>
    <cellStyle name="SAPBEXstdItem 3 4 2 4" xfId="50823"/>
    <cellStyle name="SAPBEXstdItem 3 4 2 4 2" xfId="50824"/>
    <cellStyle name="SAPBEXstdItem 3 4 2 5" xfId="50825"/>
    <cellStyle name="SAPBEXstdItem 3 4 3" xfId="7799"/>
    <cellStyle name="SAPBEXstdItem 3 4 3 2" xfId="7800"/>
    <cellStyle name="SAPBEXstdItem 3 4 3 2 2" xfId="50826"/>
    <cellStyle name="SAPBEXstdItem 3 4 3 2 2 2" xfId="50827"/>
    <cellStyle name="SAPBEXstdItem 3 4 3 2 3" xfId="50828"/>
    <cellStyle name="SAPBEXstdItem 3 4 3 2 3 2" xfId="50829"/>
    <cellStyle name="SAPBEXstdItem 3 4 3 2 4" xfId="50830"/>
    <cellStyle name="SAPBEXstdItem 3 4 3 3" xfId="50831"/>
    <cellStyle name="SAPBEXstdItem 3 4 3 3 2" xfId="50832"/>
    <cellStyle name="SAPBEXstdItem 3 4 3 4" xfId="50833"/>
    <cellStyle name="SAPBEXstdItem 3 4 3 4 2" xfId="50834"/>
    <cellStyle name="SAPBEXstdItem 3 4 3 5" xfId="50835"/>
    <cellStyle name="SAPBEXstdItem 3 4 4" xfId="7801"/>
    <cellStyle name="SAPBEXstdItem 3 4 4 2" xfId="7802"/>
    <cellStyle name="SAPBEXstdItem 3 4 4 2 2" xfId="50836"/>
    <cellStyle name="SAPBEXstdItem 3 4 4 2 2 2" xfId="50837"/>
    <cellStyle name="SAPBEXstdItem 3 4 4 2 3" xfId="50838"/>
    <cellStyle name="SAPBEXstdItem 3 4 4 2 3 2" xfId="50839"/>
    <cellStyle name="SAPBEXstdItem 3 4 4 2 4" xfId="50840"/>
    <cellStyle name="SAPBEXstdItem 3 4 4 3" xfId="50841"/>
    <cellStyle name="SAPBEXstdItem 3 4 4 3 2" xfId="50842"/>
    <cellStyle name="SAPBEXstdItem 3 4 4 4" xfId="50843"/>
    <cellStyle name="SAPBEXstdItem 3 4 4 4 2" xfId="50844"/>
    <cellStyle name="SAPBEXstdItem 3 4 4 5" xfId="50845"/>
    <cellStyle name="SAPBEXstdItem 3 4 5" xfId="7803"/>
    <cellStyle name="SAPBEXstdItem 3 4 5 2" xfId="7804"/>
    <cellStyle name="SAPBEXstdItem 3 4 5 2 2" xfId="50846"/>
    <cellStyle name="SAPBEXstdItem 3 4 5 2 2 2" xfId="50847"/>
    <cellStyle name="SAPBEXstdItem 3 4 5 2 3" xfId="50848"/>
    <cellStyle name="SAPBEXstdItem 3 4 5 2 3 2" xfId="50849"/>
    <cellStyle name="SAPBEXstdItem 3 4 5 2 4" xfId="50850"/>
    <cellStyle name="SAPBEXstdItem 3 4 5 3" xfId="50851"/>
    <cellStyle name="SAPBEXstdItem 3 4 5 3 2" xfId="50852"/>
    <cellStyle name="SAPBEXstdItem 3 4 5 4" xfId="50853"/>
    <cellStyle name="SAPBEXstdItem 3 4 5 4 2" xfId="50854"/>
    <cellStyle name="SAPBEXstdItem 3 4 5 5" xfId="50855"/>
    <cellStyle name="SAPBEXstdItem 3 4 6" xfId="7805"/>
    <cellStyle name="SAPBEXstdItem 3 4 6 2" xfId="7806"/>
    <cellStyle name="SAPBEXstdItem 3 4 6 2 2" xfId="50856"/>
    <cellStyle name="SAPBEXstdItem 3 4 6 2 2 2" xfId="50857"/>
    <cellStyle name="SAPBEXstdItem 3 4 6 2 3" xfId="50858"/>
    <cellStyle name="SAPBEXstdItem 3 4 6 2 3 2" xfId="50859"/>
    <cellStyle name="SAPBEXstdItem 3 4 6 2 4" xfId="50860"/>
    <cellStyle name="SAPBEXstdItem 3 4 6 3" xfId="50861"/>
    <cellStyle name="SAPBEXstdItem 3 4 6 3 2" xfId="50862"/>
    <cellStyle name="SAPBEXstdItem 3 4 6 4" xfId="50863"/>
    <cellStyle name="SAPBEXstdItem 3 4 6 4 2" xfId="50864"/>
    <cellStyle name="SAPBEXstdItem 3 4 6 5" xfId="50865"/>
    <cellStyle name="SAPBEXstdItem 3 4 7" xfId="7807"/>
    <cellStyle name="SAPBEXstdItem 3 4 7 2" xfId="50866"/>
    <cellStyle name="SAPBEXstdItem 3 4 7 2 2" xfId="50867"/>
    <cellStyle name="SAPBEXstdItem 3 4 7 3" xfId="50868"/>
    <cellStyle name="SAPBEXstdItem 3 4 7 3 2" xfId="50869"/>
    <cellStyle name="SAPBEXstdItem 3 4 7 4" xfId="50870"/>
    <cellStyle name="SAPBEXstdItem 3 4 8" xfId="50871"/>
    <cellStyle name="SAPBEXstdItem 3 4 8 2" xfId="50872"/>
    <cellStyle name="SAPBEXstdItem 3 4 9" xfId="50873"/>
    <cellStyle name="SAPBEXstdItem 3 4 9 2" xfId="50874"/>
    <cellStyle name="SAPBEXstdItem 3 5" xfId="7808"/>
    <cellStyle name="SAPBEXstdItem 3 5 2" xfId="7809"/>
    <cellStyle name="SAPBEXstdItem 3 5 2 2" xfId="50875"/>
    <cellStyle name="SAPBEXstdItem 3 5 2 2 2" xfId="50876"/>
    <cellStyle name="SAPBEXstdItem 3 5 2 3" xfId="50877"/>
    <cellStyle name="SAPBEXstdItem 3 5 2 3 2" xfId="50878"/>
    <cellStyle name="SAPBEXstdItem 3 5 2 4" xfId="50879"/>
    <cellStyle name="SAPBEXstdItem 3 5 3" xfId="50880"/>
    <cellStyle name="SAPBEXstdItem 3 5 3 2" xfId="50881"/>
    <cellStyle name="SAPBEXstdItem 3 5 4" xfId="50882"/>
    <cellStyle name="SAPBEXstdItem 3 5 4 2" xfId="50883"/>
    <cellStyle name="SAPBEXstdItem 3 5 5" xfId="50884"/>
    <cellStyle name="SAPBEXstdItem 3 6" xfId="7810"/>
    <cellStyle name="SAPBEXstdItem 3 6 2" xfId="7811"/>
    <cellStyle name="SAPBEXstdItem 3 6 2 2" xfId="50885"/>
    <cellStyle name="SAPBEXstdItem 3 6 2 2 2" xfId="50886"/>
    <cellStyle name="SAPBEXstdItem 3 6 2 3" xfId="50887"/>
    <cellStyle name="SAPBEXstdItem 3 6 2 3 2" xfId="50888"/>
    <cellStyle name="SAPBEXstdItem 3 6 2 4" xfId="50889"/>
    <cellStyle name="SAPBEXstdItem 3 6 3" xfId="50890"/>
    <cellStyle name="SAPBEXstdItem 3 6 3 2" xfId="50891"/>
    <cellStyle name="SAPBEXstdItem 3 6 4" xfId="50892"/>
    <cellStyle name="SAPBEXstdItem 3 6 4 2" xfId="50893"/>
    <cellStyle name="SAPBEXstdItem 3 6 5" xfId="50894"/>
    <cellStyle name="SAPBEXstdItem 3 7" xfId="7812"/>
    <cellStyle name="SAPBEXstdItem 3 7 2" xfId="7813"/>
    <cellStyle name="SAPBEXstdItem 3 7 2 2" xfId="50895"/>
    <cellStyle name="SAPBEXstdItem 3 7 2 2 2" xfId="50896"/>
    <cellStyle name="SAPBEXstdItem 3 7 2 3" xfId="50897"/>
    <cellStyle name="SAPBEXstdItem 3 7 2 3 2" xfId="50898"/>
    <cellStyle name="SAPBEXstdItem 3 7 2 4" xfId="50899"/>
    <cellStyle name="SAPBEXstdItem 3 7 3" xfId="50900"/>
    <cellStyle name="SAPBEXstdItem 3 7 3 2" xfId="50901"/>
    <cellStyle name="SAPBEXstdItem 3 7 4" xfId="50902"/>
    <cellStyle name="SAPBEXstdItem 3 7 4 2" xfId="50903"/>
    <cellStyle name="SAPBEXstdItem 3 7 5" xfId="50904"/>
    <cellStyle name="SAPBEXstdItem 3 8" xfId="7814"/>
    <cellStyle name="SAPBEXstdItem 3 8 2" xfId="7815"/>
    <cellStyle name="SAPBEXstdItem 3 8 2 2" xfId="50905"/>
    <cellStyle name="SAPBEXstdItem 3 8 2 2 2" xfId="50906"/>
    <cellStyle name="SAPBEXstdItem 3 8 2 3" xfId="50907"/>
    <cellStyle name="SAPBEXstdItem 3 8 2 3 2" xfId="50908"/>
    <cellStyle name="SAPBEXstdItem 3 8 2 4" xfId="50909"/>
    <cellStyle name="SAPBEXstdItem 3 8 3" xfId="50910"/>
    <cellStyle name="SAPBEXstdItem 3 8 3 2" xfId="50911"/>
    <cellStyle name="SAPBEXstdItem 3 8 4" xfId="50912"/>
    <cellStyle name="SAPBEXstdItem 3 8 4 2" xfId="50913"/>
    <cellStyle name="SAPBEXstdItem 3 8 5" xfId="50914"/>
    <cellStyle name="SAPBEXstdItem 3 9" xfId="7816"/>
    <cellStyle name="SAPBEXstdItem 3 9 2" xfId="7817"/>
    <cellStyle name="SAPBEXstdItem 3 9 2 2" xfId="50915"/>
    <cellStyle name="SAPBEXstdItem 3 9 2 2 2" xfId="50916"/>
    <cellStyle name="SAPBEXstdItem 3 9 2 3" xfId="50917"/>
    <cellStyle name="SAPBEXstdItem 3 9 2 3 2" xfId="50918"/>
    <cellStyle name="SAPBEXstdItem 3 9 2 4" xfId="50919"/>
    <cellStyle name="SAPBEXstdItem 3 9 3" xfId="50920"/>
    <cellStyle name="SAPBEXstdItem 3 9 3 2" xfId="50921"/>
    <cellStyle name="SAPBEXstdItem 3 9 4" xfId="50922"/>
    <cellStyle name="SAPBEXstdItem 3 9 4 2" xfId="50923"/>
    <cellStyle name="SAPBEXstdItem 3 9 5" xfId="50924"/>
    <cellStyle name="SAPBEXstdItem 4" xfId="7818"/>
    <cellStyle name="SAPBEXstdItem 4 10" xfId="50925"/>
    <cellStyle name="SAPBEXstdItem 4 2" xfId="7819"/>
    <cellStyle name="SAPBEXstdItem 4 2 2" xfId="7820"/>
    <cellStyle name="SAPBEXstdItem 4 2 2 2" xfId="50926"/>
    <cellStyle name="SAPBEXstdItem 4 2 2 2 2" xfId="50927"/>
    <cellStyle name="SAPBEXstdItem 4 2 2 3" xfId="50928"/>
    <cellStyle name="SAPBEXstdItem 4 2 2 3 2" xfId="50929"/>
    <cellStyle name="SAPBEXstdItem 4 2 2 4" xfId="50930"/>
    <cellStyle name="SAPBEXstdItem 4 2 3" xfId="50931"/>
    <cellStyle name="SAPBEXstdItem 4 2 3 2" xfId="50932"/>
    <cellStyle name="SAPBEXstdItem 4 2 4" xfId="50933"/>
    <cellStyle name="SAPBEXstdItem 4 2 4 2" xfId="50934"/>
    <cellStyle name="SAPBEXstdItem 4 2 5" xfId="50935"/>
    <cellStyle name="SAPBEXstdItem 4 3" xfId="7821"/>
    <cellStyle name="SAPBEXstdItem 4 3 2" xfId="7822"/>
    <cellStyle name="SAPBEXstdItem 4 3 2 2" xfId="50936"/>
    <cellStyle name="SAPBEXstdItem 4 3 2 2 2" xfId="50937"/>
    <cellStyle name="SAPBEXstdItem 4 3 2 3" xfId="50938"/>
    <cellStyle name="SAPBEXstdItem 4 3 2 3 2" xfId="50939"/>
    <cellStyle name="SAPBEXstdItem 4 3 2 4" xfId="50940"/>
    <cellStyle name="SAPBEXstdItem 4 3 3" xfId="50941"/>
    <cellStyle name="SAPBEXstdItem 4 3 3 2" xfId="50942"/>
    <cellStyle name="SAPBEXstdItem 4 3 4" xfId="50943"/>
    <cellStyle name="SAPBEXstdItem 4 3 4 2" xfId="50944"/>
    <cellStyle name="SAPBEXstdItem 4 3 5" xfId="50945"/>
    <cellStyle name="SAPBEXstdItem 4 4" xfId="7823"/>
    <cellStyle name="SAPBEXstdItem 4 4 2" xfId="7824"/>
    <cellStyle name="SAPBEXstdItem 4 4 2 2" xfId="50946"/>
    <cellStyle name="SAPBEXstdItem 4 4 2 2 2" xfId="50947"/>
    <cellStyle name="SAPBEXstdItem 4 4 2 3" xfId="50948"/>
    <cellStyle name="SAPBEXstdItem 4 4 2 3 2" xfId="50949"/>
    <cellStyle name="SAPBEXstdItem 4 4 2 4" xfId="50950"/>
    <cellStyle name="SAPBEXstdItem 4 4 3" xfId="50951"/>
    <cellStyle name="SAPBEXstdItem 4 4 3 2" xfId="50952"/>
    <cellStyle name="SAPBEXstdItem 4 4 4" xfId="50953"/>
    <cellStyle name="SAPBEXstdItem 4 4 4 2" xfId="50954"/>
    <cellStyle name="SAPBEXstdItem 4 4 5" xfId="50955"/>
    <cellStyle name="SAPBEXstdItem 4 5" xfId="7825"/>
    <cellStyle name="SAPBEXstdItem 4 5 2" xfId="7826"/>
    <cellStyle name="SAPBEXstdItem 4 5 2 2" xfId="50956"/>
    <cellStyle name="SAPBEXstdItem 4 5 2 2 2" xfId="50957"/>
    <cellStyle name="SAPBEXstdItem 4 5 2 3" xfId="50958"/>
    <cellStyle name="SAPBEXstdItem 4 5 2 3 2" xfId="50959"/>
    <cellStyle name="SAPBEXstdItem 4 5 2 4" xfId="50960"/>
    <cellStyle name="SAPBEXstdItem 4 5 3" xfId="50961"/>
    <cellStyle name="SAPBEXstdItem 4 5 3 2" xfId="50962"/>
    <cellStyle name="SAPBEXstdItem 4 5 4" xfId="50963"/>
    <cellStyle name="SAPBEXstdItem 4 5 4 2" xfId="50964"/>
    <cellStyle name="SAPBEXstdItem 4 5 5" xfId="50965"/>
    <cellStyle name="SAPBEXstdItem 4 6" xfId="7827"/>
    <cellStyle name="SAPBEXstdItem 4 6 2" xfId="7828"/>
    <cellStyle name="SAPBEXstdItem 4 6 2 2" xfId="50966"/>
    <cellStyle name="SAPBEXstdItem 4 6 2 2 2" xfId="50967"/>
    <cellStyle name="SAPBEXstdItem 4 6 2 3" xfId="50968"/>
    <cellStyle name="SAPBEXstdItem 4 6 2 3 2" xfId="50969"/>
    <cellStyle name="SAPBEXstdItem 4 6 2 4" xfId="50970"/>
    <cellStyle name="SAPBEXstdItem 4 6 3" xfId="50971"/>
    <cellStyle name="SAPBEXstdItem 4 6 3 2" xfId="50972"/>
    <cellStyle name="SAPBEXstdItem 4 6 4" xfId="50973"/>
    <cellStyle name="SAPBEXstdItem 4 6 4 2" xfId="50974"/>
    <cellStyle name="SAPBEXstdItem 4 6 5" xfId="50975"/>
    <cellStyle name="SAPBEXstdItem 4 7" xfId="7829"/>
    <cellStyle name="SAPBEXstdItem 4 7 2" xfId="50976"/>
    <cellStyle name="SAPBEXstdItem 4 7 2 2" xfId="50977"/>
    <cellStyle name="SAPBEXstdItem 4 7 3" xfId="50978"/>
    <cellStyle name="SAPBEXstdItem 4 7 3 2" xfId="50979"/>
    <cellStyle name="SAPBEXstdItem 4 7 4" xfId="50980"/>
    <cellStyle name="SAPBEXstdItem 4 8" xfId="50981"/>
    <cellStyle name="SAPBEXstdItem 4 8 2" xfId="50982"/>
    <cellStyle name="SAPBEXstdItem 4 9" xfId="50983"/>
    <cellStyle name="SAPBEXstdItem 4 9 2" xfId="50984"/>
    <cellStyle name="SAPBEXstdItem 5" xfId="7830"/>
    <cellStyle name="SAPBEXstdItem 5 10" xfId="50985"/>
    <cellStyle name="SAPBEXstdItem 5 2" xfId="7831"/>
    <cellStyle name="SAPBEXstdItem 5 2 2" xfId="7832"/>
    <cellStyle name="SAPBEXstdItem 5 2 2 2" xfId="50986"/>
    <cellStyle name="SAPBEXstdItem 5 2 2 2 2" xfId="50987"/>
    <cellStyle name="SAPBEXstdItem 5 2 2 3" xfId="50988"/>
    <cellStyle name="SAPBEXstdItem 5 2 2 3 2" xfId="50989"/>
    <cellStyle name="SAPBEXstdItem 5 2 2 4" xfId="50990"/>
    <cellStyle name="SAPBEXstdItem 5 2 3" xfId="50991"/>
    <cellStyle name="SAPBEXstdItem 5 2 3 2" xfId="50992"/>
    <cellStyle name="SAPBEXstdItem 5 2 4" xfId="50993"/>
    <cellStyle name="SAPBEXstdItem 5 2 4 2" xfId="50994"/>
    <cellStyle name="SAPBEXstdItem 5 2 5" xfId="50995"/>
    <cellStyle name="SAPBEXstdItem 5 3" xfId="7833"/>
    <cellStyle name="SAPBEXstdItem 5 3 2" xfId="7834"/>
    <cellStyle name="SAPBEXstdItem 5 3 2 2" xfId="50996"/>
    <cellStyle name="SAPBEXstdItem 5 3 2 2 2" xfId="50997"/>
    <cellStyle name="SAPBEXstdItem 5 3 2 3" xfId="50998"/>
    <cellStyle name="SAPBEXstdItem 5 3 2 3 2" xfId="50999"/>
    <cellStyle name="SAPBEXstdItem 5 3 2 4" xfId="51000"/>
    <cellStyle name="SAPBEXstdItem 5 3 3" xfId="51001"/>
    <cellStyle name="SAPBEXstdItem 5 3 3 2" xfId="51002"/>
    <cellStyle name="SAPBEXstdItem 5 3 4" xfId="51003"/>
    <cellStyle name="SAPBEXstdItem 5 3 4 2" xfId="51004"/>
    <cellStyle name="SAPBEXstdItem 5 3 5" xfId="51005"/>
    <cellStyle name="SAPBEXstdItem 5 4" xfId="7835"/>
    <cellStyle name="SAPBEXstdItem 5 4 2" xfId="7836"/>
    <cellStyle name="SAPBEXstdItem 5 4 2 2" xfId="51006"/>
    <cellStyle name="SAPBEXstdItem 5 4 2 2 2" xfId="51007"/>
    <cellStyle name="SAPBEXstdItem 5 4 2 3" xfId="51008"/>
    <cellStyle name="SAPBEXstdItem 5 4 2 3 2" xfId="51009"/>
    <cellStyle name="SAPBEXstdItem 5 4 2 4" xfId="51010"/>
    <cellStyle name="SAPBEXstdItem 5 4 3" xfId="51011"/>
    <cellStyle name="SAPBEXstdItem 5 4 3 2" xfId="51012"/>
    <cellStyle name="SAPBEXstdItem 5 4 4" xfId="51013"/>
    <cellStyle name="SAPBEXstdItem 5 4 4 2" xfId="51014"/>
    <cellStyle name="SAPBEXstdItem 5 4 5" xfId="51015"/>
    <cellStyle name="SAPBEXstdItem 5 5" xfId="7837"/>
    <cellStyle name="SAPBEXstdItem 5 5 2" xfId="7838"/>
    <cellStyle name="SAPBEXstdItem 5 5 2 2" xfId="51016"/>
    <cellStyle name="SAPBEXstdItem 5 5 2 2 2" xfId="51017"/>
    <cellStyle name="SAPBEXstdItem 5 5 2 3" xfId="51018"/>
    <cellStyle name="SAPBEXstdItem 5 5 2 3 2" xfId="51019"/>
    <cellStyle name="SAPBEXstdItem 5 5 2 4" xfId="51020"/>
    <cellStyle name="SAPBEXstdItem 5 5 3" xfId="51021"/>
    <cellStyle name="SAPBEXstdItem 5 5 3 2" xfId="51022"/>
    <cellStyle name="SAPBEXstdItem 5 5 4" xfId="51023"/>
    <cellStyle name="SAPBEXstdItem 5 5 4 2" xfId="51024"/>
    <cellStyle name="SAPBEXstdItem 5 5 5" xfId="51025"/>
    <cellStyle name="SAPBEXstdItem 5 6" xfId="7839"/>
    <cellStyle name="SAPBEXstdItem 5 6 2" xfId="7840"/>
    <cellStyle name="SAPBEXstdItem 5 6 2 2" xfId="51026"/>
    <cellStyle name="SAPBEXstdItem 5 6 2 2 2" xfId="51027"/>
    <cellStyle name="SAPBEXstdItem 5 6 2 3" xfId="51028"/>
    <cellStyle name="SAPBEXstdItem 5 6 2 3 2" xfId="51029"/>
    <cellStyle name="SAPBEXstdItem 5 6 2 4" xfId="51030"/>
    <cellStyle name="SAPBEXstdItem 5 6 3" xfId="51031"/>
    <cellStyle name="SAPBEXstdItem 5 6 3 2" xfId="51032"/>
    <cellStyle name="SAPBEXstdItem 5 6 4" xfId="51033"/>
    <cellStyle name="SAPBEXstdItem 5 6 4 2" xfId="51034"/>
    <cellStyle name="SAPBEXstdItem 5 6 5" xfId="51035"/>
    <cellStyle name="SAPBEXstdItem 5 7" xfId="7841"/>
    <cellStyle name="SAPBEXstdItem 5 7 2" xfId="51036"/>
    <cellStyle name="SAPBEXstdItem 5 7 2 2" xfId="51037"/>
    <cellStyle name="SAPBEXstdItem 5 7 3" xfId="51038"/>
    <cellStyle name="SAPBEXstdItem 5 7 3 2" xfId="51039"/>
    <cellStyle name="SAPBEXstdItem 5 7 4" xfId="51040"/>
    <cellStyle name="SAPBEXstdItem 5 8" xfId="51041"/>
    <cellStyle name="SAPBEXstdItem 5 8 2" xfId="51042"/>
    <cellStyle name="SAPBEXstdItem 5 9" xfId="51043"/>
    <cellStyle name="SAPBEXstdItem 5 9 2" xfId="51044"/>
    <cellStyle name="SAPBEXstdItem 6" xfId="7842"/>
    <cellStyle name="SAPBEXstdItem 6 10" xfId="51045"/>
    <cellStyle name="SAPBEXstdItem 6 2" xfId="7843"/>
    <cellStyle name="SAPBEXstdItem 6 2 2" xfId="7844"/>
    <cellStyle name="SAPBEXstdItem 6 2 2 2" xfId="51046"/>
    <cellStyle name="SAPBEXstdItem 6 2 2 2 2" xfId="51047"/>
    <cellStyle name="SAPBEXstdItem 6 2 2 3" xfId="51048"/>
    <cellStyle name="SAPBEXstdItem 6 2 2 3 2" xfId="51049"/>
    <cellStyle name="SAPBEXstdItem 6 2 2 4" xfId="51050"/>
    <cellStyle name="SAPBEXstdItem 6 2 3" xfId="51051"/>
    <cellStyle name="SAPBEXstdItem 6 2 3 2" xfId="51052"/>
    <cellStyle name="SAPBEXstdItem 6 2 4" xfId="51053"/>
    <cellStyle name="SAPBEXstdItem 6 2 4 2" xfId="51054"/>
    <cellStyle name="SAPBEXstdItem 6 2 5" xfId="51055"/>
    <cellStyle name="SAPBEXstdItem 6 3" xfId="7845"/>
    <cellStyle name="SAPBEXstdItem 6 3 2" xfId="7846"/>
    <cellStyle name="SAPBEXstdItem 6 3 2 2" xfId="51056"/>
    <cellStyle name="SAPBEXstdItem 6 3 2 2 2" xfId="51057"/>
    <cellStyle name="SAPBEXstdItem 6 3 2 3" xfId="51058"/>
    <cellStyle name="SAPBEXstdItem 6 3 2 3 2" xfId="51059"/>
    <cellStyle name="SAPBEXstdItem 6 3 2 4" xfId="51060"/>
    <cellStyle name="SAPBEXstdItem 6 3 3" xfId="51061"/>
    <cellStyle name="SAPBEXstdItem 6 3 3 2" xfId="51062"/>
    <cellStyle name="SAPBEXstdItem 6 3 4" xfId="51063"/>
    <cellStyle name="SAPBEXstdItem 6 3 4 2" xfId="51064"/>
    <cellStyle name="SAPBEXstdItem 6 3 5" xfId="51065"/>
    <cellStyle name="SAPBEXstdItem 6 4" xfId="7847"/>
    <cellStyle name="SAPBEXstdItem 6 4 2" xfId="7848"/>
    <cellStyle name="SAPBEXstdItem 6 4 2 2" xfId="51066"/>
    <cellStyle name="SAPBEXstdItem 6 4 2 2 2" xfId="51067"/>
    <cellStyle name="SAPBEXstdItem 6 4 2 3" xfId="51068"/>
    <cellStyle name="SAPBEXstdItem 6 4 2 3 2" xfId="51069"/>
    <cellStyle name="SAPBEXstdItem 6 4 2 4" xfId="51070"/>
    <cellStyle name="SAPBEXstdItem 6 4 3" xfId="51071"/>
    <cellStyle name="SAPBEXstdItem 6 4 3 2" xfId="51072"/>
    <cellStyle name="SAPBEXstdItem 6 4 4" xfId="51073"/>
    <cellStyle name="SAPBEXstdItem 6 4 4 2" xfId="51074"/>
    <cellStyle name="SAPBEXstdItem 6 4 5" xfId="51075"/>
    <cellStyle name="SAPBEXstdItem 6 5" xfId="7849"/>
    <cellStyle name="SAPBEXstdItem 6 5 2" xfId="7850"/>
    <cellStyle name="SAPBEXstdItem 6 5 2 2" xfId="51076"/>
    <cellStyle name="SAPBEXstdItem 6 5 2 2 2" xfId="51077"/>
    <cellStyle name="SAPBEXstdItem 6 5 2 3" xfId="51078"/>
    <cellStyle name="SAPBEXstdItem 6 5 2 3 2" xfId="51079"/>
    <cellStyle name="SAPBEXstdItem 6 5 2 4" xfId="51080"/>
    <cellStyle name="SAPBEXstdItem 6 5 3" xfId="51081"/>
    <cellStyle name="SAPBEXstdItem 6 5 3 2" xfId="51082"/>
    <cellStyle name="SAPBEXstdItem 6 5 4" xfId="51083"/>
    <cellStyle name="SAPBEXstdItem 6 5 4 2" xfId="51084"/>
    <cellStyle name="SAPBEXstdItem 6 5 5" xfId="51085"/>
    <cellStyle name="SAPBEXstdItem 6 6" xfId="7851"/>
    <cellStyle name="SAPBEXstdItem 6 6 2" xfId="7852"/>
    <cellStyle name="SAPBEXstdItem 6 6 2 2" xfId="51086"/>
    <cellStyle name="SAPBEXstdItem 6 6 2 2 2" xfId="51087"/>
    <cellStyle name="SAPBEXstdItem 6 6 2 3" xfId="51088"/>
    <cellStyle name="SAPBEXstdItem 6 6 2 3 2" xfId="51089"/>
    <cellStyle name="SAPBEXstdItem 6 6 2 4" xfId="51090"/>
    <cellStyle name="SAPBEXstdItem 6 6 3" xfId="51091"/>
    <cellStyle name="SAPBEXstdItem 6 6 3 2" xfId="51092"/>
    <cellStyle name="SAPBEXstdItem 6 6 4" xfId="51093"/>
    <cellStyle name="SAPBEXstdItem 6 6 4 2" xfId="51094"/>
    <cellStyle name="SAPBEXstdItem 6 6 5" xfId="51095"/>
    <cellStyle name="SAPBEXstdItem 6 7" xfId="7853"/>
    <cellStyle name="SAPBEXstdItem 6 7 2" xfId="51096"/>
    <cellStyle name="SAPBEXstdItem 6 7 2 2" xfId="51097"/>
    <cellStyle name="SAPBEXstdItem 6 7 3" xfId="51098"/>
    <cellStyle name="SAPBEXstdItem 6 7 3 2" xfId="51099"/>
    <cellStyle name="SAPBEXstdItem 6 7 4" xfId="51100"/>
    <cellStyle name="SAPBEXstdItem 6 8" xfId="51101"/>
    <cellStyle name="SAPBEXstdItem 6 8 2" xfId="51102"/>
    <cellStyle name="SAPBEXstdItem 6 9" xfId="51103"/>
    <cellStyle name="SAPBEXstdItem 6 9 2" xfId="51104"/>
    <cellStyle name="SAPBEXstdItem 7" xfId="7854"/>
    <cellStyle name="SAPBEXstdItem 7 2" xfId="7855"/>
    <cellStyle name="SAPBEXstdItem 7 2 2" xfId="51105"/>
    <cellStyle name="SAPBEXstdItem 7 2 2 2" xfId="51106"/>
    <cellStyle name="SAPBEXstdItem 7 2 3" xfId="51107"/>
    <cellStyle name="SAPBEXstdItem 7 2 3 2" xfId="51108"/>
    <cellStyle name="SAPBEXstdItem 7 2 4" xfId="51109"/>
    <cellStyle name="SAPBEXstdItem 7 3" xfId="51110"/>
    <cellStyle name="SAPBEXstdItem 7 3 2" xfId="51111"/>
    <cellStyle name="SAPBEXstdItem 7 4" xfId="51112"/>
    <cellStyle name="SAPBEXstdItem 7 4 2" xfId="51113"/>
    <cellStyle name="SAPBEXstdItem 7 5" xfId="51114"/>
    <cellStyle name="SAPBEXstdItem 8" xfId="7856"/>
    <cellStyle name="SAPBEXstdItem 8 2" xfId="7857"/>
    <cellStyle name="SAPBEXstdItem 8 2 2" xfId="51115"/>
    <cellStyle name="SAPBEXstdItem 8 2 2 2" xfId="51116"/>
    <cellStyle name="SAPBEXstdItem 8 2 3" xfId="51117"/>
    <cellStyle name="SAPBEXstdItem 8 2 3 2" xfId="51118"/>
    <cellStyle name="SAPBEXstdItem 8 2 4" xfId="51119"/>
    <cellStyle name="SAPBEXstdItem 8 3" xfId="51120"/>
    <cellStyle name="SAPBEXstdItem 8 3 2" xfId="51121"/>
    <cellStyle name="SAPBEXstdItem 8 4" xfId="51122"/>
    <cellStyle name="SAPBEXstdItem 8 4 2" xfId="51123"/>
    <cellStyle name="SAPBEXstdItem 8 5" xfId="51124"/>
    <cellStyle name="SAPBEXstdItem 9" xfId="7858"/>
    <cellStyle name="SAPBEXstdItem 9 2" xfId="7859"/>
    <cellStyle name="SAPBEXstdItem 9 2 2" xfId="51125"/>
    <cellStyle name="SAPBEXstdItem 9 2 2 2" xfId="51126"/>
    <cellStyle name="SAPBEXstdItem 9 2 3" xfId="51127"/>
    <cellStyle name="SAPBEXstdItem 9 2 3 2" xfId="51128"/>
    <cellStyle name="SAPBEXstdItem 9 2 4" xfId="51129"/>
    <cellStyle name="SAPBEXstdItem 9 3" xfId="51130"/>
    <cellStyle name="SAPBEXstdItem 9 3 2" xfId="51131"/>
    <cellStyle name="SAPBEXstdItem 9 4" xfId="51132"/>
    <cellStyle name="SAPBEXstdItem 9 4 2" xfId="51133"/>
    <cellStyle name="SAPBEXstdItem 9 5" xfId="51134"/>
    <cellStyle name="SAPBEXstdItemX" xfId="7860"/>
    <cellStyle name="SAPBEXstdItemX 10" xfId="7861"/>
    <cellStyle name="SAPBEXstdItemX 10 2" xfId="7862"/>
    <cellStyle name="SAPBEXstdItemX 10 2 2" xfId="51135"/>
    <cellStyle name="SAPBEXstdItemX 10 2 2 2" xfId="51136"/>
    <cellStyle name="SAPBEXstdItemX 10 2 3" xfId="51137"/>
    <cellStyle name="SAPBEXstdItemX 10 2 3 2" xfId="51138"/>
    <cellStyle name="SAPBEXstdItemX 10 2 4" xfId="51139"/>
    <cellStyle name="SAPBEXstdItemX 10 3" xfId="51140"/>
    <cellStyle name="SAPBEXstdItemX 10 3 2" xfId="51141"/>
    <cellStyle name="SAPBEXstdItemX 10 4" xfId="51142"/>
    <cellStyle name="SAPBEXstdItemX 10 4 2" xfId="51143"/>
    <cellStyle name="SAPBEXstdItemX 10 5" xfId="51144"/>
    <cellStyle name="SAPBEXstdItemX 11" xfId="7863"/>
    <cellStyle name="SAPBEXstdItemX 11 2" xfId="51145"/>
    <cellStyle name="SAPBEXstdItemX 11 2 2" xfId="51146"/>
    <cellStyle name="SAPBEXstdItemX 11 3" xfId="51147"/>
    <cellStyle name="SAPBEXstdItemX 11 3 2" xfId="51148"/>
    <cellStyle name="SAPBEXstdItemX 11 4" xfId="51149"/>
    <cellStyle name="SAPBEXstdItemX 12" xfId="7864"/>
    <cellStyle name="SAPBEXstdItemX 12 2" xfId="51150"/>
    <cellStyle name="SAPBEXstdItemX 12 2 2" xfId="51151"/>
    <cellStyle name="SAPBEXstdItemX 12 3" xfId="51152"/>
    <cellStyle name="SAPBEXstdItemX 12 3 2" xfId="51153"/>
    <cellStyle name="SAPBEXstdItemX 12 4" xfId="51154"/>
    <cellStyle name="SAPBEXstdItemX 13" xfId="7865"/>
    <cellStyle name="SAPBEXstdItemX 13 2" xfId="51155"/>
    <cellStyle name="SAPBEXstdItemX 13 2 2" xfId="51156"/>
    <cellStyle name="SAPBEXstdItemX 13 3" xfId="51157"/>
    <cellStyle name="SAPBEXstdItemX 13 3 2" xfId="51158"/>
    <cellStyle name="SAPBEXstdItemX 13 4" xfId="51159"/>
    <cellStyle name="SAPBEXstdItemX 14" xfId="7866"/>
    <cellStyle name="SAPBEXstdItemX 14 2" xfId="51160"/>
    <cellStyle name="SAPBEXstdItemX 14 2 2" xfId="51161"/>
    <cellStyle name="SAPBEXstdItemX 14 3" xfId="51162"/>
    <cellStyle name="SAPBEXstdItemX 14 3 2" xfId="51163"/>
    <cellStyle name="SAPBEXstdItemX 14 4" xfId="51164"/>
    <cellStyle name="SAPBEXstdItemX 15" xfId="7867"/>
    <cellStyle name="SAPBEXstdItemX 15 2" xfId="51165"/>
    <cellStyle name="SAPBEXstdItemX 15 2 2" xfId="51166"/>
    <cellStyle name="SAPBEXstdItemX 15 3" xfId="51167"/>
    <cellStyle name="SAPBEXstdItemX 15 3 2" xfId="51168"/>
    <cellStyle name="SAPBEXstdItemX 15 4" xfId="51169"/>
    <cellStyle name="SAPBEXstdItemX 16" xfId="51170"/>
    <cellStyle name="SAPBEXstdItemX 16 2" xfId="51171"/>
    <cellStyle name="SAPBEXstdItemX 16 2 2" xfId="51172"/>
    <cellStyle name="SAPBEXstdItemX 16 3" xfId="51173"/>
    <cellStyle name="SAPBEXstdItemX 17" xfId="51174"/>
    <cellStyle name="SAPBEXstdItemX 17 2" xfId="51175"/>
    <cellStyle name="SAPBEXstdItemX 17 2 2" xfId="51176"/>
    <cellStyle name="SAPBEXstdItemX 17 3" xfId="51177"/>
    <cellStyle name="SAPBEXstdItemX 18" xfId="51178"/>
    <cellStyle name="SAPBEXstdItemX 18 2" xfId="51179"/>
    <cellStyle name="SAPBEXstdItemX 18 2 2" xfId="51180"/>
    <cellStyle name="SAPBEXstdItemX 18 3" xfId="51181"/>
    <cellStyle name="SAPBEXstdItemX 19" xfId="51182"/>
    <cellStyle name="SAPBEXstdItemX 19 2" xfId="51183"/>
    <cellStyle name="SAPBEXstdItemX 2" xfId="7868"/>
    <cellStyle name="SAPBEXstdItemX 2 10" xfId="7869"/>
    <cellStyle name="SAPBEXstdItemX 2 10 2" xfId="51184"/>
    <cellStyle name="SAPBEXstdItemX 2 10 2 2" xfId="51185"/>
    <cellStyle name="SAPBEXstdItemX 2 10 3" xfId="51186"/>
    <cellStyle name="SAPBEXstdItemX 2 10 3 2" xfId="51187"/>
    <cellStyle name="SAPBEXstdItemX 2 10 4" xfId="51188"/>
    <cellStyle name="SAPBEXstdItemX 2 11" xfId="7870"/>
    <cellStyle name="SAPBEXstdItemX 2 11 2" xfId="51189"/>
    <cellStyle name="SAPBEXstdItemX 2 11 2 2" xfId="51190"/>
    <cellStyle name="SAPBEXstdItemX 2 11 3" xfId="51191"/>
    <cellStyle name="SAPBEXstdItemX 2 11 3 2" xfId="51192"/>
    <cellStyle name="SAPBEXstdItemX 2 11 4" xfId="51193"/>
    <cellStyle name="SAPBEXstdItemX 2 12" xfId="7871"/>
    <cellStyle name="SAPBEXstdItemX 2 12 2" xfId="51194"/>
    <cellStyle name="SAPBEXstdItemX 2 12 2 2" xfId="51195"/>
    <cellStyle name="SAPBEXstdItemX 2 12 3" xfId="51196"/>
    <cellStyle name="SAPBEXstdItemX 2 12 3 2" xfId="51197"/>
    <cellStyle name="SAPBEXstdItemX 2 12 4" xfId="51198"/>
    <cellStyle name="SAPBEXstdItemX 2 13" xfId="7872"/>
    <cellStyle name="SAPBEXstdItemX 2 13 2" xfId="51199"/>
    <cellStyle name="SAPBEXstdItemX 2 13 2 2" xfId="51200"/>
    <cellStyle name="SAPBEXstdItemX 2 13 3" xfId="51201"/>
    <cellStyle name="SAPBEXstdItemX 2 13 3 2" xfId="51202"/>
    <cellStyle name="SAPBEXstdItemX 2 13 4" xfId="51203"/>
    <cellStyle name="SAPBEXstdItemX 2 14" xfId="7873"/>
    <cellStyle name="SAPBEXstdItemX 2 14 2" xfId="51204"/>
    <cellStyle name="SAPBEXstdItemX 2 14 2 2" xfId="51205"/>
    <cellStyle name="SAPBEXstdItemX 2 14 3" xfId="51206"/>
    <cellStyle name="SAPBEXstdItemX 2 14 3 2" xfId="51207"/>
    <cellStyle name="SAPBEXstdItemX 2 14 4" xfId="51208"/>
    <cellStyle name="SAPBEXstdItemX 2 15" xfId="51209"/>
    <cellStyle name="SAPBEXstdItemX 2 15 2" xfId="51210"/>
    <cellStyle name="SAPBEXstdItemX 2 15 2 2" xfId="51211"/>
    <cellStyle name="SAPBEXstdItemX 2 15 3" xfId="51212"/>
    <cellStyle name="SAPBEXstdItemX 2 16" xfId="51213"/>
    <cellStyle name="SAPBEXstdItemX 2 16 2" xfId="51214"/>
    <cellStyle name="SAPBEXstdItemX 2 16 2 2" xfId="51215"/>
    <cellStyle name="SAPBEXstdItemX 2 16 3" xfId="51216"/>
    <cellStyle name="SAPBEXstdItemX 2 17" xfId="51217"/>
    <cellStyle name="SAPBEXstdItemX 2 17 2" xfId="51218"/>
    <cellStyle name="SAPBEXstdItemX 2 17 2 2" xfId="51219"/>
    <cellStyle name="SAPBEXstdItemX 2 17 3" xfId="51220"/>
    <cellStyle name="SAPBEXstdItemX 2 18" xfId="51221"/>
    <cellStyle name="SAPBEXstdItemX 2 18 2" xfId="51222"/>
    <cellStyle name="SAPBEXstdItemX 2 19" xfId="51223"/>
    <cellStyle name="SAPBEXstdItemX 2 19 2" xfId="51224"/>
    <cellStyle name="SAPBEXstdItemX 2 2" xfId="7874"/>
    <cellStyle name="SAPBEXstdItemX 2 2 10" xfId="7875"/>
    <cellStyle name="SAPBEXstdItemX 2 2 10 2" xfId="51225"/>
    <cellStyle name="SAPBEXstdItemX 2 2 10 2 2" xfId="51226"/>
    <cellStyle name="SAPBEXstdItemX 2 2 10 3" xfId="51227"/>
    <cellStyle name="SAPBEXstdItemX 2 2 10 3 2" xfId="51228"/>
    <cellStyle name="SAPBEXstdItemX 2 2 10 4" xfId="51229"/>
    <cellStyle name="SAPBEXstdItemX 2 2 11" xfId="51230"/>
    <cellStyle name="SAPBEXstdItemX 2 2 11 2" xfId="51231"/>
    <cellStyle name="SAPBEXstdItemX 2 2 12" xfId="51232"/>
    <cellStyle name="SAPBEXstdItemX 2 2 12 2" xfId="51233"/>
    <cellStyle name="SAPBEXstdItemX 2 2 13" xfId="51234"/>
    <cellStyle name="SAPBEXstdItemX 2 2 2" xfId="7876"/>
    <cellStyle name="SAPBEXstdItemX 2 2 2 10" xfId="51235"/>
    <cellStyle name="SAPBEXstdItemX 2 2 2 2" xfId="7877"/>
    <cellStyle name="SAPBEXstdItemX 2 2 2 2 2" xfId="7878"/>
    <cellStyle name="SAPBEXstdItemX 2 2 2 2 2 2" xfId="51236"/>
    <cellStyle name="SAPBEXstdItemX 2 2 2 2 2 2 2" xfId="51237"/>
    <cellStyle name="SAPBEXstdItemX 2 2 2 2 2 3" xfId="51238"/>
    <cellStyle name="SAPBEXstdItemX 2 2 2 2 2 3 2" xfId="51239"/>
    <cellStyle name="SAPBEXstdItemX 2 2 2 2 2 4" xfId="51240"/>
    <cellStyle name="SAPBEXstdItemX 2 2 2 2 3" xfId="51241"/>
    <cellStyle name="SAPBEXstdItemX 2 2 2 2 3 2" xfId="51242"/>
    <cellStyle name="SAPBEXstdItemX 2 2 2 2 4" xfId="51243"/>
    <cellStyle name="SAPBEXstdItemX 2 2 2 2 4 2" xfId="51244"/>
    <cellStyle name="SAPBEXstdItemX 2 2 2 2 5" xfId="51245"/>
    <cellStyle name="SAPBEXstdItemX 2 2 2 3" xfId="7879"/>
    <cellStyle name="SAPBEXstdItemX 2 2 2 3 2" xfId="7880"/>
    <cellStyle name="SAPBEXstdItemX 2 2 2 3 2 2" xfId="51246"/>
    <cellStyle name="SAPBEXstdItemX 2 2 2 3 2 2 2" xfId="51247"/>
    <cellStyle name="SAPBEXstdItemX 2 2 2 3 2 3" xfId="51248"/>
    <cellStyle name="SAPBEXstdItemX 2 2 2 3 2 3 2" xfId="51249"/>
    <cellStyle name="SAPBEXstdItemX 2 2 2 3 2 4" xfId="51250"/>
    <cellStyle name="SAPBEXstdItemX 2 2 2 3 3" xfId="51251"/>
    <cellStyle name="SAPBEXstdItemX 2 2 2 3 3 2" xfId="51252"/>
    <cellStyle name="SAPBEXstdItemX 2 2 2 3 4" xfId="51253"/>
    <cellStyle name="SAPBEXstdItemX 2 2 2 3 4 2" xfId="51254"/>
    <cellStyle name="SAPBEXstdItemX 2 2 2 3 5" xfId="51255"/>
    <cellStyle name="SAPBEXstdItemX 2 2 2 4" xfId="7881"/>
    <cellStyle name="SAPBEXstdItemX 2 2 2 4 2" xfId="7882"/>
    <cellStyle name="SAPBEXstdItemX 2 2 2 4 2 2" xfId="51256"/>
    <cellStyle name="SAPBEXstdItemX 2 2 2 4 2 2 2" xfId="51257"/>
    <cellStyle name="SAPBEXstdItemX 2 2 2 4 2 3" xfId="51258"/>
    <cellStyle name="SAPBEXstdItemX 2 2 2 4 2 3 2" xfId="51259"/>
    <cellStyle name="SAPBEXstdItemX 2 2 2 4 2 4" xfId="51260"/>
    <cellStyle name="SAPBEXstdItemX 2 2 2 4 3" xfId="51261"/>
    <cellStyle name="SAPBEXstdItemX 2 2 2 4 3 2" xfId="51262"/>
    <cellStyle name="SAPBEXstdItemX 2 2 2 4 4" xfId="51263"/>
    <cellStyle name="SAPBEXstdItemX 2 2 2 4 4 2" xfId="51264"/>
    <cellStyle name="SAPBEXstdItemX 2 2 2 4 5" xfId="51265"/>
    <cellStyle name="SAPBEXstdItemX 2 2 2 5" xfId="7883"/>
    <cellStyle name="SAPBEXstdItemX 2 2 2 5 2" xfId="7884"/>
    <cellStyle name="SAPBEXstdItemX 2 2 2 5 2 2" xfId="51266"/>
    <cellStyle name="SAPBEXstdItemX 2 2 2 5 2 2 2" xfId="51267"/>
    <cellStyle name="SAPBEXstdItemX 2 2 2 5 2 3" xfId="51268"/>
    <cellStyle name="SAPBEXstdItemX 2 2 2 5 2 3 2" xfId="51269"/>
    <cellStyle name="SAPBEXstdItemX 2 2 2 5 2 4" xfId="51270"/>
    <cellStyle name="SAPBEXstdItemX 2 2 2 5 3" xfId="51271"/>
    <cellStyle name="SAPBEXstdItemX 2 2 2 5 3 2" xfId="51272"/>
    <cellStyle name="SAPBEXstdItemX 2 2 2 5 4" xfId="51273"/>
    <cellStyle name="SAPBEXstdItemX 2 2 2 5 4 2" xfId="51274"/>
    <cellStyle name="SAPBEXstdItemX 2 2 2 5 5" xfId="51275"/>
    <cellStyle name="SAPBEXstdItemX 2 2 2 6" xfId="7885"/>
    <cellStyle name="SAPBEXstdItemX 2 2 2 6 2" xfId="7886"/>
    <cellStyle name="SAPBEXstdItemX 2 2 2 6 2 2" xfId="51276"/>
    <cellStyle name="SAPBEXstdItemX 2 2 2 6 2 2 2" xfId="51277"/>
    <cellStyle name="SAPBEXstdItemX 2 2 2 6 2 3" xfId="51278"/>
    <cellStyle name="SAPBEXstdItemX 2 2 2 6 2 3 2" xfId="51279"/>
    <cellStyle name="SAPBEXstdItemX 2 2 2 6 2 4" xfId="51280"/>
    <cellStyle name="SAPBEXstdItemX 2 2 2 6 3" xfId="51281"/>
    <cellStyle name="SAPBEXstdItemX 2 2 2 6 3 2" xfId="51282"/>
    <cellStyle name="SAPBEXstdItemX 2 2 2 6 4" xfId="51283"/>
    <cellStyle name="SAPBEXstdItemX 2 2 2 6 4 2" xfId="51284"/>
    <cellStyle name="SAPBEXstdItemX 2 2 2 6 5" xfId="51285"/>
    <cellStyle name="SAPBEXstdItemX 2 2 2 7" xfId="7887"/>
    <cellStyle name="SAPBEXstdItemX 2 2 2 7 2" xfId="51286"/>
    <cellStyle name="SAPBEXstdItemX 2 2 2 7 2 2" xfId="51287"/>
    <cellStyle name="SAPBEXstdItemX 2 2 2 7 3" xfId="51288"/>
    <cellStyle name="SAPBEXstdItemX 2 2 2 7 3 2" xfId="51289"/>
    <cellStyle name="SAPBEXstdItemX 2 2 2 7 4" xfId="51290"/>
    <cellStyle name="SAPBEXstdItemX 2 2 2 8" xfId="51291"/>
    <cellStyle name="SAPBEXstdItemX 2 2 2 8 2" xfId="51292"/>
    <cellStyle name="SAPBEXstdItemX 2 2 2 9" xfId="51293"/>
    <cellStyle name="SAPBEXstdItemX 2 2 2 9 2" xfId="51294"/>
    <cellStyle name="SAPBEXstdItemX 2 2 3" xfId="7888"/>
    <cellStyle name="SAPBEXstdItemX 2 2 3 10" xfId="51295"/>
    <cellStyle name="SAPBEXstdItemX 2 2 3 2" xfId="7889"/>
    <cellStyle name="SAPBEXstdItemX 2 2 3 2 2" xfId="7890"/>
    <cellStyle name="SAPBEXstdItemX 2 2 3 2 2 2" xfId="51296"/>
    <cellStyle name="SAPBEXstdItemX 2 2 3 2 2 2 2" xfId="51297"/>
    <cellStyle name="SAPBEXstdItemX 2 2 3 2 2 3" xfId="51298"/>
    <cellStyle name="SAPBEXstdItemX 2 2 3 2 2 3 2" xfId="51299"/>
    <cellStyle name="SAPBEXstdItemX 2 2 3 2 2 4" xfId="51300"/>
    <cellStyle name="SAPBEXstdItemX 2 2 3 2 3" xfId="51301"/>
    <cellStyle name="SAPBEXstdItemX 2 2 3 2 3 2" xfId="51302"/>
    <cellStyle name="SAPBEXstdItemX 2 2 3 2 4" xfId="51303"/>
    <cellStyle name="SAPBEXstdItemX 2 2 3 2 4 2" xfId="51304"/>
    <cellStyle name="SAPBEXstdItemX 2 2 3 2 5" xfId="51305"/>
    <cellStyle name="SAPBEXstdItemX 2 2 3 3" xfId="7891"/>
    <cellStyle name="SAPBEXstdItemX 2 2 3 3 2" xfId="7892"/>
    <cellStyle name="SAPBEXstdItemX 2 2 3 3 2 2" xfId="51306"/>
    <cellStyle name="SAPBEXstdItemX 2 2 3 3 2 2 2" xfId="51307"/>
    <cellStyle name="SAPBEXstdItemX 2 2 3 3 2 3" xfId="51308"/>
    <cellStyle name="SAPBEXstdItemX 2 2 3 3 2 3 2" xfId="51309"/>
    <cellStyle name="SAPBEXstdItemX 2 2 3 3 2 4" xfId="51310"/>
    <cellStyle name="SAPBEXstdItemX 2 2 3 3 3" xfId="51311"/>
    <cellStyle name="SAPBEXstdItemX 2 2 3 3 3 2" xfId="51312"/>
    <cellStyle name="SAPBEXstdItemX 2 2 3 3 4" xfId="51313"/>
    <cellStyle name="SAPBEXstdItemX 2 2 3 3 4 2" xfId="51314"/>
    <cellStyle name="SAPBEXstdItemX 2 2 3 3 5" xfId="51315"/>
    <cellStyle name="SAPBEXstdItemX 2 2 3 4" xfId="7893"/>
    <cellStyle name="SAPBEXstdItemX 2 2 3 4 2" xfId="7894"/>
    <cellStyle name="SAPBEXstdItemX 2 2 3 4 2 2" xfId="51316"/>
    <cellStyle name="SAPBEXstdItemX 2 2 3 4 2 2 2" xfId="51317"/>
    <cellStyle name="SAPBEXstdItemX 2 2 3 4 2 3" xfId="51318"/>
    <cellStyle name="SAPBEXstdItemX 2 2 3 4 2 3 2" xfId="51319"/>
    <cellStyle name="SAPBEXstdItemX 2 2 3 4 2 4" xfId="51320"/>
    <cellStyle name="SAPBEXstdItemX 2 2 3 4 3" xfId="51321"/>
    <cellStyle name="SAPBEXstdItemX 2 2 3 4 3 2" xfId="51322"/>
    <cellStyle name="SAPBEXstdItemX 2 2 3 4 4" xfId="51323"/>
    <cellStyle name="SAPBEXstdItemX 2 2 3 4 4 2" xfId="51324"/>
    <cellStyle name="SAPBEXstdItemX 2 2 3 4 5" xfId="51325"/>
    <cellStyle name="SAPBEXstdItemX 2 2 3 5" xfId="7895"/>
    <cellStyle name="SAPBEXstdItemX 2 2 3 5 2" xfId="7896"/>
    <cellStyle name="SAPBEXstdItemX 2 2 3 5 2 2" xfId="51326"/>
    <cellStyle name="SAPBEXstdItemX 2 2 3 5 2 2 2" xfId="51327"/>
    <cellStyle name="SAPBEXstdItemX 2 2 3 5 2 3" xfId="51328"/>
    <cellStyle name="SAPBEXstdItemX 2 2 3 5 2 3 2" xfId="51329"/>
    <cellStyle name="SAPBEXstdItemX 2 2 3 5 2 4" xfId="51330"/>
    <cellStyle name="SAPBEXstdItemX 2 2 3 5 3" xfId="51331"/>
    <cellStyle name="SAPBEXstdItemX 2 2 3 5 3 2" xfId="51332"/>
    <cellStyle name="SAPBEXstdItemX 2 2 3 5 4" xfId="51333"/>
    <cellStyle name="SAPBEXstdItemX 2 2 3 5 4 2" xfId="51334"/>
    <cellStyle name="SAPBEXstdItemX 2 2 3 5 5" xfId="51335"/>
    <cellStyle name="SAPBEXstdItemX 2 2 3 6" xfId="7897"/>
    <cellStyle name="SAPBEXstdItemX 2 2 3 6 2" xfId="7898"/>
    <cellStyle name="SAPBEXstdItemX 2 2 3 6 2 2" xfId="51336"/>
    <cellStyle name="SAPBEXstdItemX 2 2 3 6 2 2 2" xfId="51337"/>
    <cellStyle name="SAPBEXstdItemX 2 2 3 6 2 3" xfId="51338"/>
    <cellStyle name="SAPBEXstdItemX 2 2 3 6 2 3 2" xfId="51339"/>
    <cellStyle name="SAPBEXstdItemX 2 2 3 6 2 4" xfId="51340"/>
    <cellStyle name="SAPBEXstdItemX 2 2 3 6 3" xfId="51341"/>
    <cellStyle name="SAPBEXstdItemX 2 2 3 6 3 2" xfId="51342"/>
    <cellStyle name="SAPBEXstdItemX 2 2 3 6 4" xfId="51343"/>
    <cellStyle name="SAPBEXstdItemX 2 2 3 6 4 2" xfId="51344"/>
    <cellStyle name="SAPBEXstdItemX 2 2 3 6 5" xfId="51345"/>
    <cellStyle name="SAPBEXstdItemX 2 2 3 7" xfId="7899"/>
    <cellStyle name="SAPBEXstdItemX 2 2 3 7 2" xfId="51346"/>
    <cellStyle name="SAPBEXstdItemX 2 2 3 7 2 2" xfId="51347"/>
    <cellStyle name="SAPBEXstdItemX 2 2 3 7 3" xfId="51348"/>
    <cellStyle name="SAPBEXstdItemX 2 2 3 7 3 2" xfId="51349"/>
    <cellStyle name="SAPBEXstdItemX 2 2 3 7 4" xfId="51350"/>
    <cellStyle name="SAPBEXstdItemX 2 2 3 8" xfId="51351"/>
    <cellStyle name="SAPBEXstdItemX 2 2 3 8 2" xfId="51352"/>
    <cellStyle name="SAPBEXstdItemX 2 2 3 9" xfId="51353"/>
    <cellStyle name="SAPBEXstdItemX 2 2 3 9 2" xfId="51354"/>
    <cellStyle name="SAPBEXstdItemX 2 2 4" xfId="7900"/>
    <cellStyle name="SAPBEXstdItemX 2 2 4 10" xfId="51355"/>
    <cellStyle name="SAPBEXstdItemX 2 2 4 2" xfId="7901"/>
    <cellStyle name="SAPBEXstdItemX 2 2 4 2 2" xfId="7902"/>
    <cellStyle name="SAPBEXstdItemX 2 2 4 2 2 2" xfId="51356"/>
    <cellStyle name="SAPBEXstdItemX 2 2 4 2 2 2 2" xfId="51357"/>
    <cellStyle name="SAPBEXstdItemX 2 2 4 2 2 3" xfId="51358"/>
    <cellStyle name="SAPBEXstdItemX 2 2 4 2 2 3 2" xfId="51359"/>
    <cellStyle name="SAPBEXstdItemX 2 2 4 2 2 4" xfId="51360"/>
    <cellStyle name="SAPBEXstdItemX 2 2 4 2 3" xfId="51361"/>
    <cellStyle name="SAPBEXstdItemX 2 2 4 2 3 2" xfId="51362"/>
    <cellStyle name="SAPBEXstdItemX 2 2 4 2 4" xfId="51363"/>
    <cellStyle name="SAPBEXstdItemX 2 2 4 2 4 2" xfId="51364"/>
    <cellStyle name="SAPBEXstdItemX 2 2 4 2 5" xfId="51365"/>
    <cellStyle name="SAPBEXstdItemX 2 2 4 3" xfId="7903"/>
    <cellStyle name="SAPBEXstdItemX 2 2 4 3 2" xfId="7904"/>
    <cellStyle name="SAPBEXstdItemX 2 2 4 3 2 2" xfId="51366"/>
    <cellStyle name="SAPBEXstdItemX 2 2 4 3 2 2 2" xfId="51367"/>
    <cellStyle name="SAPBEXstdItemX 2 2 4 3 2 3" xfId="51368"/>
    <cellStyle name="SAPBEXstdItemX 2 2 4 3 2 3 2" xfId="51369"/>
    <cellStyle name="SAPBEXstdItemX 2 2 4 3 2 4" xfId="51370"/>
    <cellStyle name="SAPBEXstdItemX 2 2 4 3 3" xfId="51371"/>
    <cellStyle name="SAPBEXstdItemX 2 2 4 3 3 2" xfId="51372"/>
    <cellStyle name="SAPBEXstdItemX 2 2 4 3 4" xfId="51373"/>
    <cellStyle name="SAPBEXstdItemX 2 2 4 3 4 2" xfId="51374"/>
    <cellStyle name="SAPBEXstdItemX 2 2 4 3 5" xfId="51375"/>
    <cellStyle name="SAPBEXstdItemX 2 2 4 4" xfId="7905"/>
    <cellStyle name="SAPBEXstdItemX 2 2 4 4 2" xfId="7906"/>
    <cellStyle name="SAPBEXstdItemX 2 2 4 4 2 2" xfId="51376"/>
    <cellStyle name="SAPBEXstdItemX 2 2 4 4 2 2 2" xfId="51377"/>
    <cellStyle name="SAPBEXstdItemX 2 2 4 4 2 3" xfId="51378"/>
    <cellStyle name="SAPBEXstdItemX 2 2 4 4 2 3 2" xfId="51379"/>
    <cellStyle name="SAPBEXstdItemX 2 2 4 4 2 4" xfId="51380"/>
    <cellStyle name="SAPBEXstdItemX 2 2 4 4 3" xfId="51381"/>
    <cellStyle name="SAPBEXstdItemX 2 2 4 4 3 2" xfId="51382"/>
    <cellStyle name="SAPBEXstdItemX 2 2 4 4 4" xfId="51383"/>
    <cellStyle name="SAPBEXstdItemX 2 2 4 4 4 2" xfId="51384"/>
    <cellStyle name="SAPBEXstdItemX 2 2 4 4 5" xfId="51385"/>
    <cellStyle name="SAPBEXstdItemX 2 2 4 5" xfId="7907"/>
    <cellStyle name="SAPBEXstdItemX 2 2 4 5 2" xfId="7908"/>
    <cellStyle name="SAPBEXstdItemX 2 2 4 5 2 2" xfId="51386"/>
    <cellStyle name="SAPBEXstdItemX 2 2 4 5 2 2 2" xfId="51387"/>
    <cellStyle name="SAPBEXstdItemX 2 2 4 5 2 3" xfId="51388"/>
    <cellStyle name="SAPBEXstdItemX 2 2 4 5 2 3 2" xfId="51389"/>
    <cellStyle name="SAPBEXstdItemX 2 2 4 5 2 4" xfId="51390"/>
    <cellStyle name="SAPBEXstdItemX 2 2 4 5 3" xfId="51391"/>
    <cellStyle name="SAPBEXstdItemX 2 2 4 5 3 2" xfId="51392"/>
    <cellStyle name="SAPBEXstdItemX 2 2 4 5 4" xfId="51393"/>
    <cellStyle name="SAPBEXstdItemX 2 2 4 5 4 2" xfId="51394"/>
    <cellStyle name="SAPBEXstdItemX 2 2 4 5 5" xfId="51395"/>
    <cellStyle name="SAPBEXstdItemX 2 2 4 6" xfId="7909"/>
    <cellStyle name="SAPBEXstdItemX 2 2 4 6 2" xfId="7910"/>
    <cellStyle name="SAPBEXstdItemX 2 2 4 6 2 2" xfId="51396"/>
    <cellStyle name="SAPBEXstdItemX 2 2 4 6 2 2 2" xfId="51397"/>
    <cellStyle name="SAPBEXstdItemX 2 2 4 6 2 3" xfId="51398"/>
    <cellStyle name="SAPBEXstdItemX 2 2 4 6 2 3 2" xfId="51399"/>
    <cellStyle name="SAPBEXstdItemX 2 2 4 6 2 4" xfId="51400"/>
    <cellStyle name="SAPBEXstdItemX 2 2 4 6 3" xfId="51401"/>
    <cellStyle name="SAPBEXstdItemX 2 2 4 6 3 2" xfId="51402"/>
    <cellStyle name="SAPBEXstdItemX 2 2 4 6 4" xfId="51403"/>
    <cellStyle name="SAPBEXstdItemX 2 2 4 6 4 2" xfId="51404"/>
    <cellStyle name="SAPBEXstdItemX 2 2 4 6 5" xfId="51405"/>
    <cellStyle name="SAPBEXstdItemX 2 2 4 7" xfId="7911"/>
    <cellStyle name="SAPBEXstdItemX 2 2 4 7 2" xfId="51406"/>
    <cellStyle name="SAPBEXstdItemX 2 2 4 7 2 2" xfId="51407"/>
    <cellStyle name="SAPBEXstdItemX 2 2 4 7 3" xfId="51408"/>
    <cellStyle name="SAPBEXstdItemX 2 2 4 7 3 2" xfId="51409"/>
    <cellStyle name="SAPBEXstdItemX 2 2 4 7 4" xfId="51410"/>
    <cellStyle name="SAPBEXstdItemX 2 2 4 8" xfId="51411"/>
    <cellStyle name="SAPBEXstdItemX 2 2 4 8 2" xfId="51412"/>
    <cellStyle name="SAPBEXstdItemX 2 2 4 9" xfId="51413"/>
    <cellStyle name="SAPBEXstdItemX 2 2 4 9 2" xfId="51414"/>
    <cellStyle name="SAPBEXstdItemX 2 2 5" xfId="7912"/>
    <cellStyle name="SAPBEXstdItemX 2 2 5 2" xfId="7913"/>
    <cellStyle name="SAPBEXstdItemX 2 2 5 2 2" xfId="51415"/>
    <cellStyle name="SAPBEXstdItemX 2 2 5 2 2 2" xfId="51416"/>
    <cellStyle name="SAPBEXstdItemX 2 2 5 2 3" xfId="51417"/>
    <cellStyle name="SAPBEXstdItemX 2 2 5 2 3 2" xfId="51418"/>
    <cellStyle name="SAPBEXstdItemX 2 2 5 2 4" xfId="51419"/>
    <cellStyle name="SAPBEXstdItemX 2 2 5 3" xfId="51420"/>
    <cellStyle name="SAPBEXstdItemX 2 2 5 3 2" xfId="51421"/>
    <cellStyle name="SAPBEXstdItemX 2 2 5 4" xfId="51422"/>
    <cellStyle name="SAPBEXstdItemX 2 2 5 4 2" xfId="51423"/>
    <cellStyle name="SAPBEXstdItemX 2 2 5 5" xfId="51424"/>
    <cellStyle name="SAPBEXstdItemX 2 2 6" xfId="7914"/>
    <cellStyle name="SAPBEXstdItemX 2 2 6 2" xfId="7915"/>
    <cellStyle name="SAPBEXstdItemX 2 2 6 2 2" xfId="51425"/>
    <cellStyle name="SAPBEXstdItemX 2 2 6 2 2 2" xfId="51426"/>
    <cellStyle name="SAPBEXstdItemX 2 2 6 2 3" xfId="51427"/>
    <cellStyle name="SAPBEXstdItemX 2 2 6 2 3 2" xfId="51428"/>
    <cellStyle name="SAPBEXstdItemX 2 2 6 2 4" xfId="51429"/>
    <cellStyle name="SAPBEXstdItemX 2 2 6 3" xfId="51430"/>
    <cellStyle name="SAPBEXstdItemX 2 2 6 3 2" xfId="51431"/>
    <cellStyle name="SAPBEXstdItemX 2 2 6 4" xfId="51432"/>
    <cellStyle name="SAPBEXstdItemX 2 2 6 4 2" xfId="51433"/>
    <cellStyle name="SAPBEXstdItemX 2 2 6 5" xfId="51434"/>
    <cellStyle name="SAPBEXstdItemX 2 2 7" xfId="7916"/>
    <cellStyle name="SAPBEXstdItemX 2 2 7 2" xfId="7917"/>
    <cellStyle name="SAPBEXstdItemX 2 2 7 2 2" xfId="51435"/>
    <cellStyle name="SAPBEXstdItemX 2 2 7 2 2 2" xfId="51436"/>
    <cellStyle name="SAPBEXstdItemX 2 2 7 2 3" xfId="51437"/>
    <cellStyle name="SAPBEXstdItemX 2 2 7 2 3 2" xfId="51438"/>
    <cellStyle name="SAPBEXstdItemX 2 2 7 2 4" xfId="51439"/>
    <cellStyle name="SAPBEXstdItemX 2 2 7 3" xfId="51440"/>
    <cellStyle name="SAPBEXstdItemX 2 2 7 3 2" xfId="51441"/>
    <cellStyle name="SAPBEXstdItemX 2 2 7 4" xfId="51442"/>
    <cellStyle name="SAPBEXstdItemX 2 2 7 4 2" xfId="51443"/>
    <cellStyle name="SAPBEXstdItemX 2 2 7 5" xfId="51444"/>
    <cellStyle name="SAPBEXstdItemX 2 2 8" xfId="7918"/>
    <cellStyle name="SAPBEXstdItemX 2 2 8 2" xfId="7919"/>
    <cellStyle name="SAPBEXstdItemX 2 2 8 2 2" xfId="51445"/>
    <cellStyle name="SAPBEXstdItemX 2 2 8 2 2 2" xfId="51446"/>
    <cellStyle name="SAPBEXstdItemX 2 2 8 2 3" xfId="51447"/>
    <cellStyle name="SAPBEXstdItemX 2 2 8 2 3 2" xfId="51448"/>
    <cellStyle name="SAPBEXstdItemX 2 2 8 2 4" xfId="51449"/>
    <cellStyle name="SAPBEXstdItemX 2 2 8 3" xfId="51450"/>
    <cellStyle name="SAPBEXstdItemX 2 2 8 3 2" xfId="51451"/>
    <cellStyle name="SAPBEXstdItemX 2 2 8 4" xfId="51452"/>
    <cellStyle name="SAPBEXstdItemX 2 2 8 4 2" xfId="51453"/>
    <cellStyle name="SAPBEXstdItemX 2 2 8 5" xfId="51454"/>
    <cellStyle name="SAPBEXstdItemX 2 2 9" xfId="7920"/>
    <cellStyle name="SAPBEXstdItemX 2 2 9 2" xfId="7921"/>
    <cellStyle name="SAPBEXstdItemX 2 2 9 2 2" xfId="51455"/>
    <cellStyle name="SAPBEXstdItemX 2 2 9 2 2 2" xfId="51456"/>
    <cellStyle name="SAPBEXstdItemX 2 2 9 2 3" xfId="51457"/>
    <cellStyle name="SAPBEXstdItemX 2 2 9 2 3 2" xfId="51458"/>
    <cellStyle name="SAPBEXstdItemX 2 2 9 2 4" xfId="51459"/>
    <cellStyle name="SAPBEXstdItemX 2 2 9 3" xfId="51460"/>
    <cellStyle name="SAPBEXstdItemX 2 2 9 3 2" xfId="51461"/>
    <cellStyle name="SAPBEXstdItemX 2 2 9 4" xfId="51462"/>
    <cellStyle name="SAPBEXstdItemX 2 2 9 4 2" xfId="51463"/>
    <cellStyle name="SAPBEXstdItemX 2 2 9 5" xfId="51464"/>
    <cellStyle name="SAPBEXstdItemX 2 20" xfId="51465"/>
    <cellStyle name="SAPBEXstdItemX 2 20 2" xfId="51466"/>
    <cellStyle name="SAPBEXstdItemX 2 21" xfId="51467"/>
    <cellStyle name="SAPBEXstdItemX 2 3" xfId="7922"/>
    <cellStyle name="SAPBEXstdItemX 2 3 10" xfId="51468"/>
    <cellStyle name="SAPBEXstdItemX 2 3 2" xfId="7923"/>
    <cellStyle name="SAPBEXstdItemX 2 3 2 2" xfId="7924"/>
    <cellStyle name="SAPBEXstdItemX 2 3 2 2 2" xfId="51469"/>
    <cellStyle name="SAPBEXstdItemX 2 3 2 2 2 2" xfId="51470"/>
    <cellStyle name="SAPBEXstdItemX 2 3 2 2 3" xfId="51471"/>
    <cellStyle name="SAPBEXstdItemX 2 3 2 2 3 2" xfId="51472"/>
    <cellStyle name="SAPBEXstdItemX 2 3 2 2 4" xfId="51473"/>
    <cellStyle name="SAPBEXstdItemX 2 3 2 3" xfId="51474"/>
    <cellStyle name="SAPBEXstdItemX 2 3 2 3 2" xfId="51475"/>
    <cellStyle name="SAPBEXstdItemX 2 3 2 4" xfId="51476"/>
    <cellStyle name="SAPBEXstdItemX 2 3 2 4 2" xfId="51477"/>
    <cellStyle name="SAPBEXstdItemX 2 3 2 5" xfId="51478"/>
    <cellStyle name="SAPBEXstdItemX 2 3 3" xfId="7925"/>
    <cellStyle name="SAPBEXstdItemX 2 3 3 2" xfId="7926"/>
    <cellStyle name="SAPBEXstdItemX 2 3 3 2 2" xfId="51479"/>
    <cellStyle name="SAPBEXstdItemX 2 3 3 2 2 2" xfId="51480"/>
    <cellStyle name="SAPBEXstdItemX 2 3 3 2 3" xfId="51481"/>
    <cellStyle name="SAPBEXstdItemX 2 3 3 2 3 2" xfId="51482"/>
    <cellStyle name="SAPBEXstdItemX 2 3 3 2 4" xfId="51483"/>
    <cellStyle name="SAPBEXstdItemX 2 3 3 3" xfId="51484"/>
    <cellStyle name="SAPBEXstdItemX 2 3 3 3 2" xfId="51485"/>
    <cellStyle name="SAPBEXstdItemX 2 3 3 4" xfId="51486"/>
    <cellStyle name="SAPBEXstdItemX 2 3 3 4 2" xfId="51487"/>
    <cellStyle name="SAPBEXstdItemX 2 3 3 5" xfId="51488"/>
    <cellStyle name="SAPBEXstdItemX 2 3 4" xfId="7927"/>
    <cellStyle name="SAPBEXstdItemX 2 3 4 2" xfId="7928"/>
    <cellStyle name="SAPBEXstdItemX 2 3 4 2 2" xfId="51489"/>
    <cellStyle name="SAPBEXstdItemX 2 3 4 2 2 2" xfId="51490"/>
    <cellStyle name="SAPBEXstdItemX 2 3 4 2 3" xfId="51491"/>
    <cellStyle name="SAPBEXstdItemX 2 3 4 2 3 2" xfId="51492"/>
    <cellStyle name="SAPBEXstdItemX 2 3 4 2 4" xfId="51493"/>
    <cellStyle name="SAPBEXstdItemX 2 3 4 3" xfId="51494"/>
    <cellStyle name="SAPBEXstdItemX 2 3 4 3 2" xfId="51495"/>
    <cellStyle name="SAPBEXstdItemX 2 3 4 4" xfId="51496"/>
    <cellStyle name="SAPBEXstdItemX 2 3 4 4 2" xfId="51497"/>
    <cellStyle name="SAPBEXstdItemX 2 3 4 5" xfId="51498"/>
    <cellStyle name="SAPBEXstdItemX 2 3 5" xfId="7929"/>
    <cellStyle name="SAPBEXstdItemX 2 3 5 2" xfId="7930"/>
    <cellStyle name="SAPBEXstdItemX 2 3 5 2 2" xfId="51499"/>
    <cellStyle name="SAPBEXstdItemX 2 3 5 2 2 2" xfId="51500"/>
    <cellStyle name="SAPBEXstdItemX 2 3 5 2 3" xfId="51501"/>
    <cellStyle name="SAPBEXstdItemX 2 3 5 2 3 2" xfId="51502"/>
    <cellStyle name="SAPBEXstdItemX 2 3 5 2 4" xfId="51503"/>
    <cellStyle name="SAPBEXstdItemX 2 3 5 3" xfId="51504"/>
    <cellStyle name="SAPBEXstdItemX 2 3 5 3 2" xfId="51505"/>
    <cellStyle name="SAPBEXstdItemX 2 3 5 4" xfId="51506"/>
    <cellStyle name="SAPBEXstdItemX 2 3 5 4 2" xfId="51507"/>
    <cellStyle name="SAPBEXstdItemX 2 3 5 5" xfId="51508"/>
    <cellStyle name="SAPBEXstdItemX 2 3 6" xfId="7931"/>
    <cellStyle name="SAPBEXstdItemX 2 3 6 2" xfId="7932"/>
    <cellStyle name="SAPBEXstdItemX 2 3 6 2 2" xfId="51509"/>
    <cellStyle name="SAPBEXstdItemX 2 3 6 2 2 2" xfId="51510"/>
    <cellStyle name="SAPBEXstdItemX 2 3 6 2 3" xfId="51511"/>
    <cellStyle name="SAPBEXstdItemX 2 3 6 2 3 2" xfId="51512"/>
    <cellStyle name="SAPBEXstdItemX 2 3 6 2 4" xfId="51513"/>
    <cellStyle name="SAPBEXstdItemX 2 3 6 3" xfId="51514"/>
    <cellStyle name="SAPBEXstdItemX 2 3 6 3 2" xfId="51515"/>
    <cellStyle name="SAPBEXstdItemX 2 3 6 4" xfId="51516"/>
    <cellStyle name="SAPBEXstdItemX 2 3 6 4 2" xfId="51517"/>
    <cellStyle name="SAPBEXstdItemX 2 3 6 5" xfId="51518"/>
    <cellStyle name="SAPBEXstdItemX 2 3 7" xfId="7933"/>
    <cellStyle name="SAPBEXstdItemX 2 3 7 2" xfId="51519"/>
    <cellStyle name="SAPBEXstdItemX 2 3 7 2 2" xfId="51520"/>
    <cellStyle name="SAPBEXstdItemX 2 3 7 3" xfId="51521"/>
    <cellStyle name="SAPBEXstdItemX 2 3 7 3 2" xfId="51522"/>
    <cellStyle name="SAPBEXstdItemX 2 3 7 4" xfId="51523"/>
    <cellStyle name="SAPBEXstdItemX 2 3 8" xfId="51524"/>
    <cellStyle name="SAPBEXstdItemX 2 3 8 2" xfId="51525"/>
    <cellStyle name="SAPBEXstdItemX 2 3 9" xfId="51526"/>
    <cellStyle name="SAPBEXstdItemX 2 3 9 2" xfId="51527"/>
    <cellStyle name="SAPBEXstdItemX 2 4" xfId="7934"/>
    <cellStyle name="SAPBEXstdItemX 2 4 10" xfId="51528"/>
    <cellStyle name="SAPBEXstdItemX 2 4 2" xfId="7935"/>
    <cellStyle name="SAPBEXstdItemX 2 4 2 2" xfId="7936"/>
    <cellStyle name="SAPBEXstdItemX 2 4 2 2 2" xfId="51529"/>
    <cellStyle name="SAPBEXstdItemX 2 4 2 2 2 2" xfId="51530"/>
    <cellStyle name="SAPBEXstdItemX 2 4 2 2 3" xfId="51531"/>
    <cellStyle name="SAPBEXstdItemX 2 4 2 2 3 2" xfId="51532"/>
    <cellStyle name="SAPBEXstdItemX 2 4 2 2 4" xfId="51533"/>
    <cellStyle name="SAPBEXstdItemX 2 4 2 3" xfId="51534"/>
    <cellStyle name="SAPBEXstdItemX 2 4 2 3 2" xfId="51535"/>
    <cellStyle name="SAPBEXstdItemX 2 4 2 4" xfId="51536"/>
    <cellStyle name="SAPBEXstdItemX 2 4 2 4 2" xfId="51537"/>
    <cellStyle name="SAPBEXstdItemX 2 4 2 5" xfId="51538"/>
    <cellStyle name="SAPBEXstdItemX 2 4 3" xfId="7937"/>
    <cellStyle name="SAPBEXstdItemX 2 4 3 2" xfId="7938"/>
    <cellStyle name="SAPBEXstdItemX 2 4 3 2 2" xfId="51539"/>
    <cellStyle name="SAPBEXstdItemX 2 4 3 2 2 2" xfId="51540"/>
    <cellStyle name="SAPBEXstdItemX 2 4 3 2 3" xfId="51541"/>
    <cellStyle name="SAPBEXstdItemX 2 4 3 2 3 2" xfId="51542"/>
    <cellStyle name="SAPBEXstdItemX 2 4 3 2 4" xfId="51543"/>
    <cellStyle name="SAPBEXstdItemX 2 4 3 3" xfId="51544"/>
    <cellStyle name="SAPBEXstdItemX 2 4 3 3 2" xfId="51545"/>
    <cellStyle name="SAPBEXstdItemX 2 4 3 4" xfId="51546"/>
    <cellStyle name="SAPBEXstdItemX 2 4 3 4 2" xfId="51547"/>
    <cellStyle name="SAPBEXstdItemX 2 4 3 5" xfId="51548"/>
    <cellStyle name="SAPBEXstdItemX 2 4 4" xfId="7939"/>
    <cellStyle name="SAPBEXstdItemX 2 4 4 2" xfId="7940"/>
    <cellStyle name="SAPBEXstdItemX 2 4 4 2 2" xfId="51549"/>
    <cellStyle name="SAPBEXstdItemX 2 4 4 2 2 2" xfId="51550"/>
    <cellStyle name="SAPBEXstdItemX 2 4 4 2 3" xfId="51551"/>
    <cellStyle name="SAPBEXstdItemX 2 4 4 2 3 2" xfId="51552"/>
    <cellStyle name="SAPBEXstdItemX 2 4 4 2 4" xfId="51553"/>
    <cellStyle name="SAPBEXstdItemX 2 4 4 3" xfId="51554"/>
    <cellStyle name="SAPBEXstdItemX 2 4 4 3 2" xfId="51555"/>
    <cellStyle name="SAPBEXstdItemX 2 4 4 4" xfId="51556"/>
    <cellStyle name="SAPBEXstdItemX 2 4 4 4 2" xfId="51557"/>
    <cellStyle name="SAPBEXstdItemX 2 4 4 5" xfId="51558"/>
    <cellStyle name="SAPBEXstdItemX 2 4 5" xfId="7941"/>
    <cellStyle name="SAPBEXstdItemX 2 4 5 2" xfId="7942"/>
    <cellStyle name="SAPBEXstdItemX 2 4 5 2 2" xfId="51559"/>
    <cellStyle name="SAPBEXstdItemX 2 4 5 2 2 2" xfId="51560"/>
    <cellStyle name="SAPBEXstdItemX 2 4 5 2 3" xfId="51561"/>
    <cellStyle name="SAPBEXstdItemX 2 4 5 2 3 2" xfId="51562"/>
    <cellStyle name="SAPBEXstdItemX 2 4 5 2 4" xfId="51563"/>
    <cellStyle name="SAPBEXstdItemX 2 4 5 3" xfId="51564"/>
    <cellStyle name="SAPBEXstdItemX 2 4 5 3 2" xfId="51565"/>
    <cellStyle name="SAPBEXstdItemX 2 4 5 4" xfId="51566"/>
    <cellStyle name="SAPBEXstdItemX 2 4 5 4 2" xfId="51567"/>
    <cellStyle name="SAPBEXstdItemX 2 4 5 5" xfId="51568"/>
    <cellStyle name="SAPBEXstdItemX 2 4 6" xfId="7943"/>
    <cellStyle name="SAPBEXstdItemX 2 4 6 2" xfId="7944"/>
    <cellStyle name="SAPBEXstdItemX 2 4 6 2 2" xfId="51569"/>
    <cellStyle name="SAPBEXstdItemX 2 4 6 2 2 2" xfId="51570"/>
    <cellStyle name="SAPBEXstdItemX 2 4 6 2 3" xfId="51571"/>
    <cellStyle name="SAPBEXstdItemX 2 4 6 2 3 2" xfId="51572"/>
    <cellStyle name="SAPBEXstdItemX 2 4 6 2 4" xfId="51573"/>
    <cellStyle name="SAPBEXstdItemX 2 4 6 3" xfId="51574"/>
    <cellStyle name="SAPBEXstdItemX 2 4 6 3 2" xfId="51575"/>
    <cellStyle name="SAPBEXstdItemX 2 4 6 4" xfId="51576"/>
    <cellStyle name="SAPBEXstdItemX 2 4 6 4 2" xfId="51577"/>
    <cellStyle name="SAPBEXstdItemX 2 4 6 5" xfId="51578"/>
    <cellStyle name="SAPBEXstdItemX 2 4 7" xfId="7945"/>
    <cellStyle name="SAPBEXstdItemX 2 4 7 2" xfId="51579"/>
    <cellStyle name="SAPBEXstdItemX 2 4 7 2 2" xfId="51580"/>
    <cellStyle name="SAPBEXstdItemX 2 4 7 3" xfId="51581"/>
    <cellStyle name="SAPBEXstdItemX 2 4 7 3 2" xfId="51582"/>
    <cellStyle name="SAPBEXstdItemX 2 4 7 4" xfId="51583"/>
    <cellStyle name="SAPBEXstdItemX 2 4 8" xfId="51584"/>
    <cellStyle name="SAPBEXstdItemX 2 4 8 2" xfId="51585"/>
    <cellStyle name="SAPBEXstdItemX 2 4 9" xfId="51586"/>
    <cellStyle name="SAPBEXstdItemX 2 4 9 2" xfId="51587"/>
    <cellStyle name="SAPBEXstdItemX 2 5" xfId="7946"/>
    <cellStyle name="SAPBEXstdItemX 2 5 10" xfId="51588"/>
    <cellStyle name="SAPBEXstdItemX 2 5 2" xfId="7947"/>
    <cellStyle name="SAPBEXstdItemX 2 5 2 2" xfId="7948"/>
    <cellStyle name="SAPBEXstdItemX 2 5 2 2 2" xfId="51589"/>
    <cellStyle name="SAPBEXstdItemX 2 5 2 2 2 2" xfId="51590"/>
    <cellStyle name="SAPBEXstdItemX 2 5 2 2 3" xfId="51591"/>
    <cellStyle name="SAPBEXstdItemX 2 5 2 2 3 2" xfId="51592"/>
    <cellStyle name="SAPBEXstdItemX 2 5 2 2 4" xfId="51593"/>
    <cellStyle name="SAPBEXstdItemX 2 5 2 3" xfId="51594"/>
    <cellStyle name="SAPBEXstdItemX 2 5 2 3 2" xfId="51595"/>
    <cellStyle name="SAPBEXstdItemX 2 5 2 4" xfId="51596"/>
    <cellStyle name="SAPBEXstdItemX 2 5 2 4 2" xfId="51597"/>
    <cellStyle name="SAPBEXstdItemX 2 5 2 5" xfId="51598"/>
    <cellStyle name="SAPBEXstdItemX 2 5 3" xfId="7949"/>
    <cellStyle name="SAPBEXstdItemX 2 5 3 2" xfId="7950"/>
    <cellStyle name="SAPBEXstdItemX 2 5 3 2 2" xfId="51599"/>
    <cellStyle name="SAPBEXstdItemX 2 5 3 2 2 2" xfId="51600"/>
    <cellStyle name="SAPBEXstdItemX 2 5 3 2 3" xfId="51601"/>
    <cellStyle name="SAPBEXstdItemX 2 5 3 2 3 2" xfId="51602"/>
    <cellStyle name="SAPBEXstdItemX 2 5 3 2 4" xfId="51603"/>
    <cellStyle name="SAPBEXstdItemX 2 5 3 3" xfId="51604"/>
    <cellStyle name="SAPBEXstdItemX 2 5 3 3 2" xfId="51605"/>
    <cellStyle name="SAPBEXstdItemX 2 5 3 4" xfId="51606"/>
    <cellStyle name="SAPBEXstdItemX 2 5 3 4 2" xfId="51607"/>
    <cellStyle name="SAPBEXstdItemX 2 5 3 5" xfId="51608"/>
    <cellStyle name="SAPBEXstdItemX 2 5 4" xfId="7951"/>
    <cellStyle name="SAPBEXstdItemX 2 5 4 2" xfId="7952"/>
    <cellStyle name="SAPBEXstdItemX 2 5 4 2 2" xfId="51609"/>
    <cellStyle name="SAPBEXstdItemX 2 5 4 2 2 2" xfId="51610"/>
    <cellStyle name="SAPBEXstdItemX 2 5 4 2 3" xfId="51611"/>
    <cellStyle name="SAPBEXstdItemX 2 5 4 2 3 2" xfId="51612"/>
    <cellStyle name="SAPBEXstdItemX 2 5 4 2 4" xfId="51613"/>
    <cellStyle name="SAPBEXstdItemX 2 5 4 3" xfId="51614"/>
    <cellStyle name="SAPBEXstdItemX 2 5 4 3 2" xfId="51615"/>
    <cellStyle name="SAPBEXstdItemX 2 5 4 4" xfId="51616"/>
    <cellStyle name="SAPBEXstdItemX 2 5 4 4 2" xfId="51617"/>
    <cellStyle name="SAPBEXstdItemX 2 5 4 5" xfId="51618"/>
    <cellStyle name="SAPBEXstdItemX 2 5 5" xfId="7953"/>
    <cellStyle name="SAPBEXstdItemX 2 5 5 2" xfId="7954"/>
    <cellStyle name="SAPBEXstdItemX 2 5 5 2 2" xfId="51619"/>
    <cellStyle name="SAPBEXstdItemX 2 5 5 2 2 2" xfId="51620"/>
    <cellStyle name="SAPBEXstdItemX 2 5 5 2 3" xfId="51621"/>
    <cellStyle name="SAPBEXstdItemX 2 5 5 2 3 2" xfId="51622"/>
    <cellStyle name="SAPBEXstdItemX 2 5 5 2 4" xfId="51623"/>
    <cellStyle name="SAPBEXstdItemX 2 5 5 3" xfId="51624"/>
    <cellStyle name="SAPBEXstdItemX 2 5 5 3 2" xfId="51625"/>
    <cellStyle name="SAPBEXstdItemX 2 5 5 4" xfId="51626"/>
    <cellStyle name="SAPBEXstdItemX 2 5 5 4 2" xfId="51627"/>
    <cellStyle name="SAPBEXstdItemX 2 5 5 5" xfId="51628"/>
    <cellStyle name="SAPBEXstdItemX 2 5 6" xfId="7955"/>
    <cellStyle name="SAPBEXstdItemX 2 5 6 2" xfId="7956"/>
    <cellStyle name="SAPBEXstdItemX 2 5 6 2 2" xfId="51629"/>
    <cellStyle name="SAPBEXstdItemX 2 5 6 2 2 2" xfId="51630"/>
    <cellStyle name="SAPBEXstdItemX 2 5 6 2 3" xfId="51631"/>
    <cellStyle name="SAPBEXstdItemX 2 5 6 2 3 2" xfId="51632"/>
    <cellStyle name="SAPBEXstdItemX 2 5 6 2 4" xfId="51633"/>
    <cellStyle name="SAPBEXstdItemX 2 5 6 3" xfId="51634"/>
    <cellStyle name="SAPBEXstdItemX 2 5 6 3 2" xfId="51635"/>
    <cellStyle name="SAPBEXstdItemX 2 5 6 4" xfId="51636"/>
    <cellStyle name="SAPBEXstdItemX 2 5 6 4 2" xfId="51637"/>
    <cellStyle name="SAPBEXstdItemX 2 5 6 5" xfId="51638"/>
    <cellStyle name="SAPBEXstdItemX 2 5 7" xfId="7957"/>
    <cellStyle name="SAPBEXstdItemX 2 5 7 2" xfId="51639"/>
    <cellStyle name="SAPBEXstdItemX 2 5 7 2 2" xfId="51640"/>
    <cellStyle name="SAPBEXstdItemX 2 5 7 3" xfId="51641"/>
    <cellStyle name="SAPBEXstdItemX 2 5 7 3 2" xfId="51642"/>
    <cellStyle name="SAPBEXstdItemX 2 5 7 4" xfId="51643"/>
    <cellStyle name="SAPBEXstdItemX 2 5 8" xfId="51644"/>
    <cellStyle name="SAPBEXstdItemX 2 5 8 2" xfId="51645"/>
    <cellStyle name="SAPBEXstdItemX 2 5 9" xfId="51646"/>
    <cellStyle name="SAPBEXstdItemX 2 5 9 2" xfId="51647"/>
    <cellStyle name="SAPBEXstdItemX 2 6" xfId="7958"/>
    <cellStyle name="SAPBEXstdItemX 2 6 2" xfId="7959"/>
    <cellStyle name="SAPBEXstdItemX 2 6 2 2" xfId="51648"/>
    <cellStyle name="SAPBEXstdItemX 2 6 2 2 2" xfId="51649"/>
    <cellStyle name="SAPBEXstdItemX 2 6 2 3" xfId="51650"/>
    <cellStyle name="SAPBEXstdItemX 2 6 2 3 2" xfId="51651"/>
    <cellStyle name="SAPBEXstdItemX 2 6 2 4" xfId="51652"/>
    <cellStyle name="SAPBEXstdItemX 2 6 3" xfId="51653"/>
    <cellStyle name="SAPBEXstdItemX 2 6 3 2" xfId="51654"/>
    <cellStyle name="SAPBEXstdItemX 2 6 4" xfId="51655"/>
    <cellStyle name="SAPBEXstdItemX 2 6 4 2" xfId="51656"/>
    <cellStyle name="SAPBEXstdItemX 2 6 5" xfId="51657"/>
    <cellStyle name="SAPBEXstdItemX 2 7" xfId="7960"/>
    <cellStyle name="SAPBEXstdItemX 2 7 2" xfId="7961"/>
    <cellStyle name="SAPBEXstdItemX 2 7 2 2" xfId="51658"/>
    <cellStyle name="SAPBEXstdItemX 2 7 2 2 2" xfId="51659"/>
    <cellStyle name="SAPBEXstdItemX 2 7 2 3" xfId="51660"/>
    <cellStyle name="SAPBEXstdItemX 2 7 2 3 2" xfId="51661"/>
    <cellStyle name="SAPBEXstdItemX 2 7 2 4" xfId="51662"/>
    <cellStyle name="SAPBEXstdItemX 2 7 3" xfId="51663"/>
    <cellStyle name="SAPBEXstdItemX 2 7 3 2" xfId="51664"/>
    <cellStyle name="SAPBEXstdItemX 2 7 4" xfId="51665"/>
    <cellStyle name="SAPBEXstdItemX 2 7 4 2" xfId="51666"/>
    <cellStyle name="SAPBEXstdItemX 2 7 5" xfId="51667"/>
    <cellStyle name="SAPBEXstdItemX 2 8" xfId="7962"/>
    <cellStyle name="SAPBEXstdItemX 2 8 2" xfId="7963"/>
    <cellStyle name="SAPBEXstdItemX 2 8 2 2" xfId="51668"/>
    <cellStyle name="SAPBEXstdItemX 2 8 2 2 2" xfId="51669"/>
    <cellStyle name="SAPBEXstdItemX 2 8 2 3" xfId="51670"/>
    <cellStyle name="SAPBEXstdItemX 2 8 2 3 2" xfId="51671"/>
    <cellStyle name="SAPBEXstdItemX 2 8 2 4" xfId="51672"/>
    <cellStyle name="SAPBEXstdItemX 2 8 3" xfId="51673"/>
    <cellStyle name="SAPBEXstdItemX 2 8 3 2" xfId="51674"/>
    <cellStyle name="SAPBEXstdItemX 2 8 4" xfId="51675"/>
    <cellStyle name="SAPBEXstdItemX 2 8 4 2" xfId="51676"/>
    <cellStyle name="SAPBEXstdItemX 2 8 5" xfId="51677"/>
    <cellStyle name="SAPBEXstdItemX 2 9" xfId="7964"/>
    <cellStyle name="SAPBEXstdItemX 2 9 2" xfId="7965"/>
    <cellStyle name="SAPBEXstdItemX 2 9 2 2" xfId="51678"/>
    <cellStyle name="SAPBEXstdItemX 2 9 2 2 2" xfId="51679"/>
    <cellStyle name="SAPBEXstdItemX 2 9 2 3" xfId="51680"/>
    <cellStyle name="SAPBEXstdItemX 2 9 2 3 2" xfId="51681"/>
    <cellStyle name="SAPBEXstdItemX 2 9 2 4" xfId="51682"/>
    <cellStyle name="SAPBEXstdItemX 2 9 3" xfId="51683"/>
    <cellStyle name="SAPBEXstdItemX 2 9 3 2" xfId="51684"/>
    <cellStyle name="SAPBEXstdItemX 2 9 4" xfId="51685"/>
    <cellStyle name="SAPBEXstdItemX 2 9 4 2" xfId="51686"/>
    <cellStyle name="SAPBEXstdItemX 2 9 5" xfId="51687"/>
    <cellStyle name="SAPBEXstdItemX 20" xfId="51688"/>
    <cellStyle name="SAPBEXstdItemX 21" xfId="51689"/>
    <cellStyle name="SAPBEXstdItemX 21 2" xfId="51690"/>
    <cellStyle name="SAPBEXstdItemX 22" xfId="51691"/>
    <cellStyle name="SAPBEXstdItemX 3" xfId="7966"/>
    <cellStyle name="SAPBEXstdItemX 3 10" xfId="7967"/>
    <cellStyle name="SAPBEXstdItemX 3 10 2" xfId="51692"/>
    <cellStyle name="SAPBEXstdItemX 3 10 2 2" xfId="51693"/>
    <cellStyle name="SAPBEXstdItemX 3 10 3" xfId="51694"/>
    <cellStyle name="SAPBEXstdItemX 3 10 3 2" xfId="51695"/>
    <cellStyle name="SAPBEXstdItemX 3 10 4" xfId="51696"/>
    <cellStyle name="SAPBEXstdItemX 3 11" xfId="51697"/>
    <cellStyle name="SAPBEXstdItemX 3 11 2" xfId="51698"/>
    <cellStyle name="SAPBEXstdItemX 3 12" xfId="51699"/>
    <cellStyle name="SAPBEXstdItemX 3 12 2" xfId="51700"/>
    <cellStyle name="SAPBEXstdItemX 3 13" xfId="51701"/>
    <cellStyle name="SAPBEXstdItemX 3 2" xfId="7968"/>
    <cellStyle name="SAPBEXstdItemX 3 2 10" xfId="51702"/>
    <cellStyle name="SAPBEXstdItemX 3 2 2" xfId="7969"/>
    <cellStyle name="SAPBEXstdItemX 3 2 2 2" xfId="7970"/>
    <cellStyle name="SAPBEXstdItemX 3 2 2 2 2" xfId="51703"/>
    <cellStyle name="SAPBEXstdItemX 3 2 2 2 2 2" xfId="51704"/>
    <cellStyle name="SAPBEXstdItemX 3 2 2 2 3" xfId="51705"/>
    <cellStyle name="SAPBEXstdItemX 3 2 2 2 3 2" xfId="51706"/>
    <cellStyle name="SAPBEXstdItemX 3 2 2 2 4" xfId="51707"/>
    <cellStyle name="SAPBEXstdItemX 3 2 2 3" xfId="51708"/>
    <cellStyle name="SAPBEXstdItemX 3 2 2 3 2" xfId="51709"/>
    <cellStyle name="SAPBEXstdItemX 3 2 2 4" xfId="51710"/>
    <cellStyle name="SAPBEXstdItemX 3 2 2 4 2" xfId="51711"/>
    <cellStyle name="SAPBEXstdItemX 3 2 2 5" xfId="51712"/>
    <cellStyle name="SAPBEXstdItemX 3 2 3" xfId="7971"/>
    <cellStyle name="SAPBEXstdItemX 3 2 3 2" xfId="7972"/>
    <cellStyle name="SAPBEXstdItemX 3 2 3 2 2" xfId="51713"/>
    <cellStyle name="SAPBEXstdItemX 3 2 3 2 2 2" xfId="51714"/>
    <cellStyle name="SAPBEXstdItemX 3 2 3 2 3" xfId="51715"/>
    <cellStyle name="SAPBEXstdItemX 3 2 3 2 3 2" xfId="51716"/>
    <cellStyle name="SAPBEXstdItemX 3 2 3 2 4" xfId="51717"/>
    <cellStyle name="SAPBEXstdItemX 3 2 3 3" xfId="51718"/>
    <cellStyle name="SAPBEXstdItemX 3 2 3 3 2" xfId="51719"/>
    <cellStyle name="SAPBEXstdItemX 3 2 3 4" xfId="51720"/>
    <cellStyle name="SAPBEXstdItemX 3 2 3 4 2" xfId="51721"/>
    <cellStyle name="SAPBEXstdItemX 3 2 3 5" xfId="51722"/>
    <cellStyle name="SAPBEXstdItemX 3 2 4" xfId="7973"/>
    <cellStyle name="SAPBEXstdItemX 3 2 4 2" xfId="7974"/>
    <cellStyle name="SAPBEXstdItemX 3 2 4 2 2" xfId="51723"/>
    <cellStyle name="SAPBEXstdItemX 3 2 4 2 2 2" xfId="51724"/>
    <cellStyle name="SAPBEXstdItemX 3 2 4 2 3" xfId="51725"/>
    <cellStyle name="SAPBEXstdItemX 3 2 4 2 3 2" xfId="51726"/>
    <cellStyle name="SAPBEXstdItemX 3 2 4 2 4" xfId="51727"/>
    <cellStyle name="SAPBEXstdItemX 3 2 4 3" xfId="51728"/>
    <cellStyle name="SAPBEXstdItemX 3 2 4 3 2" xfId="51729"/>
    <cellStyle name="SAPBEXstdItemX 3 2 4 4" xfId="51730"/>
    <cellStyle name="SAPBEXstdItemX 3 2 4 4 2" xfId="51731"/>
    <cellStyle name="SAPBEXstdItemX 3 2 4 5" xfId="51732"/>
    <cellStyle name="SAPBEXstdItemX 3 2 5" xfId="7975"/>
    <cellStyle name="SAPBEXstdItemX 3 2 5 2" xfId="7976"/>
    <cellStyle name="SAPBEXstdItemX 3 2 5 2 2" xfId="51733"/>
    <cellStyle name="SAPBEXstdItemX 3 2 5 2 2 2" xfId="51734"/>
    <cellStyle name="SAPBEXstdItemX 3 2 5 2 3" xfId="51735"/>
    <cellStyle name="SAPBEXstdItemX 3 2 5 2 3 2" xfId="51736"/>
    <cellStyle name="SAPBEXstdItemX 3 2 5 2 4" xfId="51737"/>
    <cellStyle name="SAPBEXstdItemX 3 2 5 3" xfId="51738"/>
    <cellStyle name="SAPBEXstdItemX 3 2 5 3 2" xfId="51739"/>
    <cellStyle name="SAPBEXstdItemX 3 2 5 4" xfId="51740"/>
    <cellStyle name="SAPBEXstdItemX 3 2 5 4 2" xfId="51741"/>
    <cellStyle name="SAPBEXstdItemX 3 2 5 5" xfId="51742"/>
    <cellStyle name="SAPBEXstdItemX 3 2 6" xfId="7977"/>
    <cellStyle name="SAPBEXstdItemX 3 2 6 2" xfId="7978"/>
    <cellStyle name="SAPBEXstdItemX 3 2 6 2 2" xfId="51743"/>
    <cellStyle name="SAPBEXstdItemX 3 2 6 2 2 2" xfId="51744"/>
    <cellStyle name="SAPBEXstdItemX 3 2 6 2 3" xfId="51745"/>
    <cellStyle name="SAPBEXstdItemX 3 2 6 2 3 2" xfId="51746"/>
    <cellStyle name="SAPBEXstdItemX 3 2 6 2 4" xfId="51747"/>
    <cellStyle name="SAPBEXstdItemX 3 2 6 3" xfId="51748"/>
    <cellStyle name="SAPBEXstdItemX 3 2 6 3 2" xfId="51749"/>
    <cellStyle name="SAPBEXstdItemX 3 2 6 4" xfId="51750"/>
    <cellStyle name="SAPBEXstdItemX 3 2 6 4 2" xfId="51751"/>
    <cellStyle name="SAPBEXstdItemX 3 2 6 5" xfId="51752"/>
    <cellStyle name="SAPBEXstdItemX 3 2 7" xfId="7979"/>
    <cellStyle name="SAPBEXstdItemX 3 2 7 2" xfId="51753"/>
    <cellStyle name="SAPBEXstdItemX 3 2 7 2 2" xfId="51754"/>
    <cellStyle name="SAPBEXstdItemX 3 2 7 3" xfId="51755"/>
    <cellStyle name="SAPBEXstdItemX 3 2 7 3 2" xfId="51756"/>
    <cellStyle name="SAPBEXstdItemX 3 2 7 4" xfId="51757"/>
    <cellStyle name="SAPBEXstdItemX 3 2 8" xfId="51758"/>
    <cellStyle name="SAPBEXstdItemX 3 2 8 2" xfId="51759"/>
    <cellStyle name="SAPBEXstdItemX 3 2 9" xfId="51760"/>
    <cellStyle name="SAPBEXstdItemX 3 2 9 2" xfId="51761"/>
    <cellStyle name="SAPBEXstdItemX 3 3" xfId="7980"/>
    <cellStyle name="SAPBEXstdItemX 3 3 10" xfId="51762"/>
    <cellStyle name="SAPBEXstdItemX 3 3 2" xfId="7981"/>
    <cellStyle name="SAPBEXstdItemX 3 3 2 2" xfId="7982"/>
    <cellStyle name="SAPBEXstdItemX 3 3 2 2 2" xfId="51763"/>
    <cellStyle name="SAPBEXstdItemX 3 3 2 2 2 2" xfId="51764"/>
    <cellStyle name="SAPBEXstdItemX 3 3 2 2 3" xfId="51765"/>
    <cellStyle name="SAPBEXstdItemX 3 3 2 2 3 2" xfId="51766"/>
    <cellStyle name="SAPBEXstdItemX 3 3 2 2 4" xfId="51767"/>
    <cellStyle name="SAPBEXstdItemX 3 3 2 3" xfId="51768"/>
    <cellStyle name="SAPBEXstdItemX 3 3 2 3 2" xfId="51769"/>
    <cellStyle name="SAPBEXstdItemX 3 3 2 4" xfId="51770"/>
    <cellStyle name="SAPBEXstdItemX 3 3 2 4 2" xfId="51771"/>
    <cellStyle name="SAPBEXstdItemX 3 3 2 5" xfId="51772"/>
    <cellStyle name="SAPBEXstdItemX 3 3 3" xfId="7983"/>
    <cellStyle name="SAPBEXstdItemX 3 3 3 2" xfId="7984"/>
    <cellStyle name="SAPBEXstdItemX 3 3 3 2 2" xfId="51773"/>
    <cellStyle name="SAPBEXstdItemX 3 3 3 2 2 2" xfId="51774"/>
    <cellStyle name="SAPBEXstdItemX 3 3 3 2 3" xfId="51775"/>
    <cellStyle name="SAPBEXstdItemX 3 3 3 2 3 2" xfId="51776"/>
    <cellStyle name="SAPBEXstdItemX 3 3 3 2 4" xfId="51777"/>
    <cellStyle name="SAPBEXstdItemX 3 3 3 3" xfId="51778"/>
    <cellStyle name="SAPBEXstdItemX 3 3 3 3 2" xfId="51779"/>
    <cellStyle name="SAPBEXstdItemX 3 3 3 4" xfId="51780"/>
    <cellStyle name="SAPBEXstdItemX 3 3 3 4 2" xfId="51781"/>
    <cellStyle name="SAPBEXstdItemX 3 3 3 5" xfId="51782"/>
    <cellStyle name="SAPBEXstdItemX 3 3 4" xfId="7985"/>
    <cellStyle name="SAPBEXstdItemX 3 3 4 2" xfId="7986"/>
    <cellStyle name="SAPBEXstdItemX 3 3 4 2 2" xfId="51783"/>
    <cellStyle name="SAPBEXstdItemX 3 3 4 2 2 2" xfId="51784"/>
    <cellStyle name="SAPBEXstdItemX 3 3 4 2 3" xfId="51785"/>
    <cellStyle name="SAPBEXstdItemX 3 3 4 2 3 2" xfId="51786"/>
    <cellStyle name="SAPBEXstdItemX 3 3 4 2 4" xfId="51787"/>
    <cellStyle name="SAPBEXstdItemX 3 3 4 3" xfId="51788"/>
    <cellStyle name="SAPBEXstdItemX 3 3 4 3 2" xfId="51789"/>
    <cellStyle name="SAPBEXstdItemX 3 3 4 4" xfId="51790"/>
    <cellStyle name="SAPBEXstdItemX 3 3 4 4 2" xfId="51791"/>
    <cellStyle name="SAPBEXstdItemX 3 3 4 5" xfId="51792"/>
    <cellStyle name="SAPBEXstdItemX 3 3 5" xfId="7987"/>
    <cellStyle name="SAPBEXstdItemX 3 3 5 2" xfId="7988"/>
    <cellStyle name="SAPBEXstdItemX 3 3 5 2 2" xfId="51793"/>
    <cellStyle name="SAPBEXstdItemX 3 3 5 2 2 2" xfId="51794"/>
    <cellStyle name="SAPBEXstdItemX 3 3 5 2 3" xfId="51795"/>
    <cellStyle name="SAPBEXstdItemX 3 3 5 2 3 2" xfId="51796"/>
    <cellStyle name="SAPBEXstdItemX 3 3 5 2 4" xfId="51797"/>
    <cellStyle name="SAPBEXstdItemX 3 3 5 3" xfId="51798"/>
    <cellStyle name="SAPBEXstdItemX 3 3 5 3 2" xfId="51799"/>
    <cellStyle name="SAPBEXstdItemX 3 3 5 4" xfId="51800"/>
    <cellStyle name="SAPBEXstdItemX 3 3 5 4 2" xfId="51801"/>
    <cellStyle name="SAPBEXstdItemX 3 3 5 5" xfId="51802"/>
    <cellStyle name="SAPBEXstdItemX 3 3 6" xfId="7989"/>
    <cellStyle name="SAPBEXstdItemX 3 3 6 2" xfId="7990"/>
    <cellStyle name="SAPBEXstdItemX 3 3 6 2 2" xfId="51803"/>
    <cellStyle name="SAPBEXstdItemX 3 3 6 2 2 2" xfId="51804"/>
    <cellStyle name="SAPBEXstdItemX 3 3 6 2 3" xfId="51805"/>
    <cellStyle name="SAPBEXstdItemX 3 3 6 2 3 2" xfId="51806"/>
    <cellStyle name="SAPBEXstdItemX 3 3 6 2 4" xfId="51807"/>
    <cellStyle name="SAPBEXstdItemX 3 3 6 3" xfId="51808"/>
    <cellStyle name="SAPBEXstdItemX 3 3 6 3 2" xfId="51809"/>
    <cellStyle name="SAPBEXstdItemX 3 3 6 4" xfId="51810"/>
    <cellStyle name="SAPBEXstdItemX 3 3 6 4 2" xfId="51811"/>
    <cellStyle name="SAPBEXstdItemX 3 3 6 5" xfId="51812"/>
    <cellStyle name="SAPBEXstdItemX 3 3 7" xfId="7991"/>
    <cellStyle name="SAPBEXstdItemX 3 3 7 2" xfId="51813"/>
    <cellStyle name="SAPBEXstdItemX 3 3 7 2 2" xfId="51814"/>
    <cellStyle name="SAPBEXstdItemX 3 3 7 3" xfId="51815"/>
    <cellStyle name="SAPBEXstdItemX 3 3 7 3 2" xfId="51816"/>
    <cellStyle name="SAPBEXstdItemX 3 3 7 4" xfId="51817"/>
    <cellStyle name="SAPBEXstdItemX 3 3 8" xfId="51818"/>
    <cellStyle name="SAPBEXstdItemX 3 3 8 2" xfId="51819"/>
    <cellStyle name="SAPBEXstdItemX 3 3 9" xfId="51820"/>
    <cellStyle name="SAPBEXstdItemX 3 3 9 2" xfId="51821"/>
    <cellStyle name="SAPBEXstdItemX 3 4" xfId="7992"/>
    <cellStyle name="SAPBEXstdItemX 3 4 10" xfId="51822"/>
    <cellStyle name="SAPBEXstdItemX 3 4 2" xfId="7993"/>
    <cellStyle name="SAPBEXstdItemX 3 4 2 2" xfId="7994"/>
    <cellStyle name="SAPBEXstdItemX 3 4 2 2 2" xfId="51823"/>
    <cellStyle name="SAPBEXstdItemX 3 4 2 2 2 2" xfId="51824"/>
    <cellStyle name="SAPBEXstdItemX 3 4 2 2 3" xfId="51825"/>
    <cellStyle name="SAPBEXstdItemX 3 4 2 2 3 2" xfId="51826"/>
    <cellStyle name="SAPBEXstdItemX 3 4 2 2 4" xfId="51827"/>
    <cellStyle name="SAPBEXstdItemX 3 4 2 3" xfId="51828"/>
    <cellStyle name="SAPBEXstdItemX 3 4 2 3 2" xfId="51829"/>
    <cellStyle name="SAPBEXstdItemX 3 4 2 4" xfId="51830"/>
    <cellStyle name="SAPBEXstdItemX 3 4 2 4 2" xfId="51831"/>
    <cellStyle name="SAPBEXstdItemX 3 4 2 5" xfId="51832"/>
    <cellStyle name="SAPBEXstdItemX 3 4 3" xfId="7995"/>
    <cellStyle name="SAPBEXstdItemX 3 4 3 2" xfId="7996"/>
    <cellStyle name="SAPBEXstdItemX 3 4 3 2 2" xfId="51833"/>
    <cellStyle name="SAPBEXstdItemX 3 4 3 2 2 2" xfId="51834"/>
    <cellStyle name="SAPBEXstdItemX 3 4 3 2 3" xfId="51835"/>
    <cellStyle name="SAPBEXstdItemX 3 4 3 2 3 2" xfId="51836"/>
    <cellStyle name="SAPBEXstdItemX 3 4 3 2 4" xfId="51837"/>
    <cellStyle name="SAPBEXstdItemX 3 4 3 3" xfId="51838"/>
    <cellStyle name="SAPBEXstdItemX 3 4 3 3 2" xfId="51839"/>
    <cellStyle name="SAPBEXstdItemX 3 4 3 4" xfId="51840"/>
    <cellStyle name="SAPBEXstdItemX 3 4 3 4 2" xfId="51841"/>
    <cellStyle name="SAPBEXstdItemX 3 4 3 5" xfId="51842"/>
    <cellStyle name="SAPBEXstdItemX 3 4 4" xfId="7997"/>
    <cellStyle name="SAPBEXstdItemX 3 4 4 2" xfId="7998"/>
    <cellStyle name="SAPBEXstdItemX 3 4 4 2 2" xfId="51843"/>
    <cellStyle name="SAPBEXstdItemX 3 4 4 2 2 2" xfId="51844"/>
    <cellStyle name="SAPBEXstdItemX 3 4 4 2 3" xfId="51845"/>
    <cellStyle name="SAPBEXstdItemX 3 4 4 2 3 2" xfId="51846"/>
    <cellStyle name="SAPBEXstdItemX 3 4 4 2 4" xfId="51847"/>
    <cellStyle name="SAPBEXstdItemX 3 4 4 3" xfId="51848"/>
    <cellStyle name="SAPBEXstdItemX 3 4 4 3 2" xfId="51849"/>
    <cellStyle name="SAPBEXstdItemX 3 4 4 4" xfId="51850"/>
    <cellStyle name="SAPBEXstdItemX 3 4 4 4 2" xfId="51851"/>
    <cellStyle name="SAPBEXstdItemX 3 4 4 5" xfId="51852"/>
    <cellStyle name="SAPBEXstdItemX 3 4 5" xfId="7999"/>
    <cellStyle name="SAPBEXstdItemX 3 4 5 2" xfId="8000"/>
    <cellStyle name="SAPBEXstdItemX 3 4 5 2 2" xfId="51853"/>
    <cellStyle name="SAPBEXstdItemX 3 4 5 2 2 2" xfId="51854"/>
    <cellStyle name="SAPBEXstdItemX 3 4 5 2 3" xfId="51855"/>
    <cellStyle name="SAPBEXstdItemX 3 4 5 2 3 2" xfId="51856"/>
    <cellStyle name="SAPBEXstdItemX 3 4 5 2 4" xfId="51857"/>
    <cellStyle name="SAPBEXstdItemX 3 4 5 3" xfId="51858"/>
    <cellStyle name="SAPBEXstdItemX 3 4 5 3 2" xfId="51859"/>
    <cellStyle name="SAPBEXstdItemX 3 4 5 4" xfId="51860"/>
    <cellStyle name="SAPBEXstdItemX 3 4 5 4 2" xfId="51861"/>
    <cellStyle name="SAPBEXstdItemX 3 4 5 5" xfId="51862"/>
    <cellStyle name="SAPBEXstdItemX 3 4 6" xfId="8001"/>
    <cellStyle name="SAPBEXstdItemX 3 4 6 2" xfId="8002"/>
    <cellStyle name="SAPBEXstdItemX 3 4 6 2 2" xfId="51863"/>
    <cellStyle name="SAPBEXstdItemX 3 4 6 2 2 2" xfId="51864"/>
    <cellStyle name="SAPBEXstdItemX 3 4 6 2 3" xfId="51865"/>
    <cellStyle name="SAPBEXstdItemX 3 4 6 2 3 2" xfId="51866"/>
    <cellStyle name="SAPBEXstdItemX 3 4 6 2 4" xfId="51867"/>
    <cellStyle name="SAPBEXstdItemX 3 4 6 3" xfId="51868"/>
    <cellStyle name="SAPBEXstdItemX 3 4 6 3 2" xfId="51869"/>
    <cellStyle name="SAPBEXstdItemX 3 4 6 4" xfId="51870"/>
    <cellStyle name="SAPBEXstdItemX 3 4 6 4 2" xfId="51871"/>
    <cellStyle name="SAPBEXstdItemX 3 4 6 5" xfId="51872"/>
    <cellStyle name="SAPBEXstdItemX 3 4 7" xfId="8003"/>
    <cellStyle name="SAPBEXstdItemX 3 4 7 2" xfId="51873"/>
    <cellStyle name="SAPBEXstdItemX 3 4 7 2 2" xfId="51874"/>
    <cellStyle name="SAPBEXstdItemX 3 4 7 3" xfId="51875"/>
    <cellStyle name="SAPBEXstdItemX 3 4 7 3 2" xfId="51876"/>
    <cellStyle name="SAPBEXstdItemX 3 4 7 4" xfId="51877"/>
    <cellStyle name="SAPBEXstdItemX 3 4 8" xfId="51878"/>
    <cellStyle name="SAPBEXstdItemX 3 4 8 2" xfId="51879"/>
    <cellStyle name="SAPBEXstdItemX 3 4 9" xfId="51880"/>
    <cellStyle name="SAPBEXstdItemX 3 4 9 2" xfId="51881"/>
    <cellStyle name="SAPBEXstdItemX 3 5" xfId="8004"/>
    <cellStyle name="SAPBEXstdItemX 3 5 2" xfId="8005"/>
    <cellStyle name="SAPBEXstdItemX 3 5 2 2" xfId="51882"/>
    <cellStyle name="SAPBEXstdItemX 3 5 2 2 2" xfId="51883"/>
    <cellStyle name="SAPBEXstdItemX 3 5 2 3" xfId="51884"/>
    <cellStyle name="SAPBEXstdItemX 3 5 2 3 2" xfId="51885"/>
    <cellStyle name="SAPBEXstdItemX 3 5 2 4" xfId="51886"/>
    <cellStyle name="SAPBEXstdItemX 3 5 3" xfId="51887"/>
    <cellStyle name="SAPBEXstdItemX 3 5 3 2" xfId="51888"/>
    <cellStyle name="SAPBEXstdItemX 3 5 4" xfId="51889"/>
    <cellStyle name="SAPBEXstdItemX 3 5 4 2" xfId="51890"/>
    <cellStyle name="SAPBEXstdItemX 3 5 5" xfId="51891"/>
    <cellStyle name="SAPBEXstdItemX 3 6" xfId="8006"/>
    <cellStyle name="SAPBEXstdItemX 3 6 2" xfId="8007"/>
    <cellStyle name="SAPBEXstdItemX 3 6 2 2" xfId="51892"/>
    <cellStyle name="SAPBEXstdItemX 3 6 2 2 2" xfId="51893"/>
    <cellStyle name="SAPBEXstdItemX 3 6 2 3" xfId="51894"/>
    <cellStyle name="SAPBEXstdItemX 3 6 2 3 2" xfId="51895"/>
    <cellStyle name="SAPBEXstdItemX 3 6 2 4" xfId="51896"/>
    <cellStyle name="SAPBEXstdItemX 3 6 3" xfId="51897"/>
    <cellStyle name="SAPBEXstdItemX 3 6 3 2" xfId="51898"/>
    <cellStyle name="SAPBEXstdItemX 3 6 4" xfId="51899"/>
    <cellStyle name="SAPBEXstdItemX 3 6 4 2" xfId="51900"/>
    <cellStyle name="SAPBEXstdItemX 3 6 5" xfId="51901"/>
    <cellStyle name="SAPBEXstdItemX 3 7" xfId="8008"/>
    <cellStyle name="SAPBEXstdItemX 3 7 2" xfId="8009"/>
    <cellStyle name="SAPBEXstdItemX 3 7 2 2" xfId="51902"/>
    <cellStyle name="SAPBEXstdItemX 3 7 2 2 2" xfId="51903"/>
    <cellStyle name="SAPBEXstdItemX 3 7 2 3" xfId="51904"/>
    <cellStyle name="SAPBEXstdItemX 3 7 2 3 2" xfId="51905"/>
    <cellStyle name="SAPBEXstdItemX 3 7 2 4" xfId="51906"/>
    <cellStyle name="SAPBEXstdItemX 3 7 3" xfId="51907"/>
    <cellStyle name="SAPBEXstdItemX 3 7 3 2" xfId="51908"/>
    <cellStyle name="SAPBEXstdItemX 3 7 4" xfId="51909"/>
    <cellStyle name="SAPBEXstdItemX 3 7 4 2" xfId="51910"/>
    <cellStyle name="SAPBEXstdItemX 3 7 5" xfId="51911"/>
    <cellStyle name="SAPBEXstdItemX 3 8" xfId="8010"/>
    <cellStyle name="SAPBEXstdItemX 3 8 2" xfId="8011"/>
    <cellStyle name="SAPBEXstdItemX 3 8 2 2" xfId="51912"/>
    <cellStyle name="SAPBEXstdItemX 3 8 2 2 2" xfId="51913"/>
    <cellStyle name="SAPBEXstdItemX 3 8 2 3" xfId="51914"/>
    <cellStyle name="SAPBEXstdItemX 3 8 2 3 2" xfId="51915"/>
    <cellStyle name="SAPBEXstdItemX 3 8 2 4" xfId="51916"/>
    <cellStyle name="SAPBEXstdItemX 3 8 3" xfId="51917"/>
    <cellStyle name="SAPBEXstdItemX 3 8 3 2" xfId="51918"/>
    <cellStyle name="SAPBEXstdItemX 3 8 4" xfId="51919"/>
    <cellStyle name="SAPBEXstdItemX 3 8 4 2" xfId="51920"/>
    <cellStyle name="SAPBEXstdItemX 3 8 5" xfId="51921"/>
    <cellStyle name="SAPBEXstdItemX 3 9" xfId="8012"/>
    <cellStyle name="SAPBEXstdItemX 3 9 2" xfId="8013"/>
    <cellStyle name="SAPBEXstdItemX 3 9 2 2" xfId="51922"/>
    <cellStyle name="SAPBEXstdItemX 3 9 2 2 2" xfId="51923"/>
    <cellStyle name="SAPBEXstdItemX 3 9 2 3" xfId="51924"/>
    <cellStyle name="SAPBEXstdItemX 3 9 2 3 2" xfId="51925"/>
    <cellStyle name="SAPBEXstdItemX 3 9 2 4" xfId="51926"/>
    <cellStyle name="SAPBEXstdItemX 3 9 3" xfId="51927"/>
    <cellStyle name="SAPBEXstdItemX 3 9 3 2" xfId="51928"/>
    <cellStyle name="SAPBEXstdItemX 3 9 4" xfId="51929"/>
    <cellStyle name="SAPBEXstdItemX 3 9 4 2" xfId="51930"/>
    <cellStyle name="SAPBEXstdItemX 3 9 5" xfId="51931"/>
    <cellStyle name="SAPBEXstdItemX 4" xfId="8014"/>
    <cellStyle name="SAPBEXstdItemX 4 10" xfId="51932"/>
    <cellStyle name="SAPBEXstdItemX 4 2" xfId="8015"/>
    <cellStyle name="SAPBEXstdItemX 4 2 2" xfId="8016"/>
    <cellStyle name="SAPBEXstdItemX 4 2 2 2" xfId="51933"/>
    <cellStyle name="SAPBEXstdItemX 4 2 2 2 2" xfId="51934"/>
    <cellStyle name="SAPBEXstdItemX 4 2 2 3" xfId="51935"/>
    <cellStyle name="SAPBEXstdItemX 4 2 2 3 2" xfId="51936"/>
    <cellStyle name="SAPBEXstdItemX 4 2 2 4" xfId="51937"/>
    <cellStyle name="SAPBEXstdItemX 4 2 3" xfId="51938"/>
    <cellStyle name="SAPBEXstdItemX 4 2 3 2" xfId="51939"/>
    <cellStyle name="SAPBEXstdItemX 4 2 4" xfId="51940"/>
    <cellStyle name="SAPBEXstdItemX 4 2 4 2" xfId="51941"/>
    <cellStyle name="SAPBEXstdItemX 4 2 5" xfId="51942"/>
    <cellStyle name="SAPBEXstdItemX 4 3" xfId="8017"/>
    <cellStyle name="SAPBEXstdItemX 4 3 2" xfId="8018"/>
    <cellStyle name="SAPBEXstdItemX 4 3 2 2" xfId="51943"/>
    <cellStyle name="SAPBEXstdItemX 4 3 2 2 2" xfId="51944"/>
    <cellStyle name="SAPBEXstdItemX 4 3 2 3" xfId="51945"/>
    <cellStyle name="SAPBEXstdItemX 4 3 2 3 2" xfId="51946"/>
    <cellStyle name="SAPBEXstdItemX 4 3 2 4" xfId="51947"/>
    <cellStyle name="SAPBEXstdItemX 4 3 3" xfId="51948"/>
    <cellStyle name="SAPBEXstdItemX 4 3 3 2" xfId="51949"/>
    <cellStyle name="SAPBEXstdItemX 4 3 4" xfId="51950"/>
    <cellStyle name="SAPBEXstdItemX 4 3 4 2" xfId="51951"/>
    <cellStyle name="SAPBEXstdItemX 4 3 5" xfId="51952"/>
    <cellStyle name="SAPBEXstdItemX 4 4" xfId="8019"/>
    <cellStyle name="SAPBEXstdItemX 4 4 2" xfId="8020"/>
    <cellStyle name="SAPBEXstdItemX 4 4 2 2" xfId="51953"/>
    <cellStyle name="SAPBEXstdItemX 4 4 2 2 2" xfId="51954"/>
    <cellStyle name="SAPBEXstdItemX 4 4 2 3" xfId="51955"/>
    <cellStyle name="SAPBEXstdItemX 4 4 2 3 2" xfId="51956"/>
    <cellStyle name="SAPBEXstdItemX 4 4 2 4" xfId="51957"/>
    <cellStyle name="SAPBEXstdItemX 4 4 3" xfId="51958"/>
    <cellStyle name="SAPBEXstdItemX 4 4 3 2" xfId="51959"/>
    <cellStyle name="SAPBEXstdItemX 4 4 4" xfId="51960"/>
    <cellStyle name="SAPBEXstdItemX 4 4 4 2" xfId="51961"/>
    <cellStyle name="SAPBEXstdItemX 4 4 5" xfId="51962"/>
    <cellStyle name="SAPBEXstdItemX 4 5" xfId="8021"/>
    <cellStyle name="SAPBEXstdItemX 4 5 2" xfId="8022"/>
    <cellStyle name="SAPBEXstdItemX 4 5 2 2" xfId="51963"/>
    <cellStyle name="SAPBEXstdItemX 4 5 2 2 2" xfId="51964"/>
    <cellStyle name="SAPBEXstdItemX 4 5 2 3" xfId="51965"/>
    <cellStyle name="SAPBEXstdItemX 4 5 2 3 2" xfId="51966"/>
    <cellStyle name="SAPBEXstdItemX 4 5 2 4" xfId="51967"/>
    <cellStyle name="SAPBEXstdItemX 4 5 3" xfId="51968"/>
    <cellStyle name="SAPBEXstdItemX 4 5 3 2" xfId="51969"/>
    <cellStyle name="SAPBEXstdItemX 4 5 4" xfId="51970"/>
    <cellStyle name="SAPBEXstdItemX 4 5 4 2" xfId="51971"/>
    <cellStyle name="SAPBEXstdItemX 4 5 5" xfId="51972"/>
    <cellStyle name="SAPBEXstdItemX 4 6" xfId="8023"/>
    <cellStyle name="SAPBEXstdItemX 4 6 2" xfId="8024"/>
    <cellStyle name="SAPBEXstdItemX 4 6 2 2" xfId="51973"/>
    <cellStyle name="SAPBEXstdItemX 4 6 2 2 2" xfId="51974"/>
    <cellStyle name="SAPBEXstdItemX 4 6 2 3" xfId="51975"/>
    <cellStyle name="SAPBEXstdItemX 4 6 2 3 2" xfId="51976"/>
    <cellStyle name="SAPBEXstdItemX 4 6 2 4" xfId="51977"/>
    <cellStyle name="SAPBEXstdItemX 4 6 3" xfId="51978"/>
    <cellStyle name="SAPBEXstdItemX 4 6 3 2" xfId="51979"/>
    <cellStyle name="SAPBEXstdItemX 4 6 4" xfId="51980"/>
    <cellStyle name="SAPBEXstdItemX 4 6 4 2" xfId="51981"/>
    <cellStyle name="SAPBEXstdItemX 4 6 5" xfId="51982"/>
    <cellStyle name="SAPBEXstdItemX 4 7" xfId="8025"/>
    <cellStyle name="SAPBEXstdItemX 4 7 2" xfId="51983"/>
    <cellStyle name="SAPBEXstdItemX 4 7 2 2" xfId="51984"/>
    <cellStyle name="SAPBEXstdItemX 4 7 3" xfId="51985"/>
    <cellStyle name="SAPBEXstdItemX 4 7 3 2" xfId="51986"/>
    <cellStyle name="SAPBEXstdItemX 4 7 4" xfId="51987"/>
    <cellStyle name="SAPBEXstdItemX 4 8" xfId="51988"/>
    <cellStyle name="SAPBEXstdItemX 4 8 2" xfId="51989"/>
    <cellStyle name="SAPBEXstdItemX 4 9" xfId="51990"/>
    <cellStyle name="SAPBEXstdItemX 4 9 2" xfId="51991"/>
    <cellStyle name="SAPBEXstdItemX 5" xfId="8026"/>
    <cellStyle name="SAPBEXstdItemX 5 10" xfId="51992"/>
    <cellStyle name="SAPBEXstdItemX 5 2" xfId="8027"/>
    <cellStyle name="SAPBEXstdItemX 5 2 2" xfId="8028"/>
    <cellStyle name="SAPBEXstdItemX 5 2 2 2" xfId="51993"/>
    <cellStyle name="SAPBEXstdItemX 5 2 2 2 2" xfId="51994"/>
    <cellStyle name="SAPBEXstdItemX 5 2 2 3" xfId="51995"/>
    <cellStyle name="SAPBEXstdItemX 5 2 2 3 2" xfId="51996"/>
    <cellStyle name="SAPBEXstdItemX 5 2 2 4" xfId="51997"/>
    <cellStyle name="SAPBEXstdItemX 5 2 3" xfId="51998"/>
    <cellStyle name="SAPBEXstdItemX 5 2 3 2" xfId="51999"/>
    <cellStyle name="SAPBEXstdItemX 5 2 4" xfId="52000"/>
    <cellStyle name="SAPBEXstdItemX 5 2 4 2" xfId="52001"/>
    <cellStyle name="SAPBEXstdItemX 5 2 5" xfId="52002"/>
    <cellStyle name="SAPBEXstdItemX 5 3" xfId="8029"/>
    <cellStyle name="SAPBEXstdItemX 5 3 2" xfId="8030"/>
    <cellStyle name="SAPBEXstdItemX 5 3 2 2" xfId="52003"/>
    <cellStyle name="SAPBEXstdItemX 5 3 2 2 2" xfId="52004"/>
    <cellStyle name="SAPBEXstdItemX 5 3 2 3" xfId="52005"/>
    <cellStyle name="SAPBEXstdItemX 5 3 2 3 2" xfId="52006"/>
    <cellStyle name="SAPBEXstdItemX 5 3 2 4" xfId="52007"/>
    <cellStyle name="SAPBEXstdItemX 5 3 3" xfId="52008"/>
    <cellStyle name="SAPBEXstdItemX 5 3 3 2" xfId="52009"/>
    <cellStyle name="SAPBEXstdItemX 5 3 4" xfId="52010"/>
    <cellStyle name="SAPBEXstdItemX 5 3 4 2" xfId="52011"/>
    <cellStyle name="SAPBEXstdItemX 5 3 5" xfId="52012"/>
    <cellStyle name="SAPBEXstdItemX 5 4" xfId="8031"/>
    <cellStyle name="SAPBEXstdItemX 5 4 2" xfId="8032"/>
    <cellStyle name="SAPBEXstdItemX 5 4 2 2" xfId="52013"/>
    <cellStyle name="SAPBEXstdItemX 5 4 2 2 2" xfId="52014"/>
    <cellStyle name="SAPBEXstdItemX 5 4 2 3" xfId="52015"/>
    <cellStyle name="SAPBEXstdItemX 5 4 2 3 2" xfId="52016"/>
    <cellStyle name="SAPBEXstdItemX 5 4 2 4" xfId="52017"/>
    <cellStyle name="SAPBEXstdItemX 5 4 3" xfId="52018"/>
    <cellStyle name="SAPBEXstdItemX 5 4 3 2" xfId="52019"/>
    <cellStyle name="SAPBEXstdItemX 5 4 4" xfId="52020"/>
    <cellStyle name="SAPBEXstdItemX 5 4 4 2" xfId="52021"/>
    <cellStyle name="SAPBEXstdItemX 5 4 5" xfId="52022"/>
    <cellStyle name="SAPBEXstdItemX 5 5" xfId="8033"/>
    <cellStyle name="SAPBEXstdItemX 5 5 2" xfId="8034"/>
    <cellStyle name="SAPBEXstdItemX 5 5 2 2" xfId="52023"/>
    <cellStyle name="SAPBEXstdItemX 5 5 2 2 2" xfId="52024"/>
    <cellStyle name="SAPBEXstdItemX 5 5 2 3" xfId="52025"/>
    <cellStyle name="SAPBEXstdItemX 5 5 2 3 2" xfId="52026"/>
    <cellStyle name="SAPBEXstdItemX 5 5 2 4" xfId="52027"/>
    <cellStyle name="SAPBEXstdItemX 5 5 3" xfId="52028"/>
    <cellStyle name="SAPBEXstdItemX 5 5 3 2" xfId="52029"/>
    <cellStyle name="SAPBEXstdItemX 5 5 4" xfId="52030"/>
    <cellStyle name="SAPBEXstdItemX 5 5 4 2" xfId="52031"/>
    <cellStyle name="SAPBEXstdItemX 5 5 5" xfId="52032"/>
    <cellStyle name="SAPBEXstdItemX 5 6" xfId="8035"/>
    <cellStyle name="SAPBEXstdItemX 5 6 2" xfId="8036"/>
    <cellStyle name="SAPBEXstdItemX 5 6 2 2" xfId="52033"/>
    <cellStyle name="SAPBEXstdItemX 5 6 2 2 2" xfId="52034"/>
    <cellStyle name="SAPBEXstdItemX 5 6 2 3" xfId="52035"/>
    <cellStyle name="SAPBEXstdItemX 5 6 2 3 2" xfId="52036"/>
    <cellStyle name="SAPBEXstdItemX 5 6 2 4" xfId="52037"/>
    <cellStyle name="SAPBEXstdItemX 5 6 3" xfId="52038"/>
    <cellStyle name="SAPBEXstdItemX 5 6 3 2" xfId="52039"/>
    <cellStyle name="SAPBEXstdItemX 5 6 4" xfId="52040"/>
    <cellStyle name="SAPBEXstdItemX 5 6 4 2" xfId="52041"/>
    <cellStyle name="SAPBEXstdItemX 5 6 5" xfId="52042"/>
    <cellStyle name="SAPBEXstdItemX 5 7" xfId="8037"/>
    <cellStyle name="SAPBEXstdItemX 5 7 2" xfId="52043"/>
    <cellStyle name="SAPBEXstdItemX 5 7 2 2" xfId="52044"/>
    <cellStyle name="SAPBEXstdItemX 5 7 3" xfId="52045"/>
    <cellStyle name="SAPBEXstdItemX 5 7 3 2" xfId="52046"/>
    <cellStyle name="SAPBEXstdItemX 5 7 4" xfId="52047"/>
    <cellStyle name="SAPBEXstdItemX 5 8" xfId="52048"/>
    <cellStyle name="SAPBEXstdItemX 5 8 2" xfId="52049"/>
    <cellStyle name="SAPBEXstdItemX 5 9" xfId="52050"/>
    <cellStyle name="SAPBEXstdItemX 5 9 2" xfId="52051"/>
    <cellStyle name="SAPBEXstdItemX 6" xfId="8038"/>
    <cellStyle name="SAPBEXstdItemX 6 10" xfId="52052"/>
    <cellStyle name="SAPBEXstdItemX 6 2" xfId="8039"/>
    <cellStyle name="SAPBEXstdItemX 6 2 2" xfId="8040"/>
    <cellStyle name="SAPBEXstdItemX 6 2 2 2" xfId="52053"/>
    <cellStyle name="SAPBEXstdItemX 6 2 2 2 2" xfId="52054"/>
    <cellStyle name="SAPBEXstdItemX 6 2 2 3" xfId="52055"/>
    <cellStyle name="SAPBEXstdItemX 6 2 2 3 2" xfId="52056"/>
    <cellStyle name="SAPBEXstdItemX 6 2 2 4" xfId="52057"/>
    <cellStyle name="SAPBEXstdItemX 6 2 3" xfId="52058"/>
    <cellStyle name="SAPBEXstdItemX 6 2 3 2" xfId="52059"/>
    <cellStyle name="SAPBEXstdItemX 6 2 4" xfId="52060"/>
    <cellStyle name="SAPBEXstdItemX 6 2 4 2" xfId="52061"/>
    <cellStyle name="SAPBEXstdItemX 6 2 5" xfId="52062"/>
    <cellStyle name="SAPBEXstdItemX 6 3" xfId="8041"/>
    <cellStyle name="SAPBEXstdItemX 6 3 2" xfId="8042"/>
    <cellStyle name="SAPBEXstdItemX 6 3 2 2" xfId="52063"/>
    <cellStyle name="SAPBEXstdItemX 6 3 2 2 2" xfId="52064"/>
    <cellStyle name="SAPBEXstdItemX 6 3 2 3" xfId="52065"/>
    <cellStyle name="SAPBEXstdItemX 6 3 2 3 2" xfId="52066"/>
    <cellStyle name="SAPBEXstdItemX 6 3 2 4" xfId="52067"/>
    <cellStyle name="SAPBEXstdItemX 6 3 3" xfId="52068"/>
    <cellStyle name="SAPBEXstdItemX 6 3 3 2" xfId="52069"/>
    <cellStyle name="SAPBEXstdItemX 6 3 4" xfId="52070"/>
    <cellStyle name="SAPBEXstdItemX 6 3 4 2" xfId="52071"/>
    <cellStyle name="SAPBEXstdItemX 6 3 5" xfId="52072"/>
    <cellStyle name="SAPBEXstdItemX 6 4" xfId="8043"/>
    <cellStyle name="SAPBEXstdItemX 6 4 2" xfId="8044"/>
    <cellStyle name="SAPBEXstdItemX 6 4 2 2" xfId="52073"/>
    <cellStyle name="SAPBEXstdItemX 6 4 2 2 2" xfId="52074"/>
    <cellStyle name="SAPBEXstdItemX 6 4 2 3" xfId="52075"/>
    <cellStyle name="SAPBEXstdItemX 6 4 2 3 2" xfId="52076"/>
    <cellStyle name="SAPBEXstdItemX 6 4 2 4" xfId="52077"/>
    <cellStyle name="SAPBEXstdItemX 6 4 3" xfId="52078"/>
    <cellStyle name="SAPBEXstdItemX 6 4 3 2" xfId="52079"/>
    <cellStyle name="SAPBEXstdItemX 6 4 4" xfId="52080"/>
    <cellStyle name="SAPBEXstdItemX 6 4 4 2" xfId="52081"/>
    <cellStyle name="SAPBEXstdItemX 6 4 5" xfId="52082"/>
    <cellStyle name="SAPBEXstdItemX 6 5" xfId="8045"/>
    <cellStyle name="SAPBEXstdItemX 6 5 2" xfId="8046"/>
    <cellStyle name="SAPBEXstdItemX 6 5 2 2" xfId="52083"/>
    <cellStyle name="SAPBEXstdItemX 6 5 2 2 2" xfId="52084"/>
    <cellStyle name="SAPBEXstdItemX 6 5 2 3" xfId="52085"/>
    <cellStyle name="SAPBEXstdItemX 6 5 2 3 2" xfId="52086"/>
    <cellStyle name="SAPBEXstdItemX 6 5 2 4" xfId="52087"/>
    <cellStyle name="SAPBEXstdItemX 6 5 3" xfId="52088"/>
    <cellStyle name="SAPBEXstdItemX 6 5 3 2" xfId="52089"/>
    <cellStyle name="SAPBEXstdItemX 6 5 4" xfId="52090"/>
    <cellStyle name="SAPBEXstdItemX 6 5 4 2" xfId="52091"/>
    <cellStyle name="SAPBEXstdItemX 6 5 5" xfId="52092"/>
    <cellStyle name="SAPBEXstdItemX 6 6" xfId="8047"/>
    <cellStyle name="SAPBEXstdItemX 6 6 2" xfId="8048"/>
    <cellStyle name="SAPBEXstdItemX 6 6 2 2" xfId="52093"/>
    <cellStyle name="SAPBEXstdItemX 6 6 2 2 2" xfId="52094"/>
    <cellStyle name="SAPBEXstdItemX 6 6 2 3" xfId="52095"/>
    <cellStyle name="SAPBEXstdItemX 6 6 2 3 2" xfId="52096"/>
    <cellStyle name="SAPBEXstdItemX 6 6 2 4" xfId="52097"/>
    <cellStyle name="SAPBEXstdItemX 6 6 3" xfId="52098"/>
    <cellStyle name="SAPBEXstdItemX 6 6 3 2" xfId="52099"/>
    <cellStyle name="SAPBEXstdItemX 6 6 4" xfId="52100"/>
    <cellStyle name="SAPBEXstdItemX 6 6 4 2" xfId="52101"/>
    <cellStyle name="SAPBEXstdItemX 6 6 5" xfId="52102"/>
    <cellStyle name="SAPBEXstdItemX 6 7" xfId="8049"/>
    <cellStyle name="SAPBEXstdItemX 6 7 2" xfId="52103"/>
    <cellStyle name="SAPBEXstdItemX 6 7 2 2" xfId="52104"/>
    <cellStyle name="SAPBEXstdItemX 6 7 3" xfId="52105"/>
    <cellStyle name="SAPBEXstdItemX 6 7 3 2" xfId="52106"/>
    <cellStyle name="SAPBEXstdItemX 6 7 4" xfId="52107"/>
    <cellStyle name="SAPBEXstdItemX 6 8" xfId="52108"/>
    <cellStyle name="SAPBEXstdItemX 6 8 2" xfId="52109"/>
    <cellStyle name="SAPBEXstdItemX 6 9" xfId="52110"/>
    <cellStyle name="SAPBEXstdItemX 6 9 2" xfId="52111"/>
    <cellStyle name="SAPBEXstdItemX 7" xfId="8050"/>
    <cellStyle name="SAPBEXstdItemX 7 2" xfId="8051"/>
    <cellStyle name="SAPBEXstdItemX 7 2 2" xfId="52112"/>
    <cellStyle name="SAPBEXstdItemX 7 2 2 2" xfId="52113"/>
    <cellStyle name="SAPBEXstdItemX 7 2 3" xfId="52114"/>
    <cellStyle name="SAPBEXstdItemX 7 2 3 2" xfId="52115"/>
    <cellStyle name="SAPBEXstdItemX 7 2 4" xfId="52116"/>
    <cellStyle name="SAPBEXstdItemX 7 3" xfId="52117"/>
    <cellStyle name="SAPBEXstdItemX 7 3 2" xfId="52118"/>
    <cellStyle name="SAPBEXstdItemX 7 4" xfId="52119"/>
    <cellStyle name="SAPBEXstdItemX 7 4 2" xfId="52120"/>
    <cellStyle name="SAPBEXstdItemX 7 5" xfId="52121"/>
    <cellStyle name="SAPBEXstdItemX 8" xfId="8052"/>
    <cellStyle name="SAPBEXstdItemX 8 2" xfId="8053"/>
    <cellStyle name="SAPBEXstdItemX 8 2 2" xfId="52122"/>
    <cellStyle name="SAPBEXstdItemX 8 2 2 2" xfId="52123"/>
    <cellStyle name="SAPBEXstdItemX 8 2 3" xfId="52124"/>
    <cellStyle name="SAPBEXstdItemX 8 2 3 2" xfId="52125"/>
    <cellStyle name="SAPBEXstdItemX 8 2 4" xfId="52126"/>
    <cellStyle name="SAPBEXstdItemX 8 3" xfId="52127"/>
    <cellStyle name="SAPBEXstdItemX 8 3 2" xfId="52128"/>
    <cellStyle name="SAPBEXstdItemX 8 4" xfId="52129"/>
    <cellStyle name="SAPBEXstdItemX 8 4 2" xfId="52130"/>
    <cellStyle name="SAPBEXstdItemX 8 5" xfId="52131"/>
    <cellStyle name="SAPBEXstdItemX 9" xfId="8054"/>
    <cellStyle name="SAPBEXstdItemX 9 2" xfId="8055"/>
    <cellStyle name="SAPBEXstdItemX 9 2 2" xfId="52132"/>
    <cellStyle name="SAPBEXstdItemX 9 2 2 2" xfId="52133"/>
    <cellStyle name="SAPBEXstdItemX 9 2 3" xfId="52134"/>
    <cellStyle name="SAPBEXstdItemX 9 2 3 2" xfId="52135"/>
    <cellStyle name="SAPBEXstdItemX 9 2 4" xfId="52136"/>
    <cellStyle name="SAPBEXstdItemX 9 3" xfId="52137"/>
    <cellStyle name="SAPBEXstdItemX 9 3 2" xfId="52138"/>
    <cellStyle name="SAPBEXstdItemX 9 4" xfId="52139"/>
    <cellStyle name="SAPBEXstdItemX 9 4 2" xfId="52140"/>
    <cellStyle name="SAPBEXstdItemX 9 5" xfId="52141"/>
    <cellStyle name="SAPBEXtitle" xfId="8056"/>
    <cellStyle name="SAPBEXtitle 2" xfId="52142"/>
    <cellStyle name="SAPBEXtitle 3" xfId="52143"/>
    <cellStyle name="SAPBEXunassignedItem" xfId="8057"/>
    <cellStyle name="SAPBEXunassignedItem 10" xfId="8058"/>
    <cellStyle name="SAPBEXunassignedItem 10 2" xfId="8059"/>
    <cellStyle name="SAPBEXunassignedItem 10 2 2" xfId="52144"/>
    <cellStyle name="SAPBEXunassignedItem 10 2 2 2" xfId="52145"/>
    <cellStyle name="SAPBEXunassignedItem 10 2 3" xfId="52146"/>
    <cellStyle name="SAPBEXunassignedItem 10 2 3 2" xfId="52147"/>
    <cellStyle name="SAPBEXunassignedItem 10 2 4" xfId="52148"/>
    <cellStyle name="SAPBEXunassignedItem 10 3" xfId="52149"/>
    <cellStyle name="SAPBEXunassignedItem 10 3 2" xfId="52150"/>
    <cellStyle name="SAPBEXunassignedItem 10 4" xfId="52151"/>
    <cellStyle name="SAPBEXunassignedItem 10 4 2" xfId="52152"/>
    <cellStyle name="SAPBEXunassignedItem 10 5" xfId="52153"/>
    <cellStyle name="SAPBEXunassignedItem 11" xfId="8060"/>
    <cellStyle name="SAPBEXunassignedItem 11 2" xfId="52154"/>
    <cellStyle name="SAPBEXunassignedItem 11 2 2" xfId="52155"/>
    <cellStyle name="SAPBEXunassignedItem 11 3" xfId="52156"/>
    <cellStyle name="SAPBEXunassignedItem 11 3 2" xfId="52157"/>
    <cellStyle name="SAPBEXunassignedItem 11 4" xfId="52158"/>
    <cellStyle name="SAPBEXunassignedItem 12" xfId="8061"/>
    <cellStyle name="SAPBEXunassignedItem 12 2" xfId="52159"/>
    <cellStyle name="SAPBEXunassignedItem 12 2 2" xfId="52160"/>
    <cellStyle name="SAPBEXunassignedItem 12 3" xfId="52161"/>
    <cellStyle name="SAPBEXunassignedItem 12 3 2" xfId="52162"/>
    <cellStyle name="SAPBEXunassignedItem 12 4" xfId="52163"/>
    <cellStyle name="SAPBEXunassignedItem 13" xfId="8062"/>
    <cellStyle name="SAPBEXunassignedItem 13 2" xfId="52164"/>
    <cellStyle name="SAPBEXunassignedItem 13 2 2" xfId="52165"/>
    <cellStyle name="SAPBEXunassignedItem 13 3" xfId="52166"/>
    <cellStyle name="SAPBEXunassignedItem 13 3 2" xfId="52167"/>
    <cellStyle name="SAPBEXunassignedItem 13 4" xfId="52168"/>
    <cellStyle name="SAPBEXunassignedItem 14" xfId="8063"/>
    <cellStyle name="SAPBEXunassignedItem 14 2" xfId="52169"/>
    <cellStyle name="SAPBEXunassignedItem 14 2 2" xfId="52170"/>
    <cellStyle name="SAPBEXunassignedItem 14 3" xfId="52171"/>
    <cellStyle name="SAPBEXunassignedItem 14 3 2" xfId="52172"/>
    <cellStyle name="SAPBEXunassignedItem 14 4" xfId="52173"/>
    <cellStyle name="SAPBEXunassignedItem 15" xfId="8064"/>
    <cellStyle name="SAPBEXunassignedItem 15 2" xfId="52174"/>
    <cellStyle name="SAPBEXunassignedItem 15 2 2" xfId="52175"/>
    <cellStyle name="SAPBEXunassignedItem 15 3" xfId="52176"/>
    <cellStyle name="SAPBEXunassignedItem 15 3 2" xfId="52177"/>
    <cellStyle name="SAPBEXunassignedItem 15 4" xfId="52178"/>
    <cellStyle name="SAPBEXunassignedItem 16" xfId="52179"/>
    <cellStyle name="SAPBEXunassignedItem 16 2" xfId="52180"/>
    <cellStyle name="SAPBEXunassignedItem 16 2 2" xfId="52181"/>
    <cellStyle name="SAPBEXunassignedItem 16 3" xfId="52182"/>
    <cellStyle name="SAPBEXunassignedItem 17" xfId="52183"/>
    <cellStyle name="SAPBEXunassignedItem 17 2" xfId="52184"/>
    <cellStyle name="SAPBEXunassignedItem 17 2 2" xfId="52185"/>
    <cellStyle name="SAPBEXunassignedItem 17 3" xfId="52186"/>
    <cellStyle name="SAPBEXunassignedItem 18" xfId="52187"/>
    <cellStyle name="SAPBEXunassignedItem 18 2" xfId="52188"/>
    <cellStyle name="SAPBEXunassignedItem 18 2 2" xfId="52189"/>
    <cellStyle name="SAPBEXunassignedItem 18 3" xfId="52190"/>
    <cellStyle name="SAPBEXunassignedItem 19" xfId="52191"/>
    <cellStyle name="SAPBEXunassignedItem 19 2" xfId="52192"/>
    <cellStyle name="SAPBEXunassignedItem 2" xfId="8065"/>
    <cellStyle name="SAPBEXunassignedItem 2 10" xfId="8066"/>
    <cellStyle name="SAPBEXunassignedItem 2 10 2" xfId="52193"/>
    <cellStyle name="SAPBEXunassignedItem 2 10 2 2" xfId="52194"/>
    <cellStyle name="SAPBEXunassignedItem 2 10 3" xfId="52195"/>
    <cellStyle name="SAPBEXunassignedItem 2 10 3 2" xfId="52196"/>
    <cellStyle name="SAPBEXunassignedItem 2 10 4" xfId="52197"/>
    <cellStyle name="SAPBEXunassignedItem 2 11" xfId="8067"/>
    <cellStyle name="SAPBEXunassignedItem 2 11 2" xfId="52198"/>
    <cellStyle name="SAPBEXunassignedItem 2 11 2 2" xfId="52199"/>
    <cellStyle name="SAPBEXunassignedItem 2 11 3" xfId="52200"/>
    <cellStyle name="SAPBEXunassignedItem 2 11 3 2" xfId="52201"/>
    <cellStyle name="SAPBEXunassignedItem 2 11 4" xfId="52202"/>
    <cellStyle name="SAPBEXunassignedItem 2 12" xfId="8068"/>
    <cellStyle name="SAPBEXunassignedItem 2 12 2" xfId="52203"/>
    <cellStyle name="SAPBEXunassignedItem 2 12 2 2" xfId="52204"/>
    <cellStyle name="SAPBEXunassignedItem 2 12 3" xfId="52205"/>
    <cellStyle name="SAPBEXunassignedItem 2 12 3 2" xfId="52206"/>
    <cellStyle name="SAPBEXunassignedItem 2 12 4" xfId="52207"/>
    <cellStyle name="SAPBEXunassignedItem 2 13" xfId="8069"/>
    <cellStyle name="SAPBEXunassignedItem 2 13 2" xfId="52208"/>
    <cellStyle name="SAPBEXunassignedItem 2 13 2 2" xfId="52209"/>
    <cellStyle name="SAPBEXunassignedItem 2 13 3" xfId="52210"/>
    <cellStyle name="SAPBEXunassignedItem 2 13 3 2" xfId="52211"/>
    <cellStyle name="SAPBEXunassignedItem 2 13 4" xfId="52212"/>
    <cellStyle name="SAPBEXunassignedItem 2 14" xfId="8070"/>
    <cellStyle name="SAPBEXunassignedItem 2 14 2" xfId="52213"/>
    <cellStyle name="SAPBEXunassignedItem 2 14 2 2" xfId="52214"/>
    <cellStyle name="SAPBEXunassignedItem 2 14 3" xfId="52215"/>
    <cellStyle name="SAPBEXunassignedItem 2 14 3 2" xfId="52216"/>
    <cellStyle name="SAPBEXunassignedItem 2 14 4" xfId="52217"/>
    <cellStyle name="SAPBEXunassignedItem 2 15" xfId="52218"/>
    <cellStyle name="SAPBEXunassignedItem 2 15 2" xfId="52219"/>
    <cellStyle name="SAPBEXunassignedItem 2 15 2 2" xfId="52220"/>
    <cellStyle name="SAPBEXunassignedItem 2 15 3" xfId="52221"/>
    <cellStyle name="SAPBEXunassignedItem 2 16" xfId="52222"/>
    <cellStyle name="SAPBEXunassignedItem 2 16 2" xfId="52223"/>
    <cellStyle name="SAPBEXunassignedItem 2 16 2 2" xfId="52224"/>
    <cellStyle name="SAPBEXunassignedItem 2 16 3" xfId="52225"/>
    <cellStyle name="SAPBEXunassignedItem 2 17" xfId="52226"/>
    <cellStyle name="SAPBEXunassignedItem 2 17 2" xfId="52227"/>
    <cellStyle name="SAPBEXunassignedItem 2 17 2 2" xfId="52228"/>
    <cellStyle name="SAPBEXunassignedItem 2 17 3" xfId="52229"/>
    <cellStyle name="SAPBEXunassignedItem 2 18" xfId="52230"/>
    <cellStyle name="SAPBEXunassignedItem 2 18 2" xfId="52231"/>
    <cellStyle name="SAPBEXunassignedItem 2 19" xfId="52232"/>
    <cellStyle name="SAPBEXunassignedItem 2 19 2" xfId="52233"/>
    <cellStyle name="SAPBEXunassignedItem 2 2" xfId="8071"/>
    <cellStyle name="SAPBEXunassignedItem 2 2 10" xfId="8072"/>
    <cellStyle name="SAPBEXunassignedItem 2 2 10 2" xfId="52234"/>
    <cellStyle name="SAPBEXunassignedItem 2 2 10 2 2" xfId="52235"/>
    <cellStyle name="SAPBEXunassignedItem 2 2 10 3" xfId="52236"/>
    <cellStyle name="SAPBEXunassignedItem 2 2 10 3 2" xfId="52237"/>
    <cellStyle name="SAPBEXunassignedItem 2 2 10 4" xfId="52238"/>
    <cellStyle name="SAPBEXunassignedItem 2 2 11" xfId="52239"/>
    <cellStyle name="SAPBEXunassignedItem 2 2 11 2" xfId="52240"/>
    <cellStyle name="SAPBEXunassignedItem 2 2 12" xfId="52241"/>
    <cellStyle name="SAPBEXunassignedItem 2 2 12 2" xfId="52242"/>
    <cellStyle name="SAPBEXunassignedItem 2 2 13" xfId="52243"/>
    <cellStyle name="SAPBEXunassignedItem 2 2 2" xfId="8073"/>
    <cellStyle name="SAPBEXunassignedItem 2 2 2 10" xfId="52244"/>
    <cellStyle name="SAPBEXunassignedItem 2 2 2 2" xfId="8074"/>
    <cellStyle name="SAPBEXunassignedItem 2 2 2 2 2" xfId="8075"/>
    <cellStyle name="SAPBEXunassignedItem 2 2 2 2 2 2" xfId="52245"/>
    <cellStyle name="SAPBEXunassignedItem 2 2 2 2 2 2 2" xfId="52246"/>
    <cellStyle name="SAPBEXunassignedItem 2 2 2 2 2 3" xfId="52247"/>
    <cellStyle name="SAPBEXunassignedItem 2 2 2 2 2 3 2" xfId="52248"/>
    <cellStyle name="SAPBEXunassignedItem 2 2 2 2 2 4" xfId="52249"/>
    <cellStyle name="SAPBEXunassignedItem 2 2 2 2 3" xfId="52250"/>
    <cellStyle name="SAPBEXunassignedItem 2 2 2 2 3 2" xfId="52251"/>
    <cellStyle name="SAPBEXunassignedItem 2 2 2 2 4" xfId="52252"/>
    <cellStyle name="SAPBEXunassignedItem 2 2 2 2 4 2" xfId="52253"/>
    <cellStyle name="SAPBEXunassignedItem 2 2 2 2 5" xfId="52254"/>
    <cellStyle name="SAPBEXunassignedItem 2 2 2 3" xfId="8076"/>
    <cellStyle name="SAPBEXunassignedItem 2 2 2 3 2" xfId="8077"/>
    <cellStyle name="SAPBEXunassignedItem 2 2 2 3 2 2" xfId="52255"/>
    <cellStyle name="SAPBEXunassignedItem 2 2 2 3 2 2 2" xfId="52256"/>
    <cellStyle name="SAPBEXunassignedItem 2 2 2 3 2 3" xfId="52257"/>
    <cellStyle name="SAPBEXunassignedItem 2 2 2 3 2 3 2" xfId="52258"/>
    <cellStyle name="SAPBEXunassignedItem 2 2 2 3 2 4" xfId="52259"/>
    <cellStyle name="SAPBEXunassignedItem 2 2 2 3 3" xfId="52260"/>
    <cellStyle name="SAPBEXunassignedItem 2 2 2 3 3 2" xfId="52261"/>
    <cellStyle name="SAPBEXunassignedItem 2 2 2 3 4" xfId="52262"/>
    <cellStyle name="SAPBEXunassignedItem 2 2 2 3 4 2" xfId="52263"/>
    <cellStyle name="SAPBEXunassignedItem 2 2 2 3 5" xfId="52264"/>
    <cellStyle name="SAPBEXunassignedItem 2 2 2 4" xfId="8078"/>
    <cellStyle name="SAPBEXunassignedItem 2 2 2 4 2" xfId="8079"/>
    <cellStyle name="SAPBEXunassignedItem 2 2 2 4 2 2" xfId="52265"/>
    <cellStyle name="SAPBEXunassignedItem 2 2 2 4 2 2 2" xfId="52266"/>
    <cellStyle name="SAPBEXunassignedItem 2 2 2 4 2 3" xfId="52267"/>
    <cellStyle name="SAPBEXunassignedItem 2 2 2 4 2 3 2" xfId="52268"/>
    <cellStyle name="SAPBEXunassignedItem 2 2 2 4 2 4" xfId="52269"/>
    <cellStyle name="SAPBEXunassignedItem 2 2 2 4 3" xfId="52270"/>
    <cellStyle name="SAPBEXunassignedItem 2 2 2 4 3 2" xfId="52271"/>
    <cellStyle name="SAPBEXunassignedItem 2 2 2 4 4" xfId="52272"/>
    <cellStyle name="SAPBEXunassignedItem 2 2 2 4 4 2" xfId="52273"/>
    <cellStyle name="SAPBEXunassignedItem 2 2 2 4 5" xfId="52274"/>
    <cellStyle name="SAPBEXunassignedItem 2 2 2 5" xfId="8080"/>
    <cellStyle name="SAPBEXunassignedItem 2 2 2 5 2" xfId="8081"/>
    <cellStyle name="SAPBEXunassignedItem 2 2 2 5 2 2" xfId="52275"/>
    <cellStyle name="SAPBEXunassignedItem 2 2 2 5 2 2 2" xfId="52276"/>
    <cellStyle name="SAPBEXunassignedItem 2 2 2 5 2 3" xfId="52277"/>
    <cellStyle name="SAPBEXunassignedItem 2 2 2 5 2 3 2" xfId="52278"/>
    <cellStyle name="SAPBEXunassignedItem 2 2 2 5 2 4" xfId="52279"/>
    <cellStyle name="SAPBEXunassignedItem 2 2 2 5 3" xfId="52280"/>
    <cellStyle name="SAPBEXunassignedItem 2 2 2 5 3 2" xfId="52281"/>
    <cellStyle name="SAPBEXunassignedItem 2 2 2 5 4" xfId="52282"/>
    <cellStyle name="SAPBEXunassignedItem 2 2 2 5 4 2" xfId="52283"/>
    <cellStyle name="SAPBEXunassignedItem 2 2 2 5 5" xfId="52284"/>
    <cellStyle name="SAPBEXunassignedItem 2 2 2 6" xfId="8082"/>
    <cellStyle name="SAPBEXunassignedItem 2 2 2 6 2" xfId="8083"/>
    <cellStyle name="SAPBEXunassignedItem 2 2 2 6 2 2" xfId="52285"/>
    <cellStyle name="SAPBEXunassignedItem 2 2 2 6 2 2 2" xfId="52286"/>
    <cellStyle name="SAPBEXunassignedItem 2 2 2 6 2 3" xfId="52287"/>
    <cellStyle name="SAPBEXunassignedItem 2 2 2 6 2 3 2" xfId="52288"/>
    <cellStyle name="SAPBEXunassignedItem 2 2 2 6 2 4" xfId="52289"/>
    <cellStyle name="SAPBEXunassignedItem 2 2 2 6 3" xfId="52290"/>
    <cellStyle name="SAPBEXunassignedItem 2 2 2 6 3 2" xfId="52291"/>
    <cellStyle name="SAPBEXunassignedItem 2 2 2 6 4" xfId="52292"/>
    <cellStyle name="SAPBEXunassignedItem 2 2 2 6 4 2" xfId="52293"/>
    <cellStyle name="SAPBEXunassignedItem 2 2 2 6 5" xfId="52294"/>
    <cellStyle name="SAPBEXunassignedItem 2 2 2 7" xfId="8084"/>
    <cellStyle name="SAPBEXunassignedItem 2 2 2 7 2" xfId="52295"/>
    <cellStyle name="SAPBEXunassignedItem 2 2 2 7 2 2" xfId="52296"/>
    <cellStyle name="SAPBEXunassignedItem 2 2 2 7 3" xfId="52297"/>
    <cellStyle name="SAPBEXunassignedItem 2 2 2 7 3 2" xfId="52298"/>
    <cellStyle name="SAPBEXunassignedItem 2 2 2 7 4" xfId="52299"/>
    <cellStyle name="SAPBEXunassignedItem 2 2 2 8" xfId="52300"/>
    <cellStyle name="SAPBEXunassignedItem 2 2 2 8 2" xfId="52301"/>
    <cellStyle name="SAPBEXunassignedItem 2 2 2 9" xfId="52302"/>
    <cellStyle name="SAPBEXunassignedItem 2 2 2 9 2" xfId="52303"/>
    <cellStyle name="SAPBEXunassignedItem 2 2 3" xfId="8085"/>
    <cellStyle name="SAPBEXunassignedItem 2 2 3 10" xfId="52304"/>
    <cellStyle name="SAPBEXunassignedItem 2 2 3 2" xfId="8086"/>
    <cellStyle name="SAPBEXunassignedItem 2 2 3 2 2" xfId="8087"/>
    <cellStyle name="SAPBEXunassignedItem 2 2 3 2 2 2" xfId="52305"/>
    <cellStyle name="SAPBEXunassignedItem 2 2 3 2 2 2 2" xfId="52306"/>
    <cellStyle name="SAPBEXunassignedItem 2 2 3 2 2 3" xfId="52307"/>
    <cellStyle name="SAPBEXunassignedItem 2 2 3 2 2 3 2" xfId="52308"/>
    <cellStyle name="SAPBEXunassignedItem 2 2 3 2 2 4" xfId="52309"/>
    <cellStyle name="SAPBEXunassignedItem 2 2 3 2 3" xfId="52310"/>
    <cellStyle name="SAPBEXunassignedItem 2 2 3 2 3 2" xfId="52311"/>
    <cellStyle name="SAPBEXunassignedItem 2 2 3 2 4" xfId="52312"/>
    <cellStyle name="SAPBEXunassignedItem 2 2 3 2 4 2" xfId="52313"/>
    <cellStyle name="SAPBEXunassignedItem 2 2 3 2 5" xfId="52314"/>
    <cellStyle name="SAPBEXunassignedItem 2 2 3 3" xfId="8088"/>
    <cellStyle name="SAPBEXunassignedItem 2 2 3 3 2" xfId="8089"/>
    <cellStyle name="SAPBEXunassignedItem 2 2 3 3 2 2" xfId="52315"/>
    <cellStyle name="SAPBEXunassignedItem 2 2 3 3 2 2 2" xfId="52316"/>
    <cellStyle name="SAPBEXunassignedItem 2 2 3 3 2 3" xfId="52317"/>
    <cellStyle name="SAPBEXunassignedItem 2 2 3 3 2 3 2" xfId="52318"/>
    <cellStyle name="SAPBEXunassignedItem 2 2 3 3 2 4" xfId="52319"/>
    <cellStyle name="SAPBEXunassignedItem 2 2 3 3 3" xfId="52320"/>
    <cellStyle name="SAPBEXunassignedItem 2 2 3 3 3 2" xfId="52321"/>
    <cellStyle name="SAPBEXunassignedItem 2 2 3 3 4" xfId="52322"/>
    <cellStyle name="SAPBEXunassignedItem 2 2 3 3 4 2" xfId="52323"/>
    <cellStyle name="SAPBEXunassignedItem 2 2 3 3 5" xfId="52324"/>
    <cellStyle name="SAPBEXunassignedItem 2 2 3 4" xfId="8090"/>
    <cellStyle name="SAPBEXunassignedItem 2 2 3 4 2" xfId="8091"/>
    <cellStyle name="SAPBEXunassignedItem 2 2 3 4 2 2" xfId="52325"/>
    <cellStyle name="SAPBEXunassignedItem 2 2 3 4 2 2 2" xfId="52326"/>
    <cellStyle name="SAPBEXunassignedItem 2 2 3 4 2 3" xfId="52327"/>
    <cellStyle name="SAPBEXunassignedItem 2 2 3 4 2 3 2" xfId="52328"/>
    <cellStyle name="SAPBEXunassignedItem 2 2 3 4 2 4" xfId="52329"/>
    <cellStyle name="SAPBEXunassignedItem 2 2 3 4 3" xfId="52330"/>
    <cellStyle name="SAPBEXunassignedItem 2 2 3 4 3 2" xfId="52331"/>
    <cellStyle name="SAPBEXunassignedItem 2 2 3 4 4" xfId="52332"/>
    <cellStyle name="SAPBEXunassignedItem 2 2 3 4 4 2" xfId="52333"/>
    <cellStyle name="SAPBEXunassignedItem 2 2 3 4 5" xfId="52334"/>
    <cellStyle name="SAPBEXunassignedItem 2 2 3 5" xfId="8092"/>
    <cellStyle name="SAPBEXunassignedItem 2 2 3 5 2" xfId="8093"/>
    <cellStyle name="SAPBEXunassignedItem 2 2 3 5 2 2" xfId="52335"/>
    <cellStyle name="SAPBEXunassignedItem 2 2 3 5 2 2 2" xfId="52336"/>
    <cellStyle name="SAPBEXunassignedItem 2 2 3 5 2 3" xfId="52337"/>
    <cellStyle name="SAPBEXunassignedItem 2 2 3 5 2 3 2" xfId="52338"/>
    <cellStyle name="SAPBEXunassignedItem 2 2 3 5 2 4" xfId="52339"/>
    <cellStyle name="SAPBEXunassignedItem 2 2 3 5 3" xfId="52340"/>
    <cellStyle name="SAPBEXunassignedItem 2 2 3 5 3 2" xfId="52341"/>
    <cellStyle name="SAPBEXunassignedItem 2 2 3 5 4" xfId="52342"/>
    <cellStyle name="SAPBEXunassignedItem 2 2 3 5 4 2" xfId="52343"/>
    <cellStyle name="SAPBEXunassignedItem 2 2 3 5 5" xfId="52344"/>
    <cellStyle name="SAPBEXunassignedItem 2 2 3 6" xfId="8094"/>
    <cellStyle name="SAPBEXunassignedItem 2 2 3 6 2" xfId="8095"/>
    <cellStyle name="SAPBEXunassignedItem 2 2 3 6 2 2" xfId="52345"/>
    <cellStyle name="SAPBEXunassignedItem 2 2 3 6 2 2 2" xfId="52346"/>
    <cellStyle name="SAPBEXunassignedItem 2 2 3 6 2 3" xfId="52347"/>
    <cellStyle name="SAPBEXunassignedItem 2 2 3 6 2 3 2" xfId="52348"/>
    <cellStyle name="SAPBEXunassignedItem 2 2 3 6 2 4" xfId="52349"/>
    <cellStyle name="SAPBEXunassignedItem 2 2 3 6 3" xfId="52350"/>
    <cellStyle name="SAPBEXunassignedItem 2 2 3 6 3 2" xfId="52351"/>
    <cellStyle name="SAPBEXunassignedItem 2 2 3 6 4" xfId="52352"/>
    <cellStyle name="SAPBEXunassignedItem 2 2 3 6 4 2" xfId="52353"/>
    <cellStyle name="SAPBEXunassignedItem 2 2 3 6 5" xfId="52354"/>
    <cellStyle name="SAPBEXunassignedItem 2 2 3 7" xfId="8096"/>
    <cellStyle name="SAPBEXunassignedItem 2 2 3 7 2" xfId="52355"/>
    <cellStyle name="SAPBEXunassignedItem 2 2 3 7 2 2" xfId="52356"/>
    <cellStyle name="SAPBEXunassignedItem 2 2 3 7 3" xfId="52357"/>
    <cellStyle name="SAPBEXunassignedItem 2 2 3 7 3 2" xfId="52358"/>
    <cellStyle name="SAPBEXunassignedItem 2 2 3 7 4" xfId="52359"/>
    <cellStyle name="SAPBEXunassignedItem 2 2 3 8" xfId="52360"/>
    <cellStyle name="SAPBEXunassignedItem 2 2 3 8 2" xfId="52361"/>
    <cellStyle name="SAPBEXunassignedItem 2 2 3 9" xfId="52362"/>
    <cellStyle name="SAPBEXunassignedItem 2 2 3 9 2" xfId="52363"/>
    <cellStyle name="SAPBEXunassignedItem 2 2 4" xfId="8097"/>
    <cellStyle name="SAPBEXunassignedItem 2 2 4 10" xfId="52364"/>
    <cellStyle name="SAPBEXunassignedItem 2 2 4 2" xfId="8098"/>
    <cellStyle name="SAPBEXunassignedItem 2 2 4 2 2" xfId="8099"/>
    <cellStyle name="SAPBEXunassignedItem 2 2 4 2 2 2" xfId="52365"/>
    <cellStyle name="SAPBEXunassignedItem 2 2 4 2 2 2 2" xfId="52366"/>
    <cellStyle name="SAPBEXunassignedItem 2 2 4 2 2 3" xfId="52367"/>
    <cellStyle name="SAPBEXunassignedItem 2 2 4 2 2 3 2" xfId="52368"/>
    <cellStyle name="SAPBEXunassignedItem 2 2 4 2 2 4" xfId="52369"/>
    <cellStyle name="SAPBEXunassignedItem 2 2 4 2 3" xfId="52370"/>
    <cellStyle name="SAPBEXunassignedItem 2 2 4 2 3 2" xfId="52371"/>
    <cellStyle name="SAPBEXunassignedItem 2 2 4 2 4" xfId="52372"/>
    <cellStyle name="SAPBEXunassignedItem 2 2 4 2 4 2" xfId="52373"/>
    <cellStyle name="SAPBEXunassignedItem 2 2 4 2 5" xfId="52374"/>
    <cellStyle name="SAPBEXunassignedItem 2 2 4 3" xfId="8100"/>
    <cellStyle name="SAPBEXunassignedItem 2 2 4 3 2" xfId="8101"/>
    <cellStyle name="SAPBEXunassignedItem 2 2 4 3 2 2" xfId="52375"/>
    <cellStyle name="SAPBEXunassignedItem 2 2 4 3 2 2 2" xfId="52376"/>
    <cellStyle name="SAPBEXunassignedItem 2 2 4 3 2 3" xfId="52377"/>
    <cellStyle name="SAPBEXunassignedItem 2 2 4 3 2 3 2" xfId="52378"/>
    <cellStyle name="SAPBEXunassignedItem 2 2 4 3 2 4" xfId="52379"/>
    <cellStyle name="SAPBEXunassignedItem 2 2 4 3 3" xfId="52380"/>
    <cellStyle name="SAPBEXunassignedItem 2 2 4 3 3 2" xfId="52381"/>
    <cellStyle name="SAPBEXunassignedItem 2 2 4 3 4" xfId="52382"/>
    <cellStyle name="SAPBEXunassignedItem 2 2 4 3 4 2" xfId="52383"/>
    <cellStyle name="SAPBEXunassignedItem 2 2 4 3 5" xfId="52384"/>
    <cellStyle name="SAPBEXunassignedItem 2 2 4 4" xfId="8102"/>
    <cellStyle name="SAPBEXunassignedItem 2 2 4 4 2" xfId="8103"/>
    <cellStyle name="SAPBEXunassignedItem 2 2 4 4 2 2" xfId="52385"/>
    <cellStyle name="SAPBEXunassignedItem 2 2 4 4 2 2 2" xfId="52386"/>
    <cellStyle name="SAPBEXunassignedItem 2 2 4 4 2 3" xfId="52387"/>
    <cellStyle name="SAPBEXunassignedItem 2 2 4 4 2 3 2" xfId="52388"/>
    <cellStyle name="SAPBEXunassignedItem 2 2 4 4 2 4" xfId="52389"/>
    <cellStyle name="SAPBEXunassignedItem 2 2 4 4 3" xfId="52390"/>
    <cellStyle name="SAPBEXunassignedItem 2 2 4 4 3 2" xfId="52391"/>
    <cellStyle name="SAPBEXunassignedItem 2 2 4 4 4" xfId="52392"/>
    <cellStyle name="SAPBEXunassignedItem 2 2 4 4 4 2" xfId="52393"/>
    <cellStyle name="SAPBEXunassignedItem 2 2 4 4 5" xfId="52394"/>
    <cellStyle name="SAPBEXunassignedItem 2 2 4 5" xfId="8104"/>
    <cellStyle name="SAPBEXunassignedItem 2 2 4 5 2" xfId="8105"/>
    <cellStyle name="SAPBEXunassignedItem 2 2 4 5 2 2" xfId="52395"/>
    <cellStyle name="SAPBEXunassignedItem 2 2 4 5 2 2 2" xfId="52396"/>
    <cellStyle name="SAPBEXunassignedItem 2 2 4 5 2 3" xfId="52397"/>
    <cellStyle name="SAPBEXunassignedItem 2 2 4 5 2 3 2" xfId="52398"/>
    <cellStyle name="SAPBEXunassignedItem 2 2 4 5 2 4" xfId="52399"/>
    <cellStyle name="SAPBEXunassignedItem 2 2 4 5 3" xfId="52400"/>
    <cellStyle name="SAPBEXunassignedItem 2 2 4 5 3 2" xfId="52401"/>
    <cellStyle name="SAPBEXunassignedItem 2 2 4 5 4" xfId="52402"/>
    <cellStyle name="SAPBEXunassignedItem 2 2 4 5 4 2" xfId="52403"/>
    <cellStyle name="SAPBEXunassignedItem 2 2 4 5 5" xfId="52404"/>
    <cellStyle name="SAPBEXunassignedItem 2 2 4 6" xfId="8106"/>
    <cellStyle name="SAPBEXunassignedItem 2 2 4 6 2" xfId="8107"/>
    <cellStyle name="SAPBEXunassignedItem 2 2 4 6 2 2" xfId="52405"/>
    <cellStyle name="SAPBEXunassignedItem 2 2 4 6 2 2 2" xfId="52406"/>
    <cellStyle name="SAPBEXunassignedItem 2 2 4 6 2 3" xfId="52407"/>
    <cellStyle name="SAPBEXunassignedItem 2 2 4 6 2 3 2" xfId="52408"/>
    <cellStyle name="SAPBEXunassignedItem 2 2 4 6 2 4" xfId="52409"/>
    <cellStyle name="SAPBEXunassignedItem 2 2 4 6 3" xfId="52410"/>
    <cellStyle name="SAPBEXunassignedItem 2 2 4 6 3 2" xfId="52411"/>
    <cellStyle name="SAPBEXunassignedItem 2 2 4 6 4" xfId="52412"/>
    <cellStyle name="SAPBEXunassignedItem 2 2 4 6 4 2" xfId="52413"/>
    <cellStyle name="SAPBEXunassignedItem 2 2 4 6 5" xfId="52414"/>
    <cellStyle name="SAPBEXunassignedItem 2 2 4 7" xfId="8108"/>
    <cellStyle name="SAPBEXunassignedItem 2 2 4 7 2" xfId="52415"/>
    <cellStyle name="SAPBEXunassignedItem 2 2 4 7 2 2" xfId="52416"/>
    <cellStyle name="SAPBEXunassignedItem 2 2 4 7 3" xfId="52417"/>
    <cellStyle name="SAPBEXunassignedItem 2 2 4 7 3 2" xfId="52418"/>
    <cellStyle name="SAPBEXunassignedItem 2 2 4 7 4" xfId="52419"/>
    <cellStyle name="SAPBEXunassignedItem 2 2 4 8" xfId="52420"/>
    <cellStyle name="SAPBEXunassignedItem 2 2 4 8 2" xfId="52421"/>
    <cellStyle name="SAPBEXunassignedItem 2 2 4 9" xfId="52422"/>
    <cellStyle name="SAPBEXunassignedItem 2 2 4 9 2" xfId="52423"/>
    <cellStyle name="SAPBEXunassignedItem 2 2 5" xfId="8109"/>
    <cellStyle name="SAPBEXunassignedItem 2 2 5 2" xfId="8110"/>
    <cellStyle name="SAPBEXunassignedItem 2 2 5 2 2" xfId="52424"/>
    <cellStyle name="SAPBEXunassignedItem 2 2 5 2 2 2" xfId="52425"/>
    <cellStyle name="SAPBEXunassignedItem 2 2 5 2 3" xfId="52426"/>
    <cellStyle name="SAPBEXunassignedItem 2 2 5 2 3 2" xfId="52427"/>
    <cellStyle name="SAPBEXunassignedItem 2 2 5 2 4" xfId="52428"/>
    <cellStyle name="SAPBEXunassignedItem 2 2 5 3" xfId="52429"/>
    <cellStyle name="SAPBEXunassignedItem 2 2 5 3 2" xfId="52430"/>
    <cellStyle name="SAPBEXunassignedItem 2 2 5 4" xfId="52431"/>
    <cellStyle name="SAPBEXunassignedItem 2 2 5 4 2" xfId="52432"/>
    <cellStyle name="SAPBEXunassignedItem 2 2 5 5" xfId="52433"/>
    <cellStyle name="SAPBEXunassignedItem 2 2 6" xfId="8111"/>
    <cellStyle name="SAPBEXunassignedItem 2 2 6 2" xfId="8112"/>
    <cellStyle name="SAPBEXunassignedItem 2 2 6 2 2" xfId="52434"/>
    <cellStyle name="SAPBEXunassignedItem 2 2 6 2 2 2" xfId="52435"/>
    <cellStyle name="SAPBEXunassignedItem 2 2 6 2 3" xfId="52436"/>
    <cellStyle name="SAPBEXunassignedItem 2 2 6 2 3 2" xfId="52437"/>
    <cellStyle name="SAPBEXunassignedItem 2 2 6 2 4" xfId="52438"/>
    <cellStyle name="SAPBEXunassignedItem 2 2 6 3" xfId="52439"/>
    <cellStyle name="SAPBEXunassignedItem 2 2 6 3 2" xfId="52440"/>
    <cellStyle name="SAPBEXunassignedItem 2 2 6 4" xfId="52441"/>
    <cellStyle name="SAPBEXunassignedItem 2 2 6 4 2" xfId="52442"/>
    <cellStyle name="SAPBEXunassignedItem 2 2 6 5" xfId="52443"/>
    <cellStyle name="SAPBEXunassignedItem 2 2 7" xfId="8113"/>
    <cellStyle name="SAPBEXunassignedItem 2 2 7 2" xfId="8114"/>
    <cellStyle name="SAPBEXunassignedItem 2 2 7 2 2" xfId="52444"/>
    <cellStyle name="SAPBEXunassignedItem 2 2 7 2 2 2" xfId="52445"/>
    <cellStyle name="SAPBEXunassignedItem 2 2 7 2 3" xfId="52446"/>
    <cellStyle name="SAPBEXunassignedItem 2 2 7 2 3 2" xfId="52447"/>
    <cellStyle name="SAPBEXunassignedItem 2 2 7 2 4" xfId="52448"/>
    <cellStyle name="SAPBEXunassignedItem 2 2 7 3" xfId="52449"/>
    <cellStyle name="SAPBEXunassignedItem 2 2 7 3 2" xfId="52450"/>
    <cellStyle name="SAPBEXunassignedItem 2 2 7 4" xfId="52451"/>
    <cellStyle name="SAPBEXunassignedItem 2 2 7 4 2" xfId="52452"/>
    <cellStyle name="SAPBEXunassignedItem 2 2 7 5" xfId="52453"/>
    <cellStyle name="SAPBEXunassignedItem 2 2 8" xfId="8115"/>
    <cellStyle name="SAPBEXunassignedItem 2 2 8 2" xfId="8116"/>
    <cellStyle name="SAPBEXunassignedItem 2 2 8 2 2" xfId="52454"/>
    <cellStyle name="SAPBEXunassignedItem 2 2 8 2 2 2" xfId="52455"/>
    <cellStyle name="SAPBEXunassignedItem 2 2 8 2 3" xfId="52456"/>
    <cellStyle name="SAPBEXunassignedItem 2 2 8 2 3 2" xfId="52457"/>
    <cellStyle name="SAPBEXunassignedItem 2 2 8 2 4" xfId="52458"/>
    <cellStyle name="SAPBEXunassignedItem 2 2 8 3" xfId="52459"/>
    <cellStyle name="SAPBEXunassignedItem 2 2 8 3 2" xfId="52460"/>
    <cellStyle name="SAPBEXunassignedItem 2 2 8 4" xfId="52461"/>
    <cellStyle name="SAPBEXunassignedItem 2 2 8 4 2" xfId="52462"/>
    <cellStyle name="SAPBEXunassignedItem 2 2 8 5" xfId="52463"/>
    <cellStyle name="SAPBEXunassignedItem 2 2 9" xfId="8117"/>
    <cellStyle name="SAPBEXunassignedItem 2 2 9 2" xfId="8118"/>
    <cellStyle name="SAPBEXunassignedItem 2 2 9 2 2" xfId="52464"/>
    <cellStyle name="SAPBEXunassignedItem 2 2 9 2 2 2" xfId="52465"/>
    <cellStyle name="SAPBEXunassignedItem 2 2 9 2 3" xfId="52466"/>
    <cellStyle name="SAPBEXunassignedItem 2 2 9 2 3 2" xfId="52467"/>
    <cellStyle name="SAPBEXunassignedItem 2 2 9 2 4" xfId="52468"/>
    <cellStyle name="SAPBEXunassignedItem 2 2 9 3" xfId="52469"/>
    <cellStyle name="SAPBEXunassignedItem 2 2 9 3 2" xfId="52470"/>
    <cellStyle name="SAPBEXunassignedItem 2 2 9 4" xfId="52471"/>
    <cellStyle name="SAPBEXunassignedItem 2 2 9 4 2" xfId="52472"/>
    <cellStyle name="SAPBEXunassignedItem 2 2 9 5" xfId="52473"/>
    <cellStyle name="SAPBEXunassignedItem 2 20" xfId="52474"/>
    <cellStyle name="SAPBEXunassignedItem 2 3" xfId="8119"/>
    <cellStyle name="SAPBEXunassignedItem 2 3 10" xfId="52475"/>
    <cellStyle name="SAPBEXunassignedItem 2 3 2" xfId="8120"/>
    <cellStyle name="SAPBEXunassignedItem 2 3 2 2" xfId="8121"/>
    <cellStyle name="SAPBEXunassignedItem 2 3 2 2 2" xfId="52476"/>
    <cellStyle name="SAPBEXunassignedItem 2 3 2 2 2 2" xfId="52477"/>
    <cellStyle name="SAPBEXunassignedItem 2 3 2 2 3" xfId="52478"/>
    <cellStyle name="SAPBEXunassignedItem 2 3 2 2 3 2" xfId="52479"/>
    <cellStyle name="SAPBEXunassignedItem 2 3 2 2 4" xfId="52480"/>
    <cellStyle name="SAPBEXunassignedItem 2 3 2 3" xfId="52481"/>
    <cellStyle name="SAPBEXunassignedItem 2 3 2 3 2" xfId="52482"/>
    <cellStyle name="SAPBEXunassignedItem 2 3 2 4" xfId="52483"/>
    <cellStyle name="SAPBEXunassignedItem 2 3 2 4 2" xfId="52484"/>
    <cellStyle name="SAPBEXunassignedItem 2 3 2 5" xfId="52485"/>
    <cellStyle name="SAPBEXunassignedItem 2 3 3" xfId="8122"/>
    <cellStyle name="SAPBEXunassignedItem 2 3 3 2" xfId="8123"/>
    <cellStyle name="SAPBEXunassignedItem 2 3 3 2 2" xfId="52486"/>
    <cellStyle name="SAPBEXunassignedItem 2 3 3 2 2 2" xfId="52487"/>
    <cellStyle name="SAPBEXunassignedItem 2 3 3 2 3" xfId="52488"/>
    <cellStyle name="SAPBEXunassignedItem 2 3 3 2 3 2" xfId="52489"/>
    <cellStyle name="SAPBEXunassignedItem 2 3 3 2 4" xfId="52490"/>
    <cellStyle name="SAPBEXunassignedItem 2 3 3 3" xfId="52491"/>
    <cellStyle name="SAPBEXunassignedItem 2 3 3 3 2" xfId="52492"/>
    <cellStyle name="SAPBEXunassignedItem 2 3 3 4" xfId="52493"/>
    <cellStyle name="SAPBEXunassignedItem 2 3 3 4 2" xfId="52494"/>
    <cellStyle name="SAPBEXunassignedItem 2 3 3 5" xfId="52495"/>
    <cellStyle name="SAPBEXunassignedItem 2 3 4" xfId="8124"/>
    <cellStyle name="SAPBEXunassignedItem 2 3 4 2" xfId="8125"/>
    <cellStyle name="SAPBEXunassignedItem 2 3 4 2 2" xfId="52496"/>
    <cellStyle name="SAPBEXunassignedItem 2 3 4 2 2 2" xfId="52497"/>
    <cellStyle name="SAPBEXunassignedItem 2 3 4 2 3" xfId="52498"/>
    <cellStyle name="SAPBEXunassignedItem 2 3 4 2 3 2" xfId="52499"/>
    <cellStyle name="SAPBEXunassignedItem 2 3 4 2 4" xfId="52500"/>
    <cellStyle name="SAPBEXunassignedItem 2 3 4 3" xfId="52501"/>
    <cellStyle name="SAPBEXunassignedItem 2 3 4 3 2" xfId="52502"/>
    <cellStyle name="SAPBEXunassignedItem 2 3 4 4" xfId="52503"/>
    <cellStyle name="SAPBEXunassignedItem 2 3 4 4 2" xfId="52504"/>
    <cellStyle name="SAPBEXunassignedItem 2 3 4 5" xfId="52505"/>
    <cellStyle name="SAPBEXunassignedItem 2 3 5" xfId="8126"/>
    <cellStyle name="SAPBEXunassignedItem 2 3 5 2" xfId="8127"/>
    <cellStyle name="SAPBEXunassignedItem 2 3 5 2 2" xfId="52506"/>
    <cellStyle name="SAPBEXunassignedItem 2 3 5 2 2 2" xfId="52507"/>
    <cellStyle name="SAPBEXunassignedItem 2 3 5 2 3" xfId="52508"/>
    <cellStyle name="SAPBEXunassignedItem 2 3 5 2 3 2" xfId="52509"/>
    <cellStyle name="SAPBEXunassignedItem 2 3 5 2 4" xfId="52510"/>
    <cellStyle name="SAPBEXunassignedItem 2 3 5 3" xfId="52511"/>
    <cellStyle name="SAPBEXunassignedItem 2 3 5 3 2" xfId="52512"/>
    <cellStyle name="SAPBEXunassignedItem 2 3 5 4" xfId="52513"/>
    <cellStyle name="SAPBEXunassignedItem 2 3 5 4 2" xfId="52514"/>
    <cellStyle name="SAPBEXunassignedItem 2 3 5 5" xfId="52515"/>
    <cellStyle name="SAPBEXunassignedItem 2 3 6" xfId="8128"/>
    <cellStyle name="SAPBEXunassignedItem 2 3 6 2" xfId="8129"/>
    <cellStyle name="SAPBEXunassignedItem 2 3 6 2 2" xfId="52516"/>
    <cellStyle name="SAPBEXunassignedItem 2 3 6 2 2 2" xfId="52517"/>
    <cellStyle name="SAPBEXunassignedItem 2 3 6 2 3" xfId="52518"/>
    <cellStyle name="SAPBEXunassignedItem 2 3 6 2 3 2" xfId="52519"/>
    <cellStyle name="SAPBEXunassignedItem 2 3 6 2 4" xfId="52520"/>
    <cellStyle name="SAPBEXunassignedItem 2 3 6 3" xfId="52521"/>
    <cellStyle name="SAPBEXunassignedItem 2 3 6 3 2" xfId="52522"/>
    <cellStyle name="SAPBEXunassignedItem 2 3 6 4" xfId="52523"/>
    <cellStyle name="SAPBEXunassignedItem 2 3 6 4 2" xfId="52524"/>
    <cellStyle name="SAPBEXunassignedItem 2 3 6 5" xfId="52525"/>
    <cellStyle name="SAPBEXunassignedItem 2 3 7" xfId="8130"/>
    <cellStyle name="SAPBEXunassignedItem 2 3 7 2" xfId="52526"/>
    <cellStyle name="SAPBEXunassignedItem 2 3 7 2 2" xfId="52527"/>
    <cellStyle name="SAPBEXunassignedItem 2 3 7 3" xfId="52528"/>
    <cellStyle name="SAPBEXunassignedItem 2 3 7 3 2" xfId="52529"/>
    <cellStyle name="SAPBEXunassignedItem 2 3 7 4" xfId="52530"/>
    <cellStyle name="SAPBEXunassignedItem 2 3 8" xfId="52531"/>
    <cellStyle name="SAPBEXunassignedItem 2 3 8 2" xfId="52532"/>
    <cellStyle name="SAPBEXunassignedItem 2 3 9" xfId="52533"/>
    <cellStyle name="SAPBEXunassignedItem 2 3 9 2" xfId="52534"/>
    <cellStyle name="SAPBEXunassignedItem 2 4" xfId="8131"/>
    <cellStyle name="SAPBEXunassignedItem 2 4 10" xfId="52535"/>
    <cellStyle name="SAPBEXunassignedItem 2 4 2" xfId="8132"/>
    <cellStyle name="SAPBEXunassignedItem 2 4 2 2" xfId="8133"/>
    <cellStyle name="SAPBEXunassignedItem 2 4 2 2 2" xfId="52536"/>
    <cellStyle name="SAPBEXunassignedItem 2 4 2 2 2 2" xfId="52537"/>
    <cellStyle name="SAPBEXunassignedItem 2 4 2 2 3" xfId="52538"/>
    <cellStyle name="SAPBEXunassignedItem 2 4 2 2 3 2" xfId="52539"/>
    <cellStyle name="SAPBEXunassignedItem 2 4 2 2 4" xfId="52540"/>
    <cellStyle name="SAPBEXunassignedItem 2 4 2 3" xfId="52541"/>
    <cellStyle name="SAPBEXunassignedItem 2 4 2 3 2" xfId="52542"/>
    <cellStyle name="SAPBEXunassignedItem 2 4 2 4" xfId="52543"/>
    <cellStyle name="SAPBEXunassignedItem 2 4 2 4 2" xfId="52544"/>
    <cellStyle name="SAPBEXunassignedItem 2 4 2 5" xfId="52545"/>
    <cellStyle name="SAPBEXunassignedItem 2 4 3" xfId="8134"/>
    <cellStyle name="SAPBEXunassignedItem 2 4 3 2" xfId="8135"/>
    <cellStyle name="SAPBEXunassignedItem 2 4 3 2 2" xfId="52546"/>
    <cellStyle name="SAPBEXunassignedItem 2 4 3 2 2 2" xfId="52547"/>
    <cellStyle name="SAPBEXunassignedItem 2 4 3 2 3" xfId="52548"/>
    <cellStyle name="SAPBEXunassignedItem 2 4 3 2 3 2" xfId="52549"/>
    <cellStyle name="SAPBEXunassignedItem 2 4 3 2 4" xfId="52550"/>
    <cellStyle name="SAPBEXunassignedItem 2 4 3 3" xfId="52551"/>
    <cellStyle name="SAPBEXunassignedItem 2 4 3 3 2" xfId="52552"/>
    <cellStyle name="SAPBEXunassignedItem 2 4 3 4" xfId="52553"/>
    <cellStyle name="SAPBEXunassignedItem 2 4 3 4 2" xfId="52554"/>
    <cellStyle name="SAPBEXunassignedItem 2 4 3 5" xfId="52555"/>
    <cellStyle name="SAPBEXunassignedItem 2 4 4" xfId="8136"/>
    <cellStyle name="SAPBEXunassignedItem 2 4 4 2" xfId="8137"/>
    <cellStyle name="SAPBEXunassignedItem 2 4 4 2 2" xfId="52556"/>
    <cellStyle name="SAPBEXunassignedItem 2 4 4 2 2 2" xfId="52557"/>
    <cellStyle name="SAPBEXunassignedItem 2 4 4 2 3" xfId="52558"/>
    <cellStyle name="SAPBEXunassignedItem 2 4 4 2 3 2" xfId="52559"/>
    <cellStyle name="SAPBEXunassignedItem 2 4 4 2 4" xfId="52560"/>
    <cellStyle name="SAPBEXunassignedItem 2 4 4 3" xfId="52561"/>
    <cellStyle name="SAPBEXunassignedItem 2 4 4 3 2" xfId="52562"/>
    <cellStyle name="SAPBEXunassignedItem 2 4 4 4" xfId="52563"/>
    <cellStyle name="SAPBEXunassignedItem 2 4 4 4 2" xfId="52564"/>
    <cellStyle name="SAPBEXunassignedItem 2 4 4 5" xfId="52565"/>
    <cellStyle name="SAPBEXunassignedItem 2 4 5" xfId="8138"/>
    <cellStyle name="SAPBEXunassignedItem 2 4 5 2" xfId="8139"/>
    <cellStyle name="SAPBEXunassignedItem 2 4 5 2 2" xfId="52566"/>
    <cellStyle name="SAPBEXunassignedItem 2 4 5 2 2 2" xfId="52567"/>
    <cellStyle name="SAPBEXunassignedItem 2 4 5 2 3" xfId="52568"/>
    <cellStyle name="SAPBEXunassignedItem 2 4 5 2 3 2" xfId="52569"/>
    <cellStyle name="SAPBEXunassignedItem 2 4 5 2 4" xfId="52570"/>
    <cellStyle name="SAPBEXunassignedItem 2 4 5 3" xfId="52571"/>
    <cellStyle name="SAPBEXunassignedItem 2 4 5 3 2" xfId="52572"/>
    <cellStyle name="SAPBEXunassignedItem 2 4 5 4" xfId="52573"/>
    <cellStyle name="SAPBEXunassignedItem 2 4 5 4 2" xfId="52574"/>
    <cellStyle name="SAPBEXunassignedItem 2 4 5 5" xfId="52575"/>
    <cellStyle name="SAPBEXunassignedItem 2 4 6" xfId="8140"/>
    <cellStyle name="SAPBEXunassignedItem 2 4 6 2" xfId="8141"/>
    <cellStyle name="SAPBEXunassignedItem 2 4 6 2 2" xfId="52576"/>
    <cellStyle name="SAPBEXunassignedItem 2 4 6 2 2 2" xfId="52577"/>
    <cellStyle name="SAPBEXunassignedItem 2 4 6 2 3" xfId="52578"/>
    <cellStyle name="SAPBEXunassignedItem 2 4 6 2 3 2" xfId="52579"/>
    <cellStyle name="SAPBEXunassignedItem 2 4 6 2 4" xfId="52580"/>
    <cellStyle name="SAPBEXunassignedItem 2 4 6 3" xfId="52581"/>
    <cellStyle name="SAPBEXunassignedItem 2 4 6 3 2" xfId="52582"/>
    <cellStyle name="SAPBEXunassignedItem 2 4 6 4" xfId="52583"/>
    <cellStyle name="SAPBEXunassignedItem 2 4 6 4 2" xfId="52584"/>
    <cellStyle name="SAPBEXunassignedItem 2 4 6 5" xfId="52585"/>
    <cellStyle name="SAPBEXunassignedItem 2 4 7" xfId="8142"/>
    <cellStyle name="SAPBEXunassignedItem 2 4 7 2" xfId="52586"/>
    <cellStyle name="SAPBEXunassignedItem 2 4 7 2 2" xfId="52587"/>
    <cellStyle name="SAPBEXunassignedItem 2 4 7 3" xfId="52588"/>
    <cellStyle name="SAPBEXunassignedItem 2 4 7 3 2" xfId="52589"/>
    <cellStyle name="SAPBEXunassignedItem 2 4 7 4" xfId="52590"/>
    <cellStyle name="SAPBEXunassignedItem 2 4 8" xfId="52591"/>
    <cellStyle name="SAPBEXunassignedItem 2 4 8 2" xfId="52592"/>
    <cellStyle name="SAPBEXunassignedItem 2 4 9" xfId="52593"/>
    <cellStyle name="SAPBEXunassignedItem 2 4 9 2" xfId="52594"/>
    <cellStyle name="SAPBEXunassignedItem 2 5" xfId="8143"/>
    <cellStyle name="SAPBEXunassignedItem 2 5 10" xfId="52595"/>
    <cellStyle name="SAPBEXunassignedItem 2 5 2" xfId="8144"/>
    <cellStyle name="SAPBEXunassignedItem 2 5 2 2" xfId="8145"/>
    <cellStyle name="SAPBEXunassignedItem 2 5 2 2 2" xfId="52596"/>
    <cellStyle name="SAPBEXunassignedItem 2 5 2 2 2 2" xfId="52597"/>
    <cellStyle name="SAPBEXunassignedItem 2 5 2 2 3" xfId="52598"/>
    <cellStyle name="SAPBEXunassignedItem 2 5 2 2 3 2" xfId="52599"/>
    <cellStyle name="SAPBEXunassignedItem 2 5 2 2 4" xfId="52600"/>
    <cellStyle name="SAPBEXunassignedItem 2 5 2 3" xfId="52601"/>
    <cellStyle name="SAPBEXunassignedItem 2 5 2 3 2" xfId="52602"/>
    <cellStyle name="SAPBEXunassignedItem 2 5 2 4" xfId="52603"/>
    <cellStyle name="SAPBEXunassignedItem 2 5 2 4 2" xfId="52604"/>
    <cellStyle name="SAPBEXunassignedItem 2 5 2 5" xfId="52605"/>
    <cellStyle name="SAPBEXunassignedItem 2 5 3" xfId="8146"/>
    <cellStyle name="SAPBEXunassignedItem 2 5 3 2" xfId="8147"/>
    <cellStyle name="SAPBEXunassignedItem 2 5 3 2 2" xfId="52606"/>
    <cellStyle name="SAPBEXunassignedItem 2 5 3 2 2 2" xfId="52607"/>
    <cellStyle name="SAPBEXunassignedItem 2 5 3 2 3" xfId="52608"/>
    <cellStyle name="SAPBEXunassignedItem 2 5 3 2 3 2" xfId="52609"/>
    <cellStyle name="SAPBEXunassignedItem 2 5 3 2 4" xfId="52610"/>
    <cellStyle name="SAPBEXunassignedItem 2 5 3 3" xfId="52611"/>
    <cellStyle name="SAPBEXunassignedItem 2 5 3 3 2" xfId="52612"/>
    <cellStyle name="SAPBEXunassignedItem 2 5 3 4" xfId="52613"/>
    <cellStyle name="SAPBEXunassignedItem 2 5 3 4 2" xfId="52614"/>
    <cellStyle name="SAPBEXunassignedItem 2 5 3 5" xfId="52615"/>
    <cellStyle name="SAPBEXunassignedItem 2 5 4" xfId="8148"/>
    <cellStyle name="SAPBEXunassignedItem 2 5 4 2" xfId="8149"/>
    <cellStyle name="SAPBEXunassignedItem 2 5 4 2 2" xfId="52616"/>
    <cellStyle name="SAPBEXunassignedItem 2 5 4 2 2 2" xfId="52617"/>
    <cellStyle name="SAPBEXunassignedItem 2 5 4 2 3" xfId="52618"/>
    <cellStyle name="SAPBEXunassignedItem 2 5 4 2 3 2" xfId="52619"/>
    <cellStyle name="SAPBEXunassignedItem 2 5 4 2 4" xfId="52620"/>
    <cellStyle name="SAPBEXunassignedItem 2 5 4 3" xfId="52621"/>
    <cellStyle name="SAPBEXunassignedItem 2 5 4 3 2" xfId="52622"/>
    <cellStyle name="SAPBEXunassignedItem 2 5 4 4" xfId="52623"/>
    <cellStyle name="SAPBEXunassignedItem 2 5 4 4 2" xfId="52624"/>
    <cellStyle name="SAPBEXunassignedItem 2 5 4 5" xfId="52625"/>
    <cellStyle name="SAPBEXunassignedItem 2 5 5" xfId="8150"/>
    <cellStyle name="SAPBEXunassignedItem 2 5 5 2" xfId="8151"/>
    <cellStyle name="SAPBEXunassignedItem 2 5 5 2 2" xfId="52626"/>
    <cellStyle name="SAPBEXunassignedItem 2 5 5 2 2 2" xfId="52627"/>
    <cellStyle name="SAPBEXunassignedItem 2 5 5 2 3" xfId="52628"/>
    <cellStyle name="SAPBEXunassignedItem 2 5 5 2 3 2" xfId="52629"/>
    <cellStyle name="SAPBEXunassignedItem 2 5 5 2 4" xfId="52630"/>
    <cellStyle name="SAPBEXunassignedItem 2 5 5 3" xfId="52631"/>
    <cellStyle name="SAPBEXunassignedItem 2 5 5 3 2" xfId="52632"/>
    <cellStyle name="SAPBEXunassignedItem 2 5 5 4" xfId="52633"/>
    <cellStyle name="SAPBEXunassignedItem 2 5 5 4 2" xfId="52634"/>
    <cellStyle name="SAPBEXunassignedItem 2 5 5 5" xfId="52635"/>
    <cellStyle name="SAPBEXunassignedItem 2 5 6" xfId="8152"/>
    <cellStyle name="SAPBEXunassignedItem 2 5 6 2" xfId="8153"/>
    <cellStyle name="SAPBEXunassignedItem 2 5 6 2 2" xfId="52636"/>
    <cellStyle name="SAPBEXunassignedItem 2 5 6 2 2 2" xfId="52637"/>
    <cellStyle name="SAPBEXunassignedItem 2 5 6 2 3" xfId="52638"/>
    <cellStyle name="SAPBEXunassignedItem 2 5 6 2 3 2" xfId="52639"/>
    <cellStyle name="SAPBEXunassignedItem 2 5 6 2 4" xfId="52640"/>
    <cellStyle name="SAPBEXunassignedItem 2 5 6 3" xfId="52641"/>
    <cellStyle name="SAPBEXunassignedItem 2 5 6 3 2" xfId="52642"/>
    <cellStyle name="SAPBEXunassignedItem 2 5 6 4" xfId="52643"/>
    <cellStyle name="SAPBEXunassignedItem 2 5 6 4 2" xfId="52644"/>
    <cellStyle name="SAPBEXunassignedItem 2 5 6 5" xfId="52645"/>
    <cellStyle name="SAPBEXunassignedItem 2 5 7" xfId="8154"/>
    <cellStyle name="SAPBEXunassignedItem 2 5 7 2" xfId="52646"/>
    <cellStyle name="SAPBEXunassignedItem 2 5 7 2 2" xfId="52647"/>
    <cellStyle name="SAPBEXunassignedItem 2 5 7 3" xfId="52648"/>
    <cellStyle name="SAPBEXunassignedItem 2 5 7 3 2" xfId="52649"/>
    <cellStyle name="SAPBEXunassignedItem 2 5 7 4" xfId="52650"/>
    <cellStyle name="SAPBEXunassignedItem 2 5 8" xfId="52651"/>
    <cellStyle name="SAPBEXunassignedItem 2 5 8 2" xfId="52652"/>
    <cellStyle name="SAPBEXunassignedItem 2 5 9" xfId="52653"/>
    <cellStyle name="SAPBEXunassignedItem 2 5 9 2" xfId="52654"/>
    <cellStyle name="SAPBEXunassignedItem 2 6" xfId="8155"/>
    <cellStyle name="SAPBEXunassignedItem 2 6 2" xfId="8156"/>
    <cellStyle name="SAPBEXunassignedItem 2 6 2 2" xfId="52655"/>
    <cellStyle name="SAPBEXunassignedItem 2 6 2 2 2" xfId="52656"/>
    <cellStyle name="SAPBEXunassignedItem 2 6 2 3" xfId="52657"/>
    <cellStyle name="SAPBEXunassignedItem 2 6 2 3 2" xfId="52658"/>
    <cellStyle name="SAPBEXunassignedItem 2 6 2 4" xfId="52659"/>
    <cellStyle name="SAPBEXunassignedItem 2 6 3" xfId="52660"/>
    <cellStyle name="SAPBEXunassignedItem 2 6 3 2" xfId="52661"/>
    <cellStyle name="SAPBEXunassignedItem 2 6 4" xfId="52662"/>
    <cellStyle name="SAPBEXunassignedItem 2 6 4 2" xfId="52663"/>
    <cellStyle name="SAPBEXunassignedItem 2 6 5" xfId="52664"/>
    <cellStyle name="SAPBEXunassignedItem 2 7" xfId="8157"/>
    <cellStyle name="SAPBEXunassignedItem 2 7 2" xfId="8158"/>
    <cellStyle name="SAPBEXunassignedItem 2 7 2 2" xfId="52665"/>
    <cellStyle name="SAPBEXunassignedItem 2 7 2 2 2" xfId="52666"/>
    <cellStyle name="SAPBEXunassignedItem 2 7 2 3" xfId="52667"/>
    <cellStyle name="SAPBEXunassignedItem 2 7 2 3 2" xfId="52668"/>
    <cellStyle name="SAPBEXunassignedItem 2 7 2 4" xfId="52669"/>
    <cellStyle name="SAPBEXunassignedItem 2 7 3" xfId="52670"/>
    <cellStyle name="SAPBEXunassignedItem 2 7 3 2" xfId="52671"/>
    <cellStyle name="SAPBEXunassignedItem 2 7 4" xfId="52672"/>
    <cellStyle name="SAPBEXunassignedItem 2 7 4 2" xfId="52673"/>
    <cellStyle name="SAPBEXunassignedItem 2 7 5" xfId="52674"/>
    <cellStyle name="SAPBEXunassignedItem 2 8" xfId="8159"/>
    <cellStyle name="SAPBEXunassignedItem 2 8 2" xfId="8160"/>
    <cellStyle name="SAPBEXunassignedItem 2 8 2 2" xfId="52675"/>
    <cellStyle name="SAPBEXunassignedItem 2 8 2 2 2" xfId="52676"/>
    <cellStyle name="SAPBEXunassignedItem 2 8 2 3" xfId="52677"/>
    <cellStyle name="SAPBEXunassignedItem 2 8 2 3 2" xfId="52678"/>
    <cellStyle name="SAPBEXunassignedItem 2 8 2 4" xfId="52679"/>
    <cellStyle name="SAPBEXunassignedItem 2 8 3" xfId="52680"/>
    <cellStyle name="SAPBEXunassignedItem 2 8 3 2" xfId="52681"/>
    <cellStyle name="SAPBEXunassignedItem 2 8 4" xfId="52682"/>
    <cellStyle name="SAPBEXunassignedItem 2 8 4 2" xfId="52683"/>
    <cellStyle name="SAPBEXunassignedItem 2 8 5" xfId="52684"/>
    <cellStyle name="SAPBEXunassignedItem 2 9" xfId="8161"/>
    <cellStyle name="SAPBEXunassignedItem 2 9 2" xfId="8162"/>
    <cellStyle name="SAPBEXunassignedItem 2 9 2 2" xfId="52685"/>
    <cellStyle name="SAPBEXunassignedItem 2 9 2 2 2" xfId="52686"/>
    <cellStyle name="SAPBEXunassignedItem 2 9 2 3" xfId="52687"/>
    <cellStyle name="SAPBEXunassignedItem 2 9 2 3 2" xfId="52688"/>
    <cellStyle name="SAPBEXunassignedItem 2 9 2 4" xfId="52689"/>
    <cellStyle name="SAPBEXunassignedItem 2 9 3" xfId="52690"/>
    <cellStyle name="SAPBEXunassignedItem 2 9 3 2" xfId="52691"/>
    <cellStyle name="SAPBEXunassignedItem 2 9 4" xfId="52692"/>
    <cellStyle name="SAPBEXunassignedItem 2 9 4 2" xfId="52693"/>
    <cellStyle name="SAPBEXunassignedItem 2 9 5" xfId="52694"/>
    <cellStyle name="SAPBEXunassignedItem 20" xfId="52695"/>
    <cellStyle name="SAPBEXunassignedItem 20 2" xfId="52696"/>
    <cellStyle name="SAPBEXunassignedItem 21" xfId="52697"/>
    <cellStyle name="SAPBEXunassignedItem 3" xfId="8163"/>
    <cellStyle name="SAPBEXunassignedItem 3 10" xfId="8164"/>
    <cellStyle name="SAPBEXunassignedItem 3 10 2" xfId="52698"/>
    <cellStyle name="SAPBEXunassignedItem 3 10 2 2" xfId="52699"/>
    <cellStyle name="SAPBEXunassignedItem 3 10 3" xfId="52700"/>
    <cellStyle name="SAPBEXunassignedItem 3 10 3 2" xfId="52701"/>
    <cellStyle name="SAPBEXunassignedItem 3 10 4" xfId="52702"/>
    <cellStyle name="SAPBEXunassignedItem 3 11" xfId="52703"/>
    <cellStyle name="SAPBEXunassignedItem 3 11 2" xfId="52704"/>
    <cellStyle name="SAPBEXunassignedItem 3 12" xfId="52705"/>
    <cellStyle name="SAPBEXunassignedItem 3 12 2" xfId="52706"/>
    <cellStyle name="SAPBEXunassignedItem 3 13" xfId="52707"/>
    <cellStyle name="SAPBEXunassignedItem 3 2" xfId="8165"/>
    <cellStyle name="SAPBEXunassignedItem 3 2 10" xfId="52708"/>
    <cellStyle name="SAPBEXunassignedItem 3 2 2" xfId="8166"/>
    <cellStyle name="SAPBEXunassignedItem 3 2 2 2" xfId="8167"/>
    <cellStyle name="SAPBEXunassignedItem 3 2 2 2 2" xfId="52709"/>
    <cellStyle name="SAPBEXunassignedItem 3 2 2 2 2 2" xfId="52710"/>
    <cellStyle name="SAPBEXunassignedItem 3 2 2 2 3" xfId="52711"/>
    <cellStyle name="SAPBEXunassignedItem 3 2 2 2 3 2" xfId="52712"/>
    <cellStyle name="SAPBEXunassignedItem 3 2 2 2 4" xfId="52713"/>
    <cellStyle name="SAPBEXunassignedItem 3 2 2 3" xfId="52714"/>
    <cellStyle name="SAPBEXunassignedItem 3 2 2 3 2" xfId="52715"/>
    <cellStyle name="SAPBEXunassignedItem 3 2 2 4" xfId="52716"/>
    <cellStyle name="SAPBEXunassignedItem 3 2 2 4 2" xfId="52717"/>
    <cellStyle name="SAPBEXunassignedItem 3 2 2 5" xfId="52718"/>
    <cellStyle name="SAPBEXunassignedItem 3 2 3" xfId="8168"/>
    <cellStyle name="SAPBEXunassignedItem 3 2 3 2" xfId="8169"/>
    <cellStyle name="SAPBEXunassignedItem 3 2 3 2 2" xfId="52719"/>
    <cellStyle name="SAPBEXunassignedItem 3 2 3 2 2 2" xfId="52720"/>
    <cellStyle name="SAPBEXunassignedItem 3 2 3 2 3" xfId="52721"/>
    <cellStyle name="SAPBEXunassignedItem 3 2 3 2 3 2" xfId="52722"/>
    <cellStyle name="SAPBEXunassignedItem 3 2 3 2 4" xfId="52723"/>
    <cellStyle name="SAPBEXunassignedItem 3 2 3 3" xfId="52724"/>
    <cellStyle name="SAPBEXunassignedItem 3 2 3 3 2" xfId="52725"/>
    <cellStyle name="SAPBEXunassignedItem 3 2 3 4" xfId="52726"/>
    <cellStyle name="SAPBEXunassignedItem 3 2 3 4 2" xfId="52727"/>
    <cellStyle name="SAPBEXunassignedItem 3 2 3 5" xfId="52728"/>
    <cellStyle name="SAPBEXunassignedItem 3 2 4" xfId="8170"/>
    <cellStyle name="SAPBEXunassignedItem 3 2 4 2" xfId="8171"/>
    <cellStyle name="SAPBEXunassignedItem 3 2 4 2 2" xfId="52729"/>
    <cellStyle name="SAPBEXunassignedItem 3 2 4 2 2 2" xfId="52730"/>
    <cellStyle name="SAPBEXunassignedItem 3 2 4 2 3" xfId="52731"/>
    <cellStyle name="SAPBEXunassignedItem 3 2 4 2 3 2" xfId="52732"/>
    <cellStyle name="SAPBEXunassignedItem 3 2 4 2 4" xfId="52733"/>
    <cellStyle name="SAPBEXunassignedItem 3 2 4 3" xfId="52734"/>
    <cellStyle name="SAPBEXunassignedItem 3 2 4 3 2" xfId="52735"/>
    <cellStyle name="SAPBEXunassignedItem 3 2 4 4" xfId="52736"/>
    <cellStyle name="SAPBEXunassignedItem 3 2 4 4 2" xfId="52737"/>
    <cellStyle name="SAPBEXunassignedItem 3 2 4 5" xfId="52738"/>
    <cellStyle name="SAPBEXunassignedItem 3 2 5" xfId="8172"/>
    <cellStyle name="SAPBEXunassignedItem 3 2 5 2" xfId="8173"/>
    <cellStyle name="SAPBEXunassignedItem 3 2 5 2 2" xfId="52739"/>
    <cellStyle name="SAPBEXunassignedItem 3 2 5 2 2 2" xfId="52740"/>
    <cellStyle name="SAPBEXunassignedItem 3 2 5 2 3" xfId="52741"/>
    <cellStyle name="SAPBEXunassignedItem 3 2 5 2 3 2" xfId="52742"/>
    <cellStyle name="SAPBEXunassignedItem 3 2 5 2 4" xfId="52743"/>
    <cellStyle name="SAPBEXunassignedItem 3 2 5 3" xfId="52744"/>
    <cellStyle name="SAPBEXunassignedItem 3 2 5 3 2" xfId="52745"/>
    <cellStyle name="SAPBEXunassignedItem 3 2 5 4" xfId="52746"/>
    <cellStyle name="SAPBEXunassignedItem 3 2 5 4 2" xfId="52747"/>
    <cellStyle name="SAPBEXunassignedItem 3 2 5 5" xfId="52748"/>
    <cellStyle name="SAPBEXunassignedItem 3 2 6" xfId="8174"/>
    <cellStyle name="SAPBEXunassignedItem 3 2 6 2" xfId="8175"/>
    <cellStyle name="SAPBEXunassignedItem 3 2 6 2 2" xfId="52749"/>
    <cellStyle name="SAPBEXunassignedItem 3 2 6 2 2 2" xfId="52750"/>
    <cellStyle name="SAPBEXunassignedItem 3 2 6 2 3" xfId="52751"/>
    <cellStyle name="SAPBEXunassignedItem 3 2 6 2 3 2" xfId="52752"/>
    <cellStyle name="SAPBEXunassignedItem 3 2 6 2 4" xfId="52753"/>
    <cellStyle name="SAPBEXunassignedItem 3 2 6 3" xfId="52754"/>
    <cellStyle name="SAPBEXunassignedItem 3 2 6 3 2" xfId="52755"/>
    <cellStyle name="SAPBEXunassignedItem 3 2 6 4" xfId="52756"/>
    <cellStyle name="SAPBEXunassignedItem 3 2 6 4 2" xfId="52757"/>
    <cellStyle name="SAPBEXunassignedItem 3 2 6 5" xfId="52758"/>
    <cellStyle name="SAPBEXunassignedItem 3 2 7" xfId="8176"/>
    <cellStyle name="SAPBEXunassignedItem 3 2 7 2" xfId="52759"/>
    <cellStyle name="SAPBEXunassignedItem 3 2 7 2 2" xfId="52760"/>
    <cellStyle name="SAPBEXunassignedItem 3 2 7 3" xfId="52761"/>
    <cellStyle name="SAPBEXunassignedItem 3 2 7 3 2" xfId="52762"/>
    <cellStyle name="SAPBEXunassignedItem 3 2 7 4" xfId="52763"/>
    <cellStyle name="SAPBEXunassignedItem 3 2 8" xfId="52764"/>
    <cellStyle name="SAPBEXunassignedItem 3 2 8 2" xfId="52765"/>
    <cellStyle name="SAPBEXunassignedItem 3 2 9" xfId="52766"/>
    <cellStyle name="SAPBEXunassignedItem 3 2 9 2" xfId="52767"/>
    <cellStyle name="SAPBEXunassignedItem 3 3" xfId="8177"/>
    <cellStyle name="SAPBEXunassignedItem 3 3 10" xfId="52768"/>
    <cellStyle name="SAPBEXunassignedItem 3 3 2" xfId="8178"/>
    <cellStyle name="SAPBEXunassignedItem 3 3 2 2" xfId="8179"/>
    <cellStyle name="SAPBEXunassignedItem 3 3 2 2 2" xfId="52769"/>
    <cellStyle name="SAPBEXunassignedItem 3 3 2 2 2 2" xfId="52770"/>
    <cellStyle name="SAPBEXunassignedItem 3 3 2 2 3" xfId="52771"/>
    <cellStyle name="SAPBEXunassignedItem 3 3 2 2 3 2" xfId="52772"/>
    <cellStyle name="SAPBEXunassignedItem 3 3 2 2 4" xfId="52773"/>
    <cellStyle name="SAPBEXunassignedItem 3 3 2 3" xfId="52774"/>
    <cellStyle name="SAPBEXunassignedItem 3 3 2 3 2" xfId="52775"/>
    <cellStyle name="SAPBEXunassignedItem 3 3 2 4" xfId="52776"/>
    <cellStyle name="SAPBEXunassignedItem 3 3 2 4 2" xfId="52777"/>
    <cellStyle name="SAPBEXunassignedItem 3 3 2 5" xfId="52778"/>
    <cellStyle name="SAPBEXunassignedItem 3 3 3" xfId="8180"/>
    <cellStyle name="SAPBEXunassignedItem 3 3 3 2" xfId="8181"/>
    <cellStyle name="SAPBEXunassignedItem 3 3 3 2 2" xfId="52779"/>
    <cellStyle name="SAPBEXunassignedItem 3 3 3 2 2 2" xfId="52780"/>
    <cellStyle name="SAPBEXunassignedItem 3 3 3 2 3" xfId="52781"/>
    <cellStyle name="SAPBEXunassignedItem 3 3 3 2 3 2" xfId="52782"/>
    <cellStyle name="SAPBEXunassignedItem 3 3 3 2 4" xfId="52783"/>
    <cellStyle name="SAPBEXunassignedItem 3 3 3 3" xfId="52784"/>
    <cellStyle name="SAPBEXunassignedItem 3 3 3 3 2" xfId="52785"/>
    <cellStyle name="SAPBEXunassignedItem 3 3 3 4" xfId="52786"/>
    <cellStyle name="SAPBEXunassignedItem 3 3 3 4 2" xfId="52787"/>
    <cellStyle name="SAPBEXunassignedItem 3 3 3 5" xfId="52788"/>
    <cellStyle name="SAPBEXunassignedItem 3 3 4" xfId="8182"/>
    <cellStyle name="SAPBEXunassignedItem 3 3 4 2" xfId="8183"/>
    <cellStyle name="SAPBEXunassignedItem 3 3 4 2 2" xfId="52789"/>
    <cellStyle name="SAPBEXunassignedItem 3 3 4 2 2 2" xfId="52790"/>
    <cellStyle name="SAPBEXunassignedItem 3 3 4 2 3" xfId="52791"/>
    <cellStyle name="SAPBEXunassignedItem 3 3 4 2 3 2" xfId="52792"/>
    <cellStyle name="SAPBEXunassignedItem 3 3 4 2 4" xfId="52793"/>
    <cellStyle name="SAPBEXunassignedItem 3 3 4 3" xfId="52794"/>
    <cellStyle name="SAPBEXunassignedItem 3 3 4 3 2" xfId="52795"/>
    <cellStyle name="SAPBEXunassignedItem 3 3 4 4" xfId="52796"/>
    <cellStyle name="SAPBEXunassignedItem 3 3 4 4 2" xfId="52797"/>
    <cellStyle name="SAPBEXunassignedItem 3 3 4 5" xfId="52798"/>
    <cellStyle name="SAPBEXunassignedItem 3 3 5" xfId="8184"/>
    <cellStyle name="SAPBEXunassignedItem 3 3 5 2" xfId="8185"/>
    <cellStyle name="SAPBEXunassignedItem 3 3 5 2 2" xfId="52799"/>
    <cellStyle name="SAPBEXunassignedItem 3 3 5 2 2 2" xfId="52800"/>
    <cellStyle name="SAPBEXunassignedItem 3 3 5 2 3" xfId="52801"/>
    <cellStyle name="SAPBEXunassignedItem 3 3 5 2 3 2" xfId="52802"/>
    <cellStyle name="SAPBEXunassignedItem 3 3 5 2 4" xfId="52803"/>
    <cellStyle name="SAPBEXunassignedItem 3 3 5 3" xfId="52804"/>
    <cellStyle name="SAPBEXunassignedItem 3 3 5 3 2" xfId="52805"/>
    <cellStyle name="SAPBEXunassignedItem 3 3 5 4" xfId="52806"/>
    <cellStyle name="SAPBEXunassignedItem 3 3 5 4 2" xfId="52807"/>
    <cellStyle name="SAPBEXunassignedItem 3 3 5 5" xfId="52808"/>
    <cellStyle name="SAPBEXunassignedItem 3 3 6" xfId="8186"/>
    <cellStyle name="SAPBEXunassignedItem 3 3 6 2" xfId="8187"/>
    <cellStyle name="SAPBEXunassignedItem 3 3 6 2 2" xfId="52809"/>
    <cellStyle name="SAPBEXunassignedItem 3 3 6 2 2 2" xfId="52810"/>
    <cellStyle name="SAPBEXunassignedItem 3 3 6 2 3" xfId="52811"/>
    <cellStyle name="SAPBEXunassignedItem 3 3 6 2 3 2" xfId="52812"/>
    <cellStyle name="SAPBEXunassignedItem 3 3 6 2 4" xfId="52813"/>
    <cellStyle name="SAPBEXunassignedItem 3 3 6 3" xfId="52814"/>
    <cellStyle name="SAPBEXunassignedItem 3 3 6 3 2" xfId="52815"/>
    <cellStyle name="SAPBEXunassignedItem 3 3 6 4" xfId="52816"/>
    <cellStyle name="SAPBEXunassignedItem 3 3 6 4 2" xfId="52817"/>
    <cellStyle name="SAPBEXunassignedItem 3 3 6 5" xfId="52818"/>
    <cellStyle name="SAPBEXunassignedItem 3 3 7" xfId="8188"/>
    <cellStyle name="SAPBEXunassignedItem 3 3 7 2" xfId="52819"/>
    <cellStyle name="SAPBEXunassignedItem 3 3 7 2 2" xfId="52820"/>
    <cellStyle name="SAPBEXunassignedItem 3 3 7 3" xfId="52821"/>
    <cellStyle name="SAPBEXunassignedItem 3 3 7 3 2" xfId="52822"/>
    <cellStyle name="SAPBEXunassignedItem 3 3 7 4" xfId="52823"/>
    <cellStyle name="SAPBEXunassignedItem 3 3 8" xfId="52824"/>
    <cellStyle name="SAPBEXunassignedItem 3 3 8 2" xfId="52825"/>
    <cellStyle name="SAPBEXunassignedItem 3 3 9" xfId="52826"/>
    <cellStyle name="SAPBEXunassignedItem 3 3 9 2" xfId="52827"/>
    <cellStyle name="SAPBEXunassignedItem 3 4" xfId="8189"/>
    <cellStyle name="SAPBEXunassignedItem 3 4 10" xfId="52828"/>
    <cellStyle name="SAPBEXunassignedItem 3 4 2" xfId="8190"/>
    <cellStyle name="SAPBEXunassignedItem 3 4 2 2" xfId="8191"/>
    <cellStyle name="SAPBEXunassignedItem 3 4 2 2 2" xfId="52829"/>
    <cellStyle name="SAPBEXunassignedItem 3 4 2 2 2 2" xfId="52830"/>
    <cellStyle name="SAPBEXunassignedItem 3 4 2 2 3" xfId="52831"/>
    <cellStyle name="SAPBEXunassignedItem 3 4 2 2 3 2" xfId="52832"/>
    <cellStyle name="SAPBEXunassignedItem 3 4 2 2 4" xfId="52833"/>
    <cellStyle name="SAPBEXunassignedItem 3 4 2 3" xfId="52834"/>
    <cellStyle name="SAPBEXunassignedItem 3 4 2 3 2" xfId="52835"/>
    <cellStyle name="SAPBEXunassignedItem 3 4 2 4" xfId="52836"/>
    <cellStyle name="SAPBEXunassignedItem 3 4 2 4 2" xfId="52837"/>
    <cellStyle name="SAPBEXunassignedItem 3 4 2 5" xfId="52838"/>
    <cellStyle name="SAPBEXunassignedItem 3 4 3" xfId="8192"/>
    <cellStyle name="SAPBEXunassignedItem 3 4 3 2" xfId="8193"/>
    <cellStyle name="SAPBEXunassignedItem 3 4 3 2 2" xfId="52839"/>
    <cellStyle name="SAPBEXunassignedItem 3 4 3 2 2 2" xfId="52840"/>
    <cellStyle name="SAPBEXunassignedItem 3 4 3 2 3" xfId="52841"/>
    <cellStyle name="SAPBEXunassignedItem 3 4 3 2 3 2" xfId="52842"/>
    <cellStyle name="SAPBEXunassignedItem 3 4 3 2 4" xfId="52843"/>
    <cellStyle name="SAPBEXunassignedItem 3 4 3 3" xfId="52844"/>
    <cellStyle name="SAPBEXunassignedItem 3 4 3 3 2" xfId="52845"/>
    <cellStyle name="SAPBEXunassignedItem 3 4 3 4" xfId="52846"/>
    <cellStyle name="SAPBEXunassignedItem 3 4 3 4 2" xfId="52847"/>
    <cellStyle name="SAPBEXunassignedItem 3 4 3 5" xfId="52848"/>
    <cellStyle name="SAPBEXunassignedItem 3 4 4" xfId="8194"/>
    <cellStyle name="SAPBEXunassignedItem 3 4 4 2" xfId="8195"/>
    <cellStyle name="SAPBEXunassignedItem 3 4 4 2 2" xfId="52849"/>
    <cellStyle name="SAPBEXunassignedItem 3 4 4 2 2 2" xfId="52850"/>
    <cellStyle name="SAPBEXunassignedItem 3 4 4 2 3" xfId="52851"/>
    <cellStyle name="SAPBEXunassignedItem 3 4 4 2 3 2" xfId="52852"/>
    <cellStyle name="SAPBEXunassignedItem 3 4 4 2 4" xfId="52853"/>
    <cellStyle name="SAPBEXunassignedItem 3 4 4 3" xfId="52854"/>
    <cellStyle name="SAPBEXunassignedItem 3 4 4 3 2" xfId="52855"/>
    <cellStyle name="SAPBEXunassignedItem 3 4 4 4" xfId="52856"/>
    <cellStyle name="SAPBEXunassignedItem 3 4 4 4 2" xfId="52857"/>
    <cellStyle name="SAPBEXunassignedItem 3 4 4 5" xfId="52858"/>
    <cellStyle name="SAPBEXunassignedItem 3 4 5" xfId="8196"/>
    <cellStyle name="SAPBEXunassignedItem 3 4 5 2" xfId="8197"/>
    <cellStyle name="SAPBEXunassignedItem 3 4 5 2 2" xfId="52859"/>
    <cellStyle name="SAPBEXunassignedItem 3 4 5 2 2 2" xfId="52860"/>
    <cellStyle name="SAPBEXunassignedItem 3 4 5 2 3" xfId="52861"/>
    <cellStyle name="SAPBEXunassignedItem 3 4 5 2 3 2" xfId="52862"/>
    <cellStyle name="SAPBEXunassignedItem 3 4 5 2 4" xfId="52863"/>
    <cellStyle name="SAPBEXunassignedItem 3 4 5 3" xfId="52864"/>
    <cellStyle name="SAPBEXunassignedItem 3 4 5 3 2" xfId="52865"/>
    <cellStyle name="SAPBEXunassignedItem 3 4 5 4" xfId="52866"/>
    <cellStyle name="SAPBEXunassignedItem 3 4 5 4 2" xfId="52867"/>
    <cellStyle name="SAPBEXunassignedItem 3 4 5 5" xfId="52868"/>
    <cellStyle name="SAPBEXunassignedItem 3 4 6" xfId="8198"/>
    <cellStyle name="SAPBEXunassignedItem 3 4 6 2" xfId="8199"/>
    <cellStyle name="SAPBEXunassignedItem 3 4 6 2 2" xfId="52869"/>
    <cellStyle name="SAPBEXunassignedItem 3 4 6 2 2 2" xfId="52870"/>
    <cellStyle name="SAPBEXunassignedItem 3 4 6 2 3" xfId="52871"/>
    <cellStyle name="SAPBEXunassignedItem 3 4 6 2 3 2" xfId="52872"/>
    <cellStyle name="SAPBEXunassignedItem 3 4 6 2 4" xfId="52873"/>
    <cellStyle name="SAPBEXunassignedItem 3 4 6 3" xfId="52874"/>
    <cellStyle name="SAPBEXunassignedItem 3 4 6 3 2" xfId="52875"/>
    <cellStyle name="SAPBEXunassignedItem 3 4 6 4" xfId="52876"/>
    <cellStyle name="SAPBEXunassignedItem 3 4 6 4 2" xfId="52877"/>
    <cellStyle name="SAPBEXunassignedItem 3 4 6 5" xfId="52878"/>
    <cellStyle name="SAPBEXunassignedItem 3 4 7" xfId="8200"/>
    <cellStyle name="SAPBEXunassignedItem 3 4 7 2" xfId="52879"/>
    <cellStyle name="SAPBEXunassignedItem 3 4 7 2 2" xfId="52880"/>
    <cellStyle name="SAPBEXunassignedItem 3 4 7 3" xfId="52881"/>
    <cellStyle name="SAPBEXunassignedItem 3 4 7 3 2" xfId="52882"/>
    <cellStyle name="SAPBEXunassignedItem 3 4 7 4" xfId="52883"/>
    <cellStyle name="SAPBEXunassignedItem 3 4 8" xfId="52884"/>
    <cellStyle name="SAPBEXunassignedItem 3 4 8 2" xfId="52885"/>
    <cellStyle name="SAPBEXunassignedItem 3 4 9" xfId="52886"/>
    <cellStyle name="SAPBEXunassignedItem 3 4 9 2" xfId="52887"/>
    <cellStyle name="SAPBEXunassignedItem 3 5" xfId="8201"/>
    <cellStyle name="SAPBEXunassignedItem 3 5 2" xfId="8202"/>
    <cellStyle name="SAPBEXunassignedItem 3 5 2 2" xfId="52888"/>
    <cellStyle name="SAPBEXunassignedItem 3 5 2 2 2" xfId="52889"/>
    <cellStyle name="SAPBEXunassignedItem 3 5 2 3" xfId="52890"/>
    <cellStyle name="SAPBEXunassignedItem 3 5 2 3 2" xfId="52891"/>
    <cellStyle name="SAPBEXunassignedItem 3 5 2 4" xfId="52892"/>
    <cellStyle name="SAPBEXunassignedItem 3 5 3" xfId="52893"/>
    <cellStyle name="SAPBEXunassignedItem 3 5 3 2" xfId="52894"/>
    <cellStyle name="SAPBEXunassignedItem 3 5 4" xfId="52895"/>
    <cellStyle name="SAPBEXunassignedItem 3 5 4 2" xfId="52896"/>
    <cellStyle name="SAPBEXunassignedItem 3 5 5" xfId="52897"/>
    <cellStyle name="SAPBEXunassignedItem 3 6" xfId="8203"/>
    <cellStyle name="SAPBEXunassignedItem 3 6 2" xfId="8204"/>
    <cellStyle name="SAPBEXunassignedItem 3 6 2 2" xfId="52898"/>
    <cellStyle name="SAPBEXunassignedItem 3 6 2 2 2" xfId="52899"/>
    <cellStyle name="SAPBEXunassignedItem 3 6 2 3" xfId="52900"/>
    <cellStyle name="SAPBEXunassignedItem 3 6 2 3 2" xfId="52901"/>
    <cellStyle name="SAPBEXunassignedItem 3 6 2 4" xfId="52902"/>
    <cellStyle name="SAPBEXunassignedItem 3 6 3" xfId="52903"/>
    <cellStyle name="SAPBEXunassignedItem 3 6 3 2" xfId="52904"/>
    <cellStyle name="SAPBEXunassignedItem 3 6 4" xfId="52905"/>
    <cellStyle name="SAPBEXunassignedItem 3 6 4 2" xfId="52906"/>
    <cellStyle name="SAPBEXunassignedItem 3 6 5" xfId="52907"/>
    <cellStyle name="SAPBEXunassignedItem 3 7" xfId="8205"/>
    <cellStyle name="SAPBEXunassignedItem 3 7 2" xfId="8206"/>
    <cellStyle name="SAPBEXunassignedItem 3 7 2 2" xfId="52908"/>
    <cellStyle name="SAPBEXunassignedItem 3 7 2 2 2" xfId="52909"/>
    <cellStyle name="SAPBEXunassignedItem 3 7 2 3" xfId="52910"/>
    <cellStyle name="SAPBEXunassignedItem 3 7 2 3 2" xfId="52911"/>
    <cellStyle name="SAPBEXunassignedItem 3 7 2 4" xfId="52912"/>
    <cellStyle name="SAPBEXunassignedItem 3 7 3" xfId="52913"/>
    <cellStyle name="SAPBEXunassignedItem 3 7 3 2" xfId="52914"/>
    <cellStyle name="SAPBEXunassignedItem 3 7 4" xfId="52915"/>
    <cellStyle name="SAPBEXunassignedItem 3 7 4 2" xfId="52916"/>
    <cellStyle name="SAPBEXunassignedItem 3 7 5" xfId="52917"/>
    <cellStyle name="SAPBEXunassignedItem 3 8" xfId="8207"/>
    <cellStyle name="SAPBEXunassignedItem 3 8 2" xfId="8208"/>
    <cellStyle name="SAPBEXunassignedItem 3 8 2 2" xfId="52918"/>
    <cellStyle name="SAPBEXunassignedItem 3 8 2 2 2" xfId="52919"/>
    <cellStyle name="SAPBEXunassignedItem 3 8 2 3" xfId="52920"/>
    <cellStyle name="SAPBEXunassignedItem 3 8 2 3 2" xfId="52921"/>
    <cellStyle name="SAPBEXunassignedItem 3 8 2 4" xfId="52922"/>
    <cellStyle name="SAPBEXunassignedItem 3 8 3" xfId="52923"/>
    <cellStyle name="SAPBEXunassignedItem 3 8 3 2" xfId="52924"/>
    <cellStyle name="SAPBEXunassignedItem 3 8 4" xfId="52925"/>
    <cellStyle name="SAPBEXunassignedItem 3 8 4 2" xfId="52926"/>
    <cellStyle name="SAPBEXunassignedItem 3 8 5" xfId="52927"/>
    <cellStyle name="SAPBEXunassignedItem 3 9" xfId="8209"/>
    <cellStyle name="SAPBEXunassignedItem 3 9 2" xfId="8210"/>
    <cellStyle name="SAPBEXunassignedItem 3 9 2 2" xfId="52928"/>
    <cellStyle name="SAPBEXunassignedItem 3 9 2 2 2" xfId="52929"/>
    <cellStyle name="SAPBEXunassignedItem 3 9 2 3" xfId="52930"/>
    <cellStyle name="SAPBEXunassignedItem 3 9 2 3 2" xfId="52931"/>
    <cellStyle name="SAPBEXunassignedItem 3 9 2 4" xfId="52932"/>
    <cellStyle name="SAPBEXunassignedItem 3 9 3" xfId="52933"/>
    <cellStyle name="SAPBEXunassignedItem 3 9 3 2" xfId="52934"/>
    <cellStyle name="SAPBEXunassignedItem 3 9 4" xfId="52935"/>
    <cellStyle name="SAPBEXunassignedItem 3 9 4 2" xfId="52936"/>
    <cellStyle name="SAPBEXunassignedItem 3 9 5" xfId="52937"/>
    <cellStyle name="SAPBEXunassignedItem 4" xfId="8211"/>
    <cellStyle name="SAPBEXunassignedItem 4 10" xfId="52938"/>
    <cellStyle name="SAPBEXunassignedItem 4 2" xfId="8212"/>
    <cellStyle name="SAPBEXunassignedItem 4 2 2" xfId="8213"/>
    <cellStyle name="SAPBEXunassignedItem 4 2 2 2" xfId="52939"/>
    <cellStyle name="SAPBEXunassignedItem 4 2 2 2 2" xfId="52940"/>
    <cellStyle name="SAPBEXunassignedItem 4 2 2 3" xfId="52941"/>
    <cellStyle name="SAPBEXunassignedItem 4 2 2 3 2" xfId="52942"/>
    <cellStyle name="SAPBEXunassignedItem 4 2 2 4" xfId="52943"/>
    <cellStyle name="SAPBEXunassignedItem 4 2 3" xfId="52944"/>
    <cellStyle name="SAPBEXunassignedItem 4 2 3 2" xfId="52945"/>
    <cellStyle name="SAPBEXunassignedItem 4 2 4" xfId="52946"/>
    <cellStyle name="SAPBEXunassignedItem 4 2 4 2" xfId="52947"/>
    <cellStyle name="SAPBEXunassignedItem 4 2 5" xfId="52948"/>
    <cellStyle name="SAPBEXunassignedItem 4 3" xfId="8214"/>
    <cellStyle name="SAPBEXunassignedItem 4 3 2" xfId="8215"/>
    <cellStyle name="SAPBEXunassignedItem 4 3 2 2" xfId="52949"/>
    <cellStyle name="SAPBEXunassignedItem 4 3 2 2 2" xfId="52950"/>
    <cellStyle name="SAPBEXunassignedItem 4 3 2 3" xfId="52951"/>
    <cellStyle name="SAPBEXunassignedItem 4 3 2 3 2" xfId="52952"/>
    <cellStyle name="SAPBEXunassignedItem 4 3 2 4" xfId="52953"/>
    <cellStyle name="SAPBEXunassignedItem 4 3 3" xfId="52954"/>
    <cellStyle name="SAPBEXunassignedItem 4 3 3 2" xfId="52955"/>
    <cellStyle name="SAPBEXunassignedItem 4 3 4" xfId="52956"/>
    <cellStyle name="SAPBEXunassignedItem 4 3 4 2" xfId="52957"/>
    <cellStyle name="SAPBEXunassignedItem 4 3 5" xfId="52958"/>
    <cellStyle name="SAPBEXunassignedItem 4 4" xfId="8216"/>
    <cellStyle name="SAPBEXunassignedItem 4 4 2" xfId="8217"/>
    <cellStyle name="SAPBEXunassignedItem 4 4 2 2" xfId="52959"/>
    <cellStyle name="SAPBEXunassignedItem 4 4 2 2 2" xfId="52960"/>
    <cellStyle name="SAPBEXunassignedItem 4 4 2 3" xfId="52961"/>
    <cellStyle name="SAPBEXunassignedItem 4 4 2 3 2" xfId="52962"/>
    <cellStyle name="SAPBEXunassignedItem 4 4 2 4" xfId="52963"/>
    <cellStyle name="SAPBEXunassignedItem 4 4 3" xfId="52964"/>
    <cellStyle name="SAPBEXunassignedItem 4 4 3 2" xfId="52965"/>
    <cellStyle name="SAPBEXunassignedItem 4 4 4" xfId="52966"/>
    <cellStyle name="SAPBEXunassignedItem 4 4 4 2" xfId="52967"/>
    <cellStyle name="SAPBEXunassignedItem 4 4 5" xfId="52968"/>
    <cellStyle name="SAPBEXunassignedItem 4 5" xfId="8218"/>
    <cellStyle name="SAPBEXunassignedItem 4 5 2" xfId="8219"/>
    <cellStyle name="SAPBEXunassignedItem 4 5 2 2" xfId="52969"/>
    <cellStyle name="SAPBEXunassignedItem 4 5 2 2 2" xfId="52970"/>
    <cellStyle name="SAPBEXunassignedItem 4 5 2 3" xfId="52971"/>
    <cellStyle name="SAPBEXunassignedItem 4 5 2 3 2" xfId="52972"/>
    <cellStyle name="SAPBEXunassignedItem 4 5 2 4" xfId="52973"/>
    <cellStyle name="SAPBEXunassignedItem 4 5 3" xfId="52974"/>
    <cellStyle name="SAPBEXunassignedItem 4 5 3 2" xfId="52975"/>
    <cellStyle name="SAPBEXunassignedItem 4 5 4" xfId="52976"/>
    <cellStyle name="SAPBEXunassignedItem 4 5 4 2" xfId="52977"/>
    <cellStyle name="SAPBEXunassignedItem 4 5 5" xfId="52978"/>
    <cellStyle name="SAPBEXunassignedItem 4 6" xfId="8220"/>
    <cellStyle name="SAPBEXunassignedItem 4 6 2" xfId="8221"/>
    <cellStyle name="SAPBEXunassignedItem 4 6 2 2" xfId="52979"/>
    <cellStyle name="SAPBEXunassignedItem 4 6 2 2 2" xfId="52980"/>
    <cellStyle name="SAPBEXunassignedItem 4 6 2 3" xfId="52981"/>
    <cellStyle name="SAPBEXunassignedItem 4 6 2 3 2" xfId="52982"/>
    <cellStyle name="SAPBEXunassignedItem 4 6 2 4" xfId="52983"/>
    <cellStyle name="SAPBEXunassignedItem 4 6 3" xfId="52984"/>
    <cellStyle name="SAPBEXunassignedItem 4 6 3 2" xfId="52985"/>
    <cellStyle name="SAPBEXunassignedItem 4 6 4" xfId="52986"/>
    <cellStyle name="SAPBEXunassignedItem 4 6 4 2" xfId="52987"/>
    <cellStyle name="SAPBEXunassignedItem 4 6 5" xfId="52988"/>
    <cellStyle name="SAPBEXunassignedItem 4 7" xfId="8222"/>
    <cellStyle name="SAPBEXunassignedItem 4 7 2" xfId="52989"/>
    <cellStyle name="SAPBEXunassignedItem 4 7 2 2" xfId="52990"/>
    <cellStyle name="SAPBEXunassignedItem 4 7 3" xfId="52991"/>
    <cellStyle name="SAPBEXunassignedItem 4 7 3 2" xfId="52992"/>
    <cellStyle name="SAPBEXunassignedItem 4 7 4" xfId="52993"/>
    <cellStyle name="SAPBEXunassignedItem 4 8" xfId="52994"/>
    <cellStyle name="SAPBEXunassignedItem 4 8 2" xfId="52995"/>
    <cellStyle name="SAPBEXunassignedItem 4 9" xfId="52996"/>
    <cellStyle name="SAPBEXunassignedItem 4 9 2" xfId="52997"/>
    <cellStyle name="SAPBEXunassignedItem 5" xfId="8223"/>
    <cellStyle name="SAPBEXunassignedItem 5 10" xfId="52998"/>
    <cellStyle name="SAPBEXunassignedItem 5 2" xfId="8224"/>
    <cellStyle name="SAPBEXunassignedItem 5 2 2" xfId="8225"/>
    <cellStyle name="SAPBEXunassignedItem 5 2 2 2" xfId="52999"/>
    <cellStyle name="SAPBEXunassignedItem 5 2 2 2 2" xfId="53000"/>
    <cellStyle name="SAPBEXunassignedItem 5 2 2 3" xfId="53001"/>
    <cellStyle name="SAPBEXunassignedItem 5 2 2 3 2" xfId="53002"/>
    <cellStyle name="SAPBEXunassignedItem 5 2 2 4" xfId="53003"/>
    <cellStyle name="SAPBEXunassignedItem 5 2 3" xfId="53004"/>
    <cellStyle name="SAPBEXunassignedItem 5 2 3 2" xfId="53005"/>
    <cellStyle name="SAPBEXunassignedItem 5 2 4" xfId="53006"/>
    <cellStyle name="SAPBEXunassignedItem 5 2 4 2" xfId="53007"/>
    <cellStyle name="SAPBEXunassignedItem 5 2 5" xfId="53008"/>
    <cellStyle name="SAPBEXunassignedItem 5 3" xfId="8226"/>
    <cellStyle name="SAPBEXunassignedItem 5 3 2" xfId="8227"/>
    <cellStyle name="SAPBEXunassignedItem 5 3 2 2" xfId="53009"/>
    <cellStyle name="SAPBEXunassignedItem 5 3 2 2 2" xfId="53010"/>
    <cellStyle name="SAPBEXunassignedItem 5 3 2 3" xfId="53011"/>
    <cellStyle name="SAPBEXunassignedItem 5 3 2 3 2" xfId="53012"/>
    <cellStyle name="SAPBEXunassignedItem 5 3 2 4" xfId="53013"/>
    <cellStyle name="SAPBEXunassignedItem 5 3 3" xfId="53014"/>
    <cellStyle name="SAPBEXunassignedItem 5 3 3 2" xfId="53015"/>
    <cellStyle name="SAPBEXunassignedItem 5 3 4" xfId="53016"/>
    <cellStyle name="SAPBEXunassignedItem 5 3 4 2" xfId="53017"/>
    <cellStyle name="SAPBEXunassignedItem 5 3 5" xfId="53018"/>
    <cellStyle name="SAPBEXunassignedItem 5 4" xfId="8228"/>
    <cellStyle name="SAPBEXunassignedItem 5 4 2" xfId="8229"/>
    <cellStyle name="SAPBEXunassignedItem 5 4 2 2" xfId="53019"/>
    <cellStyle name="SAPBEXunassignedItem 5 4 2 2 2" xfId="53020"/>
    <cellStyle name="SAPBEXunassignedItem 5 4 2 3" xfId="53021"/>
    <cellStyle name="SAPBEXunassignedItem 5 4 2 3 2" xfId="53022"/>
    <cellStyle name="SAPBEXunassignedItem 5 4 2 4" xfId="53023"/>
    <cellStyle name="SAPBEXunassignedItem 5 4 3" xfId="53024"/>
    <cellStyle name="SAPBEXunassignedItem 5 4 3 2" xfId="53025"/>
    <cellStyle name="SAPBEXunassignedItem 5 4 4" xfId="53026"/>
    <cellStyle name="SAPBEXunassignedItem 5 4 4 2" xfId="53027"/>
    <cellStyle name="SAPBEXunassignedItem 5 4 5" xfId="53028"/>
    <cellStyle name="SAPBEXunassignedItem 5 5" xfId="8230"/>
    <cellStyle name="SAPBEXunassignedItem 5 5 2" xfId="8231"/>
    <cellStyle name="SAPBEXunassignedItem 5 5 2 2" xfId="53029"/>
    <cellStyle name="SAPBEXunassignedItem 5 5 2 2 2" xfId="53030"/>
    <cellStyle name="SAPBEXunassignedItem 5 5 2 3" xfId="53031"/>
    <cellStyle name="SAPBEXunassignedItem 5 5 2 3 2" xfId="53032"/>
    <cellStyle name="SAPBEXunassignedItem 5 5 2 4" xfId="53033"/>
    <cellStyle name="SAPBEXunassignedItem 5 5 3" xfId="53034"/>
    <cellStyle name="SAPBEXunassignedItem 5 5 3 2" xfId="53035"/>
    <cellStyle name="SAPBEXunassignedItem 5 5 4" xfId="53036"/>
    <cellStyle name="SAPBEXunassignedItem 5 5 4 2" xfId="53037"/>
    <cellStyle name="SAPBEXunassignedItem 5 5 5" xfId="53038"/>
    <cellStyle name="SAPBEXunassignedItem 5 6" xfId="8232"/>
    <cellStyle name="SAPBEXunassignedItem 5 6 2" xfId="8233"/>
    <cellStyle name="SAPBEXunassignedItem 5 6 2 2" xfId="53039"/>
    <cellStyle name="SAPBEXunassignedItem 5 6 2 2 2" xfId="53040"/>
    <cellStyle name="SAPBEXunassignedItem 5 6 2 3" xfId="53041"/>
    <cellStyle name="SAPBEXunassignedItem 5 6 2 3 2" xfId="53042"/>
    <cellStyle name="SAPBEXunassignedItem 5 6 2 4" xfId="53043"/>
    <cellStyle name="SAPBEXunassignedItem 5 6 3" xfId="53044"/>
    <cellStyle name="SAPBEXunassignedItem 5 6 3 2" xfId="53045"/>
    <cellStyle name="SAPBEXunassignedItem 5 6 4" xfId="53046"/>
    <cellStyle name="SAPBEXunassignedItem 5 6 4 2" xfId="53047"/>
    <cellStyle name="SAPBEXunassignedItem 5 6 5" xfId="53048"/>
    <cellStyle name="SAPBEXunassignedItem 5 7" xfId="8234"/>
    <cellStyle name="SAPBEXunassignedItem 5 7 2" xfId="53049"/>
    <cellStyle name="SAPBEXunassignedItem 5 7 2 2" xfId="53050"/>
    <cellStyle name="SAPBEXunassignedItem 5 7 3" xfId="53051"/>
    <cellStyle name="SAPBEXunassignedItem 5 7 3 2" xfId="53052"/>
    <cellStyle name="SAPBEXunassignedItem 5 7 4" xfId="53053"/>
    <cellStyle name="SAPBEXunassignedItem 5 8" xfId="53054"/>
    <cellStyle name="SAPBEXunassignedItem 5 8 2" xfId="53055"/>
    <cellStyle name="SAPBEXunassignedItem 5 9" xfId="53056"/>
    <cellStyle name="SAPBEXunassignedItem 5 9 2" xfId="53057"/>
    <cellStyle name="SAPBEXunassignedItem 6" xfId="8235"/>
    <cellStyle name="SAPBEXunassignedItem 6 10" xfId="53058"/>
    <cellStyle name="SAPBEXunassignedItem 6 2" xfId="8236"/>
    <cellStyle name="SAPBEXunassignedItem 6 2 2" xfId="8237"/>
    <cellStyle name="SAPBEXunassignedItem 6 2 2 2" xfId="53059"/>
    <cellStyle name="SAPBEXunassignedItem 6 2 2 2 2" xfId="53060"/>
    <cellStyle name="SAPBEXunassignedItem 6 2 2 3" xfId="53061"/>
    <cellStyle name="SAPBEXunassignedItem 6 2 2 3 2" xfId="53062"/>
    <cellStyle name="SAPBEXunassignedItem 6 2 2 4" xfId="53063"/>
    <cellStyle name="SAPBEXunassignedItem 6 2 3" xfId="53064"/>
    <cellStyle name="SAPBEXunassignedItem 6 2 3 2" xfId="53065"/>
    <cellStyle name="SAPBEXunassignedItem 6 2 4" xfId="53066"/>
    <cellStyle name="SAPBEXunassignedItem 6 2 4 2" xfId="53067"/>
    <cellStyle name="SAPBEXunassignedItem 6 2 5" xfId="53068"/>
    <cellStyle name="SAPBEXunassignedItem 6 3" xfId="8238"/>
    <cellStyle name="SAPBEXunassignedItem 6 3 2" xfId="8239"/>
    <cellStyle name="SAPBEXunassignedItem 6 3 2 2" xfId="53069"/>
    <cellStyle name="SAPBEXunassignedItem 6 3 2 2 2" xfId="53070"/>
    <cellStyle name="SAPBEXunassignedItem 6 3 2 3" xfId="53071"/>
    <cellStyle name="SAPBEXunassignedItem 6 3 2 3 2" xfId="53072"/>
    <cellStyle name="SAPBEXunassignedItem 6 3 2 4" xfId="53073"/>
    <cellStyle name="SAPBEXunassignedItem 6 3 3" xfId="53074"/>
    <cellStyle name="SAPBEXunassignedItem 6 3 3 2" xfId="53075"/>
    <cellStyle name="SAPBEXunassignedItem 6 3 4" xfId="53076"/>
    <cellStyle name="SAPBEXunassignedItem 6 3 4 2" xfId="53077"/>
    <cellStyle name="SAPBEXunassignedItem 6 3 5" xfId="53078"/>
    <cellStyle name="SAPBEXunassignedItem 6 4" xfId="8240"/>
    <cellStyle name="SAPBEXunassignedItem 6 4 2" xfId="8241"/>
    <cellStyle name="SAPBEXunassignedItem 6 4 2 2" xfId="53079"/>
    <cellStyle name="SAPBEXunassignedItem 6 4 2 2 2" xfId="53080"/>
    <cellStyle name="SAPBEXunassignedItem 6 4 2 3" xfId="53081"/>
    <cellStyle name="SAPBEXunassignedItem 6 4 2 3 2" xfId="53082"/>
    <cellStyle name="SAPBEXunassignedItem 6 4 2 4" xfId="53083"/>
    <cellStyle name="SAPBEXunassignedItem 6 4 3" xfId="53084"/>
    <cellStyle name="SAPBEXunassignedItem 6 4 3 2" xfId="53085"/>
    <cellStyle name="SAPBEXunassignedItem 6 4 4" xfId="53086"/>
    <cellStyle name="SAPBEXunassignedItem 6 4 4 2" xfId="53087"/>
    <cellStyle name="SAPBEXunassignedItem 6 4 5" xfId="53088"/>
    <cellStyle name="SAPBEXunassignedItem 6 5" xfId="8242"/>
    <cellStyle name="SAPBEXunassignedItem 6 5 2" xfId="8243"/>
    <cellStyle name="SAPBEXunassignedItem 6 5 2 2" xfId="53089"/>
    <cellStyle name="SAPBEXunassignedItem 6 5 2 2 2" xfId="53090"/>
    <cellStyle name="SAPBEXunassignedItem 6 5 2 3" xfId="53091"/>
    <cellStyle name="SAPBEXunassignedItem 6 5 2 3 2" xfId="53092"/>
    <cellStyle name="SAPBEXunassignedItem 6 5 2 4" xfId="53093"/>
    <cellStyle name="SAPBEXunassignedItem 6 5 3" xfId="53094"/>
    <cellStyle name="SAPBEXunassignedItem 6 5 3 2" xfId="53095"/>
    <cellStyle name="SAPBEXunassignedItem 6 5 4" xfId="53096"/>
    <cellStyle name="SAPBEXunassignedItem 6 5 4 2" xfId="53097"/>
    <cellStyle name="SAPBEXunassignedItem 6 5 5" xfId="53098"/>
    <cellStyle name="SAPBEXunassignedItem 6 6" xfId="8244"/>
    <cellStyle name="SAPBEXunassignedItem 6 6 2" xfId="8245"/>
    <cellStyle name="SAPBEXunassignedItem 6 6 2 2" xfId="53099"/>
    <cellStyle name="SAPBEXunassignedItem 6 6 2 2 2" xfId="53100"/>
    <cellStyle name="SAPBEXunassignedItem 6 6 2 3" xfId="53101"/>
    <cellStyle name="SAPBEXunassignedItem 6 6 2 3 2" xfId="53102"/>
    <cellStyle name="SAPBEXunassignedItem 6 6 2 4" xfId="53103"/>
    <cellStyle name="SAPBEXunassignedItem 6 6 3" xfId="53104"/>
    <cellStyle name="SAPBEXunassignedItem 6 6 3 2" xfId="53105"/>
    <cellStyle name="SAPBEXunassignedItem 6 6 4" xfId="53106"/>
    <cellStyle name="SAPBEXunassignedItem 6 6 4 2" xfId="53107"/>
    <cellStyle name="SAPBEXunassignedItem 6 6 5" xfId="53108"/>
    <cellStyle name="SAPBEXunassignedItem 6 7" xfId="8246"/>
    <cellStyle name="SAPBEXunassignedItem 6 7 2" xfId="53109"/>
    <cellStyle name="SAPBEXunassignedItem 6 7 2 2" xfId="53110"/>
    <cellStyle name="SAPBEXunassignedItem 6 7 3" xfId="53111"/>
    <cellStyle name="SAPBEXunassignedItem 6 7 3 2" xfId="53112"/>
    <cellStyle name="SAPBEXunassignedItem 6 7 4" xfId="53113"/>
    <cellStyle name="SAPBEXunassignedItem 6 8" xfId="53114"/>
    <cellStyle name="SAPBEXunassignedItem 6 8 2" xfId="53115"/>
    <cellStyle name="SAPBEXunassignedItem 6 9" xfId="53116"/>
    <cellStyle name="SAPBEXunassignedItem 6 9 2" xfId="53117"/>
    <cellStyle name="SAPBEXunassignedItem 7" xfId="8247"/>
    <cellStyle name="SAPBEXunassignedItem 7 2" xfId="8248"/>
    <cellStyle name="SAPBEXunassignedItem 7 2 2" xfId="53118"/>
    <cellStyle name="SAPBEXunassignedItem 7 2 2 2" xfId="53119"/>
    <cellStyle name="SAPBEXunassignedItem 7 2 3" xfId="53120"/>
    <cellStyle name="SAPBEXunassignedItem 7 2 3 2" xfId="53121"/>
    <cellStyle name="SAPBEXunassignedItem 7 2 4" xfId="53122"/>
    <cellStyle name="SAPBEXunassignedItem 7 3" xfId="53123"/>
    <cellStyle name="SAPBEXunassignedItem 7 3 2" xfId="53124"/>
    <cellStyle name="SAPBEXunassignedItem 7 4" xfId="53125"/>
    <cellStyle name="SAPBEXunassignedItem 7 4 2" xfId="53126"/>
    <cellStyle name="SAPBEXunassignedItem 7 5" xfId="53127"/>
    <cellStyle name="SAPBEXunassignedItem 8" xfId="8249"/>
    <cellStyle name="SAPBEXunassignedItem 8 2" xfId="8250"/>
    <cellStyle name="SAPBEXunassignedItem 8 2 2" xfId="53128"/>
    <cellStyle name="SAPBEXunassignedItem 8 2 2 2" xfId="53129"/>
    <cellStyle name="SAPBEXunassignedItem 8 2 3" xfId="53130"/>
    <cellStyle name="SAPBEXunassignedItem 8 2 3 2" xfId="53131"/>
    <cellStyle name="SAPBEXunassignedItem 8 2 4" xfId="53132"/>
    <cellStyle name="SAPBEXunassignedItem 8 3" xfId="53133"/>
    <cellStyle name="SAPBEXunassignedItem 8 3 2" xfId="53134"/>
    <cellStyle name="SAPBEXunassignedItem 8 4" xfId="53135"/>
    <cellStyle name="SAPBEXunassignedItem 8 4 2" xfId="53136"/>
    <cellStyle name="SAPBEXunassignedItem 8 5" xfId="53137"/>
    <cellStyle name="SAPBEXunassignedItem 9" xfId="8251"/>
    <cellStyle name="SAPBEXunassignedItem 9 2" xfId="8252"/>
    <cellStyle name="SAPBEXunassignedItem 9 2 2" xfId="53138"/>
    <cellStyle name="SAPBEXunassignedItem 9 2 2 2" xfId="53139"/>
    <cellStyle name="SAPBEXunassignedItem 9 2 3" xfId="53140"/>
    <cellStyle name="SAPBEXunassignedItem 9 2 3 2" xfId="53141"/>
    <cellStyle name="SAPBEXunassignedItem 9 2 4" xfId="53142"/>
    <cellStyle name="SAPBEXunassignedItem 9 3" xfId="53143"/>
    <cellStyle name="SAPBEXunassignedItem 9 3 2" xfId="53144"/>
    <cellStyle name="SAPBEXunassignedItem 9 4" xfId="53145"/>
    <cellStyle name="SAPBEXunassignedItem 9 4 2" xfId="53146"/>
    <cellStyle name="SAPBEXunassignedItem 9 5" xfId="53147"/>
    <cellStyle name="SAPBEXundefined" xfId="8253"/>
    <cellStyle name="SAPBEXundefined 10" xfId="8254"/>
    <cellStyle name="SAPBEXundefined 10 2" xfId="8255"/>
    <cellStyle name="SAPBEXundefined 10 2 2" xfId="53148"/>
    <cellStyle name="SAPBEXundefined 10 2 2 2" xfId="53149"/>
    <cellStyle name="SAPBEXundefined 10 2 3" xfId="53150"/>
    <cellStyle name="SAPBEXundefined 10 2 3 2" xfId="53151"/>
    <cellStyle name="SAPBEXundefined 10 2 4" xfId="53152"/>
    <cellStyle name="SAPBEXundefined 10 3" xfId="53153"/>
    <cellStyle name="SAPBEXundefined 10 3 2" xfId="53154"/>
    <cellStyle name="SAPBEXundefined 10 4" xfId="53155"/>
    <cellStyle name="SAPBEXundefined 10 4 2" xfId="53156"/>
    <cellStyle name="SAPBEXundefined 10 5" xfId="53157"/>
    <cellStyle name="SAPBEXundefined 11" xfId="8256"/>
    <cellStyle name="SAPBEXundefined 11 2" xfId="53158"/>
    <cellStyle name="SAPBEXundefined 11 2 2" xfId="53159"/>
    <cellStyle name="SAPBEXundefined 11 3" xfId="53160"/>
    <cellStyle name="SAPBEXundefined 11 3 2" xfId="53161"/>
    <cellStyle name="SAPBEXundefined 11 4" xfId="53162"/>
    <cellStyle name="SAPBEXundefined 12" xfId="8257"/>
    <cellStyle name="SAPBEXundefined 12 2" xfId="53163"/>
    <cellStyle name="SAPBEXundefined 12 2 2" xfId="53164"/>
    <cellStyle name="SAPBEXundefined 12 3" xfId="53165"/>
    <cellStyle name="SAPBEXundefined 12 3 2" xfId="53166"/>
    <cellStyle name="SAPBEXundefined 12 4" xfId="53167"/>
    <cellStyle name="SAPBEXundefined 13" xfId="8258"/>
    <cellStyle name="SAPBEXundefined 13 2" xfId="53168"/>
    <cellStyle name="SAPBEXundefined 13 2 2" xfId="53169"/>
    <cellStyle name="SAPBEXundefined 13 3" xfId="53170"/>
    <cellStyle name="SAPBEXundefined 13 3 2" xfId="53171"/>
    <cellStyle name="SAPBEXundefined 13 4" xfId="53172"/>
    <cellStyle name="SAPBEXundefined 14" xfId="8259"/>
    <cellStyle name="SAPBEXundefined 14 2" xfId="53173"/>
    <cellStyle name="SAPBEXundefined 14 2 2" xfId="53174"/>
    <cellStyle name="SAPBEXundefined 14 3" xfId="53175"/>
    <cellStyle name="SAPBEXundefined 14 3 2" xfId="53176"/>
    <cellStyle name="SAPBEXundefined 14 4" xfId="53177"/>
    <cellStyle name="SAPBEXundefined 15" xfId="8260"/>
    <cellStyle name="SAPBEXundefined 15 2" xfId="53178"/>
    <cellStyle name="SAPBEXundefined 15 2 2" xfId="53179"/>
    <cellStyle name="SAPBEXundefined 15 3" xfId="53180"/>
    <cellStyle name="SAPBEXundefined 15 3 2" xfId="53181"/>
    <cellStyle name="SAPBEXundefined 15 4" xfId="53182"/>
    <cellStyle name="SAPBEXundefined 16" xfId="53183"/>
    <cellStyle name="SAPBEXundefined 16 2" xfId="53184"/>
    <cellStyle name="SAPBEXundefined 16 2 2" xfId="53185"/>
    <cellStyle name="SAPBEXundefined 16 3" xfId="53186"/>
    <cellStyle name="SAPBEXundefined 17" xfId="53187"/>
    <cellStyle name="SAPBEXundefined 17 2" xfId="53188"/>
    <cellStyle name="SAPBEXundefined 17 2 2" xfId="53189"/>
    <cellStyle name="SAPBEXundefined 17 3" xfId="53190"/>
    <cellStyle name="SAPBEXundefined 18" xfId="53191"/>
    <cellStyle name="SAPBEXundefined 18 2" xfId="53192"/>
    <cellStyle name="SAPBEXundefined 18 2 2" xfId="53193"/>
    <cellStyle name="SAPBEXundefined 18 3" xfId="53194"/>
    <cellStyle name="SAPBEXundefined 19" xfId="53195"/>
    <cellStyle name="SAPBEXundefined 19 2" xfId="53196"/>
    <cellStyle name="SAPBEXundefined 2" xfId="8261"/>
    <cellStyle name="SAPBEXundefined 2 10" xfId="8262"/>
    <cellStyle name="SAPBEXundefined 2 10 2" xfId="53197"/>
    <cellStyle name="SAPBEXundefined 2 10 2 2" xfId="53198"/>
    <cellStyle name="SAPBEXundefined 2 10 3" xfId="53199"/>
    <cellStyle name="SAPBEXundefined 2 10 3 2" xfId="53200"/>
    <cellStyle name="SAPBEXundefined 2 10 4" xfId="53201"/>
    <cellStyle name="SAPBEXundefined 2 11" xfId="8263"/>
    <cellStyle name="SAPBEXundefined 2 11 2" xfId="53202"/>
    <cellStyle name="SAPBEXundefined 2 11 2 2" xfId="53203"/>
    <cellStyle name="SAPBEXundefined 2 11 3" xfId="53204"/>
    <cellStyle name="SAPBEXundefined 2 11 3 2" xfId="53205"/>
    <cellStyle name="SAPBEXundefined 2 11 4" xfId="53206"/>
    <cellStyle name="SAPBEXundefined 2 12" xfId="8264"/>
    <cellStyle name="SAPBEXundefined 2 12 2" xfId="53207"/>
    <cellStyle name="SAPBEXundefined 2 12 2 2" xfId="53208"/>
    <cellStyle name="SAPBEXundefined 2 12 3" xfId="53209"/>
    <cellStyle name="SAPBEXundefined 2 12 3 2" xfId="53210"/>
    <cellStyle name="SAPBEXundefined 2 12 4" xfId="53211"/>
    <cellStyle name="SAPBEXundefined 2 13" xfId="8265"/>
    <cellStyle name="SAPBEXundefined 2 13 2" xfId="53212"/>
    <cellStyle name="SAPBEXundefined 2 13 2 2" xfId="53213"/>
    <cellStyle name="SAPBEXundefined 2 13 3" xfId="53214"/>
    <cellStyle name="SAPBEXundefined 2 13 3 2" xfId="53215"/>
    <cellStyle name="SAPBEXundefined 2 13 4" xfId="53216"/>
    <cellStyle name="SAPBEXundefined 2 14" xfId="8266"/>
    <cellStyle name="SAPBEXundefined 2 14 2" xfId="53217"/>
    <cellStyle name="SAPBEXundefined 2 14 2 2" xfId="53218"/>
    <cellStyle name="SAPBEXundefined 2 14 3" xfId="53219"/>
    <cellStyle name="SAPBEXundefined 2 14 3 2" xfId="53220"/>
    <cellStyle name="SAPBEXundefined 2 14 4" xfId="53221"/>
    <cellStyle name="SAPBEXundefined 2 15" xfId="53222"/>
    <cellStyle name="SAPBEXundefined 2 15 2" xfId="53223"/>
    <cellStyle name="SAPBEXundefined 2 15 2 2" xfId="53224"/>
    <cellStyle name="SAPBEXundefined 2 15 3" xfId="53225"/>
    <cellStyle name="SAPBEXundefined 2 16" xfId="53226"/>
    <cellStyle name="SAPBEXundefined 2 16 2" xfId="53227"/>
    <cellStyle name="SAPBEXundefined 2 16 2 2" xfId="53228"/>
    <cellStyle name="SAPBEXundefined 2 16 3" xfId="53229"/>
    <cellStyle name="SAPBEXundefined 2 17" xfId="53230"/>
    <cellStyle name="SAPBEXundefined 2 17 2" xfId="53231"/>
    <cellStyle name="SAPBEXundefined 2 17 2 2" xfId="53232"/>
    <cellStyle name="SAPBEXundefined 2 17 3" xfId="53233"/>
    <cellStyle name="SAPBEXundefined 2 18" xfId="53234"/>
    <cellStyle name="SAPBEXundefined 2 18 2" xfId="53235"/>
    <cellStyle name="SAPBEXundefined 2 19" xfId="53236"/>
    <cellStyle name="SAPBEXundefined 2 19 2" xfId="53237"/>
    <cellStyle name="SAPBEXundefined 2 2" xfId="8267"/>
    <cellStyle name="SAPBEXundefined 2 2 10" xfId="8268"/>
    <cellStyle name="SAPBEXundefined 2 2 10 2" xfId="53238"/>
    <cellStyle name="SAPBEXundefined 2 2 10 2 2" xfId="53239"/>
    <cellStyle name="SAPBEXundefined 2 2 10 3" xfId="53240"/>
    <cellStyle name="SAPBEXundefined 2 2 10 3 2" xfId="53241"/>
    <cellStyle name="SAPBEXundefined 2 2 10 4" xfId="53242"/>
    <cellStyle name="SAPBEXundefined 2 2 11" xfId="53243"/>
    <cellStyle name="SAPBEXundefined 2 2 11 2" xfId="53244"/>
    <cellStyle name="SAPBEXundefined 2 2 12" xfId="53245"/>
    <cellStyle name="SAPBEXundefined 2 2 12 2" xfId="53246"/>
    <cellStyle name="SAPBEXundefined 2 2 13" xfId="53247"/>
    <cellStyle name="SAPBEXundefined 2 2 2" xfId="8269"/>
    <cellStyle name="SAPBEXundefined 2 2 2 10" xfId="53248"/>
    <cellStyle name="SAPBEXundefined 2 2 2 2" xfId="8270"/>
    <cellStyle name="SAPBEXundefined 2 2 2 2 2" xfId="8271"/>
    <cellStyle name="SAPBEXundefined 2 2 2 2 2 2" xfId="53249"/>
    <cellStyle name="SAPBEXundefined 2 2 2 2 2 2 2" xfId="53250"/>
    <cellStyle name="SAPBEXundefined 2 2 2 2 2 3" xfId="53251"/>
    <cellStyle name="SAPBEXundefined 2 2 2 2 2 3 2" xfId="53252"/>
    <cellStyle name="SAPBEXundefined 2 2 2 2 2 4" xfId="53253"/>
    <cellStyle name="SAPBEXundefined 2 2 2 2 3" xfId="53254"/>
    <cellStyle name="SAPBEXundefined 2 2 2 2 3 2" xfId="53255"/>
    <cellStyle name="SAPBEXundefined 2 2 2 2 4" xfId="53256"/>
    <cellStyle name="SAPBEXundefined 2 2 2 2 4 2" xfId="53257"/>
    <cellStyle name="SAPBEXundefined 2 2 2 2 5" xfId="53258"/>
    <cellStyle name="SAPBEXundefined 2 2 2 3" xfId="8272"/>
    <cellStyle name="SAPBEXundefined 2 2 2 3 2" xfId="8273"/>
    <cellStyle name="SAPBEXundefined 2 2 2 3 2 2" xfId="53259"/>
    <cellStyle name="SAPBEXundefined 2 2 2 3 2 2 2" xfId="53260"/>
    <cellStyle name="SAPBEXundefined 2 2 2 3 2 3" xfId="53261"/>
    <cellStyle name="SAPBEXundefined 2 2 2 3 2 3 2" xfId="53262"/>
    <cellStyle name="SAPBEXundefined 2 2 2 3 2 4" xfId="53263"/>
    <cellStyle name="SAPBEXundefined 2 2 2 3 3" xfId="53264"/>
    <cellStyle name="SAPBEXundefined 2 2 2 3 3 2" xfId="53265"/>
    <cellStyle name="SAPBEXundefined 2 2 2 3 4" xfId="53266"/>
    <cellStyle name="SAPBEXundefined 2 2 2 3 4 2" xfId="53267"/>
    <cellStyle name="SAPBEXundefined 2 2 2 3 5" xfId="53268"/>
    <cellStyle name="SAPBEXundefined 2 2 2 4" xfId="8274"/>
    <cellStyle name="SAPBEXundefined 2 2 2 4 2" xfId="8275"/>
    <cellStyle name="SAPBEXundefined 2 2 2 4 2 2" xfId="53269"/>
    <cellStyle name="SAPBEXundefined 2 2 2 4 2 2 2" xfId="53270"/>
    <cellStyle name="SAPBEXundefined 2 2 2 4 2 3" xfId="53271"/>
    <cellStyle name="SAPBEXundefined 2 2 2 4 2 3 2" xfId="53272"/>
    <cellStyle name="SAPBEXundefined 2 2 2 4 2 4" xfId="53273"/>
    <cellStyle name="SAPBEXundefined 2 2 2 4 3" xfId="53274"/>
    <cellStyle name="SAPBEXundefined 2 2 2 4 3 2" xfId="53275"/>
    <cellStyle name="SAPBEXundefined 2 2 2 4 4" xfId="53276"/>
    <cellStyle name="SAPBEXundefined 2 2 2 4 4 2" xfId="53277"/>
    <cellStyle name="SAPBEXundefined 2 2 2 4 5" xfId="53278"/>
    <cellStyle name="SAPBEXundefined 2 2 2 5" xfId="8276"/>
    <cellStyle name="SAPBEXundefined 2 2 2 5 2" xfId="8277"/>
    <cellStyle name="SAPBEXundefined 2 2 2 5 2 2" xfId="53279"/>
    <cellStyle name="SAPBEXundefined 2 2 2 5 2 2 2" xfId="53280"/>
    <cellStyle name="SAPBEXundefined 2 2 2 5 2 3" xfId="53281"/>
    <cellStyle name="SAPBEXundefined 2 2 2 5 2 3 2" xfId="53282"/>
    <cellStyle name="SAPBEXundefined 2 2 2 5 2 4" xfId="53283"/>
    <cellStyle name="SAPBEXundefined 2 2 2 5 3" xfId="53284"/>
    <cellStyle name="SAPBEXundefined 2 2 2 5 3 2" xfId="53285"/>
    <cellStyle name="SAPBEXundefined 2 2 2 5 4" xfId="53286"/>
    <cellStyle name="SAPBEXundefined 2 2 2 5 4 2" xfId="53287"/>
    <cellStyle name="SAPBEXundefined 2 2 2 5 5" xfId="53288"/>
    <cellStyle name="SAPBEXundefined 2 2 2 6" xfId="8278"/>
    <cellStyle name="SAPBEXundefined 2 2 2 6 2" xfId="8279"/>
    <cellStyle name="SAPBEXundefined 2 2 2 6 2 2" xfId="53289"/>
    <cellStyle name="SAPBEXundefined 2 2 2 6 2 2 2" xfId="53290"/>
    <cellStyle name="SAPBEXundefined 2 2 2 6 2 3" xfId="53291"/>
    <cellStyle name="SAPBEXundefined 2 2 2 6 2 3 2" xfId="53292"/>
    <cellStyle name="SAPBEXundefined 2 2 2 6 2 4" xfId="53293"/>
    <cellStyle name="SAPBEXundefined 2 2 2 6 3" xfId="53294"/>
    <cellStyle name="SAPBEXundefined 2 2 2 6 3 2" xfId="53295"/>
    <cellStyle name="SAPBEXundefined 2 2 2 6 4" xfId="53296"/>
    <cellStyle name="SAPBEXundefined 2 2 2 6 4 2" xfId="53297"/>
    <cellStyle name="SAPBEXundefined 2 2 2 6 5" xfId="53298"/>
    <cellStyle name="SAPBEXundefined 2 2 2 7" xfId="8280"/>
    <cellStyle name="SAPBEXundefined 2 2 2 7 2" xfId="53299"/>
    <cellStyle name="SAPBEXundefined 2 2 2 7 2 2" xfId="53300"/>
    <cellStyle name="SAPBEXundefined 2 2 2 7 3" xfId="53301"/>
    <cellStyle name="SAPBEXundefined 2 2 2 7 3 2" xfId="53302"/>
    <cellStyle name="SAPBEXundefined 2 2 2 7 4" xfId="53303"/>
    <cellStyle name="SAPBEXundefined 2 2 2 8" xfId="53304"/>
    <cellStyle name="SAPBEXundefined 2 2 2 8 2" xfId="53305"/>
    <cellStyle name="SAPBEXundefined 2 2 2 9" xfId="53306"/>
    <cellStyle name="SAPBEXundefined 2 2 2 9 2" xfId="53307"/>
    <cellStyle name="SAPBEXundefined 2 2 3" xfId="8281"/>
    <cellStyle name="SAPBEXundefined 2 2 3 10" xfId="53308"/>
    <cellStyle name="SAPBEXundefined 2 2 3 2" xfId="8282"/>
    <cellStyle name="SAPBEXundefined 2 2 3 2 2" xfId="8283"/>
    <cellStyle name="SAPBEXundefined 2 2 3 2 2 2" xfId="53309"/>
    <cellStyle name="SAPBEXundefined 2 2 3 2 2 2 2" xfId="53310"/>
    <cellStyle name="SAPBEXundefined 2 2 3 2 2 3" xfId="53311"/>
    <cellStyle name="SAPBEXundefined 2 2 3 2 2 3 2" xfId="53312"/>
    <cellStyle name="SAPBEXundefined 2 2 3 2 2 4" xfId="53313"/>
    <cellStyle name="SAPBEXundefined 2 2 3 2 3" xfId="53314"/>
    <cellStyle name="SAPBEXundefined 2 2 3 2 3 2" xfId="53315"/>
    <cellStyle name="SAPBEXundefined 2 2 3 2 4" xfId="53316"/>
    <cellStyle name="SAPBEXundefined 2 2 3 2 4 2" xfId="53317"/>
    <cellStyle name="SAPBEXundefined 2 2 3 2 5" xfId="53318"/>
    <cellStyle name="SAPBEXundefined 2 2 3 3" xfId="8284"/>
    <cellStyle name="SAPBEXundefined 2 2 3 3 2" xfId="8285"/>
    <cellStyle name="SAPBEXundefined 2 2 3 3 2 2" xfId="53319"/>
    <cellStyle name="SAPBEXundefined 2 2 3 3 2 2 2" xfId="53320"/>
    <cellStyle name="SAPBEXundefined 2 2 3 3 2 3" xfId="53321"/>
    <cellStyle name="SAPBEXundefined 2 2 3 3 2 3 2" xfId="53322"/>
    <cellStyle name="SAPBEXundefined 2 2 3 3 2 4" xfId="53323"/>
    <cellStyle name="SAPBEXundefined 2 2 3 3 3" xfId="53324"/>
    <cellStyle name="SAPBEXundefined 2 2 3 3 3 2" xfId="53325"/>
    <cellStyle name="SAPBEXundefined 2 2 3 3 4" xfId="53326"/>
    <cellStyle name="SAPBEXundefined 2 2 3 3 4 2" xfId="53327"/>
    <cellStyle name="SAPBEXundefined 2 2 3 3 5" xfId="53328"/>
    <cellStyle name="SAPBEXundefined 2 2 3 4" xfId="8286"/>
    <cellStyle name="SAPBEXundefined 2 2 3 4 2" xfId="8287"/>
    <cellStyle name="SAPBEXundefined 2 2 3 4 2 2" xfId="53329"/>
    <cellStyle name="SAPBEXundefined 2 2 3 4 2 2 2" xfId="53330"/>
    <cellStyle name="SAPBEXundefined 2 2 3 4 2 3" xfId="53331"/>
    <cellStyle name="SAPBEXundefined 2 2 3 4 2 3 2" xfId="53332"/>
    <cellStyle name="SAPBEXundefined 2 2 3 4 2 4" xfId="53333"/>
    <cellStyle name="SAPBEXundefined 2 2 3 4 3" xfId="53334"/>
    <cellStyle name="SAPBEXundefined 2 2 3 4 3 2" xfId="53335"/>
    <cellStyle name="SAPBEXundefined 2 2 3 4 4" xfId="53336"/>
    <cellStyle name="SAPBEXundefined 2 2 3 4 4 2" xfId="53337"/>
    <cellStyle name="SAPBEXundefined 2 2 3 4 5" xfId="53338"/>
    <cellStyle name="SAPBEXundefined 2 2 3 5" xfId="8288"/>
    <cellStyle name="SAPBEXundefined 2 2 3 5 2" xfId="8289"/>
    <cellStyle name="SAPBEXundefined 2 2 3 5 2 2" xfId="53339"/>
    <cellStyle name="SAPBEXundefined 2 2 3 5 2 2 2" xfId="53340"/>
    <cellStyle name="SAPBEXundefined 2 2 3 5 2 3" xfId="53341"/>
    <cellStyle name="SAPBEXundefined 2 2 3 5 2 3 2" xfId="53342"/>
    <cellStyle name="SAPBEXundefined 2 2 3 5 2 4" xfId="53343"/>
    <cellStyle name="SAPBEXundefined 2 2 3 5 3" xfId="53344"/>
    <cellStyle name="SAPBEXundefined 2 2 3 5 3 2" xfId="53345"/>
    <cellStyle name="SAPBEXundefined 2 2 3 5 4" xfId="53346"/>
    <cellStyle name="SAPBEXundefined 2 2 3 5 4 2" xfId="53347"/>
    <cellStyle name="SAPBEXundefined 2 2 3 5 5" xfId="53348"/>
    <cellStyle name="SAPBEXundefined 2 2 3 6" xfId="8290"/>
    <cellStyle name="SAPBEXundefined 2 2 3 6 2" xfId="8291"/>
    <cellStyle name="SAPBEXundefined 2 2 3 6 2 2" xfId="53349"/>
    <cellStyle name="SAPBEXundefined 2 2 3 6 2 2 2" xfId="53350"/>
    <cellStyle name="SAPBEXundefined 2 2 3 6 2 3" xfId="53351"/>
    <cellStyle name="SAPBEXundefined 2 2 3 6 2 3 2" xfId="53352"/>
    <cellStyle name="SAPBEXundefined 2 2 3 6 2 4" xfId="53353"/>
    <cellStyle name="SAPBEXundefined 2 2 3 6 3" xfId="53354"/>
    <cellStyle name="SAPBEXundefined 2 2 3 6 3 2" xfId="53355"/>
    <cellStyle name="SAPBEXundefined 2 2 3 6 4" xfId="53356"/>
    <cellStyle name="SAPBEXundefined 2 2 3 6 4 2" xfId="53357"/>
    <cellStyle name="SAPBEXundefined 2 2 3 6 5" xfId="53358"/>
    <cellStyle name="SAPBEXundefined 2 2 3 7" xfId="8292"/>
    <cellStyle name="SAPBEXundefined 2 2 3 7 2" xfId="53359"/>
    <cellStyle name="SAPBEXundefined 2 2 3 7 2 2" xfId="53360"/>
    <cellStyle name="SAPBEXundefined 2 2 3 7 3" xfId="53361"/>
    <cellStyle name="SAPBEXundefined 2 2 3 7 3 2" xfId="53362"/>
    <cellStyle name="SAPBEXundefined 2 2 3 7 4" xfId="53363"/>
    <cellStyle name="SAPBEXundefined 2 2 3 8" xfId="53364"/>
    <cellStyle name="SAPBEXundefined 2 2 3 8 2" xfId="53365"/>
    <cellStyle name="SAPBEXundefined 2 2 3 9" xfId="53366"/>
    <cellStyle name="SAPBEXundefined 2 2 3 9 2" xfId="53367"/>
    <cellStyle name="SAPBEXundefined 2 2 4" xfId="8293"/>
    <cellStyle name="SAPBEXundefined 2 2 4 10" xfId="53368"/>
    <cellStyle name="SAPBEXundefined 2 2 4 2" xfId="8294"/>
    <cellStyle name="SAPBEXundefined 2 2 4 2 2" xfId="8295"/>
    <cellStyle name="SAPBEXundefined 2 2 4 2 2 2" xfId="53369"/>
    <cellStyle name="SAPBEXundefined 2 2 4 2 2 2 2" xfId="53370"/>
    <cellStyle name="SAPBEXundefined 2 2 4 2 2 3" xfId="53371"/>
    <cellStyle name="SAPBEXundefined 2 2 4 2 2 3 2" xfId="53372"/>
    <cellStyle name="SAPBEXundefined 2 2 4 2 2 4" xfId="53373"/>
    <cellStyle name="SAPBEXundefined 2 2 4 2 3" xfId="53374"/>
    <cellStyle name="SAPBEXundefined 2 2 4 2 3 2" xfId="53375"/>
    <cellStyle name="SAPBEXundefined 2 2 4 2 4" xfId="53376"/>
    <cellStyle name="SAPBEXundefined 2 2 4 2 4 2" xfId="53377"/>
    <cellStyle name="SAPBEXundefined 2 2 4 2 5" xfId="53378"/>
    <cellStyle name="SAPBEXundefined 2 2 4 3" xfId="8296"/>
    <cellStyle name="SAPBEXundefined 2 2 4 3 2" xfId="8297"/>
    <cellStyle name="SAPBEXundefined 2 2 4 3 2 2" xfId="53379"/>
    <cellStyle name="SAPBEXundefined 2 2 4 3 2 2 2" xfId="53380"/>
    <cellStyle name="SAPBEXundefined 2 2 4 3 2 3" xfId="53381"/>
    <cellStyle name="SAPBEXundefined 2 2 4 3 2 3 2" xfId="53382"/>
    <cellStyle name="SAPBEXundefined 2 2 4 3 2 4" xfId="53383"/>
    <cellStyle name="SAPBEXundefined 2 2 4 3 3" xfId="53384"/>
    <cellStyle name="SAPBEXundefined 2 2 4 3 3 2" xfId="53385"/>
    <cellStyle name="SAPBEXundefined 2 2 4 3 4" xfId="53386"/>
    <cellStyle name="SAPBEXundefined 2 2 4 3 4 2" xfId="53387"/>
    <cellStyle name="SAPBEXundefined 2 2 4 3 5" xfId="53388"/>
    <cellStyle name="SAPBEXundefined 2 2 4 4" xfId="8298"/>
    <cellStyle name="SAPBEXundefined 2 2 4 4 2" xfId="8299"/>
    <cellStyle name="SAPBEXundefined 2 2 4 4 2 2" xfId="53389"/>
    <cellStyle name="SAPBEXundefined 2 2 4 4 2 2 2" xfId="53390"/>
    <cellStyle name="SAPBEXundefined 2 2 4 4 2 3" xfId="53391"/>
    <cellStyle name="SAPBEXundefined 2 2 4 4 2 3 2" xfId="53392"/>
    <cellStyle name="SAPBEXundefined 2 2 4 4 2 4" xfId="53393"/>
    <cellStyle name="SAPBEXundefined 2 2 4 4 3" xfId="53394"/>
    <cellStyle name="SAPBEXundefined 2 2 4 4 3 2" xfId="53395"/>
    <cellStyle name="SAPBEXundefined 2 2 4 4 4" xfId="53396"/>
    <cellStyle name="SAPBEXundefined 2 2 4 4 4 2" xfId="53397"/>
    <cellStyle name="SAPBEXundefined 2 2 4 4 5" xfId="53398"/>
    <cellStyle name="SAPBEXundefined 2 2 4 5" xfId="8300"/>
    <cellStyle name="SAPBEXundefined 2 2 4 5 2" xfId="8301"/>
    <cellStyle name="SAPBEXundefined 2 2 4 5 2 2" xfId="53399"/>
    <cellStyle name="SAPBEXundefined 2 2 4 5 2 2 2" xfId="53400"/>
    <cellStyle name="SAPBEXundefined 2 2 4 5 2 3" xfId="53401"/>
    <cellStyle name="SAPBEXundefined 2 2 4 5 2 3 2" xfId="53402"/>
    <cellStyle name="SAPBEXundefined 2 2 4 5 2 4" xfId="53403"/>
    <cellStyle name="SAPBEXundefined 2 2 4 5 3" xfId="53404"/>
    <cellStyle name="SAPBEXundefined 2 2 4 5 3 2" xfId="53405"/>
    <cellStyle name="SAPBEXundefined 2 2 4 5 4" xfId="53406"/>
    <cellStyle name="SAPBEXundefined 2 2 4 5 4 2" xfId="53407"/>
    <cellStyle name="SAPBEXundefined 2 2 4 5 5" xfId="53408"/>
    <cellStyle name="SAPBEXundefined 2 2 4 6" xfId="8302"/>
    <cellStyle name="SAPBEXundefined 2 2 4 6 2" xfId="8303"/>
    <cellStyle name="SAPBEXundefined 2 2 4 6 2 2" xfId="53409"/>
    <cellStyle name="SAPBEXundefined 2 2 4 6 2 2 2" xfId="53410"/>
    <cellStyle name="SAPBEXundefined 2 2 4 6 2 3" xfId="53411"/>
    <cellStyle name="SAPBEXundefined 2 2 4 6 2 3 2" xfId="53412"/>
    <cellStyle name="SAPBEXundefined 2 2 4 6 2 4" xfId="53413"/>
    <cellStyle name="SAPBEXundefined 2 2 4 6 3" xfId="53414"/>
    <cellStyle name="SAPBEXundefined 2 2 4 6 3 2" xfId="53415"/>
    <cellStyle name="SAPBEXundefined 2 2 4 6 4" xfId="53416"/>
    <cellStyle name="SAPBEXundefined 2 2 4 6 4 2" xfId="53417"/>
    <cellStyle name="SAPBEXundefined 2 2 4 6 5" xfId="53418"/>
    <cellStyle name="SAPBEXundefined 2 2 4 7" xfId="8304"/>
    <cellStyle name="SAPBEXundefined 2 2 4 7 2" xfId="53419"/>
    <cellStyle name="SAPBEXundefined 2 2 4 7 2 2" xfId="53420"/>
    <cellStyle name="SAPBEXundefined 2 2 4 7 3" xfId="53421"/>
    <cellStyle name="SAPBEXundefined 2 2 4 7 3 2" xfId="53422"/>
    <cellStyle name="SAPBEXundefined 2 2 4 7 4" xfId="53423"/>
    <cellStyle name="SAPBEXundefined 2 2 4 8" xfId="53424"/>
    <cellStyle name="SAPBEXundefined 2 2 4 8 2" xfId="53425"/>
    <cellStyle name="SAPBEXundefined 2 2 4 9" xfId="53426"/>
    <cellStyle name="SAPBEXundefined 2 2 4 9 2" xfId="53427"/>
    <cellStyle name="SAPBEXundefined 2 2 5" xfId="8305"/>
    <cellStyle name="SAPBEXundefined 2 2 5 2" xfId="8306"/>
    <cellStyle name="SAPBEXundefined 2 2 5 2 2" xfId="53428"/>
    <cellStyle name="SAPBEXundefined 2 2 5 2 2 2" xfId="53429"/>
    <cellStyle name="SAPBEXundefined 2 2 5 2 3" xfId="53430"/>
    <cellStyle name="SAPBEXundefined 2 2 5 2 3 2" xfId="53431"/>
    <cellStyle name="SAPBEXundefined 2 2 5 2 4" xfId="53432"/>
    <cellStyle name="SAPBEXundefined 2 2 5 3" xfId="53433"/>
    <cellStyle name="SAPBEXundefined 2 2 5 3 2" xfId="53434"/>
    <cellStyle name="SAPBEXundefined 2 2 5 4" xfId="53435"/>
    <cellStyle name="SAPBEXundefined 2 2 5 4 2" xfId="53436"/>
    <cellStyle name="SAPBEXundefined 2 2 5 5" xfId="53437"/>
    <cellStyle name="SAPBEXundefined 2 2 6" xfId="8307"/>
    <cellStyle name="SAPBEXundefined 2 2 6 2" xfId="8308"/>
    <cellStyle name="SAPBEXundefined 2 2 6 2 2" xfId="53438"/>
    <cellStyle name="SAPBEXundefined 2 2 6 2 2 2" xfId="53439"/>
    <cellStyle name="SAPBEXundefined 2 2 6 2 3" xfId="53440"/>
    <cellStyle name="SAPBEXundefined 2 2 6 2 3 2" xfId="53441"/>
    <cellStyle name="SAPBEXundefined 2 2 6 2 4" xfId="53442"/>
    <cellStyle name="SAPBEXundefined 2 2 6 3" xfId="53443"/>
    <cellStyle name="SAPBEXundefined 2 2 6 3 2" xfId="53444"/>
    <cellStyle name="SAPBEXundefined 2 2 6 4" xfId="53445"/>
    <cellStyle name="SAPBEXundefined 2 2 6 4 2" xfId="53446"/>
    <cellStyle name="SAPBEXundefined 2 2 6 5" xfId="53447"/>
    <cellStyle name="SAPBEXundefined 2 2 7" xfId="8309"/>
    <cellStyle name="SAPBEXundefined 2 2 7 2" xfId="8310"/>
    <cellStyle name="SAPBEXundefined 2 2 7 2 2" xfId="53448"/>
    <cellStyle name="SAPBEXundefined 2 2 7 2 2 2" xfId="53449"/>
    <cellStyle name="SAPBEXundefined 2 2 7 2 3" xfId="53450"/>
    <cellStyle name="SAPBEXundefined 2 2 7 2 3 2" xfId="53451"/>
    <cellStyle name="SAPBEXundefined 2 2 7 2 4" xfId="53452"/>
    <cellStyle name="SAPBEXundefined 2 2 7 3" xfId="53453"/>
    <cellStyle name="SAPBEXundefined 2 2 7 3 2" xfId="53454"/>
    <cellStyle name="SAPBEXundefined 2 2 7 4" xfId="53455"/>
    <cellStyle name="SAPBEXundefined 2 2 7 4 2" xfId="53456"/>
    <cellStyle name="SAPBEXundefined 2 2 7 5" xfId="53457"/>
    <cellStyle name="SAPBEXundefined 2 2 8" xfId="8311"/>
    <cellStyle name="SAPBEXundefined 2 2 8 2" xfId="8312"/>
    <cellStyle name="SAPBEXundefined 2 2 8 2 2" xfId="53458"/>
    <cellStyle name="SAPBEXundefined 2 2 8 2 2 2" xfId="53459"/>
    <cellStyle name="SAPBEXundefined 2 2 8 2 3" xfId="53460"/>
    <cellStyle name="SAPBEXundefined 2 2 8 2 3 2" xfId="53461"/>
    <cellStyle name="SAPBEXundefined 2 2 8 2 4" xfId="53462"/>
    <cellStyle name="SAPBEXundefined 2 2 8 3" xfId="53463"/>
    <cellStyle name="SAPBEXundefined 2 2 8 3 2" xfId="53464"/>
    <cellStyle name="SAPBEXundefined 2 2 8 4" xfId="53465"/>
    <cellStyle name="SAPBEXundefined 2 2 8 4 2" xfId="53466"/>
    <cellStyle name="SAPBEXundefined 2 2 8 5" xfId="53467"/>
    <cellStyle name="SAPBEXundefined 2 2 9" xfId="8313"/>
    <cellStyle name="SAPBEXundefined 2 2 9 2" xfId="8314"/>
    <cellStyle name="SAPBEXundefined 2 2 9 2 2" xfId="53468"/>
    <cellStyle name="SAPBEXundefined 2 2 9 2 2 2" xfId="53469"/>
    <cellStyle name="SAPBEXundefined 2 2 9 2 3" xfId="53470"/>
    <cellStyle name="SAPBEXundefined 2 2 9 2 3 2" xfId="53471"/>
    <cellStyle name="SAPBEXundefined 2 2 9 2 4" xfId="53472"/>
    <cellStyle name="SAPBEXundefined 2 2 9 3" xfId="53473"/>
    <cellStyle name="SAPBEXundefined 2 2 9 3 2" xfId="53474"/>
    <cellStyle name="SAPBEXundefined 2 2 9 4" xfId="53475"/>
    <cellStyle name="SAPBEXundefined 2 2 9 4 2" xfId="53476"/>
    <cellStyle name="SAPBEXundefined 2 2 9 5" xfId="53477"/>
    <cellStyle name="SAPBEXundefined 2 20" xfId="53478"/>
    <cellStyle name="SAPBEXundefined 2 20 2" xfId="53479"/>
    <cellStyle name="SAPBEXundefined 2 21" xfId="53480"/>
    <cellStyle name="SAPBEXundefined 2 3" xfId="8315"/>
    <cellStyle name="SAPBEXundefined 2 3 10" xfId="53481"/>
    <cellStyle name="SAPBEXundefined 2 3 2" xfId="8316"/>
    <cellStyle name="SAPBEXundefined 2 3 2 2" xfId="8317"/>
    <cellStyle name="SAPBEXundefined 2 3 2 2 2" xfId="53482"/>
    <cellStyle name="SAPBEXundefined 2 3 2 2 2 2" xfId="53483"/>
    <cellStyle name="SAPBEXundefined 2 3 2 2 3" xfId="53484"/>
    <cellStyle name="SAPBEXundefined 2 3 2 2 3 2" xfId="53485"/>
    <cellStyle name="SAPBEXundefined 2 3 2 2 4" xfId="53486"/>
    <cellStyle name="SAPBEXundefined 2 3 2 3" xfId="53487"/>
    <cellStyle name="SAPBEXundefined 2 3 2 3 2" xfId="53488"/>
    <cellStyle name="SAPBEXundefined 2 3 2 4" xfId="53489"/>
    <cellStyle name="SAPBEXundefined 2 3 2 4 2" xfId="53490"/>
    <cellStyle name="SAPBEXundefined 2 3 2 5" xfId="53491"/>
    <cellStyle name="SAPBEXundefined 2 3 3" xfId="8318"/>
    <cellStyle name="SAPBEXundefined 2 3 3 2" xfId="8319"/>
    <cellStyle name="SAPBEXundefined 2 3 3 2 2" xfId="53492"/>
    <cellStyle name="SAPBEXundefined 2 3 3 2 2 2" xfId="53493"/>
    <cellStyle name="SAPBEXundefined 2 3 3 2 3" xfId="53494"/>
    <cellStyle name="SAPBEXundefined 2 3 3 2 3 2" xfId="53495"/>
    <cellStyle name="SAPBEXundefined 2 3 3 2 4" xfId="53496"/>
    <cellStyle name="SAPBEXundefined 2 3 3 3" xfId="53497"/>
    <cellStyle name="SAPBEXundefined 2 3 3 3 2" xfId="53498"/>
    <cellStyle name="SAPBEXundefined 2 3 3 4" xfId="53499"/>
    <cellStyle name="SAPBEXundefined 2 3 3 4 2" xfId="53500"/>
    <cellStyle name="SAPBEXundefined 2 3 3 5" xfId="53501"/>
    <cellStyle name="SAPBEXundefined 2 3 4" xfId="8320"/>
    <cellStyle name="SAPBEXundefined 2 3 4 2" xfId="8321"/>
    <cellStyle name="SAPBEXundefined 2 3 4 2 2" xfId="53502"/>
    <cellStyle name="SAPBEXundefined 2 3 4 2 2 2" xfId="53503"/>
    <cellStyle name="SAPBEXundefined 2 3 4 2 3" xfId="53504"/>
    <cellStyle name="SAPBEXundefined 2 3 4 2 3 2" xfId="53505"/>
    <cellStyle name="SAPBEXundefined 2 3 4 2 4" xfId="53506"/>
    <cellStyle name="SAPBEXundefined 2 3 4 3" xfId="53507"/>
    <cellStyle name="SAPBEXundefined 2 3 4 3 2" xfId="53508"/>
    <cellStyle name="SAPBEXundefined 2 3 4 4" xfId="53509"/>
    <cellStyle name="SAPBEXundefined 2 3 4 4 2" xfId="53510"/>
    <cellStyle name="SAPBEXundefined 2 3 4 5" xfId="53511"/>
    <cellStyle name="SAPBEXundefined 2 3 5" xfId="8322"/>
    <cellStyle name="SAPBEXundefined 2 3 5 2" xfId="8323"/>
    <cellStyle name="SAPBEXundefined 2 3 5 2 2" xfId="53512"/>
    <cellStyle name="SAPBEXundefined 2 3 5 2 2 2" xfId="53513"/>
    <cellStyle name="SAPBEXundefined 2 3 5 2 3" xfId="53514"/>
    <cellStyle name="SAPBEXundefined 2 3 5 2 3 2" xfId="53515"/>
    <cellStyle name="SAPBEXundefined 2 3 5 2 4" xfId="53516"/>
    <cellStyle name="SAPBEXundefined 2 3 5 3" xfId="53517"/>
    <cellStyle name="SAPBEXundefined 2 3 5 3 2" xfId="53518"/>
    <cellStyle name="SAPBEXundefined 2 3 5 4" xfId="53519"/>
    <cellStyle name="SAPBEXundefined 2 3 5 4 2" xfId="53520"/>
    <cellStyle name="SAPBEXundefined 2 3 5 5" xfId="53521"/>
    <cellStyle name="SAPBEXundefined 2 3 6" xfId="8324"/>
    <cellStyle name="SAPBEXundefined 2 3 6 2" xfId="8325"/>
    <cellStyle name="SAPBEXundefined 2 3 6 2 2" xfId="53522"/>
    <cellStyle name="SAPBEXundefined 2 3 6 2 2 2" xfId="53523"/>
    <cellStyle name="SAPBEXundefined 2 3 6 2 3" xfId="53524"/>
    <cellStyle name="SAPBEXundefined 2 3 6 2 3 2" xfId="53525"/>
    <cellStyle name="SAPBEXundefined 2 3 6 2 4" xfId="53526"/>
    <cellStyle name="SAPBEXundefined 2 3 6 3" xfId="53527"/>
    <cellStyle name="SAPBEXundefined 2 3 6 3 2" xfId="53528"/>
    <cellStyle name="SAPBEXundefined 2 3 6 4" xfId="53529"/>
    <cellStyle name="SAPBEXundefined 2 3 6 4 2" xfId="53530"/>
    <cellStyle name="SAPBEXundefined 2 3 6 5" xfId="53531"/>
    <cellStyle name="SAPBEXundefined 2 3 7" xfId="8326"/>
    <cellStyle name="SAPBEXundefined 2 3 7 2" xfId="53532"/>
    <cellStyle name="SAPBEXundefined 2 3 7 2 2" xfId="53533"/>
    <cellStyle name="SAPBEXundefined 2 3 7 3" xfId="53534"/>
    <cellStyle name="SAPBEXundefined 2 3 7 3 2" xfId="53535"/>
    <cellStyle name="SAPBEXundefined 2 3 7 4" xfId="53536"/>
    <cellStyle name="SAPBEXundefined 2 3 8" xfId="53537"/>
    <cellStyle name="SAPBEXundefined 2 3 8 2" xfId="53538"/>
    <cellStyle name="SAPBEXundefined 2 3 9" xfId="53539"/>
    <cellStyle name="SAPBEXundefined 2 3 9 2" xfId="53540"/>
    <cellStyle name="SAPBEXundefined 2 4" xfId="8327"/>
    <cellStyle name="SAPBEXundefined 2 4 10" xfId="53541"/>
    <cellStyle name="SAPBEXundefined 2 4 2" xfId="8328"/>
    <cellStyle name="SAPBEXundefined 2 4 2 2" xfId="8329"/>
    <cellStyle name="SAPBEXundefined 2 4 2 2 2" xfId="53542"/>
    <cellStyle name="SAPBEXundefined 2 4 2 2 2 2" xfId="53543"/>
    <cellStyle name="SAPBEXundefined 2 4 2 2 3" xfId="53544"/>
    <cellStyle name="SAPBEXundefined 2 4 2 2 3 2" xfId="53545"/>
    <cellStyle name="SAPBEXundefined 2 4 2 2 4" xfId="53546"/>
    <cellStyle name="SAPBEXundefined 2 4 2 3" xfId="53547"/>
    <cellStyle name="SAPBEXundefined 2 4 2 3 2" xfId="53548"/>
    <cellStyle name="SAPBEXundefined 2 4 2 4" xfId="53549"/>
    <cellStyle name="SAPBEXundefined 2 4 2 4 2" xfId="53550"/>
    <cellStyle name="SAPBEXundefined 2 4 2 5" xfId="53551"/>
    <cellStyle name="SAPBEXundefined 2 4 3" xfId="8330"/>
    <cellStyle name="SAPBEXundefined 2 4 3 2" xfId="8331"/>
    <cellStyle name="SAPBEXundefined 2 4 3 2 2" xfId="53552"/>
    <cellStyle name="SAPBEXundefined 2 4 3 2 2 2" xfId="53553"/>
    <cellStyle name="SAPBEXundefined 2 4 3 2 3" xfId="53554"/>
    <cellStyle name="SAPBEXundefined 2 4 3 2 3 2" xfId="53555"/>
    <cellStyle name="SAPBEXundefined 2 4 3 2 4" xfId="53556"/>
    <cellStyle name="SAPBEXundefined 2 4 3 3" xfId="53557"/>
    <cellStyle name="SAPBEXundefined 2 4 3 3 2" xfId="53558"/>
    <cellStyle name="SAPBEXundefined 2 4 3 4" xfId="53559"/>
    <cellStyle name="SAPBEXundefined 2 4 3 4 2" xfId="53560"/>
    <cellStyle name="SAPBEXundefined 2 4 3 5" xfId="53561"/>
    <cellStyle name="SAPBEXundefined 2 4 4" xfId="8332"/>
    <cellStyle name="SAPBEXundefined 2 4 4 2" xfId="8333"/>
    <cellStyle name="SAPBEXundefined 2 4 4 2 2" xfId="53562"/>
    <cellStyle name="SAPBEXundefined 2 4 4 2 2 2" xfId="53563"/>
    <cellStyle name="SAPBEXundefined 2 4 4 2 3" xfId="53564"/>
    <cellStyle name="SAPBEXundefined 2 4 4 2 3 2" xfId="53565"/>
    <cellStyle name="SAPBEXundefined 2 4 4 2 4" xfId="53566"/>
    <cellStyle name="SAPBEXundefined 2 4 4 3" xfId="53567"/>
    <cellStyle name="SAPBEXundefined 2 4 4 3 2" xfId="53568"/>
    <cellStyle name="SAPBEXundefined 2 4 4 4" xfId="53569"/>
    <cellStyle name="SAPBEXundefined 2 4 4 4 2" xfId="53570"/>
    <cellStyle name="SAPBEXundefined 2 4 4 5" xfId="53571"/>
    <cellStyle name="SAPBEXundefined 2 4 5" xfId="8334"/>
    <cellStyle name="SAPBEXundefined 2 4 5 2" xfId="8335"/>
    <cellStyle name="SAPBEXundefined 2 4 5 2 2" xfId="53572"/>
    <cellStyle name="SAPBEXundefined 2 4 5 2 2 2" xfId="53573"/>
    <cellStyle name="SAPBEXundefined 2 4 5 2 3" xfId="53574"/>
    <cellStyle name="SAPBEXundefined 2 4 5 2 3 2" xfId="53575"/>
    <cellStyle name="SAPBEXundefined 2 4 5 2 4" xfId="53576"/>
    <cellStyle name="SAPBEXundefined 2 4 5 3" xfId="53577"/>
    <cellStyle name="SAPBEXundefined 2 4 5 3 2" xfId="53578"/>
    <cellStyle name="SAPBEXundefined 2 4 5 4" xfId="53579"/>
    <cellStyle name="SAPBEXundefined 2 4 5 4 2" xfId="53580"/>
    <cellStyle name="SAPBEXundefined 2 4 5 5" xfId="53581"/>
    <cellStyle name="SAPBEXundefined 2 4 6" xfId="8336"/>
    <cellStyle name="SAPBEXundefined 2 4 6 2" xfId="8337"/>
    <cellStyle name="SAPBEXundefined 2 4 6 2 2" xfId="53582"/>
    <cellStyle name="SAPBEXundefined 2 4 6 2 2 2" xfId="53583"/>
    <cellStyle name="SAPBEXundefined 2 4 6 2 3" xfId="53584"/>
    <cellStyle name="SAPBEXundefined 2 4 6 2 3 2" xfId="53585"/>
    <cellStyle name="SAPBEXundefined 2 4 6 2 4" xfId="53586"/>
    <cellStyle name="SAPBEXundefined 2 4 6 3" xfId="53587"/>
    <cellStyle name="SAPBEXundefined 2 4 6 3 2" xfId="53588"/>
    <cellStyle name="SAPBEXundefined 2 4 6 4" xfId="53589"/>
    <cellStyle name="SAPBEXundefined 2 4 6 4 2" xfId="53590"/>
    <cellStyle name="SAPBEXundefined 2 4 6 5" xfId="53591"/>
    <cellStyle name="SAPBEXundefined 2 4 7" xfId="8338"/>
    <cellStyle name="SAPBEXundefined 2 4 7 2" xfId="53592"/>
    <cellStyle name="SAPBEXundefined 2 4 7 2 2" xfId="53593"/>
    <cellStyle name="SAPBEXundefined 2 4 7 3" xfId="53594"/>
    <cellStyle name="SAPBEXundefined 2 4 7 3 2" xfId="53595"/>
    <cellStyle name="SAPBEXundefined 2 4 7 4" xfId="53596"/>
    <cellStyle name="SAPBEXundefined 2 4 8" xfId="53597"/>
    <cellStyle name="SAPBEXundefined 2 4 8 2" xfId="53598"/>
    <cellStyle name="SAPBEXundefined 2 4 9" xfId="53599"/>
    <cellStyle name="SAPBEXundefined 2 4 9 2" xfId="53600"/>
    <cellStyle name="SAPBEXundefined 2 5" xfId="8339"/>
    <cellStyle name="SAPBEXundefined 2 5 10" xfId="53601"/>
    <cellStyle name="SAPBEXundefined 2 5 2" xfId="8340"/>
    <cellStyle name="SAPBEXundefined 2 5 2 2" xfId="8341"/>
    <cellStyle name="SAPBEXundefined 2 5 2 2 2" xfId="53602"/>
    <cellStyle name="SAPBEXundefined 2 5 2 2 2 2" xfId="53603"/>
    <cellStyle name="SAPBEXundefined 2 5 2 2 3" xfId="53604"/>
    <cellStyle name="SAPBEXundefined 2 5 2 2 3 2" xfId="53605"/>
    <cellStyle name="SAPBEXundefined 2 5 2 2 4" xfId="53606"/>
    <cellStyle name="SAPBEXundefined 2 5 2 3" xfId="53607"/>
    <cellStyle name="SAPBEXundefined 2 5 2 3 2" xfId="53608"/>
    <cellStyle name="SAPBEXundefined 2 5 2 4" xfId="53609"/>
    <cellStyle name="SAPBEXundefined 2 5 2 4 2" xfId="53610"/>
    <cellStyle name="SAPBEXundefined 2 5 2 5" xfId="53611"/>
    <cellStyle name="SAPBEXundefined 2 5 3" xfId="8342"/>
    <cellStyle name="SAPBEXundefined 2 5 3 2" xfId="8343"/>
    <cellStyle name="SAPBEXundefined 2 5 3 2 2" xfId="53612"/>
    <cellStyle name="SAPBEXundefined 2 5 3 2 2 2" xfId="53613"/>
    <cellStyle name="SAPBEXundefined 2 5 3 2 3" xfId="53614"/>
    <cellStyle name="SAPBEXundefined 2 5 3 2 3 2" xfId="53615"/>
    <cellStyle name="SAPBEXundefined 2 5 3 2 4" xfId="53616"/>
    <cellStyle name="SAPBEXundefined 2 5 3 3" xfId="53617"/>
    <cellStyle name="SAPBEXundefined 2 5 3 3 2" xfId="53618"/>
    <cellStyle name="SAPBEXundefined 2 5 3 4" xfId="53619"/>
    <cellStyle name="SAPBEXundefined 2 5 3 4 2" xfId="53620"/>
    <cellStyle name="SAPBEXundefined 2 5 3 5" xfId="53621"/>
    <cellStyle name="SAPBEXundefined 2 5 4" xfId="8344"/>
    <cellStyle name="SAPBEXundefined 2 5 4 2" xfId="8345"/>
    <cellStyle name="SAPBEXundefined 2 5 4 2 2" xfId="53622"/>
    <cellStyle name="SAPBEXundefined 2 5 4 2 2 2" xfId="53623"/>
    <cellStyle name="SAPBEXundefined 2 5 4 2 3" xfId="53624"/>
    <cellStyle name="SAPBEXundefined 2 5 4 2 3 2" xfId="53625"/>
    <cellStyle name="SAPBEXundefined 2 5 4 2 4" xfId="53626"/>
    <cellStyle name="SAPBEXundefined 2 5 4 3" xfId="53627"/>
    <cellStyle name="SAPBEXundefined 2 5 4 3 2" xfId="53628"/>
    <cellStyle name="SAPBEXundefined 2 5 4 4" xfId="53629"/>
    <cellStyle name="SAPBEXundefined 2 5 4 4 2" xfId="53630"/>
    <cellStyle name="SAPBEXundefined 2 5 4 5" xfId="53631"/>
    <cellStyle name="SAPBEXundefined 2 5 5" xfId="8346"/>
    <cellStyle name="SAPBEXundefined 2 5 5 2" xfId="8347"/>
    <cellStyle name="SAPBEXundefined 2 5 5 2 2" xfId="53632"/>
    <cellStyle name="SAPBEXundefined 2 5 5 2 2 2" xfId="53633"/>
    <cellStyle name="SAPBEXundefined 2 5 5 2 3" xfId="53634"/>
    <cellStyle name="SAPBEXundefined 2 5 5 2 3 2" xfId="53635"/>
    <cellStyle name="SAPBEXundefined 2 5 5 2 4" xfId="53636"/>
    <cellStyle name="SAPBEXundefined 2 5 5 3" xfId="53637"/>
    <cellStyle name="SAPBEXundefined 2 5 5 3 2" xfId="53638"/>
    <cellStyle name="SAPBEXundefined 2 5 5 4" xfId="53639"/>
    <cellStyle name="SAPBEXundefined 2 5 5 4 2" xfId="53640"/>
    <cellStyle name="SAPBEXundefined 2 5 5 5" xfId="53641"/>
    <cellStyle name="SAPBEXundefined 2 5 6" xfId="8348"/>
    <cellStyle name="SAPBEXundefined 2 5 6 2" xfId="8349"/>
    <cellStyle name="SAPBEXundefined 2 5 6 2 2" xfId="53642"/>
    <cellStyle name="SAPBEXundefined 2 5 6 2 2 2" xfId="53643"/>
    <cellStyle name="SAPBEXundefined 2 5 6 2 3" xfId="53644"/>
    <cellStyle name="SAPBEXundefined 2 5 6 2 3 2" xfId="53645"/>
    <cellStyle name="SAPBEXundefined 2 5 6 2 4" xfId="53646"/>
    <cellStyle name="SAPBEXundefined 2 5 6 3" xfId="53647"/>
    <cellStyle name="SAPBEXundefined 2 5 6 3 2" xfId="53648"/>
    <cellStyle name="SAPBEXundefined 2 5 6 4" xfId="53649"/>
    <cellStyle name="SAPBEXundefined 2 5 6 4 2" xfId="53650"/>
    <cellStyle name="SAPBEXundefined 2 5 6 5" xfId="53651"/>
    <cellStyle name="SAPBEXundefined 2 5 7" xfId="8350"/>
    <cellStyle name="SAPBEXundefined 2 5 7 2" xfId="53652"/>
    <cellStyle name="SAPBEXundefined 2 5 7 2 2" xfId="53653"/>
    <cellStyle name="SAPBEXundefined 2 5 7 3" xfId="53654"/>
    <cellStyle name="SAPBEXundefined 2 5 7 3 2" xfId="53655"/>
    <cellStyle name="SAPBEXundefined 2 5 7 4" xfId="53656"/>
    <cellStyle name="SAPBEXundefined 2 5 8" xfId="53657"/>
    <cellStyle name="SAPBEXundefined 2 5 8 2" xfId="53658"/>
    <cellStyle name="SAPBEXundefined 2 5 9" xfId="53659"/>
    <cellStyle name="SAPBEXundefined 2 5 9 2" xfId="53660"/>
    <cellStyle name="SAPBEXundefined 2 6" xfId="8351"/>
    <cellStyle name="SAPBEXundefined 2 6 2" xfId="8352"/>
    <cellStyle name="SAPBEXundefined 2 6 2 2" xfId="53661"/>
    <cellStyle name="SAPBEXundefined 2 6 2 2 2" xfId="53662"/>
    <cellStyle name="SAPBEXundefined 2 6 2 3" xfId="53663"/>
    <cellStyle name="SAPBEXundefined 2 6 2 3 2" xfId="53664"/>
    <cellStyle name="SAPBEXundefined 2 6 2 4" xfId="53665"/>
    <cellStyle name="SAPBEXundefined 2 6 3" xfId="53666"/>
    <cellStyle name="SAPBEXundefined 2 6 3 2" xfId="53667"/>
    <cellStyle name="SAPBEXundefined 2 6 4" xfId="53668"/>
    <cellStyle name="SAPBEXundefined 2 6 4 2" xfId="53669"/>
    <cellStyle name="SAPBEXundefined 2 6 5" xfId="53670"/>
    <cellStyle name="SAPBEXundefined 2 7" xfId="8353"/>
    <cellStyle name="SAPBEXundefined 2 7 2" xfId="8354"/>
    <cellStyle name="SAPBEXundefined 2 7 2 2" xfId="53671"/>
    <cellStyle name="SAPBEXundefined 2 7 2 2 2" xfId="53672"/>
    <cellStyle name="SAPBEXundefined 2 7 2 3" xfId="53673"/>
    <cellStyle name="SAPBEXundefined 2 7 2 3 2" xfId="53674"/>
    <cellStyle name="SAPBEXundefined 2 7 2 4" xfId="53675"/>
    <cellStyle name="SAPBEXundefined 2 7 3" xfId="53676"/>
    <cellStyle name="SAPBEXundefined 2 7 3 2" xfId="53677"/>
    <cellStyle name="SAPBEXundefined 2 7 4" xfId="53678"/>
    <cellStyle name="SAPBEXundefined 2 7 4 2" xfId="53679"/>
    <cellStyle name="SAPBEXundefined 2 7 5" xfId="53680"/>
    <cellStyle name="SAPBEXundefined 2 8" xfId="8355"/>
    <cellStyle name="SAPBEXundefined 2 8 2" xfId="8356"/>
    <cellStyle name="SAPBEXundefined 2 8 2 2" xfId="53681"/>
    <cellStyle name="SAPBEXundefined 2 8 2 2 2" xfId="53682"/>
    <cellStyle name="SAPBEXundefined 2 8 2 3" xfId="53683"/>
    <cellStyle name="SAPBEXundefined 2 8 2 3 2" xfId="53684"/>
    <cellStyle name="SAPBEXundefined 2 8 2 4" xfId="53685"/>
    <cellStyle name="SAPBEXundefined 2 8 3" xfId="53686"/>
    <cellStyle name="SAPBEXundefined 2 8 3 2" xfId="53687"/>
    <cellStyle name="SAPBEXundefined 2 8 4" xfId="53688"/>
    <cellStyle name="SAPBEXundefined 2 8 4 2" xfId="53689"/>
    <cellStyle name="SAPBEXundefined 2 8 5" xfId="53690"/>
    <cellStyle name="SAPBEXundefined 2 9" xfId="8357"/>
    <cellStyle name="SAPBEXundefined 2 9 2" xfId="8358"/>
    <cellStyle name="SAPBEXundefined 2 9 2 2" xfId="53691"/>
    <cellStyle name="SAPBEXundefined 2 9 2 2 2" xfId="53692"/>
    <cellStyle name="SAPBEXundefined 2 9 2 3" xfId="53693"/>
    <cellStyle name="SAPBEXundefined 2 9 2 3 2" xfId="53694"/>
    <cellStyle name="SAPBEXundefined 2 9 2 4" xfId="53695"/>
    <cellStyle name="SAPBEXundefined 2 9 3" xfId="53696"/>
    <cellStyle name="SAPBEXundefined 2 9 3 2" xfId="53697"/>
    <cellStyle name="SAPBEXundefined 2 9 4" xfId="53698"/>
    <cellStyle name="SAPBEXundefined 2 9 4 2" xfId="53699"/>
    <cellStyle name="SAPBEXundefined 2 9 5" xfId="53700"/>
    <cellStyle name="SAPBEXundefined 20" xfId="53701"/>
    <cellStyle name="SAPBEXundefined 21" xfId="53702"/>
    <cellStyle name="SAPBEXundefined 21 2" xfId="53703"/>
    <cellStyle name="SAPBEXundefined 22" xfId="53704"/>
    <cellStyle name="SAPBEXundefined 3" xfId="8359"/>
    <cellStyle name="SAPBEXundefined 3 10" xfId="8360"/>
    <cellStyle name="SAPBEXundefined 3 10 2" xfId="53705"/>
    <cellStyle name="SAPBEXundefined 3 10 2 2" xfId="53706"/>
    <cellStyle name="SAPBEXundefined 3 10 3" xfId="53707"/>
    <cellStyle name="SAPBEXundefined 3 10 3 2" xfId="53708"/>
    <cellStyle name="SAPBEXundefined 3 10 4" xfId="53709"/>
    <cellStyle name="SAPBEXundefined 3 11" xfId="53710"/>
    <cellStyle name="SAPBEXundefined 3 11 2" xfId="53711"/>
    <cellStyle name="SAPBEXundefined 3 12" xfId="53712"/>
    <cellStyle name="SAPBEXundefined 3 12 2" xfId="53713"/>
    <cellStyle name="SAPBEXundefined 3 13" xfId="53714"/>
    <cellStyle name="SAPBEXundefined 3 2" xfId="8361"/>
    <cellStyle name="SAPBEXundefined 3 2 10" xfId="53715"/>
    <cellStyle name="SAPBEXundefined 3 2 2" xfId="8362"/>
    <cellStyle name="SAPBEXundefined 3 2 2 2" xfId="8363"/>
    <cellStyle name="SAPBEXundefined 3 2 2 2 2" xfId="53716"/>
    <cellStyle name="SAPBEXundefined 3 2 2 2 2 2" xfId="53717"/>
    <cellStyle name="SAPBEXundefined 3 2 2 2 3" xfId="53718"/>
    <cellStyle name="SAPBEXundefined 3 2 2 2 3 2" xfId="53719"/>
    <cellStyle name="SAPBEXundefined 3 2 2 2 4" xfId="53720"/>
    <cellStyle name="SAPBEXundefined 3 2 2 3" xfId="53721"/>
    <cellStyle name="SAPBEXundefined 3 2 2 3 2" xfId="53722"/>
    <cellStyle name="SAPBEXundefined 3 2 2 4" xfId="53723"/>
    <cellStyle name="SAPBEXundefined 3 2 2 4 2" xfId="53724"/>
    <cellStyle name="SAPBEXundefined 3 2 2 5" xfId="53725"/>
    <cellStyle name="SAPBEXundefined 3 2 3" xfId="8364"/>
    <cellStyle name="SAPBEXundefined 3 2 3 2" xfId="8365"/>
    <cellStyle name="SAPBEXundefined 3 2 3 2 2" xfId="53726"/>
    <cellStyle name="SAPBEXundefined 3 2 3 2 2 2" xfId="53727"/>
    <cellStyle name="SAPBEXundefined 3 2 3 2 3" xfId="53728"/>
    <cellStyle name="SAPBEXundefined 3 2 3 2 3 2" xfId="53729"/>
    <cellStyle name="SAPBEXundefined 3 2 3 2 4" xfId="53730"/>
    <cellStyle name="SAPBEXundefined 3 2 3 3" xfId="53731"/>
    <cellStyle name="SAPBEXundefined 3 2 3 3 2" xfId="53732"/>
    <cellStyle name="SAPBEXundefined 3 2 3 4" xfId="53733"/>
    <cellStyle name="SAPBEXundefined 3 2 3 4 2" xfId="53734"/>
    <cellStyle name="SAPBEXundefined 3 2 3 5" xfId="53735"/>
    <cellStyle name="SAPBEXundefined 3 2 4" xfId="8366"/>
    <cellStyle name="SAPBEXundefined 3 2 4 2" xfId="8367"/>
    <cellStyle name="SAPBEXundefined 3 2 4 2 2" xfId="53736"/>
    <cellStyle name="SAPBEXundefined 3 2 4 2 2 2" xfId="53737"/>
    <cellStyle name="SAPBEXundefined 3 2 4 2 3" xfId="53738"/>
    <cellStyle name="SAPBEXundefined 3 2 4 2 3 2" xfId="53739"/>
    <cellStyle name="SAPBEXundefined 3 2 4 2 4" xfId="53740"/>
    <cellStyle name="SAPBEXundefined 3 2 4 3" xfId="53741"/>
    <cellStyle name="SAPBEXundefined 3 2 4 3 2" xfId="53742"/>
    <cellStyle name="SAPBEXundefined 3 2 4 4" xfId="53743"/>
    <cellStyle name="SAPBEXundefined 3 2 4 4 2" xfId="53744"/>
    <cellStyle name="SAPBEXundefined 3 2 4 5" xfId="53745"/>
    <cellStyle name="SAPBEXundefined 3 2 5" xfId="8368"/>
    <cellStyle name="SAPBEXundefined 3 2 5 2" xfId="8369"/>
    <cellStyle name="SAPBEXundefined 3 2 5 2 2" xfId="53746"/>
    <cellStyle name="SAPBEXundefined 3 2 5 2 2 2" xfId="53747"/>
    <cellStyle name="SAPBEXundefined 3 2 5 2 3" xfId="53748"/>
    <cellStyle name="SAPBEXundefined 3 2 5 2 3 2" xfId="53749"/>
    <cellStyle name="SAPBEXundefined 3 2 5 2 4" xfId="53750"/>
    <cellStyle name="SAPBEXundefined 3 2 5 3" xfId="53751"/>
    <cellStyle name="SAPBEXundefined 3 2 5 3 2" xfId="53752"/>
    <cellStyle name="SAPBEXundefined 3 2 5 4" xfId="53753"/>
    <cellStyle name="SAPBEXundefined 3 2 5 4 2" xfId="53754"/>
    <cellStyle name="SAPBEXundefined 3 2 5 5" xfId="53755"/>
    <cellStyle name="SAPBEXundefined 3 2 6" xfId="8370"/>
    <cellStyle name="SAPBEXundefined 3 2 6 2" xfId="8371"/>
    <cellStyle name="SAPBEXundefined 3 2 6 2 2" xfId="53756"/>
    <cellStyle name="SAPBEXundefined 3 2 6 2 2 2" xfId="53757"/>
    <cellStyle name="SAPBEXundefined 3 2 6 2 3" xfId="53758"/>
    <cellStyle name="SAPBEXundefined 3 2 6 2 3 2" xfId="53759"/>
    <cellStyle name="SAPBEXundefined 3 2 6 2 4" xfId="53760"/>
    <cellStyle name="SAPBEXundefined 3 2 6 3" xfId="53761"/>
    <cellStyle name="SAPBEXundefined 3 2 6 3 2" xfId="53762"/>
    <cellStyle name="SAPBEXundefined 3 2 6 4" xfId="53763"/>
    <cellStyle name="SAPBEXundefined 3 2 6 4 2" xfId="53764"/>
    <cellStyle name="SAPBEXundefined 3 2 6 5" xfId="53765"/>
    <cellStyle name="SAPBEXundefined 3 2 7" xfId="8372"/>
    <cellStyle name="SAPBEXundefined 3 2 7 2" xfId="53766"/>
    <cellStyle name="SAPBEXundefined 3 2 7 2 2" xfId="53767"/>
    <cellStyle name="SAPBEXundefined 3 2 7 3" xfId="53768"/>
    <cellStyle name="SAPBEXundefined 3 2 7 3 2" xfId="53769"/>
    <cellStyle name="SAPBEXundefined 3 2 7 4" xfId="53770"/>
    <cellStyle name="SAPBEXundefined 3 2 8" xfId="53771"/>
    <cellStyle name="SAPBEXundefined 3 2 8 2" xfId="53772"/>
    <cellStyle name="SAPBEXundefined 3 2 9" xfId="53773"/>
    <cellStyle name="SAPBEXundefined 3 2 9 2" xfId="53774"/>
    <cellStyle name="SAPBEXundefined 3 3" xfId="8373"/>
    <cellStyle name="SAPBEXundefined 3 3 10" xfId="53775"/>
    <cellStyle name="SAPBEXundefined 3 3 2" xfId="8374"/>
    <cellStyle name="SAPBEXundefined 3 3 2 2" xfId="8375"/>
    <cellStyle name="SAPBEXundefined 3 3 2 2 2" xfId="53776"/>
    <cellStyle name="SAPBEXundefined 3 3 2 2 2 2" xfId="53777"/>
    <cellStyle name="SAPBEXundefined 3 3 2 2 3" xfId="53778"/>
    <cellStyle name="SAPBEXundefined 3 3 2 2 3 2" xfId="53779"/>
    <cellStyle name="SAPBEXundefined 3 3 2 2 4" xfId="53780"/>
    <cellStyle name="SAPBEXundefined 3 3 2 3" xfId="53781"/>
    <cellStyle name="SAPBEXundefined 3 3 2 3 2" xfId="53782"/>
    <cellStyle name="SAPBEXundefined 3 3 2 4" xfId="53783"/>
    <cellStyle name="SAPBEXundefined 3 3 2 4 2" xfId="53784"/>
    <cellStyle name="SAPBEXundefined 3 3 2 5" xfId="53785"/>
    <cellStyle name="SAPBEXundefined 3 3 3" xfId="8376"/>
    <cellStyle name="SAPBEXundefined 3 3 3 2" xfId="8377"/>
    <cellStyle name="SAPBEXundefined 3 3 3 2 2" xfId="53786"/>
    <cellStyle name="SAPBEXundefined 3 3 3 2 2 2" xfId="53787"/>
    <cellStyle name="SAPBEXundefined 3 3 3 2 3" xfId="53788"/>
    <cellStyle name="SAPBEXundefined 3 3 3 2 3 2" xfId="53789"/>
    <cellStyle name="SAPBEXundefined 3 3 3 2 4" xfId="53790"/>
    <cellStyle name="SAPBEXundefined 3 3 3 3" xfId="53791"/>
    <cellStyle name="SAPBEXundefined 3 3 3 3 2" xfId="53792"/>
    <cellStyle name="SAPBEXundefined 3 3 3 4" xfId="53793"/>
    <cellStyle name="SAPBEXundefined 3 3 3 4 2" xfId="53794"/>
    <cellStyle name="SAPBEXundefined 3 3 3 5" xfId="53795"/>
    <cellStyle name="SAPBEXundefined 3 3 4" xfId="8378"/>
    <cellStyle name="SAPBEXundefined 3 3 4 2" xfId="8379"/>
    <cellStyle name="SAPBEXundefined 3 3 4 2 2" xfId="53796"/>
    <cellStyle name="SAPBEXundefined 3 3 4 2 2 2" xfId="53797"/>
    <cellStyle name="SAPBEXundefined 3 3 4 2 3" xfId="53798"/>
    <cellStyle name="SAPBEXundefined 3 3 4 2 3 2" xfId="53799"/>
    <cellStyle name="SAPBEXundefined 3 3 4 2 4" xfId="53800"/>
    <cellStyle name="SAPBEXundefined 3 3 4 3" xfId="53801"/>
    <cellStyle name="SAPBEXundefined 3 3 4 3 2" xfId="53802"/>
    <cellStyle name="SAPBEXundefined 3 3 4 4" xfId="53803"/>
    <cellStyle name="SAPBEXundefined 3 3 4 4 2" xfId="53804"/>
    <cellStyle name="SAPBEXundefined 3 3 4 5" xfId="53805"/>
    <cellStyle name="SAPBEXundefined 3 3 5" xfId="8380"/>
    <cellStyle name="SAPBEXundefined 3 3 5 2" xfId="8381"/>
    <cellStyle name="SAPBEXundefined 3 3 5 2 2" xfId="53806"/>
    <cellStyle name="SAPBEXundefined 3 3 5 2 2 2" xfId="53807"/>
    <cellStyle name="SAPBEXundefined 3 3 5 2 3" xfId="53808"/>
    <cellStyle name="SAPBEXundefined 3 3 5 2 3 2" xfId="53809"/>
    <cellStyle name="SAPBEXundefined 3 3 5 2 4" xfId="53810"/>
    <cellStyle name="SAPBEXundefined 3 3 5 3" xfId="53811"/>
    <cellStyle name="SAPBEXundefined 3 3 5 3 2" xfId="53812"/>
    <cellStyle name="SAPBEXundefined 3 3 5 4" xfId="53813"/>
    <cellStyle name="SAPBEXundefined 3 3 5 4 2" xfId="53814"/>
    <cellStyle name="SAPBEXundefined 3 3 5 5" xfId="53815"/>
    <cellStyle name="SAPBEXundefined 3 3 6" xfId="8382"/>
    <cellStyle name="SAPBEXundefined 3 3 6 2" xfId="8383"/>
    <cellStyle name="SAPBEXundefined 3 3 6 2 2" xfId="53816"/>
    <cellStyle name="SAPBEXundefined 3 3 6 2 2 2" xfId="53817"/>
    <cellStyle name="SAPBEXundefined 3 3 6 2 3" xfId="53818"/>
    <cellStyle name="SAPBEXundefined 3 3 6 2 3 2" xfId="53819"/>
    <cellStyle name="SAPBEXundefined 3 3 6 2 4" xfId="53820"/>
    <cellStyle name="SAPBEXundefined 3 3 6 3" xfId="53821"/>
    <cellStyle name="SAPBEXundefined 3 3 6 3 2" xfId="53822"/>
    <cellStyle name="SAPBEXundefined 3 3 6 4" xfId="53823"/>
    <cellStyle name="SAPBEXundefined 3 3 6 4 2" xfId="53824"/>
    <cellStyle name="SAPBEXundefined 3 3 6 5" xfId="53825"/>
    <cellStyle name="SAPBEXundefined 3 3 7" xfId="8384"/>
    <cellStyle name="SAPBEXundefined 3 3 7 2" xfId="53826"/>
    <cellStyle name="SAPBEXundefined 3 3 7 2 2" xfId="53827"/>
    <cellStyle name="SAPBEXundefined 3 3 7 3" xfId="53828"/>
    <cellStyle name="SAPBEXundefined 3 3 7 3 2" xfId="53829"/>
    <cellStyle name="SAPBEXundefined 3 3 7 4" xfId="53830"/>
    <cellStyle name="SAPBEXundefined 3 3 8" xfId="53831"/>
    <cellStyle name="SAPBEXundefined 3 3 8 2" xfId="53832"/>
    <cellStyle name="SAPBEXundefined 3 3 9" xfId="53833"/>
    <cellStyle name="SAPBEXundefined 3 3 9 2" xfId="53834"/>
    <cellStyle name="SAPBEXundefined 3 4" xfId="8385"/>
    <cellStyle name="SAPBEXundefined 3 4 10" xfId="53835"/>
    <cellStyle name="SAPBEXundefined 3 4 2" xfId="8386"/>
    <cellStyle name="SAPBEXundefined 3 4 2 2" xfId="8387"/>
    <cellStyle name="SAPBEXundefined 3 4 2 2 2" xfId="53836"/>
    <cellStyle name="SAPBEXundefined 3 4 2 2 2 2" xfId="53837"/>
    <cellStyle name="SAPBEXundefined 3 4 2 2 3" xfId="53838"/>
    <cellStyle name="SAPBEXundefined 3 4 2 2 3 2" xfId="53839"/>
    <cellStyle name="SAPBEXundefined 3 4 2 2 4" xfId="53840"/>
    <cellStyle name="SAPBEXundefined 3 4 2 3" xfId="53841"/>
    <cellStyle name="SAPBEXundefined 3 4 2 3 2" xfId="53842"/>
    <cellStyle name="SAPBEXundefined 3 4 2 4" xfId="53843"/>
    <cellStyle name="SAPBEXundefined 3 4 2 4 2" xfId="53844"/>
    <cellStyle name="SAPBEXundefined 3 4 2 5" xfId="53845"/>
    <cellStyle name="SAPBEXundefined 3 4 3" xfId="8388"/>
    <cellStyle name="SAPBEXundefined 3 4 3 2" xfId="8389"/>
    <cellStyle name="SAPBEXundefined 3 4 3 2 2" xfId="53846"/>
    <cellStyle name="SAPBEXundefined 3 4 3 2 2 2" xfId="53847"/>
    <cellStyle name="SAPBEXundefined 3 4 3 2 3" xfId="53848"/>
    <cellStyle name="SAPBEXundefined 3 4 3 2 3 2" xfId="53849"/>
    <cellStyle name="SAPBEXundefined 3 4 3 2 4" xfId="53850"/>
    <cellStyle name="SAPBEXundefined 3 4 3 3" xfId="53851"/>
    <cellStyle name="SAPBEXundefined 3 4 3 3 2" xfId="53852"/>
    <cellStyle name="SAPBEXundefined 3 4 3 4" xfId="53853"/>
    <cellStyle name="SAPBEXundefined 3 4 3 4 2" xfId="53854"/>
    <cellStyle name="SAPBEXundefined 3 4 3 5" xfId="53855"/>
    <cellStyle name="SAPBEXundefined 3 4 4" xfId="8390"/>
    <cellStyle name="SAPBEXundefined 3 4 4 2" xfId="8391"/>
    <cellStyle name="SAPBEXundefined 3 4 4 2 2" xfId="53856"/>
    <cellStyle name="SAPBEXundefined 3 4 4 2 2 2" xfId="53857"/>
    <cellStyle name="SAPBEXundefined 3 4 4 2 3" xfId="53858"/>
    <cellStyle name="SAPBEXundefined 3 4 4 2 3 2" xfId="53859"/>
    <cellStyle name="SAPBEXundefined 3 4 4 2 4" xfId="53860"/>
    <cellStyle name="SAPBEXundefined 3 4 4 3" xfId="53861"/>
    <cellStyle name="SAPBEXundefined 3 4 4 3 2" xfId="53862"/>
    <cellStyle name="SAPBEXundefined 3 4 4 4" xfId="53863"/>
    <cellStyle name="SAPBEXundefined 3 4 4 4 2" xfId="53864"/>
    <cellStyle name="SAPBEXundefined 3 4 4 5" xfId="53865"/>
    <cellStyle name="SAPBEXundefined 3 4 5" xfId="8392"/>
    <cellStyle name="SAPBEXundefined 3 4 5 2" xfId="8393"/>
    <cellStyle name="SAPBEXundefined 3 4 5 2 2" xfId="53866"/>
    <cellStyle name="SAPBEXundefined 3 4 5 2 2 2" xfId="53867"/>
    <cellStyle name="SAPBEXundefined 3 4 5 2 3" xfId="53868"/>
    <cellStyle name="SAPBEXundefined 3 4 5 2 3 2" xfId="53869"/>
    <cellStyle name="SAPBEXundefined 3 4 5 2 4" xfId="53870"/>
    <cellStyle name="SAPBEXundefined 3 4 5 3" xfId="53871"/>
    <cellStyle name="SAPBEXundefined 3 4 5 3 2" xfId="53872"/>
    <cellStyle name="SAPBEXundefined 3 4 5 4" xfId="53873"/>
    <cellStyle name="SAPBEXundefined 3 4 5 4 2" xfId="53874"/>
    <cellStyle name="SAPBEXundefined 3 4 5 5" xfId="53875"/>
    <cellStyle name="SAPBEXundefined 3 4 6" xfId="8394"/>
    <cellStyle name="SAPBEXundefined 3 4 6 2" xfId="8395"/>
    <cellStyle name="SAPBEXundefined 3 4 6 2 2" xfId="53876"/>
    <cellStyle name="SAPBEXundefined 3 4 6 2 2 2" xfId="53877"/>
    <cellStyle name="SAPBEXundefined 3 4 6 2 3" xfId="53878"/>
    <cellStyle name="SAPBEXundefined 3 4 6 2 3 2" xfId="53879"/>
    <cellStyle name="SAPBEXundefined 3 4 6 2 4" xfId="53880"/>
    <cellStyle name="SAPBEXundefined 3 4 6 3" xfId="53881"/>
    <cellStyle name="SAPBEXundefined 3 4 6 3 2" xfId="53882"/>
    <cellStyle name="SAPBEXundefined 3 4 6 4" xfId="53883"/>
    <cellStyle name="SAPBEXundefined 3 4 6 4 2" xfId="53884"/>
    <cellStyle name="SAPBEXundefined 3 4 6 5" xfId="53885"/>
    <cellStyle name="SAPBEXundefined 3 4 7" xfId="8396"/>
    <cellStyle name="SAPBEXundefined 3 4 7 2" xfId="53886"/>
    <cellStyle name="SAPBEXundefined 3 4 7 2 2" xfId="53887"/>
    <cellStyle name="SAPBEXundefined 3 4 7 3" xfId="53888"/>
    <cellStyle name="SAPBEXundefined 3 4 7 3 2" xfId="53889"/>
    <cellStyle name="SAPBEXundefined 3 4 7 4" xfId="53890"/>
    <cellStyle name="SAPBEXundefined 3 4 8" xfId="53891"/>
    <cellStyle name="SAPBEXundefined 3 4 8 2" xfId="53892"/>
    <cellStyle name="SAPBEXundefined 3 4 9" xfId="53893"/>
    <cellStyle name="SAPBEXundefined 3 4 9 2" xfId="53894"/>
    <cellStyle name="SAPBEXundefined 3 5" xfId="8397"/>
    <cellStyle name="SAPBEXundefined 3 5 2" xfId="8398"/>
    <cellStyle name="SAPBEXundefined 3 5 2 2" xfId="53895"/>
    <cellStyle name="SAPBEXundefined 3 5 2 2 2" xfId="53896"/>
    <cellStyle name="SAPBEXundefined 3 5 2 3" xfId="53897"/>
    <cellStyle name="SAPBEXundefined 3 5 2 3 2" xfId="53898"/>
    <cellStyle name="SAPBEXundefined 3 5 2 4" xfId="53899"/>
    <cellStyle name="SAPBEXundefined 3 5 3" xfId="53900"/>
    <cellStyle name="SAPBEXundefined 3 5 3 2" xfId="53901"/>
    <cellStyle name="SAPBEXundefined 3 5 4" xfId="53902"/>
    <cellStyle name="SAPBEXundefined 3 5 4 2" xfId="53903"/>
    <cellStyle name="SAPBEXundefined 3 5 5" xfId="53904"/>
    <cellStyle name="SAPBEXundefined 3 6" xfId="8399"/>
    <cellStyle name="SAPBEXundefined 3 6 2" xfId="8400"/>
    <cellStyle name="SAPBEXundefined 3 6 2 2" xfId="53905"/>
    <cellStyle name="SAPBEXundefined 3 6 2 2 2" xfId="53906"/>
    <cellStyle name="SAPBEXundefined 3 6 2 3" xfId="53907"/>
    <cellStyle name="SAPBEXundefined 3 6 2 3 2" xfId="53908"/>
    <cellStyle name="SAPBEXundefined 3 6 2 4" xfId="53909"/>
    <cellStyle name="SAPBEXundefined 3 6 3" xfId="53910"/>
    <cellStyle name="SAPBEXundefined 3 6 3 2" xfId="53911"/>
    <cellStyle name="SAPBEXundefined 3 6 4" xfId="53912"/>
    <cellStyle name="SAPBEXundefined 3 6 4 2" xfId="53913"/>
    <cellStyle name="SAPBEXundefined 3 6 5" xfId="53914"/>
    <cellStyle name="SAPBEXundefined 3 7" xfId="8401"/>
    <cellStyle name="SAPBEXundefined 3 7 2" xfId="8402"/>
    <cellStyle name="SAPBEXundefined 3 7 2 2" xfId="53915"/>
    <cellStyle name="SAPBEXundefined 3 7 2 2 2" xfId="53916"/>
    <cellStyle name="SAPBEXundefined 3 7 2 3" xfId="53917"/>
    <cellStyle name="SAPBEXundefined 3 7 2 3 2" xfId="53918"/>
    <cellStyle name="SAPBEXundefined 3 7 2 4" xfId="53919"/>
    <cellStyle name="SAPBEXundefined 3 7 3" xfId="53920"/>
    <cellStyle name="SAPBEXundefined 3 7 3 2" xfId="53921"/>
    <cellStyle name="SAPBEXundefined 3 7 4" xfId="53922"/>
    <cellStyle name="SAPBEXundefined 3 7 4 2" xfId="53923"/>
    <cellStyle name="SAPBEXundefined 3 7 5" xfId="53924"/>
    <cellStyle name="SAPBEXundefined 3 8" xfId="8403"/>
    <cellStyle name="SAPBEXundefined 3 8 2" xfId="8404"/>
    <cellStyle name="SAPBEXundefined 3 8 2 2" xfId="53925"/>
    <cellStyle name="SAPBEXundefined 3 8 2 2 2" xfId="53926"/>
    <cellStyle name="SAPBEXundefined 3 8 2 3" xfId="53927"/>
    <cellStyle name="SAPBEXundefined 3 8 2 3 2" xfId="53928"/>
    <cellStyle name="SAPBEXundefined 3 8 2 4" xfId="53929"/>
    <cellStyle name="SAPBEXundefined 3 8 3" xfId="53930"/>
    <cellStyle name="SAPBEXundefined 3 8 3 2" xfId="53931"/>
    <cellStyle name="SAPBEXundefined 3 8 4" xfId="53932"/>
    <cellStyle name="SAPBEXundefined 3 8 4 2" xfId="53933"/>
    <cellStyle name="SAPBEXundefined 3 8 5" xfId="53934"/>
    <cellStyle name="SAPBEXundefined 3 9" xfId="8405"/>
    <cellStyle name="SAPBEXundefined 3 9 2" xfId="8406"/>
    <cellStyle name="SAPBEXundefined 3 9 2 2" xfId="53935"/>
    <cellStyle name="SAPBEXundefined 3 9 2 2 2" xfId="53936"/>
    <cellStyle name="SAPBEXundefined 3 9 2 3" xfId="53937"/>
    <cellStyle name="SAPBEXundefined 3 9 2 3 2" xfId="53938"/>
    <cellStyle name="SAPBEXundefined 3 9 2 4" xfId="53939"/>
    <cellStyle name="SAPBEXundefined 3 9 3" xfId="53940"/>
    <cellStyle name="SAPBEXundefined 3 9 3 2" xfId="53941"/>
    <cellStyle name="SAPBEXundefined 3 9 4" xfId="53942"/>
    <cellStyle name="SAPBEXundefined 3 9 4 2" xfId="53943"/>
    <cellStyle name="SAPBEXundefined 3 9 5" xfId="53944"/>
    <cellStyle name="SAPBEXundefined 4" xfId="8407"/>
    <cellStyle name="SAPBEXundefined 4 10" xfId="53945"/>
    <cellStyle name="SAPBEXundefined 4 2" xfId="8408"/>
    <cellStyle name="SAPBEXundefined 4 2 2" xfId="8409"/>
    <cellStyle name="SAPBEXundefined 4 2 2 2" xfId="53946"/>
    <cellStyle name="SAPBEXundefined 4 2 2 2 2" xfId="53947"/>
    <cellStyle name="SAPBEXundefined 4 2 2 3" xfId="53948"/>
    <cellStyle name="SAPBEXundefined 4 2 2 3 2" xfId="53949"/>
    <cellStyle name="SAPBEXundefined 4 2 2 4" xfId="53950"/>
    <cellStyle name="SAPBEXundefined 4 2 3" xfId="53951"/>
    <cellStyle name="SAPBEXundefined 4 2 3 2" xfId="53952"/>
    <cellStyle name="SAPBEXundefined 4 2 4" xfId="53953"/>
    <cellStyle name="SAPBEXundefined 4 2 4 2" xfId="53954"/>
    <cellStyle name="SAPBEXundefined 4 2 5" xfId="53955"/>
    <cellStyle name="SAPBEXundefined 4 3" xfId="8410"/>
    <cellStyle name="SAPBEXundefined 4 3 2" xfId="8411"/>
    <cellStyle name="SAPBEXundefined 4 3 2 2" xfId="53956"/>
    <cellStyle name="SAPBEXundefined 4 3 2 2 2" xfId="53957"/>
    <cellStyle name="SAPBEXundefined 4 3 2 3" xfId="53958"/>
    <cellStyle name="SAPBEXundefined 4 3 2 3 2" xfId="53959"/>
    <cellStyle name="SAPBEXundefined 4 3 2 4" xfId="53960"/>
    <cellStyle name="SAPBEXundefined 4 3 3" xfId="53961"/>
    <cellStyle name="SAPBEXundefined 4 3 3 2" xfId="53962"/>
    <cellStyle name="SAPBEXundefined 4 3 4" xfId="53963"/>
    <cellStyle name="SAPBEXundefined 4 3 4 2" xfId="53964"/>
    <cellStyle name="SAPBEXundefined 4 3 5" xfId="53965"/>
    <cellStyle name="SAPBEXundefined 4 4" xfId="8412"/>
    <cellStyle name="SAPBEXundefined 4 4 2" xfId="8413"/>
    <cellStyle name="SAPBEXundefined 4 4 2 2" xfId="53966"/>
    <cellStyle name="SAPBEXundefined 4 4 2 2 2" xfId="53967"/>
    <cellStyle name="SAPBEXundefined 4 4 2 3" xfId="53968"/>
    <cellStyle name="SAPBEXundefined 4 4 2 3 2" xfId="53969"/>
    <cellStyle name="SAPBEXundefined 4 4 2 4" xfId="53970"/>
    <cellStyle name="SAPBEXundefined 4 4 3" xfId="53971"/>
    <cellStyle name="SAPBEXundefined 4 4 3 2" xfId="53972"/>
    <cellStyle name="SAPBEXundefined 4 4 4" xfId="53973"/>
    <cellStyle name="SAPBEXundefined 4 4 4 2" xfId="53974"/>
    <cellStyle name="SAPBEXundefined 4 4 5" xfId="53975"/>
    <cellStyle name="SAPBEXundefined 4 5" xfId="8414"/>
    <cellStyle name="SAPBEXundefined 4 5 2" xfId="8415"/>
    <cellStyle name="SAPBEXundefined 4 5 2 2" xfId="53976"/>
    <cellStyle name="SAPBEXundefined 4 5 2 2 2" xfId="53977"/>
    <cellStyle name="SAPBEXundefined 4 5 2 3" xfId="53978"/>
    <cellStyle name="SAPBEXundefined 4 5 2 3 2" xfId="53979"/>
    <cellStyle name="SAPBEXundefined 4 5 2 4" xfId="53980"/>
    <cellStyle name="SAPBEXundefined 4 5 3" xfId="53981"/>
    <cellStyle name="SAPBEXundefined 4 5 3 2" xfId="53982"/>
    <cellStyle name="SAPBEXundefined 4 5 4" xfId="53983"/>
    <cellStyle name="SAPBEXundefined 4 5 4 2" xfId="53984"/>
    <cellStyle name="SAPBEXundefined 4 5 5" xfId="53985"/>
    <cellStyle name="SAPBEXundefined 4 6" xfId="8416"/>
    <cellStyle name="SAPBEXundefined 4 6 2" xfId="8417"/>
    <cellStyle name="SAPBEXundefined 4 6 2 2" xfId="53986"/>
    <cellStyle name="SAPBEXundefined 4 6 2 2 2" xfId="53987"/>
    <cellStyle name="SAPBEXundefined 4 6 2 3" xfId="53988"/>
    <cellStyle name="SAPBEXundefined 4 6 2 3 2" xfId="53989"/>
    <cellStyle name="SAPBEXundefined 4 6 2 4" xfId="53990"/>
    <cellStyle name="SAPBEXundefined 4 6 3" xfId="53991"/>
    <cellStyle name="SAPBEXundefined 4 6 3 2" xfId="53992"/>
    <cellStyle name="SAPBEXundefined 4 6 4" xfId="53993"/>
    <cellStyle name="SAPBEXundefined 4 6 4 2" xfId="53994"/>
    <cellStyle name="SAPBEXundefined 4 6 5" xfId="53995"/>
    <cellStyle name="SAPBEXundefined 4 7" xfId="8418"/>
    <cellStyle name="SAPBEXundefined 4 7 2" xfId="53996"/>
    <cellStyle name="SAPBEXundefined 4 7 2 2" xfId="53997"/>
    <cellStyle name="SAPBEXundefined 4 7 3" xfId="53998"/>
    <cellStyle name="SAPBEXundefined 4 7 3 2" xfId="53999"/>
    <cellStyle name="SAPBEXundefined 4 7 4" xfId="54000"/>
    <cellStyle name="SAPBEXundefined 4 8" xfId="54001"/>
    <cellStyle name="SAPBEXundefined 4 8 2" xfId="54002"/>
    <cellStyle name="SAPBEXundefined 4 9" xfId="54003"/>
    <cellStyle name="SAPBEXundefined 4 9 2" xfId="54004"/>
    <cellStyle name="SAPBEXundefined 5" xfId="8419"/>
    <cellStyle name="SAPBEXundefined 5 10" xfId="54005"/>
    <cellStyle name="SAPBEXundefined 5 2" xfId="8420"/>
    <cellStyle name="SAPBEXundefined 5 2 2" xfId="8421"/>
    <cellStyle name="SAPBEXundefined 5 2 2 2" xfId="54006"/>
    <cellStyle name="SAPBEXundefined 5 2 2 2 2" xfId="54007"/>
    <cellStyle name="SAPBEXundefined 5 2 2 3" xfId="54008"/>
    <cellStyle name="SAPBEXundefined 5 2 2 3 2" xfId="54009"/>
    <cellStyle name="SAPBEXundefined 5 2 2 4" xfId="54010"/>
    <cellStyle name="SAPBEXundefined 5 2 3" xfId="54011"/>
    <cellStyle name="SAPBEXundefined 5 2 3 2" xfId="54012"/>
    <cellStyle name="SAPBEXundefined 5 2 4" xfId="54013"/>
    <cellStyle name="SAPBEXundefined 5 2 4 2" xfId="54014"/>
    <cellStyle name="SAPBEXundefined 5 2 5" xfId="54015"/>
    <cellStyle name="SAPBEXundefined 5 3" xfId="8422"/>
    <cellStyle name="SAPBEXundefined 5 3 2" xfId="8423"/>
    <cellStyle name="SAPBEXundefined 5 3 2 2" xfId="54016"/>
    <cellStyle name="SAPBEXundefined 5 3 2 2 2" xfId="54017"/>
    <cellStyle name="SAPBEXundefined 5 3 2 3" xfId="54018"/>
    <cellStyle name="SAPBEXundefined 5 3 2 3 2" xfId="54019"/>
    <cellStyle name="SAPBEXundefined 5 3 2 4" xfId="54020"/>
    <cellStyle name="SAPBEXundefined 5 3 3" xfId="54021"/>
    <cellStyle name="SAPBEXundefined 5 3 3 2" xfId="54022"/>
    <cellStyle name="SAPBEXundefined 5 3 4" xfId="54023"/>
    <cellStyle name="SAPBEXundefined 5 3 4 2" xfId="54024"/>
    <cellStyle name="SAPBEXundefined 5 3 5" xfId="54025"/>
    <cellStyle name="SAPBEXundefined 5 4" xfId="8424"/>
    <cellStyle name="SAPBEXundefined 5 4 2" xfId="8425"/>
    <cellStyle name="SAPBEXundefined 5 4 2 2" xfId="54026"/>
    <cellStyle name="SAPBEXundefined 5 4 2 2 2" xfId="54027"/>
    <cellStyle name="SAPBEXundefined 5 4 2 3" xfId="54028"/>
    <cellStyle name="SAPBEXundefined 5 4 2 3 2" xfId="54029"/>
    <cellStyle name="SAPBEXundefined 5 4 2 4" xfId="54030"/>
    <cellStyle name="SAPBEXundefined 5 4 3" xfId="54031"/>
    <cellStyle name="SAPBEXundefined 5 4 3 2" xfId="54032"/>
    <cellStyle name="SAPBEXundefined 5 4 4" xfId="54033"/>
    <cellStyle name="SAPBEXundefined 5 4 4 2" xfId="54034"/>
    <cellStyle name="SAPBEXundefined 5 4 5" xfId="54035"/>
    <cellStyle name="SAPBEXundefined 5 5" xfId="8426"/>
    <cellStyle name="SAPBEXundefined 5 5 2" xfId="8427"/>
    <cellStyle name="SAPBEXundefined 5 5 2 2" xfId="54036"/>
    <cellStyle name="SAPBEXundefined 5 5 2 2 2" xfId="54037"/>
    <cellStyle name="SAPBEXundefined 5 5 2 3" xfId="54038"/>
    <cellStyle name="SAPBEXundefined 5 5 2 3 2" xfId="54039"/>
    <cellStyle name="SAPBEXundefined 5 5 2 4" xfId="54040"/>
    <cellStyle name="SAPBEXundefined 5 5 3" xfId="54041"/>
    <cellStyle name="SAPBEXundefined 5 5 3 2" xfId="54042"/>
    <cellStyle name="SAPBEXundefined 5 5 4" xfId="54043"/>
    <cellStyle name="SAPBEXundefined 5 5 4 2" xfId="54044"/>
    <cellStyle name="SAPBEXundefined 5 5 5" xfId="54045"/>
    <cellStyle name="SAPBEXundefined 5 6" xfId="8428"/>
    <cellStyle name="SAPBEXundefined 5 6 2" xfId="8429"/>
    <cellStyle name="SAPBEXundefined 5 6 2 2" xfId="54046"/>
    <cellStyle name="SAPBEXundefined 5 6 2 2 2" xfId="54047"/>
    <cellStyle name="SAPBEXundefined 5 6 2 3" xfId="54048"/>
    <cellStyle name="SAPBEXundefined 5 6 2 3 2" xfId="54049"/>
    <cellStyle name="SAPBEXundefined 5 6 2 4" xfId="54050"/>
    <cellStyle name="SAPBEXundefined 5 6 3" xfId="54051"/>
    <cellStyle name="SAPBEXundefined 5 6 3 2" xfId="54052"/>
    <cellStyle name="SAPBEXundefined 5 6 4" xfId="54053"/>
    <cellStyle name="SAPBEXundefined 5 6 4 2" xfId="54054"/>
    <cellStyle name="SAPBEXundefined 5 6 5" xfId="54055"/>
    <cellStyle name="SAPBEXundefined 5 7" xfId="8430"/>
    <cellStyle name="SAPBEXundefined 5 7 2" xfId="54056"/>
    <cellStyle name="SAPBEXundefined 5 7 2 2" xfId="54057"/>
    <cellStyle name="SAPBEXundefined 5 7 3" xfId="54058"/>
    <cellStyle name="SAPBEXundefined 5 7 3 2" xfId="54059"/>
    <cellStyle name="SAPBEXundefined 5 7 4" xfId="54060"/>
    <cellStyle name="SAPBEXundefined 5 8" xfId="54061"/>
    <cellStyle name="SAPBEXundefined 5 8 2" xfId="54062"/>
    <cellStyle name="SAPBEXundefined 5 9" xfId="54063"/>
    <cellStyle name="SAPBEXundefined 5 9 2" xfId="54064"/>
    <cellStyle name="SAPBEXundefined 6" xfId="8431"/>
    <cellStyle name="SAPBEXundefined 6 10" xfId="54065"/>
    <cellStyle name="SAPBEXundefined 6 2" xfId="8432"/>
    <cellStyle name="SAPBEXundefined 6 2 2" xfId="8433"/>
    <cellStyle name="SAPBEXundefined 6 2 2 2" xfId="54066"/>
    <cellStyle name="SAPBEXundefined 6 2 2 2 2" xfId="54067"/>
    <cellStyle name="SAPBEXundefined 6 2 2 3" xfId="54068"/>
    <cellStyle name="SAPBEXundefined 6 2 2 3 2" xfId="54069"/>
    <cellStyle name="SAPBEXundefined 6 2 2 4" xfId="54070"/>
    <cellStyle name="SAPBEXundefined 6 2 3" xfId="54071"/>
    <cellStyle name="SAPBEXundefined 6 2 3 2" xfId="54072"/>
    <cellStyle name="SAPBEXundefined 6 2 4" xfId="54073"/>
    <cellStyle name="SAPBEXundefined 6 2 4 2" xfId="54074"/>
    <cellStyle name="SAPBEXundefined 6 2 5" xfId="54075"/>
    <cellStyle name="SAPBEXundefined 6 3" xfId="8434"/>
    <cellStyle name="SAPBEXundefined 6 3 2" xfId="8435"/>
    <cellStyle name="SAPBEXundefined 6 3 2 2" xfId="54076"/>
    <cellStyle name="SAPBEXundefined 6 3 2 2 2" xfId="54077"/>
    <cellStyle name="SAPBEXundefined 6 3 2 3" xfId="54078"/>
    <cellStyle name="SAPBEXundefined 6 3 2 3 2" xfId="54079"/>
    <cellStyle name="SAPBEXundefined 6 3 2 4" xfId="54080"/>
    <cellStyle name="SAPBEXundefined 6 3 3" xfId="54081"/>
    <cellStyle name="SAPBEXundefined 6 3 3 2" xfId="54082"/>
    <cellStyle name="SAPBEXundefined 6 3 4" xfId="54083"/>
    <cellStyle name="SAPBEXundefined 6 3 4 2" xfId="54084"/>
    <cellStyle name="SAPBEXundefined 6 3 5" xfId="54085"/>
    <cellStyle name="SAPBEXundefined 6 4" xfId="8436"/>
    <cellStyle name="SAPBEXundefined 6 4 2" xfId="8437"/>
    <cellStyle name="SAPBEXundefined 6 4 2 2" xfId="54086"/>
    <cellStyle name="SAPBEXundefined 6 4 2 2 2" xfId="54087"/>
    <cellStyle name="SAPBEXundefined 6 4 2 3" xfId="54088"/>
    <cellStyle name="SAPBEXundefined 6 4 2 3 2" xfId="54089"/>
    <cellStyle name="SAPBEXundefined 6 4 2 4" xfId="54090"/>
    <cellStyle name="SAPBEXundefined 6 4 3" xfId="54091"/>
    <cellStyle name="SAPBEXundefined 6 4 3 2" xfId="54092"/>
    <cellStyle name="SAPBEXundefined 6 4 4" xfId="54093"/>
    <cellStyle name="SAPBEXundefined 6 4 4 2" xfId="54094"/>
    <cellStyle name="SAPBEXundefined 6 4 5" xfId="54095"/>
    <cellStyle name="SAPBEXundefined 6 5" xfId="8438"/>
    <cellStyle name="SAPBEXundefined 6 5 2" xfId="8439"/>
    <cellStyle name="SAPBEXundefined 6 5 2 2" xfId="54096"/>
    <cellStyle name="SAPBEXundefined 6 5 2 2 2" xfId="54097"/>
    <cellStyle name="SAPBEXundefined 6 5 2 3" xfId="54098"/>
    <cellStyle name="SAPBEXundefined 6 5 2 3 2" xfId="54099"/>
    <cellStyle name="SAPBEXundefined 6 5 2 4" xfId="54100"/>
    <cellStyle name="SAPBEXundefined 6 5 3" xfId="54101"/>
    <cellStyle name="SAPBEXundefined 6 5 3 2" xfId="54102"/>
    <cellStyle name="SAPBEXundefined 6 5 4" xfId="54103"/>
    <cellStyle name="SAPBEXundefined 6 5 4 2" xfId="54104"/>
    <cellStyle name="SAPBEXundefined 6 5 5" xfId="54105"/>
    <cellStyle name="SAPBEXundefined 6 6" xfId="8440"/>
    <cellStyle name="SAPBEXundefined 6 6 2" xfId="8441"/>
    <cellStyle name="SAPBEXundefined 6 6 2 2" xfId="54106"/>
    <cellStyle name="SAPBEXundefined 6 6 2 2 2" xfId="54107"/>
    <cellStyle name="SAPBEXundefined 6 6 2 3" xfId="54108"/>
    <cellStyle name="SAPBEXundefined 6 6 2 3 2" xfId="54109"/>
    <cellStyle name="SAPBEXundefined 6 6 2 4" xfId="54110"/>
    <cellStyle name="SAPBEXundefined 6 6 3" xfId="54111"/>
    <cellStyle name="SAPBEXundefined 6 6 3 2" xfId="54112"/>
    <cellStyle name="SAPBEXundefined 6 6 4" xfId="54113"/>
    <cellStyle name="SAPBEXundefined 6 6 4 2" xfId="54114"/>
    <cellStyle name="SAPBEXundefined 6 6 5" xfId="54115"/>
    <cellStyle name="SAPBEXundefined 6 7" xfId="8442"/>
    <cellStyle name="SAPBEXundefined 6 7 2" xfId="54116"/>
    <cellStyle name="SAPBEXundefined 6 7 2 2" xfId="54117"/>
    <cellStyle name="SAPBEXundefined 6 7 3" xfId="54118"/>
    <cellStyle name="SAPBEXundefined 6 7 3 2" xfId="54119"/>
    <cellStyle name="SAPBEXundefined 6 7 4" xfId="54120"/>
    <cellStyle name="SAPBEXundefined 6 8" xfId="54121"/>
    <cellStyle name="SAPBEXundefined 6 8 2" xfId="54122"/>
    <cellStyle name="SAPBEXundefined 6 9" xfId="54123"/>
    <cellStyle name="SAPBEXundefined 6 9 2" xfId="54124"/>
    <cellStyle name="SAPBEXundefined 7" xfId="8443"/>
    <cellStyle name="SAPBEXundefined 7 2" xfId="8444"/>
    <cellStyle name="SAPBEXundefined 7 2 2" xfId="54125"/>
    <cellStyle name="SAPBEXundefined 7 2 2 2" xfId="54126"/>
    <cellStyle name="SAPBEXundefined 7 2 3" xfId="54127"/>
    <cellStyle name="SAPBEXundefined 7 2 3 2" xfId="54128"/>
    <cellStyle name="SAPBEXundefined 7 2 4" xfId="54129"/>
    <cellStyle name="SAPBEXundefined 7 3" xfId="54130"/>
    <cellStyle name="SAPBEXundefined 7 3 2" xfId="54131"/>
    <cellStyle name="SAPBEXundefined 7 4" xfId="54132"/>
    <cellStyle name="SAPBEXundefined 7 4 2" xfId="54133"/>
    <cellStyle name="SAPBEXundefined 7 5" xfId="54134"/>
    <cellStyle name="SAPBEXundefined 8" xfId="8445"/>
    <cellStyle name="SAPBEXundefined 8 2" xfId="8446"/>
    <cellStyle name="SAPBEXundefined 8 2 2" xfId="54135"/>
    <cellStyle name="SAPBEXundefined 8 2 2 2" xfId="54136"/>
    <cellStyle name="SAPBEXundefined 8 2 3" xfId="54137"/>
    <cellStyle name="SAPBEXundefined 8 2 3 2" xfId="54138"/>
    <cellStyle name="SAPBEXundefined 8 2 4" xfId="54139"/>
    <cellStyle name="SAPBEXundefined 8 3" xfId="54140"/>
    <cellStyle name="SAPBEXundefined 8 3 2" xfId="54141"/>
    <cellStyle name="SAPBEXundefined 8 4" xfId="54142"/>
    <cellStyle name="SAPBEXundefined 8 4 2" xfId="54143"/>
    <cellStyle name="SAPBEXundefined 8 5" xfId="54144"/>
    <cellStyle name="SAPBEXundefined 9" xfId="8447"/>
    <cellStyle name="SAPBEXundefined 9 2" xfId="8448"/>
    <cellStyle name="SAPBEXundefined 9 2 2" xfId="54145"/>
    <cellStyle name="SAPBEXundefined 9 2 2 2" xfId="54146"/>
    <cellStyle name="SAPBEXundefined 9 2 3" xfId="54147"/>
    <cellStyle name="SAPBEXundefined 9 2 3 2" xfId="54148"/>
    <cellStyle name="SAPBEXundefined 9 2 4" xfId="54149"/>
    <cellStyle name="SAPBEXundefined 9 3" xfId="54150"/>
    <cellStyle name="SAPBEXundefined 9 3 2" xfId="54151"/>
    <cellStyle name="SAPBEXundefined 9 4" xfId="54152"/>
    <cellStyle name="SAPBEXundefined 9 4 2" xfId="54153"/>
    <cellStyle name="SAPBEXundefined 9 5" xfId="54154"/>
    <cellStyle name="Section Heading-Large" xfId="54155"/>
    <cellStyle name="Section Heading-Small" xfId="54156"/>
    <cellStyle name="SEM-BPS-data" xfId="54157"/>
    <cellStyle name="SEM-BPS-head" xfId="54158"/>
    <cellStyle name="SEM-BPS-headdata" xfId="54159"/>
    <cellStyle name="SEM-BPS-headkey" xfId="54160"/>
    <cellStyle name="SEM-BPS-input-on" xfId="54161"/>
    <cellStyle name="SEM-BPS-key" xfId="54162"/>
    <cellStyle name="SEM-BPS-sub1" xfId="54163"/>
    <cellStyle name="SEM-BPS-sub2" xfId="54164"/>
    <cellStyle name="SEM-BPS-total" xfId="54165"/>
    <cellStyle name="Shading" xfId="54166"/>
    <cellStyle name="Sheet Title" xfId="8449"/>
    <cellStyle name="SMALL HEADINGS" xfId="54167"/>
    <cellStyle name="Style 1" xfId="25"/>
    <cellStyle name="Style 1 2" xfId="54168"/>
    <cellStyle name="SUB HEADING" xfId="54169"/>
    <cellStyle name="SubHeader" xfId="8450"/>
    <cellStyle name="SubHeader 2" xfId="8451"/>
    <cellStyle name="SubHeader 2 2" xfId="54170"/>
    <cellStyle name="SubHeader 3" xfId="8452"/>
    <cellStyle name="SubHeader 4" xfId="8453"/>
    <cellStyle name="SubHeader 5" xfId="8454"/>
    <cellStyle name="Subtotal" xfId="26"/>
    <cellStyle name="SubTotalNumber" xfId="8455"/>
    <cellStyle name="SubTotalNumber 10" xfId="8456"/>
    <cellStyle name="SubTotalNumber 10 2" xfId="8457"/>
    <cellStyle name="SubTotalNumber 10 2 2" xfId="8458"/>
    <cellStyle name="SubTotalNumber 10 2 2 2" xfId="54171"/>
    <cellStyle name="SubTotalNumber 10 2 2 3" xfId="54172"/>
    <cellStyle name="SubTotalNumber 10 2 3" xfId="54173"/>
    <cellStyle name="SubTotalNumber 10 2 4" xfId="54174"/>
    <cellStyle name="SubTotalNumber 10 3" xfId="8459"/>
    <cellStyle name="SubTotalNumber 10 3 2" xfId="8460"/>
    <cellStyle name="SubTotalNumber 10 3 2 2" xfId="54175"/>
    <cellStyle name="SubTotalNumber 10 3 2 3" xfId="54176"/>
    <cellStyle name="SubTotalNumber 10 3 3" xfId="54177"/>
    <cellStyle name="SubTotalNumber 10 3 4" xfId="54178"/>
    <cellStyle name="SubTotalNumber 10 4" xfId="8461"/>
    <cellStyle name="SubTotalNumber 10 4 2" xfId="8462"/>
    <cellStyle name="SubTotalNumber 10 4 2 2" xfId="54179"/>
    <cellStyle name="SubTotalNumber 10 4 2 3" xfId="54180"/>
    <cellStyle name="SubTotalNumber 10 4 3" xfId="54181"/>
    <cellStyle name="SubTotalNumber 10 4 4" xfId="54182"/>
    <cellStyle name="SubTotalNumber 10 5" xfId="8463"/>
    <cellStyle name="SubTotalNumber 10 5 2" xfId="8464"/>
    <cellStyle name="SubTotalNumber 10 5 2 2" xfId="54183"/>
    <cellStyle name="SubTotalNumber 10 5 2 3" xfId="54184"/>
    <cellStyle name="SubTotalNumber 10 5 3" xfId="54185"/>
    <cellStyle name="SubTotalNumber 10 5 4" xfId="54186"/>
    <cellStyle name="SubTotalNumber 10 6" xfId="8465"/>
    <cellStyle name="SubTotalNumber 10 6 2" xfId="8466"/>
    <cellStyle name="SubTotalNumber 10 6 2 2" xfId="54187"/>
    <cellStyle name="SubTotalNumber 10 6 2 3" xfId="54188"/>
    <cellStyle name="SubTotalNumber 10 6 3" xfId="54189"/>
    <cellStyle name="SubTotalNumber 10 6 4" xfId="54190"/>
    <cellStyle name="SubTotalNumber 10 7" xfId="8467"/>
    <cellStyle name="SubTotalNumber 10 7 2" xfId="54191"/>
    <cellStyle name="SubTotalNumber 10 7 3" xfId="54192"/>
    <cellStyle name="SubTotalNumber 10 8" xfId="54193"/>
    <cellStyle name="SubTotalNumber 10 9" xfId="54194"/>
    <cellStyle name="SubTotalNumber 11" xfId="8468"/>
    <cellStyle name="SubTotalNumber 11 2" xfId="8469"/>
    <cellStyle name="SubTotalNumber 11 2 2" xfId="8470"/>
    <cellStyle name="SubTotalNumber 11 2 2 2" xfId="54195"/>
    <cellStyle name="SubTotalNumber 11 2 2 3" xfId="54196"/>
    <cellStyle name="SubTotalNumber 11 2 3" xfId="54197"/>
    <cellStyle name="SubTotalNumber 11 2 4" xfId="54198"/>
    <cellStyle name="SubTotalNumber 11 3" xfId="8471"/>
    <cellStyle name="SubTotalNumber 11 3 2" xfId="8472"/>
    <cellStyle name="SubTotalNumber 11 3 2 2" xfId="54199"/>
    <cellStyle name="SubTotalNumber 11 3 2 3" xfId="54200"/>
    <cellStyle name="SubTotalNumber 11 3 3" xfId="54201"/>
    <cellStyle name="SubTotalNumber 11 3 4" xfId="54202"/>
    <cellStyle name="SubTotalNumber 11 4" xfId="8473"/>
    <cellStyle name="SubTotalNumber 11 4 2" xfId="8474"/>
    <cellStyle name="SubTotalNumber 11 4 2 2" xfId="54203"/>
    <cellStyle name="SubTotalNumber 11 4 2 3" xfId="54204"/>
    <cellStyle name="SubTotalNumber 11 4 3" xfId="54205"/>
    <cellStyle name="SubTotalNumber 11 4 4" xfId="54206"/>
    <cellStyle name="SubTotalNumber 11 5" xfId="8475"/>
    <cellStyle name="SubTotalNumber 11 5 2" xfId="8476"/>
    <cellStyle name="SubTotalNumber 11 5 2 2" xfId="54207"/>
    <cellStyle name="SubTotalNumber 11 5 2 3" xfId="54208"/>
    <cellStyle name="SubTotalNumber 11 5 3" xfId="54209"/>
    <cellStyle name="SubTotalNumber 11 5 4" xfId="54210"/>
    <cellStyle name="SubTotalNumber 11 6" xfId="8477"/>
    <cellStyle name="SubTotalNumber 11 6 2" xfId="8478"/>
    <cellStyle name="SubTotalNumber 11 6 2 2" xfId="54211"/>
    <cellStyle name="SubTotalNumber 11 6 2 3" xfId="54212"/>
    <cellStyle name="SubTotalNumber 11 6 3" xfId="54213"/>
    <cellStyle name="SubTotalNumber 11 6 4" xfId="54214"/>
    <cellStyle name="SubTotalNumber 11 7" xfId="8479"/>
    <cellStyle name="SubTotalNumber 11 7 2" xfId="54215"/>
    <cellStyle name="SubTotalNumber 11 7 3" xfId="54216"/>
    <cellStyle name="SubTotalNumber 11 8" xfId="54217"/>
    <cellStyle name="SubTotalNumber 11 9" xfId="54218"/>
    <cellStyle name="SubTotalNumber 12" xfId="8480"/>
    <cellStyle name="SubTotalNumber 12 2" xfId="8481"/>
    <cellStyle name="SubTotalNumber 12 2 2" xfId="54219"/>
    <cellStyle name="SubTotalNumber 12 2 3" xfId="54220"/>
    <cellStyle name="SubTotalNumber 12 3" xfId="54221"/>
    <cellStyle name="SubTotalNumber 12 4" xfId="54222"/>
    <cellStyle name="SubTotalNumber 13" xfId="8482"/>
    <cellStyle name="SubTotalNumber 13 2" xfId="8483"/>
    <cellStyle name="SubTotalNumber 13 2 2" xfId="54223"/>
    <cellStyle name="SubTotalNumber 13 2 3" xfId="54224"/>
    <cellStyle name="SubTotalNumber 13 3" xfId="54225"/>
    <cellStyle name="SubTotalNumber 13 4" xfId="54226"/>
    <cellStyle name="SubTotalNumber 14" xfId="8484"/>
    <cellStyle name="SubTotalNumber 14 2" xfId="8485"/>
    <cellStyle name="SubTotalNumber 14 2 2" xfId="54227"/>
    <cellStyle name="SubTotalNumber 14 2 3" xfId="54228"/>
    <cellStyle name="SubTotalNumber 14 3" xfId="54229"/>
    <cellStyle name="SubTotalNumber 14 4" xfId="54230"/>
    <cellStyle name="SubTotalNumber 15" xfId="8486"/>
    <cellStyle name="SubTotalNumber 15 2" xfId="8487"/>
    <cellStyle name="SubTotalNumber 15 2 2" xfId="54231"/>
    <cellStyle name="SubTotalNumber 15 2 3" xfId="54232"/>
    <cellStyle name="SubTotalNumber 15 3" xfId="54233"/>
    <cellStyle name="SubTotalNumber 15 4" xfId="54234"/>
    <cellStyle name="SubTotalNumber 16" xfId="8488"/>
    <cellStyle name="SubTotalNumber 16 2" xfId="54235"/>
    <cellStyle name="SubTotalNumber 16 3" xfId="54236"/>
    <cellStyle name="SubTotalNumber 17" xfId="8489"/>
    <cellStyle name="SubTotalNumber 17 2" xfId="54237"/>
    <cellStyle name="SubTotalNumber 17 3" xfId="54238"/>
    <cellStyle name="SubTotalNumber 18" xfId="8490"/>
    <cellStyle name="SubTotalNumber 18 2" xfId="54239"/>
    <cellStyle name="SubTotalNumber 18 3" xfId="54240"/>
    <cellStyle name="SubTotalNumber 19" xfId="8491"/>
    <cellStyle name="SubTotalNumber 19 2" xfId="54241"/>
    <cellStyle name="SubTotalNumber 19 3" xfId="54242"/>
    <cellStyle name="SubTotalNumber 2" xfId="8492"/>
    <cellStyle name="SubTotalNumber 2 10" xfId="8493"/>
    <cellStyle name="SubTotalNumber 2 10 2" xfId="8494"/>
    <cellStyle name="SubTotalNumber 2 10 2 2" xfId="54243"/>
    <cellStyle name="SubTotalNumber 2 10 2 3" xfId="54244"/>
    <cellStyle name="SubTotalNumber 2 10 3" xfId="54245"/>
    <cellStyle name="SubTotalNumber 2 10 4" xfId="54246"/>
    <cellStyle name="SubTotalNumber 2 11" xfId="8495"/>
    <cellStyle name="SubTotalNumber 2 11 2" xfId="54247"/>
    <cellStyle name="SubTotalNumber 2 11 3" xfId="54248"/>
    <cellStyle name="SubTotalNumber 2 12" xfId="8496"/>
    <cellStyle name="SubTotalNumber 2 12 2" xfId="54249"/>
    <cellStyle name="SubTotalNumber 2 12 3" xfId="54250"/>
    <cellStyle name="SubTotalNumber 2 13" xfId="8497"/>
    <cellStyle name="SubTotalNumber 2 13 2" xfId="54251"/>
    <cellStyle name="SubTotalNumber 2 13 3" xfId="54252"/>
    <cellStyle name="SubTotalNumber 2 14" xfId="8498"/>
    <cellStyle name="SubTotalNumber 2 14 2" xfId="54253"/>
    <cellStyle name="SubTotalNumber 2 14 3" xfId="54254"/>
    <cellStyle name="SubTotalNumber 2 15" xfId="8499"/>
    <cellStyle name="SubTotalNumber 2 15 2" xfId="54255"/>
    <cellStyle name="SubTotalNumber 2 15 3" xfId="54256"/>
    <cellStyle name="SubTotalNumber 2 16" xfId="54257"/>
    <cellStyle name="SubTotalNumber 2 16 2" xfId="54258"/>
    <cellStyle name="SubTotalNumber 2 17" xfId="54259"/>
    <cellStyle name="SubTotalNumber 2 17 2" xfId="54260"/>
    <cellStyle name="SubTotalNumber 2 18" xfId="54261"/>
    <cellStyle name="SubTotalNumber 2 19" xfId="54262"/>
    <cellStyle name="SubTotalNumber 2 2" xfId="8500"/>
    <cellStyle name="SubTotalNumber 2 2 10" xfId="8501"/>
    <cellStyle name="SubTotalNumber 2 2 10 2" xfId="54263"/>
    <cellStyle name="SubTotalNumber 2 2 10 3" xfId="54264"/>
    <cellStyle name="SubTotalNumber 2 2 11" xfId="8502"/>
    <cellStyle name="SubTotalNumber 2 2 11 2" xfId="54265"/>
    <cellStyle name="SubTotalNumber 2 2 11 3" xfId="54266"/>
    <cellStyle name="SubTotalNumber 2 2 12" xfId="8503"/>
    <cellStyle name="SubTotalNumber 2 2 12 2" xfId="54267"/>
    <cellStyle name="SubTotalNumber 2 2 12 3" xfId="54268"/>
    <cellStyle name="SubTotalNumber 2 2 13" xfId="8504"/>
    <cellStyle name="SubTotalNumber 2 2 13 2" xfId="54269"/>
    <cellStyle name="SubTotalNumber 2 2 13 3" xfId="54270"/>
    <cellStyle name="SubTotalNumber 2 2 14" xfId="8505"/>
    <cellStyle name="SubTotalNumber 2 2 14 2" xfId="54271"/>
    <cellStyle name="SubTotalNumber 2 2 14 3" xfId="54272"/>
    <cellStyle name="SubTotalNumber 2 2 15" xfId="54273"/>
    <cellStyle name="SubTotalNumber 2 2 15 2" xfId="54274"/>
    <cellStyle name="SubTotalNumber 2 2 16" xfId="54275"/>
    <cellStyle name="SubTotalNumber 2 2 16 2" xfId="54276"/>
    <cellStyle name="SubTotalNumber 2 2 17" xfId="54277"/>
    <cellStyle name="SubTotalNumber 2 2 2" xfId="8506"/>
    <cellStyle name="SubTotalNumber 2 2 2 10" xfId="8507"/>
    <cellStyle name="SubTotalNumber 2 2 2 10 2" xfId="54278"/>
    <cellStyle name="SubTotalNumber 2 2 2 10 3" xfId="54279"/>
    <cellStyle name="SubTotalNumber 2 2 2 11" xfId="54280"/>
    <cellStyle name="SubTotalNumber 2 2 2 12" xfId="54281"/>
    <cellStyle name="SubTotalNumber 2 2 2 2" xfId="8508"/>
    <cellStyle name="SubTotalNumber 2 2 2 2 2" xfId="8509"/>
    <cellStyle name="SubTotalNumber 2 2 2 2 2 2" xfId="8510"/>
    <cellStyle name="SubTotalNumber 2 2 2 2 2 2 2" xfId="54282"/>
    <cellStyle name="SubTotalNumber 2 2 2 2 2 2 3" xfId="54283"/>
    <cellStyle name="SubTotalNumber 2 2 2 2 2 3" xfId="54284"/>
    <cellStyle name="SubTotalNumber 2 2 2 2 2 4" xfId="54285"/>
    <cellStyle name="SubTotalNumber 2 2 2 2 3" xfId="8511"/>
    <cellStyle name="SubTotalNumber 2 2 2 2 3 2" xfId="8512"/>
    <cellStyle name="SubTotalNumber 2 2 2 2 3 2 2" xfId="54286"/>
    <cellStyle name="SubTotalNumber 2 2 2 2 3 2 3" xfId="54287"/>
    <cellStyle name="SubTotalNumber 2 2 2 2 3 3" xfId="54288"/>
    <cellStyle name="SubTotalNumber 2 2 2 2 3 4" xfId="54289"/>
    <cellStyle name="SubTotalNumber 2 2 2 2 4" xfId="8513"/>
    <cellStyle name="SubTotalNumber 2 2 2 2 4 2" xfId="8514"/>
    <cellStyle name="SubTotalNumber 2 2 2 2 4 2 2" xfId="54290"/>
    <cellStyle name="SubTotalNumber 2 2 2 2 4 2 3" xfId="54291"/>
    <cellStyle name="SubTotalNumber 2 2 2 2 4 3" xfId="54292"/>
    <cellStyle name="SubTotalNumber 2 2 2 2 4 4" xfId="54293"/>
    <cellStyle name="SubTotalNumber 2 2 2 2 5" xfId="8515"/>
    <cellStyle name="SubTotalNumber 2 2 2 2 5 2" xfId="8516"/>
    <cellStyle name="SubTotalNumber 2 2 2 2 5 2 2" xfId="54294"/>
    <cellStyle name="SubTotalNumber 2 2 2 2 5 2 3" xfId="54295"/>
    <cellStyle name="SubTotalNumber 2 2 2 2 5 3" xfId="54296"/>
    <cellStyle name="SubTotalNumber 2 2 2 2 5 4" xfId="54297"/>
    <cellStyle name="SubTotalNumber 2 2 2 2 6" xfId="8517"/>
    <cellStyle name="SubTotalNumber 2 2 2 2 6 2" xfId="8518"/>
    <cellStyle name="SubTotalNumber 2 2 2 2 6 2 2" xfId="54298"/>
    <cellStyle name="SubTotalNumber 2 2 2 2 6 2 3" xfId="54299"/>
    <cellStyle name="SubTotalNumber 2 2 2 2 6 3" xfId="54300"/>
    <cellStyle name="SubTotalNumber 2 2 2 2 6 4" xfId="54301"/>
    <cellStyle name="SubTotalNumber 2 2 2 2 7" xfId="8519"/>
    <cellStyle name="SubTotalNumber 2 2 2 2 7 2" xfId="54302"/>
    <cellStyle name="SubTotalNumber 2 2 2 2 7 3" xfId="54303"/>
    <cellStyle name="SubTotalNumber 2 2 2 2 8" xfId="54304"/>
    <cellStyle name="SubTotalNumber 2 2 2 2 9" xfId="54305"/>
    <cellStyle name="SubTotalNumber 2 2 2 3" xfId="8520"/>
    <cellStyle name="SubTotalNumber 2 2 2 3 2" xfId="8521"/>
    <cellStyle name="SubTotalNumber 2 2 2 3 2 2" xfId="8522"/>
    <cellStyle name="SubTotalNumber 2 2 2 3 2 2 2" xfId="54306"/>
    <cellStyle name="SubTotalNumber 2 2 2 3 2 2 3" xfId="54307"/>
    <cellStyle name="SubTotalNumber 2 2 2 3 2 3" xfId="54308"/>
    <cellStyle name="SubTotalNumber 2 2 2 3 2 4" xfId="54309"/>
    <cellStyle name="SubTotalNumber 2 2 2 3 3" xfId="8523"/>
    <cellStyle name="SubTotalNumber 2 2 2 3 3 2" xfId="8524"/>
    <cellStyle name="SubTotalNumber 2 2 2 3 3 2 2" xfId="54310"/>
    <cellStyle name="SubTotalNumber 2 2 2 3 3 2 3" xfId="54311"/>
    <cellStyle name="SubTotalNumber 2 2 2 3 3 3" xfId="54312"/>
    <cellStyle name="SubTotalNumber 2 2 2 3 3 4" xfId="54313"/>
    <cellStyle name="SubTotalNumber 2 2 2 3 4" xfId="8525"/>
    <cellStyle name="SubTotalNumber 2 2 2 3 4 2" xfId="8526"/>
    <cellStyle name="SubTotalNumber 2 2 2 3 4 2 2" xfId="54314"/>
    <cellStyle name="SubTotalNumber 2 2 2 3 4 2 3" xfId="54315"/>
    <cellStyle name="SubTotalNumber 2 2 2 3 4 3" xfId="54316"/>
    <cellStyle name="SubTotalNumber 2 2 2 3 4 4" xfId="54317"/>
    <cellStyle name="SubTotalNumber 2 2 2 3 5" xfId="8527"/>
    <cellStyle name="SubTotalNumber 2 2 2 3 5 2" xfId="8528"/>
    <cellStyle name="SubTotalNumber 2 2 2 3 5 2 2" xfId="54318"/>
    <cellStyle name="SubTotalNumber 2 2 2 3 5 2 3" xfId="54319"/>
    <cellStyle name="SubTotalNumber 2 2 2 3 5 3" xfId="54320"/>
    <cellStyle name="SubTotalNumber 2 2 2 3 5 4" xfId="54321"/>
    <cellStyle name="SubTotalNumber 2 2 2 3 6" xfId="8529"/>
    <cellStyle name="SubTotalNumber 2 2 2 3 6 2" xfId="8530"/>
    <cellStyle name="SubTotalNumber 2 2 2 3 6 2 2" xfId="54322"/>
    <cellStyle name="SubTotalNumber 2 2 2 3 6 2 3" xfId="54323"/>
    <cellStyle name="SubTotalNumber 2 2 2 3 6 3" xfId="54324"/>
    <cellStyle name="SubTotalNumber 2 2 2 3 6 4" xfId="54325"/>
    <cellStyle name="SubTotalNumber 2 2 2 3 7" xfId="8531"/>
    <cellStyle name="SubTotalNumber 2 2 2 3 7 2" xfId="54326"/>
    <cellStyle name="SubTotalNumber 2 2 2 3 7 3" xfId="54327"/>
    <cellStyle name="SubTotalNumber 2 2 2 3 8" xfId="54328"/>
    <cellStyle name="SubTotalNumber 2 2 2 3 9" xfId="54329"/>
    <cellStyle name="SubTotalNumber 2 2 2 4" xfId="8532"/>
    <cellStyle name="SubTotalNumber 2 2 2 4 2" xfId="8533"/>
    <cellStyle name="SubTotalNumber 2 2 2 4 2 2" xfId="8534"/>
    <cellStyle name="SubTotalNumber 2 2 2 4 2 2 2" xfId="54330"/>
    <cellStyle name="SubTotalNumber 2 2 2 4 2 2 3" xfId="54331"/>
    <cellStyle name="SubTotalNumber 2 2 2 4 2 3" xfId="54332"/>
    <cellStyle name="SubTotalNumber 2 2 2 4 2 4" xfId="54333"/>
    <cellStyle name="SubTotalNumber 2 2 2 4 3" xfId="8535"/>
    <cellStyle name="SubTotalNumber 2 2 2 4 3 2" xfId="8536"/>
    <cellStyle name="SubTotalNumber 2 2 2 4 3 2 2" xfId="54334"/>
    <cellStyle name="SubTotalNumber 2 2 2 4 3 2 3" xfId="54335"/>
    <cellStyle name="SubTotalNumber 2 2 2 4 3 3" xfId="54336"/>
    <cellStyle name="SubTotalNumber 2 2 2 4 3 4" xfId="54337"/>
    <cellStyle name="SubTotalNumber 2 2 2 4 4" xfId="8537"/>
    <cellStyle name="SubTotalNumber 2 2 2 4 4 2" xfId="8538"/>
    <cellStyle name="SubTotalNumber 2 2 2 4 4 2 2" xfId="54338"/>
    <cellStyle name="SubTotalNumber 2 2 2 4 4 2 3" xfId="54339"/>
    <cellStyle name="SubTotalNumber 2 2 2 4 4 3" xfId="54340"/>
    <cellStyle name="SubTotalNumber 2 2 2 4 4 4" xfId="54341"/>
    <cellStyle name="SubTotalNumber 2 2 2 4 5" xfId="8539"/>
    <cellStyle name="SubTotalNumber 2 2 2 4 5 2" xfId="8540"/>
    <cellStyle name="SubTotalNumber 2 2 2 4 5 2 2" xfId="54342"/>
    <cellStyle name="SubTotalNumber 2 2 2 4 5 2 3" xfId="54343"/>
    <cellStyle name="SubTotalNumber 2 2 2 4 5 3" xfId="54344"/>
    <cellStyle name="SubTotalNumber 2 2 2 4 5 4" xfId="54345"/>
    <cellStyle name="SubTotalNumber 2 2 2 4 6" xfId="8541"/>
    <cellStyle name="SubTotalNumber 2 2 2 4 6 2" xfId="8542"/>
    <cellStyle name="SubTotalNumber 2 2 2 4 6 2 2" xfId="54346"/>
    <cellStyle name="SubTotalNumber 2 2 2 4 6 2 3" xfId="54347"/>
    <cellStyle name="SubTotalNumber 2 2 2 4 6 3" xfId="54348"/>
    <cellStyle name="SubTotalNumber 2 2 2 4 6 4" xfId="54349"/>
    <cellStyle name="SubTotalNumber 2 2 2 4 7" xfId="8543"/>
    <cellStyle name="SubTotalNumber 2 2 2 4 7 2" xfId="54350"/>
    <cellStyle name="SubTotalNumber 2 2 2 4 7 3" xfId="54351"/>
    <cellStyle name="SubTotalNumber 2 2 2 4 8" xfId="54352"/>
    <cellStyle name="SubTotalNumber 2 2 2 4 9" xfId="54353"/>
    <cellStyle name="SubTotalNumber 2 2 2 5" xfId="8544"/>
    <cellStyle name="SubTotalNumber 2 2 2 5 2" xfId="8545"/>
    <cellStyle name="SubTotalNumber 2 2 2 5 2 2" xfId="54354"/>
    <cellStyle name="SubTotalNumber 2 2 2 5 2 3" xfId="54355"/>
    <cellStyle name="SubTotalNumber 2 2 2 5 3" xfId="54356"/>
    <cellStyle name="SubTotalNumber 2 2 2 5 4" xfId="54357"/>
    <cellStyle name="SubTotalNumber 2 2 2 6" xfId="8546"/>
    <cellStyle name="SubTotalNumber 2 2 2 6 2" xfId="8547"/>
    <cellStyle name="SubTotalNumber 2 2 2 6 2 2" xfId="54358"/>
    <cellStyle name="SubTotalNumber 2 2 2 6 2 3" xfId="54359"/>
    <cellStyle name="SubTotalNumber 2 2 2 6 3" xfId="54360"/>
    <cellStyle name="SubTotalNumber 2 2 2 6 4" xfId="54361"/>
    <cellStyle name="SubTotalNumber 2 2 2 7" xfId="8548"/>
    <cellStyle name="SubTotalNumber 2 2 2 7 2" xfId="8549"/>
    <cellStyle name="SubTotalNumber 2 2 2 7 2 2" xfId="54362"/>
    <cellStyle name="SubTotalNumber 2 2 2 7 2 3" xfId="54363"/>
    <cellStyle name="SubTotalNumber 2 2 2 7 3" xfId="54364"/>
    <cellStyle name="SubTotalNumber 2 2 2 7 4" xfId="54365"/>
    <cellStyle name="SubTotalNumber 2 2 2 8" xfId="8550"/>
    <cellStyle name="SubTotalNumber 2 2 2 8 2" xfId="8551"/>
    <cellStyle name="SubTotalNumber 2 2 2 8 2 2" xfId="54366"/>
    <cellStyle name="SubTotalNumber 2 2 2 8 2 3" xfId="54367"/>
    <cellStyle name="SubTotalNumber 2 2 2 8 3" xfId="54368"/>
    <cellStyle name="SubTotalNumber 2 2 2 8 4" xfId="54369"/>
    <cellStyle name="SubTotalNumber 2 2 2 9" xfId="8552"/>
    <cellStyle name="SubTotalNumber 2 2 2 9 2" xfId="8553"/>
    <cellStyle name="SubTotalNumber 2 2 2 9 2 2" xfId="54370"/>
    <cellStyle name="SubTotalNumber 2 2 2 9 2 3" xfId="54371"/>
    <cellStyle name="SubTotalNumber 2 2 2 9 3" xfId="54372"/>
    <cellStyle name="SubTotalNumber 2 2 2 9 4" xfId="54373"/>
    <cellStyle name="SubTotalNumber 2 2 3" xfId="8554"/>
    <cellStyle name="SubTotalNumber 2 2 3 2" xfId="8555"/>
    <cellStyle name="SubTotalNumber 2 2 3 2 2" xfId="8556"/>
    <cellStyle name="SubTotalNumber 2 2 3 2 2 2" xfId="54374"/>
    <cellStyle name="SubTotalNumber 2 2 3 2 2 3" xfId="54375"/>
    <cellStyle name="SubTotalNumber 2 2 3 2 3" xfId="54376"/>
    <cellStyle name="SubTotalNumber 2 2 3 2 4" xfId="54377"/>
    <cellStyle name="SubTotalNumber 2 2 3 3" xfId="8557"/>
    <cellStyle name="SubTotalNumber 2 2 3 3 2" xfId="8558"/>
    <cellStyle name="SubTotalNumber 2 2 3 3 2 2" xfId="54378"/>
    <cellStyle name="SubTotalNumber 2 2 3 3 2 3" xfId="54379"/>
    <cellStyle name="SubTotalNumber 2 2 3 3 3" xfId="54380"/>
    <cellStyle name="SubTotalNumber 2 2 3 3 4" xfId="54381"/>
    <cellStyle name="SubTotalNumber 2 2 3 4" xfId="8559"/>
    <cellStyle name="SubTotalNumber 2 2 3 4 2" xfId="8560"/>
    <cellStyle name="SubTotalNumber 2 2 3 4 2 2" xfId="54382"/>
    <cellStyle name="SubTotalNumber 2 2 3 4 2 3" xfId="54383"/>
    <cellStyle name="SubTotalNumber 2 2 3 4 3" xfId="54384"/>
    <cellStyle name="SubTotalNumber 2 2 3 4 4" xfId="54385"/>
    <cellStyle name="SubTotalNumber 2 2 3 5" xfId="8561"/>
    <cellStyle name="SubTotalNumber 2 2 3 5 2" xfId="8562"/>
    <cellStyle name="SubTotalNumber 2 2 3 5 2 2" xfId="54386"/>
    <cellStyle name="SubTotalNumber 2 2 3 5 2 3" xfId="54387"/>
    <cellStyle name="SubTotalNumber 2 2 3 5 3" xfId="54388"/>
    <cellStyle name="SubTotalNumber 2 2 3 5 4" xfId="54389"/>
    <cellStyle name="SubTotalNumber 2 2 3 6" xfId="8563"/>
    <cellStyle name="SubTotalNumber 2 2 3 6 2" xfId="8564"/>
    <cellStyle name="SubTotalNumber 2 2 3 6 2 2" xfId="54390"/>
    <cellStyle name="SubTotalNumber 2 2 3 6 2 3" xfId="54391"/>
    <cellStyle name="SubTotalNumber 2 2 3 6 3" xfId="54392"/>
    <cellStyle name="SubTotalNumber 2 2 3 6 4" xfId="54393"/>
    <cellStyle name="SubTotalNumber 2 2 3 7" xfId="8565"/>
    <cellStyle name="SubTotalNumber 2 2 3 7 2" xfId="54394"/>
    <cellStyle name="SubTotalNumber 2 2 3 7 3" xfId="54395"/>
    <cellStyle name="SubTotalNumber 2 2 3 8" xfId="54396"/>
    <cellStyle name="SubTotalNumber 2 2 3 9" xfId="54397"/>
    <cellStyle name="SubTotalNumber 2 2 4" xfId="8566"/>
    <cellStyle name="SubTotalNumber 2 2 4 2" xfId="8567"/>
    <cellStyle name="SubTotalNumber 2 2 4 2 2" xfId="8568"/>
    <cellStyle name="SubTotalNumber 2 2 4 2 2 2" xfId="54398"/>
    <cellStyle name="SubTotalNumber 2 2 4 2 2 3" xfId="54399"/>
    <cellStyle name="SubTotalNumber 2 2 4 2 3" xfId="54400"/>
    <cellStyle name="SubTotalNumber 2 2 4 2 4" xfId="54401"/>
    <cellStyle name="SubTotalNumber 2 2 4 3" xfId="8569"/>
    <cellStyle name="SubTotalNumber 2 2 4 3 2" xfId="8570"/>
    <cellStyle name="SubTotalNumber 2 2 4 3 2 2" xfId="54402"/>
    <cellStyle name="SubTotalNumber 2 2 4 3 2 3" xfId="54403"/>
    <cellStyle name="SubTotalNumber 2 2 4 3 3" xfId="54404"/>
    <cellStyle name="SubTotalNumber 2 2 4 3 4" xfId="54405"/>
    <cellStyle name="SubTotalNumber 2 2 4 4" xfId="8571"/>
    <cellStyle name="SubTotalNumber 2 2 4 4 2" xfId="8572"/>
    <cellStyle name="SubTotalNumber 2 2 4 4 2 2" xfId="54406"/>
    <cellStyle name="SubTotalNumber 2 2 4 4 2 3" xfId="54407"/>
    <cellStyle name="SubTotalNumber 2 2 4 4 3" xfId="54408"/>
    <cellStyle name="SubTotalNumber 2 2 4 4 4" xfId="54409"/>
    <cellStyle name="SubTotalNumber 2 2 4 5" xfId="8573"/>
    <cellStyle name="SubTotalNumber 2 2 4 5 2" xfId="8574"/>
    <cellStyle name="SubTotalNumber 2 2 4 5 2 2" xfId="54410"/>
    <cellStyle name="SubTotalNumber 2 2 4 5 2 3" xfId="54411"/>
    <cellStyle name="SubTotalNumber 2 2 4 5 3" xfId="54412"/>
    <cellStyle name="SubTotalNumber 2 2 4 5 4" xfId="54413"/>
    <cellStyle name="SubTotalNumber 2 2 4 6" xfId="8575"/>
    <cellStyle name="SubTotalNumber 2 2 4 6 2" xfId="8576"/>
    <cellStyle name="SubTotalNumber 2 2 4 6 2 2" xfId="54414"/>
    <cellStyle name="SubTotalNumber 2 2 4 6 2 3" xfId="54415"/>
    <cellStyle name="SubTotalNumber 2 2 4 6 3" xfId="54416"/>
    <cellStyle name="SubTotalNumber 2 2 4 6 4" xfId="54417"/>
    <cellStyle name="SubTotalNumber 2 2 4 7" xfId="8577"/>
    <cellStyle name="SubTotalNumber 2 2 4 7 2" xfId="54418"/>
    <cellStyle name="SubTotalNumber 2 2 4 7 3" xfId="54419"/>
    <cellStyle name="SubTotalNumber 2 2 4 8" xfId="54420"/>
    <cellStyle name="SubTotalNumber 2 2 4 9" xfId="54421"/>
    <cellStyle name="SubTotalNumber 2 2 5" xfId="8578"/>
    <cellStyle name="SubTotalNumber 2 2 5 2" xfId="8579"/>
    <cellStyle name="SubTotalNumber 2 2 5 2 2" xfId="8580"/>
    <cellStyle name="SubTotalNumber 2 2 5 2 2 2" xfId="54422"/>
    <cellStyle name="SubTotalNumber 2 2 5 2 2 3" xfId="54423"/>
    <cellStyle name="SubTotalNumber 2 2 5 2 3" xfId="54424"/>
    <cellStyle name="SubTotalNumber 2 2 5 2 4" xfId="54425"/>
    <cellStyle name="SubTotalNumber 2 2 5 3" xfId="8581"/>
    <cellStyle name="SubTotalNumber 2 2 5 3 2" xfId="8582"/>
    <cellStyle name="SubTotalNumber 2 2 5 3 2 2" xfId="54426"/>
    <cellStyle name="SubTotalNumber 2 2 5 3 2 3" xfId="54427"/>
    <cellStyle name="SubTotalNumber 2 2 5 3 3" xfId="54428"/>
    <cellStyle name="SubTotalNumber 2 2 5 3 4" xfId="54429"/>
    <cellStyle name="SubTotalNumber 2 2 5 4" xfId="8583"/>
    <cellStyle name="SubTotalNumber 2 2 5 4 2" xfId="8584"/>
    <cellStyle name="SubTotalNumber 2 2 5 4 2 2" xfId="54430"/>
    <cellStyle name="SubTotalNumber 2 2 5 4 2 3" xfId="54431"/>
    <cellStyle name="SubTotalNumber 2 2 5 4 3" xfId="54432"/>
    <cellStyle name="SubTotalNumber 2 2 5 4 4" xfId="54433"/>
    <cellStyle name="SubTotalNumber 2 2 5 5" xfId="8585"/>
    <cellStyle name="SubTotalNumber 2 2 5 5 2" xfId="8586"/>
    <cellStyle name="SubTotalNumber 2 2 5 5 2 2" xfId="54434"/>
    <cellStyle name="SubTotalNumber 2 2 5 5 2 3" xfId="54435"/>
    <cellStyle name="SubTotalNumber 2 2 5 5 3" xfId="54436"/>
    <cellStyle name="SubTotalNumber 2 2 5 5 4" xfId="54437"/>
    <cellStyle name="SubTotalNumber 2 2 5 6" xfId="8587"/>
    <cellStyle name="SubTotalNumber 2 2 5 6 2" xfId="8588"/>
    <cellStyle name="SubTotalNumber 2 2 5 6 2 2" xfId="54438"/>
    <cellStyle name="SubTotalNumber 2 2 5 6 2 3" xfId="54439"/>
    <cellStyle name="SubTotalNumber 2 2 5 6 3" xfId="54440"/>
    <cellStyle name="SubTotalNumber 2 2 5 6 4" xfId="54441"/>
    <cellStyle name="SubTotalNumber 2 2 5 7" xfId="8589"/>
    <cellStyle name="SubTotalNumber 2 2 5 7 2" xfId="54442"/>
    <cellStyle name="SubTotalNumber 2 2 5 7 3" xfId="54443"/>
    <cellStyle name="SubTotalNumber 2 2 5 8" xfId="54444"/>
    <cellStyle name="SubTotalNumber 2 2 5 9" xfId="54445"/>
    <cellStyle name="SubTotalNumber 2 2 6" xfId="8590"/>
    <cellStyle name="SubTotalNumber 2 2 6 2" xfId="8591"/>
    <cellStyle name="SubTotalNumber 2 2 6 2 2" xfId="54446"/>
    <cellStyle name="SubTotalNumber 2 2 6 2 3" xfId="54447"/>
    <cellStyle name="SubTotalNumber 2 2 6 3" xfId="54448"/>
    <cellStyle name="SubTotalNumber 2 2 6 4" xfId="54449"/>
    <cellStyle name="SubTotalNumber 2 2 7" xfId="8592"/>
    <cellStyle name="SubTotalNumber 2 2 7 2" xfId="8593"/>
    <cellStyle name="SubTotalNumber 2 2 7 2 2" xfId="54450"/>
    <cellStyle name="SubTotalNumber 2 2 7 2 3" xfId="54451"/>
    <cellStyle name="SubTotalNumber 2 2 7 3" xfId="54452"/>
    <cellStyle name="SubTotalNumber 2 2 7 4" xfId="54453"/>
    <cellStyle name="SubTotalNumber 2 2 8" xfId="8594"/>
    <cellStyle name="SubTotalNumber 2 2 8 2" xfId="8595"/>
    <cellStyle name="SubTotalNumber 2 2 8 2 2" xfId="54454"/>
    <cellStyle name="SubTotalNumber 2 2 8 2 3" xfId="54455"/>
    <cellStyle name="SubTotalNumber 2 2 8 3" xfId="54456"/>
    <cellStyle name="SubTotalNumber 2 2 8 4" xfId="54457"/>
    <cellStyle name="SubTotalNumber 2 2 9" xfId="8596"/>
    <cellStyle name="SubTotalNumber 2 2 9 2" xfId="8597"/>
    <cellStyle name="SubTotalNumber 2 2 9 2 2" xfId="54458"/>
    <cellStyle name="SubTotalNumber 2 2 9 2 3" xfId="54459"/>
    <cellStyle name="SubTotalNumber 2 2 9 3" xfId="54460"/>
    <cellStyle name="SubTotalNumber 2 2 9 4" xfId="54461"/>
    <cellStyle name="SubTotalNumber 2 3" xfId="8598"/>
    <cellStyle name="SubTotalNumber 2 3 10" xfId="8599"/>
    <cellStyle name="SubTotalNumber 2 3 10 2" xfId="54462"/>
    <cellStyle name="SubTotalNumber 2 3 10 3" xfId="54463"/>
    <cellStyle name="SubTotalNumber 2 3 11" xfId="54464"/>
    <cellStyle name="SubTotalNumber 2 3 12" xfId="54465"/>
    <cellStyle name="SubTotalNumber 2 3 2" xfId="8600"/>
    <cellStyle name="SubTotalNumber 2 3 2 2" xfId="8601"/>
    <cellStyle name="SubTotalNumber 2 3 2 2 2" xfId="8602"/>
    <cellStyle name="SubTotalNumber 2 3 2 2 2 2" xfId="54466"/>
    <cellStyle name="SubTotalNumber 2 3 2 2 2 3" xfId="54467"/>
    <cellStyle name="SubTotalNumber 2 3 2 2 3" xfId="54468"/>
    <cellStyle name="SubTotalNumber 2 3 2 2 4" xfId="54469"/>
    <cellStyle name="SubTotalNumber 2 3 2 3" xfId="8603"/>
    <cellStyle name="SubTotalNumber 2 3 2 3 2" xfId="8604"/>
    <cellStyle name="SubTotalNumber 2 3 2 3 2 2" xfId="54470"/>
    <cellStyle name="SubTotalNumber 2 3 2 3 2 3" xfId="54471"/>
    <cellStyle name="SubTotalNumber 2 3 2 3 3" xfId="54472"/>
    <cellStyle name="SubTotalNumber 2 3 2 3 4" xfId="54473"/>
    <cellStyle name="SubTotalNumber 2 3 2 4" xfId="8605"/>
    <cellStyle name="SubTotalNumber 2 3 2 4 2" xfId="8606"/>
    <cellStyle name="SubTotalNumber 2 3 2 4 2 2" xfId="54474"/>
    <cellStyle name="SubTotalNumber 2 3 2 4 2 3" xfId="54475"/>
    <cellStyle name="SubTotalNumber 2 3 2 4 3" xfId="54476"/>
    <cellStyle name="SubTotalNumber 2 3 2 4 4" xfId="54477"/>
    <cellStyle name="SubTotalNumber 2 3 2 5" xfId="8607"/>
    <cellStyle name="SubTotalNumber 2 3 2 5 2" xfId="8608"/>
    <cellStyle name="SubTotalNumber 2 3 2 5 2 2" xfId="54478"/>
    <cellStyle name="SubTotalNumber 2 3 2 5 2 3" xfId="54479"/>
    <cellStyle name="SubTotalNumber 2 3 2 5 3" xfId="54480"/>
    <cellStyle name="SubTotalNumber 2 3 2 5 4" xfId="54481"/>
    <cellStyle name="SubTotalNumber 2 3 2 6" xfId="8609"/>
    <cellStyle name="SubTotalNumber 2 3 2 6 2" xfId="8610"/>
    <cellStyle name="SubTotalNumber 2 3 2 6 2 2" xfId="54482"/>
    <cellStyle name="SubTotalNumber 2 3 2 6 2 3" xfId="54483"/>
    <cellStyle name="SubTotalNumber 2 3 2 6 3" xfId="54484"/>
    <cellStyle name="SubTotalNumber 2 3 2 6 4" xfId="54485"/>
    <cellStyle name="SubTotalNumber 2 3 2 7" xfId="8611"/>
    <cellStyle name="SubTotalNumber 2 3 2 7 2" xfId="54486"/>
    <cellStyle name="SubTotalNumber 2 3 2 7 3" xfId="54487"/>
    <cellStyle name="SubTotalNumber 2 3 2 8" xfId="54488"/>
    <cellStyle name="SubTotalNumber 2 3 2 9" xfId="54489"/>
    <cellStyle name="SubTotalNumber 2 3 3" xfId="8612"/>
    <cellStyle name="SubTotalNumber 2 3 3 2" xfId="8613"/>
    <cellStyle name="SubTotalNumber 2 3 3 2 2" xfId="8614"/>
    <cellStyle name="SubTotalNumber 2 3 3 2 2 2" xfId="54490"/>
    <cellStyle name="SubTotalNumber 2 3 3 2 2 3" xfId="54491"/>
    <cellStyle name="SubTotalNumber 2 3 3 2 3" xfId="54492"/>
    <cellStyle name="SubTotalNumber 2 3 3 2 4" xfId="54493"/>
    <cellStyle name="SubTotalNumber 2 3 3 3" xfId="8615"/>
    <cellStyle name="SubTotalNumber 2 3 3 3 2" xfId="8616"/>
    <cellStyle name="SubTotalNumber 2 3 3 3 2 2" xfId="54494"/>
    <cellStyle name="SubTotalNumber 2 3 3 3 2 3" xfId="54495"/>
    <cellStyle name="SubTotalNumber 2 3 3 3 3" xfId="54496"/>
    <cellStyle name="SubTotalNumber 2 3 3 3 4" xfId="54497"/>
    <cellStyle name="SubTotalNumber 2 3 3 4" xfId="8617"/>
    <cellStyle name="SubTotalNumber 2 3 3 4 2" xfId="8618"/>
    <cellStyle name="SubTotalNumber 2 3 3 4 2 2" xfId="54498"/>
    <cellStyle name="SubTotalNumber 2 3 3 4 2 3" xfId="54499"/>
    <cellStyle name="SubTotalNumber 2 3 3 4 3" xfId="54500"/>
    <cellStyle name="SubTotalNumber 2 3 3 4 4" xfId="54501"/>
    <cellStyle name="SubTotalNumber 2 3 3 5" xfId="8619"/>
    <cellStyle name="SubTotalNumber 2 3 3 5 2" xfId="8620"/>
    <cellStyle name="SubTotalNumber 2 3 3 5 2 2" xfId="54502"/>
    <cellStyle name="SubTotalNumber 2 3 3 5 2 3" xfId="54503"/>
    <cellStyle name="SubTotalNumber 2 3 3 5 3" xfId="54504"/>
    <cellStyle name="SubTotalNumber 2 3 3 5 4" xfId="54505"/>
    <cellStyle name="SubTotalNumber 2 3 3 6" xfId="8621"/>
    <cellStyle name="SubTotalNumber 2 3 3 6 2" xfId="8622"/>
    <cellStyle name="SubTotalNumber 2 3 3 6 2 2" xfId="54506"/>
    <cellStyle name="SubTotalNumber 2 3 3 6 2 3" xfId="54507"/>
    <cellStyle name="SubTotalNumber 2 3 3 6 3" xfId="54508"/>
    <cellStyle name="SubTotalNumber 2 3 3 6 4" xfId="54509"/>
    <cellStyle name="SubTotalNumber 2 3 3 7" xfId="8623"/>
    <cellStyle name="SubTotalNumber 2 3 3 7 2" xfId="54510"/>
    <cellStyle name="SubTotalNumber 2 3 3 7 3" xfId="54511"/>
    <cellStyle name="SubTotalNumber 2 3 3 8" xfId="54512"/>
    <cellStyle name="SubTotalNumber 2 3 3 9" xfId="54513"/>
    <cellStyle name="SubTotalNumber 2 3 4" xfId="8624"/>
    <cellStyle name="SubTotalNumber 2 3 4 2" xfId="8625"/>
    <cellStyle name="SubTotalNumber 2 3 4 2 2" xfId="8626"/>
    <cellStyle name="SubTotalNumber 2 3 4 2 2 2" xfId="54514"/>
    <cellStyle name="SubTotalNumber 2 3 4 2 2 3" xfId="54515"/>
    <cellStyle name="SubTotalNumber 2 3 4 2 3" xfId="54516"/>
    <cellStyle name="SubTotalNumber 2 3 4 2 4" xfId="54517"/>
    <cellStyle name="SubTotalNumber 2 3 4 3" xfId="8627"/>
    <cellStyle name="SubTotalNumber 2 3 4 3 2" xfId="8628"/>
    <cellStyle name="SubTotalNumber 2 3 4 3 2 2" xfId="54518"/>
    <cellStyle name="SubTotalNumber 2 3 4 3 2 3" xfId="54519"/>
    <cellStyle name="SubTotalNumber 2 3 4 3 3" xfId="54520"/>
    <cellStyle name="SubTotalNumber 2 3 4 3 4" xfId="54521"/>
    <cellStyle name="SubTotalNumber 2 3 4 4" xfId="8629"/>
    <cellStyle name="SubTotalNumber 2 3 4 4 2" xfId="8630"/>
    <cellStyle name="SubTotalNumber 2 3 4 4 2 2" xfId="54522"/>
    <cellStyle name="SubTotalNumber 2 3 4 4 2 3" xfId="54523"/>
    <cellStyle name="SubTotalNumber 2 3 4 4 3" xfId="54524"/>
    <cellStyle name="SubTotalNumber 2 3 4 4 4" xfId="54525"/>
    <cellStyle name="SubTotalNumber 2 3 4 5" xfId="8631"/>
    <cellStyle name="SubTotalNumber 2 3 4 5 2" xfId="8632"/>
    <cellStyle name="SubTotalNumber 2 3 4 5 2 2" xfId="54526"/>
    <cellStyle name="SubTotalNumber 2 3 4 5 2 3" xfId="54527"/>
    <cellStyle name="SubTotalNumber 2 3 4 5 3" xfId="54528"/>
    <cellStyle name="SubTotalNumber 2 3 4 5 4" xfId="54529"/>
    <cellStyle name="SubTotalNumber 2 3 4 6" xfId="8633"/>
    <cellStyle name="SubTotalNumber 2 3 4 6 2" xfId="8634"/>
    <cellStyle name="SubTotalNumber 2 3 4 6 2 2" xfId="54530"/>
    <cellStyle name="SubTotalNumber 2 3 4 6 2 3" xfId="54531"/>
    <cellStyle name="SubTotalNumber 2 3 4 6 3" xfId="54532"/>
    <cellStyle name="SubTotalNumber 2 3 4 6 4" xfId="54533"/>
    <cellStyle name="SubTotalNumber 2 3 4 7" xfId="8635"/>
    <cellStyle name="SubTotalNumber 2 3 4 7 2" xfId="54534"/>
    <cellStyle name="SubTotalNumber 2 3 4 7 3" xfId="54535"/>
    <cellStyle name="SubTotalNumber 2 3 4 8" xfId="54536"/>
    <cellStyle name="SubTotalNumber 2 3 4 9" xfId="54537"/>
    <cellStyle name="SubTotalNumber 2 3 5" xfId="8636"/>
    <cellStyle name="SubTotalNumber 2 3 5 2" xfId="8637"/>
    <cellStyle name="SubTotalNumber 2 3 5 2 2" xfId="54538"/>
    <cellStyle name="SubTotalNumber 2 3 5 2 3" xfId="54539"/>
    <cellStyle name="SubTotalNumber 2 3 5 3" xfId="54540"/>
    <cellStyle name="SubTotalNumber 2 3 5 4" xfId="54541"/>
    <cellStyle name="SubTotalNumber 2 3 6" xfId="8638"/>
    <cellStyle name="SubTotalNumber 2 3 6 2" xfId="8639"/>
    <cellStyle name="SubTotalNumber 2 3 6 2 2" xfId="54542"/>
    <cellStyle name="SubTotalNumber 2 3 6 2 3" xfId="54543"/>
    <cellStyle name="SubTotalNumber 2 3 6 3" xfId="54544"/>
    <cellStyle name="SubTotalNumber 2 3 6 4" xfId="54545"/>
    <cellStyle name="SubTotalNumber 2 3 7" xfId="8640"/>
    <cellStyle name="SubTotalNumber 2 3 7 2" xfId="8641"/>
    <cellStyle name="SubTotalNumber 2 3 7 2 2" xfId="54546"/>
    <cellStyle name="SubTotalNumber 2 3 7 2 3" xfId="54547"/>
    <cellStyle name="SubTotalNumber 2 3 7 3" xfId="54548"/>
    <cellStyle name="SubTotalNumber 2 3 7 4" xfId="54549"/>
    <cellStyle name="SubTotalNumber 2 3 8" xfId="8642"/>
    <cellStyle name="SubTotalNumber 2 3 8 2" xfId="8643"/>
    <cellStyle name="SubTotalNumber 2 3 8 2 2" xfId="54550"/>
    <cellStyle name="SubTotalNumber 2 3 8 2 3" xfId="54551"/>
    <cellStyle name="SubTotalNumber 2 3 8 3" xfId="54552"/>
    <cellStyle name="SubTotalNumber 2 3 8 4" xfId="54553"/>
    <cellStyle name="SubTotalNumber 2 3 9" xfId="8644"/>
    <cellStyle name="SubTotalNumber 2 3 9 2" xfId="8645"/>
    <cellStyle name="SubTotalNumber 2 3 9 2 2" xfId="54554"/>
    <cellStyle name="SubTotalNumber 2 3 9 2 3" xfId="54555"/>
    <cellStyle name="SubTotalNumber 2 3 9 3" xfId="54556"/>
    <cellStyle name="SubTotalNumber 2 3 9 4" xfId="54557"/>
    <cellStyle name="SubTotalNumber 2 4" xfId="8646"/>
    <cellStyle name="SubTotalNumber 2 4 2" xfId="8647"/>
    <cellStyle name="SubTotalNumber 2 4 2 2" xfId="8648"/>
    <cellStyle name="SubTotalNumber 2 4 2 2 2" xfId="54558"/>
    <cellStyle name="SubTotalNumber 2 4 2 2 3" xfId="54559"/>
    <cellStyle name="SubTotalNumber 2 4 2 3" xfId="54560"/>
    <cellStyle name="SubTotalNumber 2 4 2 4" xfId="54561"/>
    <cellStyle name="SubTotalNumber 2 4 3" xfId="8649"/>
    <cellStyle name="SubTotalNumber 2 4 3 2" xfId="8650"/>
    <cellStyle name="SubTotalNumber 2 4 3 2 2" xfId="54562"/>
    <cellStyle name="SubTotalNumber 2 4 3 2 3" xfId="54563"/>
    <cellStyle name="SubTotalNumber 2 4 3 3" xfId="54564"/>
    <cellStyle name="SubTotalNumber 2 4 3 4" xfId="54565"/>
    <cellStyle name="SubTotalNumber 2 4 4" xfId="8651"/>
    <cellStyle name="SubTotalNumber 2 4 4 2" xfId="8652"/>
    <cellStyle name="SubTotalNumber 2 4 4 2 2" xfId="54566"/>
    <cellStyle name="SubTotalNumber 2 4 4 2 3" xfId="54567"/>
    <cellStyle name="SubTotalNumber 2 4 4 3" xfId="54568"/>
    <cellStyle name="SubTotalNumber 2 4 4 4" xfId="54569"/>
    <cellStyle name="SubTotalNumber 2 4 5" xfId="8653"/>
    <cellStyle name="SubTotalNumber 2 4 5 2" xfId="8654"/>
    <cellStyle name="SubTotalNumber 2 4 5 2 2" xfId="54570"/>
    <cellStyle name="SubTotalNumber 2 4 5 2 3" xfId="54571"/>
    <cellStyle name="SubTotalNumber 2 4 5 3" xfId="54572"/>
    <cellStyle name="SubTotalNumber 2 4 5 4" xfId="54573"/>
    <cellStyle name="SubTotalNumber 2 4 6" xfId="8655"/>
    <cellStyle name="SubTotalNumber 2 4 6 2" xfId="8656"/>
    <cellStyle name="SubTotalNumber 2 4 6 2 2" xfId="54574"/>
    <cellStyle name="SubTotalNumber 2 4 6 2 3" xfId="54575"/>
    <cellStyle name="SubTotalNumber 2 4 6 3" xfId="54576"/>
    <cellStyle name="SubTotalNumber 2 4 6 4" xfId="54577"/>
    <cellStyle name="SubTotalNumber 2 4 7" xfId="8657"/>
    <cellStyle name="SubTotalNumber 2 4 7 2" xfId="54578"/>
    <cellStyle name="SubTotalNumber 2 4 7 3" xfId="54579"/>
    <cellStyle name="SubTotalNumber 2 4 8" xfId="54580"/>
    <cellStyle name="SubTotalNumber 2 4 9" xfId="54581"/>
    <cellStyle name="SubTotalNumber 2 5" xfId="8658"/>
    <cellStyle name="SubTotalNumber 2 5 2" xfId="8659"/>
    <cellStyle name="SubTotalNumber 2 5 2 2" xfId="8660"/>
    <cellStyle name="SubTotalNumber 2 5 2 2 2" xfId="54582"/>
    <cellStyle name="SubTotalNumber 2 5 2 2 3" xfId="54583"/>
    <cellStyle name="SubTotalNumber 2 5 2 3" xfId="54584"/>
    <cellStyle name="SubTotalNumber 2 5 2 4" xfId="54585"/>
    <cellStyle name="SubTotalNumber 2 5 3" xfId="8661"/>
    <cellStyle name="SubTotalNumber 2 5 3 2" xfId="8662"/>
    <cellStyle name="SubTotalNumber 2 5 3 2 2" xfId="54586"/>
    <cellStyle name="SubTotalNumber 2 5 3 2 3" xfId="54587"/>
    <cellStyle name="SubTotalNumber 2 5 3 3" xfId="54588"/>
    <cellStyle name="SubTotalNumber 2 5 3 4" xfId="54589"/>
    <cellStyle name="SubTotalNumber 2 5 4" xfId="8663"/>
    <cellStyle name="SubTotalNumber 2 5 4 2" xfId="8664"/>
    <cellStyle name="SubTotalNumber 2 5 4 2 2" xfId="54590"/>
    <cellStyle name="SubTotalNumber 2 5 4 2 3" xfId="54591"/>
    <cellStyle name="SubTotalNumber 2 5 4 3" xfId="54592"/>
    <cellStyle name="SubTotalNumber 2 5 4 4" xfId="54593"/>
    <cellStyle name="SubTotalNumber 2 5 5" xfId="8665"/>
    <cellStyle name="SubTotalNumber 2 5 5 2" xfId="8666"/>
    <cellStyle name="SubTotalNumber 2 5 5 2 2" xfId="54594"/>
    <cellStyle name="SubTotalNumber 2 5 5 2 3" xfId="54595"/>
    <cellStyle name="SubTotalNumber 2 5 5 3" xfId="54596"/>
    <cellStyle name="SubTotalNumber 2 5 5 4" xfId="54597"/>
    <cellStyle name="SubTotalNumber 2 5 6" xfId="8667"/>
    <cellStyle name="SubTotalNumber 2 5 6 2" xfId="8668"/>
    <cellStyle name="SubTotalNumber 2 5 6 2 2" xfId="54598"/>
    <cellStyle name="SubTotalNumber 2 5 6 2 3" xfId="54599"/>
    <cellStyle name="SubTotalNumber 2 5 6 3" xfId="54600"/>
    <cellStyle name="SubTotalNumber 2 5 6 4" xfId="54601"/>
    <cellStyle name="SubTotalNumber 2 5 7" xfId="8669"/>
    <cellStyle name="SubTotalNumber 2 5 7 2" xfId="54602"/>
    <cellStyle name="SubTotalNumber 2 5 7 3" xfId="54603"/>
    <cellStyle name="SubTotalNumber 2 5 8" xfId="54604"/>
    <cellStyle name="SubTotalNumber 2 5 9" xfId="54605"/>
    <cellStyle name="SubTotalNumber 2 6" xfId="8670"/>
    <cellStyle name="SubTotalNumber 2 6 2" xfId="8671"/>
    <cellStyle name="SubTotalNumber 2 6 2 2" xfId="8672"/>
    <cellStyle name="SubTotalNumber 2 6 2 2 2" xfId="54606"/>
    <cellStyle name="SubTotalNumber 2 6 2 2 3" xfId="54607"/>
    <cellStyle name="SubTotalNumber 2 6 2 3" xfId="54608"/>
    <cellStyle name="SubTotalNumber 2 6 2 4" xfId="54609"/>
    <cellStyle name="SubTotalNumber 2 6 3" xfId="8673"/>
    <cellStyle name="SubTotalNumber 2 6 3 2" xfId="8674"/>
    <cellStyle name="SubTotalNumber 2 6 3 2 2" xfId="54610"/>
    <cellStyle name="SubTotalNumber 2 6 3 2 3" xfId="54611"/>
    <cellStyle name="SubTotalNumber 2 6 3 3" xfId="54612"/>
    <cellStyle name="SubTotalNumber 2 6 3 4" xfId="54613"/>
    <cellStyle name="SubTotalNumber 2 6 4" xfId="8675"/>
    <cellStyle name="SubTotalNumber 2 6 4 2" xfId="8676"/>
    <cellStyle name="SubTotalNumber 2 6 4 2 2" xfId="54614"/>
    <cellStyle name="SubTotalNumber 2 6 4 2 3" xfId="54615"/>
    <cellStyle name="SubTotalNumber 2 6 4 3" xfId="54616"/>
    <cellStyle name="SubTotalNumber 2 6 4 4" xfId="54617"/>
    <cellStyle name="SubTotalNumber 2 6 5" xfId="8677"/>
    <cellStyle name="SubTotalNumber 2 6 5 2" xfId="8678"/>
    <cellStyle name="SubTotalNumber 2 6 5 2 2" xfId="54618"/>
    <cellStyle name="SubTotalNumber 2 6 5 2 3" xfId="54619"/>
    <cellStyle name="SubTotalNumber 2 6 5 3" xfId="54620"/>
    <cellStyle name="SubTotalNumber 2 6 5 4" xfId="54621"/>
    <cellStyle name="SubTotalNumber 2 6 6" xfId="8679"/>
    <cellStyle name="SubTotalNumber 2 6 6 2" xfId="8680"/>
    <cellStyle name="SubTotalNumber 2 6 6 2 2" xfId="54622"/>
    <cellStyle name="SubTotalNumber 2 6 6 2 3" xfId="54623"/>
    <cellStyle name="SubTotalNumber 2 6 6 3" xfId="54624"/>
    <cellStyle name="SubTotalNumber 2 6 6 4" xfId="54625"/>
    <cellStyle name="SubTotalNumber 2 6 7" xfId="8681"/>
    <cellStyle name="SubTotalNumber 2 6 7 2" xfId="54626"/>
    <cellStyle name="SubTotalNumber 2 6 7 3" xfId="54627"/>
    <cellStyle name="SubTotalNumber 2 6 8" xfId="54628"/>
    <cellStyle name="SubTotalNumber 2 6 9" xfId="54629"/>
    <cellStyle name="SubTotalNumber 2 7" xfId="8682"/>
    <cellStyle name="SubTotalNumber 2 7 2" xfId="8683"/>
    <cellStyle name="SubTotalNumber 2 7 2 2" xfId="54630"/>
    <cellStyle name="SubTotalNumber 2 7 2 3" xfId="54631"/>
    <cellStyle name="SubTotalNumber 2 7 3" xfId="54632"/>
    <cellStyle name="SubTotalNumber 2 7 4" xfId="54633"/>
    <cellStyle name="SubTotalNumber 2 8" xfId="8684"/>
    <cellStyle name="SubTotalNumber 2 8 2" xfId="8685"/>
    <cellStyle name="SubTotalNumber 2 8 2 2" xfId="54634"/>
    <cellStyle name="SubTotalNumber 2 8 2 3" xfId="54635"/>
    <cellStyle name="SubTotalNumber 2 8 3" xfId="54636"/>
    <cellStyle name="SubTotalNumber 2 8 4" xfId="54637"/>
    <cellStyle name="SubTotalNumber 2 9" xfId="8686"/>
    <cellStyle name="SubTotalNumber 2 9 2" xfId="8687"/>
    <cellStyle name="SubTotalNumber 2 9 2 2" xfId="54638"/>
    <cellStyle name="SubTotalNumber 2 9 2 3" xfId="54639"/>
    <cellStyle name="SubTotalNumber 2 9 3" xfId="54640"/>
    <cellStyle name="SubTotalNumber 2 9 4" xfId="54641"/>
    <cellStyle name="SubTotalNumber 20" xfId="8688"/>
    <cellStyle name="SubTotalNumber 20 2" xfId="54642"/>
    <cellStyle name="SubTotalNumber 20 3" xfId="54643"/>
    <cellStyle name="SubTotalNumber 21" xfId="8689"/>
    <cellStyle name="SubTotalNumber 21 2" xfId="54644"/>
    <cellStyle name="SubTotalNumber 21 3" xfId="54645"/>
    <cellStyle name="SubTotalNumber 22" xfId="54646"/>
    <cellStyle name="SubTotalNumber 22 2" xfId="54647"/>
    <cellStyle name="SubTotalNumber 23" xfId="54648"/>
    <cellStyle name="SubTotalNumber 23 2" xfId="54649"/>
    <cellStyle name="SubTotalNumber 24" xfId="54650"/>
    <cellStyle name="SubTotalNumber 25" xfId="54651"/>
    <cellStyle name="SubTotalNumber 3" xfId="8690"/>
    <cellStyle name="SubTotalNumber 3 10" xfId="8691"/>
    <cellStyle name="SubTotalNumber 3 10 2" xfId="8692"/>
    <cellStyle name="SubTotalNumber 3 10 2 2" xfId="54652"/>
    <cellStyle name="SubTotalNumber 3 10 2 3" xfId="54653"/>
    <cellStyle name="SubTotalNumber 3 10 3" xfId="54654"/>
    <cellStyle name="SubTotalNumber 3 10 4" xfId="54655"/>
    <cellStyle name="SubTotalNumber 3 11" xfId="8693"/>
    <cellStyle name="SubTotalNumber 3 11 2" xfId="54656"/>
    <cellStyle name="SubTotalNumber 3 11 3" xfId="54657"/>
    <cellStyle name="SubTotalNumber 3 12" xfId="8694"/>
    <cellStyle name="SubTotalNumber 3 12 2" xfId="54658"/>
    <cellStyle name="SubTotalNumber 3 12 3" xfId="54659"/>
    <cellStyle name="SubTotalNumber 3 13" xfId="8695"/>
    <cellStyle name="SubTotalNumber 3 13 2" xfId="54660"/>
    <cellStyle name="SubTotalNumber 3 13 3" xfId="54661"/>
    <cellStyle name="SubTotalNumber 3 14" xfId="8696"/>
    <cellStyle name="SubTotalNumber 3 14 2" xfId="54662"/>
    <cellStyle name="SubTotalNumber 3 14 3" xfId="54663"/>
    <cellStyle name="SubTotalNumber 3 15" xfId="8697"/>
    <cellStyle name="SubTotalNumber 3 15 2" xfId="54664"/>
    <cellStyle name="SubTotalNumber 3 15 3" xfId="54665"/>
    <cellStyle name="SubTotalNumber 3 16" xfId="54666"/>
    <cellStyle name="SubTotalNumber 3 16 2" xfId="54667"/>
    <cellStyle name="SubTotalNumber 3 17" xfId="54668"/>
    <cellStyle name="SubTotalNumber 3 17 2" xfId="54669"/>
    <cellStyle name="SubTotalNumber 3 18" xfId="54670"/>
    <cellStyle name="SubTotalNumber 3 19" xfId="54671"/>
    <cellStyle name="SubTotalNumber 3 2" xfId="8698"/>
    <cellStyle name="SubTotalNumber 3 2 10" xfId="8699"/>
    <cellStyle name="SubTotalNumber 3 2 10 2" xfId="54672"/>
    <cellStyle name="SubTotalNumber 3 2 10 3" xfId="54673"/>
    <cellStyle name="SubTotalNumber 3 2 11" xfId="8700"/>
    <cellStyle name="SubTotalNumber 3 2 11 2" xfId="54674"/>
    <cellStyle name="SubTotalNumber 3 2 11 3" xfId="54675"/>
    <cellStyle name="SubTotalNumber 3 2 12" xfId="8701"/>
    <cellStyle name="SubTotalNumber 3 2 12 2" xfId="54676"/>
    <cellStyle name="SubTotalNumber 3 2 12 3" xfId="54677"/>
    <cellStyle name="SubTotalNumber 3 2 13" xfId="8702"/>
    <cellStyle name="SubTotalNumber 3 2 13 2" xfId="54678"/>
    <cellStyle name="SubTotalNumber 3 2 13 3" xfId="54679"/>
    <cellStyle name="SubTotalNumber 3 2 14" xfId="8703"/>
    <cellStyle name="SubTotalNumber 3 2 14 2" xfId="54680"/>
    <cellStyle name="SubTotalNumber 3 2 14 3" xfId="54681"/>
    <cellStyle name="SubTotalNumber 3 2 15" xfId="54682"/>
    <cellStyle name="SubTotalNumber 3 2 15 2" xfId="54683"/>
    <cellStyle name="SubTotalNumber 3 2 16" xfId="54684"/>
    <cellStyle name="SubTotalNumber 3 2 16 2" xfId="54685"/>
    <cellStyle name="SubTotalNumber 3 2 17" xfId="54686"/>
    <cellStyle name="SubTotalNumber 3 2 2" xfId="8704"/>
    <cellStyle name="SubTotalNumber 3 2 2 10" xfId="8705"/>
    <cellStyle name="SubTotalNumber 3 2 2 10 2" xfId="54687"/>
    <cellStyle name="SubTotalNumber 3 2 2 10 3" xfId="54688"/>
    <cellStyle name="SubTotalNumber 3 2 2 11" xfId="54689"/>
    <cellStyle name="SubTotalNumber 3 2 2 12" xfId="54690"/>
    <cellStyle name="SubTotalNumber 3 2 2 2" xfId="8706"/>
    <cellStyle name="SubTotalNumber 3 2 2 2 2" xfId="8707"/>
    <cellStyle name="SubTotalNumber 3 2 2 2 2 2" xfId="8708"/>
    <cellStyle name="SubTotalNumber 3 2 2 2 2 2 2" xfId="54691"/>
    <cellStyle name="SubTotalNumber 3 2 2 2 2 2 3" xfId="54692"/>
    <cellStyle name="SubTotalNumber 3 2 2 2 2 3" xfId="54693"/>
    <cellStyle name="SubTotalNumber 3 2 2 2 2 4" xfId="54694"/>
    <cellStyle name="SubTotalNumber 3 2 2 2 3" xfId="8709"/>
    <cellStyle name="SubTotalNumber 3 2 2 2 3 2" xfId="8710"/>
    <cellStyle name="SubTotalNumber 3 2 2 2 3 2 2" xfId="54695"/>
    <cellStyle name="SubTotalNumber 3 2 2 2 3 2 3" xfId="54696"/>
    <cellStyle name="SubTotalNumber 3 2 2 2 3 3" xfId="54697"/>
    <cellStyle name="SubTotalNumber 3 2 2 2 3 4" xfId="54698"/>
    <cellStyle name="SubTotalNumber 3 2 2 2 4" xfId="8711"/>
    <cellStyle name="SubTotalNumber 3 2 2 2 4 2" xfId="8712"/>
    <cellStyle name="SubTotalNumber 3 2 2 2 4 2 2" xfId="54699"/>
    <cellStyle name="SubTotalNumber 3 2 2 2 4 2 3" xfId="54700"/>
    <cellStyle name="SubTotalNumber 3 2 2 2 4 3" xfId="54701"/>
    <cellStyle name="SubTotalNumber 3 2 2 2 4 4" xfId="54702"/>
    <cellStyle name="SubTotalNumber 3 2 2 2 5" xfId="8713"/>
    <cellStyle name="SubTotalNumber 3 2 2 2 5 2" xfId="8714"/>
    <cellStyle name="SubTotalNumber 3 2 2 2 5 2 2" xfId="54703"/>
    <cellStyle name="SubTotalNumber 3 2 2 2 5 2 3" xfId="54704"/>
    <cellStyle name="SubTotalNumber 3 2 2 2 5 3" xfId="54705"/>
    <cellStyle name="SubTotalNumber 3 2 2 2 5 4" xfId="54706"/>
    <cellStyle name="SubTotalNumber 3 2 2 2 6" xfId="8715"/>
    <cellStyle name="SubTotalNumber 3 2 2 2 6 2" xfId="8716"/>
    <cellStyle name="SubTotalNumber 3 2 2 2 6 2 2" xfId="54707"/>
    <cellStyle name="SubTotalNumber 3 2 2 2 6 2 3" xfId="54708"/>
    <cellStyle name="SubTotalNumber 3 2 2 2 6 3" xfId="54709"/>
    <cellStyle name="SubTotalNumber 3 2 2 2 6 4" xfId="54710"/>
    <cellStyle name="SubTotalNumber 3 2 2 2 7" xfId="8717"/>
    <cellStyle name="SubTotalNumber 3 2 2 2 7 2" xfId="54711"/>
    <cellStyle name="SubTotalNumber 3 2 2 2 7 3" xfId="54712"/>
    <cellStyle name="SubTotalNumber 3 2 2 2 8" xfId="54713"/>
    <cellStyle name="SubTotalNumber 3 2 2 2 9" xfId="54714"/>
    <cellStyle name="SubTotalNumber 3 2 2 3" xfId="8718"/>
    <cellStyle name="SubTotalNumber 3 2 2 3 2" xfId="8719"/>
    <cellStyle name="SubTotalNumber 3 2 2 3 2 2" xfId="8720"/>
    <cellStyle name="SubTotalNumber 3 2 2 3 2 2 2" xfId="54715"/>
    <cellStyle name="SubTotalNumber 3 2 2 3 2 2 3" xfId="54716"/>
    <cellStyle name="SubTotalNumber 3 2 2 3 2 3" xfId="54717"/>
    <cellStyle name="SubTotalNumber 3 2 2 3 2 4" xfId="54718"/>
    <cellStyle name="SubTotalNumber 3 2 2 3 3" xfId="8721"/>
    <cellStyle name="SubTotalNumber 3 2 2 3 3 2" xfId="8722"/>
    <cellStyle name="SubTotalNumber 3 2 2 3 3 2 2" xfId="54719"/>
    <cellStyle name="SubTotalNumber 3 2 2 3 3 2 3" xfId="54720"/>
    <cellStyle name="SubTotalNumber 3 2 2 3 3 3" xfId="54721"/>
    <cellStyle name="SubTotalNumber 3 2 2 3 3 4" xfId="54722"/>
    <cellStyle name="SubTotalNumber 3 2 2 3 4" xfId="8723"/>
    <cellStyle name="SubTotalNumber 3 2 2 3 4 2" xfId="8724"/>
    <cellStyle name="SubTotalNumber 3 2 2 3 4 2 2" xfId="54723"/>
    <cellStyle name="SubTotalNumber 3 2 2 3 4 2 3" xfId="54724"/>
    <cellStyle name="SubTotalNumber 3 2 2 3 4 3" xfId="54725"/>
    <cellStyle name="SubTotalNumber 3 2 2 3 4 4" xfId="54726"/>
    <cellStyle name="SubTotalNumber 3 2 2 3 5" xfId="8725"/>
    <cellStyle name="SubTotalNumber 3 2 2 3 5 2" xfId="8726"/>
    <cellStyle name="SubTotalNumber 3 2 2 3 5 2 2" xfId="54727"/>
    <cellStyle name="SubTotalNumber 3 2 2 3 5 2 3" xfId="54728"/>
    <cellStyle name="SubTotalNumber 3 2 2 3 5 3" xfId="54729"/>
    <cellStyle name="SubTotalNumber 3 2 2 3 5 4" xfId="54730"/>
    <cellStyle name="SubTotalNumber 3 2 2 3 6" xfId="8727"/>
    <cellStyle name="SubTotalNumber 3 2 2 3 6 2" xfId="8728"/>
    <cellStyle name="SubTotalNumber 3 2 2 3 6 2 2" xfId="54731"/>
    <cellStyle name="SubTotalNumber 3 2 2 3 6 2 3" xfId="54732"/>
    <cellStyle name="SubTotalNumber 3 2 2 3 6 3" xfId="54733"/>
    <cellStyle name="SubTotalNumber 3 2 2 3 6 4" xfId="54734"/>
    <cellStyle name="SubTotalNumber 3 2 2 3 7" xfId="8729"/>
    <cellStyle name="SubTotalNumber 3 2 2 3 7 2" xfId="54735"/>
    <cellStyle name="SubTotalNumber 3 2 2 3 7 3" xfId="54736"/>
    <cellStyle name="SubTotalNumber 3 2 2 3 8" xfId="54737"/>
    <cellStyle name="SubTotalNumber 3 2 2 3 9" xfId="54738"/>
    <cellStyle name="SubTotalNumber 3 2 2 4" xfId="8730"/>
    <cellStyle name="SubTotalNumber 3 2 2 4 2" xfId="8731"/>
    <cellStyle name="SubTotalNumber 3 2 2 4 2 2" xfId="8732"/>
    <cellStyle name="SubTotalNumber 3 2 2 4 2 2 2" xfId="54739"/>
    <cellStyle name="SubTotalNumber 3 2 2 4 2 2 3" xfId="54740"/>
    <cellStyle name="SubTotalNumber 3 2 2 4 2 3" xfId="54741"/>
    <cellStyle name="SubTotalNumber 3 2 2 4 2 4" xfId="54742"/>
    <cellStyle name="SubTotalNumber 3 2 2 4 3" xfId="8733"/>
    <cellStyle name="SubTotalNumber 3 2 2 4 3 2" xfId="8734"/>
    <cellStyle name="SubTotalNumber 3 2 2 4 3 2 2" xfId="54743"/>
    <cellStyle name="SubTotalNumber 3 2 2 4 3 2 3" xfId="54744"/>
    <cellStyle name="SubTotalNumber 3 2 2 4 3 3" xfId="54745"/>
    <cellStyle name="SubTotalNumber 3 2 2 4 3 4" xfId="54746"/>
    <cellStyle name="SubTotalNumber 3 2 2 4 4" xfId="8735"/>
    <cellStyle name="SubTotalNumber 3 2 2 4 4 2" xfId="8736"/>
    <cellStyle name="SubTotalNumber 3 2 2 4 4 2 2" xfId="54747"/>
    <cellStyle name="SubTotalNumber 3 2 2 4 4 2 3" xfId="54748"/>
    <cellStyle name="SubTotalNumber 3 2 2 4 4 3" xfId="54749"/>
    <cellStyle name="SubTotalNumber 3 2 2 4 4 4" xfId="54750"/>
    <cellStyle name="SubTotalNumber 3 2 2 4 5" xfId="8737"/>
    <cellStyle name="SubTotalNumber 3 2 2 4 5 2" xfId="8738"/>
    <cellStyle name="SubTotalNumber 3 2 2 4 5 2 2" xfId="54751"/>
    <cellStyle name="SubTotalNumber 3 2 2 4 5 2 3" xfId="54752"/>
    <cellStyle name="SubTotalNumber 3 2 2 4 5 3" xfId="54753"/>
    <cellStyle name="SubTotalNumber 3 2 2 4 5 4" xfId="54754"/>
    <cellStyle name="SubTotalNumber 3 2 2 4 6" xfId="8739"/>
    <cellStyle name="SubTotalNumber 3 2 2 4 6 2" xfId="8740"/>
    <cellStyle name="SubTotalNumber 3 2 2 4 6 2 2" xfId="54755"/>
    <cellStyle name="SubTotalNumber 3 2 2 4 6 2 3" xfId="54756"/>
    <cellStyle name="SubTotalNumber 3 2 2 4 6 3" xfId="54757"/>
    <cellStyle name="SubTotalNumber 3 2 2 4 6 4" xfId="54758"/>
    <cellStyle name="SubTotalNumber 3 2 2 4 7" xfId="8741"/>
    <cellStyle name="SubTotalNumber 3 2 2 4 7 2" xfId="54759"/>
    <cellStyle name="SubTotalNumber 3 2 2 4 7 3" xfId="54760"/>
    <cellStyle name="SubTotalNumber 3 2 2 4 8" xfId="54761"/>
    <cellStyle name="SubTotalNumber 3 2 2 4 9" xfId="54762"/>
    <cellStyle name="SubTotalNumber 3 2 2 5" xfId="8742"/>
    <cellStyle name="SubTotalNumber 3 2 2 5 2" xfId="8743"/>
    <cellStyle name="SubTotalNumber 3 2 2 5 2 2" xfId="54763"/>
    <cellStyle name="SubTotalNumber 3 2 2 5 2 3" xfId="54764"/>
    <cellStyle name="SubTotalNumber 3 2 2 5 3" xfId="54765"/>
    <cellStyle name="SubTotalNumber 3 2 2 5 4" xfId="54766"/>
    <cellStyle name="SubTotalNumber 3 2 2 6" xfId="8744"/>
    <cellStyle name="SubTotalNumber 3 2 2 6 2" xfId="8745"/>
    <cellStyle name="SubTotalNumber 3 2 2 6 2 2" xfId="54767"/>
    <cellStyle name="SubTotalNumber 3 2 2 6 2 3" xfId="54768"/>
    <cellStyle name="SubTotalNumber 3 2 2 6 3" xfId="54769"/>
    <cellStyle name="SubTotalNumber 3 2 2 6 4" xfId="54770"/>
    <cellStyle name="SubTotalNumber 3 2 2 7" xfId="8746"/>
    <cellStyle name="SubTotalNumber 3 2 2 7 2" xfId="8747"/>
    <cellStyle name="SubTotalNumber 3 2 2 7 2 2" xfId="54771"/>
    <cellStyle name="SubTotalNumber 3 2 2 7 2 3" xfId="54772"/>
    <cellStyle name="SubTotalNumber 3 2 2 7 3" xfId="54773"/>
    <cellStyle name="SubTotalNumber 3 2 2 7 4" xfId="54774"/>
    <cellStyle name="SubTotalNumber 3 2 2 8" xfId="8748"/>
    <cellStyle name="SubTotalNumber 3 2 2 8 2" xfId="8749"/>
    <cellStyle name="SubTotalNumber 3 2 2 8 2 2" xfId="54775"/>
    <cellStyle name="SubTotalNumber 3 2 2 8 2 3" xfId="54776"/>
    <cellStyle name="SubTotalNumber 3 2 2 8 3" xfId="54777"/>
    <cellStyle name="SubTotalNumber 3 2 2 8 4" xfId="54778"/>
    <cellStyle name="SubTotalNumber 3 2 2 9" xfId="8750"/>
    <cellStyle name="SubTotalNumber 3 2 2 9 2" xfId="8751"/>
    <cellStyle name="SubTotalNumber 3 2 2 9 2 2" xfId="54779"/>
    <cellStyle name="SubTotalNumber 3 2 2 9 2 3" xfId="54780"/>
    <cellStyle name="SubTotalNumber 3 2 2 9 3" xfId="54781"/>
    <cellStyle name="SubTotalNumber 3 2 2 9 4" xfId="54782"/>
    <cellStyle name="SubTotalNumber 3 2 3" xfId="8752"/>
    <cellStyle name="SubTotalNumber 3 2 3 2" xfId="8753"/>
    <cellStyle name="SubTotalNumber 3 2 3 2 2" xfId="8754"/>
    <cellStyle name="SubTotalNumber 3 2 3 2 2 2" xfId="54783"/>
    <cellStyle name="SubTotalNumber 3 2 3 2 2 3" xfId="54784"/>
    <cellStyle name="SubTotalNumber 3 2 3 2 3" xfId="54785"/>
    <cellStyle name="SubTotalNumber 3 2 3 2 4" xfId="54786"/>
    <cellStyle name="SubTotalNumber 3 2 3 3" xfId="8755"/>
    <cellStyle name="SubTotalNumber 3 2 3 3 2" xfId="8756"/>
    <cellStyle name="SubTotalNumber 3 2 3 3 2 2" xfId="54787"/>
    <cellStyle name="SubTotalNumber 3 2 3 3 2 3" xfId="54788"/>
    <cellStyle name="SubTotalNumber 3 2 3 3 3" xfId="54789"/>
    <cellStyle name="SubTotalNumber 3 2 3 3 4" xfId="54790"/>
    <cellStyle name="SubTotalNumber 3 2 3 4" xfId="8757"/>
    <cellStyle name="SubTotalNumber 3 2 3 4 2" xfId="8758"/>
    <cellStyle name="SubTotalNumber 3 2 3 4 2 2" xfId="54791"/>
    <cellStyle name="SubTotalNumber 3 2 3 4 2 3" xfId="54792"/>
    <cellStyle name="SubTotalNumber 3 2 3 4 3" xfId="54793"/>
    <cellStyle name="SubTotalNumber 3 2 3 4 4" xfId="54794"/>
    <cellStyle name="SubTotalNumber 3 2 3 5" xfId="8759"/>
    <cellStyle name="SubTotalNumber 3 2 3 5 2" xfId="8760"/>
    <cellStyle name="SubTotalNumber 3 2 3 5 2 2" xfId="54795"/>
    <cellStyle name="SubTotalNumber 3 2 3 5 2 3" xfId="54796"/>
    <cellStyle name="SubTotalNumber 3 2 3 5 3" xfId="54797"/>
    <cellStyle name="SubTotalNumber 3 2 3 5 4" xfId="54798"/>
    <cellStyle name="SubTotalNumber 3 2 3 6" xfId="8761"/>
    <cellStyle name="SubTotalNumber 3 2 3 6 2" xfId="8762"/>
    <cellStyle name="SubTotalNumber 3 2 3 6 2 2" xfId="54799"/>
    <cellStyle name="SubTotalNumber 3 2 3 6 2 3" xfId="54800"/>
    <cellStyle name="SubTotalNumber 3 2 3 6 3" xfId="54801"/>
    <cellStyle name="SubTotalNumber 3 2 3 6 4" xfId="54802"/>
    <cellStyle name="SubTotalNumber 3 2 3 7" xfId="8763"/>
    <cellStyle name="SubTotalNumber 3 2 3 7 2" xfId="54803"/>
    <cellStyle name="SubTotalNumber 3 2 3 7 3" xfId="54804"/>
    <cellStyle name="SubTotalNumber 3 2 3 8" xfId="54805"/>
    <cellStyle name="SubTotalNumber 3 2 3 9" xfId="54806"/>
    <cellStyle name="SubTotalNumber 3 2 4" xfId="8764"/>
    <cellStyle name="SubTotalNumber 3 2 4 2" xfId="8765"/>
    <cellStyle name="SubTotalNumber 3 2 4 2 2" xfId="8766"/>
    <cellStyle name="SubTotalNumber 3 2 4 2 2 2" xfId="54807"/>
    <cellStyle name="SubTotalNumber 3 2 4 2 2 3" xfId="54808"/>
    <cellStyle name="SubTotalNumber 3 2 4 2 3" xfId="54809"/>
    <cellStyle name="SubTotalNumber 3 2 4 2 4" xfId="54810"/>
    <cellStyle name="SubTotalNumber 3 2 4 3" xfId="8767"/>
    <cellStyle name="SubTotalNumber 3 2 4 3 2" xfId="8768"/>
    <cellStyle name="SubTotalNumber 3 2 4 3 2 2" xfId="54811"/>
    <cellStyle name="SubTotalNumber 3 2 4 3 2 3" xfId="54812"/>
    <cellStyle name="SubTotalNumber 3 2 4 3 3" xfId="54813"/>
    <cellStyle name="SubTotalNumber 3 2 4 3 4" xfId="54814"/>
    <cellStyle name="SubTotalNumber 3 2 4 4" xfId="8769"/>
    <cellStyle name="SubTotalNumber 3 2 4 4 2" xfId="8770"/>
    <cellStyle name="SubTotalNumber 3 2 4 4 2 2" xfId="54815"/>
    <cellStyle name="SubTotalNumber 3 2 4 4 2 3" xfId="54816"/>
    <cellStyle name="SubTotalNumber 3 2 4 4 3" xfId="54817"/>
    <cellStyle name="SubTotalNumber 3 2 4 4 4" xfId="54818"/>
    <cellStyle name="SubTotalNumber 3 2 4 5" xfId="8771"/>
    <cellStyle name="SubTotalNumber 3 2 4 5 2" xfId="8772"/>
    <cellStyle name="SubTotalNumber 3 2 4 5 2 2" xfId="54819"/>
    <cellStyle name="SubTotalNumber 3 2 4 5 2 3" xfId="54820"/>
    <cellStyle name="SubTotalNumber 3 2 4 5 3" xfId="54821"/>
    <cellStyle name="SubTotalNumber 3 2 4 5 4" xfId="54822"/>
    <cellStyle name="SubTotalNumber 3 2 4 6" xfId="8773"/>
    <cellStyle name="SubTotalNumber 3 2 4 6 2" xfId="8774"/>
    <cellStyle name="SubTotalNumber 3 2 4 6 2 2" xfId="54823"/>
    <cellStyle name="SubTotalNumber 3 2 4 6 2 3" xfId="54824"/>
    <cellStyle name="SubTotalNumber 3 2 4 6 3" xfId="54825"/>
    <cellStyle name="SubTotalNumber 3 2 4 6 4" xfId="54826"/>
    <cellStyle name="SubTotalNumber 3 2 4 7" xfId="8775"/>
    <cellStyle name="SubTotalNumber 3 2 4 7 2" xfId="54827"/>
    <cellStyle name="SubTotalNumber 3 2 4 7 3" xfId="54828"/>
    <cellStyle name="SubTotalNumber 3 2 4 8" xfId="54829"/>
    <cellStyle name="SubTotalNumber 3 2 4 9" xfId="54830"/>
    <cellStyle name="SubTotalNumber 3 2 5" xfId="8776"/>
    <cellStyle name="SubTotalNumber 3 2 5 2" xfId="8777"/>
    <cellStyle name="SubTotalNumber 3 2 5 2 2" xfId="8778"/>
    <cellStyle name="SubTotalNumber 3 2 5 2 2 2" xfId="54831"/>
    <cellStyle name="SubTotalNumber 3 2 5 2 2 3" xfId="54832"/>
    <cellStyle name="SubTotalNumber 3 2 5 2 3" xfId="54833"/>
    <cellStyle name="SubTotalNumber 3 2 5 2 4" xfId="54834"/>
    <cellStyle name="SubTotalNumber 3 2 5 3" xfId="8779"/>
    <cellStyle name="SubTotalNumber 3 2 5 3 2" xfId="8780"/>
    <cellStyle name="SubTotalNumber 3 2 5 3 2 2" xfId="54835"/>
    <cellStyle name="SubTotalNumber 3 2 5 3 2 3" xfId="54836"/>
    <cellStyle name="SubTotalNumber 3 2 5 3 3" xfId="54837"/>
    <cellStyle name="SubTotalNumber 3 2 5 3 4" xfId="54838"/>
    <cellStyle name="SubTotalNumber 3 2 5 4" xfId="8781"/>
    <cellStyle name="SubTotalNumber 3 2 5 4 2" xfId="8782"/>
    <cellStyle name="SubTotalNumber 3 2 5 4 2 2" xfId="54839"/>
    <cellStyle name="SubTotalNumber 3 2 5 4 2 3" xfId="54840"/>
    <cellStyle name="SubTotalNumber 3 2 5 4 3" xfId="54841"/>
    <cellStyle name="SubTotalNumber 3 2 5 4 4" xfId="54842"/>
    <cellStyle name="SubTotalNumber 3 2 5 5" xfId="8783"/>
    <cellStyle name="SubTotalNumber 3 2 5 5 2" xfId="8784"/>
    <cellStyle name="SubTotalNumber 3 2 5 5 2 2" xfId="54843"/>
    <cellStyle name="SubTotalNumber 3 2 5 5 2 3" xfId="54844"/>
    <cellStyle name="SubTotalNumber 3 2 5 5 3" xfId="54845"/>
    <cellStyle name="SubTotalNumber 3 2 5 5 4" xfId="54846"/>
    <cellStyle name="SubTotalNumber 3 2 5 6" xfId="8785"/>
    <cellStyle name="SubTotalNumber 3 2 5 6 2" xfId="8786"/>
    <cellStyle name="SubTotalNumber 3 2 5 6 2 2" xfId="54847"/>
    <cellStyle name="SubTotalNumber 3 2 5 6 2 3" xfId="54848"/>
    <cellStyle name="SubTotalNumber 3 2 5 6 3" xfId="54849"/>
    <cellStyle name="SubTotalNumber 3 2 5 6 4" xfId="54850"/>
    <cellStyle name="SubTotalNumber 3 2 5 7" xfId="8787"/>
    <cellStyle name="SubTotalNumber 3 2 5 7 2" xfId="54851"/>
    <cellStyle name="SubTotalNumber 3 2 5 7 3" xfId="54852"/>
    <cellStyle name="SubTotalNumber 3 2 5 8" xfId="54853"/>
    <cellStyle name="SubTotalNumber 3 2 5 9" xfId="54854"/>
    <cellStyle name="SubTotalNumber 3 2 6" xfId="8788"/>
    <cellStyle name="SubTotalNumber 3 2 6 2" xfId="8789"/>
    <cellStyle name="SubTotalNumber 3 2 6 2 2" xfId="54855"/>
    <cellStyle name="SubTotalNumber 3 2 6 2 3" xfId="54856"/>
    <cellStyle name="SubTotalNumber 3 2 6 3" xfId="54857"/>
    <cellStyle name="SubTotalNumber 3 2 6 4" xfId="54858"/>
    <cellStyle name="SubTotalNumber 3 2 7" xfId="8790"/>
    <cellStyle name="SubTotalNumber 3 2 7 2" xfId="8791"/>
    <cellStyle name="SubTotalNumber 3 2 7 2 2" xfId="54859"/>
    <cellStyle name="SubTotalNumber 3 2 7 2 3" xfId="54860"/>
    <cellStyle name="SubTotalNumber 3 2 7 3" xfId="54861"/>
    <cellStyle name="SubTotalNumber 3 2 7 4" xfId="54862"/>
    <cellStyle name="SubTotalNumber 3 2 8" xfId="8792"/>
    <cellStyle name="SubTotalNumber 3 2 8 2" xfId="8793"/>
    <cellStyle name="SubTotalNumber 3 2 8 2 2" xfId="54863"/>
    <cellStyle name="SubTotalNumber 3 2 8 2 3" xfId="54864"/>
    <cellStyle name="SubTotalNumber 3 2 8 3" xfId="54865"/>
    <cellStyle name="SubTotalNumber 3 2 8 4" xfId="54866"/>
    <cellStyle name="SubTotalNumber 3 2 9" xfId="8794"/>
    <cellStyle name="SubTotalNumber 3 2 9 2" xfId="8795"/>
    <cellStyle name="SubTotalNumber 3 2 9 2 2" xfId="54867"/>
    <cellStyle name="SubTotalNumber 3 2 9 2 3" xfId="54868"/>
    <cellStyle name="SubTotalNumber 3 2 9 3" xfId="54869"/>
    <cellStyle name="SubTotalNumber 3 2 9 4" xfId="54870"/>
    <cellStyle name="SubTotalNumber 3 3" xfId="8796"/>
    <cellStyle name="SubTotalNumber 3 3 10" xfId="8797"/>
    <cellStyle name="SubTotalNumber 3 3 10 2" xfId="54871"/>
    <cellStyle name="SubTotalNumber 3 3 10 3" xfId="54872"/>
    <cellStyle name="SubTotalNumber 3 3 11" xfId="54873"/>
    <cellStyle name="SubTotalNumber 3 3 12" xfId="54874"/>
    <cellStyle name="SubTotalNumber 3 3 2" xfId="8798"/>
    <cellStyle name="SubTotalNumber 3 3 2 2" xfId="8799"/>
    <cellStyle name="SubTotalNumber 3 3 2 2 2" xfId="8800"/>
    <cellStyle name="SubTotalNumber 3 3 2 2 2 2" xfId="54875"/>
    <cellStyle name="SubTotalNumber 3 3 2 2 2 3" xfId="54876"/>
    <cellStyle name="SubTotalNumber 3 3 2 2 3" xfId="54877"/>
    <cellStyle name="SubTotalNumber 3 3 2 2 4" xfId="54878"/>
    <cellStyle name="SubTotalNumber 3 3 2 3" xfId="8801"/>
    <cellStyle name="SubTotalNumber 3 3 2 3 2" xfId="8802"/>
    <cellStyle name="SubTotalNumber 3 3 2 3 2 2" xfId="54879"/>
    <cellStyle name="SubTotalNumber 3 3 2 3 2 3" xfId="54880"/>
    <cellStyle name="SubTotalNumber 3 3 2 3 3" xfId="54881"/>
    <cellStyle name="SubTotalNumber 3 3 2 3 4" xfId="54882"/>
    <cellStyle name="SubTotalNumber 3 3 2 4" xfId="8803"/>
    <cellStyle name="SubTotalNumber 3 3 2 4 2" xfId="8804"/>
    <cellStyle name="SubTotalNumber 3 3 2 4 2 2" xfId="54883"/>
    <cellStyle name="SubTotalNumber 3 3 2 4 2 3" xfId="54884"/>
    <cellStyle name="SubTotalNumber 3 3 2 4 3" xfId="54885"/>
    <cellStyle name="SubTotalNumber 3 3 2 4 4" xfId="54886"/>
    <cellStyle name="SubTotalNumber 3 3 2 5" xfId="8805"/>
    <cellStyle name="SubTotalNumber 3 3 2 5 2" xfId="8806"/>
    <cellStyle name="SubTotalNumber 3 3 2 5 2 2" xfId="54887"/>
    <cellStyle name="SubTotalNumber 3 3 2 5 2 3" xfId="54888"/>
    <cellStyle name="SubTotalNumber 3 3 2 5 3" xfId="54889"/>
    <cellStyle name="SubTotalNumber 3 3 2 5 4" xfId="54890"/>
    <cellStyle name="SubTotalNumber 3 3 2 6" xfId="8807"/>
    <cellStyle name="SubTotalNumber 3 3 2 6 2" xfId="8808"/>
    <cellStyle name="SubTotalNumber 3 3 2 6 2 2" xfId="54891"/>
    <cellStyle name="SubTotalNumber 3 3 2 6 2 3" xfId="54892"/>
    <cellStyle name="SubTotalNumber 3 3 2 6 3" xfId="54893"/>
    <cellStyle name="SubTotalNumber 3 3 2 6 4" xfId="54894"/>
    <cellStyle name="SubTotalNumber 3 3 2 7" xfId="8809"/>
    <cellStyle name="SubTotalNumber 3 3 2 7 2" xfId="54895"/>
    <cellStyle name="SubTotalNumber 3 3 2 7 3" xfId="54896"/>
    <cellStyle name="SubTotalNumber 3 3 2 8" xfId="54897"/>
    <cellStyle name="SubTotalNumber 3 3 2 9" xfId="54898"/>
    <cellStyle name="SubTotalNumber 3 3 3" xfId="8810"/>
    <cellStyle name="SubTotalNumber 3 3 3 2" xfId="8811"/>
    <cellStyle name="SubTotalNumber 3 3 3 2 2" xfId="8812"/>
    <cellStyle name="SubTotalNumber 3 3 3 2 2 2" xfId="54899"/>
    <cellStyle name="SubTotalNumber 3 3 3 2 2 3" xfId="54900"/>
    <cellStyle name="SubTotalNumber 3 3 3 2 3" xfId="54901"/>
    <cellStyle name="SubTotalNumber 3 3 3 2 4" xfId="54902"/>
    <cellStyle name="SubTotalNumber 3 3 3 3" xfId="8813"/>
    <cellStyle name="SubTotalNumber 3 3 3 3 2" xfId="8814"/>
    <cellStyle name="SubTotalNumber 3 3 3 3 2 2" xfId="54903"/>
    <cellStyle name="SubTotalNumber 3 3 3 3 2 3" xfId="54904"/>
    <cellStyle name="SubTotalNumber 3 3 3 3 3" xfId="54905"/>
    <cellStyle name="SubTotalNumber 3 3 3 3 4" xfId="54906"/>
    <cellStyle name="SubTotalNumber 3 3 3 4" xfId="8815"/>
    <cellStyle name="SubTotalNumber 3 3 3 4 2" xfId="8816"/>
    <cellStyle name="SubTotalNumber 3 3 3 4 2 2" xfId="54907"/>
    <cellStyle name="SubTotalNumber 3 3 3 4 2 3" xfId="54908"/>
    <cellStyle name="SubTotalNumber 3 3 3 4 3" xfId="54909"/>
    <cellStyle name="SubTotalNumber 3 3 3 4 4" xfId="54910"/>
    <cellStyle name="SubTotalNumber 3 3 3 5" xfId="8817"/>
    <cellStyle name="SubTotalNumber 3 3 3 5 2" xfId="8818"/>
    <cellStyle name="SubTotalNumber 3 3 3 5 2 2" xfId="54911"/>
    <cellStyle name="SubTotalNumber 3 3 3 5 2 3" xfId="54912"/>
    <cellStyle name="SubTotalNumber 3 3 3 5 3" xfId="54913"/>
    <cellStyle name="SubTotalNumber 3 3 3 5 4" xfId="54914"/>
    <cellStyle name="SubTotalNumber 3 3 3 6" xfId="8819"/>
    <cellStyle name="SubTotalNumber 3 3 3 6 2" xfId="8820"/>
    <cellStyle name="SubTotalNumber 3 3 3 6 2 2" xfId="54915"/>
    <cellStyle name="SubTotalNumber 3 3 3 6 2 3" xfId="54916"/>
    <cellStyle name="SubTotalNumber 3 3 3 6 3" xfId="54917"/>
    <cellStyle name="SubTotalNumber 3 3 3 6 4" xfId="54918"/>
    <cellStyle name="SubTotalNumber 3 3 3 7" xfId="8821"/>
    <cellStyle name="SubTotalNumber 3 3 3 7 2" xfId="54919"/>
    <cellStyle name="SubTotalNumber 3 3 3 7 3" xfId="54920"/>
    <cellStyle name="SubTotalNumber 3 3 3 8" xfId="54921"/>
    <cellStyle name="SubTotalNumber 3 3 3 9" xfId="54922"/>
    <cellStyle name="SubTotalNumber 3 3 4" xfId="8822"/>
    <cellStyle name="SubTotalNumber 3 3 4 2" xfId="8823"/>
    <cellStyle name="SubTotalNumber 3 3 4 2 2" xfId="8824"/>
    <cellStyle name="SubTotalNumber 3 3 4 2 2 2" xfId="54923"/>
    <cellStyle name="SubTotalNumber 3 3 4 2 2 3" xfId="54924"/>
    <cellStyle name="SubTotalNumber 3 3 4 2 3" xfId="54925"/>
    <cellStyle name="SubTotalNumber 3 3 4 2 4" xfId="54926"/>
    <cellStyle name="SubTotalNumber 3 3 4 3" xfId="8825"/>
    <cellStyle name="SubTotalNumber 3 3 4 3 2" xfId="8826"/>
    <cellStyle name="SubTotalNumber 3 3 4 3 2 2" xfId="54927"/>
    <cellStyle name="SubTotalNumber 3 3 4 3 2 3" xfId="54928"/>
    <cellStyle name="SubTotalNumber 3 3 4 3 3" xfId="54929"/>
    <cellStyle name="SubTotalNumber 3 3 4 3 4" xfId="54930"/>
    <cellStyle name="SubTotalNumber 3 3 4 4" xfId="8827"/>
    <cellStyle name="SubTotalNumber 3 3 4 4 2" xfId="8828"/>
    <cellStyle name="SubTotalNumber 3 3 4 4 2 2" xfId="54931"/>
    <cellStyle name="SubTotalNumber 3 3 4 4 2 3" xfId="54932"/>
    <cellStyle name="SubTotalNumber 3 3 4 4 3" xfId="54933"/>
    <cellStyle name="SubTotalNumber 3 3 4 4 4" xfId="54934"/>
    <cellStyle name="SubTotalNumber 3 3 4 5" xfId="8829"/>
    <cellStyle name="SubTotalNumber 3 3 4 5 2" xfId="8830"/>
    <cellStyle name="SubTotalNumber 3 3 4 5 2 2" xfId="54935"/>
    <cellStyle name="SubTotalNumber 3 3 4 5 2 3" xfId="54936"/>
    <cellStyle name="SubTotalNumber 3 3 4 5 3" xfId="54937"/>
    <cellStyle name="SubTotalNumber 3 3 4 5 4" xfId="54938"/>
    <cellStyle name="SubTotalNumber 3 3 4 6" xfId="8831"/>
    <cellStyle name="SubTotalNumber 3 3 4 6 2" xfId="8832"/>
    <cellStyle name="SubTotalNumber 3 3 4 6 2 2" xfId="54939"/>
    <cellStyle name="SubTotalNumber 3 3 4 6 2 3" xfId="54940"/>
    <cellStyle name="SubTotalNumber 3 3 4 6 3" xfId="54941"/>
    <cellStyle name="SubTotalNumber 3 3 4 6 4" xfId="54942"/>
    <cellStyle name="SubTotalNumber 3 3 4 7" xfId="8833"/>
    <cellStyle name="SubTotalNumber 3 3 4 7 2" xfId="54943"/>
    <cellStyle name="SubTotalNumber 3 3 4 7 3" xfId="54944"/>
    <cellStyle name="SubTotalNumber 3 3 4 8" xfId="54945"/>
    <cellStyle name="SubTotalNumber 3 3 4 9" xfId="54946"/>
    <cellStyle name="SubTotalNumber 3 3 5" xfId="8834"/>
    <cellStyle name="SubTotalNumber 3 3 5 2" xfId="8835"/>
    <cellStyle name="SubTotalNumber 3 3 5 2 2" xfId="54947"/>
    <cellStyle name="SubTotalNumber 3 3 5 2 3" xfId="54948"/>
    <cellStyle name="SubTotalNumber 3 3 5 3" xfId="54949"/>
    <cellStyle name="SubTotalNumber 3 3 5 4" xfId="54950"/>
    <cellStyle name="SubTotalNumber 3 3 6" xfId="8836"/>
    <cellStyle name="SubTotalNumber 3 3 6 2" xfId="8837"/>
    <cellStyle name="SubTotalNumber 3 3 6 2 2" xfId="54951"/>
    <cellStyle name="SubTotalNumber 3 3 6 2 3" xfId="54952"/>
    <cellStyle name="SubTotalNumber 3 3 6 3" xfId="54953"/>
    <cellStyle name="SubTotalNumber 3 3 6 4" xfId="54954"/>
    <cellStyle name="SubTotalNumber 3 3 7" xfId="8838"/>
    <cellStyle name="SubTotalNumber 3 3 7 2" xfId="8839"/>
    <cellStyle name="SubTotalNumber 3 3 7 2 2" xfId="54955"/>
    <cellStyle name="SubTotalNumber 3 3 7 2 3" xfId="54956"/>
    <cellStyle name="SubTotalNumber 3 3 7 3" xfId="54957"/>
    <cellStyle name="SubTotalNumber 3 3 7 4" xfId="54958"/>
    <cellStyle name="SubTotalNumber 3 3 8" xfId="8840"/>
    <cellStyle name="SubTotalNumber 3 3 8 2" xfId="8841"/>
    <cellStyle name="SubTotalNumber 3 3 8 2 2" xfId="54959"/>
    <cellStyle name="SubTotalNumber 3 3 8 2 3" xfId="54960"/>
    <cellStyle name="SubTotalNumber 3 3 8 3" xfId="54961"/>
    <cellStyle name="SubTotalNumber 3 3 8 4" xfId="54962"/>
    <cellStyle name="SubTotalNumber 3 3 9" xfId="8842"/>
    <cellStyle name="SubTotalNumber 3 3 9 2" xfId="8843"/>
    <cellStyle name="SubTotalNumber 3 3 9 2 2" xfId="54963"/>
    <cellStyle name="SubTotalNumber 3 3 9 2 3" xfId="54964"/>
    <cellStyle name="SubTotalNumber 3 3 9 3" xfId="54965"/>
    <cellStyle name="SubTotalNumber 3 3 9 4" xfId="54966"/>
    <cellStyle name="SubTotalNumber 3 4" xfId="8844"/>
    <cellStyle name="SubTotalNumber 3 4 2" xfId="8845"/>
    <cellStyle name="SubTotalNumber 3 4 2 2" xfId="8846"/>
    <cellStyle name="SubTotalNumber 3 4 2 2 2" xfId="54967"/>
    <cellStyle name="SubTotalNumber 3 4 2 2 3" xfId="54968"/>
    <cellStyle name="SubTotalNumber 3 4 2 3" xfId="54969"/>
    <cellStyle name="SubTotalNumber 3 4 2 4" xfId="54970"/>
    <cellStyle name="SubTotalNumber 3 4 3" xfId="8847"/>
    <cellStyle name="SubTotalNumber 3 4 3 2" xfId="8848"/>
    <cellStyle name="SubTotalNumber 3 4 3 2 2" xfId="54971"/>
    <cellStyle name="SubTotalNumber 3 4 3 2 3" xfId="54972"/>
    <cellStyle name="SubTotalNumber 3 4 3 3" xfId="54973"/>
    <cellStyle name="SubTotalNumber 3 4 3 4" xfId="54974"/>
    <cellStyle name="SubTotalNumber 3 4 4" xfId="8849"/>
    <cellStyle name="SubTotalNumber 3 4 4 2" xfId="8850"/>
    <cellStyle name="SubTotalNumber 3 4 4 2 2" xfId="54975"/>
    <cellStyle name="SubTotalNumber 3 4 4 2 3" xfId="54976"/>
    <cellStyle name="SubTotalNumber 3 4 4 3" xfId="54977"/>
    <cellStyle name="SubTotalNumber 3 4 4 4" xfId="54978"/>
    <cellStyle name="SubTotalNumber 3 4 5" xfId="8851"/>
    <cellStyle name="SubTotalNumber 3 4 5 2" xfId="8852"/>
    <cellStyle name="SubTotalNumber 3 4 5 2 2" xfId="54979"/>
    <cellStyle name="SubTotalNumber 3 4 5 2 3" xfId="54980"/>
    <cellStyle name="SubTotalNumber 3 4 5 3" xfId="54981"/>
    <cellStyle name="SubTotalNumber 3 4 5 4" xfId="54982"/>
    <cellStyle name="SubTotalNumber 3 4 6" xfId="8853"/>
    <cellStyle name="SubTotalNumber 3 4 6 2" xfId="8854"/>
    <cellStyle name="SubTotalNumber 3 4 6 2 2" xfId="54983"/>
    <cellStyle name="SubTotalNumber 3 4 6 2 3" xfId="54984"/>
    <cellStyle name="SubTotalNumber 3 4 6 3" xfId="54985"/>
    <cellStyle name="SubTotalNumber 3 4 6 4" xfId="54986"/>
    <cellStyle name="SubTotalNumber 3 4 7" xfId="8855"/>
    <cellStyle name="SubTotalNumber 3 4 7 2" xfId="54987"/>
    <cellStyle name="SubTotalNumber 3 4 7 3" xfId="54988"/>
    <cellStyle name="SubTotalNumber 3 4 8" xfId="54989"/>
    <cellStyle name="SubTotalNumber 3 4 9" xfId="54990"/>
    <cellStyle name="SubTotalNumber 3 5" xfId="8856"/>
    <cellStyle name="SubTotalNumber 3 5 2" xfId="8857"/>
    <cellStyle name="SubTotalNumber 3 5 2 2" xfId="8858"/>
    <cellStyle name="SubTotalNumber 3 5 2 2 2" xfId="54991"/>
    <cellStyle name="SubTotalNumber 3 5 2 2 3" xfId="54992"/>
    <cellStyle name="SubTotalNumber 3 5 2 3" xfId="54993"/>
    <cellStyle name="SubTotalNumber 3 5 2 4" xfId="54994"/>
    <cellStyle name="SubTotalNumber 3 5 3" xfId="8859"/>
    <cellStyle name="SubTotalNumber 3 5 3 2" xfId="8860"/>
    <cellStyle name="SubTotalNumber 3 5 3 2 2" xfId="54995"/>
    <cellStyle name="SubTotalNumber 3 5 3 2 3" xfId="54996"/>
    <cellStyle name="SubTotalNumber 3 5 3 3" xfId="54997"/>
    <cellStyle name="SubTotalNumber 3 5 3 4" xfId="54998"/>
    <cellStyle name="SubTotalNumber 3 5 4" xfId="8861"/>
    <cellStyle name="SubTotalNumber 3 5 4 2" xfId="8862"/>
    <cellStyle name="SubTotalNumber 3 5 4 2 2" xfId="54999"/>
    <cellStyle name="SubTotalNumber 3 5 4 2 3" xfId="55000"/>
    <cellStyle name="SubTotalNumber 3 5 4 3" xfId="55001"/>
    <cellStyle name="SubTotalNumber 3 5 4 4" xfId="55002"/>
    <cellStyle name="SubTotalNumber 3 5 5" xfId="8863"/>
    <cellStyle name="SubTotalNumber 3 5 5 2" xfId="8864"/>
    <cellStyle name="SubTotalNumber 3 5 5 2 2" xfId="55003"/>
    <cellStyle name="SubTotalNumber 3 5 5 2 3" xfId="55004"/>
    <cellStyle name="SubTotalNumber 3 5 5 3" xfId="55005"/>
    <cellStyle name="SubTotalNumber 3 5 5 4" xfId="55006"/>
    <cellStyle name="SubTotalNumber 3 5 6" xfId="8865"/>
    <cellStyle name="SubTotalNumber 3 5 6 2" xfId="8866"/>
    <cellStyle name="SubTotalNumber 3 5 6 2 2" xfId="55007"/>
    <cellStyle name="SubTotalNumber 3 5 6 2 3" xfId="55008"/>
    <cellStyle name="SubTotalNumber 3 5 6 3" xfId="55009"/>
    <cellStyle name="SubTotalNumber 3 5 6 4" xfId="55010"/>
    <cellStyle name="SubTotalNumber 3 5 7" xfId="8867"/>
    <cellStyle name="SubTotalNumber 3 5 7 2" xfId="55011"/>
    <cellStyle name="SubTotalNumber 3 5 7 3" xfId="55012"/>
    <cellStyle name="SubTotalNumber 3 5 8" xfId="55013"/>
    <cellStyle name="SubTotalNumber 3 5 9" xfId="55014"/>
    <cellStyle name="SubTotalNumber 3 6" xfId="8868"/>
    <cellStyle name="SubTotalNumber 3 6 2" xfId="8869"/>
    <cellStyle name="SubTotalNumber 3 6 2 2" xfId="8870"/>
    <cellStyle name="SubTotalNumber 3 6 2 2 2" xfId="55015"/>
    <cellStyle name="SubTotalNumber 3 6 2 2 3" xfId="55016"/>
    <cellStyle name="SubTotalNumber 3 6 2 3" xfId="55017"/>
    <cellStyle name="SubTotalNumber 3 6 2 4" xfId="55018"/>
    <cellStyle name="SubTotalNumber 3 6 3" xfId="8871"/>
    <cellStyle name="SubTotalNumber 3 6 3 2" xfId="8872"/>
    <cellStyle name="SubTotalNumber 3 6 3 2 2" xfId="55019"/>
    <cellStyle name="SubTotalNumber 3 6 3 2 3" xfId="55020"/>
    <cellStyle name="SubTotalNumber 3 6 3 3" xfId="55021"/>
    <cellStyle name="SubTotalNumber 3 6 3 4" xfId="55022"/>
    <cellStyle name="SubTotalNumber 3 6 4" xfId="8873"/>
    <cellStyle name="SubTotalNumber 3 6 4 2" xfId="8874"/>
    <cellStyle name="SubTotalNumber 3 6 4 2 2" xfId="55023"/>
    <cellStyle name="SubTotalNumber 3 6 4 2 3" xfId="55024"/>
    <cellStyle name="SubTotalNumber 3 6 4 3" xfId="55025"/>
    <cellStyle name="SubTotalNumber 3 6 4 4" xfId="55026"/>
    <cellStyle name="SubTotalNumber 3 6 5" xfId="8875"/>
    <cellStyle name="SubTotalNumber 3 6 5 2" xfId="8876"/>
    <cellStyle name="SubTotalNumber 3 6 5 2 2" xfId="55027"/>
    <cellStyle name="SubTotalNumber 3 6 5 2 3" xfId="55028"/>
    <cellStyle name="SubTotalNumber 3 6 5 3" xfId="55029"/>
    <cellStyle name="SubTotalNumber 3 6 5 4" xfId="55030"/>
    <cellStyle name="SubTotalNumber 3 6 6" xfId="8877"/>
    <cellStyle name="SubTotalNumber 3 6 6 2" xfId="8878"/>
    <cellStyle name="SubTotalNumber 3 6 6 2 2" xfId="55031"/>
    <cellStyle name="SubTotalNumber 3 6 6 2 3" xfId="55032"/>
    <cellStyle name="SubTotalNumber 3 6 6 3" xfId="55033"/>
    <cellStyle name="SubTotalNumber 3 6 6 4" xfId="55034"/>
    <cellStyle name="SubTotalNumber 3 6 7" xfId="8879"/>
    <cellStyle name="SubTotalNumber 3 6 7 2" xfId="55035"/>
    <cellStyle name="SubTotalNumber 3 6 7 3" xfId="55036"/>
    <cellStyle name="SubTotalNumber 3 6 8" xfId="55037"/>
    <cellStyle name="SubTotalNumber 3 6 9" xfId="55038"/>
    <cellStyle name="SubTotalNumber 3 7" xfId="8880"/>
    <cellStyle name="SubTotalNumber 3 7 2" xfId="8881"/>
    <cellStyle name="SubTotalNumber 3 7 2 2" xfId="55039"/>
    <cellStyle name="SubTotalNumber 3 7 2 3" xfId="55040"/>
    <cellStyle name="SubTotalNumber 3 7 3" xfId="55041"/>
    <cellStyle name="SubTotalNumber 3 7 4" xfId="55042"/>
    <cellStyle name="SubTotalNumber 3 8" xfId="8882"/>
    <cellStyle name="SubTotalNumber 3 8 2" xfId="8883"/>
    <cellStyle name="SubTotalNumber 3 8 2 2" xfId="55043"/>
    <cellStyle name="SubTotalNumber 3 8 2 3" xfId="55044"/>
    <cellStyle name="SubTotalNumber 3 8 3" xfId="55045"/>
    <cellStyle name="SubTotalNumber 3 8 4" xfId="55046"/>
    <cellStyle name="SubTotalNumber 3 9" xfId="8884"/>
    <cellStyle name="SubTotalNumber 3 9 2" xfId="8885"/>
    <cellStyle name="SubTotalNumber 3 9 2 2" xfId="55047"/>
    <cellStyle name="SubTotalNumber 3 9 2 3" xfId="55048"/>
    <cellStyle name="SubTotalNumber 3 9 3" xfId="55049"/>
    <cellStyle name="SubTotalNumber 3 9 4" xfId="55050"/>
    <cellStyle name="SubTotalNumber 4" xfId="8886"/>
    <cellStyle name="SubTotalNumber 4 10" xfId="8887"/>
    <cellStyle name="SubTotalNumber 4 10 2" xfId="8888"/>
    <cellStyle name="SubTotalNumber 4 10 2 2" xfId="55051"/>
    <cellStyle name="SubTotalNumber 4 10 2 3" xfId="55052"/>
    <cellStyle name="SubTotalNumber 4 10 3" xfId="55053"/>
    <cellStyle name="SubTotalNumber 4 10 4" xfId="55054"/>
    <cellStyle name="SubTotalNumber 4 11" xfId="8889"/>
    <cellStyle name="SubTotalNumber 4 11 2" xfId="55055"/>
    <cellStyle name="SubTotalNumber 4 11 3" xfId="55056"/>
    <cellStyle name="SubTotalNumber 4 12" xfId="8890"/>
    <cellStyle name="SubTotalNumber 4 12 2" xfId="55057"/>
    <cellStyle name="SubTotalNumber 4 12 3" xfId="55058"/>
    <cellStyle name="SubTotalNumber 4 13" xfId="8891"/>
    <cellStyle name="SubTotalNumber 4 13 2" xfId="55059"/>
    <cellStyle name="SubTotalNumber 4 13 3" xfId="55060"/>
    <cellStyle name="SubTotalNumber 4 14" xfId="8892"/>
    <cellStyle name="SubTotalNumber 4 14 2" xfId="55061"/>
    <cellStyle name="SubTotalNumber 4 14 3" xfId="55062"/>
    <cellStyle name="SubTotalNumber 4 15" xfId="8893"/>
    <cellStyle name="SubTotalNumber 4 15 2" xfId="55063"/>
    <cellStyle name="SubTotalNumber 4 15 3" xfId="55064"/>
    <cellStyle name="SubTotalNumber 4 16" xfId="55065"/>
    <cellStyle name="SubTotalNumber 4 16 2" xfId="55066"/>
    <cellStyle name="SubTotalNumber 4 17" xfId="55067"/>
    <cellStyle name="SubTotalNumber 4 17 2" xfId="55068"/>
    <cellStyle name="SubTotalNumber 4 18" xfId="55069"/>
    <cellStyle name="SubTotalNumber 4 19" xfId="55070"/>
    <cellStyle name="SubTotalNumber 4 2" xfId="8894"/>
    <cellStyle name="SubTotalNumber 4 2 10" xfId="8895"/>
    <cellStyle name="SubTotalNumber 4 2 10 2" xfId="55071"/>
    <cellStyle name="SubTotalNumber 4 2 10 3" xfId="55072"/>
    <cellStyle name="SubTotalNumber 4 2 11" xfId="8896"/>
    <cellStyle name="SubTotalNumber 4 2 11 2" xfId="55073"/>
    <cellStyle name="SubTotalNumber 4 2 11 3" xfId="55074"/>
    <cellStyle name="SubTotalNumber 4 2 12" xfId="8897"/>
    <cellStyle name="SubTotalNumber 4 2 12 2" xfId="55075"/>
    <cellStyle name="SubTotalNumber 4 2 12 3" xfId="55076"/>
    <cellStyle name="SubTotalNumber 4 2 13" xfId="8898"/>
    <cellStyle name="SubTotalNumber 4 2 13 2" xfId="55077"/>
    <cellStyle name="SubTotalNumber 4 2 13 3" xfId="55078"/>
    <cellStyle name="SubTotalNumber 4 2 14" xfId="8899"/>
    <cellStyle name="SubTotalNumber 4 2 14 2" xfId="55079"/>
    <cellStyle name="SubTotalNumber 4 2 14 3" xfId="55080"/>
    <cellStyle name="SubTotalNumber 4 2 15" xfId="55081"/>
    <cellStyle name="SubTotalNumber 4 2 15 2" xfId="55082"/>
    <cellStyle name="SubTotalNumber 4 2 16" xfId="55083"/>
    <cellStyle name="SubTotalNumber 4 2 16 2" xfId="55084"/>
    <cellStyle name="SubTotalNumber 4 2 17" xfId="55085"/>
    <cellStyle name="SubTotalNumber 4 2 2" xfId="8900"/>
    <cellStyle name="SubTotalNumber 4 2 2 10" xfId="8901"/>
    <cellStyle name="SubTotalNumber 4 2 2 10 2" xfId="55086"/>
    <cellStyle name="SubTotalNumber 4 2 2 10 3" xfId="55087"/>
    <cellStyle name="SubTotalNumber 4 2 2 11" xfId="55088"/>
    <cellStyle name="SubTotalNumber 4 2 2 12" xfId="55089"/>
    <cellStyle name="SubTotalNumber 4 2 2 2" xfId="8902"/>
    <cellStyle name="SubTotalNumber 4 2 2 2 2" xfId="8903"/>
    <cellStyle name="SubTotalNumber 4 2 2 2 2 2" xfId="8904"/>
    <cellStyle name="SubTotalNumber 4 2 2 2 2 2 2" xfId="55090"/>
    <cellStyle name="SubTotalNumber 4 2 2 2 2 2 3" xfId="55091"/>
    <cellStyle name="SubTotalNumber 4 2 2 2 2 3" xfId="55092"/>
    <cellStyle name="SubTotalNumber 4 2 2 2 2 4" xfId="55093"/>
    <cellStyle name="SubTotalNumber 4 2 2 2 3" xfId="8905"/>
    <cellStyle name="SubTotalNumber 4 2 2 2 3 2" xfId="8906"/>
    <cellStyle name="SubTotalNumber 4 2 2 2 3 2 2" xfId="55094"/>
    <cellStyle name="SubTotalNumber 4 2 2 2 3 2 3" xfId="55095"/>
    <cellStyle name="SubTotalNumber 4 2 2 2 3 3" xfId="55096"/>
    <cellStyle name="SubTotalNumber 4 2 2 2 3 4" xfId="55097"/>
    <cellStyle name="SubTotalNumber 4 2 2 2 4" xfId="8907"/>
    <cellStyle name="SubTotalNumber 4 2 2 2 4 2" xfId="8908"/>
    <cellStyle name="SubTotalNumber 4 2 2 2 4 2 2" xfId="55098"/>
    <cellStyle name="SubTotalNumber 4 2 2 2 4 2 3" xfId="55099"/>
    <cellStyle name="SubTotalNumber 4 2 2 2 4 3" xfId="55100"/>
    <cellStyle name="SubTotalNumber 4 2 2 2 4 4" xfId="55101"/>
    <cellStyle name="SubTotalNumber 4 2 2 2 5" xfId="8909"/>
    <cellStyle name="SubTotalNumber 4 2 2 2 5 2" xfId="8910"/>
    <cellStyle name="SubTotalNumber 4 2 2 2 5 2 2" xfId="55102"/>
    <cellStyle name="SubTotalNumber 4 2 2 2 5 2 3" xfId="55103"/>
    <cellStyle name="SubTotalNumber 4 2 2 2 5 3" xfId="55104"/>
    <cellStyle name="SubTotalNumber 4 2 2 2 5 4" xfId="55105"/>
    <cellStyle name="SubTotalNumber 4 2 2 2 6" xfId="8911"/>
    <cellStyle name="SubTotalNumber 4 2 2 2 6 2" xfId="8912"/>
    <cellStyle name="SubTotalNumber 4 2 2 2 6 2 2" xfId="55106"/>
    <cellStyle name="SubTotalNumber 4 2 2 2 6 2 3" xfId="55107"/>
    <cellStyle name="SubTotalNumber 4 2 2 2 6 3" xfId="55108"/>
    <cellStyle name="SubTotalNumber 4 2 2 2 6 4" xfId="55109"/>
    <cellStyle name="SubTotalNumber 4 2 2 2 7" xfId="8913"/>
    <cellStyle name="SubTotalNumber 4 2 2 2 7 2" xfId="55110"/>
    <cellStyle name="SubTotalNumber 4 2 2 2 7 3" xfId="55111"/>
    <cellStyle name="SubTotalNumber 4 2 2 2 8" xfId="55112"/>
    <cellStyle name="SubTotalNumber 4 2 2 2 9" xfId="55113"/>
    <cellStyle name="SubTotalNumber 4 2 2 3" xfId="8914"/>
    <cellStyle name="SubTotalNumber 4 2 2 3 2" xfId="8915"/>
    <cellStyle name="SubTotalNumber 4 2 2 3 2 2" xfId="8916"/>
    <cellStyle name="SubTotalNumber 4 2 2 3 2 2 2" xfId="55114"/>
    <cellStyle name="SubTotalNumber 4 2 2 3 2 2 3" xfId="55115"/>
    <cellStyle name="SubTotalNumber 4 2 2 3 2 3" xfId="55116"/>
    <cellStyle name="SubTotalNumber 4 2 2 3 2 4" xfId="55117"/>
    <cellStyle name="SubTotalNumber 4 2 2 3 3" xfId="8917"/>
    <cellStyle name="SubTotalNumber 4 2 2 3 3 2" xfId="8918"/>
    <cellStyle name="SubTotalNumber 4 2 2 3 3 2 2" xfId="55118"/>
    <cellStyle name="SubTotalNumber 4 2 2 3 3 2 3" xfId="55119"/>
    <cellStyle name="SubTotalNumber 4 2 2 3 3 3" xfId="55120"/>
    <cellStyle name="SubTotalNumber 4 2 2 3 3 4" xfId="55121"/>
    <cellStyle name="SubTotalNumber 4 2 2 3 4" xfId="8919"/>
    <cellStyle name="SubTotalNumber 4 2 2 3 4 2" xfId="8920"/>
    <cellStyle name="SubTotalNumber 4 2 2 3 4 2 2" xfId="55122"/>
    <cellStyle name="SubTotalNumber 4 2 2 3 4 2 3" xfId="55123"/>
    <cellStyle name="SubTotalNumber 4 2 2 3 4 3" xfId="55124"/>
    <cellStyle name="SubTotalNumber 4 2 2 3 4 4" xfId="55125"/>
    <cellStyle name="SubTotalNumber 4 2 2 3 5" xfId="8921"/>
    <cellStyle name="SubTotalNumber 4 2 2 3 5 2" xfId="8922"/>
    <cellStyle name="SubTotalNumber 4 2 2 3 5 2 2" xfId="55126"/>
    <cellStyle name="SubTotalNumber 4 2 2 3 5 2 3" xfId="55127"/>
    <cellStyle name="SubTotalNumber 4 2 2 3 5 3" xfId="55128"/>
    <cellStyle name="SubTotalNumber 4 2 2 3 5 4" xfId="55129"/>
    <cellStyle name="SubTotalNumber 4 2 2 3 6" xfId="8923"/>
    <cellStyle name="SubTotalNumber 4 2 2 3 6 2" xfId="8924"/>
    <cellStyle name="SubTotalNumber 4 2 2 3 6 2 2" xfId="55130"/>
    <cellStyle name="SubTotalNumber 4 2 2 3 6 2 3" xfId="55131"/>
    <cellStyle name="SubTotalNumber 4 2 2 3 6 3" xfId="55132"/>
    <cellStyle name="SubTotalNumber 4 2 2 3 6 4" xfId="55133"/>
    <cellStyle name="SubTotalNumber 4 2 2 3 7" xfId="8925"/>
    <cellStyle name="SubTotalNumber 4 2 2 3 7 2" xfId="55134"/>
    <cellStyle name="SubTotalNumber 4 2 2 3 7 3" xfId="55135"/>
    <cellStyle name="SubTotalNumber 4 2 2 3 8" xfId="55136"/>
    <cellStyle name="SubTotalNumber 4 2 2 3 9" xfId="55137"/>
    <cellStyle name="SubTotalNumber 4 2 2 4" xfId="8926"/>
    <cellStyle name="SubTotalNumber 4 2 2 4 2" xfId="8927"/>
    <cellStyle name="SubTotalNumber 4 2 2 4 2 2" xfId="8928"/>
    <cellStyle name="SubTotalNumber 4 2 2 4 2 2 2" xfId="55138"/>
    <cellStyle name="SubTotalNumber 4 2 2 4 2 2 3" xfId="55139"/>
    <cellStyle name="SubTotalNumber 4 2 2 4 2 3" xfId="55140"/>
    <cellStyle name="SubTotalNumber 4 2 2 4 2 4" xfId="55141"/>
    <cellStyle name="SubTotalNumber 4 2 2 4 3" xfId="8929"/>
    <cellStyle name="SubTotalNumber 4 2 2 4 3 2" xfId="8930"/>
    <cellStyle name="SubTotalNumber 4 2 2 4 3 2 2" xfId="55142"/>
    <cellStyle name="SubTotalNumber 4 2 2 4 3 2 3" xfId="55143"/>
    <cellStyle name="SubTotalNumber 4 2 2 4 3 3" xfId="55144"/>
    <cellStyle name="SubTotalNumber 4 2 2 4 3 4" xfId="55145"/>
    <cellStyle name="SubTotalNumber 4 2 2 4 4" xfId="8931"/>
    <cellStyle name="SubTotalNumber 4 2 2 4 4 2" xfId="8932"/>
    <cellStyle name="SubTotalNumber 4 2 2 4 4 2 2" xfId="55146"/>
    <cellStyle name="SubTotalNumber 4 2 2 4 4 2 3" xfId="55147"/>
    <cellStyle name="SubTotalNumber 4 2 2 4 4 3" xfId="55148"/>
    <cellStyle name="SubTotalNumber 4 2 2 4 4 4" xfId="55149"/>
    <cellStyle name="SubTotalNumber 4 2 2 4 5" xfId="8933"/>
    <cellStyle name="SubTotalNumber 4 2 2 4 5 2" xfId="8934"/>
    <cellStyle name="SubTotalNumber 4 2 2 4 5 2 2" xfId="55150"/>
    <cellStyle name="SubTotalNumber 4 2 2 4 5 2 3" xfId="55151"/>
    <cellStyle name="SubTotalNumber 4 2 2 4 5 3" xfId="55152"/>
    <cellStyle name="SubTotalNumber 4 2 2 4 5 4" xfId="55153"/>
    <cellStyle name="SubTotalNumber 4 2 2 4 6" xfId="8935"/>
    <cellStyle name="SubTotalNumber 4 2 2 4 6 2" xfId="8936"/>
    <cellStyle name="SubTotalNumber 4 2 2 4 6 2 2" xfId="55154"/>
    <cellStyle name="SubTotalNumber 4 2 2 4 6 2 3" xfId="55155"/>
    <cellStyle name="SubTotalNumber 4 2 2 4 6 3" xfId="55156"/>
    <cellStyle name="SubTotalNumber 4 2 2 4 6 4" xfId="55157"/>
    <cellStyle name="SubTotalNumber 4 2 2 4 7" xfId="8937"/>
    <cellStyle name="SubTotalNumber 4 2 2 4 7 2" xfId="55158"/>
    <cellStyle name="SubTotalNumber 4 2 2 4 7 3" xfId="55159"/>
    <cellStyle name="SubTotalNumber 4 2 2 4 8" xfId="55160"/>
    <cellStyle name="SubTotalNumber 4 2 2 4 9" xfId="55161"/>
    <cellStyle name="SubTotalNumber 4 2 2 5" xfId="8938"/>
    <cellStyle name="SubTotalNumber 4 2 2 5 2" xfId="8939"/>
    <cellStyle name="SubTotalNumber 4 2 2 5 2 2" xfId="55162"/>
    <cellStyle name="SubTotalNumber 4 2 2 5 2 3" xfId="55163"/>
    <cellStyle name="SubTotalNumber 4 2 2 5 3" xfId="55164"/>
    <cellStyle name="SubTotalNumber 4 2 2 5 4" xfId="55165"/>
    <cellStyle name="SubTotalNumber 4 2 2 6" xfId="8940"/>
    <cellStyle name="SubTotalNumber 4 2 2 6 2" xfId="8941"/>
    <cellStyle name="SubTotalNumber 4 2 2 6 2 2" xfId="55166"/>
    <cellStyle name="SubTotalNumber 4 2 2 6 2 3" xfId="55167"/>
    <cellStyle name="SubTotalNumber 4 2 2 6 3" xfId="55168"/>
    <cellStyle name="SubTotalNumber 4 2 2 6 4" xfId="55169"/>
    <cellStyle name="SubTotalNumber 4 2 2 7" xfId="8942"/>
    <cellStyle name="SubTotalNumber 4 2 2 7 2" xfId="8943"/>
    <cellStyle name="SubTotalNumber 4 2 2 7 2 2" xfId="55170"/>
    <cellStyle name="SubTotalNumber 4 2 2 7 2 3" xfId="55171"/>
    <cellStyle name="SubTotalNumber 4 2 2 7 3" xfId="55172"/>
    <cellStyle name="SubTotalNumber 4 2 2 7 4" xfId="55173"/>
    <cellStyle name="SubTotalNumber 4 2 2 8" xfId="8944"/>
    <cellStyle name="SubTotalNumber 4 2 2 8 2" xfId="8945"/>
    <cellStyle name="SubTotalNumber 4 2 2 8 2 2" xfId="55174"/>
    <cellStyle name="SubTotalNumber 4 2 2 8 2 3" xfId="55175"/>
    <cellStyle name="SubTotalNumber 4 2 2 8 3" xfId="55176"/>
    <cellStyle name="SubTotalNumber 4 2 2 8 4" xfId="55177"/>
    <cellStyle name="SubTotalNumber 4 2 2 9" xfId="8946"/>
    <cellStyle name="SubTotalNumber 4 2 2 9 2" xfId="8947"/>
    <cellStyle name="SubTotalNumber 4 2 2 9 2 2" xfId="55178"/>
    <cellStyle name="SubTotalNumber 4 2 2 9 2 3" xfId="55179"/>
    <cellStyle name="SubTotalNumber 4 2 2 9 3" xfId="55180"/>
    <cellStyle name="SubTotalNumber 4 2 2 9 4" xfId="55181"/>
    <cellStyle name="SubTotalNumber 4 2 3" xfId="8948"/>
    <cellStyle name="SubTotalNumber 4 2 3 2" xfId="8949"/>
    <cellStyle name="SubTotalNumber 4 2 3 2 2" xfId="8950"/>
    <cellStyle name="SubTotalNumber 4 2 3 2 2 2" xfId="55182"/>
    <cellStyle name="SubTotalNumber 4 2 3 2 2 3" xfId="55183"/>
    <cellStyle name="SubTotalNumber 4 2 3 2 3" xfId="55184"/>
    <cellStyle name="SubTotalNumber 4 2 3 2 4" xfId="55185"/>
    <cellStyle name="SubTotalNumber 4 2 3 3" xfId="8951"/>
    <cellStyle name="SubTotalNumber 4 2 3 3 2" xfId="8952"/>
    <cellStyle name="SubTotalNumber 4 2 3 3 2 2" xfId="55186"/>
    <cellStyle name="SubTotalNumber 4 2 3 3 2 3" xfId="55187"/>
    <cellStyle name="SubTotalNumber 4 2 3 3 3" xfId="55188"/>
    <cellStyle name="SubTotalNumber 4 2 3 3 4" xfId="55189"/>
    <cellStyle name="SubTotalNumber 4 2 3 4" xfId="8953"/>
    <cellStyle name="SubTotalNumber 4 2 3 4 2" xfId="8954"/>
    <cellStyle name="SubTotalNumber 4 2 3 4 2 2" xfId="55190"/>
    <cellStyle name="SubTotalNumber 4 2 3 4 2 3" xfId="55191"/>
    <cellStyle name="SubTotalNumber 4 2 3 4 3" xfId="55192"/>
    <cellStyle name="SubTotalNumber 4 2 3 4 4" xfId="55193"/>
    <cellStyle name="SubTotalNumber 4 2 3 5" xfId="8955"/>
    <cellStyle name="SubTotalNumber 4 2 3 5 2" xfId="8956"/>
    <cellStyle name="SubTotalNumber 4 2 3 5 2 2" xfId="55194"/>
    <cellStyle name="SubTotalNumber 4 2 3 5 2 3" xfId="55195"/>
    <cellStyle name="SubTotalNumber 4 2 3 5 3" xfId="55196"/>
    <cellStyle name="SubTotalNumber 4 2 3 5 4" xfId="55197"/>
    <cellStyle name="SubTotalNumber 4 2 3 6" xfId="8957"/>
    <cellStyle name="SubTotalNumber 4 2 3 6 2" xfId="8958"/>
    <cellStyle name="SubTotalNumber 4 2 3 6 2 2" xfId="55198"/>
    <cellStyle name="SubTotalNumber 4 2 3 6 2 3" xfId="55199"/>
    <cellStyle name="SubTotalNumber 4 2 3 6 3" xfId="55200"/>
    <cellStyle name="SubTotalNumber 4 2 3 6 4" xfId="55201"/>
    <cellStyle name="SubTotalNumber 4 2 3 7" xfId="8959"/>
    <cellStyle name="SubTotalNumber 4 2 3 7 2" xfId="55202"/>
    <cellStyle name="SubTotalNumber 4 2 3 7 3" xfId="55203"/>
    <cellStyle name="SubTotalNumber 4 2 3 8" xfId="55204"/>
    <cellStyle name="SubTotalNumber 4 2 3 9" xfId="55205"/>
    <cellStyle name="SubTotalNumber 4 2 4" xfId="8960"/>
    <cellStyle name="SubTotalNumber 4 2 4 2" xfId="8961"/>
    <cellStyle name="SubTotalNumber 4 2 4 2 2" xfId="8962"/>
    <cellStyle name="SubTotalNumber 4 2 4 2 2 2" xfId="55206"/>
    <cellStyle name="SubTotalNumber 4 2 4 2 2 3" xfId="55207"/>
    <cellStyle name="SubTotalNumber 4 2 4 2 3" xfId="55208"/>
    <cellStyle name="SubTotalNumber 4 2 4 2 4" xfId="55209"/>
    <cellStyle name="SubTotalNumber 4 2 4 3" xfId="8963"/>
    <cellStyle name="SubTotalNumber 4 2 4 3 2" xfId="8964"/>
    <cellStyle name="SubTotalNumber 4 2 4 3 2 2" xfId="55210"/>
    <cellStyle name="SubTotalNumber 4 2 4 3 2 3" xfId="55211"/>
    <cellStyle name="SubTotalNumber 4 2 4 3 3" xfId="55212"/>
    <cellStyle name="SubTotalNumber 4 2 4 3 4" xfId="55213"/>
    <cellStyle name="SubTotalNumber 4 2 4 4" xfId="8965"/>
    <cellStyle name="SubTotalNumber 4 2 4 4 2" xfId="8966"/>
    <cellStyle name="SubTotalNumber 4 2 4 4 2 2" xfId="55214"/>
    <cellStyle name="SubTotalNumber 4 2 4 4 2 3" xfId="55215"/>
    <cellStyle name="SubTotalNumber 4 2 4 4 3" xfId="55216"/>
    <cellStyle name="SubTotalNumber 4 2 4 4 4" xfId="55217"/>
    <cellStyle name="SubTotalNumber 4 2 4 5" xfId="8967"/>
    <cellStyle name="SubTotalNumber 4 2 4 5 2" xfId="8968"/>
    <cellStyle name="SubTotalNumber 4 2 4 5 2 2" xfId="55218"/>
    <cellStyle name="SubTotalNumber 4 2 4 5 2 3" xfId="55219"/>
    <cellStyle name="SubTotalNumber 4 2 4 5 3" xfId="55220"/>
    <cellStyle name="SubTotalNumber 4 2 4 5 4" xfId="55221"/>
    <cellStyle name="SubTotalNumber 4 2 4 6" xfId="8969"/>
    <cellStyle name="SubTotalNumber 4 2 4 6 2" xfId="8970"/>
    <cellStyle name="SubTotalNumber 4 2 4 6 2 2" xfId="55222"/>
    <cellStyle name="SubTotalNumber 4 2 4 6 2 3" xfId="55223"/>
    <cellStyle name="SubTotalNumber 4 2 4 6 3" xfId="55224"/>
    <cellStyle name="SubTotalNumber 4 2 4 6 4" xfId="55225"/>
    <cellStyle name="SubTotalNumber 4 2 4 7" xfId="8971"/>
    <cellStyle name="SubTotalNumber 4 2 4 7 2" xfId="55226"/>
    <cellStyle name="SubTotalNumber 4 2 4 7 3" xfId="55227"/>
    <cellStyle name="SubTotalNumber 4 2 4 8" xfId="55228"/>
    <cellStyle name="SubTotalNumber 4 2 4 9" xfId="55229"/>
    <cellStyle name="SubTotalNumber 4 2 5" xfId="8972"/>
    <cellStyle name="SubTotalNumber 4 2 5 2" xfId="8973"/>
    <cellStyle name="SubTotalNumber 4 2 5 2 2" xfId="8974"/>
    <cellStyle name="SubTotalNumber 4 2 5 2 2 2" xfId="55230"/>
    <cellStyle name="SubTotalNumber 4 2 5 2 2 3" xfId="55231"/>
    <cellStyle name="SubTotalNumber 4 2 5 2 3" xfId="55232"/>
    <cellStyle name="SubTotalNumber 4 2 5 2 4" xfId="55233"/>
    <cellStyle name="SubTotalNumber 4 2 5 3" xfId="8975"/>
    <cellStyle name="SubTotalNumber 4 2 5 3 2" xfId="8976"/>
    <cellStyle name="SubTotalNumber 4 2 5 3 2 2" xfId="55234"/>
    <cellStyle name="SubTotalNumber 4 2 5 3 2 3" xfId="55235"/>
    <cellStyle name="SubTotalNumber 4 2 5 3 3" xfId="55236"/>
    <cellStyle name="SubTotalNumber 4 2 5 3 4" xfId="55237"/>
    <cellStyle name="SubTotalNumber 4 2 5 4" xfId="8977"/>
    <cellStyle name="SubTotalNumber 4 2 5 4 2" xfId="8978"/>
    <cellStyle name="SubTotalNumber 4 2 5 4 2 2" xfId="55238"/>
    <cellStyle name="SubTotalNumber 4 2 5 4 2 3" xfId="55239"/>
    <cellStyle name="SubTotalNumber 4 2 5 4 3" xfId="55240"/>
    <cellStyle name="SubTotalNumber 4 2 5 4 4" xfId="55241"/>
    <cellStyle name="SubTotalNumber 4 2 5 5" xfId="8979"/>
    <cellStyle name="SubTotalNumber 4 2 5 5 2" xfId="8980"/>
    <cellStyle name="SubTotalNumber 4 2 5 5 2 2" xfId="55242"/>
    <cellStyle name="SubTotalNumber 4 2 5 5 2 3" xfId="55243"/>
    <cellStyle name="SubTotalNumber 4 2 5 5 3" xfId="55244"/>
    <cellStyle name="SubTotalNumber 4 2 5 5 4" xfId="55245"/>
    <cellStyle name="SubTotalNumber 4 2 5 6" xfId="8981"/>
    <cellStyle name="SubTotalNumber 4 2 5 6 2" xfId="8982"/>
    <cellStyle name="SubTotalNumber 4 2 5 6 2 2" xfId="55246"/>
    <cellStyle name="SubTotalNumber 4 2 5 6 2 3" xfId="55247"/>
    <cellStyle name="SubTotalNumber 4 2 5 6 3" xfId="55248"/>
    <cellStyle name="SubTotalNumber 4 2 5 6 4" xfId="55249"/>
    <cellStyle name="SubTotalNumber 4 2 5 7" xfId="8983"/>
    <cellStyle name="SubTotalNumber 4 2 5 7 2" xfId="55250"/>
    <cellStyle name="SubTotalNumber 4 2 5 7 3" xfId="55251"/>
    <cellStyle name="SubTotalNumber 4 2 5 8" xfId="55252"/>
    <cellStyle name="SubTotalNumber 4 2 5 9" xfId="55253"/>
    <cellStyle name="SubTotalNumber 4 2 6" xfId="8984"/>
    <cellStyle name="SubTotalNumber 4 2 6 2" xfId="8985"/>
    <cellStyle name="SubTotalNumber 4 2 6 2 2" xfId="55254"/>
    <cellStyle name="SubTotalNumber 4 2 6 2 3" xfId="55255"/>
    <cellStyle name="SubTotalNumber 4 2 6 3" xfId="55256"/>
    <cellStyle name="SubTotalNumber 4 2 6 4" xfId="55257"/>
    <cellStyle name="SubTotalNumber 4 2 7" xfId="8986"/>
    <cellStyle name="SubTotalNumber 4 2 7 2" xfId="8987"/>
    <cellStyle name="SubTotalNumber 4 2 7 2 2" xfId="55258"/>
    <cellStyle name="SubTotalNumber 4 2 7 2 3" xfId="55259"/>
    <cellStyle name="SubTotalNumber 4 2 7 3" xfId="55260"/>
    <cellStyle name="SubTotalNumber 4 2 7 4" xfId="55261"/>
    <cellStyle name="SubTotalNumber 4 2 8" xfId="8988"/>
    <cellStyle name="SubTotalNumber 4 2 8 2" xfId="8989"/>
    <cellStyle name="SubTotalNumber 4 2 8 2 2" xfId="55262"/>
    <cellStyle name="SubTotalNumber 4 2 8 2 3" xfId="55263"/>
    <cellStyle name="SubTotalNumber 4 2 8 3" xfId="55264"/>
    <cellStyle name="SubTotalNumber 4 2 8 4" xfId="55265"/>
    <cellStyle name="SubTotalNumber 4 2 9" xfId="8990"/>
    <cellStyle name="SubTotalNumber 4 2 9 2" xfId="8991"/>
    <cellStyle name="SubTotalNumber 4 2 9 2 2" xfId="55266"/>
    <cellStyle name="SubTotalNumber 4 2 9 2 3" xfId="55267"/>
    <cellStyle name="SubTotalNumber 4 2 9 3" xfId="55268"/>
    <cellStyle name="SubTotalNumber 4 2 9 4" xfId="55269"/>
    <cellStyle name="SubTotalNumber 4 3" xfId="8992"/>
    <cellStyle name="SubTotalNumber 4 3 10" xfId="8993"/>
    <cellStyle name="SubTotalNumber 4 3 10 2" xfId="55270"/>
    <cellStyle name="SubTotalNumber 4 3 10 3" xfId="55271"/>
    <cellStyle name="SubTotalNumber 4 3 11" xfId="55272"/>
    <cellStyle name="SubTotalNumber 4 3 12" xfId="55273"/>
    <cellStyle name="SubTotalNumber 4 3 2" xfId="8994"/>
    <cellStyle name="SubTotalNumber 4 3 2 2" xfId="8995"/>
    <cellStyle name="SubTotalNumber 4 3 2 2 2" xfId="8996"/>
    <cellStyle name="SubTotalNumber 4 3 2 2 2 2" xfId="55274"/>
    <cellStyle name="SubTotalNumber 4 3 2 2 2 3" xfId="55275"/>
    <cellStyle name="SubTotalNumber 4 3 2 2 3" xfId="55276"/>
    <cellStyle name="SubTotalNumber 4 3 2 2 4" xfId="55277"/>
    <cellStyle name="SubTotalNumber 4 3 2 3" xfId="8997"/>
    <cellStyle name="SubTotalNumber 4 3 2 3 2" xfId="8998"/>
    <cellStyle name="SubTotalNumber 4 3 2 3 2 2" xfId="55278"/>
    <cellStyle name="SubTotalNumber 4 3 2 3 2 3" xfId="55279"/>
    <cellStyle name="SubTotalNumber 4 3 2 3 3" xfId="55280"/>
    <cellStyle name="SubTotalNumber 4 3 2 3 4" xfId="55281"/>
    <cellStyle name="SubTotalNumber 4 3 2 4" xfId="8999"/>
    <cellStyle name="SubTotalNumber 4 3 2 4 2" xfId="9000"/>
    <cellStyle name="SubTotalNumber 4 3 2 4 2 2" xfId="55282"/>
    <cellStyle name="SubTotalNumber 4 3 2 4 2 3" xfId="55283"/>
    <cellStyle name="SubTotalNumber 4 3 2 4 3" xfId="55284"/>
    <cellStyle name="SubTotalNumber 4 3 2 4 4" xfId="55285"/>
    <cellStyle name="SubTotalNumber 4 3 2 5" xfId="9001"/>
    <cellStyle name="SubTotalNumber 4 3 2 5 2" xfId="9002"/>
    <cellStyle name="SubTotalNumber 4 3 2 5 2 2" xfId="55286"/>
    <cellStyle name="SubTotalNumber 4 3 2 5 2 3" xfId="55287"/>
    <cellStyle name="SubTotalNumber 4 3 2 5 3" xfId="55288"/>
    <cellStyle name="SubTotalNumber 4 3 2 5 4" xfId="55289"/>
    <cellStyle name="SubTotalNumber 4 3 2 6" xfId="9003"/>
    <cellStyle name="SubTotalNumber 4 3 2 6 2" xfId="9004"/>
    <cellStyle name="SubTotalNumber 4 3 2 6 2 2" xfId="55290"/>
    <cellStyle name="SubTotalNumber 4 3 2 6 2 3" xfId="55291"/>
    <cellStyle name="SubTotalNumber 4 3 2 6 3" xfId="55292"/>
    <cellStyle name="SubTotalNumber 4 3 2 6 4" xfId="55293"/>
    <cellStyle name="SubTotalNumber 4 3 2 7" xfId="9005"/>
    <cellStyle name="SubTotalNumber 4 3 2 7 2" xfId="55294"/>
    <cellStyle name="SubTotalNumber 4 3 2 7 3" xfId="55295"/>
    <cellStyle name="SubTotalNumber 4 3 2 8" xfId="55296"/>
    <cellStyle name="SubTotalNumber 4 3 2 9" xfId="55297"/>
    <cellStyle name="SubTotalNumber 4 3 3" xfId="9006"/>
    <cellStyle name="SubTotalNumber 4 3 3 2" xfId="9007"/>
    <cellStyle name="SubTotalNumber 4 3 3 2 2" xfId="9008"/>
    <cellStyle name="SubTotalNumber 4 3 3 2 2 2" xfId="55298"/>
    <cellStyle name="SubTotalNumber 4 3 3 2 2 3" xfId="55299"/>
    <cellStyle name="SubTotalNumber 4 3 3 2 3" xfId="55300"/>
    <cellStyle name="SubTotalNumber 4 3 3 2 4" xfId="55301"/>
    <cellStyle name="SubTotalNumber 4 3 3 3" xfId="9009"/>
    <cellStyle name="SubTotalNumber 4 3 3 3 2" xfId="9010"/>
    <cellStyle name="SubTotalNumber 4 3 3 3 2 2" xfId="55302"/>
    <cellStyle name="SubTotalNumber 4 3 3 3 2 3" xfId="55303"/>
    <cellStyle name="SubTotalNumber 4 3 3 3 3" xfId="55304"/>
    <cellStyle name="SubTotalNumber 4 3 3 3 4" xfId="55305"/>
    <cellStyle name="SubTotalNumber 4 3 3 4" xfId="9011"/>
    <cellStyle name="SubTotalNumber 4 3 3 4 2" xfId="9012"/>
    <cellStyle name="SubTotalNumber 4 3 3 4 2 2" xfId="55306"/>
    <cellStyle name="SubTotalNumber 4 3 3 4 2 3" xfId="55307"/>
    <cellStyle name="SubTotalNumber 4 3 3 4 3" xfId="55308"/>
    <cellStyle name="SubTotalNumber 4 3 3 4 4" xfId="55309"/>
    <cellStyle name="SubTotalNumber 4 3 3 5" xfId="9013"/>
    <cellStyle name="SubTotalNumber 4 3 3 5 2" xfId="9014"/>
    <cellStyle name="SubTotalNumber 4 3 3 5 2 2" xfId="55310"/>
    <cellStyle name="SubTotalNumber 4 3 3 5 2 3" xfId="55311"/>
    <cellStyle name="SubTotalNumber 4 3 3 5 3" xfId="55312"/>
    <cellStyle name="SubTotalNumber 4 3 3 5 4" xfId="55313"/>
    <cellStyle name="SubTotalNumber 4 3 3 6" xfId="9015"/>
    <cellStyle name="SubTotalNumber 4 3 3 6 2" xfId="9016"/>
    <cellStyle name="SubTotalNumber 4 3 3 6 2 2" xfId="55314"/>
    <cellStyle name="SubTotalNumber 4 3 3 6 2 3" xfId="55315"/>
    <cellStyle name="SubTotalNumber 4 3 3 6 3" xfId="55316"/>
    <cellStyle name="SubTotalNumber 4 3 3 6 4" xfId="55317"/>
    <cellStyle name="SubTotalNumber 4 3 3 7" xfId="9017"/>
    <cellStyle name="SubTotalNumber 4 3 3 7 2" xfId="55318"/>
    <cellStyle name="SubTotalNumber 4 3 3 7 3" xfId="55319"/>
    <cellStyle name="SubTotalNumber 4 3 3 8" xfId="55320"/>
    <cellStyle name="SubTotalNumber 4 3 3 9" xfId="55321"/>
    <cellStyle name="SubTotalNumber 4 3 4" xfId="9018"/>
    <cellStyle name="SubTotalNumber 4 3 4 2" xfId="9019"/>
    <cellStyle name="SubTotalNumber 4 3 4 2 2" xfId="9020"/>
    <cellStyle name="SubTotalNumber 4 3 4 2 2 2" xfId="55322"/>
    <cellStyle name="SubTotalNumber 4 3 4 2 2 3" xfId="55323"/>
    <cellStyle name="SubTotalNumber 4 3 4 2 3" xfId="55324"/>
    <cellStyle name="SubTotalNumber 4 3 4 2 4" xfId="55325"/>
    <cellStyle name="SubTotalNumber 4 3 4 3" xfId="9021"/>
    <cellStyle name="SubTotalNumber 4 3 4 3 2" xfId="9022"/>
    <cellStyle name="SubTotalNumber 4 3 4 3 2 2" xfId="55326"/>
    <cellStyle name="SubTotalNumber 4 3 4 3 2 3" xfId="55327"/>
    <cellStyle name="SubTotalNumber 4 3 4 3 3" xfId="55328"/>
    <cellStyle name="SubTotalNumber 4 3 4 3 4" xfId="55329"/>
    <cellStyle name="SubTotalNumber 4 3 4 4" xfId="9023"/>
    <cellStyle name="SubTotalNumber 4 3 4 4 2" xfId="9024"/>
    <cellStyle name="SubTotalNumber 4 3 4 4 2 2" xfId="55330"/>
    <cellStyle name="SubTotalNumber 4 3 4 4 2 3" xfId="55331"/>
    <cellStyle name="SubTotalNumber 4 3 4 4 3" xfId="55332"/>
    <cellStyle name="SubTotalNumber 4 3 4 4 4" xfId="55333"/>
    <cellStyle name="SubTotalNumber 4 3 4 5" xfId="9025"/>
    <cellStyle name="SubTotalNumber 4 3 4 5 2" xfId="9026"/>
    <cellStyle name="SubTotalNumber 4 3 4 5 2 2" xfId="55334"/>
    <cellStyle name="SubTotalNumber 4 3 4 5 2 3" xfId="55335"/>
    <cellStyle name="SubTotalNumber 4 3 4 5 3" xfId="55336"/>
    <cellStyle name="SubTotalNumber 4 3 4 5 4" xfId="55337"/>
    <cellStyle name="SubTotalNumber 4 3 4 6" xfId="9027"/>
    <cellStyle name="SubTotalNumber 4 3 4 6 2" xfId="9028"/>
    <cellStyle name="SubTotalNumber 4 3 4 6 2 2" xfId="55338"/>
    <cellStyle name="SubTotalNumber 4 3 4 6 2 3" xfId="55339"/>
    <cellStyle name="SubTotalNumber 4 3 4 6 3" xfId="55340"/>
    <cellStyle name="SubTotalNumber 4 3 4 6 4" xfId="55341"/>
    <cellStyle name="SubTotalNumber 4 3 4 7" xfId="9029"/>
    <cellStyle name="SubTotalNumber 4 3 4 7 2" xfId="55342"/>
    <cellStyle name="SubTotalNumber 4 3 4 7 3" xfId="55343"/>
    <cellStyle name="SubTotalNumber 4 3 4 8" xfId="55344"/>
    <cellStyle name="SubTotalNumber 4 3 4 9" xfId="55345"/>
    <cellStyle name="SubTotalNumber 4 3 5" xfId="9030"/>
    <cellStyle name="SubTotalNumber 4 3 5 2" xfId="9031"/>
    <cellStyle name="SubTotalNumber 4 3 5 2 2" xfId="55346"/>
    <cellStyle name="SubTotalNumber 4 3 5 2 3" xfId="55347"/>
    <cellStyle name="SubTotalNumber 4 3 5 3" xfId="55348"/>
    <cellStyle name="SubTotalNumber 4 3 5 4" xfId="55349"/>
    <cellStyle name="SubTotalNumber 4 3 6" xfId="9032"/>
    <cellStyle name="SubTotalNumber 4 3 6 2" xfId="9033"/>
    <cellStyle name="SubTotalNumber 4 3 6 2 2" xfId="55350"/>
    <cellStyle name="SubTotalNumber 4 3 6 2 3" xfId="55351"/>
    <cellStyle name="SubTotalNumber 4 3 6 3" xfId="55352"/>
    <cellStyle name="SubTotalNumber 4 3 6 4" xfId="55353"/>
    <cellStyle name="SubTotalNumber 4 3 7" xfId="9034"/>
    <cellStyle name="SubTotalNumber 4 3 7 2" xfId="9035"/>
    <cellStyle name="SubTotalNumber 4 3 7 2 2" xfId="55354"/>
    <cellStyle name="SubTotalNumber 4 3 7 2 3" xfId="55355"/>
    <cellStyle name="SubTotalNumber 4 3 7 3" xfId="55356"/>
    <cellStyle name="SubTotalNumber 4 3 7 4" xfId="55357"/>
    <cellStyle name="SubTotalNumber 4 3 8" xfId="9036"/>
    <cellStyle name="SubTotalNumber 4 3 8 2" xfId="9037"/>
    <cellStyle name="SubTotalNumber 4 3 8 2 2" xfId="55358"/>
    <cellStyle name="SubTotalNumber 4 3 8 2 3" xfId="55359"/>
    <cellStyle name="SubTotalNumber 4 3 8 3" xfId="55360"/>
    <cellStyle name="SubTotalNumber 4 3 8 4" xfId="55361"/>
    <cellStyle name="SubTotalNumber 4 3 9" xfId="9038"/>
    <cellStyle name="SubTotalNumber 4 3 9 2" xfId="9039"/>
    <cellStyle name="SubTotalNumber 4 3 9 2 2" xfId="55362"/>
    <cellStyle name="SubTotalNumber 4 3 9 2 3" xfId="55363"/>
    <cellStyle name="SubTotalNumber 4 3 9 3" xfId="55364"/>
    <cellStyle name="SubTotalNumber 4 3 9 4" xfId="55365"/>
    <cellStyle name="SubTotalNumber 4 4" xfId="9040"/>
    <cellStyle name="SubTotalNumber 4 4 2" xfId="9041"/>
    <cellStyle name="SubTotalNumber 4 4 2 2" xfId="9042"/>
    <cellStyle name="SubTotalNumber 4 4 2 2 2" xfId="55366"/>
    <cellStyle name="SubTotalNumber 4 4 2 2 3" xfId="55367"/>
    <cellStyle name="SubTotalNumber 4 4 2 3" xfId="55368"/>
    <cellStyle name="SubTotalNumber 4 4 2 4" xfId="55369"/>
    <cellStyle name="SubTotalNumber 4 4 3" xfId="9043"/>
    <cellStyle name="SubTotalNumber 4 4 3 2" xfId="9044"/>
    <cellStyle name="SubTotalNumber 4 4 3 2 2" xfId="55370"/>
    <cellStyle name="SubTotalNumber 4 4 3 2 3" xfId="55371"/>
    <cellStyle name="SubTotalNumber 4 4 3 3" xfId="55372"/>
    <cellStyle name="SubTotalNumber 4 4 3 4" xfId="55373"/>
    <cellStyle name="SubTotalNumber 4 4 4" xfId="9045"/>
    <cellStyle name="SubTotalNumber 4 4 4 2" xfId="9046"/>
    <cellStyle name="SubTotalNumber 4 4 4 2 2" xfId="55374"/>
    <cellStyle name="SubTotalNumber 4 4 4 2 3" xfId="55375"/>
    <cellStyle name="SubTotalNumber 4 4 4 3" xfId="55376"/>
    <cellStyle name="SubTotalNumber 4 4 4 4" xfId="55377"/>
    <cellStyle name="SubTotalNumber 4 4 5" xfId="9047"/>
    <cellStyle name="SubTotalNumber 4 4 5 2" xfId="9048"/>
    <cellStyle name="SubTotalNumber 4 4 5 2 2" xfId="55378"/>
    <cellStyle name="SubTotalNumber 4 4 5 2 3" xfId="55379"/>
    <cellStyle name="SubTotalNumber 4 4 5 3" xfId="55380"/>
    <cellStyle name="SubTotalNumber 4 4 5 4" xfId="55381"/>
    <cellStyle name="SubTotalNumber 4 4 6" xfId="9049"/>
    <cellStyle name="SubTotalNumber 4 4 6 2" xfId="9050"/>
    <cellStyle name="SubTotalNumber 4 4 6 2 2" xfId="55382"/>
    <cellStyle name="SubTotalNumber 4 4 6 2 3" xfId="55383"/>
    <cellStyle name="SubTotalNumber 4 4 6 3" xfId="55384"/>
    <cellStyle name="SubTotalNumber 4 4 6 4" xfId="55385"/>
    <cellStyle name="SubTotalNumber 4 4 7" xfId="9051"/>
    <cellStyle name="SubTotalNumber 4 4 7 2" xfId="55386"/>
    <cellStyle name="SubTotalNumber 4 4 7 3" xfId="55387"/>
    <cellStyle name="SubTotalNumber 4 4 8" xfId="55388"/>
    <cellStyle name="SubTotalNumber 4 4 9" xfId="55389"/>
    <cellStyle name="SubTotalNumber 4 5" xfId="9052"/>
    <cellStyle name="SubTotalNumber 4 5 2" xfId="9053"/>
    <cellStyle name="SubTotalNumber 4 5 2 2" xfId="9054"/>
    <cellStyle name="SubTotalNumber 4 5 2 2 2" xfId="55390"/>
    <cellStyle name="SubTotalNumber 4 5 2 2 3" xfId="55391"/>
    <cellStyle name="SubTotalNumber 4 5 2 3" xfId="55392"/>
    <cellStyle name="SubTotalNumber 4 5 2 4" xfId="55393"/>
    <cellStyle name="SubTotalNumber 4 5 3" xfId="9055"/>
    <cellStyle name="SubTotalNumber 4 5 3 2" xfId="9056"/>
    <cellStyle name="SubTotalNumber 4 5 3 2 2" xfId="55394"/>
    <cellStyle name="SubTotalNumber 4 5 3 2 3" xfId="55395"/>
    <cellStyle name="SubTotalNumber 4 5 3 3" xfId="55396"/>
    <cellStyle name="SubTotalNumber 4 5 3 4" xfId="55397"/>
    <cellStyle name="SubTotalNumber 4 5 4" xfId="9057"/>
    <cellStyle name="SubTotalNumber 4 5 4 2" xfId="9058"/>
    <cellStyle name="SubTotalNumber 4 5 4 2 2" xfId="55398"/>
    <cellStyle name="SubTotalNumber 4 5 4 2 3" xfId="55399"/>
    <cellStyle name="SubTotalNumber 4 5 4 3" xfId="55400"/>
    <cellStyle name="SubTotalNumber 4 5 4 4" xfId="55401"/>
    <cellStyle name="SubTotalNumber 4 5 5" xfId="9059"/>
    <cellStyle name="SubTotalNumber 4 5 5 2" xfId="9060"/>
    <cellStyle name="SubTotalNumber 4 5 5 2 2" xfId="55402"/>
    <cellStyle name="SubTotalNumber 4 5 5 2 3" xfId="55403"/>
    <cellStyle name="SubTotalNumber 4 5 5 3" xfId="55404"/>
    <cellStyle name="SubTotalNumber 4 5 5 4" xfId="55405"/>
    <cellStyle name="SubTotalNumber 4 5 6" xfId="9061"/>
    <cellStyle name="SubTotalNumber 4 5 6 2" xfId="9062"/>
    <cellStyle name="SubTotalNumber 4 5 6 2 2" xfId="55406"/>
    <cellStyle name="SubTotalNumber 4 5 6 2 3" xfId="55407"/>
    <cellStyle name="SubTotalNumber 4 5 6 3" xfId="55408"/>
    <cellStyle name="SubTotalNumber 4 5 6 4" xfId="55409"/>
    <cellStyle name="SubTotalNumber 4 5 7" xfId="9063"/>
    <cellStyle name="SubTotalNumber 4 5 7 2" xfId="55410"/>
    <cellStyle name="SubTotalNumber 4 5 7 3" xfId="55411"/>
    <cellStyle name="SubTotalNumber 4 5 8" xfId="55412"/>
    <cellStyle name="SubTotalNumber 4 5 9" xfId="55413"/>
    <cellStyle name="SubTotalNumber 4 6" xfId="9064"/>
    <cellStyle name="SubTotalNumber 4 6 2" xfId="9065"/>
    <cellStyle name="SubTotalNumber 4 6 2 2" xfId="9066"/>
    <cellStyle name="SubTotalNumber 4 6 2 2 2" xfId="55414"/>
    <cellStyle name="SubTotalNumber 4 6 2 2 3" xfId="55415"/>
    <cellStyle name="SubTotalNumber 4 6 2 3" xfId="55416"/>
    <cellStyle name="SubTotalNumber 4 6 2 4" xfId="55417"/>
    <cellStyle name="SubTotalNumber 4 6 3" xfId="9067"/>
    <cellStyle name="SubTotalNumber 4 6 3 2" xfId="9068"/>
    <cellStyle name="SubTotalNumber 4 6 3 2 2" xfId="55418"/>
    <cellStyle name="SubTotalNumber 4 6 3 2 3" xfId="55419"/>
    <cellStyle name="SubTotalNumber 4 6 3 3" xfId="55420"/>
    <cellStyle name="SubTotalNumber 4 6 3 4" xfId="55421"/>
    <cellStyle name="SubTotalNumber 4 6 4" xfId="9069"/>
    <cellStyle name="SubTotalNumber 4 6 4 2" xfId="9070"/>
    <cellStyle name="SubTotalNumber 4 6 4 2 2" xfId="55422"/>
    <cellStyle name="SubTotalNumber 4 6 4 2 3" xfId="55423"/>
    <cellStyle name="SubTotalNumber 4 6 4 3" xfId="55424"/>
    <cellStyle name="SubTotalNumber 4 6 4 4" xfId="55425"/>
    <cellStyle name="SubTotalNumber 4 6 5" xfId="9071"/>
    <cellStyle name="SubTotalNumber 4 6 5 2" xfId="9072"/>
    <cellStyle name="SubTotalNumber 4 6 5 2 2" xfId="55426"/>
    <cellStyle name="SubTotalNumber 4 6 5 2 3" xfId="55427"/>
    <cellStyle name="SubTotalNumber 4 6 5 3" xfId="55428"/>
    <cellStyle name="SubTotalNumber 4 6 5 4" xfId="55429"/>
    <cellStyle name="SubTotalNumber 4 6 6" xfId="9073"/>
    <cellStyle name="SubTotalNumber 4 6 6 2" xfId="9074"/>
    <cellStyle name="SubTotalNumber 4 6 6 2 2" xfId="55430"/>
    <cellStyle name="SubTotalNumber 4 6 6 2 3" xfId="55431"/>
    <cellStyle name="SubTotalNumber 4 6 6 3" xfId="55432"/>
    <cellStyle name="SubTotalNumber 4 6 6 4" xfId="55433"/>
    <cellStyle name="SubTotalNumber 4 6 7" xfId="9075"/>
    <cellStyle name="SubTotalNumber 4 6 7 2" xfId="55434"/>
    <cellStyle name="SubTotalNumber 4 6 7 3" xfId="55435"/>
    <cellStyle name="SubTotalNumber 4 6 8" xfId="55436"/>
    <cellStyle name="SubTotalNumber 4 6 9" xfId="55437"/>
    <cellStyle name="SubTotalNumber 4 7" xfId="9076"/>
    <cellStyle name="SubTotalNumber 4 7 2" xfId="9077"/>
    <cellStyle name="SubTotalNumber 4 7 2 2" xfId="55438"/>
    <cellStyle name="SubTotalNumber 4 7 2 3" xfId="55439"/>
    <cellStyle name="SubTotalNumber 4 7 3" xfId="55440"/>
    <cellStyle name="SubTotalNumber 4 7 4" xfId="55441"/>
    <cellStyle name="SubTotalNumber 4 8" xfId="9078"/>
    <cellStyle name="SubTotalNumber 4 8 2" xfId="9079"/>
    <cellStyle name="SubTotalNumber 4 8 2 2" xfId="55442"/>
    <cellStyle name="SubTotalNumber 4 8 2 3" xfId="55443"/>
    <cellStyle name="SubTotalNumber 4 8 3" xfId="55444"/>
    <cellStyle name="SubTotalNumber 4 8 4" xfId="55445"/>
    <cellStyle name="SubTotalNumber 4 9" xfId="9080"/>
    <cellStyle name="SubTotalNumber 4 9 2" xfId="9081"/>
    <cellStyle name="SubTotalNumber 4 9 2 2" xfId="55446"/>
    <cellStyle name="SubTotalNumber 4 9 2 3" xfId="55447"/>
    <cellStyle name="SubTotalNumber 4 9 3" xfId="55448"/>
    <cellStyle name="SubTotalNumber 4 9 4" xfId="55449"/>
    <cellStyle name="SubTotalNumber 5" xfId="9082"/>
    <cellStyle name="SubTotalNumber 5 10" xfId="9083"/>
    <cellStyle name="SubTotalNumber 5 10 2" xfId="9084"/>
    <cellStyle name="SubTotalNumber 5 10 2 2" xfId="55450"/>
    <cellStyle name="SubTotalNumber 5 10 2 3" xfId="55451"/>
    <cellStyle name="SubTotalNumber 5 10 3" xfId="55452"/>
    <cellStyle name="SubTotalNumber 5 10 4" xfId="55453"/>
    <cellStyle name="SubTotalNumber 5 11" xfId="9085"/>
    <cellStyle name="SubTotalNumber 5 11 2" xfId="55454"/>
    <cellStyle name="SubTotalNumber 5 11 3" xfId="55455"/>
    <cellStyle name="SubTotalNumber 5 12" xfId="9086"/>
    <cellStyle name="SubTotalNumber 5 12 2" xfId="55456"/>
    <cellStyle name="SubTotalNumber 5 12 3" xfId="55457"/>
    <cellStyle name="SubTotalNumber 5 13" xfId="9087"/>
    <cellStyle name="SubTotalNumber 5 13 2" xfId="55458"/>
    <cellStyle name="SubTotalNumber 5 13 3" xfId="55459"/>
    <cellStyle name="SubTotalNumber 5 14" xfId="9088"/>
    <cellStyle name="SubTotalNumber 5 14 2" xfId="55460"/>
    <cellStyle name="SubTotalNumber 5 14 3" xfId="55461"/>
    <cellStyle name="SubTotalNumber 5 15" xfId="9089"/>
    <cellStyle name="SubTotalNumber 5 15 2" xfId="55462"/>
    <cellStyle name="SubTotalNumber 5 15 3" xfId="55463"/>
    <cellStyle name="SubTotalNumber 5 16" xfId="55464"/>
    <cellStyle name="SubTotalNumber 5 16 2" xfId="55465"/>
    <cellStyle name="SubTotalNumber 5 17" xfId="55466"/>
    <cellStyle name="SubTotalNumber 5 17 2" xfId="55467"/>
    <cellStyle name="SubTotalNumber 5 18" xfId="55468"/>
    <cellStyle name="SubTotalNumber 5 19" xfId="55469"/>
    <cellStyle name="SubTotalNumber 5 2" xfId="9090"/>
    <cellStyle name="SubTotalNumber 5 2 10" xfId="9091"/>
    <cellStyle name="SubTotalNumber 5 2 10 2" xfId="55470"/>
    <cellStyle name="SubTotalNumber 5 2 10 3" xfId="55471"/>
    <cellStyle name="SubTotalNumber 5 2 11" xfId="9092"/>
    <cellStyle name="SubTotalNumber 5 2 11 2" xfId="55472"/>
    <cellStyle name="SubTotalNumber 5 2 11 3" xfId="55473"/>
    <cellStyle name="SubTotalNumber 5 2 12" xfId="9093"/>
    <cellStyle name="SubTotalNumber 5 2 12 2" xfId="55474"/>
    <cellStyle name="SubTotalNumber 5 2 12 3" xfId="55475"/>
    <cellStyle name="SubTotalNumber 5 2 13" xfId="9094"/>
    <cellStyle name="SubTotalNumber 5 2 13 2" xfId="55476"/>
    <cellStyle name="SubTotalNumber 5 2 13 3" xfId="55477"/>
    <cellStyle name="SubTotalNumber 5 2 14" xfId="9095"/>
    <cellStyle name="SubTotalNumber 5 2 14 2" xfId="55478"/>
    <cellStyle name="SubTotalNumber 5 2 14 3" xfId="55479"/>
    <cellStyle name="SubTotalNumber 5 2 15" xfId="55480"/>
    <cellStyle name="SubTotalNumber 5 2 15 2" xfId="55481"/>
    <cellStyle name="SubTotalNumber 5 2 16" xfId="55482"/>
    <cellStyle name="SubTotalNumber 5 2 16 2" xfId="55483"/>
    <cellStyle name="SubTotalNumber 5 2 17" xfId="55484"/>
    <cellStyle name="SubTotalNumber 5 2 2" xfId="9096"/>
    <cellStyle name="SubTotalNumber 5 2 2 10" xfId="9097"/>
    <cellStyle name="SubTotalNumber 5 2 2 10 2" xfId="55485"/>
    <cellStyle name="SubTotalNumber 5 2 2 10 3" xfId="55486"/>
    <cellStyle name="SubTotalNumber 5 2 2 11" xfId="55487"/>
    <cellStyle name="SubTotalNumber 5 2 2 12" xfId="55488"/>
    <cellStyle name="SubTotalNumber 5 2 2 2" xfId="9098"/>
    <cellStyle name="SubTotalNumber 5 2 2 2 2" xfId="9099"/>
    <cellStyle name="SubTotalNumber 5 2 2 2 2 2" xfId="9100"/>
    <cellStyle name="SubTotalNumber 5 2 2 2 2 2 2" xfId="55489"/>
    <cellStyle name="SubTotalNumber 5 2 2 2 2 2 3" xfId="55490"/>
    <cellStyle name="SubTotalNumber 5 2 2 2 2 3" xfId="55491"/>
    <cellStyle name="SubTotalNumber 5 2 2 2 2 4" xfId="55492"/>
    <cellStyle name="SubTotalNumber 5 2 2 2 3" xfId="9101"/>
    <cellStyle name="SubTotalNumber 5 2 2 2 3 2" xfId="9102"/>
    <cellStyle name="SubTotalNumber 5 2 2 2 3 2 2" xfId="55493"/>
    <cellStyle name="SubTotalNumber 5 2 2 2 3 2 3" xfId="55494"/>
    <cellStyle name="SubTotalNumber 5 2 2 2 3 3" xfId="55495"/>
    <cellStyle name="SubTotalNumber 5 2 2 2 3 4" xfId="55496"/>
    <cellStyle name="SubTotalNumber 5 2 2 2 4" xfId="9103"/>
    <cellStyle name="SubTotalNumber 5 2 2 2 4 2" xfId="9104"/>
    <cellStyle name="SubTotalNumber 5 2 2 2 4 2 2" xfId="55497"/>
    <cellStyle name="SubTotalNumber 5 2 2 2 4 2 3" xfId="55498"/>
    <cellStyle name="SubTotalNumber 5 2 2 2 4 3" xfId="55499"/>
    <cellStyle name="SubTotalNumber 5 2 2 2 4 4" xfId="55500"/>
    <cellStyle name="SubTotalNumber 5 2 2 2 5" xfId="9105"/>
    <cellStyle name="SubTotalNumber 5 2 2 2 5 2" xfId="9106"/>
    <cellStyle name="SubTotalNumber 5 2 2 2 5 2 2" xfId="55501"/>
    <cellStyle name="SubTotalNumber 5 2 2 2 5 2 3" xfId="55502"/>
    <cellStyle name="SubTotalNumber 5 2 2 2 5 3" xfId="55503"/>
    <cellStyle name="SubTotalNumber 5 2 2 2 5 4" xfId="55504"/>
    <cellStyle name="SubTotalNumber 5 2 2 2 6" xfId="9107"/>
    <cellStyle name="SubTotalNumber 5 2 2 2 6 2" xfId="9108"/>
    <cellStyle name="SubTotalNumber 5 2 2 2 6 2 2" xfId="55505"/>
    <cellStyle name="SubTotalNumber 5 2 2 2 6 2 3" xfId="55506"/>
    <cellStyle name="SubTotalNumber 5 2 2 2 6 3" xfId="55507"/>
    <cellStyle name="SubTotalNumber 5 2 2 2 6 4" xfId="55508"/>
    <cellStyle name="SubTotalNumber 5 2 2 2 7" xfId="9109"/>
    <cellStyle name="SubTotalNumber 5 2 2 2 7 2" xfId="55509"/>
    <cellStyle name="SubTotalNumber 5 2 2 2 7 3" xfId="55510"/>
    <cellStyle name="SubTotalNumber 5 2 2 2 8" xfId="55511"/>
    <cellStyle name="SubTotalNumber 5 2 2 2 9" xfId="55512"/>
    <cellStyle name="SubTotalNumber 5 2 2 3" xfId="9110"/>
    <cellStyle name="SubTotalNumber 5 2 2 3 2" xfId="9111"/>
    <cellStyle name="SubTotalNumber 5 2 2 3 2 2" xfId="9112"/>
    <cellStyle name="SubTotalNumber 5 2 2 3 2 2 2" xfId="55513"/>
    <cellStyle name="SubTotalNumber 5 2 2 3 2 2 3" xfId="55514"/>
    <cellStyle name="SubTotalNumber 5 2 2 3 2 3" xfId="55515"/>
    <cellStyle name="SubTotalNumber 5 2 2 3 2 4" xfId="55516"/>
    <cellStyle name="SubTotalNumber 5 2 2 3 3" xfId="9113"/>
    <cellStyle name="SubTotalNumber 5 2 2 3 3 2" xfId="9114"/>
    <cellStyle name="SubTotalNumber 5 2 2 3 3 2 2" xfId="55517"/>
    <cellStyle name="SubTotalNumber 5 2 2 3 3 2 3" xfId="55518"/>
    <cellStyle name="SubTotalNumber 5 2 2 3 3 3" xfId="55519"/>
    <cellStyle name="SubTotalNumber 5 2 2 3 3 4" xfId="55520"/>
    <cellStyle name="SubTotalNumber 5 2 2 3 4" xfId="9115"/>
    <cellStyle name="SubTotalNumber 5 2 2 3 4 2" xfId="9116"/>
    <cellStyle name="SubTotalNumber 5 2 2 3 4 2 2" xfId="55521"/>
    <cellStyle name="SubTotalNumber 5 2 2 3 4 2 3" xfId="55522"/>
    <cellStyle name="SubTotalNumber 5 2 2 3 4 3" xfId="55523"/>
    <cellStyle name="SubTotalNumber 5 2 2 3 4 4" xfId="55524"/>
    <cellStyle name="SubTotalNumber 5 2 2 3 5" xfId="9117"/>
    <cellStyle name="SubTotalNumber 5 2 2 3 5 2" xfId="9118"/>
    <cellStyle name="SubTotalNumber 5 2 2 3 5 2 2" xfId="55525"/>
    <cellStyle name="SubTotalNumber 5 2 2 3 5 2 3" xfId="55526"/>
    <cellStyle name="SubTotalNumber 5 2 2 3 5 3" xfId="55527"/>
    <cellStyle name="SubTotalNumber 5 2 2 3 5 4" xfId="55528"/>
    <cellStyle name="SubTotalNumber 5 2 2 3 6" xfId="9119"/>
    <cellStyle name="SubTotalNumber 5 2 2 3 6 2" xfId="9120"/>
    <cellStyle name="SubTotalNumber 5 2 2 3 6 2 2" xfId="55529"/>
    <cellStyle name="SubTotalNumber 5 2 2 3 6 2 3" xfId="55530"/>
    <cellStyle name="SubTotalNumber 5 2 2 3 6 3" xfId="55531"/>
    <cellStyle name="SubTotalNumber 5 2 2 3 6 4" xfId="55532"/>
    <cellStyle name="SubTotalNumber 5 2 2 3 7" xfId="9121"/>
    <cellStyle name="SubTotalNumber 5 2 2 3 7 2" xfId="55533"/>
    <cellStyle name="SubTotalNumber 5 2 2 3 7 3" xfId="55534"/>
    <cellStyle name="SubTotalNumber 5 2 2 3 8" xfId="55535"/>
    <cellStyle name="SubTotalNumber 5 2 2 3 9" xfId="55536"/>
    <cellStyle name="SubTotalNumber 5 2 2 4" xfId="9122"/>
    <cellStyle name="SubTotalNumber 5 2 2 4 2" xfId="9123"/>
    <cellStyle name="SubTotalNumber 5 2 2 4 2 2" xfId="9124"/>
    <cellStyle name="SubTotalNumber 5 2 2 4 2 2 2" xfId="55537"/>
    <cellStyle name="SubTotalNumber 5 2 2 4 2 2 3" xfId="55538"/>
    <cellStyle name="SubTotalNumber 5 2 2 4 2 3" xfId="55539"/>
    <cellStyle name="SubTotalNumber 5 2 2 4 2 4" xfId="55540"/>
    <cellStyle name="SubTotalNumber 5 2 2 4 3" xfId="9125"/>
    <cellStyle name="SubTotalNumber 5 2 2 4 3 2" xfId="9126"/>
    <cellStyle name="SubTotalNumber 5 2 2 4 3 2 2" xfId="55541"/>
    <cellStyle name="SubTotalNumber 5 2 2 4 3 2 3" xfId="55542"/>
    <cellStyle name="SubTotalNumber 5 2 2 4 3 3" xfId="55543"/>
    <cellStyle name="SubTotalNumber 5 2 2 4 3 4" xfId="55544"/>
    <cellStyle name="SubTotalNumber 5 2 2 4 4" xfId="9127"/>
    <cellStyle name="SubTotalNumber 5 2 2 4 4 2" xfId="9128"/>
    <cellStyle name="SubTotalNumber 5 2 2 4 4 2 2" xfId="55545"/>
    <cellStyle name="SubTotalNumber 5 2 2 4 4 2 3" xfId="55546"/>
    <cellStyle name="SubTotalNumber 5 2 2 4 4 3" xfId="55547"/>
    <cellStyle name="SubTotalNumber 5 2 2 4 4 4" xfId="55548"/>
    <cellStyle name="SubTotalNumber 5 2 2 4 5" xfId="9129"/>
    <cellStyle name="SubTotalNumber 5 2 2 4 5 2" xfId="9130"/>
    <cellStyle name="SubTotalNumber 5 2 2 4 5 2 2" xfId="55549"/>
    <cellStyle name="SubTotalNumber 5 2 2 4 5 2 3" xfId="55550"/>
    <cellStyle name="SubTotalNumber 5 2 2 4 5 3" xfId="55551"/>
    <cellStyle name="SubTotalNumber 5 2 2 4 5 4" xfId="55552"/>
    <cellStyle name="SubTotalNumber 5 2 2 4 6" xfId="9131"/>
    <cellStyle name="SubTotalNumber 5 2 2 4 6 2" xfId="9132"/>
    <cellStyle name="SubTotalNumber 5 2 2 4 6 2 2" xfId="55553"/>
    <cellStyle name="SubTotalNumber 5 2 2 4 6 2 3" xfId="55554"/>
    <cellStyle name="SubTotalNumber 5 2 2 4 6 3" xfId="55555"/>
    <cellStyle name="SubTotalNumber 5 2 2 4 6 4" xfId="55556"/>
    <cellStyle name="SubTotalNumber 5 2 2 4 7" xfId="9133"/>
    <cellStyle name="SubTotalNumber 5 2 2 4 7 2" xfId="55557"/>
    <cellStyle name="SubTotalNumber 5 2 2 4 7 3" xfId="55558"/>
    <cellStyle name="SubTotalNumber 5 2 2 4 8" xfId="55559"/>
    <cellStyle name="SubTotalNumber 5 2 2 4 9" xfId="55560"/>
    <cellStyle name="SubTotalNumber 5 2 2 5" xfId="9134"/>
    <cellStyle name="SubTotalNumber 5 2 2 5 2" xfId="9135"/>
    <cellStyle name="SubTotalNumber 5 2 2 5 2 2" xfId="55561"/>
    <cellStyle name="SubTotalNumber 5 2 2 5 2 3" xfId="55562"/>
    <cellStyle name="SubTotalNumber 5 2 2 5 3" xfId="55563"/>
    <cellStyle name="SubTotalNumber 5 2 2 5 4" xfId="55564"/>
    <cellStyle name="SubTotalNumber 5 2 2 6" xfId="9136"/>
    <cellStyle name="SubTotalNumber 5 2 2 6 2" xfId="9137"/>
    <cellStyle name="SubTotalNumber 5 2 2 6 2 2" xfId="55565"/>
    <cellStyle name="SubTotalNumber 5 2 2 6 2 3" xfId="55566"/>
    <cellStyle name="SubTotalNumber 5 2 2 6 3" xfId="55567"/>
    <cellStyle name="SubTotalNumber 5 2 2 6 4" xfId="55568"/>
    <cellStyle name="SubTotalNumber 5 2 2 7" xfId="9138"/>
    <cellStyle name="SubTotalNumber 5 2 2 7 2" xfId="9139"/>
    <cellStyle name="SubTotalNumber 5 2 2 7 2 2" xfId="55569"/>
    <cellStyle name="SubTotalNumber 5 2 2 7 2 3" xfId="55570"/>
    <cellStyle name="SubTotalNumber 5 2 2 7 3" xfId="55571"/>
    <cellStyle name="SubTotalNumber 5 2 2 7 4" xfId="55572"/>
    <cellStyle name="SubTotalNumber 5 2 2 8" xfId="9140"/>
    <cellStyle name="SubTotalNumber 5 2 2 8 2" xfId="9141"/>
    <cellStyle name="SubTotalNumber 5 2 2 8 2 2" xfId="55573"/>
    <cellStyle name="SubTotalNumber 5 2 2 8 2 3" xfId="55574"/>
    <cellStyle name="SubTotalNumber 5 2 2 8 3" xfId="55575"/>
    <cellStyle name="SubTotalNumber 5 2 2 8 4" xfId="55576"/>
    <cellStyle name="SubTotalNumber 5 2 2 9" xfId="9142"/>
    <cellStyle name="SubTotalNumber 5 2 2 9 2" xfId="9143"/>
    <cellStyle name="SubTotalNumber 5 2 2 9 2 2" xfId="55577"/>
    <cellStyle name="SubTotalNumber 5 2 2 9 2 3" xfId="55578"/>
    <cellStyle name="SubTotalNumber 5 2 2 9 3" xfId="55579"/>
    <cellStyle name="SubTotalNumber 5 2 2 9 4" xfId="55580"/>
    <cellStyle name="SubTotalNumber 5 2 3" xfId="9144"/>
    <cellStyle name="SubTotalNumber 5 2 3 2" xfId="9145"/>
    <cellStyle name="SubTotalNumber 5 2 3 2 2" xfId="9146"/>
    <cellStyle name="SubTotalNumber 5 2 3 2 2 2" xfId="55581"/>
    <cellStyle name="SubTotalNumber 5 2 3 2 2 3" xfId="55582"/>
    <cellStyle name="SubTotalNumber 5 2 3 2 3" xfId="55583"/>
    <cellStyle name="SubTotalNumber 5 2 3 2 4" xfId="55584"/>
    <cellStyle name="SubTotalNumber 5 2 3 3" xfId="9147"/>
    <cellStyle name="SubTotalNumber 5 2 3 3 2" xfId="9148"/>
    <cellStyle name="SubTotalNumber 5 2 3 3 2 2" xfId="55585"/>
    <cellStyle name="SubTotalNumber 5 2 3 3 2 3" xfId="55586"/>
    <cellStyle name="SubTotalNumber 5 2 3 3 3" xfId="55587"/>
    <cellStyle name="SubTotalNumber 5 2 3 3 4" xfId="55588"/>
    <cellStyle name="SubTotalNumber 5 2 3 4" xfId="9149"/>
    <cellStyle name="SubTotalNumber 5 2 3 4 2" xfId="9150"/>
    <cellStyle name="SubTotalNumber 5 2 3 4 2 2" xfId="55589"/>
    <cellStyle name="SubTotalNumber 5 2 3 4 2 3" xfId="55590"/>
    <cellStyle name="SubTotalNumber 5 2 3 4 3" xfId="55591"/>
    <cellStyle name="SubTotalNumber 5 2 3 4 4" xfId="55592"/>
    <cellStyle name="SubTotalNumber 5 2 3 5" xfId="9151"/>
    <cellStyle name="SubTotalNumber 5 2 3 5 2" xfId="9152"/>
    <cellStyle name="SubTotalNumber 5 2 3 5 2 2" xfId="55593"/>
    <cellStyle name="SubTotalNumber 5 2 3 5 2 3" xfId="55594"/>
    <cellStyle name="SubTotalNumber 5 2 3 5 3" xfId="55595"/>
    <cellStyle name="SubTotalNumber 5 2 3 5 4" xfId="55596"/>
    <cellStyle name="SubTotalNumber 5 2 3 6" xfId="9153"/>
    <cellStyle name="SubTotalNumber 5 2 3 6 2" xfId="9154"/>
    <cellStyle name="SubTotalNumber 5 2 3 6 2 2" xfId="55597"/>
    <cellStyle name="SubTotalNumber 5 2 3 6 2 3" xfId="55598"/>
    <cellStyle name="SubTotalNumber 5 2 3 6 3" xfId="55599"/>
    <cellStyle name="SubTotalNumber 5 2 3 6 4" xfId="55600"/>
    <cellStyle name="SubTotalNumber 5 2 3 7" xfId="9155"/>
    <cellStyle name="SubTotalNumber 5 2 3 7 2" xfId="55601"/>
    <cellStyle name="SubTotalNumber 5 2 3 7 3" xfId="55602"/>
    <cellStyle name="SubTotalNumber 5 2 3 8" xfId="55603"/>
    <cellStyle name="SubTotalNumber 5 2 3 9" xfId="55604"/>
    <cellStyle name="SubTotalNumber 5 2 4" xfId="9156"/>
    <cellStyle name="SubTotalNumber 5 2 4 2" xfId="9157"/>
    <cellStyle name="SubTotalNumber 5 2 4 2 2" xfId="9158"/>
    <cellStyle name="SubTotalNumber 5 2 4 2 2 2" xfId="55605"/>
    <cellStyle name="SubTotalNumber 5 2 4 2 2 3" xfId="55606"/>
    <cellStyle name="SubTotalNumber 5 2 4 2 3" xfId="55607"/>
    <cellStyle name="SubTotalNumber 5 2 4 2 4" xfId="55608"/>
    <cellStyle name="SubTotalNumber 5 2 4 3" xfId="9159"/>
    <cellStyle name="SubTotalNumber 5 2 4 3 2" xfId="9160"/>
    <cellStyle name="SubTotalNumber 5 2 4 3 2 2" xfId="55609"/>
    <cellStyle name="SubTotalNumber 5 2 4 3 2 3" xfId="55610"/>
    <cellStyle name="SubTotalNumber 5 2 4 3 3" xfId="55611"/>
    <cellStyle name="SubTotalNumber 5 2 4 3 4" xfId="55612"/>
    <cellStyle name="SubTotalNumber 5 2 4 4" xfId="9161"/>
    <cellStyle name="SubTotalNumber 5 2 4 4 2" xfId="9162"/>
    <cellStyle name="SubTotalNumber 5 2 4 4 2 2" xfId="55613"/>
    <cellStyle name="SubTotalNumber 5 2 4 4 2 3" xfId="55614"/>
    <cellStyle name="SubTotalNumber 5 2 4 4 3" xfId="55615"/>
    <cellStyle name="SubTotalNumber 5 2 4 4 4" xfId="55616"/>
    <cellStyle name="SubTotalNumber 5 2 4 5" xfId="9163"/>
    <cellStyle name="SubTotalNumber 5 2 4 5 2" xfId="9164"/>
    <cellStyle name="SubTotalNumber 5 2 4 5 2 2" xfId="55617"/>
    <cellStyle name="SubTotalNumber 5 2 4 5 2 3" xfId="55618"/>
    <cellStyle name="SubTotalNumber 5 2 4 5 3" xfId="55619"/>
    <cellStyle name="SubTotalNumber 5 2 4 5 4" xfId="55620"/>
    <cellStyle name="SubTotalNumber 5 2 4 6" xfId="9165"/>
    <cellStyle name="SubTotalNumber 5 2 4 6 2" xfId="9166"/>
    <cellStyle name="SubTotalNumber 5 2 4 6 2 2" xfId="55621"/>
    <cellStyle name="SubTotalNumber 5 2 4 6 2 3" xfId="55622"/>
    <cellStyle name="SubTotalNumber 5 2 4 6 3" xfId="55623"/>
    <cellStyle name="SubTotalNumber 5 2 4 6 4" xfId="55624"/>
    <cellStyle name="SubTotalNumber 5 2 4 7" xfId="9167"/>
    <cellStyle name="SubTotalNumber 5 2 4 7 2" xfId="55625"/>
    <cellStyle name="SubTotalNumber 5 2 4 7 3" xfId="55626"/>
    <cellStyle name="SubTotalNumber 5 2 4 8" xfId="55627"/>
    <cellStyle name="SubTotalNumber 5 2 4 9" xfId="55628"/>
    <cellStyle name="SubTotalNumber 5 2 5" xfId="9168"/>
    <cellStyle name="SubTotalNumber 5 2 5 2" xfId="9169"/>
    <cellStyle name="SubTotalNumber 5 2 5 2 2" xfId="9170"/>
    <cellStyle name="SubTotalNumber 5 2 5 2 2 2" xfId="55629"/>
    <cellStyle name="SubTotalNumber 5 2 5 2 2 3" xfId="55630"/>
    <cellStyle name="SubTotalNumber 5 2 5 2 3" xfId="55631"/>
    <cellStyle name="SubTotalNumber 5 2 5 2 4" xfId="55632"/>
    <cellStyle name="SubTotalNumber 5 2 5 3" xfId="9171"/>
    <cellStyle name="SubTotalNumber 5 2 5 3 2" xfId="9172"/>
    <cellStyle name="SubTotalNumber 5 2 5 3 2 2" xfId="55633"/>
    <cellStyle name="SubTotalNumber 5 2 5 3 2 3" xfId="55634"/>
    <cellStyle name="SubTotalNumber 5 2 5 3 3" xfId="55635"/>
    <cellStyle name="SubTotalNumber 5 2 5 3 4" xfId="55636"/>
    <cellStyle name="SubTotalNumber 5 2 5 4" xfId="9173"/>
    <cellStyle name="SubTotalNumber 5 2 5 4 2" xfId="9174"/>
    <cellStyle name="SubTotalNumber 5 2 5 4 2 2" xfId="55637"/>
    <cellStyle name="SubTotalNumber 5 2 5 4 2 3" xfId="55638"/>
    <cellStyle name="SubTotalNumber 5 2 5 4 3" xfId="55639"/>
    <cellStyle name="SubTotalNumber 5 2 5 4 4" xfId="55640"/>
    <cellStyle name="SubTotalNumber 5 2 5 5" xfId="9175"/>
    <cellStyle name="SubTotalNumber 5 2 5 5 2" xfId="9176"/>
    <cellStyle name="SubTotalNumber 5 2 5 5 2 2" xfId="55641"/>
    <cellStyle name="SubTotalNumber 5 2 5 5 2 3" xfId="55642"/>
    <cellStyle name="SubTotalNumber 5 2 5 5 3" xfId="55643"/>
    <cellStyle name="SubTotalNumber 5 2 5 5 4" xfId="55644"/>
    <cellStyle name="SubTotalNumber 5 2 5 6" xfId="9177"/>
    <cellStyle name="SubTotalNumber 5 2 5 6 2" xfId="9178"/>
    <cellStyle name="SubTotalNumber 5 2 5 6 2 2" xfId="55645"/>
    <cellStyle name="SubTotalNumber 5 2 5 6 2 3" xfId="55646"/>
    <cellStyle name="SubTotalNumber 5 2 5 6 3" xfId="55647"/>
    <cellStyle name="SubTotalNumber 5 2 5 6 4" xfId="55648"/>
    <cellStyle name="SubTotalNumber 5 2 5 7" xfId="9179"/>
    <cellStyle name="SubTotalNumber 5 2 5 7 2" xfId="55649"/>
    <cellStyle name="SubTotalNumber 5 2 5 7 3" xfId="55650"/>
    <cellStyle name="SubTotalNumber 5 2 5 8" xfId="55651"/>
    <cellStyle name="SubTotalNumber 5 2 5 9" xfId="55652"/>
    <cellStyle name="SubTotalNumber 5 2 6" xfId="9180"/>
    <cellStyle name="SubTotalNumber 5 2 6 2" xfId="9181"/>
    <cellStyle name="SubTotalNumber 5 2 6 2 2" xfId="55653"/>
    <cellStyle name="SubTotalNumber 5 2 6 2 3" xfId="55654"/>
    <cellStyle name="SubTotalNumber 5 2 6 3" xfId="55655"/>
    <cellStyle name="SubTotalNumber 5 2 6 4" xfId="55656"/>
    <cellStyle name="SubTotalNumber 5 2 7" xfId="9182"/>
    <cellStyle name="SubTotalNumber 5 2 7 2" xfId="9183"/>
    <cellStyle name="SubTotalNumber 5 2 7 2 2" xfId="55657"/>
    <cellStyle name="SubTotalNumber 5 2 7 2 3" xfId="55658"/>
    <cellStyle name="SubTotalNumber 5 2 7 3" xfId="55659"/>
    <cellStyle name="SubTotalNumber 5 2 7 4" xfId="55660"/>
    <cellStyle name="SubTotalNumber 5 2 8" xfId="9184"/>
    <cellStyle name="SubTotalNumber 5 2 8 2" xfId="9185"/>
    <cellStyle name="SubTotalNumber 5 2 8 2 2" xfId="55661"/>
    <cellStyle name="SubTotalNumber 5 2 8 2 3" xfId="55662"/>
    <cellStyle name="SubTotalNumber 5 2 8 3" xfId="55663"/>
    <cellStyle name="SubTotalNumber 5 2 8 4" xfId="55664"/>
    <cellStyle name="SubTotalNumber 5 2 9" xfId="9186"/>
    <cellStyle name="SubTotalNumber 5 2 9 2" xfId="9187"/>
    <cellStyle name="SubTotalNumber 5 2 9 2 2" xfId="55665"/>
    <cellStyle name="SubTotalNumber 5 2 9 2 3" xfId="55666"/>
    <cellStyle name="SubTotalNumber 5 2 9 3" xfId="55667"/>
    <cellStyle name="SubTotalNumber 5 2 9 4" xfId="55668"/>
    <cellStyle name="SubTotalNumber 5 3" xfId="9188"/>
    <cellStyle name="SubTotalNumber 5 3 10" xfId="9189"/>
    <cellStyle name="SubTotalNumber 5 3 10 2" xfId="55669"/>
    <cellStyle name="SubTotalNumber 5 3 10 3" xfId="55670"/>
    <cellStyle name="SubTotalNumber 5 3 11" xfId="55671"/>
    <cellStyle name="SubTotalNumber 5 3 12" xfId="55672"/>
    <cellStyle name="SubTotalNumber 5 3 2" xfId="9190"/>
    <cellStyle name="SubTotalNumber 5 3 2 2" xfId="9191"/>
    <cellStyle name="SubTotalNumber 5 3 2 2 2" xfId="9192"/>
    <cellStyle name="SubTotalNumber 5 3 2 2 2 2" xfId="55673"/>
    <cellStyle name="SubTotalNumber 5 3 2 2 2 3" xfId="55674"/>
    <cellStyle name="SubTotalNumber 5 3 2 2 3" xfId="55675"/>
    <cellStyle name="SubTotalNumber 5 3 2 2 4" xfId="55676"/>
    <cellStyle name="SubTotalNumber 5 3 2 3" xfId="9193"/>
    <cellStyle name="SubTotalNumber 5 3 2 3 2" xfId="9194"/>
    <cellStyle name="SubTotalNumber 5 3 2 3 2 2" xfId="55677"/>
    <cellStyle name="SubTotalNumber 5 3 2 3 2 3" xfId="55678"/>
    <cellStyle name="SubTotalNumber 5 3 2 3 3" xfId="55679"/>
    <cellStyle name="SubTotalNumber 5 3 2 3 4" xfId="55680"/>
    <cellStyle name="SubTotalNumber 5 3 2 4" xfId="9195"/>
    <cellStyle name="SubTotalNumber 5 3 2 4 2" xfId="9196"/>
    <cellStyle name="SubTotalNumber 5 3 2 4 2 2" xfId="55681"/>
    <cellStyle name="SubTotalNumber 5 3 2 4 2 3" xfId="55682"/>
    <cellStyle name="SubTotalNumber 5 3 2 4 3" xfId="55683"/>
    <cellStyle name="SubTotalNumber 5 3 2 4 4" xfId="55684"/>
    <cellStyle name="SubTotalNumber 5 3 2 5" xfId="9197"/>
    <cellStyle name="SubTotalNumber 5 3 2 5 2" xfId="9198"/>
    <cellStyle name="SubTotalNumber 5 3 2 5 2 2" xfId="55685"/>
    <cellStyle name="SubTotalNumber 5 3 2 5 2 3" xfId="55686"/>
    <cellStyle name="SubTotalNumber 5 3 2 5 3" xfId="55687"/>
    <cellStyle name="SubTotalNumber 5 3 2 5 4" xfId="55688"/>
    <cellStyle name="SubTotalNumber 5 3 2 6" xfId="9199"/>
    <cellStyle name="SubTotalNumber 5 3 2 6 2" xfId="9200"/>
    <cellStyle name="SubTotalNumber 5 3 2 6 2 2" xfId="55689"/>
    <cellStyle name="SubTotalNumber 5 3 2 6 2 3" xfId="55690"/>
    <cellStyle name="SubTotalNumber 5 3 2 6 3" xfId="55691"/>
    <cellStyle name="SubTotalNumber 5 3 2 6 4" xfId="55692"/>
    <cellStyle name="SubTotalNumber 5 3 2 7" xfId="9201"/>
    <cellStyle name="SubTotalNumber 5 3 2 7 2" xfId="55693"/>
    <cellStyle name="SubTotalNumber 5 3 2 7 3" xfId="55694"/>
    <cellStyle name="SubTotalNumber 5 3 2 8" xfId="55695"/>
    <cellStyle name="SubTotalNumber 5 3 2 9" xfId="55696"/>
    <cellStyle name="SubTotalNumber 5 3 3" xfId="9202"/>
    <cellStyle name="SubTotalNumber 5 3 3 2" xfId="9203"/>
    <cellStyle name="SubTotalNumber 5 3 3 2 2" xfId="9204"/>
    <cellStyle name="SubTotalNumber 5 3 3 2 2 2" xfId="55697"/>
    <cellStyle name="SubTotalNumber 5 3 3 2 2 3" xfId="55698"/>
    <cellStyle name="SubTotalNumber 5 3 3 2 3" xfId="55699"/>
    <cellStyle name="SubTotalNumber 5 3 3 2 4" xfId="55700"/>
    <cellStyle name="SubTotalNumber 5 3 3 3" xfId="9205"/>
    <cellStyle name="SubTotalNumber 5 3 3 3 2" xfId="9206"/>
    <cellStyle name="SubTotalNumber 5 3 3 3 2 2" xfId="55701"/>
    <cellStyle name="SubTotalNumber 5 3 3 3 2 3" xfId="55702"/>
    <cellStyle name="SubTotalNumber 5 3 3 3 3" xfId="55703"/>
    <cellStyle name="SubTotalNumber 5 3 3 3 4" xfId="55704"/>
    <cellStyle name="SubTotalNumber 5 3 3 4" xfId="9207"/>
    <cellStyle name="SubTotalNumber 5 3 3 4 2" xfId="9208"/>
    <cellStyle name="SubTotalNumber 5 3 3 4 2 2" xfId="55705"/>
    <cellStyle name="SubTotalNumber 5 3 3 4 2 3" xfId="55706"/>
    <cellStyle name="SubTotalNumber 5 3 3 4 3" xfId="55707"/>
    <cellStyle name="SubTotalNumber 5 3 3 4 4" xfId="55708"/>
    <cellStyle name="SubTotalNumber 5 3 3 5" xfId="9209"/>
    <cellStyle name="SubTotalNumber 5 3 3 5 2" xfId="9210"/>
    <cellStyle name="SubTotalNumber 5 3 3 5 2 2" xfId="55709"/>
    <cellStyle name="SubTotalNumber 5 3 3 5 2 3" xfId="55710"/>
    <cellStyle name="SubTotalNumber 5 3 3 5 3" xfId="55711"/>
    <cellStyle name="SubTotalNumber 5 3 3 5 4" xfId="55712"/>
    <cellStyle name="SubTotalNumber 5 3 3 6" xfId="9211"/>
    <cellStyle name="SubTotalNumber 5 3 3 6 2" xfId="9212"/>
    <cellStyle name="SubTotalNumber 5 3 3 6 2 2" xfId="55713"/>
    <cellStyle name="SubTotalNumber 5 3 3 6 2 3" xfId="55714"/>
    <cellStyle name="SubTotalNumber 5 3 3 6 3" xfId="55715"/>
    <cellStyle name="SubTotalNumber 5 3 3 6 4" xfId="55716"/>
    <cellStyle name="SubTotalNumber 5 3 3 7" xfId="9213"/>
    <cellStyle name="SubTotalNumber 5 3 3 7 2" xfId="55717"/>
    <cellStyle name="SubTotalNumber 5 3 3 7 3" xfId="55718"/>
    <cellStyle name="SubTotalNumber 5 3 3 8" xfId="55719"/>
    <cellStyle name="SubTotalNumber 5 3 3 9" xfId="55720"/>
    <cellStyle name="SubTotalNumber 5 3 4" xfId="9214"/>
    <cellStyle name="SubTotalNumber 5 3 4 2" xfId="9215"/>
    <cellStyle name="SubTotalNumber 5 3 4 2 2" xfId="9216"/>
    <cellStyle name="SubTotalNumber 5 3 4 2 2 2" xfId="55721"/>
    <cellStyle name="SubTotalNumber 5 3 4 2 2 3" xfId="55722"/>
    <cellStyle name="SubTotalNumber 5 3 4 2 3" xfId="55723"/>
    <cellStyle name="SubTotalNumber 5 3 4 2 4" xfId="55724"/>
    <cellStyle name="SubTotalNumber 5 3 4 3" xfId="9217"/>
    <cellStyle name="SubTotalNumber 5 3 4 3 2" xfId="9218"/>
    <cellStyle name="SubTotalNumber 5 3 4 3 2 2" xfId="55725"/>
    <cellStyle name="SubTotalNumber 5 3 4 3 2 3" xfId="55726"/>
    <cellStyle name="SubTotalNumber 5 3 4 3 3" xfId="55727"/>
    <cellStyle name="SubTotalNumber 5 3 4 3 4" xfId="55728"/>
    <cellStyle name="SubTotalNumber 5 3 4 4" xfId="9219"/>
    <cellStyle name="SubTotalNumber 5 3 4 4 2" xfId="9220"/>
    <cellStyle name="SubTotalNumber 5 3 4 4 2 2" xfId="55729"/>
    <cellStyle name="SubTotalNumber 5 3 4 4 2 3" xfId="55730"/>
    <cellStyle name="SubTotalNumber 5 3 4 4 3" xfId="55731"/>
    <cellStyle name="SubTotalNumber 5 3 4 4 4" xfId="55732"/>
    <cellStyle name="SubTotalNumber 5 3 4 5" xfId="9221"/>
    <cellStyle name="SubTotalNumber 5 3 4 5 2" xfId="9222"/>
    <cellStyle name="SubTotalNumber 5 3 4 5 2 2" xfId="55733"/>
    <cellStyle name="SubTotalNumber 5 3 4 5 2 3" xfId="55734"/>
    <cellStyle name="SubTotalNumber 5 3 4 5 3" xfId="55735"/>
    <cellStyle name="SubTotalNumber 5 3 4 5 4" xfId="55736"/>
    <cellStyle name="SubTotalNumber 5 3 4 6" xfId="9223"/>
    <cellStyle name="SubTotalNumber 5 3 4 6 2" xfId="9224"/>
    <cellStyle name="SubTotalNumber 5 3 4 6 2 2" xfId="55737"/>
    <cellStyle name="SubTotalNumber 5 3 4 6 2 3" xfId="55738"/>
    <cellStyle name="SubTotalNumber 5 3 4 6 3" xfId="55739"/>
    <cellStyle name="SubTotalNumber 5 3 4 6 4" xfId="55740"/>
    <cellStyle name="SubTotalNumber 5 3 4 7" xfId="9225"/>
    <cellStyle name="SubTotalNumber 5 3 4 7 2" xfId="55741"/>
    <cellStyle name="SubTotalNumber 5 3 4 7 3" xfId="55742"/>
    <cellStyle name="SubTotalNumber 5 3 4 8" xfId="55743"/>
    <cellStyle name="SubTotalNumber 5 3 4 9" xfId="55744"/>
    <cellStyle name="SubTotalNumber 5 3 5" xfId="9226"/>
    <cellStyle name="SubTotalNumber 5 3 5 2" xfId="9227"/>
    <cellStyle name="SubTotalNumber 5 3 5 2 2" xfId="55745"/>
    <cellStyle name="SubTotalNumber 5 3 5 2 3" xfId="55746"/>
    <cellStyle name="SubTotalNumber 5 3 5 3" xfId="55747"/>
    <cellStyle name="SubTotalNumber 5 3 5 4" xfId="55748"/>
    <cellStyle name="SubTotalNumber 5 3 6" xfId="9228"/>
    <cellStyle name="SubTotalNumber 5 3 6 2" xfId="9229"/>
    <cellStyle name="SubTotalNumber 5 3 6 2 2" xfId="55749"/>
    <cellStyle name="SubTotalNumber 5 3 6 2 3" xfId="55750"/>
    <cellStyle name="SubTotalNumber 5 3 6 3" xfId="55751"/>
    <cellStyle name="SubTotalNumber 5 3 6 4" xfId="55752"/>
    <cellStyle name="SubTotalNumber 5 3 7" xfId="9230"/>
    <cellStyle name="SubTotalNumber 5 3 7 2" xfId="9231"/>
    <cellStyle name="SubTotalNumber 5 3 7 2 2" xfId="55753"/>
    <cellStyle name="SubTotalNumber 5 3 7 2 3" xfId="55754"/>
    <cellStyle name="SubTotalNumber 5 3 7 3" xfId="55755"/>
    <cellStyle name="SubTotalNumber 5 3 7 4" xfId="55756"/>
    <cellStyle name="SubTotalNumber 5 3 8" xfId="9232"/>
    <cellStyle name="SubTotalNumber 5 3 8 2" xfId="9233"/>
    <cellStyle name="SubTotalNumber 5 3 8 2 2" xfId="55757"/>
    <cellStyle name="SubTotalNumber 5 3 8 2 3" xfId="55758"/>
    <cellStyle name="SubTotalNumber 5 3 8 3" xfId="55759"/>
    <cellStyle name="SubTotalNumber 5 3 8 4" xfId="55760"/>
    <cellStyle name="SubTotalNumber 5 3 9" xfId="9234"/>
    <cellStyle name="SubTotalNumber 5 3 9 2" xfId="9235"/>
    <cellStyle name="SubTotalNumber 5 3 9 2 2" xfId="55761"/>
    <cellStyle name="SubTotalNumber 5 3 9 2 3" xfId="55762"/>
    <cellStyle name="SubTotalNumber 5 3 9 3" xfId="55763"/>
    <cellStyle name="SubTotalNumber 5 3 9 4" xfId="55764"/>
    <cellStyle name="SubTotalNumber 5 4" xfId="9236"/>
    <cellStyle name="SubTotalNumber 5 4 2" xfId="9237"/>
    <cellStyle name="SubTotalNumber 5 4 2 2" xfId="9238"/>
    <cellStyle name="SubTotalNumber 5 4 2 2 2" xfId="55765"/>
    <cellStyle name="SubTotalNumber 5 4 2 2 3" xfId="55766"/>
    <cellStyle name="SubTotalNumber 5 4 2 3" xfId="55767"/>
    <cellStyle name="SubTotalNumber 5 4 2 4" xfId="55768"/>
    <cellStyle name="SubTotalNumber 5 4 3" xfId="9239"/>
    <cellStyle name="SubTotalNumber 5 4 3 2" xfId="9240"/>
    <cellStyle name="SubTotalNumber 5 4 3 2 2" xfId="55769"/>
    <cellStyle name="SubTotalNumber 5 4 3 2 3" xfId="55770"/>
    <cellStyle name="SubTotalNumber 5 4 3 3" xfId="55771"/>
    <cellStyle name="SubTotalNumber 5 4 3 4" xfId="55772"/>
    <cellStyle name="SubTotalNumber 5 4 4" xfId="9241"/>
    <cellStyle name="SubTotalNumber 5 4 4 2" xfId="9242"/>
    <cellStyle name="SubTotalNumber 5 4 4 2 2" xfId="55773"/>
    <cellStyle name="SubTotalNumber 5 4 4 2 3" xfId="55774"/>
    <cellStyle name="SubTotalNumber 5 4 4 3" xfId="55775"/>
    <cellStyle name="SubTotalNumber 5 4 4 4" xfId="55776"/>
    <cellStyle name="SubTotalNumber 5 4 5" xfId="9243"/>
    <cellStyle name="SubTotalNumber 5 4 5 2" xfId="9244"/>
    <cellStyle name="SubTotalNumber 5 4 5 2 2" xfId="55777"/>
    <cellStyle name="SubTotalNumber 5 4 5 2 3" xfId="55778"/>
    <cellStyle name="SubTotalNumber 5 4 5 3" xfId="55779"/>
    <cellStyle name="SubTotalNumber 5 4 5 4" xfId="55780"/>
    <cellStyle name="SubTotalNumber 5 4 6" xfId="9245"/>
    <cellStyle name="SubTotalNumber 5 4 6 2" xfId="9246"/>
    <cellStyle name="SubTotalNumber 5 4 6 2 2" xfId="55781"/>
    <cellStyle name="SubTotalNumber 5 4 6 2 3" xfId="55782"/>
    <cellStyle name="SubTotalNumber 5 4 6 3" xfId="55783"/>
    <cellStyle name="SubTotalNumber 5 4 6 4" xfId="55784"/>
    <cellStyle name="SubTotalNumber 5 4 7" xfId="9247"/>
    <cellStyle name="SubTotalNumber 5 4 7 2" xfId="55785"/>
    <cellStyle name="SubTotalNumber 5 4 7 3" xfId="55786"/>
    <cellStyle name="SubTotalNumber 5 4 8" xfId="55787"/>
    <cellStyle name="SubTotalNumber 5 4 9" xfId="55788"/>
    <cellStyle name="SubTotalNumber 5 5" xfId="9248"/>
    <cellStyle name="SubTotalNumber 5 5 2" xfId="9249"/>
    <cellStyle name="SubTotalNumber 5 5 2 2" xfId="9250"/>
    <cellStyle name="SubTotalNumber 5 5 2 2 2" xfId="55789"/>
    <cellStyle name="SubTotalNumber 5 5 2 2 3" xfId="55790"/>
    <cellStyle name="SubTotalNumber 5 5 2 3" xfId="55791"/>
    <cellStyle name="SubTotalNumber 5 5 2 4" xfId="55792"/>
    <cellStyle name="SubTotalNumber 5 5 3" xfId="9251"/>
    <cellStyle name="SubTotalNumber 5 5 3 2" xfId="9252"/>
    <cellStyle name="SubTotalNumber 5 5 3 2 2" xfId="55793"/>
    <cellStyle name="SubTotalNumber 5 5 3 2 3" xfId="55794"/>
    <cellStyle name="SubTotalNumber 5 5 3 3" xfId="55795"/>
    <cellStyle name="SubTotalNumber 5 5 3 4" xfId="55796"/>
    <cellStyle name="SubTotalNumber 5 5 4" xfId="9253"/>
    <cellStyle name="SubTotalNumber 5 5 4 2" xfId="9254"/>
    <cellStyle name="SubTotalNumber 5 5 4 2 2" xfId="55797"/>
    <cellStyle name="SubTotalNumber 5 5 4 2 3" xfId="55798"/>
    <cellStyle name="SubTotalNumber 5 5 4 3" xfId="55799"/>
    <cellStyle name="SubTotalNumber 5 5 4 4" xfId="55800"/>
    <cellStyle name="SubTotalNumber 5 5 5" xfId="9255"/>
    <cellStyle name="SubTotalNumber 5 5 5 2" xfId="9256"/>
    <cellStyle name="SubTotalNumber 5 5 5 2 2" xfId="55801"/>
    <cellStyle name="SubTotalNumber 5 5 5 2 3" xfId="55802"/>
    <cellStyle name="SubTotalNumber 5 5 5 3" xfId="55803"/>
    <cellStyle name="SubTotalNumber 5 5 5 4" xfId="55804"/>
    <cellStyle name="SubTotalNumber 5 5 6" xfId="9257"/>
    <cellStyle name="SubTotalNumber 5 5 6 2" xfId="9258"/>
    <cellStyle name="SubTotalNumber 5 5 6 2 2" xfId="55805"/>
    <cellStyle name="SubTotalNumber 5 5 6 2 3" xfId="55806"/>
    <cellStyle name="SubTotalNumber 5 5 6 3" xfId="55807"/>
    <cellStyle name="SubTotalNumber 5 5 6 4" xfId="55808"/>
    <cellStyle name="SubTotalNumber 5 5 7" xfId="9259"/>
    <cellStyle name="SubTotalNumber 5 5 7 2" xfId="55809"/>
    <cellStyle name="SubTotalNumber 5 5 7 3" xfId="55810"/>
    <cellStyle name="SubTotalNumber 5 5 8" xfId="55811"/>
    <cellStyle name="SubTotalNumber 5 5 9" xfId="55812"/>
    <cellStyle name="SubTotalNumber 5 6" xfId="9260"/>
    <cellStyle name="SubTotalNumber 5 6 2" xfId="9261"/>
    <cellStyle name="SubTotalNumber 5 6 2 2" xfId="9262"/>
    <cellStyle name="SubTotalNumber 5 6 2 2 2" xfId="55813"/>
    <cellStyle name="SubTotalNumber 5 6 2 2 3" xfId="55814"/>
    <cellStyle name="SubTotalNumber 5 6 2 3" xfId="55815"/>
    <cellStyle name="SubTotalNumber 5 6 2 4" xfId="55816"/>
    <cellStyle name="SubTotalNumber 5 6 3" xfId="9263"/>
    <cellStyle name="SubTotalNumber 5 6 3 2" xfId="9264"/>
    <cellStyle name="SubTotalNumber 5 6 3 2 2" xfId="55817"/>
    <cellStyle name="SubTotalNumber 5 6 3 2 3" xfId="55818"/>
    <cellStyle name="SubTotalNumber 5 6 3 3" xfId="55819"/>
    <cellStyle name="SubTotalNumber 5 6 3 4" xfId="55820"/>
    <cellStyle name="SubTotalNumber 5 6 4" xfId="9265"/>
    <cellStyle name="SubTotalNumber 5 6 4 2" xfId="9266"/>
    <cellStyle name="SubTotalNumber 5 6 4 2 2" xfId="55821"/>
    <cellStyle name="SubTotalNumber 5 6 4 2 3" xfId="55822"/>
    <cellStyle name="SubTotalNumber 5 6 4 3" xfId="55823"/>
    <cellStyle name="SubTotalNumber 5 6 4 4" xfId="55824"/>
    <cellStyle name="SubTotalNumber 5 6 5" xfId="9267"/>
    <cellStyle name="SubTotalNumber 5 6 5 2" xfId="9268"/>
    <cellStyle name="SubTotalNumber 5 6 5 2 2" xfId="55825"/>
    <cellStyle name="SubTotalNumber 5 6 5 2 3" xfId="55826"/>
    <cellStyle name="SubTotalNumber 5 6 5 3" xfId="55827"/>
    <cellStyle name="SubTotalNumber 5 6 5 4" xfId="55828"/>
    <cellStyle name="SubTotalNumber 5 6 6" xfId="9269"/>
    <cellStyle name="SubTotalNumber 5 6 6 2" xfId="9270"/>
    <cellStyle name="SubTotalNumber 5 6 6 2 2" xfId="55829"/>
    <cellStyle name="SubTotalNumber 5 6 6 2 3" xfId="55830"/>
    <cellStyle name="SubTotalNumber 5 6 6 3" xfId="55831"/>
    <cellStyle name="SubTotalNumber 5 6 6 4" xfId="55832"/>
    <cellStyle name="SubTotalNumber 5 6 7" xfId="9271"/>
    <cellStyle name="SubTotalNumber 5 6 7 2" xfId="55833"/>
    <cellStyle name="SubTotalNumber 5 6 7 3" xfId="55834"/>
    <cellStyle name="SubTotalNumber 5 6 8" xfId="55835"/>
    <cellStyle name="SubTotalNumber 5 6 9" xfId="55836"/>
    <cellStyle name="SubTotalNumber 5 7" xfId="9272"/>
    <cellStyle name="SubTotalNumber 5 7 2" xfId="9273"/>
    <cellStyle name="SubTotalNumber 5 7 2 2" xfId="55837"/>
    <cellStyle name="SubTotalNumber 5 7 2 3" xfId="55838"/>
    <cellStyle name="SubTotalNumber 5 7 3" xfId="55839"/>
    <cellStyle name="SubTotalNumber 5 7 4" xfId="55840"/>
    <cellStyle name="SubTotalNumber 5 8" xfId="9274"/>
    <cellStyle name="SubTotalNumber 5 8 2" xfId="9275"/>
    <cellStyle name="SubTotalNumber 5 8 2 2" xfId="55841"/>
    <cellStyle name="SubTotalNumber 5 8 2 3" xfId="55842"/>
    <cellStyle name="SubTotalNumber 5 8 3" xfId="55843"/>
    <cellStyle name="SubTotalNumber 5 8 4" xfId="55844"/>
    <cellStyle name="SubTotalNumber 5 9" xfId="9276"/>
    <cellStyle name="SubTotalNumber 5 9 2" xfId="9277"/>
    <cellStyle name="SubTotalNumber 5 9 2 2" xfId="55845"/>
    <cellStyle name="SubTotalNumber 5 9 2 3" xfId="55846"/>
    <cellStyle name="SubTotalNumber 5 9 3" xfId="55847"/>
    <cellStyle name="SubTotalNumber 5 9 4" xfId="55848"/>
    <cellStyle name="SubTotalNumber 6" xfId="9278"/>
    <cellStyle name="SubTotalNumber 6 10" xfId="9279"/>
    <cellStyle name="SubTotalNumber 6 10 2" xfId="9280"/>
    <cellStyle name="SubTotalNumber 6 10 2 2" xfId="55849"/>
    <cellStyle name="SubTotalNumber 6 10 2 3" xfId="55850"/>
    <cellStyle name="SubTotalNumber 6 10 3" xfId="55851"/>
    <cellStyle name="SubTotalNumber 6 10 4" xfId="55852"/>
    <cellStyle name="SubTotalNumber 6 11" xfId="9281"/>
    <cellStyle name="SubTotalNumber 6 11 2" xfId="55853"/>
    <cellStyle name="SubTotalNumber 6 11 3" xfId="55854"/>
    <cellStyle name="SubTotalNumber 6 12" xfId="9282"/>
    <cellStyle name="SubTotalNumber 6 12 2" xfId="55855"/>
    <cellStyle name="SubTotalNumber 6 12 3" xfId="55856"/>
    <cellStyle name="SubTotalNumber 6 13" xfId="9283"/>
    <cellStyle name="SubTotalNumber 6 13 2" xfId="55857"/>
    <cellStyle name="SubTotalNumber 6 13 3" xfId="55858"/>
    <cellStyle name="SubTotalNumber 6 14" xfId="9284"/>
    <cellStyle name="SubTotalNumber 6 14 2" xfId="55859"/>
    <cellStyle name="SubTotalNumber 6 14 3" xfId="55860"/>
    <cellStyle name="SubTotalNumber 6 15" xfId="9285"/>
    <cellStyle name="SubTotalNumber 6 15 2" xfId="55861"/>
    <cellStyle name="SubTotalNumber 6 15 3" xfId="55862"/>
    <cellStyle name="SubTotalNumber 6 16" xfId="55863"/>
    <cellStyle name="SubTotalNumber 6 16 2" xfId="55864"/>
    <cellStyle name="SubTotalNumber 6 17" xfId="55865"/>
    <cellStyle name="SubTotalNumber 6 17 2" xfId="55866"/>
    <cellStyle name="SubTotalNumber 6 18" xfId="55867"/>
    <cellStyle name="SubTotalNumber 6 19" xfId="55868"/>
    <cellStyle name="SubTotalNumber 6 2" xfId="9286"/>
    <cellStyle name="SubTotalNumber 6 2 10" xfId="9287"/>
    <cellStyle name="SubTotalNumber 6 2 10 2" xfId="55869"/>
    <cellStyle name="SubTotalNumber 6 2 10 3" xfId="55870"/>
    <cellStyle name="SubTotalNumber 6 2 11" xfId="9288"/>
    <cellStyle name="SubTotalNumber 6 2 11 2" xfId="55871"/>
    <cellStyle name="SubTotalNumber 6 2 11 3" xfId="55872"/>
    <cellStyle name="SubTotalNumber 6 2 12" xfId="9289"/>
    <cellStyle name="SubTotalNumber 6 2 12 2" xfId="55873"/>
    <cellStyle name="SubTotalNumber 6 2 12 3" xfId="55874"/>
    <cellStyle name="SubTotalNumber 6 2 13" xfId="9290"/>
    <cellStyle name="SubTotalNumber 6 2 13 2" xfId="55875"/>
    <cellStyle name="SubTotalNumber 6 2 13 3" xfId="55876"/>
    <cellStyle name="SubTotalNumber 6 2 14" xfId="9291"/>
    <cellStyle name="SubTotalNumber 6 2 14 2" xfId="55877"/>
    <cellStyle name="SubTotalNumber 6 2 14 3" xfId="55878"/>
    <cellStyle name="SubTotalNumber 6 2 15" xfId="55879"/>
    <cellStyle name="SubTotalNumber 6 2 15 2" xfId="55880"/>
    <cellStyle name="SubTotalNumber 6 2 16" xfId="55881"/>
    <cellStyle name="SubTotalNumber 6 2 16 2" xfId="55882"/>
    <cellStyle name="SubTotalNumber 6 2 17" xfId="55883"/>
    <cellStyle name="SubTotalNumber 6 2 2" xfId="9292"/>
    <cellStyle name="SubTotalNumber 6 2 2 10" xfId="9293"/>
    <cellStyle name="SubTotalNumber 6 2 2 10 2" xfId="55884"/>
    <cellStyle name="SubTotalNumber 6 2 2 10 3" xfId="55885"/>
    <cellStyle name="SubTotalNumber 6 2 2 11" xfId="55886"/>
    <cellStyle name="SubTotalNumber 6 2 2 12" xfId="55887"/>
    <cellStyle name="SubTotalNumber 6 2 2 2" xfId="9294"/>
    <cellStyle name="SubTotalNumber 6 2 2 2 2" xfId="9295"/>
    <cellStyle name="SubTotalNumber 6 2 2 2 2 2" xfId="9296"/>
    <cellStyle name="SubTotalNumber 6 2 2 2 2 2 2" xfId="55888"/>
    <cellStyle name="SubTotalNumber 6 2 2 2 2 2 3" xfId="55889"/>
    <cellStyle name="SubTotalNumber 6 2 2 2 2 3" xfId="55890"/>
    <cellStyle name="SubTotalNumber 6 2 2 2 2 4" xfId="55891"/>
    <cellStyle name="SubTotalNumber 6 2 2 2 3" xfId="9297"/>
    <cellStyle name="SubTotalNumber 6 2 2 2 3 2" xfId="9298"/>
    <cellStyle name="SubTotalNumber 6 2 2 2 3 2 2" xfId="55892"/>
    <cellStyle name="SubTotalNumber 6 2 2 2 3 2 3" xfId="55893"/>
    <cellStyle name="SubTotalNumber 6 2 2 2 3 3" xfId="55894"/>
    <cellStyle name="SubTotalNumber 6 2 2 2 3 4" xfId="55895"/>
    <cellStyle name="SubTotalNumber 6 2 2 2 4" xfId="9299"/>
    <cellStyle name="SubTotalNumber 6 2 2 2 4 2" xfId="9300"/>
    <cellStyle name="SubTotalNumber 6 2 2 2 4 2 2" xfId="55896"/>
    <cellStyle name="SubTotalNumber 6 2 2 2 4 2 3" xfId="55897"/>
    <cellStyle name="SubTotalNumber 6 2 2 2 4 3" xfId="55898"/>
    <cellStyle name="SubTotalNumber 6 2 2 2 4 4" xfId="55899"/>
    <cellStyle name="SubTotalNumber 6 2 2 2 5" xfId="9301"/>
    <cellStyle name="SubTotalNumber 6 2 2 2 5 2" xfId="9302"/>
    <cellStyle name="SubTotalNumber 6 2 2 2 5 2 2" xfId="55900"/>
    <cellStyle name="SubTotalNumber 6 2 2 2 5 2 3" xfId="55901"/>
    <cellStyle name="SubTotalNumber 6 2 2 2 5 3" xfId="55902"/>
    <cellStyle name="SubTotalNumber 6 2 2 2 5 4" xfId="55903"/>
    <cellStyle name="SubTotalNumber 6 2 2 2 6" xfId="9303"/>
    <cellStyle name="SubTotalNumber 6 2 2 2 6 2" xfId="9304"/>
    <cellStyle name="SubTotalNumber 6 2 2 2 6 2 2" xfId="55904"/>
    <cellStyle name="SubTotalNumber 6 2 2 2 6 2 3" xfId="55905"/>
    <cellStyle name="SubTotalNumber 6 2 2 2 6 3" xfId="55906"/>
    <cellStyle name="SubTotalNumber 6 2 2 2 6 4" xfId="55907"/>
    <cellStyle name="SubTotalNumber 6 2 2 2 7" xfId="9305"/>
    <cellStyle name="SubTotalNumber 6 2 2 2 7 2" xfId="55908"/>
    <cellStyle name="SubTotalNumber 6 2 2 2 7 3" xfId="55909"/>
    <cellStyle name="SubTotalNumber 6 2 2 2 8" xfId="55910"/>
    <cellStyle name="SubTotalNumber 6 2 2 2 9" xfId="55911"/>
    <cellStyle name="SubTotalNumber 6 2 2 3" xfId="9306"/>
    <cellStyle name="SubTotalNumber 6 2 2 3 2" xfId="9307"/>
    <cellStyle name="SubTotalNumber 6 2 2 3 2 2" xfId="9308"/>
    <cellStyle name="SubTotalNumber 6 2 2 3 2 2 2" xfId="55912"/>
    <cellStyle name="SubTotalNumber 6 2 2 3 2 2 3" xfId="55913"/>
    <cellStyle name="SubTotalNumber 6 2 2 3 2 3" xfId="55914"/>
    <cellStyle name="SubTotalNumber 6 2 2 3 2 4" xfId="55915"/>
    <cellStyle name="SubTotalNumber 6 2 2 3 3" xfId="9309"/>
    <cellStyle name="SubTotalNumber 6 2 2 3 3 2" xfId="9310"/>
    <cellStyle name="SubTotalNumber 6 2 2 3 3 2 2" xfId="55916"/>
    <cellStyle name="SubTotalNumber 6 2 2 3 3 2 3" xfId="55917"/>
    <cellStyle name="SubTotalNumber 6 2 2 3 3 3" xfId="55918"/>
    <cellStyle name="SubTotalNumber 6 2 2 3 3 4" xfId="55919"/>
    <cellStyle name="SubTotalNumber 6 2 2 3 4" xfId="9311"/>
    <cellStyle name="SubTotalNumber 6 2 2 3 4 2" xfId="9312"/>
    <cellStyle name="SubTotalNumber 6 2 2 3 4 2 2" xfId="55920"/>
    <cellStyle name="SubTotalNumber 6 2 2 3 4 2 3" xfId="55921"/>
    <cellStyle name="SubTotalNumber 6 2 2 3 4 3" xfId="55922"/>
    <cellStyle name="SubTotalNumber 6 2 2 3 4 4" xfId="55923"/>
    <cellStyle name="SubTotalNumber 6 2 2 3 5" xfId="9313"/>
    <cellStyle name="SubTotalNumber 6 2 2 3 5 2" xfId="9314"/>
    <cellStyle name="SubTotalNumber 6 2 2 3 5 2 2" xfId="55924"/>
    <cellStyle name="SubTotalNumber 6 2 2 3 5 2 3" xfId="55925"/>
    <cellStyle name="SubTotalNumber 6 2 2 3 5 3" xfId="55926"/>
    <cellStyle name="SubTotalNumber 6 2 2 3 5 4" xfId="55927"/>
    <cellStyle name="SubTotalNumber 6 2 2 3 6" xfId="9315"/>
    <cellStyle name="SubTotalNumber 6 2 2 3 6 2" xfId="9316"/>
    <cellStyle name="SubTotalNumber 6 2 2 3 6 2 2" xfId="55928"/>
    <cellStyle name="SubTotalNumber 6 2 2 3 6 2 3" xfId="55929"/>
    <cellStyle name="SubTotalNumber 6 2 2 3 6 3" xfId="55930"/>
    <cellStyle name="SubTotalNumber 6 2 2 3 6 4" xfId="55931"/>
    <cellStyle name="SubTotalNumber 6 2 2 3 7" xfId="9317"/>
    <cellStyle name="SubTotalNumber 6 2 2 3 7 2" xfId="55932"/>
    <cellStyle name="SubTotalNumber 6 2 2 3 7 3" xfId="55933"/>
    <cellStyle name="SubTotalNumber 6 2 2 3 8" xfId="55934"/>
    <cellStyle name="SubTotalNumber 6 2 2 3 9" xfId="55935"/>
    <cellStyle name="SubTotalNumber 6 2 2 4" xfId="9318"/>
    <cellStyle name="SubTotalNumber 6 2 2 4 2" xfId="9319"/>
    <cellStyle name="SubTotalNumber 6 2 2 4 2 2" xfId="9320"/>
    <cellStyle name="SubTotalNumber 6 2 2 4 2 2 2" xfId="55936"/>
    <cellStyle name="SubTotalNumber 6 2 2 4 2 2 3" xfId="55937"/>
    <cellStyle name="SubTotalNumber 6 2 2 4 2 3" xfId="55938"/>
    <cellStyle name="SubTotalNumber 6 2 2 4 2 4" xfId="55939"/>
    <cellStyle name="SubTotalNumber 6 2 2 4 3" xfId="9321"/>
    <cellStyle name="SubTotalNumber 6 2 2 4 3 2" xfId="9322"/>
    <cellStyle name="SubTotalNumber 6 2 2 4 3 2 2" xfId="55940"/>
    <cellStyle name="SubTotalNumber 6 2 2 4 3 2 3" xfId="55941"/>
    <cellStyle name="SubTotalNumber 6 2 2 4 3 3" xfId="55942"/>
    <cellStyle name="SubTotalNumber 6 2 2 4 3 4" xfId="55943"/>
    <cellStyle name="SubTotalNumber 6 2 2 4 4" xfId="9323"/>
    <cellStyle name="SubTotalNumber 6 2 2 4 4 2" xfId="9324"/>
    <cellStyle name="SubTotalNumber 6 2 2 4 4 2 2" xfId="55944"/>
    <cellStyle name="SubTotalNumber 6 2 2 4 4 2 3" xfId="55945"/>
    <cellStyle name="SubTotalNumber 6 2 2 4 4 3" xfId="55946"/>
    <cellStyle name="SubTotalNumber 6 2 2 4 4 4" xfId="55947"/>
    <cellStyle name="SubTotalNumber 6 2 2 4 5" xfId="9325"/>
    <cellStyle name="SubTotalNumber 6 2 2 4 5 2" xfId="9326"/>
    <cellStyle name="SubTotalNumber 6 2 2 4 5 2 2" xfId="55948"/>
    <cellStyle name="SubTotalNumber 6 2 2 4 5 2 3" xfId="55949"/>
    <cellStyle name="SubTotalNumber 6 2 2 4 5 3" xfId="55950"/>
    <cellStyle name="SubTotalNumber 6 2 2 4 5 4" xfId="55951"/>
    <cellStyle name="SubTotalNumber 6 2 2 4 6" xfId="9327"/>
    <cellStyle name="SubTotalNumber 6 2 2 4 6 2" xfId="9328"/>
    <cellStyle name="SubTotalNumber 6 2 2 4 6 2 2" xfId="55952"/>
    <cellStyle name="SubTotalNumber 6 2 2 4 6 2 3" xfId="55953"/>
    <cellStyle name="SubTotalNumber 6 2 2 4 6 3" xfId="55954"/>
    <cellStyle name="SubTotalNumber 6 2 2 4 6 4" xfId="55955"/>
    <cellStyle name="SubTotalNumber 6 2 2 4 7" xfId="9329"/>
    <cellStyle name="SubTotalNumber 6 2 2 4 7 2" xfId="55956"/>
    <cellStyle name="SubTotalNumber 6 2 2 4 7 3" xfId="55957"/>
    <cellStyle name="SubTotalNumber 6 2 2 4 8" xfId="55958"/>
    <cellStyle name="SubTotalNumber 6 2 2 4 9" xfId="55959"/>
    <cellStyle name="SubTotalNumber 6 2 2 5" xfId="9330"/>
    <cellStyle name="SubTotalNumber 6 2 2 5 2" xfId="9331"/>
    <cellStyle name="SubTotalNumber 6 2 2 5 2 2" xfId="55960"/>
    <cellStyle name="SubTotalNumber 6 2 2 5 2 3" xfId="55961"/>
    <cellStyle name="SubTotalNumber 6 2 2 5 3" xfId="55962"/>
    <cellStyle name="SubTotalNumber 6 2 2 5 4" xfId="55963"/>
    <cellStyle name="SubTotalNumber 6 2 2 6" xfId="9332"/>
    <cellStyle name="SubTotalNumber 6 2 2 6 2" xfId="9333"/>
    <cellStyle name="SubTotalNumber 6 2 2 6 2 2" xfId="55964"/>
    <cellStyle name="SubTotalNumber 6 2 2 6 2 3" xfId="55965"/>
    <cellStyle name="SubTotalNumber 6 2 2 6 3" xfId="55966"/>
    <cellStyle name="SubTotalNumber 6 2 2 6 4" xfId="55967"/>
    <cellStyle name="SubTotalNumber 6 2 2 7" xfId="9334"/>
    <cellStyle name="SubTotalNumber 6 2 2 7 2" xfId="9335"/>
    <cellStyle name="SubTotalNumber 6 2 2 7 2 2" xfId="55968"/>
    <cellStyle name="SubTotalNumber 6 2 2 7 2 3" xfId="55969"/>
    <cellStyle name="SubTotalNumber 6 2 2 7 3" xfId="55970"/>
    <cellStyle name="SubTotalNumber 6 2 2 7 4" xfId="55971"/>
    <cellStyle name="SubTotalNumber 6 2 2 8" xfId="9336"/>
    <cellStyle name="SubTotalNumber 6 2 2 8 2" xfId="9337"/>
    <cellStyle name="SubTotalNumber 6 2 2 8 2 2" xfId="55972"/>
    <cellStyle name="SubTotalNumber 6 2 2 8 2 3" xfId="55973"/>
    <cellStyle name="SubTotalNumber 6 2 2 8 3" xfId="55974"/>
    <cellStyle name="SubTotalNumber 6 2 2 8 4" xfId="55975"/>
    <cellStyle name="SubTotalNumber 6 2 2 9" xfId="9338"/>
    <cellStyle name="SubTotalNumber 6 2 2 9 2" xfId="9339"/>
    <cellStyle name="SubTotalNumber 6 2 2 9 2 2" xfId="55976"/>
    <cellStyle name="SubTotalNumber 6 2 2 9 2 3" xfId="55977"/>
    <cellStyle name="SubTotalNumber 6 2 2 9 3" xfId="55978"/>
    <cellStyle name="SubTotalNumber 6 2 2 9 4" xfId="55979"/>
    <cellStyle name="SubTotalNumber 6 2 3" xfId="9340"/>
    <cellStyle name="SubTotalNumber 6 2 3 2" xfId="9341"/>
    <cellStyle name="SubTotalNumber 6 2 3 2 2" xfId="9342"/>
    <cellStyle name="SubTotalNumber 6 2 3 2 2 2" xfId="55980"/>
    <cellStyle name="SubTotalNumber 6 2 3 2 2 3" xfId="55981"/>
    <cellStyle name="SubTotalNumber 6 2 3 2 3" xfId="55982"/>
    <cellStyle name="SubTotalNumber 6 2 3 2 4" xfId="55983"/>
    <cellStyle name="SubTotalNumber 6 2 3 3" xfId="9343"/>
    <cellStyle name="SubTotalNumber 6 2 3 3 2" xfId="9344"/>
    <cellStyle name="SubTotalNumber 6 2 3 3 2 2" xfId="55984"/>
    <cellStyle name="SubTotalNumber 6 2 3 3 2 3" xfId="55985"/>
    <cellStyle name="SubTotalNumber 6 2 3 3 3" xfId="55986"/>
    <cellStyle name="SubTotalNumber 6 2 3 3 4" xfId="55987"/>
    <cellStyle name="SubTotalNumber 6 2 3 4" xfId="9345"/>
    <cellStyle name="SubTotalNumber 6 2 3 4 2" xfId="9346"/>
    <cellStyle name="SubTotalNumber 6 2 3 4 2 2" xfId="55988"/>
    <cellStyle name="SubTotalNumber 6 2 3 4 2 3" xfId="55989"/>
    <cellStyle name="SubTotalNumber 6 2 3 4 3" xfId="55990"/>
    <cellStyle name="SubTotalNumber 6 2 3 4 4" xfId="55991"/>
    <cellStyle name="SubTotalNumber 6 2 3 5" xfId="9347"/>
    <cellStyle name="SubTotalNumber 6 2 3 5 2" xfId="9348"/>
    <cellStyle name="SubTotalNumber 6 2 3 5 2 2" xfId="55992"/>
    <cellStyle name="SubTotalNumber 6 2 3 5 2 3" xfId="55993"/>
    <cellStyle name="SubTotalNumber 6 2 3 5 3" xfId="55994"/>
    <cellStyle name="SubTotalNumber 6 2 3 5 4" xfId="55995"/>
    <cellStyle name="SubTotalNumber 6 2 3 6" xfId="9349"/>
    <cellStyle name="SubTotalNumber 6 2 3 6 2" xfId="9350"/>
    <cellStyle name="SubTotalNumber 6 2 3 6 2 2" xfId="55996"/>
    <cellStyle name="SubTotalNumber 6 2 3 6 2 3" xfId="55997"/>
    <cellStyle name="SubTotalNumber 6 2 3 6 3" xfId="55998"/>
    <cellStyle name="SubTotalNumber 6 2 3 6 4" xfId="55999"/>
    <cellStyle name="SubTotalNumber 6 2 3 7" xfId="9351"/>
    <cellStyle name="SubTotalNumber 6 2 3 7 2" xfId="56000"/>
    <cellStyle name="SubTotalNumber 6 2 3 7 3" xfId="56001"/>
    <cellStyle name="SubTotalNumber 6 2 3 8" xfId="56002"/>
    <cellStyle name="SubTotalNumber 6 2 3 9" xfId="56003"/>
    <cellStyle name="SubTotalNumber 6 2 4" xfId="9352"/>
    <cellStyle name="SubTotalNumber 6 2 4 2" xfId="9353"/>
    <cellStyle name="SubTotalNumber 6 2 4 2 2" xfId="9354"/>
    <cellStyle name="SubTotalNumber 6 2 4 2 2 2" xfId="56004"/>
    <cellStyle name="SubTotalNumber 6 2 4 2 2 3" xfId="56005"/>
    <cellStyle name="SubTotalNumber 6 2 4 2 3" xfId="56006"/>
    <cellStyle name="SubTotalNumber 6 2 4 2 4" xfId="56007"/>
    <cellStyle name="SubTotalNumber 6 2 4 3" xfId="9355"/>
    <cellStyle name="SubTotalNumber 6 2 4 3 2" xfId="9356"/>
    <cellStyle name="SubTotalNumber 6 2 4 3 2 2" xfId="56008"/>
    <cellStyle name="SubTotalNumber 6 2 4 3 2 3" xfId="56009"/>
    <cellStyle name="SubTotalNumber 6 2 4 3 3" xfId="56010"/>
    <cellStyle name="SubTotalNumber 6 2 4 3 4" xfId="56011"/>
    <cellStyle name="SubTotalNumber 6 2 4 4" xfId="9357"/>
    <cellStyle name="SubTotalNumber 6 2 4 4 2" xfId="9358"/>
    <cellStyle name="SubTotalNumber 6 2 4 4 2 2" xfId="56012"/>
    <cellStyle name="SubTotalNumber 6 2 4 4 2 3" xfId="56013"/>
    <cellStyle name="SubTotalNumber 6 2 4 4 3" xfId="56014"/>
    <cellStyle name="SubTotalNumber 6 2 4 4 4" xfId="56015"/>
    <cellStyle name="SubTotalNumber 6 2 4 5" xfId="9359"/>
    <cellStyle name="SubTotalNumber 6 2 4 5 2" xfId="9360"/>
    <cellStyle name="SubTotalNumber 6 2 4 5 2 2" xfId="56016"/>
    <cellStyle name="SubTotalNumber 6 2 4 5 2 3" xfId="56017"/>
    <cellStyle name="SubTotalNumber 6 2 4 5 3" xfId="56018"/>
    <cellStyle name="SubTotalNumber 6 2 4 5 4" xfId="56019"/>
    <cellStyle name="SubTotalNumber 6 2 4 6" xfId="9361"/>
    <cellStyle name="SubTotalNumber 6 2 4 6 2" xfId="9362"/>
    <cellStyle name="SubTotalNumber 6 2 4 6 2 2" xfId="56020"/>
    <cellStyle name="SubTotalNumber 6 2 4 6 2 3" xfId="56021"/>
    <cellStyle name="SubTotalNumber 6 2 4 6 3" xfId="56022"/>
    <cellStyle name="SubTotalNumber 6 2 4 6 4" xfId="56023"/>
    <cellStyle name="SubTotalNumber 6 2 4 7" xfId="9363"/>
    <cellStyle name="SubTotalNumber 6 2 4 7 2" xfId="56024"/>
    <cellStyle name="SubTotalNumber 6 2 4 7 3" xfId="56025"/>
    <cellStyle name="SubTotalNumber 6 2 4 8" xfId="56026"/>
    <cellStyle name="SubTotalNumber 6 2 4 9" xfId="56027"/>
    <cellStyle name="SubTotalNumber 6 2 5" xfId="9364"/>
    <cellStyle name="SubTotalNumber 6 2 5 2" xfId="9365"/>
    <cellStyle name="SubTotalNumber 6 2 5 2 2" xfId="9366"/>
    <cellStyle name="SubTotalNumber 6 2 5 2 2 2" xfId="56028"/>
    <cellStyle name="SubTotalNumber 6 2 5 2 2 3" xfId="56029"/>
    <cellStyle name="SubTotalNumber 6 2 5 2 3" xfId="56030"/>
    <cellStyle name="SubTotalNumber 6 2 5 2 4" xfId="56031"/>
    <cellStyle name="SubTotalNumber 6 2 5 3" xfId="9367"/>
    <cellStyle name="SubTotalNumber 6 2 5 3 2" xfId="9368"/>
    <cellStyle name="SubTotalNumber 6 2 5 3 2 2" xfId="56032"/>
    <cellStyle name="SubTotalNumber 6 2 5 3 2 3" xfId="56033"/>
    <cellStyle name="SubTotalNumber 6 2 5 3 3" xfId="56034"/>
    <cellStyle name="SubTotalNumber 6 2 5 3 4" xfId="56035"/>
    <cellStyle name="SubTotalNumber 6 2 5 4" xfId="9369"/>
    <cellStyle name="SubTotalNumber 6 2 5 4 2" xfId="9370"/>
    <cellStyle name="SubTotalNumber 6 2 5 4 2 2" xfId="56036"/>
    <cellStyle name="SubTotalNumber 6 2 5 4 2 3" xfId="56037"/>
    <cellStyle name="SubTotalNumber 6 2 5 4 3" xfId="56038"/>
    <cellStyle name="SubTotalNumber 6 2 5 4 4" xfId="56039"/>
    <cellStyle name="SubTotalNumber 6 2 5 5" xfId="9371"/>
    <cellStyle name="SubTotalNumber 6 2 5 5 2" xfId="9372"/>
    <cellStyle name="SubTotalNumber 6 2 5 5 2 2" xfId="56040"/>
    <cellStyle name="SubTotalNumber 6 2 5 5 2 3" xfId="56041"/>
    <cellStyle name="SubTotalNumber 6 2 5 5 3" xfId="56042"/>
    <cellStyle name="SubTotalNumber 6 2 5 5 4" xfId="56043"/>
    <cellStyle name="SubTotalNumber 6 2 5 6" xfId="9373"/>
    <cellStyle name="SubTotalNumber 6 2 5 6 2" xfId="9374"/>
    <cellStyle name="SubTotalNumber 6 2 5 6 2 2" xfId="56044"/>
    <cellStyle name="SubTotalNumber 6 2 5 6 2 3" xfId="56045"/>
    <cellStyle name="SubTotalNumber 6 2 5 6 3" xfId="56046"/>
    <cellStyle name="SubTotalNumber 6 2 5 6 4" xfId="56047"/>
    <cellStyle name="SubTotalNumber 6 2 5 7" xfId="9375"/>
    <cellStyle name="SubTotalNumber 6 2 5 7 2" xfId="56048"/>
    <cellStyle name="SubTotalNumber 6 2 5 7 3" xfId="56049"/>
    <cellStyle name="SubTotalNumber 6 2 5 8" xfId="56050"/>
    <cellStyle name="SubTotalNumber 6 2 5 9" xfId="56051"/>
    <cellStyle name="SubTotalNumber 6 2 6" xfId="9376"/>
    <cellStyle name="SubTotalNumber 6 2 6 2" xfId="9377"/>
    <cellStyle name="SubTotalNumber 6 2 6 2 2" xfId="56052"/>
    <cellStyle name="SubTotalNumber 6 2 6 2 3" xfId="56053"/>
    <cellStyle name="SubTotalNumber 6 2 6 3" xfId="56054"/>
    <cellStyle name="SubTotalNumber 6 2 6 4" xfId="56055"/>
    <cellStyle name="SubTotalNumber 6 2 7" xfId="9378"/>
    <cellStyle name="SubTotalNumber 6 2 7 2" xfId="9379"/>
    <cellStyle name="SubTotalNumber 6 2 7 2 2" xfId="56056"/>
    <cellStyle name="SubTotalNumber 6 2 7 2 3" xfId="56057"/>
    <cellStyle name="SubTotalNumber 6 2 7 3" xfId="56058"/>
    <cellStyle name="SubTotalNumber 6 2 7 4" xfId="56059"/>
    <cellStyle name="SubTotalNumber 6 2 8" xfId="9380"/>
    <cellStyle name="SubTotalNumber 6 2 8 2" xfId="9381"/>
    <cellStyle name="SubTotalNumber 6 2 8 2 2" xfId="56060"/>
    <cellStyle name="SubTotalNumber 6 2 8 2 3" xfId="56061"/>
    <cellStyle name="SubTotalNumber 6 2 8 3" xfId="56062"/>
    <cellStyle name="SubTotalNumber 6 2 8 4" xfId="56063"/>
    <cellStyle name="SubTotalNumber 6 2 9" xfId="9382"/>
    <cellStyle name="SubTotalNumber 6 2 9 2" xfId="9383"/>
    <cellStyle name="SubTotalNumber 6 2 9 2 2" xfId="56064"/>
    <cellStyle name="SubTotalNumber 6 2 9 2 3" xfId="56065"/>
    <cellStyle name="SubTotalNumber 6 2 9 3" xfId="56066"/>
    <cellStyle name="SubTotalNumber 6 2 9 4" xfId="56067"/>
    <cellStyle name="SubTotalNumber 6 3" xfId="9384"/>
    <cellStyle name="SubTotalNumber 6 3 10" xfId="9385"/>
    <cellStyle name="SubTotalNumber 6 3 10 2" xfId="56068"/>
    <cellStyle name="SubTotalNumber 6 3 10 3" xfId="56069"/>
    <cellStyle name="SubTotalNumber 6 3 11" xfId="56070"/>
    <cellStyle name="SubTotalNumber 6 3 12" xfId="56071"/>
    <cellStyle name="SubTotalNumber 6 3 2" xfId="9386"/>
    <cellStyle name="SubTotalNumber 6 3 2 2" xfId="9387"/>
    <cellStyle name="SubTotalNumber 6 3 2 2 2" xfId="9388"/>
    <cellStyle name="SubTotalNumber 6 3 2 2 2 2" xfId="56072"/>
    <cellStyle name="SubTotalNumber 6 3 2 2 2 3" xfId="56073"/>
    <cellStyle name="SubTotalNumber 6 3 2 2 3" xfId="56074"/>
    <cellStyle name="SubTotalNumber 6 3 2 2 4" xfId="56075"/>
    <cellStyle name="SubTotalNumber 6 3 2 3" xfId="9389"/>
    <cellStyle name="SubTotalNumber 6 3 2 3 2" xfId="9390"/>
    <cellStyle name="SubTotalNumber 6 3 2 3 2 2" xfId="56076"/>
    <cellStyle name="SubTotalNumber 6 3 2 3 2 3" xfId="56077"/>
    <cellStyle name="SubTotalNumber 6 3 2 3 3" xfId="56078"/>
    <cellStyle name="SubTotalNumber 6 3 2 3 4" xfId="56079"/>
    <cellStyle name="SubTotalNumber 6 3 2 4" xfId="9391"/>
    <cellStyle name="SubTotalNumber 6 3 2 4 2" xfId="9392"/>
    <cellStyle name="SubTotalNumber 6 3 2 4 2 2" xfId="56080"/>
    <cellStyle name="SubTotalNumber 6 3 2 4 2 3" xfId="56081"/>
    <cellStyle name="SubTotalNumber 6 3 2 4 3" xfId="56082"/>
    <cellStyle name="SubTotalNumber 6 3 2 4 4" xfId="56083"/>
    <cellStyle name="SubTotalNumber 6 3 2 5" xfId="9393"/>
    <cellStyle name="SubTotalNumber 6 3 2 5 2" xfId="9394"/>
    <cellStyle name="SubTotalNumber 6 3 2 5 2 2" xfId="56084"/>
    <cellStyle name="SubTotalNumber 6 3 2 5 2 3" xfId="56085"/>
    <cellStyle name="SubTotalNumber 6 3 2 5 3" xfId="56086"/>
    <cellStyle name="SubTotalNumber 6 3 2 5 4" xfId="56087"/>
    <cellStyle name="SubTotalNumber 6 3 2 6" xfId="9395"/>
    <cellStyle name="SubTotalNumber 6 3 2 6 2" xfId="9396"/>
    <cellStyle name="SubTotalNumber 6 3 2 6 2 2" xfId="56088"/>
    <cellStyle name="SubTotalNumber 6 3 2 6 2 3" xfId="56089"/>
    <cellStyle name="SubTotalNumber 6 3 2 6 3" xfId="56090"/>
    <cellStyle name="SubTotalNumber 6 3 2 6 4" xfId="56091"/>
    <cellStyle name="SubTotalNumber 6 3 2 7" xfId="9397"/>
    <cellStyle name="SubTotalNumber 6 3 2 7 2" xfId="56092"/>
    <cellStyle name="SubTotalNumber 6 3 2 7 3" xfId="56093"/>
    <cellStyle name="SubTotalNumber 6 3 2 8" xfId="56094"/>
    <cellStyle name="SubTotalNumber 6 3 2 9" xfId="56095"/>
    <cellStyle name="SubTotalNumber 6 3 3" xfId="9398"/>
    <cellStyle name="SubTotalNumber 6 3 3 2" xfId="9399"/>
    <cellStyle name="SubTotalNumber 6 3 3 2 2" xfId="9400"/>
    <cellStyle name="SubTotalNumber 6 3 3 2 2 2" xfId="56096"/>
    <cellStyle name="SubTotalNumber 6 3 3 2 2 3" xfId="56097"/>
    <cellStyle name="SubTotalNumber 6 3 3 2 3" xfId="56098"/>
    <cellStyle name="SubTotalNumber 6 3 3 2 4" xfId="56099"/>
    <cellStyle name="SubTotalNumber 6 3 3 3" xfId="9401"/>
    <cellStyle name="SubTotalNumber 6 3 3 3 2" xfId="9402"/>
    <cellStyle name="SubTotalNumber 6 3 3 3 2 2" xfId="56100"/>
    <cellStyle name="SubTotalNumber 6 3 3 3 2 3" xfId="56101"/>
    <cellStyle name="SubTotalNumber 6 3 3 3 3" xfId="56102"/>
    <cellStyle name="SubTotalNumber 6 3 3 3 4" xfId="56103"/>
    <cellStyle name="SubTotalNumber 6 3 3 4" xfId="9403"/>
    <cellStyle name="SubTotalNumber 6 3 3 4 2" xfId="9404"/>
    <cellStyle name="SubTotalNumber 6 3 3 4 2 2" xfId="56104"/>
    <cellStyle name="SubTotalNumber 6 3 3 4 2 3" xfId="56105"/>
    <cellStyle name="SubTotalNumber 6 3 3 4 3" xfId="56106"/>
    <cellStyle name="SubTotalNumber 6 3 3 4 4" xfId="56107"/>
    <cellStyle name="SubTotalNumber 6 3 3 5" xfId="9405"/>
    <cellStyle name="SubTotalNumber 6 3 3 5 2" xfId="9406"/>
    <cellStyle name="SubTotalNumber 6 3 3 5 2 2" xfId="56108"/>
    <cellStyle name="SubTotalNumber 6 3 3 5 2 3" xfId="56109"/>
    <cellStyle name="SubTotalNumber 6 3 3 5 3" xfId="56110"/>
    <cellStyle name="SubTotalNumber 6 3 3 5 4" xfId="56111"/>
    <cellStyle name="SubTotalNumber 6 3 3 6" xfId="9407"/>
    <cellStyle name="SubTotalNumber 6 3 3 6 2" xfId="9408"/>
    <cellStyle name="SubTotalNumber 6 3 3 6 2 2" xfId="56112"/>
    <cellStyle name="SubTotalNumber 6 3 3 6 2 3" xfId="56113"/>
    <cellStyle name="SubTotalNumber 6 3 3 6 3" xfId="56114"/>
    <cellStyle name="SubTotalNumber 6 3 3 6 4" xfId="56115"/>
    <cellStyle name="SubTotalNumber 6 3 3 7" xfId="9409"/>
    <cellStyle name="SubTotalNumber 6 3 3 7 2" xfId="56116"/>
    <cellStyle name="SubTotalNumber 6 3 3 7 3" xfId="56117"/>
    <cellStyle name="SubTotalNumber 6 3 3 8" xfId="56118"/>
    <cellStyle name="SubTotalNumber 6 3 3 9" xfId="56119"/>
    <cellStyle name="SubTotalNumber 6 3 4" xfId="9410"/>
    <cellStyle name="SubTotalNumber 6 3 4 2" xfId="9411"/>
    <cellStyle name="SubTotalNumber 6 3 4 2 2" xfId="9412"/>
    <cellStyle name="SubTotalNumber 6 3 4 2 2 2" xfId="56120"/>
    <cellStyle name="SubTotalNumber 6 3 4 2 2 3" xfId="56121"/>
    <cellStyle name="SubTotalNumber 6 3 4 2 3" xfId="56122"/>
    <cellStyle name="SubTotalNumber 6 3 4 2 4" xfId="56123"/>
    <cellStyle name="SubTotalNumber 6 3 4 3" xfId="9413"/>
    <cellStyle name="SubTotalNumber 6 3 4 3 2" xfId="9414"/>
    <cellStyle name="SubTotalNumber 6 3 4 3 2 2" xfId="56124"/>
    <cellStyle name="SubTotalNumber 6 3 4 3 2 3" xfId="56125"/>
    <cellStyle name="SubTotalNumber 6 3 4 3 3" xfId="56126"/>
    <cellStyle name="SubTotalNumber 6 3 4 3 4" xfId="56127"/>
    <cellStyle name="SubTotalNumber 6 3 4 4" xfId="9415"/>
    <cellStyle name="SubTotalNumber 6 3 4 4 2" xfId="9416"/>
    <cellStyle name="SubTotalNumber 6 3 4 4 2 2" xfId="56128"/>
    <cellStyle name="SubTotalNumber 6 3 4 4 2 3" xfId="56129"/>
    <cellStyle name="SubTotalNumber 6 3 4 4 3" xfId="56130"/>
    <cellStyle name="SubTotalNumber 6 3 4 4 4" xfId="56131"/>
    <cellStyle name="SubTotalNumber 6 3 4 5" xfId="9417"/>
    <cellStyle name="SubTotalNumber 6 3 4 5 2" xfId="9418"/>
    <cellStyle name="SubTotalNumber 6 3 4 5 2 2" xfId="56132"/>
    <cellStyle name="SubTotalNumber 6 3 4 5 2 3" xfId="56133"/>
    <cellStyle name="SubTotalNumber 6 3 4 5 3" xfId="56134"/>
    <cellStyle name="SubTotalNumber 6 3 4 5 4" xfId="56135"/>
    <cellStyle name="SubTotalNumber 6 3 4 6" xfId="9419"/>
    <cellStyle name="SubTotalNumber 6 3 4 6 2" xfId="9420"/>
    <cellStyle name="SubTotalNumber 6 3 4 6 2 2" xfId="56136"/>
    <cellStyle name="SubTotalNumber 6 3 4 6 2 3" xfId="56137"/>
    <cellStyle name="SubTotalNumber 6 3 4 6 3" xfId="56138"/>
    <cellStyle name="SubTotalNumber 6 3 4 6 4" xfId="56139"/>
    <cellStyle name="SubTotalNumber 6 3 4 7" xfId="9421"/>
    <cellStyle name="SubTotalNumber 6 3 4 7 2" xfId="56140"/>
    <cellStyle name="SubTotalNumber 6 3 4 7 3" xfId="56141"/>
    <cellStyle name="SubTotalNumber 6 3 4 8" xfId="56142"/>
    <cellStyle name="SubTotalNumber 6 3 4 9" xfId="56143"/>
    <cellStyle name="SubTotalNumber 6 3 5" xfId="9422"/>
    <cellStyle name="SubTotalNumber 6 3 5 2" xfId="9423"/>
    <cellStyle name="SubTotalNumber 6 3 5 2 2" xfId="56144"/>
    <cellStyle name="SubTotalNumber 6 3 5 2 3" xfId="56145"/>
    <cellStyle name="SubTotalNumber 6 3 5 3" xfId="56146"/>
    <cellStyle name="SubTotalNumber 6 3 5 4" xfId="56147"/>
    <cellStyle name="SubTotalNumber 6 3 6" xfId="9424"/>
    <cellStyle name="SubTotalNumber 6 3 6 2" xfId="9425"/>
    <cellStyle name="SubTotalNumber 6 3 6 2 2" xfId="56148"/>
    <cellStyle name="SubTotalNumber 6 3 6 2 3" xfId="56149"/>
    <cellStyle name="SubTotalNumber 6 3 6 3" xfId="56150"/>
    <cellStyle name="SubTotalNumber 6 3 6 4" xfId="56151"/>
    <cellStyle name="SubTotalNumber 6 3 7" xfId="9426"/>
    <cellStyle name="SubTotalNumber 6 3 7 2" xfId="9427"/>
    <cellStyle name="SubTotalNumber 6 3 7 2 2" xfId="56152"/>
    <cellStyle name="SubTotalNumber 6 3 7 2 3" xfId="56153"/>
    <cellStyle name="SubTotalNumber 6 3 7 3" xfId="56154"/>
    <cellStyle name="SubTotalNumber 6 3 7 4" xfId="56155"/>
    <cellStyle name="SubTotalNumber 6 3 8" xfId="9428"/>
    <cellStyle name="SubTotalNumber 6 3 8 2" xfId="9429"/>
    <cellStyle name="SubTotalNumber 6 3 8 2 2" xfId="56156"/>
    <cellStyle name="SubTotalNumber 6 3 8 2 3" xfId="56157"/>
    <cellStyle name="SubTotalNumber 6 3 8 3" xfId="56158"/>
    <cellStyle name="SubTotalNumber 6 3 8 4" xfId="56159"/>
    <cellStyle name="SubTotalNumber 6 3 9" xfId="9430"/>
    <cellStyle name="SubTotalNumber 6 3 9 2" xfId="9431"/>
    <cellStyle name="SubTotalNumber 6 3 9 2 2" xfId="56160"/>
    <cellStyle name="SubTotalNumber 6 3 9 2 3" xfId="56161"/>
    <cellStyle name="SubTotalNumber 6 3 9 3" xfId="56162"/>
    <cellStyle name="SubTotalNumber 6 3 9 4" xfId="56163"/>
    <cellStyle name="SubTotalNumber 6 4" xfId="9432"/>
    <cellStyle name="SubTotalNumber 6 4 2" xfId="9433"/>
    <cellStyle name="SubTotalNumber 6 4 2 2" xfId="9434"/>
    <cellStyle name="SubTotalNumber 6 4 2 2 2" xfId="56164"/>
    <cellStyle name="SubTotalNumber 6 4 2 2 3" xfId="56165"/>
    <cellStyle name="SubTotalNumber 6 4 2 3" xfId="56166"/>
    <cellStyle name="SubTotalNumber 6 4 2 4" xfId="56167"/>
    <cellStyle name="SubTotalNumber 6 4 3" xfId="9435"/>
    <cellStyle name="SubTotalNumber 6 4 3 2" xfId="9436"/>
    <cellStyle name="SubTotalNumber 6 4 3 2 2" xfId="56168"/>
    <cellStyle name="SubTotalNumber 6 4 3 2 3" xfId="56169"/>
    <cellStyle name="SubTotalNumber 6 4 3 3" xfId="56170"/>
    <cellStyle name="SubTotalNumber 6 4 3 4" xfId="56171"/>
    <cellStyle name="SubTotalNumber 6 4 4" xfId="9437"/>
    <cellStyle name="SubTotalNumber 6 4 4 2" xfId="9438"/>
    <cellStyle name="SubTotalNumber 6 4 4 2 2" xfId="56172"/>
    <cellStyle name="SubTotalNumber 6 4 4 2 3" xfId="56173"/>
    <cellStyle name="SubTotalNumber 6 4 4 3" xfId="56174"/>
    <cellStyle name="SubTotalNumber 6 4 4 4" xfId="56175"/>
    <cellStyle name="SubTotalNumber 6 4 5" xfId="9439"/>
    <cellStyle name="SubTotalNumber 6 4 5 2" xfId="9440"/>
    <cellStyle name="SubTotalNumber 6 4 5 2 2" xfId="56176"/>
    <cellStyle name="SubTotalNumber 6 4 5 2 3" xfId="56177"/>
    <cellStyle name="SubTotalNumber 6 4 5 3" xfId="56178"/>
    <cellStyle name="SubTotalNumber 6 4 5 4" xfId="56179"/>
    <cellStyle name="SubTotalNumber 6 4 6" xfId="9441"/>
    <cellStyle name="SubTotalNumber 6 4 6 2" xfId="9442"/>
    <cellStyle name="SubTotalNumber 6 4 6 2 2" xfId="56180"/>
    <cellStyle name="SubTotalNumber 6 4 6 2 3" xfId="56181"/>
    <cellStyle name="SubTotalNumber 6 4 6 3" xfId="56182"/>
    <cellStyle name="SubTotalNumber 6 4 6 4" xfId="56183"/>
    <cellStyle name="SubTotalNumber 6 4 7" xfId="9443"/>
    <cellStyle name="SubTotalNumber 6 4 7 2" xfId="56184"/>
    <cellStyle name="SubTotalNumber 6 4 7 3" xfId="56185"/>
    <cellStyle name="SubTotalNumber 6 4 8" xfId="56186"/>
    <cellStyle name="SubTotalNumber 6 4 9" xfId="56187"/>
    <cellStyle name="SubTotalNumber 6 5" xfId="9444"/>
    <cellStyle name="SubTotalNumber 6 5 2" xfId="9445"/>
    <cellStyle name="SubTotalNumber 6 5 2 2" xfId="9446"/>
    <cellStyle name="SubTotalNumber 6 5 2 2 2" xfId="56188"/>
    <cellStyle name="SubTotalNumber 6 5 2 2 3" xfId="56189"/>
    <cellStyle name="SubTotalNumber 6 5 2 3" xfId="56190"/>
    <cellStyle name="SubTotalNumber 6 5 2 4" xfId="56191"/>
    <cellStyle name="SubTotalNumber 6 5 3" xfId="9447"/>
    <cellStyle name="SubTotalNumber 6 5 3 2" xfId="9448"/>
    <cellStyle name="SubTotalNumber 6 5 3 2 2" xfId="56192"/>
    <cellStyle name="SubTotalNumber 6 5 3 2 3" xfId="56193"/>
    <cellStyle name="SubTotalNumber 6 5 3 3" xfId="56194"/>
    <cellStyle name="SubTotalNumber 6 5 3 4" xfId="56195"/>
    <cellStyle name="SubTotalNumber 6 5 4" xfId="9449"/>
    <cellStyle name="SubTotalNumber 6 5 4 2" xfId="9450"/>
    <cellStyle name="SubTotalNumber 6 5 4 2 2" xfId="56196"/>
    <cellStyle name="SubTotalNumber 6 5 4 2 3" xfId="56197"/>
    <cellStyle name="SubTotalNumber 6 5 4 3" xfId="56198"/>
    <cellStyle name="SubTotalNumber 6 5 4 4" xfId="56199"/>
    <cellStyle name="SubTotalNumber 6 5 5" xfId="9451"/>
    <cellStyle name="SubTotalNumber 6 5 5 2" xfId="9452"/>
    <cellStyle name="SubTotalNumber 6 5 5 2 2" xfId="56200"/>
    <cellStyle name="SubTotalNumber 6 5 5 2 3" xfId="56201"/>
    <cellStyle name="SubTotalNumber 6 5 5 3" xfId="56202"/>
    <cellStyle name="SubTotalNumber 6 5 5 4" xfId="56203"/>
    <cellStyle name="SubTotalNumber 6 5 6" xfId="9453"/>
    <cellStyle name="SubTotalNumber 6 5 6 2" xfId="9454"/>
    <cellStyle name="SubTotalNumber 6 5 6 2 2" xfId="56204"/>
    <cellStyle name="SubTotalNumber 6 5 6 2 3" xfId="56205"/>
    <cellStyle name="SubTotalNumber 6 5 6 3" xfId="56206"/>
    <cellStyle name="SubTotalNumber 6 5 6 4" xfId="56207"/>
    <cellStyle name="SubTotalNumber 6 5 7" xfId="9455"/>
    <cellStyle name="SubTotalNumber 6 5 7 2" xfId="56208"/>
    <cellStyle name="SubTotalNumber 6 5 7 3" xfId="56209"/>
    <cellStyle name="SubTotalNumber 6 5 8" xfId="56210"/>
    <cellStyle name="SubTotalNumber 6 5 9" xfId="56211"/>
    <cellStyle name="SubTotalNumber 6 6" xfId="9456"/>
    <cellStyle name="SubTotalNumber 6 6 2" xfId="9457"/>
    <cellStyle name="SubTotalNumber 6 6 2 2" xfId="9458"/>
    <cellStyle name="SubTotalNumber 6 6 2 2 2" xfId="56212"/>
    <cellStyle name="SubTotalNumber 6 6 2 2 3" xfId="56213"/>
    <cellStyle name="SubTotalNumber 6 6 2 3" xfId="56214"/>
    <cellStyle name="SubTotalNumber 6 6 2 4" xfId="56215"/>
    <cellStyle name="SubTotalNumber 6 6 3" xfId="9459"/>
    <cellStyle name="SubTotalNumber 6 6 3 2" xfId="9460"/>
    <cellStyle name="SubTotalNumber 6 6 3 2 2" xfId="56216"/>
    <cellStyle name="SubTotalNumber 6 6 3 2 3" xfId="56217"/>
    <cellStyle name="SubTotalNumber 6 6 3 3" xfId="56218"/>
    <cellStyle name="SubTotalNumber 6 6 3 4" xfId="56219"/>
    <cellStyle name="SubTotalNumber 6 6 4" xfId="9461"/>
    <cellStyle name="SubTotalNumber 6 6 4 2" xfId="9462"/>
    <cellStyle name="SubTotalNumber 6 6 4 2 2" xfId="56220"/>
    <cellStyle name="SubTotalNumber 6 6 4 2 3" xfId="56221"/>
    <cellStyle name="SubTotalNumber 6 6 4 3" xfId="56222"/>
    <cellStyle name="SubTotalNumber 6 6 4 4" xfId="56223"/>
    <cellStyle name="SubTotalNumber 6 6 5" xfId="9463"/>
    <cellStyle name="SubTotalNumber 6 6 5 2" xfId="9464"/>
    <cellStyle name="SubTotalNumber 6 6 5 2 2" xfId="56224"/>
    <cellStyle name="SubTotalNumber 6 6 5 2 3" xfId="56225"/>
    <cellStyle name="SubTotalNumber 6 6 5 3" xfId="56226"/>
    <cellStyle name="SubTotalNumber 6 6 5 4" xfId="56227"/>
    <cellStyle name="SubTotalNumber 6 6 6" xfId="9465"/>
    <cellStyle name="SubTotalNumber 6 6 6 2" xfId="9466"/>
    <cellStyle name="SubTotalNumber 6 6 6 2 2" xfId="56228"/>
    <cellStyle name="SubTotalNumber 6 6 6 2 3" xfId="56229"/>
    <cellStyle name="SubTotalNumber 6 6 6 3" xfId="56230"/>
    <cellStyle name="SubTotalNumber 6 6 6 4" xfId="56231"/>
    <cellStyle name="SubTotalNumber 6 6 7" xfId="9467"/>
    <cellStyle name="SubTotalNumber 6 6 7 2" xfId="56232"/>
    <cellStyle name="SubTotalNumber 6 6 7 3" xfId="56233"/>
    <cellStyle name="SubTotalNumber 6 6 8" xfId="56234"/>
    <cellStyle name="SubTotalNumber 6 6 9" xfId="56235"/>
    <cellStyle name="SubTotalNumber 6 7" xfId="9468"/>
    <cellStyle name="SubTotalNumber 6 7 2" xfId="9469"/>
    <cellStyle name="SubTotalNumber 6 7 2 2" xfId="56236"/>
    <cellStyle name="SubTotalNumber 6 7 2 3" xfId="56237"/>
    <cellStyle name="SubTotalNumber 6 7 3" xfId="56238"/>
    <cellStyle name="SubTotalNumber 6 7 4" xfId="56239"/>
    <cellStyle name="SubTotalNumber 6 8" xfId="9470"/>
    <cellStyle name="SubTotalNumber 6 8 2" xfId="9471"/>
    <cellStyle name="SubTotalNumber 6 8 2 2" xfId="56240"/>
    <cellStyle name="SubTotalNumber 6 8 2 3" xfId="56241"/>
    <cellStyle name="SubTotalNumber 6 8 3" xfId="56242"/>
    <cellStyle name="SubTotalNumber 6 8 4" xfId="56243"/>
    <cellStyle name="SubTotalNumber 6 9" xfId="9472"/>
    <cellStyle name="SubTotalNumber 6 9 2" xfId="9473"/>
    <cellStyle name="SubTotalNumber 6 9 2 2" xfId="56244"/>
    <cellStyle name="SubTotalNumber 6 9 2 3" xfId="56245"/>
    <cellStyle name="SubTotalNumber 6 9 3" xfId="56246"/>
    <cellStyle name="SubTotalNumber 6 9 4" xfId="56247"/>
    <cellStyle name="SubTotalNumber 7" xfId="9474"/>
    <cellStyle name="SubTotalNumber 7 10" xfId="9475"/>
    <cellStyle name="SubTotalNumber 7 10 2" xfId="56248"/>
    <cellStyle name="SubTotalNumber 7 10 3" xfId="56249"/>
    <cellStyle name="SubTotalNumber 7 11" xfId="9476"/>
    <cellStyle name="SubTotalNumber 7 11 2" xfId="56250"/>
    <cellStyle name="SubTotalNumber 7 11 3" xfId="56251"/>
    <cellStyle name="SubTotalNumber 7 12" xfId="9477"/>
    <cellStyle name="SubTotalNumber 7 12 2" xfId="56252"/>
    <cellStyle name="SubTotalNumber 7 12 3" xfId="56253"/>
    <cellStyle name="SubTotalNumber 7 13" xfId="9478"/>
    <cellStyle name="SubTotalNumber 7 13 2" xfId="56254"/>
    <cellStyle name="SubTotalNumber 7 13 3" xfId="56255"/>
    <cellStyle name="SubTotalNumber 7 14" xfId="9479"/>
    <cellStyle name="SubTotalNumber 7 14 2" xfId="56256"/>
    <cellStyle name="SubTotalNumber 7 14 3" xfId="56257"/>
    <cellStyle name="SubTotalNumber 7 15" xfId="56258"/>
    <cellStyle name="SubTotalNumber 7 15 2" xfId="56259"/>
    <cellStyle name="SubTotalNumber 7 16" xfId="56260"/>
    <cellStyle name="SubTotalNumber 7 16 2" xfId="56261"/>
    <cellStyle name="SubTotalNumber 7 17" xfId="56262"/>
    <cellStyle name="SubTotalNumber 7 18" xfId="56263"/>
    <cellStyle name="SubTotalNumber 7 2" xfId="9480"/>
    <cellStyle name="SubTotalNumber 7 2 10" xfId="9481"/>
    <cellStyle name="SubTotalNumber 7 2 10 2" xfId="56264"/>
    <cellStyle name="SubTotalNumber 7 2 10 3" xfId="56265"/>
    <cellStyle name="SubTotalNumber 7 2 11" xfId="56266"/>
    <cellStyle name="SubTotalNumber 7 2 12" xfId="56267"/>
    <cellStyle name="SubTotalNumber 7 2 2" xfId="9482"/>
    <cellStyle name="SubTotalNumber 7 2 2 2" xfId="9483"/>
    <cellStyle name="SubTotalNumber 7 2 2 2 2" xfId="9484"/>
    <cellStyle name="SubTotalNumber 7 2 2 2 2 2" xfId="56268"/>
    <cellStyle name="SubTotalNumber 7 2 2 2 2 3" xfId="56269"/>
    <cellStyle name="SubTotalNumber 7 2 2 2 3" xfId="56270"/>
    <cellStyle name="SubTotalNumber 7 2 2 2 4" xfId="56271"/>
    <cellStyle name="SubTotalNumber 7 2 2 3" xfId="9485"/>
    <cellStyle name="SubTotalNumber 7 2 2 3 2" xfId="9486"/>
    <cellStyle name="SubTotalNumber 7 2 2 3 2 2" xfId="56272"/>
    <cellStyle name="SubTotalNumber 7 2 2 3 2 3" xfId="56273"/>
    <cellStyle name="SubTotalNumber 7 2 2 3 3" xfId="56274"/>
    <cellStyle name="SubTotalNumber 7 2 2 3 4" xfId="56275"/>
    <cellStyle name="SubTotalNumber 7 2 2 4" xfId="9487"/>
    <cellStyle name="SubTotalNumber 7 2 2 4 2" xfId="9488"/>
    <cellStyle name="SubTotalNumber 7 2 2 4 2 2" xfId="56276"/>
    <cellStyle name="SubTotalNumber 7 2 2 4 2 3" xfId="56277"/>
    <cellStyle name="SubTotalNumber 7 2 2 4 3" xfId="56278"/>
    <cellStyle name="SubTotalNumber 7 2 2 4 4" xfId="56279"/>
    <cellStyle name="SubTotalNumber 7 2 2 5" xfId="9489"/>
    <cellStyle name="SubTotalNumber 7 2 2 5 2" xfId="9490"/>
    <cellStyle name="SubTotalNumber 7 2 2 5 2 2" xfId="56280"/>
    <cellStyle name="SubTotalNumber 7 2 2 5 2 3" xfId="56281"/>
    <cellStyle name="SubTotalNumber 7 2 2 5 3" xfId="56282"/>
    <cellStyle name="SubTotalNumber 7 2 2 5 4" xfId="56283"/>
    <cellStyle name="SubTotalNumber 7 2 2 6" xfId="9491"/>
    <cellStyle name="SubTotalNumber 7 2 2 6 2" xfId="9492"/>
    <cellStyle name="SubTotalNumber 7 2 2 6 2 2" xfId="56284"/>
    <cellStyle name="SubTotalNumber 7 2 2 6 2 3" xfId="56285"/>
    <cellStyle name="SubTotalNumber 7 2 2 6 3" xfId="56286"/>
    <cellStyle name="SubTotalNumber 7 2 2 6 4" xfId="56287"/>
    <cellStyle name="SubTotalNumber 7 2 2 7" xfId="9493"/>
    <cellStyle name="SubTotalNumber 7 2 2 7 2" xfId="56288"/>
    <cellStyle name="SubTotalNumber 7 2 2 7 3" xfId="56289"/>
    <cellStyle name="SubTotalNumber 7 2 2 8" xfId="56290"/>
    <cellStyle name="SubTotalNumber 7 2 2 9" xfId="56291"/>
    <cellStyle name="SubTotalNumber 7 2 3" xfId="9494"/>
    <cellStyle name="SubTotalNumber 7 2 3 2" xfId="9495"/>
    <cellStyle name="SubTotalNumber 7 2 3 2 2" xfId="9496"/>
    <cellStyle name="SubTotalNumber 7 2 3 2 2 2" xfId="56292"/>
    <cellStyle name="SubTotalNumber 7 2 3 2 2 3" xfId="56293"/>
    <cellStyle name="SubTotalNumber 7 2 3 2 3" xfId="56294"/>
    <cellStyle name="SubTotalNumber 7 2 3 2 4" xfId="56295"/>
    <cellStyle name="SubTotalNumber 7 2 3 3" xfId="9497"/>
    <cellStyle name="SubTotalNumber 7 2 3 3 2" xfId="9498"/>
    <cellStyle name="SubTotalNumber 7 2 3 3 2 2" xfId="56296"/>
    <cellStyle name="SubTotalNumber 7 2 3 3 2 3" xfId="56297"/>
    <cellStyle name="SubTotalNumber 7 2 3 3 3" xfId="56298"/>
    <cellStyle name="SubTotalNumber 7 2 3 3 4" xfId="56299"/>
    <cellStyle name="SubTotalNumber 7 2 3 4" xfId="9499"/>
    <cellStyle name="SubTotalNumber 7 2 3 4 2" xfId="9500"/>
    <cellStyle name="SubTotalNumber 7 2 3 4 2 2" xfId="56300"/>
    <cellStyle name="SubTotalNumber 7 2 3 4 2 3" xfId="56301"/>
    <cellStyle name="SubTotalNumber 7 2 3 4 3" xfId="56302"/>
    <cellStyle name="SubTotalNumber 7 2 3 4 4" xfId="56303"/>
    <cellStyle name="SubTotalNumber 7 2 3 5" xfId="9501"/>
    <cellStyle name="SubTotalNumber 7 2 3 5 2" xfId="9502"/>
    <cellStyle name="SubTotalNumber 7 2 3 5 2 2" xfId="56304"/>
    <cellStyle name="SubTotalNumber 7 2 3 5 2 3" xfId="56305"/>
    <cellStyle name="SubTotalNumber 7 2 3 5 3" xfId="56306"/>
    <cellStyle name="SubTotalNumber 7 2 3 5 4" xfId="56307"/>
    <cellStyle name="SubTotalNumber 7 2 3 6" xfId="9503"/>
    <cellStyle name="SubTotalNumber 7 2 3 6 2" xfId="9504"/>
    <cellStyle name="SubTotalNumber 7 2 3 6 2 2" xfId="56308"/>
    <cellStyle name="SubTotalNumber 7 2 3 6 2 3" xfId="56309"/>
    <cellStyle name="SubTotalNumber 7 2 3 6 3" xfId="56310"/>
    <cellStyle name="SubTotalNumber 7 2 3 6 4" xfId="56311"/>
    <cellStyle name="SubTotalNumber 7 2 3 7" xfId="9505"/>
    <cellStyle name="SubTotalNumber 7 2 3 7 2" xfId="56312"/>
    <cellStyle name="SubTotalNumber 7 2 3 7 3" xfId="56313"/>
    <cellStyle name="SubTotalNumber 7 2 3 8" xfId="56314"/>
    <cellStyle name="SubTotalNumber 7 2 3 9" xfId="56315"/>
    <cellStyle name="SubTotalNumber 7 2 4" xfId="9506"/>
    <cellStyle name="SubTotalNumber 7 2 4 2" xfId="9507"/>
    <cellStyle name="SubTotalNumber 7 2 4 2 2" xfId="9508"/>
    <cellStyle name="SubTotalNumber 7 2 4 2 2 2" xfId="56316"/>
    <cellStyle name="SubTotalNumber 7 2 4 2 2 3" xfId="56317"/>
    <cellStyle name="SubTotalNumber 7 2 4 2 3" xfId="56318"/>
    <cellStyle name="SubTotalNumber 7 2 4 2 4" xfId="56319"/>
    <cellStyle name="SubTotalNumber 7 2 4 3" xfId="9509"/>
    <cellStyle name="SubTotalNumber 7 2 4 3 2" xfId="9510"/>
    <cellStyle name="SubTotalNumber 7 2 4 3 2 2" xfId="56320"/>
    <cellStyle name="SubTotalNumber 7 2 4 3 2 3" xfId="56321"/>
    <cellStyle name="SubTotalNumber 7 2 4 3 3" xfId="56322"/>
    <cellStyle name="SubTotalNumber 7 2 4 3 4" xfId="56323"/>
    <cellStyle name="SubTotalNumber 7 2 4 4" xfId="9511"/>
    <cellStyle name="SubTotalNumber 7 2 4 4 2" xfId="9512"/>
    <cellStyle name="SubTotalNumber 7 2 4 4 2 2" xfId="56324"/>
    <cellStyle name="SubTotalNumber 7 2 4 4 2 3" xfId="56325"/>
    <cellStyle name="SubTotalNumber 7 2 4 4 3" xfId="56326"/>
    <cellStyle name="SubTotalNumber 7 2 4 4 4" xfId="56327"/>
    <cellStyle name="SubTotalNumber 7 2 4 5" xfId="9513"/>
    <cellStyle name="SubTotalNumber 7 2 4 5 2" xfId="9514"/>
    <cellStyle name="SubTotalNumber 7 2 4 5 2 2" xfId="56328"/>
    <cellStyle name="SubTotalNumber 7 2 4 5 2 3" xfId="56329"/>
    <cellStyle name="SubTotalNumber 7 2 4 5 3" xfId="56330"/>
    <cellStyle name="SubTotalNumber 7 2 4 5 4" xfId="56331"/>
    <cellStyle name="SubTotalNumber 7 2 4 6" xfId="9515"/>
    <cellStyle name="SubTotalNumber 7 2 4 6 2" xfId="9516"/>
    <cellStyle name="SubTotalNumber 7 2 4 6 2 2" xfId="56332"/>
    <cellStyle name="SubTotalNumber 7 2 4 6 2 3" xfId="56333"/>
    <cellStyle name="SubTotalNumber 7 2 4 6 3" xfId="56334"/>
    <cellStyle name="SubTotalNumber 7 2 4 6 4" xfId="56335"/>
    <cellStyle name="SubTotalNumber 7 2 4 7" xfId="9517"/>
    <cellStyle name="SubTotalNumber 7 2 4 7 2" xfId="56336"/>
    <cellStyle name="SubTotalNumber 7 2 4 7 3" xfId="56337"/>
    <cellStyle name="SubTotalNumber 7 2 4 8" xfId="56338"/>
    <cellStyle name="SubTotalNumber 7 2 4 9" xfId="56339"/>
    <cellStyle name="SubTotalNumber 7 2 5" xfId="9518"/>
    <cellStyle name="SubTotalNumber 7 2 5 2" xfId="9519"/>
    <cellStyle name="SubTotalNumber 7 2 5 2 2" xfId="56340"/>
    <cellStyle name="SubTotalNumber 7 2 5 2 3" xfId="56341"/>
    <cellStyle name="SubTotalNumber 7 2 5 3" xfId="56342"/>
    <cellStyle name="SubTotalNumber 7 2 5 4" xfId="56343"/>
    <cellStyle name="SubTotalNumber 7 2 6" xfId="9520"/>
    <cellStyle name="SubTotalNumber 7 2 6 2" xfId="9521"/>
    <cellStyle name="SubTotalNumber 7 2 6 2 2" xfId="56344"/>
    <cellStyle name="SubTotalNumber 7 2 6 2 3" xfId="56345"/>
    <cellStyle name="SubTotalNumber 7 2 6 3" xfId="56346"/>
    <cellStyle name="SubTotalNumber 7 2 6 4" xfId="56347"/>
    <cellStyle name="SubTotalNumber 7 2 7" xfId="9522"/>
    <cellStyle name="SubTotalNumber 7 2 7 2" xfId="9523"/>
    <cellStyle name="SubTotalNumber 7 2 7 2 2" xfId="56348"/>
    <cellStyle name="SubTotalNumber 7 2 7 2 3" xfId="56349"/>
    <cellStyle name="SubTotalNumber 7 2 7 3" xfId="56350"/>
    <cellStyle name="SubTotalNumber 7 2 7 4" xfId="56351"/>
    <cellStyle name="SubTotalNumber 7 2 8" xfId="9524"/>
    <cellStyle name="SubTotalNumber 7 2 8 2" xfId="9525"/>
    <cellStyle name="SubTotalNumber 7 2 8 2 2" xfId="56352"/>
    <cellStyle name="SubTotalNumber 7 2 8 2 3" xfId="56353"/>
    <cellStyle name="SubTotalNumber 7 2 8 3" xfId="56354"/>
    <cellStyle name="SubTotalNumber 7 2 8 4" xfId="56355"/>
    <cellStyle name="SubTotalNumber 7 2 9" xfId="9526"/>
    <cellStyle name="SubTotalNumber 7 2 9 2" xfId="9527"/>
    <cellStyle name="SubTotalNumber 7 2 9 2 2" xfId="56356"/>
    <cellStyle name="SubTotalNumber 7 2 9 2 3" xfId="56357"/>
    <cellStyle name="SubTotalNumber 7 2 9 3" xfId="56358"/>
    <cellStyle name="SubTotalNumber 7 2 9 4" xfId="56359"/>
    <cellStyle name="SubTotalNumber 7 3" xfId="9528"/>
    <cellStyle name="SubTotalNumber 7 3 2" xfId="9529"/>
    <cellStyle name="SubTotalNumber 7 3 2 2" xfId="9530"/>
    <cellStyle name="SubTotalNumber 7 3 2 2 2" xfId="56360"/>
    <cellStyle name="SubTotalNumber 7 3 2 2 3" xfId="56361"/>
    <cellStyle name="SubTotalNumber 7 3 2 3" xfId="56362"/>
    <cellStyle name="SubTotalNumber 7 3 2 4" xfId="56363"/>
    <cellStyle name="SubTotalNumber 7 3 3" xfId="9531"/>
    <cellStyle name="SubTotalNumber 7 3 3 2" xfId="9532"/>
    <cellStyle name="SubTotalNumber 7 3 3 2 2" xfId="56364"/>
    <cellStyle name="SubTotalNumber 7 3 3 2 3" xfId="56365"/>
    <cellStyle name="SubTotalNumber 7 3 3 3" xfId="56366"/>
    <cellStyle name="SubTotalNumber 7 3 3 4" xfId="56367"/>
    <cellStyle name="SubTotalNumber 7 3 4" xfId="9533"/>
    <cellStyle name="SubTotalNumber 7 3 4 2" xfId="9534"/>
    <cellStyle name="SubTotalNumber 7 3 4 2 2" xfId="56368"/>
    <cellStyle name="SubTotalNumber 7 3 4 2 3" xfId="56369"/>
    <cellStyle name="SubTotalNumber 7 3 4 3" xfId="56370"/>
    <cellStyle name="SubTotalNumber 7 3 4 4" xfId="56371"/>
    <cellStyle name="SubTotalNumber 7 3 5" xfId="9535"/>
    <cellStyle name="SubTotalNumber 7 3 5 2" xfId="9536"/>
    <cellStyle name="SubTotalNumber 7 3 5 2 2" xfId="56372"/>
    <cellStyle name="SubTotalNumber 7 3 5 2 3" xfId="56373"/>
    <cellStyle name="SubTotalNumber 7 3 5 3" xfId="56374"/>
    <cellStyle name="SubTotalNumber 7 3 5 4" xfId="56375"/>
    <cellStyle name="SubTotalNumber 7 3 6" xfId="9537"/>
    <cellStyle name="SubTotalNumber 7 3 6 2" xfId="9538"/>
    <cellStyle name="SubTotalNumber 7 3 6 2 2" xfId="56376"/>
    <cellStyle name="SubTotalNumber 7 3 6 2 3" xfId="56377"/>
    <cellStyle name="SubTotalNumber 7 3 6 3" xfId="56378"/>
    <cellStyle name="SubTotalNumber 7 3 6 4" xfId="56379"/>
    <cellStyle name="SubTotalNumber 7 3 7" xfId="9539"/>
    <cellStyle name="SubTotalNumber 7 3 7 2" xfId="56380"/>
    <cellStyle name="SubTotalNumber 7 3 7 3" xfId="56381"/>
    <cellStyle name="SubTotalNumber 7 3 8" xfId="56382"/>
    <cellStyle name="SubTotalNumber 7 3 9" xfId="56383"/>
    <cellStyle name="SubTotalNumber 7 4" xfId="9540"/>
    <cellStyle name="SubTotalNumber 7 4 2" xfId="9541"/>
    <cellStyle name="SubTotalNumber 7 4 2 2" xfId="9542"/>
    <cellStyle name="SubTotalNumber 7 4 2 2 2" xfId="56384"/>
    <cellStyle name="SubTotalNumber 7 4 2 2 3" xfId="56385"/>
    <cellStyle name="SubTotalNumber 7 4 2 3" xfId="56386"/>
    <cellStyle name="SubTotalNumber 7 4 2 4" xfId="56387"/>
    <cellStyle name="SubTotalNumber 7 4 3" xfId="9543"/>
    <cellStyle name="SubTotalNumber 7 4 3 2" xfId="9544"/>
    <cellStyle name="SubTotalNumber 7 4 3 2 2" xfId="56388"/>
    <cellStyle name="SubTotalNumber 7 4 3 2 3" xfId="56389"/>
    <cellStyle name="SubTotalNumber 7 4 3 3" xfId="56390"/>
    <cellStyle name="SubTotalNumber 7 4 3 4" xfId="56391"/>
    <cellStyle name="SubTotalNumber 7 4 4" xfId="9545"/>
    <cellStyle name="SubTotalNumber 7 4 4 2" xfId="9546"/>
    <cellStyle name="SubTotalNumber 7 4 4 2 2" xfId="56392"/>
    <cellStyle name="SubTotalNumber 7 4 4 2 3" xfId="56393"/>
    <cellStyle name="SubTotalNumber 7 4 4 3" xfId="56394"/>
    <cellStyle name="SubTotalNumber 7 4 4 4" xfId="56395"/>
    <cellStyle name="SubTotalNumber 7 4 5" xfId="9547"/>
    <cellStyle name="SubTotalNumber 7 4 5 2" xfId="9548"/>
    <cellStyle name="SubTotalNumber 7 4 5 2 2" xfId="56396"/>
    <cellStyle name="SubTotalNumber 7 4 5 2 3" xfId="56397"/>
    <cellStyle name="SubTotalNumber 7 4 5 3" xfId="56398"/>
    <cellStyle name="SubTotalNumber 7 4 5 4" xfId="56399"/>
    <cellStyle name="SubTotalNumber 7 4 6" xfId="9549"/>
    <cellStyle name="SubTotalNumber 7 4 6 2" xfId="9550"/>
    <cellStyle name="SubTotalNumber 7 4 6 2 2" xfId="56400"/>
    <cellStyle name="SubTotalNumber 7 4 6 2 3" xfId="56401"/>
    <cellStyle name="SubTotalNumber 7 4 6 3" xfId="56402"/>
    <cellStyle name="SubTotalNumber 7 4 6 4" xfId="56403"/>
    <cellStyle name="SubTotalNumber 7 4 7" xfId="9551"/>
    <cellStyle name="SubTotalNumber 7 4 7 2" xfId="56404"/>
    <cellStyle name="SubTotalNumber 7 4 7 3" xfId="56405"/>
    <cellStyle name="SubTotalNumber 7 4 8" xfId="56406"/>
    <cellStyle name="SubTotalNumber 7 4 9" xfId="56407"/>
    <cellStyle name="SubTotalNumber 7 5" xfId="9552"/>
    <cellStyle name="SubTotalNumber 7 5 2" xfId="9553"/>
    <cellStyle name="SubTotalNumber 7 5 2 2" xfId="9554"/>
    <cellStyle name="SubTotalNumber 7 5 2 2 2" xfId="56408"/>
    <cellStyle name="SubTotalNumber 7 5 2 2 3" xfId="56409"/>
    <cellStyle name="SubTotalNumber 7 5 2 3" xfId="56410"/>
    <cellStyle name="SubTotalNumber 7 5 2 4" xfId="56411"/>
    <cellStyle name="SubTotalNumber 7 5 3" xfId="9555"/>
    <cellStyle name="SubTotalNumber 7 5 3 2" xfId="9556"/>
    <cellStyle name="SubTotalNumber 7 5 3 2 2" xfId="56412"/>
    <cellStyle name="SubTotalNumber 7 5 3 2 3" xfId="56413"/>
    <cellStyle name="SubTotalNumber 7 5 3 3" xfId="56414"/>
    <cellStyle name="SubTotalNumber 7 5 3 4" xfId="56415"/>
    <cellStyle name="SubTotalNumber 7 5 4" xfId="9557"/>
    <cellStyle name="SubTotalNumber 7 5 4 2" xfId="9558"/>
    <cellStyle name="SubTotalNumber 7 5 4 2 2" xfId="56416"/>
    <cellStyle name="SubTotalNumber 7 5 4 2 3" xfId="56417"/>
    <cellStyle name="SubTotalNumber 7 5 4 3" xfId="56418"/>
    <cellStyle name="SubTotalNumber 7 5 4 4" xfId="56419"/>
    <cellStyle name="SubTotalNumber 7 5 5" xfId="9559"/>
    <cellStyle name="SubTotalNumber 7 5 5 2" xfId="9560"/>
    <cellStyle name="SubTotalNumber 7 5 5 2 2" xfId="56420"/>
    <cellStyle name="SubTotalNumber 7 5 5 2 3" xfId="56421"/>
    <cellStyle name="SubTotalNumber 7 5 5 3" xfId="56422"/>
    <cellStyle name="SubTotalNumber 7 5 5 4" xfId="56423"/>
    <cellStyle name="SubTotalNumber 7 5 6" xfId="9561"/>
    <cellStyle name="SubTotalNumber 7 5 6 2" xfId="9562"/>
    <cellStyle name="SubTotalNumber 7 5 6 2 2" xfId="56424"/>
    <cellStyle name="SubTotalNumber 7 5 6 2 3" xfId="56425"/>
    <cellStyle name="SubTotalNumber 7 5 6 3" xfId="56426"/>
    <cellStyle name="SubTotalNumber 7 5 6 4" xfId="56427"/>
    <cellStyle name="SubTotalNumber 7 5 7" xfId="9563"/>
    <cellStyle name="SubTotalNumber 7 5 7 2" xfId="56428"/>
    <cellStyle name="SubTotalNumber 7 5 7 3" xfId="56429"/>
    <cellStyle name="SubTotalNumber 7 5 8" xfId="56430"/>
    <cellStyle name="SubTotalNumber 7 5 9" xfId="56431"/>
    <cellStyle name="SubTotalNumber 7 6" xfId="9564"/>
    <cellStyle name="SubTotalNumber 7 6 2" xfId="9565"/>
    <cellStyle name="SubTotalNumber 7 6 2 2" xfId="56432"/>
    <cellStyle name="SubTotalNumber 7 6 2 3" xfId="56433"/>
    <cellStyle name="SubTotalNumber 7 6 3" xfId="56434"/>
    <cellStyle name="SubTotalNumber 7 6 4" xfId="56435"/>
    <cellStyle name="SubTotalNumber 7 7" xfId="9566"/>
    <cellStyle name="SubTotalNumber 7 7 2" xfId="9567"/>
    <cellStyle name="SubTotalNumber 7 7 2 2" xfId="56436"/>
    <cellStyle name="SubTotalNumber 7 7 2 3" xfId="56437"/>
    <cellStyle name="SubTotalNumber 7 7 3" xfId="56438"/>
    <cellStyle name="SubTotalNumber 7 7 4" xfId="56439"/>
    <cellStyle name="SubTotalNumber 7 8" xfId="9568"/>
    <cellStyle name="SubTotalNumber 7 8 2" xfId="9569"/>
    <cellStyle name="SubTotalNumber 7 8 2 2" xfId="56440"/>
    <cellStyle name="SubTotalNumber 7 8 2 3" xfId="56441"/>
    <cellStyle name="SubTotalNumber 7 8 3" xfId="56442"/>
    <cellStyle name="SubTotalNumber 7 8 4" xfId="56443"/>
    <cellStyle name="SubTotalNumber 7 9" xfId="9570"/>
    <cellStyle name="SubTotalNumber 7 9 2" xfId="9571"/>
    <cellStyle name="SubTotalNumber 7 9 2 2" xfId="56444"/>
    <cellStyle name="SubTotalNumber 7 9 2 3" xfId="56445"/>
    <cellStyle name="SubTotalNumber 7 9 3" xfId="56446"/>
    <cellStyle name="SubTotalNumber 7 9 4" xfId="56447"/>
    <cellStyle name="SubTotalNumber 8" xfId="9572"/>
    <cellStyle name="SubTotalNumber 8 10" xfId="9573"/>
    <cellStyle name="SubTotalNumber 8 10 2" xfId="56448"/>
    <cellStyle name="SubTotalNumber 8 10 3" xfId="56449"/>
    <cellStyle name="SubTotalNumber 8 11" xfId="56450"/>
    <cellStyle name="SubTotalNumber 8 12" xfId="56451"/>
    <cellStyle name="SubTotalNumber 8 2" xfId="9574"/>
    <cellStyle name="SubTotalNumber 8 2 2" xfId="9575"/>
    <cellStyle name="SubTotalNumber 8 2 2 2" xfId="9576"/>
    <cellStyle name="SubTotalNumber 8 2 2 2 2" xfId="56452"/>
    <cellStyle name="SubTotalNumber 8 2 2 2 3" xfId="56453"/>
    <cellStyle name="SubTotalNumber 8 2 2 3" xfId="56454"/>
    <cellStyle name="SubTotalNumber 8 2 2 4" xfId="56455"/>
    <cellStyle name="SubTotalNumber 8 2 3" xfId="9577"/>
    <cellStyle name="SubTotalNumber 8 2 3 2" xfId="9578"/>
    <cellStyle name="SubTotalNumber 8 2 3 2 2" xfId="56456"/>
    <cellStyle name="SubTotalNumber 8 2 3 2 3" xfId="56457"/>
    <cellStyle name="SubTotalNumber 8 2 3 3" xfId="56458"/>
    <cellStyle name="SubTotalNumber 8 2 3 4" xfId="56459"/>
    <cellStyle name="SubTotalNumber 8 2 4" xfId="9579"/>
    <cellStyle name="SubTotalNumber 8 2 4 2" xfId="9580"/>
    <cellStyle name="SubTotalNumber 8 2 4 2 2" xfId="56460"/>
    <cellStyle name="SubTotalNumber 8 2 4 2 3" xfId="56461"/>
    <cellStyle name="SubTotalNumber 8 2 4 3" xfId="56462"/>
    <cellStyle name="SubTotalNumber 8 2 4 4" xfId="56463"/>
    <cellStyle name="SubTotalNumber 8 2 5" xfId="9581"/>
    <cellStyle name="SubTotalNumber 8 2 5 2" xfId="9582"/>
    <cellStyle name="SubTotalNumber 8 2 5 2 2" xfId="56464"/>
    <cellStyle name="SubTotalNumber 8 2 5 2 3" xfId="56465"/>
    <cellStyle name="SubTotalNumber 8 2 5 3" xfId="56466"/>
    <cellStyle name="SubTotalNumber 8 2 5 4" xfId="56467"/>
    <cellStyle name="SubTotalNumber 8 2 6" xfId="9583"/>
    <cellStyle name="SubTotalNumber 8 2 6 2" xfId="9584"/>
    <cellStyle name="SubTotalNumber 8 2 6 2 2" xfId="56468"/>
    <cellStyle name="SubTotalNumber 8 2 6 2 3" xfId="56469"/>
    <cellStyle name="SubTotalNumber 8 2 6 3" xfId="56470"/>
    <cellStyle name="SubTotalNumber 8 2 6 4" xfId="56471"/>
    <cellStyle name="SubTotalNumber 8 2 7" xfId="9585"/>
    <cellStyle name="SubTotalNumber 8 2 7 2" xfId="56472"/>
    <cellStyle name="SubTotalNumber 8 2 7 3" xfId="56473"/>
    <cellStyle name="SubTotalNumber 8 2 8" xfId="56474"/>
    <cellStyle name="SubTotalNumber 8 2 9" xfId="56475"/>
    <cellStyle name="SubTotalNumber 8 3" xfId="9586"/>
    <cellStyle name="SubTotalNumber 8 3 2" xfId="9587"/>
    <cellStyle name="SubTotalNumber 8 3 2 2" xfId="9588"/>
    <cellStyle name="SubTotalNumber 8 3 2 2 2" xfId="56476"/>
    <cellStyle name="SubTotalNumber 8 3 2 2 3" xfId="56477"/>
    <cellStyle name="SubTotalNumber 8 3 2 3" xfId="56478"/>
    <cellStyle name="SubTotalNumber 8 3 2 4" xfId="56479"/>
    <cellStyle name="SubTotalNumber 8 3 3" xfId="9589"/>
    <cellStyle name="SubTotalNumber 8 3 3 2" xfId="9590"/>
    <cellStyle name="SubTotalNumber 8 3 3 2 2" xfId="56480"/>
    <cellStyle name="SubTotalNumber 8 3 3 2 3" xfId="56481"/>
    <cellStyle name="SubTotalNumber 8 3 3 3" xfId="56482"/>
    <cellStyle name="SubTotalNumber 8 3 3 4" xfId="56483"/>
    <cellStyle name="SubTotalNumber 8 3 4" xfId="9591"/>
    <cellStyle name="SubTotalNumber 8 3 4 2" xfId="9592"/>
    <cellStyle name="SubTotalNumber 8 3 4 2 2" xfId="56484"/>
    <cellStyle name="SubTotalNumber 8 3 4 2 3" xfId="56485"/>
    <cellStyle name="SubTotalNumber 8 3 4 3" xfId="56486"/>
    <cellStyle name="SubTotalNumber 8 3 4 4" xfId="56487"/>
    <cellStyle name="SubTotalNumber 8 3 5" xfId="9593"/>
    <cellStyle name="SubTotalNumber 8 3 5 2" xfId="9594"/>
    <cellStyle name="SubTotalNumber 8 3 5 2 2" xfId="56488"/>
    <cellStyle name="SubTotalNumber 8 3 5 2 3" xfId="56489"/>
    <cellStyle name="SubTotalNumber 8 3 5 3" xfId="56490"/>
    <cellStyle name="SubTotalNumber 8 3 5 4" xfId="56491"/>
    <cellStyle name="SubTotalNumber 8 3 6" xfId="9595"/>
    <cellStyle name="SubTotalNumber 8 3 6 2" xfId="9596"/>
    <cellStyle name="SubTotalNumber 8 3 6 2 2" xfId="56492"/>
    <cellStyle name="SubTotalNumber 8 3 6 2 3" xfId="56493"/>
    <cellStyle name="SubTotalNumber 8 3 6 3" xfId="56494"/>
    <cellStyle name="SubTotalNumber 8 3 6 4" xfId="56495"/>
    <cellStyle name="SubTotalNumber 8 3 7" xfId="9597"/>
    <cellStyle name="SubTotalNumber 8 3 7 2" xfId="56496"/>
    <cellStyle name="SubTotalNumber 8 3 7 3" xfId="56497"/>
    <cellStyle name="SubTotalNumber 8 3 8" xfId="56498"/>
    <cellStyle name="SubTotalNumber 8 3 9" xfId="56499"/>
    <cellStyle name="SubTotalNumber 8 4" xfId="9598"/>
    <cellStyle name="SubTotalNumber 8 4 2" xfId="9599"/>
    <cellStyle name="SubTotalNumber 8 4 2 2" xfId="9600"/>
    <cellStyle name="SubTotalNumber 8 4 2 2 2" xfId="56500"/>
    <cellStyle name="SubTotalNumber 8 4 2 2 3" xfId="56501"/>
    <cellStyle name="SubTotalNumber 8 4 2 3" xfId="56502"/>
    <cellStyle name="SubTotalNumber 8 4 2 4" xfId="56503"/>
    <cellStyle name="SubTotalNumber 8 4 3" xfId="9601"/>
    <cellStyle name="SubTotalNumber 8 4 3 2" xfId="9602"/>
    <cellStyle name="SubTotalNumber 8 4 3 2 2" xfId="56504"/>
    <cellStyle name="SubTotalNumber 8 4 3 2 3" xfId="56505"/>
    <cellStyle name="SubTotalNumber 8 4 3 3" xfId="56506"/>
    <cellStyle name="SubTotalNumber 8 4 3 4" xfId="56507"/>
    <cellStyle name="SubTotalNumber 8 4 4" xfId="9603"/>
    <cellStyle name="SubTotalNumber 8 4 4 2" xfId="9604"/>
    <cellStyle name="SubTotalNumber 8 4 4 2 2" xfId="56508"/>
    <cellStyle name="SubTotalNumber 8 4 4 2 3" xfId="56509"/>
    <cellStyle name="SubTotalNumber 8 4 4 3" xfId="56510"/>
    <cellStyle name="SubTotalNumber 8 4 4 4" xfId="56511"/>
    <cellStyle name="SubTotalNumber 8 4 5" xfId="9605"/>
    <cellStyle name="SubTotalNumber 8 4 5 2" xfId="9606"/>
    <cellStyle name="SubTotalNumber 8 4 5 2 2" xfId="56512"/>
    <cellStyle name="SubTotalNumber 8 4 5 2 3" xfId="56513"/>
    <cellStyle name="SubTotalNumber 8 4 5 3" xfId="56514"/>
    <cellStyle name="SubTotalNumber 8 4 5 4" xfId="56515"/>
    <cellStyle name="SubTotalNumber 8 4 6" xfId="9607"/>
    <cellStyle name="SubTotalNumber 8 4 6 2" xfId="9608"/>
    <cellStyle name="SubTotalNumber 8 4 6 2 2" xfId="56516"/>
    <cellStyle name="SubTotalNumber 8 4 6 2 3" xfId="56517"/>
    <cellStyle name="SubTotalNumber 8 4 6 3" xfId="56518"/>
    <cellStyle name="SubTotalNumber 8 4 6 4" xfId="56519"/>
    <cellStyle name="SubTotalNumber 8 4 7" xfId="9609"/>
    <cellStyle name="SubTotalNumber 8 4 7 2" xfId="56520"/>
    <cellStyle name="SubTotalNumber 8 4 7 3" xfId="56521"/>
    <cellStyle name="SubTotalNumber 8 4 8" xfId="56522"/>
    <cellStyle name="SubTotalNumber 8 4 9" xfId="56523"/>
    <cellStyle name="SubTotalNumber 8 5" xfId="9610"/>
    <cellStyle name="SubTotalNumber 8 5 2" xfId="9611"/>
    <cellStyle name="SubTotalNumber 8 5 2 2" xfId="56524"/>
    <cellStyle name="SubTotalNumber 8 5 2 3" xfId="56525"/>
    <cellStyle name="SubTotalNumber 8 5 3" xfId="56526"/>
    <cellStyle name="SubTotalNumber 8 5 4" xfId="56527"/>
    <cellStyle name="SubTotalNumber 8 6" xfId="9612"/>
    <cellStyle name="SubTotalNumber 8 6 2" xfId="9613"/>
    <cellStyle name="SubTotalNumber 8 6 2 2" xfId="56528"/>
    <cellStyle name="SubTotalNumber 8 6 2 3" xfId="56529"/>
    <cellStyle name="SubTotalNumber 8 6 3" xfId="56530"/>
    <cellStyle name="SubTotalNumber 8 6 4" xfId="56531"/>
    <cellStyle name="SubTotalNumber 8 7" xfId="9614"/>
    <cellStyle name="SubTotalNumber 8 7 2" xfId="9615"/>
    <cellStyle name="SubTotalNumber 8 7 2 2" xfId="56532"/>
    <cellStyle name="SubTotalNumber 8 7 2 3" xfId="56533"/>
    <cellStyle name="SubTotalNumber 8 7 3" xfId="56534"/>
    <cellStyle name="SubTotalNumber 8 7 4" xfId="56535"/>
    <cellStyle name="SubTotalNumber 8 8" xfId="9616"/>
    <cellStyle name="SubTotalNumber 8 8 2" xfId="9617"/>
    <cellStyle name="SubTotalNumber 8 8 2 2" xfId="56536"/>
    <cellStyle name="SubTotalNumber 8 8 2 3" xfId="56537"/>
    <cellStyle name="SubTotalNumber 8 8 3" xfId="56538"/>
    <cellStyle name="SubTotalNumber 8 8 4" xfId="56539"/>
    <cellStyle name="SubTotalNumber 8 9" xfId="9618"/>
    <cellStyle name="SubTotalNumber 8 9 2" xfId="9619"/>
    <cellStyle name="SubTotalNumber 8 9 2 2" xfId="56540"/>
    <cellStyle name="SubTotalNumber 8 9 2 3" xfId="56541"/>
    <cellStyle name="SubTotalNumber 8 9 3" xfId="56542"/>
    <cellStyle name="SubTotalNumber 8 9 4" xfId="56543"/>
    <cellStyle name="SubTotalNumber 9" xfId="9620"/>
    <cellStyle name="SubTotalNumber 9 2" xfId="9621"/>
    <cellStyle name="SubTotalNumber 9 2 2" xfId="9622"/>
    <cellStyle name="SubTotalNumber 9 2 2 2" xfId="56544"/>
    <cellStyle name="SubTotalNumber 9 2 2 3" xfId="56545"/>
    <cellStyle name="SubTotalNumber 9 2 3" xfId="56546"/>
    <cellStyle name="SubTotalNumber 9 2 4" xfId="56547"/>
    <cellStyle name="SubTotalNumber 9 3" xfId="9623"/>
    <cellStyle name="SubTotalNumber 9 3 2" xfId="9624"/>
    <cellStyle name="SubTotalNumber 9 3 2 2" xfId="56548"/>
    <cellStyle name="SubTotalNumber 9 3 2 3" xfId="56549"/>
    <cellStyle name="SubTotalNumber 9 3 3" xfId="56550"/>
    <cellStyle name="SubTotalNumber 9 3 4" xfId="56551"/>
    <cellStyle name="SubTotalNumber 9 4" xfId="9625"/>
    <cellStyle name="SubTotalNumber 9 4 2" xfId="9626"/>
    <cellStyle name="SubTotalNumber 9 4 2 2" xfId="56552"/>
    <cellStyle name="SubTotalNumber 9 4 2 3" xfId="56553"/>
    <cellStyle name="SubTotalNumber 9 4 3" xfId="56554"/>
    <cellStyle name="SubTotalNumber 9 4 4" xfId="56555"/>
    <cellStyle name="SubTotalNumber 9 5" xfId="9627"/>
    <cellStyle name="SubTotalNumber 9 5 2" xfId="9628"/>
    <cellStyle name="SubTotalNumber 9 5 2 2" xfId="56556"/>
    <cellStyle name="SubTotalNumber 9 5 2 3" xfId="56557"/>
    <cellStyle name="SubTotalNumber 9 5 3" xfId="56558"/>
    <cellStyle name="SubTotalNumber 9 5 4" xfId="56559"/>
    <cellStyle name="SubTotalNumber 9 6" xfId="9629"/>
    <cellStyle name="SubTotalNumber 9 6 2" xfId="9630"/>
    <cellStyle name="SubTotalNumber 9 6 2 2" xfId="56560"/>
    <cellStyle name="SubTotalNumber 9 6 2 3" xfId="56561"/>
    <cellStyle name="SubTotalNumber 9 6 3" xfId="56562"/>
    <cellStyle name="SubTotalNumber 9 6 4" xfId="56563"/>
    <cellStyle name="SubTotalNumber 9 7" xfId="9631"/>
    <cellStyle name="SubTotalNumber 9 7 2" xfId="56564"/>
    <cellStyle name="SubTotalNumber 9 7 3" xfId="56565"/>
    <cellStyle name="SubTotalNumber 9 8" xfId="56566"/>
    <cellStyle name="SubTotalNumber 9 9" xfId="56567"/>
    <cellStyle name="SubTotalRate" xfId="9632"/>
    <cellStyle name="SubTotalRate 10" xfId="9633"/>
    <cellStyle name="SubTotalRate 10 2" xfId="9634"/>
    <cellStyle name="SubTotalRate 10 2 2" xfId="56568"/>
    <cellStyle name="SubTotalRate 10 2 3" xfId="56569"/>
    <cellStyle name="SubTotalRate 10 3" xfId="56570"/>
    <cellStyle name="SubTotalRate 10 4" xfId="56571"/>
    <cellStyle name="SubTotalRate 11" xfId="9635"/>
    <cellStyle name="SubTotalRate 11 2" xfId="56572"/>
    <cellStyle name="SubTotalRate 11 3" xfId="56573"/>
    <cellStyle name="SubTotalRate 12" xfId="9636"/>
    <cellStyle name="SubTotalRate 12 2" xfId="56574"/>
    <cellStyle name="SubTotalRate 12 3" xfId="56575"/>
    <cellStyle name="SubTotalRate 13" xfId="9637"/>
    <cellStyle name="SubTotalRate 13 2" xfId="56576"/>
    <cellStyle name="SubTotalRate 13 3" xfId="56577"/>
    <cellStyle name="SubTotalRate 14" xfId="9638"/>
    <cellStyle name="SubTotalRate 14 2" xfId="56578"/>
    <cellStyle name="SubTotalRate 14 3" xfId="56579"/>
    <cellStyle name="SubTotalRate 15" xfId="9639"/>
    <cellStyle name="SubTotalRate 15 2" xfId="56580"/>
    <cellStyle name="SubTotalRate 15 3" xfId="56581"/>
    <cellStyle name="SubTotalRate 16" xfId="9640"/>
    <cellStyle name="SubTotalRate 16 2" xfId="56582"/>
    <cellStyle name="SubTotalRate 16 3" xfId="56583"/>
    <cellStyle name="SubTotalRate 17" xfId="56584"/>
    <cellStyle name="SubTotalRate 17 2" xfId="56585"/>
    <cellStyle name="SubTotalRate 18" xfId="56586"/>
    <cellStyle name="SubTotalRate 18 2" xfId="56587"/>
    <cellStyle name="SubTotalRate 19" xfId="56588"/>
    <cellStyle name="SubTotalRate 2" xfId="9641"/>
    <cellStyle name="SubTotalRate 2 10" xfId="9642"/>
    <cellStyle name="SubTotalRate 2 10 2" xfId="56589"/>
    <cellStyle name="SubTotalRate 2 10 3" xfId="56590"/>
    <cellStyle name="SubTotalRate 2 11" xfId="9643"/>
    <cellStyle name="SubTotalRate 2 11 2" xfId="56591"/>
    <cellStyle name="SubTotalRate 2 11 3" xfId="56592"/>
    <cellStyle name="SubTotalRate 2 12" xfId="9644"/>
    <cellStyle name="SubTotalRate 2 12 2" xfId="56593"/>
    <cellStyle name="SubTotalRate 2 12 3" xfId="56594"/>
    <cellStyle name="SubTotalRate 2 13" xfId="9645"/>
    <cellStyle name="SubTotalRate 2 13 2" xfId="56595"/>
    <cellStyle name="SubTotalRate 2 13 3" xfId="56596"/>
    <cellStyle name="SubTotalRate 2 14" xfId="9646"/>
    <cellStyle name="SubTotalRate 2 14 2" xfId="56597"/>
    <cellStyle name="SubTotalRate 2 14 3" xfId="56598"/>
    <cellStyle name="SubTotalRate 2 15" xfId="56599"/>
    <cellStyle name="SubTotalRate 2 15 2" xfId="56600"/>
    <cellStyle name="SubTotalRate 2 16" xfId="56601"/>
    <cellStyle name="SubTotalRate 2 16 2" xfId="56602"/>
    <cellStyle name="SubTotalRate 2 17" xfId="56603"/>
    <cellStyle name="SubTotalRate 2 18" xfId="56604"/>
    <cellStyle name="SubTotalRate 2 2" xfId="9647"/>
    <cellStyle name="SubTotalRate 2 2 10" xfId="9648"/>
    <cellStyle name="SubTotalRate 2 2 10 2" xfId="56605"/>
    <cellStyle name="SubTotalRate 2 2 10 3" xfId="56606"/>
    <cellStyle name="SubTotalRate 2 2 11" xfId="56607"/>
    <cellStyle name="SubTotalRate 2 2 12" xfId="56608"/>
    <cellStyle name="SubTotalRate 2 2 2" xfId="9649"/>
    <cellStyle name="SubTotalRate 2 2 2 2" xfId="9650"/>
    <cellStyle name="SubTotalRate 2 2 2 2 2" xfId="9651"/>
    <cellStyle name="SubTotalRate 2 2 2 2 2 2" xfId="56609"/>
    <cellStyle name="SubTotalRate 2 2 2 2 2 3" xfId="56610"/>
    <cellStyle name="SubTotalRate 2 2 2 2 3" xfId="56611"/>
    <cellStyle name="SubTotalRate 2 2 2 2 4" xfId="56612"/>
    <cellStyle name="SubTotalRate 2 2 2 3" xfId="9652"/>
    <cellStyle name="SubTotalRate 2 2 2 3 2" xfId="9653"/>
    <cellStyle name="SubTotalRate 2 2 2 3 2 2" xfId="56613"/>
    <cellStyle name="SubTotalRate 2 2 2 3 2 3" xfId="56614"/>
    <cellStyle name="SubTotalRate 2 2 2 3 3" xfId="56615"/>
    <cellStyle name="SubTotalRate 2 2 2 3 4" xfId="56616"/>
    <cellStyle name="SubTotalRate 2 2 2 4" xfId="9654"/>
    <cellStyle name="SubTotalRate 2 2 2 4 2" xfId="9655"/>
    <cellStyle name="SubTotalRate 2 2 2 4 2 2" xfId="56617"/>
    <cellStyle name="SubTotalRate 2 2 2 4 2 3" xfId="56618"/>
    <cellStyle name="SubTotalRate 2 2 2 4 3" xfId="56619"/>
    <cellStyle name="SubTotalRate 2 2 2 4 4" xfId="56620"/>
    <cellStyle name="SubTotalRate 2 2 2 5" xfId="9656"/>
    <cellStyle name="SubTotalRate 2 2 2 5 2" xfId="9657"/>
    <cellStyle name="SubTotalRate 2 2 2 5 2 2" xfId="56621"/>
    <cellStyle name="SubTotalRate 2 2 2 5 2 3" xfId="56622"/>
    <cellStyle name="SubTotalRate 2 2 2 5 3" xfId="56623"/>
    <cellStyle name="SubTotalRate 2 2 2 5 4" xfId="56624"/>
    <cellStyle name="SubTotalRate 2 2 2 6" xfId="9658"/>
    <cellStyle name="SubTotalRate 2 2 2 6 2" xfId="9659"/>
    <cellStyle name="SubTotalRate 2 2 2 6 2 2" xfId="56625"/>
    <cellStyle name="SubTotalRate 2 2 2 6 2 3" xfId="56626"/>
    <cellStyle name="SubTotalRate 2 2 2 6 3" xfId="56627"/>
    <cellStyle name="SubTotalRate 2 2 2 6 4" xfId="56628"/>
    <cellStyle name="SubTotalRate 2 2 2 7" xfId="9660"/>
    <cellStyle name="SubTotalRate 2 2 2 7 2" xfId="56629"/>
    <cellStyle name="SubTotalRate 2 2 2 7 3" xfId="56630"/>
    <cellStyle name="SubTotalRate 2 2 2 8" xfId="56631"/>
    <cellStyle name="SubTotalRate 2 2 2 9" xfId="56632"/>
    <cellStyle name="SubTotalRate 2 2 3" xfId="9661"/>
    <cellStyle name="SubTotalRate 2 2 3 2" xfId="9662"/>
    <cellStyle name="SubTotalRate 2 2 3 2 2" xfId="9663"/>
    <cellStyle name="SubTotalRate 2 2 3 2 2 2" xfId="56633"/>
    <cellStyle name="SubTotalRate 2 2 3 2 2 3" xfId="56634"/>
    <cellStyle name="SubTotalRate 2 2 3 2 3" xfId="56635"/>
    <cellStyle name="SubTotalRate 2 2 3 2 4" xfId="56636"/>
    <cellStyle name="SubTotalRate 2 2 3 3" xfId="9664"/>
    <cellStyle name="SubTotalRate 2 2 3 3 2" xfId="9665"/>
    <cellStyle name="SubTotalRate 2 2 3 3 2 2" xfId="56637"/>
    <cellStyle name="SubTotalRate 2 2 3 3 2 3" xfId="56638"/>
    <cellStyle name="SubTotalRate 2 2 3 3 3" xfId="56639"/>
    <cellStyle name="SubTotalRate 2 2 3 3 4" xfId="56640"/>
    <cellStyle name="SubTotalRate 2 2 3 4" xfId="9666"/>
    <cellStyle name="SubTotalRate 2 2 3 4 2" xfId="9667"/>
    <cellStyle name="SubTotalRate 2 2 3 4 2 2" xfId="56641"/>
    <cellStyle name="SubTotalRate 2 2 3 4 2 3" xfId="56642"/>
    <cellStyle name="SubTotalRate 2 2 3 4 3" xfId="56643"/>
    <cellStyle name="SubTotalRate 2 2 3 4 4" xfId="56644"/>
    <cellStyle name="SubTotalRate 2 2 3 5" xfId="9668"/>
    <cellStyle name="SubTotalRate 2 2 3 5 2" xfId="9669"/>
    <cellStyle name="SubTotalRate 2 2 3 5 2 2" xfId="56645"/>
    <cellStyle name="SubTotalRate 2 2 3 5 2 3" xfId="56646"/>
    <cellStyle name="SubTotalRate 2 2 3 5 3" xfId="56647"/>
    <cellStyle name="SubTotalRate 2 2 3 5 4" xfId="56648"/>
    <cellStyle name="SubTotalRate 2 2 3 6" xfId="9670"/>
    <cellStyle name="SubTotalRate 2 2 3 6 2" xfId="9671"/>
    <cellStyle name="SubTotalRate 2 2 3 6 2 2" xfId="56649"/>
    <cellStyle name="SubTotalRate 2 2 3 6 2 3" xfId="56650"/>
    <cellStyle name="SubTotalRate 2 2 3 6 3" xfId="56651"/>
    <cellStyle name="SubTotalRate 2 2 3 6 4" xfId="56652"/>
    <cellStyle name="SubTotalRate 2 2 3 7" xfId="9672"/>
    <cellStyle name="SubTotalRate 2 2 3 7 2" xfId="56653"/>
    <cellStyle name="SubTotalRate 2 2 3 7 3" xfId="56654"/>
    <cellStyle name="SubTotalRate 2 2 3 8" xfId="56655"/>
    <cellStyle name="SubTotalRate 2 2 3 9" xfId="56656"/>
    <cellStyle name="SubTotalRate 2 2 4" xfId="9673"/>
    <cellStyle name="SubTotalRate 2 2 4 2" xfId="9674"/>
    <cellStyle name="SubTotalRate 2 2 4 2 2" xfId="9675"/>
    <cellStyle name="SubTotalRate 2 2 4 2 2 2" xfId="56657"/>
    <cellStyle name="SubTotalRate 2 2 4 2 2 3" xfId="56658"/>
    <cellStyle name="SubTotalRate 2 2 4 2 3" xfId="56659"/>
    <cellStyle name="SubTotalRate 2 2 4 2 4" xfId="56660"/>
    <cellStyle name="SubTotalRate 2 2 4 3" xfId="9676"/>
    <cellStyle name="SubTotalRate 2 2 4 3 2" xfId="9677"/>
    <cellStyle name="SubTotalRate 2 2 4 3 2 2" xfId="56661"/>
    <cellStyle name="SubTotalRate 2 2 4 3 2 3" xfId="56662"/>
    <cellStyle name="SubTotalRate 2 2 4 3 3" xfId="56663"/>
    <cellStyle name="SubTotalRate 2 2 4 3 4" xfId="56664"/>
    <cellStyle name="SubTotalRate 2 2 4 4" xfId="9678"/>
    <cellStyle name="SubTotalRate 2 2 4 4 2" xfId="9679"/>
    <cellStyle name="SubTotalRate 2 2 4 4 2 2" xfId="56665"/>
    <cellStyle name="SubTotalRate 2 2 4 4 2 3" xfId="56666"/>
    <cellStyle name="SubTotalRate 2 2 4 4 3" xfId="56667"/>
    <cellStyle name="SubTotalRate 2 2 4 4 4" xfId="56668"/>
    <cellStyle name="SubTotalRate 2 2 4 5" xfId="9680"/>
    <cellStyle name="SubTotalRate 2 2 4 5 2" xfId="9681"/>
    <cellStyle name="SubTotalRate 2 2 4 5 2 2" xfId="56669"/>
    <cellStyle name="SubTotalRate 2 2 4 5 2 3" xfId="56670"/>
    <cellStyle name="SubTotalRate 2 2 4 5 3" xfId="56671"/>
    <cellStyle name="SubTotalRate 2 2 4 5 4" xfId="56672"/>
    <cellStyle name="SubTotalRate 2 2 4 6" xfId="9682"/>
    <cellStyle name="SubTotalRate 2 2 4 6 2" xfId="9683"/>
    <cellStyle name="SubTotalRate 2 2 4 6 2 2" xfId="56673"/>
    <cellStyle name="SubTotalRate 2 2 4 6 2 3" xfId="56674"/>
    <cellStyle name="SubTotalRate 2 2 4 6 3" xfId="56675"/>
    <cellStyle name="SubTotalRate 2 2 4 6 4" xfId="56676"/>
    <cellStyle name="SubTotalRate 2 2 4 7" xfId="9684"/>
    <cellStyle name="SubTotalRate 2 2 4 7 2" xfId="56677"/>
    <cellStyle name="SubTotalRate 2 2 4 7 3" xfId="56678"/>
    <cellStyle name="SubTotalRate 2 2 4 8" xfId="56679"/>
    <cellStyle name="SubTotalRate 2 2 4 9" xfId="56680"/>
    <cellStyle name="SubTotalRate 2 2 5" xfId="9685"/>
    <cellStyle name="SubTotalRate 2 2 5 2" xfId="9686"/>
    <cellStyle name="SubTotalRate 2 2 5 2 2" xfId="56681"/>
    <cellStyle name="SubTotalRate 2 2 5 2 3" xfId="56682"/>
    <cellStyle name="SubTotalRate 2 2 5 3" xfId="56683"/>
    <cellStyle name="SubTotalRate 2 2 5 4" xfId="56684"/>
    <cellStyle name="SubTotalRate 2 2 6" xfId="9687"/>
    <cellStyle name="SubTotalRate 2 2 6 2" xfId="9688"/>
    <cellStyle name="SubTotalRate 2 2 6 2 2" xfId="56685"/>
    <cellStyle name="SubTotalRate 2 2 6 2 3" xfId="56686"/>
    <cellStyle name="SubTotalRate 2 2 6 3" xfId="56687"/>
    <cellStyle name="SubTotalRate 2 2 6 4" xfId="56688"/>
    <cellStyle name="SubTotalRate 2 2 7" xfId="9689"/>
    <cellStyle name="SubTotalRate 2 2 7 2" xfId="9690"/>
    <cellStyle name="SubTotalRate 2 2 7 2 2" xfId="56689"/>
    <cellStyle name="SubTotalRate 2 2 7 2 3" xfId="56690"/>
    <cellStyle name="SubTotalRate 2 2 7 3" xfId="56691"/>
    <cellStyle name="SubTotalRate 2 2 7 4" xfId="56692"/>
    <cellStyle name="SubTotalRate 2 2 8" xfId="9691"/>
    <cellStyle name="SubTotalRate 2 2 8 2" xfId="9692"/>
    <cellStyle name="SubTotalRate 2 2 8 2 2" xfId="56693"/>
    <cellStyle name="SubTotalRate 2 2 8 2 3" xfId="56694"/>
    <cellStyle name="SubTotalRate 2 2 8 3" xfId="56695"/>
    <cellStyle name="SubTotalRate 2 2 8 4" xfId="56696"/>
    <cellStyle name="SubTotalRate 2 2 9" xfId="9693"/>
    <cellStyle name="SubTotalRate 2 2 9 2" xfId="9694"/>
    <cellStyle name="SubTotalRate 2 2 9 2 2" xfId="56697"/>
    <cellStyle name="SubTotalRate 2 2 9 2 3" xfId="56698"/>
    <cellStyle name="SubTotalRate 2 2 9 3" xfId="56699"/>
    <cellStyle name="SubTotalRate 2 2 9 4" xfId="56700"/>
    <cellStyle name="SubTotalRate 2 3" xfId="9695"/>
    <cellStyle name="SubTotalRate 2 3 2" xfId="9696"/>
    <cellStyle name="SubTotalRate 2 3 2 2" xfId="9697"/>
    <cellStyle name="SubTotalRate 2 3 2 2 2" xfId="56701"/>
    <cellStyle name="SubTotalRate 2 3 2 2 3" xfId="56702"/>
    <cellStyle name="SubTotalRate 2 3 2 3" xfId="56703"/>
    <cellStyle name="SubTotalRate 2 3 2 4" xfId="56704"/>
    <cellStyle name="SubTotalRate 2 3 3" xfId="9698"/>
    <cellStyle name="SubTotalRate 2 3 3 2" xfId="9699"/>
    <cellStyle name="SubTotalRate 2 3 3 2 2" xfId="56705"/>
    <cellStyle name="SubTotalRate 2 3 3 2 3" xfId="56706"/>
    <cellStyle name="SubTotalRate 2 3 3 3" xfId="56707"/>
    <cellStyle name="SubTotalRate 2 3 3 4" xfId="56708"/>
    <cellStyle name="SubTotalRate 2 3 4" xfId="9700"/>
    <cellStyle name="SubTotalRate 2 3 4 2" xfId="9701"/>
    <cellStyle name="SubTotalRate 2 3 4 2 2" xfId="56709"/>
    <cellStyle name="SubTotalRate 2 3 4 2 3" xfId="56710"/>
    <cellStyle name="SubTotalRate 2 3 4 3" xfId="56711"/>
    <cellStyle name="SubTotalRate 2 3 4 4" xfId="56712"/>
    <cellStyle name="SubTotalRate 2 3 5" xfId="9702"/>
    <cellStyle name="SubTotalRate 2 3 5 2" xfId="9703"/>
    <cellStyle name="SubTotalRate 2 3 5 2 2" xfId="56713"/>
    <cellStyle name="SubTotalRate 2 3 5 2 3" xfId="56714"/>
    <cellStyle name="SubTotalRate 2 3 5 3" xfId="56715"/>
    <cellStyle name="SubTotalRate 2 3 5 4" xfId="56716"/>
    <cellStyle name="SubTotalRate 2 3 6" xfId="9704"/>
    <cellStyle name="SubTotalRate 2 3 6 2" xfId="9705"/>
    <cellStyle name="SubTotalRate 2 3 6 2 2" xfId="56717"/>
    <cellStyle name="SubTotalRate 2 3 6 2 3" xfId="56718"/>
    <cellStyle name="SubTotalRate 2 3 6 3" xfId="56719"/>
    <cellStyle name="SubTotalRate 2 3 6 4" xfId="56720"/>
    <cellStyle name="SubTotalRate 2 3 7" xfId="9706"/>
    <cellStyle name="SubTotalRate 2 3 7 2" xfId="56721"/>
    <cellStyle name="SubTotalRate 2 3 7 3" xfId="56722"/>
    <cellStyle name="SubTotalRate 2 3 8" xfId="56723"/>
    <cellStyle name="SubTotalRate 2 3 9" xfId="56724"/>
    <cellStyle name="SubTotalRate 2 4" xfId="9707"/>
    <cellStyle name="SubTotalRate 2 4 2" xfId="9708"/>
    <cellStyle name="SubTotalRate 2 4 2 2" xfId="9709"/>
    <cellStyle name="SubTotalRate 2 4 2 2 2" xfId="56725"/>
    <cellStyle name="SubTotalRate 2 4 2 2 3" xfId="56726"/>
    <cellStyle name="SubTotalRate 2 4 2 3" xfId="56727"/>
    <cellStyle name="SubTotalRate 2 4 2 4" xfId="56728"/>
    <cellStyle name="SubTotalRate 2 4 3" xfId="9710"/>
    <cellStyle name="SubTotalRate 2 4 3 2" xfId="9711"/>
    <cellStyle name="SubTotalRate 2 4 3 2 2" xfId="56729"/>
    <cellStyle name="SubTotalRate 2 4 3 2 3" xfId="56730"/>
    <cellStyle name="SubTotalRate 2 4 3 3" xfId="56731"/>
    <cellStyle name="SubTotalRate 2 4 3 4" xfId="56732"/>
    <cellStyle name="SubTotalRate 2 4 4" xfId="9712"/>
    <cellStyle name="SubTotalRate 2 4 4 2" xfId="9713"/>
    <cellStyle name="SubTotalRate 2 4 4 2 2" xfId="56733"/>
    <cellStyle name="SubTotalRate 2 4 4 2 3" xfId="56734"/>
    <cellStyle name="SubTotalRate 2 4 4 3" xfId="56735"/>
    <cellStyle name="SubTotalRate 2 4 4 4" xfId="56736"/>
    <cellStyle name="SubTotalRate 2 4 5" xfId="9714"/>
    <cellStyle name="SubTotalRate 2 4 5 2" xfId="9715"/>
    <cellStyle name="SubTotalRate 2 4 5 2 2" xfId="56737"/>
    <cellStyle name="SubTotalRate 2 4 5 2 3" xfId="56738"/>
    <cellStyle name="SubTotalRate 2 4 5 3" xfId="56739"/>
    <cellStyle name="SubTotalRate 2 4 5 4" xfId="56740"/>
    <cellStyle name="SubTotalRate 2 4 6" xfId="9716"/>
    <cellStyle name="SubTotalRate 2 4 6 2" xfId="9717"/>
    <cellStyle name="SubTotalRate 2 4 6 2 2" xfId="56741"/>
    <cellStyle name="SubTotalRate 2 4 6 2 3" xfId="56742"/>
    <cellStyle name="SubTotalRate 2 4 6 3" xfId="56743"/>
    <cellStyle name="SubTotalRate 2 4 6 4" xfId="56744"/>
    <cellStyle name="SubTotalRate 2 4 7" xfId="9718"/>
    <cellStyle name="SubTotalRate 2 4 7 2" xfId="56745"/>
    <cellStyle name="SubTotalRate 2 4 7 3" xfId="56746"/>
    <cellStyle name="SubTotalRate 2 4 8" xfId="56747"/>
    <cellStyle name="SubTotalRate 2 4 9" xfId="56748"/>
    <cellStyle name="SubTotalRate 2 5" xfId="9719"/>
    <cellStyle name="SubTotalRate 2 5 2" xfId="9720"/>
    <cellStyle name="SubTotalRate 2 5 2 2" xfId="9721"/>
    <cellStyle name="SubTotalRate 2 5 2 2 2" xfId="56749"/>
    <cellStyle name="SubTotalRate 2 5 2 2 3" xfId="56750"/>
    <cellStyle name="SubTotalRate 2 5 2 3" xfId="56751"/>
    <cellStyle name="SubTotalRate 2 5 2 4" xfId="56752"/>
    <cellStyle name="SubTotalRate 2 5 3" xfId="9722"/>
    <cellStyle name="SubTotalRate 2 5 3 2" xfId="9723"/>
    <cellStyle name="SubTotalRate 2 5 3 2 2" xfId="56753"/>
    <cellStyle name="SubTotalRate 2 5 3 2 3" xfId="56754"/>
    <cellStyle name="SubTotalRate 2 5 3 3" xfId="56755"/>
    <cellStyle name="SubTotalRate 2 5 3 4" xfId="56756"/>
    <cellStyle name="SubTotalRate 2 5 4" xfId="9724"/>
    <cellStyle name="SubTotalRate 2 5 4 2" xfId="9725"/>
    <cellStyle name="SubTotalRate 2 5 4 2 2" xfId="56757"/>
    <cellStyle name="SubTotalRate 2 5 4 2 3" xfId="56758"/>
    <cellStyle name="SubTotalRate 2 5 4 3" xfId="56759"/>
    <cellStyle name="SubTotalRate 2 5 4 4" xfId="56760"/>
    <cellStyle name="SubTotalRate 2 5 5" xfId="9726"/>
    <cellStyle name="SubTotalRate 2 5 5 2" xfId="9727"/>
    <cellStyle name="SubTotalRate 2 5 5 2 2" xfId="56761"/>
    <cellStyle name="SubTotalRate 2 5 5 2 3" xfId="56762"/>
    <cellStyle name="SubTotalRate 2 5 5 3" xfId="56763"/>
    <cellStyle name="SubTotalRate 2 5 5 4" xfId="56764"/>
    <cellStyle name="SubTotalRate 2 5 6" xfId="9728"/>
    <cellStyle name="SubTotalRate 2 5 6 2" xfId="9729"/>
    <cellStyle name="SubTotalRate 2 5 6 2 2" xfId="56765"/>
    <cellStyle name="SubTotalRate 2 5 6 2 3" xfId="56766"/>
    <cellStyle name="SubTotalRate 2 5 6 3" xfId="56767"/>
    <cellStyle name="SubTotalRate 2 5 6 4" xfId="56768"/>
    <cellStyle name="SubTotalRate 2 5 7" xfId="9730"/>
    <cellStyle name="SubTotalRate 2 5 7 2" xfId="56769"/>
    <cellStyle name="SubTotalRate 2 5 7 3" xfId="56770"/>
    <cellStyle name="SubTotalRate 2 5 8" xfId="56771"/>
    <cellStyle name="SubTotalRate 2 5 9" xfId="56772"/>
    <cellStyle name="SubTotalRate 2 6" xfId="9731"/>
    <cellStyle name="SubTotalRate 2 6 2" xfId="9732"/>
    <cellStyle name="SubTotalRate 2 6 2 2" xfId="56773"/>
    <cellStyle name="SubTotalRate 2 6 2 3" xfId="56774"/>
    <cellStyle name="SubTotalRate 2 6 3" xfId="56775"/>
    <cellStyle name="SubTotalRate 2 6 4" xfId="56776"/>
    <cellStyle name="SubTotalRate 2 7" xfId="9733"/>
    <cellStyle name="SubTotalRate 2 7 2" xfId="9734"/>
    <cellStyle name="SubTotalRate 2 7 2 2" xfId="56777"/>
    <cellStyle name="SubTotalRate 2 7 2 3" xfId="56778"/>
    <cellStyle name="SubTotalRate 2 7 3" xfId="56779"/>
    <cellStyle name="SubTotalRate 2 7 4" xfId="56780"/>
    <cellStyle name="SubTotalRate 2 8" xfId="9735"/>
    <cellStyle name="SubTotalRate 2 8 2" xfId="9736"/>
    <cellStyle name="SubTotalRate 2 8 2 2" xfId="56781"/>
    <cellStyle name="SubTotalRate 2 8 2 3" xfId="56782"/>
    <cellStyle name="SubTotalRate 2 8 3" xfId="56783"/>
    <cellStyle name="SubTotalRate 2 8 4" xfId="56784"/>
    <cellStyle name="SubTotalRate 2 9" xfId="9737"/>
    <cellStyle name="SubTotalRate 2 9 2" xfId="9738"/>
    <cellStyle name="SubTotalRate 2 9 2 2" xfId="56785"/>
    <cellStyle name="SubTotalRate 2 9 2 3" xfId="56786"/>
    <cellStyle name="SubTotalRate 2 9 3" xfId="56787"/>
    <cellStyle name="SubTotalRate 2 9 4" xfId="56788"/>
    <cellStyle name="SubTotalRate 20" xfId="56789"/>
    <cellStyle name="SubTotalRate 3" xfId="9739"/>
    <cellStyle name="SubTotalRate 3 10" xfId="9740"/>
    <cellStyle name="SubTotalRate 3 10 2" xfId="56790"/>
    <cellStyle name="SubTotalRate 3 10 3" xfId="56791"/>
    <cellStyle name="SubTotalRate 3 11" xfId="56792"/>
    <cellStyle name="SubTotalRate 3 12" xfId="56793"/>
    <cellStyle name="SubTotalRate 3 2" xfId="9741"/>
    <cellStyle name="SubTotalRate 3 2 2" xfId="9742"/>
    <cellStyle name="SubTotalRate 3 2 2 2" xfId="9743"/>
    <cellStyle name="SubTotalRate 3 2 2 2 2" xfId="56794"/>
    <cellStyle name="SubTotalRate 3 2 2 2 3" xfId="56795"/>
    <cellStyle name="SubTotalRate 3 2 2 3" xfId="56796"/>
    <cellStyle name="SubTotalRate 3 2 2 4" xfId="56797"/>
    <cellStyle name="SubTotalRate 3 2 3" xfId="9744"/>
    <cellStyle name="SubTotalRate 3 2 3 2" xfId="9745"/>
    <cellStyle name="SubTotalRate 3 2 3 2 2" xfId="56798"/>
    <cellStyle name="SubTotalRate 3 2 3 2 3" xfId="56799"/>
    <cellStyle name="SubTotalRate 3 2 3 3" xfId="56800"/>
    <cellStyle name="SubTotalRate 3 2 3 4" xfId="56801"/>
    <cellStyle name="SubTotalRate 3 2 4" xfId="9746"/>
    <cellStyle name="SubTotalRate 3 2 4 2" xfId="9747"/>
    <cellStyle name="SubTotalRate 3 2 4 2 2" xfId="56802"/>
    <cellStyle name="SubTotalRate 3 2 4 2 3" xfId="56803"/>
    <cellStyle name="SubTotalRate 3 2 4 3" xfId="56804"/>
    <cellStyle name="SubTotalRate 3 2 4 4" xfId="56805"/>
    <cellStyle name="SubTotalRate 3 2 5" xfId="9748"/>
    <cellStyle name="SubTotalRate 3 2 5 2" xfId="9749"/>
    <cellStyle name="SubTotalRate 3 2 5 2 2" xfId="56806"/>
    <cellStyle name="SubTotalRate 3 2 5 2 3" xfId="56807"/>
    <cellStyle name="SubTotalRate 3 2 5 3" xfId="56808"/>
    <cellStyle name="SubTotalRate 3 2 5 4" xfId="56809"/>
    <cellStyle name="SubTotalRate 3 2 6" xfId="9750"/>
    <cellStyle name="SubTotalRate 3 2 6 2" xfId="9751"/>
    <cellStyle name="SubTotalRate 3 2 6 2 2" xfId="56810"/>
    <cellStyle name="SubTotalRate 3 2 6 2 3" xfId="56811"/>
    <cellStyle name="SubTotalRate 3 2 6 3" xfId="56812"/>
    <cellStyle name="SubTotalRate 3 2 6 4" xfId="56813"/>
    <cellStyle name="SubTotalRate 3 2 7" xfId="9752"/>
    <cellStyle name="SubTotalRate 3 2 7 2" xfId="56814"/>
    <cellStyle name="SubTotalRate 3 2 7 3" xfId="56815"/>
    <cellStyle name="SubTotalRate 3 2 8" xfId="56816"/>
    <cellStyle name="SubTotalRate 3 2 9" xfId="56817"/>
    <cellStyle name="SubTotalRate 3 3" xfId="9753"/>
    <cellStyle name="SubTotalRate 3 3 2" xfId="9754"/>
    <cellStyle name="SubTotalRate 3 3 2 2" xfId="9755"/>
    <cellStyle name="SubTotalRate 3 3 2 2 2" xfId="56818"/>
    <cellStyle name="SubTotalRate 3 3 2 2 3" xfId="56819"/>
    <cellStyle name="SubTotalRate 3 3 2 3" xfId="56820"/>
    <cellStyle name="SubTotalRate 3 3 2 4" xfId="56821"/>
    <cellStyle name="SubTotalRate 3 3 3" xfId="9756"/>
    <cellStyle name="SubTotalRate 3 3 3 2" xfId="9757"/>
    <cellStyle name="SubTotalRate 3 3 3 2 2" xfId="56822"/>
    <cellStyle name="SubTotalRate 3 3 3 2 3" xfId="56823"/>
    <cellStyle name="SubTotalRate 3 3 3 3" xfId="56824"/>
    <cellStyle name="SubTotalRate 3 3 3 4" xfId="56825"/>
    <cellStyle name="SubTotalRate 3 3 4" xfId="9758"/>
    <cellStyle name="SubTotalRate 3 3 4 2" xfId="9759"/>
    <cellStyle name="SubTotalRate 3 3 4 2 2" xfId="56826"/>
    <cellStyle name="SubTotalRate 3 3 4 2 3" xfId="56827"/>
    <cellStyle name="SubTotalRate 3 3 4 3" xfId="56828"/>
    <cellStyle name="SubTotalRate 3 3 4 4" xfId="56829"/>
    <cellStyle name="SubTotalRate 3 3 5" xfId="9760"/>
    <cellStyle name="SubTotalRate 3 3 5 2" xfId="9761"/>
    <cellStyle name="SubTotalRate 3 3 5 2 2" xfId="56830"/>
    <cellStyle name="SubTotalRate 3 3 5 2 3" xfId="56831"/>
    <cellStyle name="SubTotalRate 3 3 5 3" xfId="56832"/>
    <cellStyle name="SubTotalRate 3 3 5 4" xfId="56833"/>
    <cellStyle name="SubTotalRate 3 3 6" xfId="9762"/>
    <cellStyle name="SubTotalRate 3 3 6 2" xfId="9763"/>
    <cellStyle name="SubTotalRate 3 3 6 2 2" xfId="56834"/>
    <cellStyle name="SubTotalRate 3 3 6 2 3" xfId="56835"/>
    <cellStyle name="SubTotalRate 3 3 6 3" xfId="56836"/>
    <cellStyle name="SubTotalRate 3 3 6 4" xfId="56837"/>
    <cellStyle name="SubTotalRate 3 3 7" xfId="9764"/>
    <cellStyle name="SubTotalRate 3 3 7 2" xfId="56838"/>
    <cellStyle name="SubTotalRate 3 3 7 3" xfId="56839"/>
    <cellStyle name="SubTotalRate 3 3 8" xfId="56840"/>
    <cellStyle name="SubTotalRate 3 3 9" xfId="56841"/>
    <cellStyle name="SubTotalRate 3 4" xfId="9765"/>
    <cellStyle name="SubTotalRate 3 4 2" xfId="9766"/>
    <cellStyle name="SubTotalRate 3 4 2 2" xfId="9767"/>
    <cellStyle name="SubTotalRate 3 4 2 2 2" xfId="56842"/>
    <cellStyle name="SubTotalRate 3 4 2 2 3" xfId="56843"/>
    <cellStyle name="SubTotalRate 3 4 2 3" xfId="56844"/>
    <cellStyle name="SubTotalRate 3 4 2 4" xfId="56845"/>
    <cellStyle name="SubTotalRate 3 4 3" xfId="9768"/>
    <cellStyle name="SubTotalRate 3 4 3 2" xfId="9769"/>
    <cellStyle name="SubTotalRate 3 4 3 2 2" xfId="56846"/>
    <cellStyle name="SubTotalRate 3 4 3 2 3" xfId="56847"/>
    <cellStyle name="SubTotalRate 3 4 3 3" xfId="56848"/>
    <cellStyle name="SubTotalRate 3 4 3 4" xfId="56849"/>
    <cellStyle name="SubTotalRate 3 4 4" xfId="9770"/>
    <cellStyle name="SubTotalRate 3 4 4 2" xfId="9771"/>
    <cellStyle name="SubTotalRate 3 4 4 2 2" xfId="56850"/>
    <cellStyle name="SubTotalRate 3 4 4 2 3" xfId="56851"/>
    <cellStyle name="SubTotalRate 3 4 4 3" xfId="56852"/>
    <cellStyle name="SubTotalRate 3 4 4 4" xfId="56853"/>
    <cellStyle name="SubTotalRate 3 4 5" xfId="9772"/>
    <cellStyle name="SubTotalRate 3 4 5 2" xfId="9773"/>
    <cellStyle name="SubTotalRate 3 4 5 2 2" xfId="56854"/>
    <cellStyle name="SubTotalRate 3 4 5 2 3" xfId="56855"/>
    <cellStyle name="SubTotalRate 3 4 5 3" xfId="56856"/>
    <cellStyle name="SubTotalRate 3 4 5 4" xfId="56857"/>
    <cellStyle name="SubTotalRate 3 4 6" xfId="9774"/>
    <cellStyle name="SubTotalRate 3 4 6 2" xfId="9775"/>
    <cellStyle name="SubTotalRate 3 4 6 2 2" xfId="56858"/>
    <cellStyle name="SubTotalRate 3 4 6 2 3" xfId="56859"/>
    <cellStyle name="SubTotalRate 3 4 6 3" xfId="56860"/>
    <cellStyle name="SubTotalRate 3 4 6 4" xfId="56861"/>
    <cellStyle name="SubTotalRate 3 4 7" xfId="9776"/>
    <cellStyle name="SubTotalRate 3 4 7 2" xfId="56862"/>
    <cellStyle name="SubTotalRate 3 4 7 3" xfId="56863"/>
    <cellStyle name="SubTotalRate 3 4 8" xfId="56864"/>
    <cellStyle name="SubTotalRate 3 4 9" xfId="56865"/>
    <cellStyle name="SubTotalRate 3 5" xfId="9777"/>
    <cellStyle name="SubTotalRate 3 5 2" xfId="9778"/>
    <cellStyle name="SubTotalRate 3 5 2 2" xfId="56866"/>
    <cellStyle name="SubTotalRate 3 5 2 3" xfId="56867"/>
    <cellStyle name="SubTotalRate 3 5 3" xfId="56868"/>
    <cellStyle name="SubTotalRate 3 5 4" xfId="56869"/>
    <cellStyle name="SubTotalRate 3 6" xfId="9779"/>
    <cellStyle name="SubTotalRate 3 6 2" xfId="9780"/>
    <cellStyle name="SubTotalRate 3 6 2 2" xfId="56870"/>
    <cellStyle name="SubTotalRate 3 6 2 3" xfId="56871"/>
    <cellStyle name="SubTotalRate 3 6 3" xfId="56872"/>
    <cellStyle name="SubTotalRate 3 6 4" xfId="56873"/>
    <cellStyle name="SubTotalRate 3 7" xfId="9781"/>
    <cellStyle name="SubTotalRate 3 7 2" xfId="9782"/>
    <cellStyle name="SubTotalRate 3 7 2 2" xfId="56874"/>
    <cellStyle name="SubTotalRate 3 7 2 3" xfId="56875"/>
    <cellStyle name="SubTotalRate 3 7 3" xfId="56876"/>
    <cellStyle name="SubTotalRate 3 7 4" xfId="56877"/>
    <cellStyle name="SubTotalRate 3 8" xfId="9783"/>
    <cellStyle name="SubTotalRate 3 8 2" xfId="9784"/>
    <cellStyle name="SubTotalRate 3 8 2 2" xfId="56878"/>
    <cellStyle name="SubTotalRate 3 8 2 3" xfId="56879"/>
    <cellStyle name="SubTotalRate 3 8 3" xfId="56880"/>
    <cellStyle name="SubTotalRate 3 8 4" xfId="56881"/>
    <cellStyle name="SubTotalRate 3 9" xfId="9785"/>
    <cellStyle name="SubTotalRate 3 9 2" xfId="9786"/>
    <cellStyle name="SubTotalRate 3 9 2 2" xfId="56882"/>
    <cellStyle name="SubTotalRate 3 9 2 3" xfId="56883"/>
    <cellStyle name="SubTotalRate 3 9 3" xfId="56884"/>
    <cellStyle name="SubTotalRate 3 9 4" xfId="56885"/>
    <cellStyle name="SubTotalRate 4" xfId="9787"/>
    <cellStyle name="SubTotalRate 4 2" xfId="9788"/>
    <cellStyle name="SubTotalRate 4 2 2" xfId="9789"/>
    <cellStyle name="SubTotalRate 4 2 2 2" xfId="56886"/>
    <cellStyle name="SubTotalRate 4 2 2 3" xfId="56887"/>
    <cellStyle name="SubTotalRate 4 2 3" xfId="56888"/>
    <cellStyle name="SubTotalRate 4 2 4" xfId="56889"/>
    <cellStyle name="SubTotalRate 4 3" xfId="9790"/>
    <cellStyle name="SubTotalRate 4 3 2" xfId="9791"/>
    <cellStyle name="SubTotalRate 4 3 2 2" xfId="56890"/>
    <cellStyle name="SubTotalRate 4 3 2 3" xfId="56891"/>
    <cellStyle name="SubTotalRate 4 3 3" xfId="56892"/>
    <cellStyle name="SubTotalRate 4 3 4" xfId="56893"/>
    <cellStyle name="SubTotalRate 4 4" xfId="9792"/>
    <cellStyle name="SubTotalRate 4 4 2" xfId="9793"/>
    <cellStyle name="SubTotalRate 4 4 2 2" xfId="56894"/>
    <cellStyle name="SubTotalRate 4 4 2 3" xfId="56895"/>
    <cellStyle name="SubTotalRate 4 4 3" xfId="56896"/>
    <cellStyle name="SubTotalRate 4 4 4" xfId="56897"/>
    <cellStyle name="SubTotalRate 4 5" xfId="9794"/>
    <cellStyle name="SubTotalRate 4 5 2" xfId="9795"/>
    <cellStyle name="SubTotalRate 4 5 2 2" xfId="56898"/>
    <cellStyle name="SubTotalRate 4 5 2 3" xfId="56899"/>
    <cellStyle name="SubTotalRate 4 5 3" xfId="56900"/>
    <cellStyle name="SubTotalRate 4 5 4" xfId="56901"/>
    <cellStyle name="SubTotalRate 4 6" xfId="9796"/>
    <cellStyle name="SubTotalRate 4 6 2" xfId="9797"/>
    <cellStyle name="SubTotalRate 4 6 2 2" xfId="56902"/>
    <cellStyle name="SubTotalRate 4 6 2 3" xfId="56903"/>
    <cellStyle name="SubTotalRate 4 6 3" xfId="56904"/>
    <cellStyle name="SubTotalRate 4 6 4" xfId="56905"/>
    <cellStyle name="SubTotalRate 4 7" xfId="9798"/>
    <cellStyle name="SubTotalRate 4 7 2" xfId="56906"/>
    <cellStyle name="SubTotalRate 4 7 3" xfId="56907"/>
    <cellStyle name="SubTotalRate 4 8" xfId="56908"/>
    <cellStyle name="SubTotalRate 4 9" xfId="56909"/>
    <cellStyle name="SubTotalRate 5" xfId="9799"/>
    <cellStyle name="SubTotalRate 5 2" xfId="9800"/>
    <cellStyle name="SubTotalRate 5 2 2" xfId="9801"/>
    <cellStyle name="SubTotalRate 5 2 2 2" xfId="56910"/>
    <cellStyle name="SubTotalRate 5 2 2 3" xfId="56911"/>
    <cellStyle name="SubTotalRate 5 2 3" xfId="56912"/>
    <cellStyle name="SubTotalRate 5 2 4" xfId="56913"/>
    <cellStyle name="SubTotalRate 5 3" xfId="9802"/>
    <cellStyle name="SubTotalRate 5 3 2" xfId="9803"/>
    <cellStyle name="SubTotalRate 5 3 2 2" xfId="56914"/>
    <cellStyle name="SubTotalRate 5 3 2 3" xfId="56915"/>
    <cellStyle name="SubTotalRate 5 3 3" xfId="56916"/>
    <cellStyle name="SubTotalRate 5 3 4" xfId="56917"/>
    <cellStyle name="SubTotalRate 5 4" xfId="9804"/>
    <cellStyle name="SubTotalRate 5 4 2" xfId="9805"/>
    <cellStyle name="SubTotalRate 5 4 2 2" xfId="56918"/>
    <cellStyle name="SubTotalRate 5 4 2 3" xfId="56919"/>
    <cellStyle name="SubTotalRate 5 4 3" xfId="56920"/>
    <cellStyle name="SubTotalRate 5 4 4" xfId="56921"/>
    <cellStyle name="SubTotalRate 5 5" xfId="9806"/>
    <cellStyle name="SubTotalRate 5 5 2" xfId="9807"/>
    <cellStyle name="SubTotalRate 5 5 2 2" xfId="56922"/>
    <cellStyle name="SubTotalRate 5 5 2 3" xfId="56923"/>
    <cellStyle name="SubTotalRate 5 5 3" xfId="56924"/>
    <cellStyle name="SubTotalRate 5 5 4" xfId="56925"/>
    <cellStyle name="SubTotalRate 5 6" xfId="9808"/>
    <cellStyle name="SubTotalRate 5 6 2" xfId="9809"/>
    <cellStyle name="SubTotalRate 5 6 2 2" xfId="56926"/>
    <cellStyle name="SubTotalRate 5 6 2 3" xfId="56927"/>
    <cellStyle name="SubTotalRate 5 6 3" xfId="56928"/>
    <cellStyle name="SubTotalRate 5 6 4" xfId="56929"/>
    <cellStyle name="SubTotalRate 5 7" xfId="9810"/>
    <cellStyle name="SubTotalRate 5 7 2" xfId="56930"/>
    <cellStyle name="SubTotalRate 5 7 3" xfId="56931"/>
    <cellStyle name="SubTotalRate 5 8" xfId="56932"/>
    <cellStyle name="SubTotalRate 5 9" xfId="56933"/>
    <cellStyle name="SubTotalRate 6" xfId="9811"/>
    <cellStyle name="SubTotalRate 6 2" xfId="9812"/>
    <cellStyle name="SubTotalRate 6 2 2" xfId="9813"/>
    <cellStyle name="SubTotalRate 6 2 2 2" xfId="56934"/>
    <cellStyle name="SubTotalRate 6 2 2 3" xfId="56935"/>
    <cellStyle name="SubTotalRate 6 2 3" xfId="56936"/>
    <cellStyle name="SubTotalRate 6 2 4" xfId="56937"/>
    <cellStyle name="SubTotalRate 6 3" xfId="9814"/>
    <cellStyle name="SubTotalRate 6 3 2" xfId="9815"/>
    <cellStyle name="SubTotalRate 6 3 2 2" xfId="56938"/>
    <cellStyle name="SubTotalRate 6 3 2 3" xfId="56939"/>
    <cellStyle name="SubTotalRate 6 3 3" xfId="56940"/>
    <cellStyle name="SubTotalRate 6 3 4" xfId="56941"/>
    <cellStyle name="SubTotalRate 6 4" xfId="9816"/>
    <cellStyle name="SubTotalRate 6 4 2" xfId="9817"/>
    <cellStyle name="SubTotalRate 6 4 2 2" xfId="56942"/>
    <cellStyle name="SubTotalRate 6 4 2 3" xfId="56943"/>
    <cellStyle name="SubTotalRate 6 4 3" xfId="56944"/>
    <cellStyle name="SubTotalRate 6 4 4" xfId="56945"/>
    <cellStyle name="SubTotalRate 6 5" xfId="9818"/>
    <cellStyle name="SubTotalRate 6 5 2" xfId="9819"/>
    <cellStyle name="SubTotalRate 6 5 2 2" xfId="56946"/>
    <cellStyle name="SubTotalRate 6 5 2 3" xfId="56947"/>
    <cellStyle name="SubTotalRate 6 5 3" xfId="56948"/>
    <cellStyle name="SubTotalRate 6 5 4" xfId="56949"/>
    <cellStyle name="SubTotalRate 6 6" xfId="9820"/>
    <cellStyle name="SubTotalRate 6 6 2" xfId="9821"/>
    <cellStyle name="SubTotalRate 6 6 2 2" xfId="56950"/>
    <cellStyle name="SubTotalRate 6 6 2 3" xfId="56951"/>
    <cellStyle name="SubTotalRate 6 6 3" xfId="56952"/>
    <cellStyle name="SubTotalRate 6 6 4" xfId="56953"/>
    <cellStyle name="SubTotalRate 6 7" xfId="9822"/>
    <cellStyle name="SubTotalRate 6 7 2" xfId="56954"/>
    <cellStyle name="SubTotalRate 6 7 3" xfId="56955"/>
    <cellStyle name="SubTotalRate 6 8" xfId="56956"/>
    <cellStyle name="SubTotalRate 6 9" xfId="56957"/>
    <cellStyle name="SubTotalRate 7" xfId="9823"/>
    <cellStyle name="SubTotalRate 7 2" xfId="9824"/>
    <cellStyle name="SubTotalRate 7 2 2" xfId="56958"/>
    <cellStyle name="SubTotalRate 7 2 3" xfId="56959"/>
    <cellStyle name="SubTotalRate 7 3" xfId="56960"/>
    <cellStyle name="SubTotalRate 7 4" xfId="56961"/>
    <cellStyle name="SubTotalRate 8" xfId="9825"/>
    <cellStyle name="SubTotalRate 8 2" xfId="9826"/>
    <cellStyle name="SubTotalRate 8 2 2" xfId="56962"/>
    <cellStyle name="SubTotalRate 8 2 3" xfId="56963"/>
    <cellStyle name="SubTotalRate 8 3" xfId="56964"/>
    <cellStyle name="SubTotalRate 8 4" xfId="56965"/>
    <cellStyle name="SubTotalRate 9" xfId="9827"/>
    <cellStyle name="SubTotalRate 9 2" xfId="9828"/>
    <cellStyle name="SubTotalRate 9 2 2" xfId="56966"/>
    <cellStyle name="SubTotalRate 9 2 3" xfId="56967"/>
    <cellStyle name="SubTotalRate 9 3" xfId="56968"/>
    <cellStyle name="SubTotalRate 9 4" xfId="56969"/>
    <cellStyle name="TextNumber" xfId="9829"/>
    <cellStyle name="TextNumber 2" xfId="9830"/>
    <cellStyle name="TextNumber 2 2" xfId="56970"/>
    <cellStyle name="TextNumber 3" xfId="9831"/>
    <cellStyle name="TextNumber 4" xfId="9832"/>
    <cellStyle name="TextNumber 5" xfId="9833"/>
    <cellStyle name="TextRate" xfId="9834"/>
    <cellStyle name="TextRate 2" xfId="9835"/>
    <cellStyle name="TextRate 2 2" xfId="56971"/>
    <cellStyle name="TextRate 3" xfId="9836"/>
    <cellStyle name="TextRate 4" xfId="9837"/>
    <cellStyle name="TextRate 5" xfId="9838"/>
    <cellStyle name="Times New Roman" xfId="56972"/>
    <cellStyle name="Title - PROJECT" xfId="56973"/>
    <cellStyle name="Title - Underline" xfId="56974"/>
    <cellStyle name="Title 2" xfId="56975"/>
    <cellStyle name="title1" xfId="56976"/>
    <cellStyle name="title2" xfId="56977"/>
    <cellStyle name="Titles - Col. Headings" xfId="56978"/>
    <cellStyle name="Titles - Other" xfId="56979"/>
    <cellStyle name="Titles - Other 2" xfId="56980"/>
    <cellStyle name="Total 2" xfId="9839"/>
    <cellStyle name="Total 3" xfId="9840"/>
    <cellStyle name="Total 4" xfId="56981"/>
    <cellStyle name="Total 5" xfId="56982"/>
    <cellStyle name="Total 5 2" xfId="56983"/>
    <cellStyle name="TotalNumber" xfId="9841"/>
    <cellStyle name="TotalNumber 10" xfId="56984"/>
    <cellStyle name="TotalNumber 10 2" xfId="56985"/>
    <cellStyle name="TotalNumber 11" xfId="56986"/>
    <cellStyle name="TotalNumber 11 2" xfId="56987"/>
    <cellStyle name="TotalNumber 12" xfId="56988"/>
    <cellStyle name="TotalNumber 12 2" xfId="56989"/>
    <cellStyle name="TotalNumber 13" xfId="56990"/>
    <cellStyle name="TotalNumber 14" xfId="56991"/>
    <cellStyle name="TotalNumber 15" xfId="56992"/>
    <cellStyle name="TotalNumber 2" xfId="9842"/>
    <cellStyle name="TotalNumber 2 2" xfId="56993"/>
    <cellStyle name="TotalNumber 3" xfId="9843"/>
    <cellStyle name="TotalNumber 3 2" xfId="56994"/>
    <cellStyle name="TotalNumber 4" xfId="9844"/>
    <cellStyle name="TotalNumber 4 2" xfId="56995"/>
    <cellStyle name="TotalNumber 5" xfId="9845"/>
    <cellStyle name="TotalNumber 5 2" xfId="56996"/>
    <cellStyle name="TotalNumber 6" xfId="9846"/>
    <cellStyle name="TotalNumber 6 2" xfId="56997"/>
    <cellStyle name="TotalNumber 7" xfId="56998"/>
    <cellStyle name="TotalNumber 7 2" xfId="56999"/>
    <cellStyle name="TotalNumber 8" xfId="57000"/>
    <cellStyle name="TotalNumber 8 2" xfId="57001"/>
    <cellStyle name="TotalNumber 9" xfId="57002"/>
    <cellStyle name="TotalNumber 9 2" xfId="57003"/>
    <cellStyle name="TotalRate" xfId="9847"/>
    <cellStyle name="TotalRate 10" xfId="57004"/>
    <cellStyle name="TotalRate 10 2" xfId="57005"/>
    <cellStyle name="TotalRate 11" xfId="57006"/>
    <cellStyle name="TotalRate 11 2" xfId="57007"/>
    <cellStyle name="TotalRate 12" xfId="57008"/>
    <cellStyle name="TotalRate 12 2" xfId="57009"/>
    <cellStyle name="TotalRate 13" xfId="57010"/>
    <cellStyle name="TotalRate 14" xfId="57011"/>
    <cellStyle name="TotalRate 15" xfId="57012"/>
    <cellStyle name="TotalRate 16" xfId="57013"/>
    <cellStyle name="TotalRate 2" xfId="9848"/>
    <cellStyle name="TotalRate 2 2" xfId="57014"/>
    <cellStyle name="TotalRate 3" xfId="57015"/>
    <cellStyle name="TotalRate 3 2" xfId="57016"/>
    <cellStyle name="TotalRate 4" xfId="57017"/>
    <cellStyle name="TotalRate 4 2" xfId="57018"/>
    <cellStyle name="TotalRate 5" xfId="57019"/>
    <cellStyle name="TotalRate 5 2" xfId="57020"/>
    <cellStyle name="TotalRate 6" xfId="57021"/>
    <cellStyle name="TotalRate 6 2" xfId="57022"/>
    <cellStyle name="TotalRate 7" xfId="57023"/>
    <cellStyle name="TotalRate 7 2" xfId="57024"/>
    <cellStyle name="TotalRate 8" xfId="57025"/>
    <cellStyle name="TotalRate 8 2" xfId="57026"/>
    <cellStyle name="TotalRate 9" xfId="57027"/>
    <cellStyle name="TotalRate 9 2" xfId="57028"/>
    <cellStyle name="TotalText" xfId="9849"/>
    <cellStyle name="TotalText 2" xfId="9850"/>
    <cellStyle name="TotalText 2 2" xfId="57029"/>
    <cellStyle name="TotalText 3" xfId="9851"/>
    <cellStyle name="TotalText 4" xfId="9852"/>
    <cellStyle name="TotalText 5" xfId="9853"/>
    <cellStyle name="ubordinated Debt" xfId="57030"/>
    <cellStyle name="UnitHeader" xfId="9854"/>
    <cellStyle name="UnitHeader 2" xfId="9855"/>
    <cellStyle name="UnitHeader 2 2" xfId="57031"/>
    <cellStyle name="UnitHeader 3" xfId="9856"/>
    <cellStyle name="UnitHeader 4" xfId="9857"/>
    <cellStyle name="UnitHeader 5" xfId="9858"/>
    <cellStyle name="UNITS" xfId="57032"/>
    <cellStyle name="UNSHADED" xfId="57033"/>
    <cellStyle name="Warning Text 2" xfId="9859"/>
    <cellStyle name="Warning Text 3" xfId="9860"/>
    <cellStyle name="Warning Text 4" xfId="57034"/>
    <cellStyle name="Year" xfId="5703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9" Type="http://schemas.openxmlformats.org/officeDocument/2006/relationships/externalLink" Target="externalLinks/externalLink1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20.xml"/><Relationship Id="rId47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28.xml"/><Relationship Id="rId55" Type="http://schemas.openxmlformats.org/officeDocument/2006/relationships/externalLink" Target="externalLinks/externalLink3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41" Type="http://schemas.openxmlformats.org/officeDocument/2006/relationships/externalLink" Target="externalLinks/externalLink19.xml"/><Relationship Id="rId54" Type="http://schemas.openxmlformats.org/officeDocument/2006/relationships/externalLink" Target="externalLinks/externalLink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18.xml"/><Relationship Id="rId45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31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externalLink" Target="externalLinks/externalLink14.xml"/><Relationship Id="rId49" Type="http://schemas.openxmlformats.org/officeDocument/2006/relationships/externalLink" Target="externalLinks/externalLink27.xml"/><Relationship Id="rId57" Type="http://schemas.openxmlformats.org/officeDocument/2006/relationships/externalLink" Target="externalLinks/externalLink35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4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30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3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24.xml"/><Relationship Id="rId5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51</xdr:row>
      <xdr:rowOff>114300</xdr:rowOff>
    </xdr:from>
    <xdr:to>
      <xdr:col>6</xdr:col>
      <xdr:colOff>209550</xdr:colOff>
      <xdr:row>55</xdr:row>
      <xdr:rowOff>95250</xdr:rowOff>
    </xdr:to>
    <xdr:cxnSp macro="">
      <xdr:nvCxnSpPr>
        <xdr:cNvPr id="3" name="Straight Arrow Connector 2"/>
        <xdr:cNvCxnSpPr/>
      </xdr:nvCxnSpPr>
      <xdr:spPr>
        <a:xfrm>
          <a:off x="4398645" y="7566660"/>
          <a:ext cx="1678305" cy="621030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11430</xdr:colOff>
      <xdr:row>30</xdr:row>
      <xdr:rowOff>9527</xdr:rowOff>
    </xdr:from>
    <xdr:to>
      <xdr:col>3</xdr:col>
      <xdr:colOff>57149</xdr:colOff>
      <xdr:row>32</xdr:row>
      <xdr:rowOff>419101</xdr:rowOff>
    </xdr:to>
    <xdr:sp macro="" textlink="">
      <xdr:nvSpPr>
        <xdr:cNvPr id="4" name="Right Brace 3"/>
        <xdr:cNvSpPr/>
      </xdr:nvSpPr>
      <xdr:spPr>
        <a:xfrm>
          <a:off x="4271010" y="4337687"/>
          <a:ext cx="45719" cy="889634"/>
        </a:xfrm>
        <a:prstGeom prst="rightBrac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31750</xdr:colOff>
      <xdr:row>49</xdr:row>
      <xdr:rowOff>84666</xdr:rowOff>
    </xdr:from>
    <xdr:to>
      <xdr:col>6</xdr:col>
      <xdr:colOff>402167</xdr:colOff>
      <xdr:row>53</xdr:row>
      <xdr:rowOff>127000</xdr:rowOff>
    </xdr:to>
    <xdr:cxnSp macro="">
      <xdr:nvCxnSpPr>
        <xdr:cNvPr id="2" name="Straight Arrow Connector 1"/>
        <xdr:cNvCxnSpPr/>
      </xdr:nvCxnSpPr>
      <xdr:spPr>
        <a:xfrm>
          <a:off x="5280025" y="7866591"/>
          <a:ext cx="3208867" cy="680509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51</xdr:row>
      <xdr:rowOff>114300</xdr:rowOff>
    </xdr:from>
    <xdr:to>
      <xdr:col>6</xdr:col>
      <xdr:colOff>209550</xdr:colOff>
      <xdr:row>55</xdr:row>
      <xdr:rowOff>95250</xdr:rowOff>
    </xdr:to>
    <xdr:cxnSp macro="">
      <xdr:nvCxnSpPr>
        <xdr:cNvPr id="2" name="Straight Arrow Connector 1"/>
        <xdr:cNvCxnSpPr/>
      </xdr:nvCxnSpPr>
      <xdr:spPr>
        <a:xfrm>
          <a:off x="4398645" y="7901940"/>
          <a:ext cx="1815465" cy="621030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11430</xdr:colOff>
      <xdr:row>30</xdr:row>
      <xdr:rowOff>9527</xdr:rowOff>
    </xdr:from>
    <xdr:to>
      <xdr:col>3</xdr:col>
      <xdr:colOff>57149</xdr:colOff>
      <xdr:row>32</xdr:row>
      <xdr:rowOff>419101</xdr:rowOff>
    </xdr:to>
    <xdr:sp macro="" textlink="">
      <xdr:nvSpPr>
        <xdr:cNvPr id="3" name="Right Brace 2"/>
        <xdr:cNvSpPr/>
      </xdr:nvSpPr>
      <xdr:spPr>
        <a:xfrm>
          <a:off x="4271010" y="4436747"/>
          <a:ext cx="45719" cy="554354"/>
        </a:xfrm>
        <a:prstGeom prst="rightBrac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19050</xdr:colOff>
      <xdr:row>41</xdr:row>
      <xdr:rowOff>0</xdr:rowOff>
    </xdr:from>
    <xdr:to>
      <xdr:col>4</xdr:col>
      <xdr:colOff>19050</xdr:colOff>
      <xdr:row>46</xdr:row>
      <xdr:rowOff>142875</xdr:rowOff>
    </xdr:to>
    <xdr:sp macro="" textlink="">
      <xdr:nvSpPr>
        <xdr:cNvPr id="4" name="Right Brace 3"/>
        <xdr:cNvSpPr/>
      </xdr:nvSpPr>
      <xdr:spPr>
        <a:xfrm>
          <a:off x="4278630" y="6111240"/>
          <a:ext cx="91440" cy="981075"/>
        </a:xfrm>
        <a:prstGeom prst="rightBrac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19050</xdr:colOff>
      <xdr:row>41</xdr:row>
      <xdr:rowOff>0</xdr:rowOff>
    </xdr:from>
    <xdr:to>
      <xdr:col>4</xdr:col>
      <xdr:colOff>19050</xdr:colOff>
      <xdr:row>46</xdr:row>
      <xdr:rowOff>142875</xdr:rowOff>
    </xdr:to>
    <xdr:sp macro="" textlink="">
      <xdr:nvSpPr>
        <xdr:cNvPr id="5" name="Right Brace 4"/>
        <xdr:cNvSpPr/>
      </xdr:nvSpPr>
      <xdr:spPr>
        <a:xfrm>
          <a:off x="4278630" y="6614160"/>
          <a:ext cx="91440" cy="981075"/>
        </a:xfrm>
        <a:prstGeom prst="rightBrac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10583</xdr:colOff>
      <xdr:row>49</xdr:row>
      <xdr:rowOff>105833</xdr:rowOff>
    </xdr:from>
    <xdr:to>
      <xdr:col>6</xdr:col>
      <xdr:colOff>209550</xdr:colOff>
      <xdr:row>53</xdr:row>
      <xdr:rowOff>95250</xdr:rowOff>
    </xdr:to>
    <xdr:cxnSp macro="">
      <xdr:nvCxnSpPr>
        <xdr:cNvPr id="2" name="Straight Arrow Connector 1"/>
        <xdr:cNvCxnSpPr/>
      </xdr:nvCxnSpPr>
      <xdr:spPr>
        <a:xfrm>
          <a:off x="5277908" y="7859183"/>
          <a:ext cx="3037417" cy="627592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Revised%20Proformas\SCHERER%20PROFORM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012%20Rate%20Case\2012%20MFR\Temp\C.Home.RemoteAccess.ttk0pjv\TEMP\RIS\RIS_Phase2\RIS_MFR_C_4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IS\RIS_Phase2\RIS_MFR_C_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RIS_MFR_C_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RIS_MFR_C_2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MBCYC\PMG\performance\UNIT4PR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USERS\LGD0Q14\OVERHAUL\1999\Current\1999OH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.Home.RemoteAccess.kid0fl0\TEMP\Vansycle%2000%20budget%20Preliminar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Section%20199/Section%20199%20Monthly%20Accrual/2010%20Accrual/12%202010/Schedules/12%202010%20FPL%20Section%20199%20Provision%20Summary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CG\REG\SURV%20RPT\2014\02-2014\Var\ESR%20Variance%20Feb%202014%20(Annual)%20vs%20Jan%202013%20(Annual)j.c.edit%20for%20future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ACG/TAXPROVS%20-%20NEW/Tax%20Reporting/2005%20Q3%20&amp;%20Q4/4th%20Quarter/CONSPROV_Q4.R1_01.09.06v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.Home.RemoteAccess.kid0fl0\1998\BUDGET\GRP\bpp079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2006/Q2_2006/Reporting/FPLE%20Reporting/CONSPROV_Q2.R3_0711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NewDeals/01%20Wind%20Projects/Horse%20Hollow/01_Model/Current/Horse%20Hollow_12.07.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oc08yo\Local%20Settings\Temporary%20Internet%20Files\Content.Outlook\XWSFDBO5\ROR_2013_RC_SCH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2\FPLE%20Rhode%20Island%20State%20Energy%20LP\Income%20Tax\2002%20FPLE%20RISE%20LP%20Tax%20Workpaper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AVIS/Spring02/WECC_AST_Data_Summer0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WSCC_ast_092501_final_1011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2\VOL1\USERS\UPRSGM\EXCEL\96YEVA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.Home.RemoteAccess.kid0fl0\1998\BUDGET\GRP\Budrev%20Detail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stan\STEEL_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TAXSTREAM/Security/Users/Users%20MASTER%20Fi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IS\RIS_Phase2\RIS_MFR_C_2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1User/1RWFiles/NewModel/NewModel_2002.03.01_R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Tax%20Acctg%20&amp;%20Reporting/2009/Q2_2009/Data%20Dumps/DATA%20DUMP%20ALL%20TAX%20ACCOUNTS%2007.08.0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exp0kc5/LOCALS~1/Temp/C.Home.RemoteAccess.exp0kc5/CALLAH~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Aurora_WSCC/AVIS/AVIS_WSCC_InputTemplate_092601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Valuation/MODELS/Development/BigModel8/NCM_Template_2004_0225c_W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3rd%20NOI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IS_MFR_C_4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IS\RIS_Phase2\RIS_MFR_C_4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012%20Rate%20Case\2012%20MFR\Temp\C.Home.RemoteAccess.ttk0pjv\TEMP\RIS\RIS_Phase2\RIS_MFR_C_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RIS_MFR_C_2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012%20Rate%20Case\2012%20MFR\Temp\C.Home.RemoteAccess.ttk0pjv\TEMP\RIS\RIS_Phase2\RIS_MFR_C_2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RIS_MFR_C_4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Cost of Capital Worksheet"/>
      <sheetName val="Adjusted Gen &amp; Fuel$"/>
      <sheetName val="Prop Tax"/>
      <sheetName val="Inventory 2001"/>
      <sheetName val="BASE TARGETS"/>
      <sheetName val="Staff Targets 2002-2003"/>
      <sheetName val="Project &amp; ECRC Targets"/>
      <sheetName val="2001 Bud for Distribution"/>
      <sheetName val="Assigned &amp; Other Corp Costs"/>
      <sheetName val="Headcount"/>
      <sheetName val="Statement Fin Pos 00"/>
      <sheetName val="Rev Requirements 00"/>
      <sheetName val="Plant Millage"/>
      <sheetName val="Tax &amp; Ins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C-6</v>
          </cell>
          <cell r="J1" t="str">
            <v>BUDGETED VERSUS ACTUAL OPERATING REVENUES AND EXPENSES</v>
          </cell>
        </row>
        <row r="4">
          <cell r="A4" t="str">
            <v>FLORIDA PUBLIC SERVICE COMMISSION</v>
          </cell>
          <cell r="J4" t="str">
            <v xml:space="preserve">EXPLANATION: </v>
          </cell>
          <cell r="L4" t="str">
            <v xml:space="preserve">IF THE TEST YEAR IS PROJECTED, PROVIDE THE BUDGETED VERSUS ACTUAL OPERATING REVENUES AND EXPENSES BY PRIMARY ACCOUNT ACTUAL OPERATING REVENUES AND EXPENSES BY PRIMARY ACCOUNT FOR A HISTORICAL FIVE YEAR PERIOD AND THE FORECASTED DATA FOR THE TEST YEAR AND </v>
          </cell>
          <cell r="Y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Y8" t="str">
            <v>WITNESS:</v>
          </cell>
        </row>
        <row r="11">
          <cell r="F11" t="str">
            <v>_______</v>
          </cell>
          <cell r="J11" t="str">
            <v>_______</v>
          </cell>
          <cell r="N11" t="str">
            <v>_______</v>
          </cell>
          <cell r="R11" t="str">
            <v>_______</v>
          </cell>
          <cell r="V11" t="str">
            <v>_______</v>
          </cell>
          <cell r="Z11" t="str">
            <v>_________</v>
          </cell>
          <cell r="AB11" t="str">
            <v>_________</v>
          </cell>
        </row>
        <row r="12">
          <cell r="A12" t="str">
            <v>Line</v>
          </cell>
          <cell r="B12" t="str">
            <v>Account</v>
          </cell>
          <cell r="D12" t="str">
            <v>Account</v>
          </cell>
          <cell r="F12" t="str">
            <v>Year 1</v>
          </cell>
          <cell r="J12" t="str">
            <v>Year 2</v>
          </cell>
          <cell r="N12" t="str">
            <v>Year 3</v>
          </cell>
          <cell r="R12" t="str">
            <v>Year 4</v>
          </cell>
          <cell r="V12" t="str">
            <v>Year 5</v>
          </cell>
          <cell r="Z12" t="str">
            <v>Prior Year</v>
          </cell>
          <cell r="AB12" t="str">
            <v>Test Year</v>
          </cell>
        </row>
        <row r="13">
          <cell r="A13" t="str">
            <v>No.</v>
          </cell>
          <cell r="B13" t="str">
            <v>No.</v>
          </cell>
          <cell r="D13" t="str">
            <v>Title</v>
          </cell>
          <cell r="F13" t="str">
            <v>Budget</v>
          </cell>
          <cell r="H13" t="str">
            <v>Actual</v>
          </cell>
          <cell r="J13" t="str">
            <v>Budget</v>
          </cell>
          <cell r="L13" t="str">
            <v>Actual</v>
          </cell>
          <cell r="N13" t="str">
            <v>Budget</v>
          </cell>
          <cell r="P13" t="str">
            <v>Actual</v>
          </cell>
          <cell r="R13" t="str">
            <v>Budget</v>
          </cell>
          <cell r="T13" t="str">
            <v>Actual</v>
          </cell>
          <cell r="V13" t="str">
            <v>Budget</v>
          </cell>
          <cell r="X13" t="str">
            <v>Actual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X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C-6</v>
          </cell>
          <cell r="J1" t="str">
            <v>BUDGETED VERSUS ACTUAL OPERATING REVENUES AND EXPENSES</v>
          </cell>
        </row>
        <row r="4">
          <cell r="A4" t="str">
            <v>FLORIDA PUBLIC SERVICE COMMISSION</v>
          </cell>
          <cell r="J4" t="str">
            <v xml:space="preserve">EXPLANATION: </v>
          </cell>
          <cell r="L4" t="str">
            <v xml:space="preserve">IF THE TEST YEAR IS PROJECTED, PROVIDE THE BUDGETED VERSUS ACTUAL OPERATING REVENUES AND EXPENSES BY PRIMARY ACCOUNT ACTUAL OPERATING REVENUES AND EXPENSES BY PRIMARY ACCOUNT FOR A HISTORICAL FIVE YEAR PERIOD AND THE FORECASTED DATA FOR THE TEST YEAR AND </v>
          </cell>
          <cell r="Y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Y8" t="str">
            <v>WITNESS:</v>
          </cell>
        </row>
        <row r="11">
          <cell r="F11" t="str">
            <v>_______</v>
          </cell>
          <cell r="J11" t="str">
            <v>_______</v>
          </cell>
          <cell r="N11" t="str">
            <v>_______</v>
          </cell>
          <cell r="R11" t="str">
            <v>_______</v>
          </cell>
          <cell r="V11" t="str">
            <v>_______</v>
          </cell>
          <cell r="Z11" t="str">
            <v>_________</v>
          </cell>
          <cell r="AB11" t="str">
            <v>_________</v>
          </cell>
        </row>
        <row r="12">
          <cell r="A12" t="str">
            <v>Line</v>
          </cell>
          <cell r="B12" t="str">
            <v>Account</v>
          </cell>
          <cell r="D12" t="str">
            <v>Account</v>
          </cell>
          <cell r="F12" t="str">
            <v>Year 1</v>
          </cell>
          <cell r="J12" t="str">
            <v>Year 2</v>
          </cell>
          <cell r="N12" t="str">
            <v>Year 3</v>
          </cell>
          <cell r="R12" t="str">
            <v>Year 4</v>
          </cell>
          <cell r="V12" t="str">
            <v>Year 5</v>
          </cell>
          <cell r="Z12" t="str">
            <v>Prior Year</v>
          </cell>
          <cell r="AB12" t="str">
            <v>Test Year</v>
          </cell>
        </row>
        <row r="13">
          <cell r="A13" t="str">
            <v>No.</v>
          </cell>
          <cell r="B13" t="str">
            <v>No.</v>
          </cell>
          <cell r="D13" t="str">
            <v>Title</v>
          </cell>
          <cell r="F13" t="str">
            <v>Budget</v>
          </cell>
          <cell r="H13" t="str">
            <v>Actual</v>
          </cell>
          <cell r="J13" t="str">
            <v>Budget</v>
          </cell>
          <cell r="L13" t="str">
            <v>Actual</v>
          </cell>
          <cell r="N13" t="str">
            <v>Budget</v>
          </cell>
          <cell r="P13" t="str">
            <v>Actual</v>
          </cell>
          <cell r="R13" t="str">
            <v>Budget</v>
          </cell>
          <cell r="T13" t="str">
            <v>Actual</v>
          </cell>
          <cell r="V13" t="str">
            <v>Budget</v>
          </cell>
          <cell r="X13" t="str">
            <v>Actual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X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9"/>
      <sheetName val="1999 W-pcc @18"/>
    </sheetNames>
    <sheetDataSet>
      <sheetData sheetId="0" refreshError="1">
        <row r="9">
          <cell r="D9" t="str">
            <v>OPEN</v>
          </cell>
        </row>
      </sheetData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exp"/>
      <sheetName val="98 Inc"/>
      <sheetName val="98 Cash"/>
      <sheetName val="99 Inc"/>
      <sheetName val="99 Cash"/>
      <sheetName val="99 Rev"/>
      <sheetName val="Kitty"/>
      <sheetName val="00 Cash"/>
      <sheetName val="00 Rev"/>
      <sheetName val="00 Inc"/>
      <sheetName val="01 Rev"/>
      <sheetName val="02 Rev"/>
      <sheetName val="03 Rev"/>
      <sheetName val="04 Rev"/>
      <sheetName val="01 Cash"/>
      <sheetName val="02 Cash"/>
      <sheetName val="03 Cash"/>
      <sheetName val="04 Cash"/>
      <sheetName val="Excess Trans."/>
      <sheetName val="Tax Calculation"/>
      <sheetName val="99 Inc. Unadjus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FPL Monthly Provision"/>
      <sheetName val="Sec 199 (Federal)"/>
      <sheetName val="Sec 199 (State)"/>
      <sheetName val="Current Provision Calc"/>
      <sheetName val="Inputs"/>
      <sheetName val="GL TIE OUT"/>
      <sheetName val="Net Income"/>
      <sheetName val="TaxStream Alloc Rates"/>
      <sheetName val="TaxStream FEDERAL Activity"/>
      <sheetName val="Allocation of Federal Activity"/>
      <sheetName val="TaxStream STATE Activity"/>
      <sheetName val="Allocation of State Activ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ABN101</v>
          </cell>
          <cell r="B3" t="str">
            <v>Abandonment of Glades County Coal Plant</v>
          </cell>
          <cell r="C3" t="str">
            <v>Temp</v>
          </cell>
          <cell r="G3">
            <v>0</v>
          </cell>
          <cell r="H3" t="str">
            <v>Per D Huss (Primarily Distrib)</v>
          </cell>
        </row>
        <row r="4">
          <cell r="A4" t="str">
            <v>ABN102</v>
          </cell>
          <cell r="B4" t="str">
            <v>Abandonment Losses</v>
          </cell>
          <cell r="G4" t="str">
            <v>check</v>
          </cell>
        </row>
        <row r="5">
          <cell r="A5" t="str">
            <v>AFD101</v>
          </cell>
          <cell r="B5" t="str">
            <v>AFUDC Debt</v>
          </cell>
          <cell r="C5" t="str">
            <v>Temp</v>
          </cell>
          <cell r="D5" t="str">
            <v>L</v>
          </cell>
          <cell r="E5" t="str">
            <v>Allocate</v>
          </cell>
          <cell r="F5">
            <v>0</v>
          </cell>
          <cell r="G5">
            <v>0.98691206299241163</v>
          </cell>
          <cell r="H5" t="str">
            <v>AFUDC</v>
          </cell>
        </row>
        <row r="6">
          <cell r="A6" t="str">
            <v>AFD102</v>
          </cell>
          <cell r="B6" t="str">
            <v>AFUDC Depreciation</v>
          </cell>
          <cell r="C6" t="str">
            <v>Perm</v>
          </cell>
          <cell r="D6" t="str">
            <v>H</v>
          </cell>
          <cell r="E6" t="str">
            <v>Allocate</v>
          </cell>
          <cell r="G6">
            <v>0.54143293889307742</v>
          </cell>
          <cell r="H6" t="str">
            <v>Book Depr - BUFRS</v>
          </cell>
        </row>
        <row r="7">
          <cell r="A7" t="str">
            <v>AFD103</v>
          </cell>
          <cell r="B7" t="str">
            <v>AFUDC Equity</v>
          </cell>
          <cell r="C7" t="str">
            <v>Perm</v>
          </cell>
          <cell r="D7" t="str">
            <v>L</v>
          </cell>
          <cell r="E7" t="str">
            <v>Allocate</v>
          </cell>
          <cell r="F7">
            <v>0</v>
          </cell>
          <cell r="G7">
            <v>0.98691206299241163</v>
          </cell>
          <cell r="H7" t="str">
            <v>AFUDC</v>
          </cell>
        </row>
        <row r="8">
          <cell r="A8" t="str">
            <v>AFD104</v>
          </cell>
          <cell r="B8" t="str">
            <v>AFUDC Debt - Nuclear Uprate</v>
          </cell>
          <cell r="C8" t="str">
            <v>Temp</v>
          </cell>
          <cell r="G8">
            <v>1</v>
          </cell>
        </row>
        <row r="9">
          <cell r="A9" t="str">
            <v>AMO101</v>
          </cell>
          <cell r="B9" t="str">
            <v>Amortization of Intangibles</v>
          </cell>
          <cell r="C9" t="str">
            <v>Temp</v>
          </cell>
          <cell r="E9" t="str">
            <v>Direct</v>
          </cell>
          <cell r="G9">
            <v>0</v>
          </cell>
        </row>
        <row r="10">
          <cell r="A10" t="str">
            <v>AMO102</v>
          </cell>
          <cell r="B10" t="str">
            <v>Amortization of Intangibles</v>
          </cell>
          <cell r="C10" t="str">
            <v>Temp</v>
          </cell>
          <cell r="E10" t="str">
            <v>Direct</v>
          </cell>
          <cell r="G10">
            <v>1</v>
          </cell>
          <cell r="H10" t="str">
            <v>CTX</v>
          </cell>
        </row>
        <row r="11">
          <cell r="A11" t="str">
            <v>AMO103</v>
          </cell>
          <cell r="B11" t="str">
            <v>Patent Amortization</v>
          </cell>
          <cell r="C11" t="str">
            <v>Temp</v>
          </cell>
          <cell r="D11" t="str">
            <v>D</v>
          </cell>
          <cell r="E11" t="str">
            <v>Allocate</v>
          </cell>
          <cell r="F11" t="str">
            <v>930.200</v>
          </cell>
          <cell r="G11">
            <v>0.46636760768509533</v>
          </cell>
          <cell r="H11" t="str">
            <v>BUFRS Corp OH Rates</v>
          </cell>
        </row>
        <row r="12">
          <cell r="A12" t="str">
            <v>AMO108</v>
          </cell>
          <cell r="B12" t="str">
            <v>Nuclear Amortization - Reg Credit</v>
          </cell>
          <cell r="C12" t="str">
            <v>Temp</v>
          </cell>
          <cell r="E12" t="str">
            <v>Direct</v>
          </cell>
          <cell r="G12">
            <v>1</v>
          </cell>
          <cell r="H12" t="str">
            <v>CTX</v>
          </cell>
        </row>
        <row r="13">
          <cell r="A13" t="str">
            <v>AMO111</v>
          </cell>
          <cell r="B13" t="str">
            <v>Deferred Gain - Aviation</v>
          </cell>
          <cell r="C13" t="str">
            <v>Temp</v>
          </cell>
          <cell r="E13" t="str">
            <v>Direct</v>
          </cell>
          <cell r="G13">
            <v>0</v>
          </cell>
        </row>
        <row r="14">
          <cell r="A14" t="str">
            <v>AMO201</v>
          </cell>
          <cell r="B14" t="str">
            <v>Tx Refund Int Below</v>
          </cell>
          <cell r="C14" t="str">
            <v>Temp</v>
          </cell>
          <cell r="E14" t="str">
            <v>Direct</v>
          </cell>
          <cell r="F14">
            <v>0</v>
          </cell>
          <cell r="G14">
            <v>0</v>
          </cell>
          <cell r="H14" t="str">
            <v>CTX</v>
          </cell>
        </row>
        <row r="15">
          <cell r="A15" t="str">
            <v>AMO202</v>
          </cell>
          <cell r="B15" t="str">
            <v>Int Tx Deficiency Above</v>
          </cell>
          <cell r="C15" t="str">
            <v>Temp</v>
          </cell>
          <cell r="D15" t="str">
            <v>D</v>
          </cell>
          <cell r="E15" t="str">
            <v>Allocate</v>
          </cell>
          <cell r="F15" t="str">
            <v>431.530</v>
          </cell>
          <cell r="G15">
            <v>0.46636760768509533</v>
          </cell>
          <cell r="H15" t="str">
            <v>BUFRS Corp OH Rates</v>
          </cell>
        </row>
        <row r="16">
          <cell r="A16" t="str">
            <v>AMO203</v>
          </cell>
          <cell r="B16" t="str">
            <v>Tax Audit Deficiency Interest(Override)</v>
          </cell>
          <cell r="C16" t="str">
            <v>Temp</v>
          </cell>
          <cell r="D16" t="str">
            <v>D</v>
          </cell>
          <cell r="E16" t="str">
            <v>Allocate</v>
          </cell>
          <cell r="G16">
            <v>0.46636760768509533</v>
          </cell>
          <cell r="H16" t="str">
            <v>BUFRS Corp OH Rates</v>
          </cell>
        </row>
        <row r="17">
          <cell r="A17" t="str">
            <v>AMO301</v>
          </cell>
          <cell r="B17" t="str">
            <v>Gain Disp Prop Abv</v>
          </cell>
          <cell r="C17" t="str">
            <v>Temp</v>
          </cell>
          <cell r="E17" t="str">
            <v>Direct</v>
          </cell>
          <cell r="F17" t="str">
            <v>411.610,  407.410, 407.412</v>
          </cell>
          <cell r="G17">
            <v>0</v>
          </cell>
          <cell r="H17" t="str">
            <v>CTX</v>
          </cell>
        </row>
        <row r="18">
          <cell r="A18" t="str">
            <v>AMO303</v>
          </cell>
          <cell r="B18" t="str">
            <v>Loss Disp Prop Abv</v>
          </cell>
          <cell r="C18" t="str">
            <v>Temp</v>
          </cell>
          <cell r="E18" t="str">
            <v>Direct</v>
          </cell>
          <cell r="F18" t="str">
            <v>407.311 &amp; 411.710</v>
          </cell>
          <cell r="G18">
            <v>0</v>
          </cell>
          <cell r="H18" t="str">
            <v>ctx</v>
          </cell>
        </row>
        <row r="19">
          <cell r="A19" t="str">
            <v>BAD101</v>
          </cell>
          <cell r="B19" t="str">
            <v>Bad Debt Expense</v>
          </cell>
          <cell r="C19" t="str">
            <v>Temp</v>
          </cell>
          <cell r="E19" t="str">
            <v>Direct</v>
          </cell>
          <cell r="F19">
            <v>0</v>
          </cell>
          <cell r="G19">
            <v>0</v>
          </cell>
          <cell r="H19" t="str">
            <v>CTX</v>
          </cell>
        </row>
        <row r="20">
          <cell r="A20" t="str">
            <v>BAD201</v>
          </cell>
          <cell r="B20" t="str">
            <v>Mark to Market</v>
          </cell>
          <cell r="C20" t="str">
            <v>Temp</v>
          </cell>
          <cell r="G20">
            <v>1</v>
          </cell>
          <cell r="H20" t="str">
            <v>Fuel Related</v>
          </cell>
        </row>
        <row r="21">
          <cell r="A21" t="str">
            <v>CAC101</v>
          </cell>
          <cell r="B21" t="str">
            <v>Method Life CIAC</v>
          </cell>
          <cell r="C21" t="str">
            <v>Temp</v>
          </cell>
          <cell r="E21" t="str">
            <v>Direct</v>
          </cell>
          <cell r="G21">
            <v>0</v>
          </cell>
        </row>
        <row r="22">
          <cell r="A22" t="str">
            <v>CAC102</v>
          </cell>
          <cell r="B22" t="str">
            <v>Primeco CIAC Below</v>
          </cell>
          <cell r="C22" t="str">
            <v>Temp</v>
          </cell>
          <cell r="E22" t="str">
            <v>Direct</v>
          </cell>
          <cell r="F22" t="str">
            <v>Capital</v>
          </cell>
          <cell r="G22">
            <v>0</v>
          </cell>
          <cell r="H22" t="str">
            <v>CTX</v>
          </cell>
        </row>
        <row r="23">
          <cell r="A23" t="str">
            <v>CAC104</v>
          </cell>
          <cell r="B23" t="str">
            <v>Interconnect Billings</v>
          </cell>
          <cell r="C23" t="str">
            <v>Temp</v>
          </cell>
          <cell r="E23" t="str">
            <v>Direct</v>
          </cell>
          <cell r="G23">
            <v>0</v>
          </cell>
        </row>
        <row r="24">
          <cell r="A24" t="str">
            <v>CAP201</v>
          </cell>
          <cell r="B24" t="str">
            <v>Capitalizable Section 263A Costs</v>
          </cell>
          <cell r="C24" t="str">
            <v>Temp</v>
          </cell>
          <cell r="E24" t="str">
            <v>Direct</v>
          </cell>
          <cell r="G24">
            <v>1</v>
          </cell>
          <cell r="H24" t="str">
            <v>CTX</v>
          </cell>
        </row>
        <row r="25">
          <cell r="A25" t="str">
            <v>CAP301</v>
          </cell>
          <cell r="B25" t="str">
            <v>Rate Case 2009 Expense</v>
          </cell>
          <cell r="C25" t="str">
            <v>Temp</v>
          </cell>
          <cell r="G25">
            <v>0.46636760768509533</v>
          </cell>
          <cell r="H25" t="str">
            <v>BUFRS Corp OH Rates</v>
          </cell>
        </row>
        <row r="26">
          <cell r="A26" t="str">
            <v>DBT101</v>
          </cell>
          <cell r="B26" t="str">
            <v>Loss on Reacq Debt</v>
          </cell>
          <cell r="C26" t="str">
            <v>Temp</v>
          </cell>
          <cell r="E26" t="str">
            <v>Direct</v>
          </cell>
          <cell r="G26">
            <v>0</v>
          </cell>
        </row>
        <row r="27">
          <cell r="A27" t="str">
            <v>DBT102</v>
          </cell>
          <cell r="B27" t="str">
            <v>Gain on Reacq Debt</v>
          </cell>
          <cell r="C27" t="str">
            <v>Temp</v>
          </cell>
          <cell r="E27" t="str">
            <v>Direct</v>
          </cell>
          <cell r="F27" t="str">
            <v>Capital</v>
          </cell>
          <cell r="G27">
            <v>0</v>
          </cell>
          <cell r="H27" t="str">
            <v>CTX</v>
          </cell>
        </row>
        <row r="28">
          <cell r="A28" t="str">
            <v>DCM101</v>
          </cell>
          <cell r="B28" t="str">
            <v>Decommissioning Accrual</v>
          </cell>
          <cell r="C28" t="str">
            <v>Temp</v>
          </cell>
          <cell r="D28" t="str">
            <v>N</v>
          </cell>
          <cell r="E28" t="str">
            <v>Allocate</v>
          </cell>
          <cell r="F28">
            <v>0</v>
          </cell>
          <cell r="G28">
            <v>0.52307531983438049</v>
          </cell>
          <cell r="H28" t="str">
            <v>CTX</v>
          </cell>
        </row>
        <row r="29">
          <cell r="A29" t="str">
            <v>DCM201</v>
          </cell>
          <cell r="B29" t="str">
            <v>Decommissioning Below</v>
          </cell>
          <cell r="C29" t="str">
            <v>Temp</v>
          </cell>
          <cell r="D29" t="str">
            <v>N</v>
          </cell>
          <cell r="E29" t="str">
            <v>Allocate</v>
          </cell>
          <cell r="G29">
            <v>0.52307531983438049</v>
          </cell>
          <cell r="H29" t="str">
            <v>CTX</v>
          </cell>
        </row>
        <row r="30">
          <cell r="A30" t="str">
            <v>DCM301</v>
          </cell>
          <cell r="B30" t="str">
            <v>Nuclear D and D</v>
          </cell>
          <cell r="C30" t="str">
            <v>Temp</v>
          </cell>
          <cell r="E30" t="str">
            <v>Direct</v>
          </cell>
          <cell r="G30">
            <v>1</v>
          </cell>
          <cell r="H30" t="str">
            <v>CTX</v>
          </cell>
        </row>
        <row r="31">
          <cell r="A31" t="str">
            <v>DED198</v>
          </cell>
          <cell r="B31" t="str">
            <v>Section 199 Deduction - State Deductible</v>
          </cell>
          <cell r="C31" t="str">
            <v>Perm</v>
          </cell>
          <cell r="E31" t="str">
            <v>Direct</v>
          </cell>
          <cell r="G31">
            <v>0</v>
          </cell>
          <cell r="H31" t="str">
            <v>CTX</v>
          </cell>
        </row>
        <row r="32">
          <cell r="A32" t="str">
            <v>DED199</v>
          </cell>
          <cell r="B32" t="str">
            <v>Section 199 Deduction</v>
          </cell>
          <cell r="C32" t="str">
            <v>Perm</v>
          </cell>
          <cell r="E32" t="str">
            <v>Direct</v>
          </cell>
          <cell r="G32">
            <v>0</v>
          </cell>
          <cell r="H32" t="str">
            <v>CTX</v>
          </cell>
        </row>
        <row r="33">
          <cell r="A33" t="str">
            <v>DEP101</v>
          </cell>
          <cell r="B33" t="str">
            <v>Tax Depreciation</v>
          </cell>
          <cell r="C33" t="str">
            <v>Temp</v>
          </cell>
          <cell r="D33" t="str">
            <v>B</v>
          </cell>
          <cell r="E33" t="str">
            <v>Allocate</v>
          </cell>
          <cell r="F33">
            <v>0</v>
          </cell>
          <cell r="G33">
            <v>0.63701196442293795</v>
          </cell>
          <cell r="H33" t="str">
            <v>PowerTax Tax Depr</v>
          </cell>
        </row>
        <row r="34">
          <cell r="A34" t="str">
            <v>DEP102</v>
          </cell>
          <cell r="B34" t="str">
            <v>Fossil Dismantlement</v>
          </cell>
          <cell r="C34" t="str">
            <v>Temp</v>
          </cell>
          <cell r="E34" t="str">
            <v>Direct</v>
          </cell>
          <cell r="F34">
            <v>0</v>
          </cell>
          <cell r="G34">
            <v>1</v>
          </cell>
          <cell r="H34" t="str">
            <v>CTX</v>
          </cell>
        </row>
        <row r="35">
          <cell r="A35" t="str">
            <v>DEP103</v>
          </cell>
          <cell r="B35" t="str">
            <v>Reversal of Book Depreciation</v>
          </cell>
          <cell r="C35" t="str">
            <v>Temp</v>
          </cell>
          <cell r="D35" t="str">
            <v>H</v>
          </cell>
          <cell r="E35" t="str">
            <v>Allocate</v>
          </cell>
          <cell r="G35">
            <v>0.54143293889307742</v>
          </cell>
          <cell r="H35" t="str">
            <v>Book Depr - BUFRS</v>
          </cell>
        </row>
        <row r="36">
          <cell r="A36" t="str">
            <v>DEP107</v>
          </cell>
          <cell r="B36" t="str">
            <v>Def ITC Interest Synch</v>
          </cell>
          <cell r="G36" t="str">
            <v>check</v>
          </cell>
        </row>
        <row r="37">
          <cell r="A37" t="str">
            <v>DEP108</v>
          </cell>
          <cell r="B37" t="str">
            <v>Depr Unassigned-2005 Settlement</v>
          </cell>
          <cell r="E37" t="str">
            <v>Direct</v>
          </cell>
          <cell r="G37">
            <v>0.83333336000000002</v>
          </cell>
          <cell r="H37" t="str">
            <v>Per Alex est; partial non-prod</v>
          </cell>
        </row>
        <row r="38">
          <cell r="A38" t="str">
            <v>DEP113</v>
          </cell>
          <cell r="B38" t="str">
            <v>Method Life</v>
          </cell>
          <cell r="C38" t="str">
            <v>Temp</v>
          </cell>
          <cell r="E38" t="str">
            <v>Direct</v>
          </cell>
          <cell r="G38">
            <v>0</v>
          </cell>
          <cell r="H38" t="str">
            <v>CTX</v>
          </cell>
        </row>
        <row r="39">
          <cell r="A39" t="str">
            <v>DEP118</v>
          </cell>
          <cell r="B39" t="str">
            <v>Florida Bonus Depreciation - 2008</v>
          </cell>
          <cell r="C39" t="str">
            <v>Temp</v>
          </cell>
          <cell r="D39" t="str">
            <v>B</v>
          </cell>
          <cell r="E39" t="str">
            <v>Allocate</v>
          </cell>
          <cell r="G39">
            <v>0.63701196442293795</v>
          </cell>
          <cell r="H39" t="str">
            <v>PowerTax Tax Depr</v>
          </cell>
        </row>
        <row r="40">
          <cell r="A40" t="str">
            <v>DEP119</v>
          </cell>
          <cell r="B40" t="str">
            <v>Florida Bonus Depreciation - 2009</v>
          </cell>
          <cell r="C40" t="str">
            <v>Temp</v>
          </cell>
          <cell r="D40" t="str">
            <v>B</v>
          </cell>
          <cell r="E40" t="str">
            <v>Allocate</v>
          </cell>
          <cell r="G40">
            <v>0.63701196442293795</v>
          </cell>
          <cell r="H40" t="str">
            <v>PowerTax Tax Depr</v>
          </cell>
        </row>
        <row r="41">
          <cell r="A41" t="str">
            <v>DEP124</v>
          </cell>
          <cell r="B41" t="str">
            <v>Depreciation Reserve Flowback</v>
          </cell>
          <cell r="C41" t="str">
            <v>Temp</v>
          </cell>
          <cell r="D41" t="str">
            <v>H</v>
          </cell>
          <cell r="E41" t="str">
            <v>Allocate</v>
          </cell>
          <cell r="G41">
            <v>0.54143293889307742</v>
          </cell>
          <cell r="H41" t="str">
            <v>Book Depr - BUFRS</v>
          </cell>
        </row>
        <row r="42">
          <cell r="A42" t="str">
            <v>DEP205</v>
          </cell>
          <cell r="B42" t="str">
            <v>ITC Transition Depr Adj</v>
          </cell>
          <cell r="C42" t="str">
            <v>Temp</v>
          </cell>
          <cell r="D42" t="str">
            <v>C</v>
          </cell>
          <cell r="E42" t="str">
            <v>Allocate</v>
          </cell>
          <cell r="G42">
            <v>8.3779928698688895E-3</v>
          </cell>
          <cell r="H42" t="str">
            <v>CTX</v>
          </cell>
        </row>
        <row r="43">
          <cell r="A43" t="str">
            <v>DEP302</v>
          </cell>
          <cell r="B43" t="str">
            <v>Interconnection Homestead</v>
          </cell>
          <cell r="C43" t="str">
            <v>Temp</v>
          </cell>
          <cell r="G43">
            <v>0</v>
          </cell>
        </row>
        <row r="44">
          <cell r="A44" t="str">
            <v>ELC101</v>
          </cell>
          <cell r="B44" t="str">
            <v>Electric Vehicles</v>
          </cell>
          <cell r="C44" t="str">
            <v>Temp</v>
          </cell>
          <cell r="E44" t="str">
            <v>Direct</v>
          </cell>
          <cell r="G44">
            <v>0</v>
          </cell>
          <cell r="H44" t="str">
            <v>Vehicles - General Plant</v>
          </cell>
        </row>
        <row r="45">
          <cell r="A45" t="str">
            <v>EMP101</v>
          </cell>
          <cell r="B45" t="str">
            <v>Pension Capitalized</v>
          </cell>
          <cell r="C45" t="str">
            <v>Temp</v>
          </cell>
          <cell r="D45" t="str">
            <v>D</v>
          </cell>
          <cell r="E45" t="str">
            <v>Allocate</v>
          </cell>
          <cell r="F45" t="str">
            <v>926.212</v>
          </cell>
          <cell r="G45">
            <v>0.46636760768509533</v>
          </cell>
          <cell r="H45" t="str">
            <v>BUFRS Corp OH Rates</v>
          </cell>
        </row>
        <row r="46">
          <cell r="A46" t="str">
            <v>EMP102</v>
          </cell>
          <cell r="B46" t="str">
            <v>Pension SFAS 87</v>
          </cell>
          <cell r="C46" t="str">
            <v>Temp</v>
          </cell>
          <cell r="D46" t="str">
            <v>D</v>
          </cell>
          <cell r="E46" t="str">
            <v>Allocate</v>
          </cell>
          <cell r="F46" t="str">
            <v>926.202 + 926.203</v>
          </cell>
          <cell r="G46">
            <v>0.46636760768509533</v>
          </cell>
          <cell r="H46" t="str">
            <v>BUFRS Corp OH Rates</v>
          </cell>
        </row>
        <row r="47">
          <cell r="A47" t="str">
            <v>EMP103</v>
          </cell>
          <cell r="B47" t="str">
            <v>Non Ded Medic Contr</v>
          </cell>
          <cell r="C47" t="str">
            <v>Temp</v>
          </cell>
          <cell r="D47" t="str">
            <v>G</v>
          </cell>
          <cell r="E47" t="str">
            <v>Allocate</v>
          </cell>
          <cell r="F47" t="str">
            <v>926.600 &amp; 926.650</v>
          </cell>
          <cell r="G47">
            <v>0.49120000000000003</v>
          </cell>
          <cell r="H47" t="str">
            <v>BUFRS</v>
          </cell>
        </row>
        <row r="48">
          <cell r="A48" t="str">
            <v>EMP201</v>
          </cell>
          <cell r="B48" t="str">
            <v>Bonuses</v>
          </cell>
          <cell r="C48" t="str">
            <v>Temp</v>
          </cell>
          <cell r="D48" t="str">
            <v>D</v>
          </cell>
          <cell r="E48" t="str">
            <v>Allocate</v>
          </cell>
          <cell r="F48" t="str">
            <v>920.100, 920.110</v>
          </cell>
          <cell r="G48">
            <v>0.46636760768509533</v>
          </cell>
          <cell r="H48" t="str">
            <v>BUFRS Corp OH Rates</v>
          </cell>
        </row>
        <row r="49">
          <cell r="A49" t="str">
            <v>EMP701</v>
          </cell>
          <cell r="B49" t="str">
            <v>Officer's Life Insurance</v>
          </cell>
          <cell r="C49" t="str">
            <v>Perm</v>
          </cell>
          <cell r="D49" t="str">
            <v>G</v>
          </cell>
          <cell r="E49" t="str">
            <v>Allocate</v>
          </cell>
          <cell r="F49" t="str">
            <v>926.600</v>
          </cell>
          <cell r="G49">
            <v>0.49120000000000003</v>
          </cell>
          <cell r="H49" t="str">
            <v>BUFRS</v>
          </cell>
        </row>
        <row r="50">
          <cell r="A50" t="str">
            <v>EMP702</v>
          </cell>
          <cell r="B50" t="str">
            <v>Retiree Life Insurance</v>
          </cell>
          <cell r="D50" t="str">
            <v>G</v>
          </cell>
          <cell r="E50" t="str">
            <v>Allocate</v>
          </cell>
          <cell r="F50" t="str">
            <v>926.500</v>
          </cell>
          <cell r="G50">
            <v>0.49120000000000003</v>
          </cell>
          <cell r="H50" t="str">
            <v>BUFRS</v>
          </cell>
        </row>
        <row r="51">
          <cell r="A51" t="str">
            <v>EMP801</v>
          </cell>
          <cell r="B51" t="str">
            <v>Post Retirement Benefits</v>
          </cell>
          <cell r="C51" t="str">
            <v>Temp</v>
          </cell>
          <cell r="D51" t="str">
            <v>D</v>
          </cell>
          <cell r="E51" t="str">
            <v>Allocate</v>
          </cell>
          <cell r="F51" t="str">
            <v>926.300, 926.301</v>
          </cell>
          <cell r="G51">
            <v>0.46636760768509533</v>
          </cell>
          <cell r="H51" t="str">
            <v>BUFRS Corp OH Rates</v>
          </cell>
        </row>
        <row r="52">
          <cell r="A52" t="str">
            <v>EMP801</v>
          </cell>
          <cell r="B52" t="str">
            <v>Post Retirement Benefits</v>
          </cell>
          <cell r="C52" t="str">
            <v>Temp</v>
          </cell>
          <cell r="D52" t="str">
            <v>D</v>
          </cell>
          <cell r="E52" t="str">
            <v>Allocate</v>
          </cell>
          <cell r="G52">
            <v>0.46636760768509533</v>
          </cell>
          <cell r="H52" t="str">
            <v>BUFRS Corp OH Rates</v>
          </cell>
        </row>
        <row r="53">
          <cell r="A53" t="str">
            <v>EMP802</v>
          </cell>
          <cell r="B53" t="str">
            <v>Post Retirement SFAS 112 - NC</v>
          </cell>
          <cell r="C53" t="str">
            <v>Temp</v>
          </cell>
          <cell r="D53" t="str">
            <v>G</v>
          </cell>
          <cell r="E53" t="str">
            <v>Allocate</v>
          </cell>
          <cell r="F53" t="str">
            <v>926.621</v>
          </cell>
          <cell r="G53">
            <v>0.49120000000000003</v>
          </cell>
          <cell r="H53" t="str">
            <v>BUFRS</v>
          </cell>
        </row>
        <row r="54">
          <cell r="A54" t="str">
            <v>EMP803</v>
          </cell>
          <cell r="B54" t="str">
            <v>Welfare Capitalized</v>
          </cell>
          <cell r="C54" t="str">
            <v>Temp</v>
          </cell>
          <cell r="D54" t="str">
            <v>G</v>
          </cell>
          <cell r="E54" t="str">
            <v>Allocate</v>
          </cell>
          <cell r="F54" t="str">
            <v>926.141</v>
          </cell>
          <cell r="G54">
            <v>0.49120000000000003</v>
          </cell>
          <cell r="H54" t="str">
            <v>BUFRS</v>
          </cell>
        </row>
        <row r="55">
          <cell r="A55" t="str">
            <v>EMP804</v>
          </cell>
          <cell r="B55" t="str">
            <v>FAS106 Subsidy</v>
          </cell>
          <cell r="C55" t="str">
            <v>Perm</v>
          </cell>
          <cell r="D55" t="str">
            <v>D</v>
          </cell>
          <cell r="E55" t="str">
            <v>Allocate</v>
          </cell>
          <cell r="G55">
            <v>0.46636760768509533</v>
          </cell>
          <cell r="H55" t="str">
            <v>BUFRS Corp OH Rates</v>
          </cell>
        </row>
        <row r="56">
          <cell r="A56" t="str">
            <v>EMP806</v>
          </cell>
          <cell r="B56" t="str">
            <v>Post Retirement Benefits - FAS106 Current(Override)</v>
          </cell>
          <cell r="C56" t="str">
            <v>Temp</v>
          </cell>
          <cell r="D56" t="str">
            <v>D</v>
          </cell>
          <cell r="E56" t="str">
            <v>Allocate</v>
          </cell>
          <cell r="G56">
            <v>0.46636760768509533</v>
          </cell>
          <cell r="H56" t="str">
            <v>BUFRS Corp OH Rates</v>
          </cell>
        </row>
        <row r="57">
          <cell r="A57" t="str">
            <v>EMP807</v>
          </cell>
          <cell r="B57" t="str">
            <v>Post Retirement Benefits - FAS106 NC</v>
          </cell>
          <cell r="C57" t="str">
            <v>Temp</v>
          </cell>
          <cell r="D57" t="str">
            <v>D</v>
          </cell>
          <cell r="E57" t="str">
            <v>Allocate</v>
          </cell>
          <cell r="G57">
            <v>0.46636760768509533</v>
          </cell>
          <cell r="H57" t="str">
            <v>BUFRS Corp OH Rates</v>
          </cell>
        </row>
        <row r="58">
          <cell r="A58" t="str">
            <v>EMP901</v>
          </cell>
          <cell r="B58" t="str">
            <v>Def Compensation</v>
          </cell>
          <cell r="C58" t="str">
            <v>Temp</v>
          </cell>
          <cell r="D58" t="str">
            <v>D</v>
          </cell>
          <cell r="E58" t="str">
            <v>Allocate</v>
          </cell>
          <cell r="F58">
            <v>920.1</v>
          </cell>
          <cell r="G58">
            <v>0.46636760768509533</v>
          </cell>
          <cell r="H58" t="str">
            <v>BUFRS Corp OH Rates</v>
          </cell>
        </row>
        <row r="59">
          <cell r="A59" t="str">
            <v>EMP903</v>
          </cell>
          <cell r="B59" t="str">
            <v>SERP Current Portion</v>
          </cell>
          <cell r="C59" t="str">
            <v>Temp</v>
          </cell>
          <cell r="D59" t="str">
            <v>D</v>
          </cell>
          <cell r="E59" t="str">
            <v>Allocate</v>
          </cell>
          <cell r="G59">
            <v>0.46636760768509533</v>
          </cell>
          <cell r="H59" t="str">
            <v>BUFRS Corp OH Rates</v>
          </cell>
        </row>
        <row r="60">
          <cell r="A60" t="str">
            <v>EMP904</v>
          </cell>
          <cell r="B60" t="str">
            <v>SERP NC</v>
          </cell>
          <cell r="C60" t="str">
            <v>Temp</v>
          </cell>
          <cell r="D60" t="str">
            <v>D</v>
          </cell>
          <cell r="E60" t="str">
            <v>Allocate</v>
          </cell>
          <cell r="G60">
            <v>0.46636760768509533</v>
          </cell>
          <cell r="H60" t="str">
            <v>BUFRS Corp OH Rates</v>
          </cell>
        </row>
        <row r="61">
          <cell r="A61" t="str">
            <v>EMPA01</v>
          </cell>
          <cell r="B61" t="str">
            <v>Section 162(M) Disallowance</v>
          </cell>
          <cell r="C61" t="str">
            <v>Perm</v>
          </cell>
          <cell r="D61" t="str">
            <v>D</v>
          </cell>
          <cell r="E61" t="str">
            <v>Allocate</v>
          </cell>
          <cell r="F61" t="str">
            <v>920.100, 926.110, 920.110, 926.110</v>
          </cell>
          <cell r="G61">
            <v>0.46636760768509533</v>
          </cell>
          <cell r="H61" t="str">
            <v>BUFRS Corp OH Rates</v>
          </cell>
        </row>
        <row r="62">
          <cell r="A62" t="str">
            <v>FIN401</v>
          </cell>
          <cell r="B62" t="str">
            <v>FIN 48 Interest Payable</v>
          </cell>
          <cell r="C62" t="str">
            <v>Temp</v>
          </cell>
          <cell r="E62" t="str">
            <v>Direct</v>
          </cell>
          <cell r="G62">
            <v>0</v>
          </cell>
        </row>
        <row r="63">
          <cell r="A63" t="str">
            <v>FIN402</v>
          </cell>
          <cell r="B63" t="str">
            <v>FIN 48 Interest Receivable</v>
          </cell>
          <cell r="C63" t="str">
            <v>Temp</v>
          </cell>
          <cell r="E63" t="str">
            <v>Direct</v>
          </cell>
          <cell r="G63">
            <v>0</v>
          </cell>
        </row>
        <row r="64">
          <cell r="A64" t="str">
            <v>FIN403</v>
          </cell>
          <cell r="B64" t="str">
            <v>FIN48 Interest Payable-State</v>
          </cell>
          <cell r="C64" t="str">
            <v>Temp</v>
          </cell>
          <cell r="G64">
            <v>0</v>
          </cell>
        </row>
        <row r="65">
          <cell r="A65" t="str">
            <v>FIN404</v>
          </cell>
          <cell r="B65" t="str">
            <v>FIN48 Interest Receivable-State</v>
          </cell>
          <cell r="C65" t="str">
            <v>Temp</v>
          </cell>
          <cell r="G65">
            <v>0</v>
          </cell>
        </row>
        <row r="66">
          <cell r="A66" t="str">
            <v>FIN405</v>
          </cell>
          <cell r="B66" t="str">
            <v>Int Accrued St Current - FIN48</v>
          </cell>
          <cell r="C66" t="str">
            <v>Temp</v>
          </cell>
          <cell r="G66">
            <v>0</v>
          </cell>
        </row>
        <row r="67">
          <cell r="A67" t="str">
            <v>FIN406</v>
          </cell>
          <cell r="B67" t="str">
            <v>Int Receivable Current - FIN48</v>
          </cell>
          <cell r="C67" t="str">
            <v>Temp</v>
          </cell>
          <cell r="G67">
            <v>0</v>
          </cell>
        </row>
        <row r="68">
          <cell r="A68" t="str">
            <v>FLA101</v>
          </cell>
          <cell r="B68" t="str">
            <v>Florida State Exemption</v>
          </cell>
          <cell r="C68" t="str">
            <v>Temp</v>
          </cell>
          <cell r="G68">
            <v>0</v>
          </cell>
        </row>
        <row r="69">
          <cell r="A69" t="str">
            <v>FUL102</v>
          </cell>
          <cell r="B69" t="str">
            <v>Def Fuel Cost FERC</v>
          </cell>
          <cell r="C69" t="str">
            <v>Temp</v>
          </cell>
          <cell r="E69" t="str">
            <v>Direct</v>
          </cell>
          <cell r="F69">
            <v>0</v>
          </cell>
          <cell r="G69">
            <v>1</v>
          </cell>
        </row>
        <row r="70">
          <cell r="A70" t="str">
            <v>FUL103</v>
          </cell>
          <cell r="B70" t="str">
            <v>Def Fuel Cost FPSC - Current</v>
          </cell>
          <cell r="C70" t="str">
            <v>Temp</v>
          </cell>
          <cell r="E70" t="str">
            <v>Direct</v>
          </cell>
          <cell r="F70">
            <v>0</v>
          </cell>
          <cell r="G70">
            <v>1</v>
          </cell>
        </row>
        <row r="71">
          <cell r="A71" t="str">
            <v>FUL104</v>
          </cell>
          <cell r="B71" t="str">
            <v>FPSC Revenue Refund</v>
          </cell>
          <cell r="C71" t="str">
            <v>Temp</v>
          </cell>
          <cell r="G71">
            <v>0</v>
          </cell>
          <cell r="H71" t="str">
            <v>Per Dave Huss</v>
          </cell>
        </row>
        <row r="72">
          <cell r="A72" t="str">
            <v>FUL105</v>
          </cell>
          <cell r="B72" t="str">
            <v>Def CCR Costs</v>
          </cell>
          <cell r="C72" t="str">
            <v>Temp</v>
          </cell>
          <cell r="E72" t="str">
            <v>Direct</v>
          </cell>
          <cell r="F72">
            <v>0</v>
          </cell>
          <cell r="G72">
            <v>0</v>
          </cell>
        </row>
        <row r="73">
          <cell r="A73" t="str">
            <v>FUL106</v>
          </cell>
          <cell r="B73" t="str">
            <v>Def Fuel Cost FPSC L/T</v>
          </cell>
          <cell r="C73" t="str">
            <v>Temp</v>
          </cell>
          <cell r="E73" t="str">
            <v>Direct</v>
          </cell>
          <cell r="G73">
            <v>1</v>
          </cell>
        </row>
        <row r="74">
          <cell r="A74" t="str">
            <v>FUL108</v>
          </cell>
          <cell r="B74" t="str">
            <v>Def ECCR Costs</v>
          </cell>
          <cell r="C74" t="str">
            <v>Temp</v>
          </cell>
          <cell r="E74" t="str">
            <v>Direct</v>
          </cell>
          <cell r="G74">
            <v>0</v>
          </cell>
        </row>
        <row r="75">
          <cell r="A75" t="str">
            <v>FUL109</v>
          </cell>
          <cell r="B75" t="str">
            <v>EPU Asset Retirements</v>
          </cell>
          <cell r="C75" t="str">
            <v>Temp</v>
          </cell>
          <cell r="E75" t="str">
            <v>Direct</v>
          </cell>
          <cell r="G75">
            <v>1</v>
          </cell>
        </row>
        <row r="76">
          <cell r="A76" t="str">
            <v>FUL202</v>
          </cell>
          <cell r="B76" t="str">
            <v>Fuel Tax Credit Addback Exp</v>
          </cell>
          <cell r="C76" t="str">
            <v>Perm</v>
          </cell>
          <cell r="E76" t="str">
            <v>Direct</v>
          </cell>
          <cell r="F76">
            <v>0</v>
          </cell>
          <cell r="G76">
            <v>1</v>
          </cell>
          <cell r="H76" t="str">
            <v>CTX</v>
          </cell>
        </row>
        <row r="77">
          <cell r="A77" t="str">
            <v>FUL301</v>
          </cell>
          <cell r="B77" t="str">
            <v>Def Franchise Fee Rev</v>
          </cell>
          <cell r="C77" t="str">
            <v>Temp</v>
          </cell>
          <cell r="E77" t="str">
            <v>Direct</v>
          </cell>
          <cell r="F77">
            <v>0</v>
          </cell>
          <cell r="G77">
            <v>0</v>
          </cell>
          <cell r="H77" t="str">
            <v>CTX</v>
          </cell>
        </row>
        <row r="78">
          <cell r="A78" t="str">
            <v>FUL302</v>
          </cell>
          <cell r="B78" t="str">
            <v>Franchise Fee Costs</v>
          </cell>
          <cell r="C78" t="str">
            <v>Temp</v>
          </cell>
          <cell r="E78" t="str">
            <v>Direct</v>
          </cell>
          <cell r="F78">
            <v>0</v>
          </cell>
          <cell r="G78">
            <v>0</v>
          </cell>
          <cell r="H78" t="str">
            <v>CTX</v>
          </cell>
        </row>
        <row r="79">
          <cell r="A79" t="str">
            <v>HOM101</v>
          </cell>
          <cell r="B79" t="str">
            <v>Home Purchase Program - Liability</v>
          </cell>
          <cell r="C79" t="str">
            <v>Temp</v>
          </cell>
          <cell r="E79" t="str">
            <v>Direct</v>
          </cell>
          <cell r="G79">
            <v>0</v>
          </cell>
        </row>
        <row r="80">
          <cell r="A80" t="str">
            <v>HOM102</v>
          </cell>
          <cell r="B80" t="str">
            <v>Home Purchase Program - Asset</v>
          </cell>
          <cell r="C80" t="str">
            <v>Temp</v>
          </cell>
          <cell r="E80" t="str">
            <v>Direct</v>
          </cell>
          <cell r="G80">
            <v>0</v>
          </cell>
        </row>
        <row r="81">
          <cell r="A81" t="str">
            <v>INC502</v>
          </cell>
          <cell r="B81" t="str">
            <v>Tax Exempt Int Inc</v>
          </cell>
          <cell r="C81" t="str">
            <v>Temp</v>
          </cell>
          <cell r="E81" t="str">
            <v>Direct</v>
          </cell>
          <cell r="G81">
            <v>0</v>
          </cell>
        </row>
        <row r="82">
          <cell r="A82" t="str">
            <v>INC602</v>
          </cell>
          <cell r="B82" t="str">
            <v>Premium Lighting Prog Rev</v>
          </cell>
          <cell r="C82" t="str">
            <v>Temp</v>
          </cell>
          <cell r="E82" t="str">
            <v>Direct</v>
          </cell>
          <cell r="G82">
            <v>0</v>
          </cell>
          <cell r="H82" t="str">
            <v>CTX</v>
          </cell>
        </row>
        <row r="83">
          <cell r="A83" t="str">
            <v>INC603</v>
          </cell>
          <cell r="B83" t="str">
            <v>5 Year Maint Agrmt Tariff Billing</v>
          </cell>
          <cell r="C83" t="str">
            <v>Temp</v>
          </cell>
          <cell r="E83" t="str">
            <v>Direct</v>
          </cell>
          <cell r="G83">
            <v>0</v>
          </cell>
          <cell r="H83" t="str">
            <v>CTX</v>
          </cell>
        </row>
        <row r="84">
          <cell r="A84" t="str">
            <v>INC605</v>
          </cell>
          <cell r="B84" t="str">
            <v>Deferred Income - NC</v>
          </cell>
          <cell r="C84" t="str">
            <v>Temp</v>
          </cell>
          <cell r="E84" t="str">
            <v>Direct</v>
          </cell>
          <cell r="F84">
            <v>0</v>
          </cell>
          <cell r="G84">
            <v>1</v>
          </cell>
          <cell r="H84" t="str">
            <v>CTX</v>
          </cell>
        </row>
        <row r="85">
          <cell r="A85" t="str">
            <v>INJ101</v>
          </cell>
          <cell r="B85" t="str">
            <v>Injuries and Damages</v>
          </cell>
          <cell r="C85" t="str">
            <v>Temp</v>
          </cell>
          <cell r="D85" t="str">
            <v>J</v>
          </cell>
          <cell r="E85" t="str">
            <v>Allocate</v>
          </cell>
          <cell r="F85" t="str">
            <v>588.700, 921.100, 925.100, 925.102, 925103</v>
          </cell>
          <cell r="G85">
            <v>0.05</v>
          </cell>
          <cell r="H85" t="str">
            <v>BUFRs</v>
          </cell>
        </row>
        <row r="86">
          <cell r="A86" t="str">
            <v>INT101</v>
          </cell>
          <cell r="B86" t="str">
            <v>Method Life CPI</v>
          </cell>
          <cell r="C86" t="str">
            <v>Temp</v>
          </cell>
          <cell r="D86" t="str">
            <v>A</v>
          </cell>
          <cell r="E86" t="str">
            <v>Allocate</v>
          </cell>
          <cell r="F86">
            <v>0</v>
          </cell>
          <cell r="G86">
            <v>0.47303103256409079</v>
          </cell>
          <cell r="H86" t="str">
            <v>Interest Related</v>
          </cell>
        </row>
        <row r="87">
          <cell r="A87" t="str">
            <v>INT201</v>
          </cell>
          <cell r="B87" t="str">
            <v>Nuclear Fuel Interest</v>
          </cell>
          <cell r="C87" t="str">
            <v>Temp</v>
          </cell>
          <cell r="D87" t="str">
            <v>A</v>
          </cell>
          <cell r="E87" t="str">
            <v>Allocate</v>
          </cell>
          <cell r="G87">
            <v>1</v>
          </cell>
          <cell r="H87" t="str">
            <v>Interest Related</v>
          </cell>
        </row>
        <row r="88">
          <cell r="A88" t="str">
            <v>INV101</v>
          </cell>
          <cell r="B88" t="str">
            <v>Investigatory Costs</v>
          </cell>
          <cell r="C88" t="str">
            <v>Temp</v>
          </cell>
          <cell r="E88" t="str">
            <v>Direct</v>
          </cell>
          <cell r="G88">
            <v>0</v>
          </cell>
        </row>
        <row r="89">
          <cell r="A89" t="str">
            <v>ITC101</v>
          </cell>
          <cell r="B89" t="str">
            <v>Conv ITC Amort &amp; GU</v>
          </cell>
          <cell r="C89" t="str">
            <v>Temp</v>
          </cell>
          <cell r="E89" t="str">
            <v>Direct</v>
          </cell>
          <cell r="G89">
            <v>1</v>
          </cell>
        </row>
        <row r="90">
          <cell r="A90" t="str">
            <v>ITC102</v>
          </cell>
          <cell r="B90" t="str">
            <v>Conv ITC Depr Loss</v>
          </cell>
          <cell r="C90" t="str">
            <v>Temp</v>
          </cell>
          <cell r="E90" t="str">
            <v>Direct</v>
          </cell>
          <cell r="G90">
            <v>1</v>
          </cell>
        </row>
        <row r="91">
          <cell r="A91" t="str">
            <v>ITC103</v>
          </cell>
          <cell r="B91" t="str">
            <v>Space Coast ITC GU</v>
          </cell>
          <cell r="C91" t="str">
            <v>Temp</v>
          </cell>
          <cell r="E91" t="str">
            <v>Direct</v>
          </cell>
          <cell r="F91">
            <v>0</v>
          </cell>
          <cell r="G91">
            <v>1</v>
          </cell>
        </row>
        <row r="92">
          <cell r="A92" t="str">
            <v>ITC104</v>
          </cell>
          <cell r="B92" t="str">
            <v>Space Coast ITC Depr Loss</v>
          </cell>
          <cell r="C92" t="str">
            <v>Temp</v>
          </cell>
          <cell r="E92" t="str">
            <v>Direct</v>
          </cell>
          <cell r="F92">
            <v>0</v>
          </cell>
          <cell r="G92">
            <v>1</v>
          </cell>
        </row>
        <row r="93">
          <cell r="A93" t="str">
            <v>MEL101</v>
          </cell>
          <cell r="B93" t="str">
            <v>Business Meals</v>
          </cell>
          <cell r="C93" t="str">
            <v>Perm</v>
          </cell>
          <cell r="D93" t="str">
            <v>D</v>
          </cell>
          <cell r="E93" t="str">
            <v>Allocate</v>
          </cell>
          <cell r="F93" t="str">
            <v>921.100</v>
          </cell>
          <cell r="G93">
            <v>0.46636760768509533</v>
          </cell>
          <cell r="H93" t="str">
            <v>BUFRS Corp OH Rates</v>
          </cell>
        </row>
        <row r="94">
          <cell r="A94" t="str">
            <v>MIX101</v>
          </cell>
          <cell r="B94" t="str">
            <v>Mixed Service Costs</v>
          </cell>
          <cell r="C94" t="str">
            <v>Temp</v>
          </cell>
          <cell r="D94" t="str">
            <v>E</v>
          </cell>
          <cell r="E94" t="str">
            <v>Allocate</v>
          </cell>
          <cell r="G94">
            <v>0</v>
          </cell>
          <cell r="H94" t="str">
            <v>CTX</v>
          </cell>
        </row>
        <row r="95">
          <cell r="A95" t="str">
            <v>MTAX01</v>
          </cell>
          <cell r="B95" t="str">
            <v>Nuclear License Payroll</v>
          </cell>
          <cell r="C95" t="str">
            <v>Temp</v>
          </cell>
          <cell r="E95" t="str">
            <v>Direct</v>
          </cell>
          <cell r="G95">
            <v>1</v>
          </cell>
          <cell r="H95" t="str">
            <v>CTX</v>
          </cell>
        </row>
        <row r="96">
          <cell r="A96" t="str">
            <v>MTAX02</v>
          </cell>
          <cell r="B96" t="str">
            <v>Docking Fees</v>
          </cell>
          <cell r="C96" t="str">
            <v>Temp</v>
          </cell>
          <cell r="G96">
            <v>1</v>
          </cell>
          <cell r="H96" t="str">
            <v>Fuel Related</v>
          </cell>
        </row>
        <row r="97">
          <cell r="A97" t="str">
            <v>NUC101</v>
          </cell>
          <cell r="B97" t="str">
            <v>Nuclear Uprate Gross Up - BTL</v>
          </cell>
          <cell r="C97" t="str">
            <v>Temp</v>
          </cell>
          <cell r="G97">
            <v>1</v>
          </cell>
        </row>
        <row r="98">
          <cell r="A98" t="str">
            <v>NUC103</v>
          </cell>
          <cell r="B98" t="str">
            <v>Nuclear Cola Payroll(Override)</v>
          </cell>
          <cell r="C98" t="str">
            <v>Temp</v>
          </cell>
          <cell r="E98" t="str">
            <v>Direct</v>
          </cell>
          <cell r="G98">
            <v>1</v>
          </cell>
        </row>
        <row r="99">
          <cell r="A99" t="str">
            <v>NUC104</v>
          </cell>
          <cell r="B99" t="str">
            <v>Nuclear Uprate Gross Up - ATL</v>
          </cell>
          <cell r="C99" t="str">
            <v>Temp</v>
          </cell>
          <cell r="G99">
            <v>1</v>
          </cell>
        </row>
        <row r="100">
          <cell r="A100" t="str">
            <v>NUC105</v>
          </cell>
          <cell r="B100" t="str">
            <v>Nuclear Uprate Carrying Costs on DTA - ATL</v>
          </cell>
          <cell r="C100" t="str">
            <v>Temp</v>
          </cell>
          <cell r="G100">
            <v>1</v>
          </cell>
        </row>
        <row r="101">
          <cell r="A101" t="str">
            <v>NUC106</v>
          </cell>
          <cell r="B101" t="str">
            <v>Nuclear Rule Book/Tax Basis</v>
          </cell>
          <cell r="C101" t="str">
            <v>Temp</v>
          </cell>
          <cell r="E101" t="str">
            <v>Direct</v>
          </cell>
          <cell r="G101">
            <v>1</v>
          </cell>
        </row>
        <row r="102">
          <cell r="A102" t="str">
            <v>POL101</v>
          </cell>
          <cell r="B102" t="str">
            <v>Nondeductible Penalties</v>
          </cell>
          <cell r="C102" t="str">
            <v>Perm</v>
          </cell>
          <cell r="D102" t="str">
            <v>D</v>
          </cell>
          <cell r="E102" t="str">
            <v>allocate</v>
          </cell>
          <cell r="F102" t="str">
            <v>426400, 426420</v>
          </cell>
          <cell r="G102">
            <v>0.46636760768509533</v>
          </cell>
          <cell r="H102" t="str">
            <v>BUFRS Corp OH Rates</v>
          </cell>
        </row>
        <row r="103">
          <cell r="A103" t="str">
            <v>POL201</v>
          </cell>
          <cell r="B103" t="str">
            <v>Nondeductible Club Dues And Political Contributions</v>
          </cell>
          <cell r="C103" t="str">
            <v>Perm</v>
          </cell>
          <cell r="E103" t="str">
            <v>Direct</v>
          </cell>
          <cell r="G103">
            <v>0</v>
          </cell>
        </row>
        <row r="104">
          <cell r="A104" t="str">
            <v>POL301</v>
          </cell>
          <cell r="B104" t="str">
            <v>NonDeductible Aircraft</v>
          </cell>
          <cell r="C104" t="str">
            <v>Temp</v>
          </cell>
          <cell r="G104">
            <v>0</v>
          </cell>
        </row>
        <row r="105">
          <cell r="A105" t="str">
            <v>PPD101</v>
          </cell>
          <cell r="B105" t="str">
            <v>Prepaid Insurance</v>
          </cell>
          <cell r="C105" t="str">
            <v>Temp</v>
          </cell>
          <cell r="D105" t="str">
            <v>K</v>
          </cell>
          <cell r="E105" t="str">
            <v>Allocate</v>
          </cell>
          <cell r="F105" t="str">
            <v>924.000</v>
          </cell>
          <cell r="G105">
            <v>0.1389</v>
          </cell>
          <cell r="H105" t="str">
            <v>BUFRs</v>
          </cell>
        </row>
        <row r="106">
          <cell r="A106" t="str">
            <v>PPD202</v>
          </cell>
          <cell r="B106" t="str">
            <v>Prepaid Franchise Fees</v>
          </cell>
          <cell r="C106" t="str">
            <v>Temp</v>
          </cell>
          <cell r="E106" t="str">
            <v>Direct</v>
          </cell>
          <cell r="F106">
            <v>0</v>
          </cell>
          <cell r="G106">
            <v>0</v>
          </cell>
          <cell r="H106" t="str">
            <v>CTX</v>
          </cell>
        </row>
        <row r="107">
          <cell r="A107" t="str">
            <v>PPD203</v>
          </cell>
          <cell r="B107" t="str">
            <v>Prepaid State Motor Vehicle Taxes</v>
          </cell>
          <cell r="C107" t="str">
            <v>Temp</v>
          </cell>
          <cell r="E107" t="str">
            <v>Direct</v>
          </cell>
          <cell r="F107">
            <v>0</v>
          </cell>
          <cell r="G107">
            <v>0</v>
          </cell>
          <cell r="H107" t="str">
            <v>CTX</v>
          </cell>
        </row>
        <row r="108">
          <cell r="A108" t="str">
            <v>PRP101</v>
          </cell>
          <cell r="B108" t="str">
            <v>St Lucie Prop Taxes</v>
          </cell>
          <cell r="C108" t="str">
            <v>Temp</v>
          </cell>
          <cell r="E108" t="str">
            <v>Direct</v>
          </cell>
          <cell r="G108">
            <v>0</v>
          </cell>
        </row>
        <row r="109">
          <cell r="A109" t="str">
            <v>PSP101</v>
          </cell>
          <cell r="B109" t="str">
            <v>Partnership Income/Loss</v>
          </cell>
          <cell r="G109">
            <v>0</v>
          </cell>
        </row>
        <row r="110">
          <cell r="A110" t="str">
            <v>PSP201</v>
          </cell>
          <cell r="B110" t="str">
            <v>JV Perm Differences</v>
          </cell>
          <cell r="C110" t="str">
            <v>Temp</v>
          </cell>
          <cell r="E110" t="str">
            <v>Direct</v>
          </cell>
          <cell r="G110">
            <v>0</v>
          </cell>
        </row>
        <row r="111">
          <cell r="A111" t="str">
            <v>REM101</v>
          </cell>
          <cell r="B111" t="str">
            <v>Cost of Removal</v>
          </cell>
          <cell r="C111" t="str">
            <v>Temp</v>
          </cell>
          <cell r="D111" t="str">
            <v>M</v>
          </cell>
          <cell r="E111" t="str">
            <v>Allocate</v>
          </cell>
          <cell r="G111">
            <v>0.40045411297670341</v>
          </cell>
          <cell r="H111" t="str">
            <v>Regulatory</v>
          </cell>
        </row>
        <row r="112">
          <cell r="A112" t="str">
            <v>RES134</v>
          </cell>
          <cell r="B112" t="str">
            <v>Glade Coal Reimbursement/Abandonment Loss</v>
          </cell>
          <cell r="C112" t="str">
            <v>Temp</v>
          </cell>
          <cell r="G112">
            <v>0</v>
          </cell>
        </row>
        <row r="113">
          <cell r="A113" t="str">
            <v>RES601</v>
          </cell>
          <cell r="B113" t="str">
            <v>Dormant materials</v>
          </cell>
          <cell r="G113">
            <v>0</v>
          </cell>
        </row>
        <row r="114">
          <cell r="A114" t="str">
            <v>REP101</v>
          </cell>
          <cell r="B114" t="str">
            <v>Repair Allowance</v>
          </cell>
          <cell r="C114" t="str">
            <v>Temp</v>
          </cell>
          <cell r="D114" t="str">
            <v>F</v>
          </cell>
          <cell r="E114" t="str">
            <v>Allocate</v>
          </cell>
          <cell r="G114">
            <v>0.7119133705292372</v>
          </cell>
          <cell r="H114" t="str">
            <v>CTX</v>
          </cell>
        </row>
        <row r="115">
          <cell r="A115" t="str">
            <v>REP201</v>
          </cell>
          <cell r="B115" t="str">
            <v>Repair Projects</v>
          </cell>
          <cell r="C115" t="str">
            <v>Temp</v>
          </cell>
          <cell r="D115" t="str">
            <v>F</v>
          </cell>
          <cell r="E115" t="str">
            <v>Allocate</v>
          </cell>
          <cell r="G115">
            <v>0.7119133705292372</v>
          </cell>
          <cell r="H115" t="str">
            <v>CTX</v>
          </cell>
        </row>
        <row r="116">
          <cell r="A116" t="str">
            <v>REP301</v>
          </cell>
          <cell r="B116" t="str">
            <v>Cable Injection</v>
          </cell>
          <cell r="E116" t="str">
            <v>Direct</v>
          </cell>
          <cell r="F116">
            <v>0</v>
          </cell>
          <cell r="G116">
            <v>0</v>
          </cell>
          <cell r="H116" t="str">
            <v>CTX</v>
          </cell>
        </row>
        <row r="117">
          <cell r="A117" t="str">
            <v>REP501</v>
          </cell>
          <cell r="B117" t="str">
            <v>Nuc Maint Reserve</v>
          </cell>
          <cell r="C117" t="str">
            <v>Temp</v>
          </cell>
          <cell r="E117" t="str">
            <v>Direct</v>
          </cell>
          <cell r="G117">
            <v>1</v>
          </cell>
          <cell r="H117" t="str">
            <v>CTX</v>
          </cell>
        </row>
        <row r="118">
          <cell r="A118" t="str">
            <v>REP502</v>
          </cell>
          <cell r="B118" t="str">
            <v>Incremental SEC Dbt Costs</v>
          </cell>
          <cell r="C118" t="str">
            <v>Temp</v>
          </cell>
          <cell r="E118" t="str">
            <v>Direct</v>
          </cell>
          <cell r="G118">
            <v>0</v>
          </cell>
        </row>
        <row r="119">
          <cell r="A119" t="str">
            <v>REP503</v>
          </cell>
          <cell r="B119" t="str">
            <v>Nuc Maint Res-Particip</v>
          </cell>
          <cell r="C119" t="str">
            <v>Temp</v>
          </cell>
          <cell r="E119" t="str">
            <v>Direct</v>
          </cell>
          <cell r="G119">
            <v>1</v>
          </cell>
        </row>
        <row r="120">
          <cell r="A120" t="str">
            <v>RES107</v>
          </cell>
          <cell r="B120" t="str">
            <v>Regulatory Impact</v>
          </cell>
          <cell r="C120" t="str">
            <v>Temp</v>
          </cell>
          <cell r="E120" t="str">
            <v>Direct</v>
          </cell>
          <cell r="F120" t="str">
            <v>456.251</v>
          </cell>
          <cell r="G120">
            <v>0</v>
          </cell>
          <cell r="H120" t="str">
            <v>CTX</v>
          </cell>
        </row>
        <row r="121">
          <cell r="A121" t="str">
            <v>RES111</v>
          </cell>
          <cell r="B121" t="str">
            <v>Warranty Reserve</v>
          </cell>
          <cell r="E121" t="str">
            <v>Direct</v>
          </cell>
          <cell r="F121" t="str">
            <v>456.060</v>
          </cell>
          <cell r="G121">
            <v>0</v>
          </cell>
          <cell r="H121" t="str">
            <v>CTX</v>
          </cell>
        </row>
        <row r="122">
          <cell r="A122" t="str">
            <v>RES113</v>
          </cell>
          <cell r="B122" t="str">
            <v>Nuc Last Core Expense</v>
          </cell>
          <cell r="C122" t="str">
            <v>Temp</v>
          </cell>
          <cell r="E122" t="str">
            <v>Direct</v>
          </cell>
          <cell r="G122">
            <v>1</v>
          </cell>
          <cell r="H122" t="str">
            <v>CTX</v>
          </cell>
        </row>
        <row r="123">
          <cell r="A123" t="str">
            <v>RES114</v>
          </cell>
          <cell r="B123" t="str">
            <v>Nuc M and S Inventory</v>
          </cell>
          <cell r="C123" t="str">
            <v>Temp</v>
          </cell>
          <cell r="E123" t="str">
            <v>Direct</v>
          </cell>
          <cell r="G123">
            <v>1</v>
          </cell>
          <cell r="H123" t="str">
            <v>CTX</v>
          </cell>
        </row>
        <row r="124">
          <cell r="A124" t="str">
            <v>RES116</v>
          </cell>
          <cell r="B124" t="str">
            <v>Sales Tax</v>
          </cell>
          <cell r="F124">
            <v>0</v>
          </cell>
          <cell r="G124">
            <v>0</v>
          </cell>
          <cell r="H124" t="str">
            <v>CTX</v>
          </cell>
        </row>
        <row r="125">
          <cell r="A125" t="str">
            <v>RES117</v>
          </cell>
          <cell r="B125" t="str">
            <v>Elmore Litigation Reserve</v>
          </cell>
          <cell r="C125" t="str">
            <v>Temp</v>
          </cell>
          <cell r="E125" t="str">
            <v>Direct</v>
          </cell>
          <cell r="G125">
            <v>0</v>
          </cell>
        </row>
        <row r="126">
          <cell r="A126" t="str">
            <v>RES126</v>
          </cell>
          <cell r="B126" t="str">
            <v>Nuclear Rad Waste</v>
          </cell>
          <cell r="C126" t="str">
            <v>Temp</v>
          </cell>
          <cell r="E126" t="str">
            <v>Direct</v>
          </cell>
          <cell r="G126">
            <v>1</v>
          </cell>
          <cell r="H126" t="str">
            <v>CTX</v>
          </cell>
        </row>
        <row r="127">
          <cell r="A127" t="str">
            <v>RES127</v>
          </cell>
          <cell r="B127" t="str">
            <v>IBM Credit - L/T</v>
          </cell>
          <cell r="C127" t="str">
            <v>Temp</v>
          </cell>
          <cell r="E127" t="str">
            <v>Direct</v>
          </cell>
          <cell r="G127">
            <v>0</v>
          </cell>
          <cell r="H127" t="str">
            <v>CTX</v>
          </cell>
        </row>
        <row r="128">
          <cell r="A128" t="str">
            <v>RES129</v>
          </cell>
          <cell r="B128" t="str">
            <v>IBM Credit - S/T</v>
          </cell>
          <cell r="C128" t="str">
            <v>Temp</v>
          </cell>
          <cell r="E128" t="str">
            <v>Direct</v>
          </cell>
          <cell r="G128">
            <v>0</v>
          </cell>
          <cell r="H128" t="str">
            <v>CTX</v>
          </cell>
        </row>
        <row r="129">
          <cell r="A129" t="str">
            <v>RES132</v>
          </cell>
          <cell r="B129" t="str">
            <v>Enersys-Warranty</v>
          </cell>
          <cell r="C129" t="str">
            <v>Temp</v>
          </cell>
          <cell r="G129">
            <v>0</v>
          </cell>
        </row>
        <row r="130">
          <cell r="A130" t="str">
            <v>RES135</v>
          </cell>
          <cell r="B130" t="str">
            <v>Rothenberg Obligation</v>
          </cell>
          <cell r="C130" t="str">
            <v>Temp</v>
          </cell>
          <cell r="E130" t="str">
            <v>Direct</v>
          </cell>
          <cell r="G130">
            <v>0</v>
          </cell>
        </row>
        <row r="131">
          <cell r="A131" t="str">
            <v>RES301</v>
          </cell>
          <cell r="B131" t="str">
            <v>Environmental Liability</v>
          </cell>
          <cell r="C131" t="str">
            <v>Temp</v>
          </cell>
          <cell r="D131" t="str">
            <v>D</v>
          </cell>
          <cell r="E131" t="str">
            <v>Allocate</v>
          </cell>
          <cell r="F131" t="str">
            <v>930.200, 921.100</v>
          </cell>
          <cell r="G131">
            <v>0.46636760768509533</v>
          </cell>
          <cell r="H131" t="str">
            <v>BUFRS Corp OH Rates</v>
          </cell>
        </row>
        <row r="132">
          <cell r="A132" t="str">
            <v>RES401</v>
          </cell>
          <cell r="B132" t="str">
            <v>Vacation Pay Accrual</v>
          </cell>
          <cell r="C132" t="str">
            <v>Temp</v>
          </cell>
          <cell r="D132" t="str">
            <v>G</v>
          </cell>
          <cell r="E132" t="str">
            <v>Allocate</v>
          </cell>
          <cell r="F132" t="str">
            <v>926.720</v>
          </cell>
          <cell r="G132">
            <v>0.49120000000000003</v>
          </cell>
          <cell r="H132" t="str">
            <v>BUFRS</v>
          </cell>
        </row>
        <row r="133">
          <cell r="A133" t="str">
            <v>RES801</v>
          </cell>
          <cell r="B133" t="str">
            <v>FMPA Settlement Agreement</v>
          </cell>
          <cell r="C133" t="str">
            <v>Temp</v>
          </cell>
          <cell r="E133" t="str">
            <v>Direct</v>
          </cell>
          <cell r="F133">
            <v>0</v>
          </cell>
          <cell r="G133">
            <v>0</v>
          </cell>
          <cell r="H133" t="str">
            <v>CTX</v>
          </cell>
        </row>
        <row r="134">
          <cell r="A134" t="str">
            <v>REV103</v>
          </cell>
          <cell r="B134" t="str">
            <v>Measurement and Verification Income</v>
          </cell>
          <cell r="C134" t="str">
            <v>Temp</v>
          </cell>
          <cell r="G134">
            <v>0</v>
          </cell>
        </row>
        <row r="135">
          <cell r="A135" t="str">
            <v>RSH101</v>
          </cell>
          <cell r="B135" t="str">
            <v>Computer Software</v>
          </cell>
          <cell r="C135" t="str">
            <v>Temp</v>
          </cell>
          <cell r="E135" t="str">
            <v>Direct</v>
          </cell>
          <cell r="F135" t="str">
            <v>None</v>
          </cell>
          <cell r="G135">
            <v>0</v>
          </cell>
          <cell r="H135" t="str">
            <v>CTX</v>
          </cell>
        </row>
        <row r="136">
          <cell r="A136" t="str">
            <v>RSH102</v>
          </cell>
          <cell r="B136" t="str">
            <v>Research &amp; Experiment</v>
          </cell>
          <cell r="G136">
            <v>0</v>
          </cell>
        </row>
        <row r="137">
          <cell r="A137" t="str">
            <v>RSH103</v>
          </cell>
          <cell r="B137" t="str">
            <v>AIX Software</v>
          </cell>
          <cell r="C137" t="str">
            <v>Temp</v>
          </cell>
          <cell r="G137">
            <v>0</v>
          </cell>
          <cell r="H137" t="str">
            <v>CTX</v>
          </cell>
        </row>
        <row r="138">
          <cell r="A138" t="str">
            <v>RSH105</v>
          </cell>
          <cell r="B138" t="str">
            <v>Nuclear R and E Costs</v>
          </cell>
          <cell r="C138" t="str">
            <v>Temp</v>
          </cell>
          <cell r="G138">
            <v>1</v>
          </cell>
        </row>
        <row r="139">
          <cell r="A139" t="str">
            <v>SAL102</v>
          </cell>
          <cell r="B139" t="str">
            <v>Gain Gas Contracts - FPLES</v>
          </cell>
          <cell r="C139" t="str">
            <v>Temp</v>
          </cell>
          <cell r="E139" t="str">
            <v>Direct</v>
          </cell>
          <cell r="G139">
            <v>0</v>
          </cell>
        </row>
        <row r="140">
          <cell r="A140" t="str">
            <v>SAL301</v>
          </cell>
          <cell r="B140" t="str">
            <v>Cap Gain Emiss Allow</v>
          </cell>
          <cell r="C140" t="str">
            <v>Temp</v>
          </cell>
          <cell r="E140" t="str">
            <v>Direct</v>
          </cell>
          <cell r="F140">
            <v>0</v>
          </cell>
          <cell r="G140">
            <v>0</v>
          </cell>
          <cell r="H140" t="str">
            <v>CTX</v>
          </cell>
        </row>
        <row r="141">
          <cell r="A141" t="str">
            <v>SAL601</v>
          </cell>
          <cell r="B141" t="str">
            <v>Mitigation Bank Gains</v>
          </cell>
          <cell r="C141" t="str">
            <v>Temp</v>
          </cell>
          <cell r="E141" t="str">
            <v>Direct</v>
          </cell>
          <cell r="F141">
            <v>0</v>
          </cell>
          <cell r="G141">
            <v>0</v>
          </cell>
          <cell r="H141" t="str">
            <v>CTX</v>
          </cell>
        </row>
        <row r="142">
          <cell r="A142" t="str">
            <v>SJR101</v>
          </cell>
          <cell r="B142" t="str">
            <v>SJRPP Decommissioning</v>
          </cell>
          <cell r="C142" t="str">
            <v>Temp</v>
          </cell>
          <cell r="E142" t="str">
            <v>Direct</v>
          </cell>
          <cell r="F142">
            <v>0</v>
          </cell>
          <cell r="G142">
            <v>1</v>
          </cell>
          <cell r="H142" t="str">
            <v>CTX</v>
          </cell>
        </row>
        <row r="143">
          <cell r="A143" t="str">
            <v>SJR102</v>
          </cell>
          <cell r="B143" t="str">
            <v>SJRPP Def Interest</v>
          </cell>
          <cell r="C143" t="str">
            <v>Temp</v>
          </cell>
          <cell r="E143" t="str">
            <v>Direct</v>
          </cell>
          <cell r="F143">
            <v>0</v>
          </cell>
          <cell r="G143">
            <v>1</v>
          </cell>
          <cell r="H143" t="str">
            <v>CTX</v>
          </cell>
        </row>
        <row r="144">
          <cell r="A144" t="str">
            <v>STM101</v>
          </cell>
          <cell r="B144" t="str">
            <v>Storm Fund Above</v>
          </cell>
          <cell r="E144" t="str">
            <v>Direct</v>
          </cell>
          <cell r="G144">
            <v>0</v>
          </cell>
          <cell r="H144" t="str">
            <v>CTX</v>
          </cell>
        </row>
        <row r="145">
          <cell r="A145" t="str">
            <v>STM201</v>
          </cell>
          <cell r="B145" t="str">
            <v>Storm Fund Below</v>
          </cell>
          <cell r="C145" t="str">
            <v>Temp</v>
          </cell>
          <cell r="E145" t="str">
            <v>Direct</v>
          </cell>
          <cell r="G145">
            <v>0</v>
          </cell>
          <cell r="H145" t="str">
            <v>CTX</v>
          </cell>
        </row>
        <row r="146">
          <cell r="A146" t="str">
            <v>STM305</v>
          </cell>
          <cell r="B146" t="str">
            <v>Storm Fund 3213</v>
          </cell>
          <cell r="E146" t="str">
            <v>Direct</v>
          </cell>
          <cell r="G146">
            <v>0</v>
          </cell>
          <cell r="H146" t="str">
            <v>CTX</v>
          </cell>
        </row>
        <row r="147">
          <cell r="A147" t="str">
            <v>STM401</v>
          </cell>
          <cell r="B147" t="str">
            <v>Storm Recovery Property</v>
          </cell>
          <cell r="C147" t="str">
            <v>Temp</v>
          </cell>
          <cell r="G147">
            <v>0</v>
          </cell>
          <cell r="H147" t="str">
            <v>Per D Huss (Primarily Distrib)</v>
          </cell>
        </row>
        <row r="148">
          <cell r="A148" t="str">
            <v>STM402</v>
          </cell>
          <cell r="B148" t="str">
            <v>Over/Under Recovery - FREC</v>
          </cell>
          <cell r="C148" t="str">
            <v>Temp</v>
          </cell>
          <cell r="G148">
            <v>0</v>
          </cell>
          <cell r="H148" t="str">
            <v>Per D Huss (Primarily Distrib)</v>
          </cell>
        </row>
        <row r="149">
          <cell r="A149" t="str">
            <v>STM406</v>
          </cell>
          <cell r="B149" t="str">
            <v>Storm - Reg Asset - Non-Regulated</v>
          </cell>
          <cell r="C149" t="str">
            <v>Temp</v>
          </cell>
          <cell r="G149">
            <v>0</v>
          </cell>
          <cell r="H149" t="str">
            <v>Per D Huss (Primarily Distrib)</v>
          </cell>
        </row>
        <row r="150">
          <cell r="A150" t="str">
            <v>STM407</v>
          </cell>
          <cell r="B150" t="str">
            <v>Storm Recovery - Current</v>
          </cell>
          <cell r="C150" t="str">
            <v>Temp</v>
          </cell>
          <cell r="G150">
            <v>0</v>
          </cell>
          <cell r="H150" t="str">
            <v>Per D Huss (Primarily Distrib)</v>
          </cell>
        </row>
        <row r="151">
          <cell r="A151" t="str">
            <v>STM408</v>
          </cell>
          <cell r="B151" t="str">
            <v>Involuntary Conversion - Storm - Deferred Gain Reg Asset</v>
          </cell>
          <cell r="C151" t="str">
            <v>Temp</v>
          </cell>
          <cell r="E151" t="str">
            <v>Direct</v>
          </cell>
          <cell r="F151" t="str">
            <v>411.641</v>
          </cell>
          <cell r="G151">
            <v>0</v>
          </cell>
          <cell r="H151" t="str">
            <v>CTX</v>
          </cell>
        </row>
        <row r="152">
          <cell r="A152" t="str">
            <v>STM409</v>
          </cell>
          <cell r="B152" t="str">
            <v>Storm-Reg Asset - Regulated</v>
          </cell>
          <cell r="C152" t="str">
            <v>Temp</v>
          </cell>
          <cell r="G152">
            <v>0</v>
          </cell>
          <cell r="H152" t="str">
            <v>Per D Huss (Primarily Distrib)</v>
          </cell>
        </row>
        <row r="153">
          <cell r="A153" t="str">
            <v>STP101</v>
          </cell>
          <cell r="B153" t="str">
            <v>State Tax Pymt Audit Adj</v>
          </cell>
          <cell r="C153" t="str">
            <v>Perm</v>
          </cell>
          <cell r="E153" t="str">
            <v>Direct</v>
          </cell>
          <cell r="G153">
            <v>0</v>
          </cell>
        </row>
        <row r="154">
          <cell r="A154" t="str">
            <v>SUB101</v>
          </cell>
          <cell r="B154" t="str">
            <v>Equity Earnings Subs</v>
          </cell>
          <cell r="C154" t="str">
            <v>Perm</v>
          </cell>
          <cell r="E154" t="str">
            <v>Direct</v>
          </cell>
          <cell r="F154">
            <v>0</v>
          </cell>
          <cell r="G154">
            <v>0</v>
          </cell>
          <cell r="H154" t="str">
            <v>CTX</v>
          </cell>
        </row>
        <row r="155">
          <cell r="A155" t="str">
            <v>UBR102</v>
          </cell>
          <cell r="B155" t="str">
            <v>Unbilled Revenue FPSC</v>
          </cell>
          <cell r="C155" t="str">
            <v>Temp</v>
          </cell>
          <cell r="D155" t="str">
            <v>I</v>
          </cell>
          <cell r="E155" t="str">
            <v>Allocate</v>
          </cell>
          <cell r="F155">
            <v>0</v>
          </cell>
          <cell r="G155">
            <v>0.55227000000000004</v>
          </cell>
          <cell r="H155" t="str">
            <v>Per Alex June 2010 Proj</v>
          </cell>
        </row>
      </sheetData>
      <sheetData sheetId="9">
        <row r="8">
          <cell r="A8" t="str">
            <v>ABN101</v>
          </cell>
          <cell r="B8" t="str">
            <v>Abandonment of Glades County Coal Plant</v>
          </cell>
          <cell r="C8">
            <v>6817896</v>
          </cell>
        </row>
        <row r="9">
          <cell r="A9" t="str">
            <v>AFD101</v>
          </cell>
          <cell r="B9" t="str">
            <v>AFUDC Debt</v>
          </cell>
          <cell r="C9">
            <v>-18841359</v>
          </cell>
        </row>
        <row r="10">
          <cell r="A10" t="str">
            <v>AFD102</v>
          </cell>
          <cell r="B10" t="str">
            <v>AFUDC Depreciation</v>
          </cell>
          <cell r="C10">
            <v>21269857</v>
          </cell>
        </row>
        <row r="11">
          <cell r="A11" t="str">
            <v>AFD103</v>
          </cell>
          <cell r="B11" t="str">
            <v>AFUDC Equity</v>
          </cell>
          <cell r="C11">
            <v>-36112706</v>
          </cell>
        </row>
        <row r="12">
          <cell r="A12" t="str">
            <v>AFD104</v>
          </cell>
          <cell r="B12" t="str">
            <v>AFUDC Debt - Nuclear Uprate</v>
          </cell>
          <cell r="C12">
            <v>5362354</v>
          </cell>
        </row>
        <row r="13">
          <cell r="A13" t="str">
            <v>AMO101</v>
          </cell>
          <cell r="B13" t="str">
            <v>Amort MIT Bank Rights</v>
          </cell>
          <cell r="C13" t="str">
            <v>0</v>
          </cell>
        </row>
        <row r="14">
          <cell r="A14" t="str">
            <v>AMO102</v>
          </cell>
          <cell r="B14" t="str">
            <v>Amortization of Intangibles</v>
          </cell>
          <cell r="C14">
            <v>-773678</v>
          </cell>
        </row>
        <row r="15">
          <cell r="A15" t="str">
            <v>AMO103</v>
          </cell>
          <cell r="B15" t="str">
            <v>Patent Amortization</v>
          </cell>
          <cell r="C15">
            <v>0</v>
          </cell>
        </row>
        <row r="16">
          <cell r="A16" t="str">
            <v>AMO108</v>
          </cell>
          <cell r="B16" t="str">
            <v>Nuclear Amortization - Reg Credit</v>
          </cell>
          <cell r="C16">
            <v>-6955404</v>
          </cell>
        </row>
        <row r="17">
          <cell r="A17" t="str">
            <v>AMO111</v>
          </cell>
          <cell r="B17" t="str">
            <v>Deferred Gain-Aviation</v>
          </cell>
          <cell r="C17">
            <v>883800</v>
          </cell>
        </row>
        <row r="18">
          <cell r="A18" t="str">
            <v>AMO201</v>
          </cell>
          <cell r="B18" t="str">
            <v>Tx Refund Int Below</v>
          </cell>
          <cell r="C18">
            <v>-11616</v>
          </cell>
        </row>
        <row r="19">
          <cell r="A19" t="str">
            <v>AMO202</v>
          </cell>
          <cell r="B19" t="str">
            <v>Int Tx Deficiency Above</v>
          </cell>
          <cell r="C19">
            <v>-7399970</v>
          </cell>
        </row>
        <row r="20">
          <cell r="A20" t="str">
            <v>AMO203</v>
          </cell>
          <cell r="B20" t="str">
            <v>Tax Audit Deficiency Interest(Override)</v>
          </cell>
          <cell r="C20">
            <v>18578965</v>
          </cell>
        </row>
        <row r="21">
          <cell r="A21" t="str">
            <v>AMO301</v>
          </cell>
          <cell r="B21" t="str">
            <v>Gain Disp Prop Abv</v>
          </cell>
          <cell r="C21">
            <v>-46993</v>
          </cell>
        </row>
        <row r="22">
          <cell r="A22" t="str">
            <v>AMO303</v>
          </cell>
          <cell r="B22" t="str">
            <v>Loss Disp Prop Abv</v>
          </cell>
          <cell r="C22">
            <v>25595</v>
          </cell>
        </row>
        <row r="23">
          <cell r="A23" t="str">
            <v>BAD101</v>
          </cell>
          <cell r="B23" t="str">
            <v>Bad Debt Expense</v>
          </cell>
          <cell r="C23">
            <v>-4147456</v>
          </cell>
        </row>
        <row r="24">
          <cell r="A24" t="str">
            <v>BAD201</v>
          </cell>
          <cell r="B24" t="str">
            <v>Mark to Market</v>
          </cell>
          <cell r="C24">
            <v>0</v>
          </cell>
        </row>
        <row r="25">
          <cell r="A25" t="str">
            <v>CAC101</v>
          </cell>
          <cell r="B25" t="str">
            <v>Method Life CIAC</v>
          </cell>
          <cell r="C25">
            <v>33000000</v>
          </cell>
        </row>
        <row r="26">
          <cell r="A26" t="str">
            <v>CAC102</v>
          </cell>
          <cell r="B26" t="str">
            <v>Primeco CIAC Below</v>
          </cell>
          <cell r="C26">
            <v>-114468</v>
          </cell>
        </row>
        <row r="27">
          <cell r="A27" t="str">
            <v>CAC104</v>
          </cell>
          <cell r="B27" t="str">
            <v>Interconnect Billings</v>
          </cell>
          <cell r="C27">
            <v>-85676</v>
          </cell>
        </row>
        <row r="28">
          <cell r="A28" t="str">
            <v>CAP201</v>
          </cell>
          <cell r="B28" t="str">
            <v>Capitalizable Section 263A Costs</v>
          </cell>
          <cell r="C28" t="str">
            <v>0</v>
          </cell>
        </row>
        <row r="29">
          <cell r="A29" t="str">
            <v>CAP301</v>
          </cell>
          <cell r="B29" t="str">
            <v>Rate Case 2009 Expense</v>
          </cell>
          <cell r="C29">
            <v>1118125</v>
          </cell>
        </row>
        <row r="30">
          <cell r="A30" t="str">
            <v>DBT101</v>
          </cell>
          <cell r="B30" t="str">
            <v>Loss on Reacq Debt</v>
          </cell>
          <cell r="C30">
            <v>3170756</v>
          </cell>
        </row>
        <row r="31">
          <cell r="A31" t="str">
            <v>DBT102</v>
          </cell>
          <cell r="B31" t="str">
            <v>Gain on Reacq Debt</v>
          </cell>
          <cell r="C31">
            <v>-222128</v>
          </cell>
        </row>
        <row r="32">
          <cell r="A32" t="str">
            <v>DCM201</v>
          </cell>
          <cell r="B32" t="str">
            <v>Decommissioning Below</v>
          </cell>
          <cell r="C32">
            <v>27280340</v>
          </cell>
        </row>
        <row r="33">
          <cell r="A33" t="str">
            <v>DED198</v>
          </cell>
          <cell r="B33" t="str">
            <v>Section 199 Deduction - State Deductible</v>
          </cell>
          <cell r="C33">
            <v>-4413258</v>
          </cell>
        </row>
        <row r="34">
          <cell r="A34" t="str">
            <v>DED199</v>
          </cell>
          <cell r="B34" t="str">
            <v>Section 199 Deduction</v>
          </cell>
          <cell r="C34">
            <v>4413258</v>
          </cell>
        </row>
        <row r="35">
          <cell r="A35" t="str">
            <v>DEP101</v>
          </cell>
          <cell r="B35" t="str">
            <v>Tax Depreciation</v>
          </cell>
          <cell r="C35">
            <v>-2075096798</v>
          </cell>
        </row>
        <row r="36">
          <cell r="A36" t="str">
            <v>DEP102</v>
          </cell>
          <cell r="B36" t="str">
            <v>Fossil Dismantlement</v>
          </cell>
          <cell r="C36">
            <v>13061580</v>
          </cell>
        </row>
        <row r="37">
          <cell r="A37" t="str">
            <v>DEP103</v>
          </cell>
          <cell r="B37" t="str">
            <v>Reversal of Book Depreciation</v>
          </cell>
          <cell r="C37">
            <v>1034265155</v>
          </cell>
        </row>
        <row r="38">
          <cell r="A38" t="str">
            <v>DEP108</v>
          </cell>
          <cell r="B38" t="str">
            <v>Depr Unassigned-2005 Settlement</v>
          </cell>
          <cell r="C38">
            <v>0</v>
          </cell>
        </row>
        <row r="39">
          <cell r="A39" t="str">
            <v>DEP124</v>
          </cell>
          <cell r="B39" t="str">
            <v>Depreciation Reserve Flowback</v>
          </cell>
          <cell r="C39">
            <v>-12500000</v>
          </cell>
        </row>
        <row r="40">
          <cell r="A40" t="str">
            <v>DEP205</v>
          </cell>
          <cell r="B40" t="str">
            <v>ITC Transition Depr Adj</v>
          </cell>
          <cell r="C40">
            <v>1125926</v>
          </cell>
        </row>
        <row r="41">
          <cell r="A41" t="str">
            <v>DEP302</v>
          </cell>
          <cell r="B41" t="str">
            <v>Interconnection Homestead</v>
          </cell>
          <cell r="C41" t="str">
            <v>0</v>
          </cell>
        </row>
        <row r="42">
          <cell r="A42" t="str">
            <v>ELC101</v>
          </cell>
          <cell r="B42" t="str">
            <v>Electric Vehicles</v>
          </cell>
          <cell r="C42">
            <v>0</v>
          </cell>
        </row>
        <row r="43">
          <cell r="A43" t="str">
            <v>EMP102</v>
          </cell>
          <cell r="B43" t="str">
            <v>Pension SFAS 87</v>
          </cell>
          <cell r="C43">
            <v>-17875902</v>
          </cell>
        </row>
        <row r="44">
          <cell r="A44" t="str">
            <v>EMP103</v>
          </cell>
          <cell r="B44" t="str">
            <v>Non Ded Medic Contr</v>
          </cell>
          <cell r="C44">
            <v>-6269385</v>
          </cell>
        </row>
        <row r="45">
          <cell r="A45" t="str">
            <v>EMP201</v>
          </cell>
          <cell r="B45" t="str">
            <v>Bonuses</v>
          </cell>
          <cell r="C45" t="str">
            <v>0</v>
          </cell>
        </row>
        <row r="46">
          <cell r="A46" t="str">
            <v>EMP702</v>
          </cell>
          <cell r="B46" t="str">
            <v>Retiree Life Insurance</v>
          </cell>
          <cell r="C46" t="str">
            <v>0</v>
          </cell>
        </row>
        <row r="47">
          <cell r="A47" t="str">
            <v>EMP801</v>
          </cell>
          <cell r="B47" t="str">
            <v>Post Retirement Benefits</v>
          </cell>
          <cell r="C47">
            <v>-7888555</v>
          </cell>
        </row>
        <row r="48">
          <cell r="A48" t="str">
            <v>EMP802</v>
          </cell>
          <cell r="B48" t="str">
            <v>Post Retirement SFAS 112 - NC</v>
          </cell>
          <cell r="C48">
            <v>1064082</v>
          </cell>
        </row>
        <row r="49">
          <cell r="A49" t="str">
            <v>EMP803</v>
          </cell>
          <cell r="B49" t="str">
            <v>Welfare Capitalized</v>
          </cell>
          <cell r="C49">
            <v>5670165</v>
          </cell>
        </row>
        <row r="50">
          <cell r="A50" t="str">
            <v>EMP804</v>
          </cell>
          <cell r="B50" t="str">
            <v>FAS106 Subsidy</v>
          </cell>
          <cell r="C50">
            <v>0</v>
          </cell>
        </row>
        <row r="51">
          <cell r="A51" t="str">
            <v>EMP806</v>
          </cell>
          <cell r="B51" t="str">
            <v>Post Retirement Benefits - FAS106 Current(Override)</v>
          </cell>
          <cell r="C51">
            <v>0</v>
          </cell>
        </row>
        <row r="52">
          <cell r="A52" t="str">
            <v>EMP807</v>
          </cell>
          <cell r="B52" t="str">
            <v>Post Retirement Benefits - FAS106 NC</v>
          </cell>
          <cell r="C52">
            <v>0</v>
          </cell>
        </row>
        <row r="53">
          <cell r="A53" t="str">
            <v>EMP901</v>
          </cell>
          <cell r="B53" t="str">
            <v>Def Compensation</v>
          </cell>
          <cell r="C53">
            <v>-399883</v>
          </cell>
        </row>
        <row r="54">
          <cell r="A54" t="str">
            <v>EMP903</v>
          </cell>
          <cell r="B54" t="str">
            <v>SERP Current Portion</v>
          </cell>
          <cell r="C54">
            <v>0</v>
          </cell>
        </row>
        <row r="55">
          <cell r="A55" t="str">
            <v>EMP904</v>
          </cell>
          <cell r="B55" t="str">
            <v>SERP NC</v>
          </cell>
          <cell r="C55" t="str">
            <v>0</v>
          </cell>
        </row>
        <row r="56">
          <cell r="A56" t="str">
            <v>EMPA01</v>
          </cell>
          <cell r="B56" t="str">
            <v>Section 162(M) Disallowance</v>
          </cell>
          <cell r="C56">
            <v>390142</v>
          </cell>
        </row>
        <row r="57">
          <cell r="A57" t="str">
            <v>FIN401</v>
          </cell>
          <cell r="B57" t="str">
            <v>FIN 48 Interest Payable</v>
          </cell>
          <cell r="C57">
            <v>-1130404</v>
          </cell>
        </row>
        <row r="58">
          <cell r="A58" t="str">
            <v>FIN402</v>
          </cell>
          <cell r="B58" t="str">
            <v>FIN 48 Interest Receivable</v>
          </cell>
          <cell r="C58">
            <v>17875478</v>
          </cell>
        </row>
        <row r="59">
          <cell r="A59" t="str">
            <v>FIN404</v>
          </cell>
          <cell r="B59" t="str">
            <v>FIN48 Interest Receivable-State</v>
          </cell>
          <cell r="C59">
            <v>-19262749</v>
          </cell>
        </row>
        <row r="60">
          <cell r="A60" t="str">
            <v>FIN405</v>
          </cell>
          <cell r="B60" t="str">
            <v>Int Accrued St Current - FIN48</v>
          </cell>
          <cell r="C60">
            <v>19276586</v>
          </cell>
        </row>
        <row r="61">
          <cell r="A61" t="str">
            <v>FIN406</v>
          </cell>
          <cell r="B61" t="str">
            <v>Int Receivable Current - FIN48</v>
          </cell>
          <cell r="C61">
            <v>-35337876</v>
          </cell>
        </row>
        <row r="62">
          <cell r="A62" t="str">
            <v>FUL102</v>
          </cell>
          <cell r="B62" t="str">
            <v>Def Fuel Cost FERC</v>
          </cell>
          <cell r="C62">
            <v>213</v>
          </cell>
        </row>
        <row r="63">
          <cell r="A63" t="str">
            <v>FUL103</v>
          </cell>
          <cell r="B63" t="str">
            <v>Def Fuel Cost FPSC - Current</v>
          </cell>
          <cell r="C63">
            <v>-262238752</v>
          </cell>
        </row>
        <row r="64">
          <cell r="A64" t="str">
            <v>FUL104</v>
          </cell>
          <cell r="B64" t="str">
            <v>FPSC Revenue Refund</v>
          </cell>
          <cell r="C64">
            <v>-2079972</v>
          </cell>
        </row>
        <row r="65">
          <cell r="A65" t="str">
            <v>FUL105</v>
          </cell>
          <cell r="B65" t="str">
            <v>Def CCR Costs</v>
          </cell>
          <cell r="C65">
            <v>-11492086</v>
          </cell>
        </row>
        <row r="66">
          <cell r="A66" t="str">
            <v>FUL106</v>
          </cell>
          <cell r="B66" t="str">
            <v>Def Fuel Cost FPSC L/T</v>
          </cell>
          <cell r="C66">
            <v>0</v>
          </cell>
        </row>
        <row r="67">
          <cell r="A67" t="str">
            <v>FUL108</v>
          </cell>
          <cell r="B67" t="str">
            <v>Def ECCR Costs</v>
          </cell>
          <cell r="C67">
            <v>-30210800</v>
          </cell>
        </row>
        <row r="68">
          <cell r="A68" t="str">
            <v>FUL109</v>
          </cell>
          <cell r="B68" t="str">
            <v>EPU Asset Retirements</v>
          </cell>
          <cell r="C68">
            <v>-88372</v>
          </cell>
        </row>
        <row r="69">
          <cell r="A69" t="str">
            <v>FUL202</v>
          </cell>
          <cell r="B69" t="str">
            <v>Fuel Tax Credit Addback Exp</v>
          </cell>
          <cell r="C69" t="str">
            <v>0</v>
          </cell>
        </row>
        <row r="70">
          <cell r="A70" t="str">
            <v>FUL301</v>
          </cell>
          <cell r="B70" t="str">
            <v>Def Franchise Fee Rev</v>
          </cell>
          <cell r="C70">
            <v>-7550802</v>
          </cell>
        </row>
        <row r="71">
          <cell r="A71" t="str">
            <v>FUL302</v>
          </cell>
          <cell r="B71" t="str">
            <v>Franchise Fee Costs</v>
          </cell>
          <cell r="C71">
            <v>3986524</v>
          </cell>
        </row>
        <row r="72">
          <cell r="A72" t="str">
            <v>HOM101</v>
          </cell>
          <cell r="B72" t="str">
            <v>Home Purchase Program - Liability</v>
          </cell>
          <cell r="C72">
            <v>-236417</v>
          </cell>
        </row>
        <row r="73">
          <cell r="A73" t="str">
            <v>HOM102</v>
          </cell>
          <cell r="B73" t="str">
            <v>Home Purchase Program - Asset</v>
          </cell>
          <cell r="C73">
            <v>0</v>
          </cell>
        </row>
        <row r="74">
          <cell r="A74" t="str">
            <v>INC502</v>
          </cell>
          <cell r="B74" t="str">
            <v>Tax Exempt Int Inc</v>
          </cell>
          <cell r="C74">
            <v>0</v>
          </cell>
        </row>
        <row r="75">
          <cell r="A75" t="str">
            <v>INC602</v>
          </cell>
          <cell r="B75" t="str">
            <v>Premium Lighting Prog Rev</v>
          </cell>
          <cell r="C75">
            <v>-477730</v>
          </cell>
        </row>
        <row r="76">
          <cell r="A76" t="str">
            <v>INC603</v>
          </cell>
          <cell r="B76" t="str">
            <v>5 Year Maint Agrmt Tariff Billing</v>
          </cell>
          <cell r="C76">
            <v>-10417</v>
          </cell>
        </row>
        <row r="77">
          <cell r="A77" t="str">
            <v>INC605</v>
          </cell>
          <cell r="B77" t="str">
            <v>Deferred Income - NC</v>
          </cell>
          <cell r="C77">
            <v>371706</v>
          </cell>
        </row>
        <row r="78">
          <cell r="A78" t="str">
            <v>INJ101</v>
          </cell>
          <cell r="B78" t="str">
            <v>Injuries and Damages</v>
          </cell>
          <cell r="C78">
            <v>801215</v>
          </cell>
        </row>
        <row r="79">
          <cell r="A79" t="str">
            <v>INT101</v>
          </cell>
          <cell r="B79" t="str">
            <v>Method Life CPI</v>
          </cell>
          <cell r="C79">
            <v>68422453</v>
          </cell>
        </row>
        <row r="80">
          <cell r="A80" t="str">
            <v>INT201</v>
          </cell>
          <cell r="B80" t="str">
            <v>Nuclear Fuel Interest</v>
          </cell>
          <cell r="C80">
            <v>-56071</v>
          </cell>
        </row>
        <row r="81">
          <cell r="A81" t="str">
            <v>INV101</v>
          </cell>
          <cell r="B81" t="str">
            <v>Investigatory Costs</v>
          </cell>
          <cell r="C81">
            <v>-275000</v>
          </cell>
        </row>
        <row r="82">
          <cell r="A82" t="str">
            <v>ITC101</v>
          </cell>
          <cell r="B82" t="str">
            <v>Conv ITC Amort &amp; GU</v>
          </cell>
          <cell r="C82">
            <v>-2383588</v>
          </cell>
        </row>
        <row r="83">
          <cell r="A83" t="str">
            <v>ITC102</v>
          </cell>
          <cell r="B83" t="str">
            <v>Conv ITC Depr Loss</v>
          </cell>
          <cell r="C83">
            <v>1191797</v>
          </cell>
        </row>
        <row r="84">
          <cell r="A84" t="str">
            <v>ITC103</v>
          </cell>
          <cell r="B84" t="str">
            <v>Space Coast ITC GU</v>
          </cell>
          <cell r="C84">
            <v>-708355</v>
          </cell>
        </row>
        <row r="85">
          <cell r="A85" t="str">
            <v>ITC104</v>
          </cell>
          <cell r="B85" t="str">
            <v>Space Coast ITC Depr Loss</v>
          </cell>
          <cell r="C85">
            <v>354177</v>
          </cell>
        </row>
        <row r="86">
          <cell r="A86" t="str">
            <v>ITC105</v>
          </cell>
          <cell r="B86" t="str">
            <v>Martin Solar ITC G/U</v>
          </cell>
          <cell r="C86">
            <v>-397209</v>
          </cell>
        </row>
        <row r="87">
          <cell r="A87" t="str">
            <v>ITC106</v>
          </cell>
          <cell r="B87" t="str">
            <v>Martin Solar Depr Loss</v>
          </cell>
          <cell r="C87">
            <v>198605</v>
          </cell>
        </row>
        <row r="88">
          <cell r="A88" t="str">
            <v>MEL101</v>
          </cell>
          <cell r="B88" t="str">
            <v>Business Meals</v>
          </cell>
          <cell r="C88">
            <v>1479530</v>
          </cell>
        </row>
        <row r="89">
          <cell r="A89" t="str">
            <v>MIX101</v>
          </cell>
          <cell r="B89" t="str">
            <v>Mixed Service Costs</v>
          </cell>
          <cell r="C89">
            <v>-95000000</v>
          </cell>
        </row>
        <row r="90">
          <cell r="A90" t="str">
            <v>MTAX01</v>
          </cell>
          <cell r="B90" t="str">
            <v>Nuclear License Payroll</v>
          </cell>
          <cell r="C90">
            <v>-53673</v>
          </cell>
        </row>
        <row r="91">
          <cell r="A91" t="str">
            <v>MTAX02</v>
          </cell>
          <cell r="B91" t="str">
            <v>Docking Fees</v>
          </cell>
          <cell r="C91">
            <v>435988</v>
          </cell>
        </row>
        <row r="92">
          <cell r="A92" t="str">
            <v>NUC103</v>
          </cell>
          <cell r="B92" t="str">
            <v>Nuclear Cola Payroll(Override)</v>
          </cell>
          <cell r="C92">
            <v>-3834970</v>
          </cell>
        </row>
        <row r="93">
          <cell r="A93" t="str">
            <v>NUC104</v>
          </cell>
          <cell r="B93" t="str">
            <v>Nuclear Uprate Gross Up - ATL</v>
          </cell>
          <cell r="C93">
            <v>0</v>
          </cell>
        </row>
        <row r="94">
          <cell r="A94" t="str">
            <v>NUC105</v>
          </cell>
          <cell r="B94" t="str">
            <v>Nuclear Uprate Carrying Costs on DTA - ATL</v>
          </cell>
          <cell r="C94">
            <v>0</v>
          </cell>
        </row>
        <row r="95">
          <cell r="A95" t="str">
            <v>NUC106</v>
          </cell>
          <cell r="B95" t="str">
            <v>Nuclear Rule Book/Tax Basis</v>
          </cell>
          <cell r="C95">
            <v>21649515</v>
          </cell>
        </row>
        <row r="96">
          <cell r="A96" t="str">
            <v>POL101</v>
          </cell>
          <cell r="B96" t="str">
            <v>Nondeductible Penalties</v>
          </cell>
          <cell r="C96">
            <v>210000</v>
          </cell>
        </row>
        <row r="97">
          <cell r="A97" t="str">
            <v>POL201</v>
          </cell>
          <cell r="B97" t="str">
            <v>Nondeductible Club Dues And Political Contributions</v>
          </cell>
          <cell r="C97">
            <v>10368477</v>
          </cell>
        </row>
        <row r="98">
          <cell r="A98" t="str">
            <v>POL301</v>
          </cell>
          <cell r="B98" t="str">
            <v>NonDeductible Aircraft</v>
          </cell>
          <cell r="C98" t="str">
            <v>0</v>
          </cell>
        </row>
        <row r="99">
          <cell r="A99" t="str">
            <v>PPD101</v>
          </cell>
          <cell r="B99" t="str">
            <v>Prepaid Insurance</v>
          </cell>
          <cell r="C99">
            <v>-555909</v>
          </cell>
        </row>
        <row r="100">
          <cell r="A100" t="str">
            <v>PPD202</v>
          </cell>
          <cell r="B100" t="str">
            <v>Prepaid Franchise Fees</v>
          </cell>
          <cell r="C100">
            <v>1013052</v>
          </cell>
        </row>
        <row r="101">
          <cell r="A101" t="str">
            <v>PPD203</v>
          </cell>
          <cell r="B101" t="str">
            <v>Prepaid State Motor Vehicle Taxes</v>
          </cell>
          <cell r="C101">
            <v>-72561</v>
          </cell>
        </row>
        <row r="102">
          <cell r="A102" t="str">
            <v>PRP101</v>
          </cell>
          <cell r="B102" t="str">
            <v>St Lucie Prop Taxes</v>
          </cell>
          <cell r="C102">
            <v>0</v>
          </cell>
        </row>
        <row r="103">
          <cell r="A103" t="str">
            <v>PSP101</v>
          </cell>
          <cell r="B103" t="str">
            <v>Partnership Income/Loss</v>
          </cell>
          <cell r="C103" t="str">
            <v>0</v>
          </cell>
        </row>
        <row r="104">
          <cell r="A104" t="str">
            <v>REM101</v>
          </cell>
          <cell r="B104" t="str">
            <v>Cost of Removal</v>
          </cell>
          <cell r="C104">
            <v>-89285344</v>
          </cell>
        </row>
        <row r="105">
          <cell r="A105" t="str">
            <v>REP101</v>
          </cell>
          <cell r="B105" t="str">
            <v>Repair Allowance</v>
          </cell>
          <cell r="C105">
            <v>-10000000</v>
          </cell>
        </row>
        <row r="106">
          <cell r="A106" t="str">
            <v>REP201</v>
          </cell>
          <cell r="B106" t="str">
            <v>Repair Projects</v>
          </cell>
          <cell r="C106">
            <v>-262000000</v>
          </cell>
        </row>
        <row r="107">
          <cell r="A107" t="str">
            <v>REP301</v>
          </cell>
          <cell r="B107" t="str">
            <v>Cable Injection</v>
          </cell>
          <cell r="C107">
            <v>-487997</v>
          </cell>
        </row>
        <row r="108">
          <cell r="A108" t="str">
            <v>REP501</v>
          </cell>
          <cell r="B108" t="str">
            <v>Nuc Maint Reserve</v>
          </cell>
          <cell r="C108">
            <v>11918341</v>
          </cell>
        </row>
        <row r="109">
          <cell r="A109" t="str">
            <v>REP502</v>
          </cell>
          <cell r="B109" t="str">
            <v>Incremental SEC Dbt Costs</v>
          </cell>
          <cell r="C109">
            <v>0</v>
          </cell>
        </row>
        <row r="110">
          <cell r="A110" t="str">
            <v>REP503</v>
          </cell>
          <cell r="B110" t="str">
            <v>Nuc Maint Res-Particip</v>
          </cell>
          <cell r="C110">
            <v>-2398647</v>
          </cell>
        </row>
        <row r="111">
          <cell r="A111" t="str">
            <v>RES107</v>
          </cell>
          <cell r="B111" t="str">
            <v>Regulatory Impact</v>
          </cell>
          <cell r="C111">
            <v>-1586113</v>
          </cell>
        </row>
        <row r="112">
          <cell r="A112" t="str">
            <v>RES111</v>
          </cell>
          <cell r="B112" t="str">
            <v>Warranty Reserve</v>
          </cell>
          <cell r="C112">
            <v>-241692</v>
          </cell>
        </row>
        <row r="113">
          <cell r="A113" t="str">
            <v>RES113</v>
          </cell>
          <cell r="B113" t="str">
            <v>Nuc Last Core Expense</v>
          </cell>
          <cell r="C113">
            <v>4775920</v>
          </cell>
        </row>
        <row r="114">
          <cell r="A114" t="str">
            <v>RES114</v>
          </cell>
          <cell r="B114" t="str">
            <v>Nuc M and S Inventory</v>
          </cell>
          <cell r="C114">
            <v>1071739</v>
          </cell>
        </row>
        <row r="115">
          <cell r="A115" t="str">
            <v>RES116</v>
          </cell>
          <cell r="B115" t="str">
            <v>Sales Tax</v>
          </cell>
          <cell r="C115">
            <v>0</v>
          </cell>
        </row>
        <row r="116">
          <cell r="A116" t="str">
            <v>RES117</v>
          </cell>
          <cell r="B116" t="str">
            <v>Elmore Litigation Reserve</v>
          </cell>
          <cell r="C116">
            <v>118783</v>
          </cell>
        </row>
        <row r="117">
          <cell r="A117" t="str">
            <v>RES126</v>
          </cell>
          <cell r="B117" t="str">
            <v>Nuclear Rad Waste</v>
          </cell>
          <cell r="C117">
            <v>5107479</v>
          </cell>
        </row>
        <row r="118">
          <cell r="A118" t="str">
            <v>RES127</v>
          </cell>
          <cell r="B118" t="str">
            <v>IBM Credit - L/T</v>
          </cell>
          <cell r="C118">
            <v>-175501</v>
          </cell>
        </row>
        <row r="119">
          <cell r="A119" t="str">
            <v>RES129</v>
          </cell>
          <cell r="B119" t="str">
            <v>IBM Credit - S/T</v>
          </cell>
          <cell r="C119">
            <v>0</v>
          </cell>
        </row>
        <row r="120">
          <cell r="A120" t="str">
            <v>RES132</v>
          </cell>
          <cell r="B120" t="str">
            <v>Enersys-Warranty</v>
          </cell>
          <cell r="C120">
            <v>-1986743</v>
          </cell>
        </row>
        <row r="121">
          <cell r="A121" t="str">
            <v>RES134</v>
          </cell>
          <cell r="B121" t="str">
            <v>Glade Coal Reimbursement/Abandonment Loss</v>
          </cell>
          <cell r="C121" t="str">
            <v>0</v>
          </cell>
        </row>
        <row r="122">
          <cell r="A122" t="str">
            <v>RES135</v>
          </cell>
          <cell r="B122" t="str">
            <v>Rothenberg Obligation</v>
          </cell>
          <cell r="C122">
            <v>-144357</v>
          </cell>
        </row>
        <row r="123">
          <cell r="A123" t="str">
            <v>RES137</v>
          </cell>
          <cell r="B123" t="str">
            <v>Savings/Warrant Reserve</v>
          </cell>
          <cell r="C123">
            <v>226443</v>
          </cell>
        </row>
        <row r="124">
          <cell r="A124" t="str">
            <v>RES138</v>
          </cell>
          <cell r="B124" t="str">
            <v>Extended Warranty</v>
          </cell>
          <cell r="C124">
            <v>1324450</v>
          </cell>
        </row>
        <row r="125">
          <cell r="A125" t="str">
            <v>RES301</v>
          </cell>
          <cell r="B125" t="str">
            <v>Environmental Liability</v>
          </cell>
          <cell r="C125">
            <v>-4371100</v>
          </cell>
        </row>
        <row r="126">
          <cell r="A126" t="str">
            <v>RES401</v>
          </cell>
          <cell r="B126" t="str">
            <v>Vacation Pay Accrual</v>
          </cell>
          <cell r="C126">
            <v>-10377984</v>
          </cell>
        </row>
        <row r="127">
          <cell r="A127" t="str">
            <v>RES601</v>
          </cell>
          <cell r="B127" t="str">
            <v>Dormant materials</v>
          </cell>
          <cell r="C127" t="str">
            <v>0</v>
          </cell>
        </row>
        <row r="128">
          <cell r="A128" t="str">
            <v>RES801</v>
          </cell>
          <cell r="B128" t="str">
            <v>FMPA Settlement Agreement</v>
          </cell>
          <cell r="C128">
            <v>-1472400</v>
          </cell>
        </row>
        <row r="129">
          <cell r="A129" t="str">
            <v>REV103</v>
          </cell>
          <cell r="B129" t="str">
            <v>Measurement and Verification Income</v>
          </cell>
          <cell r="C129">
            <v>-68778</v>
          </cell>
        </row>
        <row r="130">
          <cell r="A130" t="str">
            <v>RSH101</v>
          </cell>
          <cell r="B130" t="str">
            <v>Computer Software</v>
          </cell>
          <cell r="C130">
            <v>-59340443</v>
          </cell>
        </row>
        <row r="131">
          <cell r="A131" t="str">
            <v>RSH102</v>
          </cell>
          <cell r="B131" t="str">
            <v>Research &amp; Experiment</v>
          </cell>
          <cell r="C131" t="str">
            <v>0</v>
          </cell>
        </row>
        <row r="132">
          <cell r="A132" t="str">
            <v>RSH103</v>
          </cell>
          <cell r="B132" t="str">
            <v>AIX Software</v>
          </cell>
          <cell r="C132">
            <v>-102646</v>
          </cell>
        </row>
        <row r="133">
          <cell r="A133" t="str">
            <v>RSH105</v>
          </cell>
          <cell r="B133" t="str">
            <v>Nuclear R and E Costs</v>
          </cell>
          <cell r="C133">
            <v>-10482603</v>
          </cell>
        </row>
        <row r="134">
          <cell r="A134" t="str">
            <v>SAL102</v>
          </cell>
          <cell r="B134" t="str">
            <v>Gain Gas Contracts - FPLES</v>
          </cell>
          <cell r="C134">
            <v>-122259</v>
          </cell>
        </row>
        <row r="135">
          <cell r="A135" t="str">
            <v>SAL301</v>
          </cell>
          <cell r="B135" t="str">
            <v>Cap Gain Emiss Allow</v>
          </cell>
          <cell r="C135">
            <v>-169370</v>
          </cell>
        </row>
        <row r="136">
          <cell r="A136" t="str">
            <v>SAL601</v>
          </cell>
          <cell r="B136" t="str">
            <v>Mitigation Bank Gains</v>
          </cell>
          <cell r="C136">
            <v>-8486670</v>
          </cell>
        </row>
        <row r="137">
          <cell r="A137" t="str">
            <v>SAL602</v>
          </cell>
          <cell r="B137" t="str">
            <v>Gain on Sale of MIT Credits</v>
          </cell>
          <cell r="C137">
            <v>1000000</v>
          </cell>
        </row>
        <row r="138">
          <cell r="A138" t="str">
            <v>SIT201</v>
          </cell>
          <cell r="B138" t="str">
            <v>State Tax Deduction</v>
          </cell>
          <cell r="C138">
            <v>232602</v>
          </cell>
        </row>
        <row r="139">
          <cell r="A139" t="str">
            <v>SJR101</v>
          </cell>
          <cell r="B139" t="str">
            <v>SJRPP Decommissioning</v>
          </cell>
          <cell r="C139">
            <v>1583240</v>
          </cell>
        </row>
        <row r="140">
          <cell r="A140" t="str">
            <v>SJR102</v>
          </cell>
          <cell r="B140" t="str">
            <v>SJRPP Def Interest</v>
          </cell>
          <cell r="C140">
            <v>-3301962</v>
          </cell>
        </row>
        <row r="141">
          <cell r="A141" t="str">
            <v>STM201</v>
          </cell>
          <cell r="B141" t="str">
            <v>Storm Fund Below</v>
          </cell>
          <cell r="C141">
            <v>6198447</v>
          </cell>
        </row>
        <row r="142">
          <cell r="A142" t="str">
            <v>STM401</v>
          </cell>
          <cell r="B142" t="str">
            <v>Storm Recovery Property</v>
          </cell>
          <cell r="C142">
            <v>74682579</v>
          </cell>
        </row>
        <row r="143">
          <cell r="A143" t="str">
            <v>STM402</v>
          </cell>
          <cell r="B143" t="str">
            <v>Over/Under Recovery - FREC</v>
          </cell>
          <cell r="C143">
            <v>909162</v>
          </cell>
        </row>
        <row r="144">
          <cell r="A144" t="str">
            <v>STM406</v>
          </cell>
          <cell r="B144" t="str">
            <v>Storm - Reg Asset - Non-Regulated</v>
          </cell>
          <cell r="C144">
            <v>130694</v>
          </cell>
        </row>
        <row r="145">
          <cell r="A145" t="str">
            <v>STM407</v>
          </cell>
          <cell r="B145" t="str">
            <v>Storm Recovery - Current</v>
          </cell>
          <cell r="C145">
            <v>-5308138</v>
          </cell>
        </row>
        <row r="146">
          <cell r="A146" t="str">
            <v>STM408</v>
          </cell>
          <cell r="B146" t="str">
            <v>Involuntary Conversion - Storm - Deferred Gain Reg Asset</v>
          </cell>
          <cell r="C146">
            <v>-8583074</v>
          </cell>
        </row>
        <row r="147">
          <cell r="A147" t="str">
            <v>STM409</v>
          </cell>
          <cell r="B147" t="str">
            <v>Storm-Reg Asset - Regulated</v>
          </cell>
          <cell r="C147">
            <v>2093144</v>
          </cell>
        </row>
        <row r="148">
          <cell r="A148" t="str">
            <v>STP101</v>
          </cell>
          <cell r="B148" t="str">
            <v>State Tax Pymt Audit Adj</v>
          </cell>
          <cell r="C148">
            <v>-12192680</v>
          </cell>
        </row>
        <row r="149">
          <cell r="A149" t="str">
            <v>SUB101</v>
          </cell>
          <cell r="B149" t="str">
            <v>Equity Earnings Subs</v>
          </cell>
          <cell r="C149">
            <v>-20209309</v>
          </cell>
        </row>
        <row r="150">
          <cell r="A150" t="str">
            <v>UBR102</v>
          </cell>
          <cell r="B150" t="str">
            <v>Unbilled Revenue FPSC</v>
          </cell>
          <cell r="C150">
            <v>159810137</v>
          </cell>
        </row>
      </sheetData>
      <sheetData sheetId="10"/>
      <sheetData sheetId="11">
        <row r="8">
          <cell r="A8" t="str">
            <v>ABN101</v>
          </cell>
          <cell r="B8" t="str">
            <v>Abandonment of Glades County Coal Plant</v>
          </cell>
          <cell r="C8">
            <v>6817896</v>
          </cell>
        </row>
        <row r="9">
          <cell r="A9" t="str">
            <v>AFD101</v>
          </cell>
          <cell r="B9" t="str">
            <v>AFUDC Debt</v>
          </cell>
          <cell r="C9">
            <v>-18841359</v>
          </cell>
        </row>
        <row r="10">
          <cell r="A10" t="str">
            <v>AFD102</v>
          </cell>
          <cell r="B10" t="str">
            <v>AFUDC Depreciation</v>
          </cell>
          <cell r="C10">
            <v>21269857</v>
          </cell>
        </row>
        <row r="11">
          <cell r="A11" t="str">
            <v>AFD103</v>
          </cell>
          <cell r="B11" t="str">
            <v>AFUDC Equity</v>
          </cell>
          <cell r="C11">
            <v>-36112706</v>
          </cell>
        </row>
        <row r="12">
          <cell r="A12" t="str">
            <v>AFD104</v>
          </cell>
          <cell r="B12" t="str">
            <v>AFUDC Debt - Nuclear Uprate</v>
          </cell>
          <cell r="C12">
            <v>5362354</v>
          </cell>
        </row>
        <row r="13">
          <cell r="A13" t="str">
            <v>AMO101</v>
          </cell>
          <cell r="B13" t="str">
            <v>Amort MIT Bank Rights</v>
          </cell>
          <cell r="C13" t="str">
            <v>0</v>
          </cell>
        </row>
        <row r="14">
          <cell r="A14" t="str">
            <v>AMO102</v>
          </cell>
          <cell r="B14" t="str">
            <v>Amortization of Intangibles</v>
          </cell>
          <cell r="C14">
            <v>-773678</v>
          </cell>
        </row>
        <row r="15">
          <cell r="A15" t="str">
            <v>AMO103</v>
          </cell>
          <cell r="B15" t="str">
            <v>Patent Amortization</v>
          </cell>
          <cell r="C15">
            <v>0</v>
          </cell>
        </row>
        <row r="16">
          <cell r="A16" t="str">
            <v>AMO108</v>
          </cell>
          <cell r="B16" t="str">
            <v>Nuclear Amortization - Reg Credit</v>
          </cell>
          <cell r="C16">
            <v>-6955404</v>
          </cell>
        </row>
        <row r="17">
          <cell r="A17" t="str">
            <v>AMO111</v>
          </cell>
          <cell r="B17" t="str">
            <v>Deferred Gain-Aviation</v>
          </cell>
          <cell r="C17">
            <v>883800</v>
          </cell>
        </row>
        <row r="18">
          <cell r="A18" t="str">
            <v>AMO201</v>
          </cell>
          <cell r="B18" t="str">
            <v>Tx Refund Int Below</v>
          </cell>
          <cell r="C18">
            <v>-11616</v>
          </cell>
        </row>
        <row r="19">
          <cell r="A19" t="str">
            <v>AMO202</v>
          </cell>
          <cell r="B19" t="str">
            <v>Int Tx Deficiency Above</v>
          </cell>
          <cell r="C19">
            <v>-7399970</v>
          </cell>
        </row>
        <row r="20">
          <cell r="A20" t="str">
            <v>AMO203</v>
          </cell>
          <cell r="B20" t="str">
            <v>Tax Audit Deficiency Interest(Override)</v>
          </cell>
          <cell r="C20">
            <v>18578965</v>
          </cell>
        </row>
        <row r="21">
          <cell r="A21" t="str">
            <v>AMO301</v>
          </cell>
          <cell r="B21" t="str">
            <v>Gain Disp Prop Abv</v>
          </cell>
          <cell r="C21">
            <v>-46993</v>
          </cell>
        </row>
        <row r="22">
          <cell r="A22" t="str">
            <v>AMO303</v>
          </cell>
          <cell r="B22" t="str">
            <v>Loss Disp Prop Abv</v>
          </cell>
          <cell r="C22">
            <v>25595</v>
          </cell>
        </row>
        <row r="23">
          <cell r="A23" t="str">
            <v>BAD101</v>
          </cell>
          <cell r="B23" t="str">
            <v>Bad Debt Expense</v>
          </cell>
          <cell r="C23">
            <v>-4147456</v>
          </cell>
        </row>
        <row r="24">
          <cell r="A24" t="str">
            <v>BAD201</v>
          </cell>
          <cell r="B24" t="str">
            <v>Mark to Market</v>
          </cell>
          <cell r="C24">
            <v>0</v>
          </cell>
        </row>
        <row r="25">
          <cell r="A25" t="str">
            <v>CAC101</v>
          </cell>
          <cell r="B25" t="str">
            <v>Method Life CIAC</v>
          </cell>
          <cell r="C25">
            <v>33000000</v>
          </cell>
        </row>
        <row r="26">
          <cell r="A26" t="str">
            <v>CAC102</v>
          </cell>
          <cell r="B26" t="str">
            <v>Primeco CIAC Below</v>
          </cell>
          <cell r="C26">
            <v>-114468</v>
          </cell>
        </row>
        <row r="27">
          <cell r="A27" t="str">
            <v>CAC104</v>
          </cell>
          <cell r="B27" t="str">
            <v>Interconnect Billings</v>
          </cell>
          <cell r="C27">
            <v>-85676</v>
          </cell>
        </row>
        <row r="28">
          <cell r="A28" t="str">
            <v>CAP201</v>
          </cell>
          <cell r="B28" t="str">
            <v>Capitalizable Section 263A Costs</v>
          </cell>
          <cell r="C28" t="str">
            <v>0</v>
          </cell>
        </row>
        <row r="29">
          <cell r="A29" t="str">
            <v>CAP301</v>
          </cell>
          <cell r="B29" t="str">
            <v>Rate Case 2009 Expense</v>
          </cell>
          <cell r="C29">
            <v>1118125</v>
          </cell>
        </row>
        <row r="30">
          <cell r="A30" t="str">
            <v>DBT101</v>
          </cell>
          <cell r="B30" t="str">
            <v>Loss on Reacq Debt</v>
          </cell>
          <cell r="C30">
            <v>3170756</v>
          </cell>
        </row>
        <row r="31">
          <cell r="A31" t="str">
            <v>DBT102</v>
          </cell>
          <cell r="B31" t="str">
            <v>Gain on Reacq Debt</v>
          </cell>
          <cell r="C31">
            <v>-222128</v>
          </cell>
        </row>
        <row r="32">
          <cell r="A32" t="str">
            <v>DCM201</v>
          </cell>
          <cell r="B32" t="str">
            <v>Decommissioning Below</v>
          </cell>
          <cell r="C32">
            <v>27280340</v>
          </cell>
        </row>
        <row r="33">
          <cell r="A33" t="str">
            <v>DED198</v>
          </cell>
          <cell r="B33" t="str">
            <v>Section 199 Deduction - State Deductible</v>
          </cell>
          <cell r="C33">
            <v>-4413258</v>
          </cell>
        </row>
        <row r="34">
          <cell r="A34" t="str">
            <v>DEP101</v>
          </cell>
          <cell r="B34" t="str">
            <v>Tax Depreciation</v>
          </cell>
          <cell r="C34">
            <v>-1013355980</v>
          </cell>
        </row>
        <row r="35">
          <cell r="A35" t="str">
            <v>DEP102</v>
          </cell>
          <cell r="B35" t="str">
            <v>Fossil Dismantlement</v>
          </cell>
          <cell r="C35">
            <v>13061580</v>
          </cell>
        </row>
        <row r="36">
          <cell r="A36" t="str">
            <v>DEP103</v>
          </cell>
          <cell r="B36" t="str">
            <v>Reversal of Book Depreciation</v>
          </cell>
          <cell r="C36">
            <v>1034265155</v>
          </cell>
        </row>
        <row r="37">
          <cell r="A37" t="str">
            <v>DEP108</v>
          </cell>
          <cell r="B37" t="str">
            <v>Depr Unassigned-2005 Settlement</v>
          </cell>
          <cell r="C37">
            <v>0</v>
          </cell>
        </row>
        <row r="38">
          <cell r="A38" t="str">
            <v>DEP118</v>
          </cell>
          <cell r="B38" t="str">
            <v>Florida Bonus Depreciation - 2008</v>
          </cell>
          <cell r="C38">
            <v>-33617391</v>
          </cell>
        </row>
        <row r="39">
          <cell r="A39" t="str">
            <v>DEP119</v>
          </cell>
          <cell r="B39" t="str">
            <v>Florida Bonus Depreciation - 2009</v>
          </cell>
          <cell r="C39">
            <v>-105180574</v>
          </cell>
        </row>
        <row r="40">
          <cell r="A40" t="str">
            <v>DEP124</v>
          </cell>
          <cell r="B40" t="str">
            <v>Depreciation Reserve Flowback</v>
          </cell>
          <cell r="C40">
            <v>-12500000</v>
          </cell>
        </row>
        <row r="41">
          <cell r="A41" t="str">
            <v>DEP205</v>
          </cell>
          <cell r="B41" t="str">
            <v>ITC Transition Depr Adj</v>
          </cell>
          <cell r="C41">
            <v>1125926</v>
          </cell>
        </row>
        <row r="42">
          <cell r="A42" t="str">
            <v>DEP302</v>
          </cell>
          <cell r="B42" t="str">
            <v>Interconnection Homestead</v>
          </cell>
          <cell r="C42" t="str">
            <v>0</v>
          </cell>
        </row>
        <row r="43">
          <cell r="A43" t="str">
            <v>ELC101</v>
          </cell>
          <cell r="B43" t="str">
            <v>Electric Vehicles</v>
          </cell>
          <cell r="C43">
            <v>0</v>
          </cell>
        </row>
        <row r="44">
          <cell r="A44" t="str">
            <v>EMP102</v>
          </cell>
          <cell r="B44" t="str">
            <v>Pension SFAS 87</v>
          </cell>
          <cell r="C44">
            <v>-17875902</v>
          </cell>
        </row>
        <row r="45">
          <cell r="A45" t="str">
            <v>EMP103</v>
          </cell>
          <cell r="B45" t="str">
            <v>Non Ded Medic Contr</v>
          </cell>
          <cell r="C45">
            <v>-6269385</v>
          </cell>
        </row>
        <row r="46">
          <cell r="A46" t="str">
            <v>EMP201</v>
          </cell>
          <cell r="B46" t="str">
            <v>Bonuses</v>
          </cell>
          <cell r="C46" t="str">
            <v>0</v>
          </cell>
        </row>
        <row r="47">
          <cell r="A47" t="str">
            <v>EMP702</v>
          </cell>
          <cell r="B47" t="str">
            <v>Retiree Life Insurance</v>
          </cell>
          <cell r="C47" t="str">
            <v>0</v>
          </cell>
        </row>
        <row r="48">
          <cell r="A48" t="str">
            <v>EMP801</v>
          </cell>
          <cell r="B48" t="str">
            <v>Post Retirement Benefits</v>
          </cell>
          <cell r="C48">
            <v>-7888555</v>
          </cell>
        </row>
        <row r="49">
          <cell r="A49" t="str">
            <v>EMP802</v>
          </cell>
          <cell r="B49" t="str">
            <v>Post Retirement SFAS 112 - NC</v>
          </cell>
          <cell r="C49">
            <v>1064082</v>
          </cell>
        </row>
        <row r="50">
          <cell r="A50" t="str">
            <v>EMP803</v>
          </cell>
          <cell r="B50" t="str">
            <v>Welfare Capitalized</v>
          </cell>
          <cell r="C50">
            <v>5670165</v>
          </cell>
        </row>
        <row r="51">
          <cell r="A51" t="str">
            <v>EMP804</v>
          </cell>
          <cell r="B51" t="str">
            <v>FAS106 Subsidy</v>
          </cell>
          <cell r="C51">
            <v>0</v>
          </cell>
        </row>
        <row r="52">
          <cell r="A52" t="str">
            <v>EMP806</v>
          </cell>
          <cell r="B52" t="str">
            <v>Post Retirement Benefits - FAS106 Current(Override)</v>
          </cell>
          <cell r="C52">
            <v>0</v>
          </cell>
        </row>
        <row r="53">
          <cell r="A53" t="str">
            <v>EMP807</v>
          </cell>
          <cell r="B53" t="str">
            <v>Post Retirement Benefits - FAS106 NC</v>
          </cell>
          <cell r="C53">
            <v>0</v>
          </cell>
        </row>
        <row r="54">
          <cell r="A54" t="str">
            <v>EMP901</v>
          </cell>
          <cell r="B54" t="str">
            <v>Def Compensation</v>
          </cell>
          <cell r="C54">
            <v>-399883</v>
          </cell>
        </row>
        <row r="55">
          <cell r="A55" t="str">
            <v>EMP903</v>
          </cell>
          <cell r="B55" t="str">
            <v>SERP Current Portion</v>
          </cell>
          <cell r="C55">
            <v>0</v>
          </cell>
        </row>
        <row r="56">
          <cell r="A56" t="str">
            <v>EMP904</v>
          </cell>
          <cell r="B56" t="str">
            <v>SERP NC</v>
          </cell>
          <cell r="C56" t="str">
            <v>0</v>
          </cell>
        </row>
        <row r="57">
          <cell r="A57" t="str">
            <v>EMPA01</v>
          </cell>
          <cell r="B57" t="str">
            <v>Section 162(M) Disallowance</v>
          </cell>
          <cell r="C57">
            <v>390142</v>
          </cell>
        </row>
        <row r="58">
          <cell r="A58" t="str">
            <v>FIN401</v>
          </cell>
          <cell r="B58" t="str">
            <v>FIN 48 Interest Payable</v>
          </cell>
          <cell r="C58">
            <v>-1130404</v>
          </cell>
        </row>
        <row r="59">
          <cell r="A59" t="str">
            <v>FIN402</v>
          </cell>
          <cell r="B59" t="str">
            <v>FIN 48 Interest Receivable</v>
          </cell>
          <cell r="C59">
            <v>17875478</v>
          </cell>
        </row>
        <row r="60">
          <cell r="A60" t="str">
            <v>FIN404</v>
          </cell>
          <cell r="B60" t="str">
            <v>FIN48 Interest Receivable-State</v>
          </cell>
          <cell r="C60">
            <v>-19262749</v>
          </cell>
        </row>
        <row r="61">
          <cell r="A61" t="str">
            <v>FIN405</v>
          </cell>
          <cell r="B61" t="str">
            <v>Int Accrued St Current - FIN48</v>
          </cell>
          <cell r="C61">
            <v>19276586</v>
          </cell>
        </row>
        <row r="62">
          <cell r="A62" t="str">
            <v>FIN406</v>
          </cell>
          <cell r="B62" t="str">
            <v>Int Receivable Current - FIN48</v>
          </cell>
          <cell r="C62">
            <v>-35337876</v>
          </cell>
        </row>
        <row r="63">
          <cell r="A63" t="str">
            <v>FLA101</v>
          </cell>
          <cell r="B63" t="str">
            <v>Florida State Exemption</v>
          </cell>
          <cell r="C63">
            <v>-5000</v>
          </cell>
        </row>
        <row r="64">
          <cell r="A64" t="str">
            <v>FUL102</v>
          </cell>
          <cell r="B64" t="str">
            <v>Def Fuel Cost FERC</v>
          </cell>
          <cell r="C64">
            <v>213</v>
          </cell>
        </row>
        <row r="65">
          <cell r="A65" t="str">
            <v>FUL103</v>
          </cell>
          <cell r="B65" t="str">
            <v>Def Fuel Cost FPSC - Current</v>
          </cell>
          <cell r="C65">
            <v>-262238752</v>
          </cell>
        </row>
        <row r="66">
          <cell r="A66" t="str">
            <v>FUL104</v>
          </cell>
          <cell r="B66" t="str">
            <v>FPSC Revenue Refund</v>
          </cell>
          <cell r="C66">
            <v>-2079972</v>
          </cell>
        </row>
        <row r="67">
          <cell r="A67" t="str">
            <v>FUL105</v>
          </cell>
          <cell r="B67" t="str">
            <v>Def CCR Costs</v>
          </cell>
          <cell r="C67">
            <v>-11492086</v>
          </cell>
        </row>
        <row r="68">
          <cell r="A68" t="str">
            <v>FUL106</v>
          </cell>
          <cell r="B68" t="str">
            <v>Def Fuel Cost FPSC L/T</v>
          </cell>
          <cell r="C68">
            <v>0</v>
          </cell>
        </row>
        <row r="69">
          <cell r="A69" t="str">
            <v>FUL108</v>
          </cell>
          <cell r="B69" t="str">
            <v>Def ECCR Costs</v>
          </cell>
          <cell r="C69">
            <v>-30210800</v>
          </cell>
        </row>
        <row r="70">
          <cell r="A70" t="str">
            <v>FUL109</v>
          </cell>
          <cell r="B70" t="str">
            <v>EPU Asset Retirements</v>
          </cell>
          <cell r="C70">
            <v>-88372</v>
          </cell>
        </row>
        <row r="71">
          <cell r="A71" t="str">
            <v>FUL202</v>
          </cell>
          <cell r="B71" t="str">
            <v>Fuel Tax Credit Addback Exp</v>
          </cell>
          <cell r="C71" t="str">
            <v>0</v>
          </cell>
        </row>
        <row r="72">
          <cell r="A72" t="str">
            <v>FUL301</v>
          </cell>
          <cell r="B72" t="str">
            <v>Def Franchise Fee Rev</v>
          </cell>
          <cell r="C72">
            <v>-7550802</v>
          </cell>
        </row>
        <row r="73">
          <cell r="A73" t="str">
            <v>FUL302</v>
          </cell>
          <cell r="B73" t="str">
            <v>Franchise Fee Costs</v>
          </cell>
          <cell r="C73">
            <v>3986524</v>
          </cell>
        </row>
        <row r="74">
          <cell r="A74" t="str">
            <v>HOM101</v>
          </cell>
          <cell r="B74" t="str">
            <v>Home Purchase Program - Liability</v>
          </cell>
          <cell r="C74">
            <v>-236417</v>
          </cell>
        </row>
        <row r="75">
          <cell r="A75" t="str">
            <v>HOM102</v>
          </cell>
          <cell r="B75" t="str">
            <v>Home Purchase Program - Asset</v>
          </cell>
          <cell r="C75">
            <v>0</v>
          </cell>
        </row>
        <row r="76">
          <cell r="A76" t="str">
            <v>INC502</v>
          </cell>
          <cell r="B76" t="str">
            <v>Tax Exempt Int Inc</v>
          </cell>
          <cell r="C76">
            <v>0</v>
          </cell>
        </row>
        <row r="77">
          <cell r="A77" t="str">
            <v>INC602</v>
          </cell>
          <cell r="B77" t="str">
            <v>Premium Lighting Prog Rev</v>
          </cell>
          <cell r="C77">
            <v>-477730</v>
          </cell>
        </row>
        <row r="78">
          <cell r="A78" t="str">
            <v>INC603</v>
          </cell>
          <cell r="B78" t="str">
            <v>5 Year Maint Agrmt Tariff Billing</v>
          </cell>
          <cell r="C78">
            <v>-10417</v>
          </cell>
        </row>
        <row r="79">
          <cell r="A79" t="str">
            <v>INC605</v>
          </cell>
          <cell r="B79" t="str">
            <v>Deferred Income - NC</v>
          </cell>
          <cell r="C79">
            <v>371706</v>
          </cell>
        </row>
        <row r="80">
          <cell r="A80" t="str">
            <v>INJ101</v>
          </cell>
          <cell r="B80" t="str">
            <v>Injuries and Damages</v>
          </cell>
          <cell r="C80">
            <v>801215</v>
          </cell>
        </row>
        <row r="81">
          <cell r="A81" t="str">
            <v>INT101</v>
          </cell>
          <cell r="B81" t="str">
            <v>Method Life CPI</v>
          </cell>
          <cell r="C81">
            <v>68422453</v>
          </cell>
        </row>
        <row r="82">
          <cell r="A82" t="str">
            <v>INT201</v>
          </cell>
          <cell r="B82" t="str">
            <v>Nuclear Fuel Interest</v>
          </cell>
          <cell r="C82">
            <v>-56071</v>
          </cell>
        </row>
        <row r="83">
          <cell r="A83" t="str">
            <v>INV101</v>
          </cell>
          <cell r="B83" t="str">
            <v>Investigatory Costs</v>
          </cell>
          <cell r="C83">
            <v>-275000</v>
          </cell>
        </row>
        <row r="84">
          <cell r="A84" t="str">
            <v>ITC101</v>
          </cell>
          <cell r="B84" t="str">
            <v>Conv ITC Amort &amp; GU</v>
          </cell>
          <cell r="C84">
            <v>-2383588</v>
          </cell>
        </row>
        <row r="85">
          <cell r="A85" t="str">
            <v>ITC102</v>
          </cell>
          <cell r="B85" t="str">
            <v>Conv ITC Depr Loss</v>
          </cell>
          <cell r="C85">
            <v>1191797</v>
          </cell>
        </row>
        <row r="86">
          <cell r="A86" t="str">
            <v>ITC103</v>
          </cell>
          <cell r="B86" t="str">
            <v>Space Coast ITC GU</v>
          </cell>
          <cell r="C86">
            <v>-708355</v>
          </cell>
        </row>
        <row r="87">
          <cell r="A87" t="str">
            <v>ITC104</v>
          </cell>
          <cell r="B87" t="str">
            <v>Space Coast ITC Depr Loss</v>
          </cell>
          <cell r="C87">
            <v>354177</v>
          </cell>
        </row>
        <row r="88">
          <cell r="A88" t="str">
            <v>ITC105</v>
          </cell>
          <cell r="B88" t="str">
            <v>Martin Solar ITC G/U</v>
          </cell>
          <cell r="C88">
            <v>-397209</v>
          </cell>
        </row>
        <row r="89">
          <cell r="A89" t="str">
            <v>ITC106</v>
          </cell>
          <cell r="B89" t="str">
            <v>Martin Solar Depr Loss</v>
          </cell>
          <cell r="C89">
            <v>198605</v>
          </cell>
        </row>
        <row r="90">
          <cell r="A90" t="str">
            <v>MEL101</v>
          </cell>
          <cell r="B90" t="str">
            <v>Business Meals</v>
          </cell>
          <cell r="C90">
            <v>1479530</v>
          </cell>
        </row>
        <row r="91">
          <cell r="A91" t="str">
            <v>MIX101</v>
          </cell>
          <cell r="B91" t="str">
            <v>Mixed Service Costs</v>
          </cell>
          <cell r="C91">
            <v>-95000000</v>
          </cell>
        </row>
        <row r="92">
          <cell r="A92" t="str">
            <v>MTAX01</v>
          </cell>
          <cell r="B92" t="str">
            <v>Nuclear License Payroll</v>
          </cell>
          <cell r="C92">
            <v>-53673</v>
          </cell>
        </row>
        <row r="93">
          <cell r="A93" t="str">
            <v>MTAX02</v>
          </cell>
          <cell r="B93" t="str">
            <v>Docking Fees</v>
          </cell>
          <cell r="C93">
            <v>435988</v>
          </cell>
        </row>
        <row r="94">
          <cell r="A94" t="str">
            <v>NUC103</v>
          </cell>
          <cell r="B94" t="str">
            <v>Nuclear Cola Payroll(Override)</v>
          </cell>
          <cell r="C94">
            <v>-3834970</v>
          </cell>
        </row>
        <row r="95">
          <cell r="A95" t="str">
            <v>NUC104</v>
          </cell>
          <cell r="B95" t="str">
            <v>Nuclear Uprate Gross Up - ATL</v>
          </cell>
          <cell r="C95">
            <v>0</v>
          </cell>
        </row>
        <row r="96">
          <cell r="A96" t="str">
            <v>NUC105</v>
          </cell>
          <cell r="B96" t="str">
            <v>Nuclear Uprate Carrying Costs on DTA - ATL</v>
          </cell>
          <cell r="C96">
            <v>0</v>
          </cell>
        </row>
        <row r="97">
          <cell r="A97" t="str">
            <v>NUC106</v>
          </cell>
          <cell r="B97" t="str">
            <v>Nuclear Rule Book/Tax Basis</v>
          </cell>
          <cell r="C97">
            <v>21649515</v>
          </cell>
        </row>
        <row r="98">
          <cell r="A98" t="str">
            <v>POL101</v>
          </cell>
          <cell r="B98" t="str">
            <v>Nondeductible Penalties</v>
          </cell>
          <cell r="C98">
            <v>210000</v>
          </cell>
        </row>
        <row r="99">
          <cell r="A99" t="str">
            <v>POL201</v>
          </cell>
          <cell r="B99" t="str">
            <v>Nondeductible Club Dues And Political Contributions</v>
          </cell>
          <cell r="C99">
            <v>10368477</v>
          </cell>
        </row>
        <row r="100">
          <cell r="A100" t="str">
            <v>POL301</v>
          </cell>
          <cell r="B100" t="str">
            <v>NonDeductible Aircraft</v>
          </cell>
          <cell r="C100" t="str">
            <v>0</v>
          </cell>
        </row>
        <row r="101">
          <cell r="A101" t="str">
            <v>PPD101</v>
          </cell>
          <cell r="B101" t="str">
            <v>Prepaid Insurance</v>
          </cell>
          <cell r="C101">
            <v>-555909</v>
          </cell>
        </row>
        <row r="102">
          <cell r="A102" t="str">
            <v>PPD202</v>
          </cell>
          <cell r="B102" t="str">
            <v>Prepaid Franchise Fees</v>
          </cell>
          <cell r="C102">
            <v>1013052</v>
          </cell>
        </row>
        <row r="103">
          <cell r="A103" t="str">
            <v>PPD203</v>
          </cell>
          <cell r="B103" t="str">
            <v>Prepaid State Motor Vehicle Taxes</v>
          </cell>
          <cell r="C103">
            <v>-72561</v>
          </cell>
        </row>
        <row r="104">
          <cell r="A104" t="str">
            <v>PRP101</v>
          </cell>
          <cell r="B104" t="str">
            <v>St Lucie Prop Taxes</v>
          </cell>
          <cell r="C104">
            <v>0</v>
          </cell>
        </row>
        <row r="105">
          <cell r="A105" t="str">
            <v>PSP101</v>
          </cell>
          <cell r="B105" t="str">
            <v>Partnership Income/Loss</v>
          </cell>
          <cell r="C105" t="str">
            <v>0</v>
          </cell>
        </row>
        <row r="106">
          <cell r="A106" t="str">
            <v>REM101</v>
          </cell>
          <cell r="B106" t="str">
            <v>Cost of Removal</v>
          </cell>
          <cell r="C106">
            <v>-89285344</v>
          </cell>
        </row>
        <row r="107">
          <cell r="A107" t="str">
            <v>REP101</v>
          </cell>
          <cell r="B107" t="str">
            <v>Repair Allowance</v>
          </cell>
          <cell r="C107">
            <v>-10000000</v>
          </cell>
        </row>
        <row r="108">
          <cell r="A108" t="str">
            <v>REP201</v>
          </cell>
          <cell r="B108" t="str">
            <v>Repair Projects</v>
          </cell>
          <cell r="C108">
            <v>-262000000</v>
          </cell>
        </row>
        <row r="109">
          <cell r="A109" t="str">
            <v>REP301</v>
          </cell>
          <cell r="B109" t="str">
            <v>Cable Injection</v>
          </cell>
          <cell r="C109">
            <v>-487997</v>
          </cell>
        </row>
        <row r="110">
          <cell r="A110" t="str">
            <v>REP501</v>
          </cell>
          <cell r="B110" t="str">
            <v>Nuc Maint Reserve</v>
          </cell>
          <cell r="C110">
            <v>11918341</v>
          </cell>
        </row>
        <row r="111">
          <cell r="A111" t="str">
            <v>REP502</v>
          </cell>
          <cell r="B111" t="str">
            <v>Incremental SEC Dbt Costs</v>
          </cell>
          <cell r="C111">
            <v>0</v>
          </cell>
        </row>
        <row r="112">
          <cell r="A112" t="str">
            <v>REP503</v>
          </cell>
          <cell r="B112" t="str">
            <v>Nuc Maint Res-Particip</v>
          </cell>
          <cell r="C112">
            <v>-2398647</v>
          </cell>
        </row>
        <row r="113">
          <cell r="A113" t="str">
            <v>RES107</v>
          </cell>
          <cell r="B113" t="str">
            <v>Regulatory Impact</v>
          </cell>
          <cell r="C113">
            <v>-1586113</v>
          </cell>
        </row>
        <row r="114">
          <cell r="A114" t="str">
            <v>RES111</v>
          </cell>
          <cell r="B114" t="str">
            <v>Warranty Reserve</v>
          </cell>
          <cell r="C114">
            <v>-241692</v>
          </cell>
        </row>
        <row r="115">
          <cell r="A115" t="str">
            <v>RES113</v>
          </cell>
          <cell r="B115" t="str">
            <v>Nuc Last Core Expense</v>
          </cell>
          <cell r="C115">
            <v>4775920</v>
          </cell>
        </row>
        <row r="116">
          <cell r="A116" t="str">
            <v>RES114</v>
          </cell>
          <cell r="B116" t="str">
            <v>Nuc M and S Inventory</v>
          </cell>
          <cell r="C116">
            <v>1071739</v>
          </cell>
        </row>
        <row r="117">
          <cell r="A117" t="str">
            <v>RES116</v>
          </cell>
          <cell r="B117" t="str">
            <v>Sales Tax</v>
          </cell>
          <cell r="C117">
            <v>0</v>
          </cell>
        </row>
        <row r="118">
          <cell r="A118" t="str">
            <v>RES117</v>
          </cell>
          <cell r="B118" t="str">
            <v>Elmore Litigation Reserve</v>
          </cell>
          <cell r="C118">
            <v>118783</v>
          </cell>
        </row>
        <row r="119">
          <cell r="A119" t="str">
            <v>RES126</v>
          </cell>
          <cell r="B119" t="str">
            <v>Nuclear Rad Waste</v>
          </cell>
          <cell r="C119">
            <v>5107479</v>
          </cell>
        </row>
        <row r="120">
          <cell r="A120" t="str">
            <v>RES127</v>
          </cell>
          <cell r="B120" t="str">
            <v>IBM Credit - L/T</v>
          </cell>
          <cell r="C120">
            <v>-175501</v>
          </cell>
        </row>
        <row r="121">
          <cell r="A121" t="str">
            <v>RES129</v>
          </cell>
          <cell r="B121" t="str">
            <v>IBM Credit - S/T</v>
          </cell>
          <cell r="C121">
            <v>0</v>
          </cell>
        </row>
        <row r="122">
          <cell r="A122" t="str">
            <v>RES132</v>
          </cell>
          <cell r="B122" t="str">
            <v>Enersys-Warranty</v>
          </cell>
          <cell r="C122">
            <v>-1986743</v>
          </cell>
        </row>
        <row r="123">
          <cell r="A123" t="str">
            <v>RES134</v>
          </cell>
          <cell r="B123" t="str">
            <v>Glade Coal Reimbursement/Abandonment Loss</v>
          </cell>
          <cell r="C123" t="str">
            <v>0</v>
          </cell>
        </row>
        <row r="124">
          <cell r="A124" t="str">
            <v>RES135</v>
          </cell>
          <cell r="B124" t="str">
            <v>Rothenberg Obligation</v>
          </cell>
          <cell r="C124">
            <v>-144357</v>
          </cell>
        </row>
        <row r="125">
          <cell r="A125" t="str">
            <v>RES137</v>
          </cell>
          <cell r="B125" t="str">
            <v>Savings/Warrant Reserve</v>
          </cell>
          <cell r="C125">
            <v>226443</v>
          </cell>
        </row>
        <row r="126">
          <cell r="A126" t="str">
            <v>RES138</v>
          </cell>
          <cell r="B126" t="str">
            <v>Extended Warranty</v>
          </cell>
          <cell r="C126">
            <v>1324450</v>
          </cell>
        </row>
        <row r="127">
          <cell r="A127" t="str">
            <v>RES301</v>
          </cell>
          <cell r="B127" t="str">
            <v>Environmental Liability</v>
          </cell>
          <cell r="C127">
            <v>-4371100</v>
          </cell>
        </row>
        <row r="128">
          <cell r="A128" t="str">
            <v>RES401</v>
          </cell>
          <cell r="B128" t="str">
            <v>Vacation Pay Accrual</v>
          </cell>
          <cell r="C128">
            <v>-10377984</v>
          </cell>
        </row>
        <row r="129">
          <cell r="A129" t="str">
            <v>RES601</v>
          </cell>
          <cell r="B129" t="str">
            <v>Dormant materials</v>
          </cell>
          <cell r="C129" t="str">
            <v>0</v>
          </cell>
        </row>
        <row r="130">
          <cell r="A130" t="str">
            <v>RES801</v>
          </cell>
          <cell r="B130" t="str">
            <v>FMPA Settlement Agreement</v>
          </cell>
          <cell r="C130">
            <v>-1472400</v>
          </cell>
        </row>
        <row r="131">
          <cell r="A131" t="str">
            <v>REV103</v>
          </cell>
          <cell r="B131" t="str">
            <v>Measurement and Verification Income</v>
          </cell>
          <cell r="C131">
            <v>-68778</v>
          </cell>
        </row>
        <row r="132">
          <cell r="A132" t="str">
            <v>RSH101</v>
          </cell>
          <cell r="B132" t="str">
            <v>Computer Software</v>
          </cell>
          <cell r="C132">
            <v>-59340443</v>
          </cell>
        </row>
        <row r="133">
          <cell r="A133" t="str">
            <v>RSH102</v>
          </cell>
          <cell r="B133" t="str">
            <v>Research &amp; Experiment</v>
          </cell>
          <cell r="C133" t="str">
            <v>0</v>
          </cell>
        </row>
        <row r="134">
          <cell r="A134" t="str">
            <v>RSH103</v>
          </cell>
          <cell r="B134" t="str">
            <v>AIX Software</v>
          </cell>
          <cell r="C134">
            <v>-102646</v>
          </cell>
        </row>
        <row r="135">
          <cell r="A135" t="str">
            <v>RSH105</v>
          </cell>
          <cell r="B135" t="str">
            <v>Nuclear R and E Costs</v>
          </cell>
          <cell r="C135">
            <v>-10482603</v>
          </cell>
        </row>
        <row r="136">
          <cell r="A136" t="str">
            <v>SAL102</v>
          </cell>
          <cell r="B136" t="str">
            <v>Gain Gas Contracts - FPLES</v>
          </cell>
          <cell r="C136">
            <v>-122259</v>
          </cell>
        </row>
        <row r="137">
          <cell r="A137" t="str">
            <v>SAL301</v>
          </cell>
          <cell r="B137" t="str">
            <v>Cap Gain Emiss Allow</v>
          </cell>
          <cell r="C137">
            <v>-169370</v>
          </cell>
        </row>
        <row r="138">
          <cell r="A138" t="str">
            <v>SAL601</v>
          </cell>
          <cell r="B138" t="str">
            <v>Mitigation Bank Gains</v>
          </cell>
          <cell r="C138">
            <v>-8486670</v>
          </cell>
        </row>
        <row r="139">
          <cell r="A139" t="str">
            <v>SAL602</v>
          </cell>
          <cell r="B139" t="str">
            <v>Gain on Sale of MIT Credits</v>
          </cell>
          <cell r="C139">
            <v>1000000</v>
          </cell>
        </row>
        <row r="140">
          <cell r="A140" t="str">
            <v>SJR101</v>
          </cell>
          <cell r="B140" t="str">
            <v>SJRPP Decommissioning</v>
          </cell>
          <cell r="C140">
            <v>1583240</v>
          </cell>
        </row>
        <row r="141">
          <cell r="A141" t="str">
            <v>SJR102</v>
          </cell>
          <cell r="B141" t="str">
            <v>SJRPP Def Interest</v>
          </cell>
          <cell r="C141">
            <v>-3301962</v>
          </cell>
        </row>
        <row r="142">
          <cell r="A142" t="str">
            <v>STM201</v>
          </cell>
          <cell r="B142" t="str">
            <v>Storm Fund Below</v>
          </cell>
          <cell r="C142">
            <v>6198447</v>
          </cell>
        </row>
        <row r="143">
          <cell r="A143" t="str">
            <v>STM401</v>
          </cell>
          <cell r="B143" t="str">
            <v>Storm Recovery Property</v>
          </cell>
          <cell r="C143">
            <v>74682579</v>
          </cell>
        </row>
        <row r="144">
          <cell r="A144" t="str">
            <v>STM402</v>
          </cell>
          <cell r="B144" t="str">
            <v>Over/Under Recovery - FREC</v>
          </cell>
          <cell r="C144">
            <v>909162</v>
          </cell>
        </row>
        <row r="145">
          <cell r="A145" t="str">
            <v>STM406</v>
          </cell>
          <cell r="B145" t="str">
            <v>Storm - Reg Asset - Non-Regulated</v>
          </cell>
          <cell r="C145">
            <v>130694</v>
          </cell>
        </row>
        <row r="146">
          <cell r="A146" t="str">
            <v>STM407</v>
          </cell>
          <cell r="B146" t="str">
            <v>Storm Recovery - Current</v>
          </cell>
          <cell r="C146">
            <v>-5308138</v>
          </cell>
        </row>
        <row r="147">
          <cell r="A147" t="str">
            <v>STM408</v>
          </cell>
          <cell r="B147" t="str">
            <v>Involuntary Conversion - Storm - Deferred Gain Reg Asset</v>
          </cell>
          <cell r="C147">
            <v>-8583074</v>
          </cell>
        </row>
        <row r="148">
          <cell r="A148" t="str">
            <v>STM409</v>
          </cell>
          <cell r="B148" t="str">
            <v>Storm-Reg Asset - Regulated</v>
          </cell>
          <cell r="C148">
            <v>2093144</v>
          </cell>
        </row>
        <row r="149">
          <cell r="A149" t="str">
            <v>SUB101</v>
          </cell>
          <cell r="B149" t="str">
            <v>Equity Earnings Subs</v>
          </cell>
          <cell r="C149">
            <v>-20209309</v>
          </cell>
        </row>
        <row r="150">
          <cell r="A150" t="str">
            <v>UBR102</v>
          </cell>
          <cell r="B150" t="str">
            <v>Unbilled Revenue FPSC</v>
          </cell>
          <cell r="C150">
            <v>159810137</v>
          </cell>
        </row>
      </sheetData>
      <sheetData sheetId="1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 DIFF"/>
      <sheetName val="NOI"/>
      <sheetName val="Rate Base"/>
      <sheetName val="Cap Struct"/>
      <sheetName val="Cost of Capital Calc"/>
      <sheetName val="Cap Structure"/>
      <sheetName val="Cap Structure Adj"/>
      <sheetName val="Cap Structure Cost Rates"/>
      <sheetName val="NON UTILITY"/>
      <sheetName val="CURRENT MONTH"/>
      <sheetName val="PRIOR MONTH"/>
      <sheetName val="Cap Struct - Current"/>
      <sheetName val="Cap Struct - Prior"/>
      <sheetName val="Flowback"/>
    </sheetNames>
    <sheetDataSet>
      <sheetData sheetId="0">
        <row r="1">
          <cell r="B1">
            <v>201402</v>
          </cell>
        </row>
      </sheetData>
      <sheetData sheetId="1"/>
      <sheetData sheetId="2">
        <row r="67">
          <cell r="E67">
            <v>24017317542.09</v>
          </cell>
        </row>
      </sheetData>
      <sheetData sheetId="3"/>
      <sheetData sheetId="4"/>
      <sheetData sheetId="5">
        <row r="1">
          <cell r="A1" t="str">
            <v>CATEGORY</v>
          </cell>
          <cell r="B1" t="str">
            <v>LEDGER_MONTH</v>
          </cell>
          <cell r="D1" t="str">
            <v>AMOUNT</v>
          </cell>
        </row>
        <row r="2">
          <cell r="A2" t="str">
            <v>COMMON_EQUITY</v>
          </cell>
          <cell r="B2">
            <v>201212</v>
          </cell>
          <cell r="D2">
            <v>-11636415847.379999</v>
          </cell>
        </row>
        <row r="3">
          <cell r="A3" t="str">
            <v>CUSTOMER_DEPOSITS</v>
          </cell>
          <cell r="B3">
            <v>201306</v>
          </cell>
          <cell r="D3">
            <v>-503969294.93000001</v>
          </cell>
        </row>
        <row r="4">
          <cell r="A4" t="str">
            <v>LONG_TERM_DEBT</v>
          </cell>
          <cell r="B4">
            <v>201311</v>
          </cell>
          <cell r="D4">
            <v>-8538735375.3500004</v>
          </cell>
        </row>
        <row r="5">
          <cell r="A5" t="str">
            <v>COMMON_EQUITY</v>
          </cell>
          <cell r="B5">
            <v>201302</v>
          </cell>
          <cell r="D5">
            <v>-11907695036.91</v>
          </cell>
        </row>
        <row r="6">
          <cell r="A6" t="str">
            <v>PREFERRED_STOCK</v>
          </cell>
          <cell r="B6">
            <v>201303</v>
          </cell>
          <cell r="D6">
            <v>0</v>
          </cell>
        </row>
        <row r="7">
          <cell r="A7" t="str">
            <v>SHORT_TERM_DEBT</v>
          </cell>
          <cell r="B7">
            <v>201311</v>
          </cell>
          <cell r="D7">
            <v>-501976923.07999998</v>
          </cell>
        </row>
        <row r="8">
          <cell r="A8" t="str">
            <v>PREFERRED_STOCK</v>
          </cell>
          <cell r="B8">
            <v>201311</v>
          </cell>
          <cell r="D8">
            <v>0</v>
          </cell>
        </row>
        <row r="9">
          <cell r="A9" t="str">
            <v>SHORT_TERM_DEBT</v>
          </cell>
          <cell r="B9">
            <v>201303</v>
          </cell>
          <cell r="D9">
            <v>-536730769.23000002</v>
          </cell>
        </row>
        <row r="10">
          <cell r="A10" t="str">
            <v>SHORT_TERM_DEBT</v>
          </cell>
          <cell r="B10">
            <v>201308</v>
          </cell>
          <cell r="D10">
            <v>-526230769.23000002</v>
          </cell>
        </row>
        <row r="11">
          <cell r="A11" t="str">
            <v>LONG_TERM_DEBT</v>
          </cell>
          <cell r="B11">
            <v>201101</v>
          </cell>
          <cell r="D11">
            <v>-6295474450.1400003</v>
          </cell>
        </row>
        <row r="12">
          <cell r="A12" t="str">
            <v>DEFERRED_INCOME_TAX</v>
          </cell>
          <cell r="B12">
            <v>201102</v>
          </cell>
          <cell r="D12">
            <v>-3869963560.9699998</v>
          </cell>
        </row>
        <row r="13">
          <cell r="A13" t="str">
            <v>COMMON_EQUITY</v>
          </cell>
          <cell r="B13">
            <v>201102</v>
          </cell>
          <cell r="D13">
            <v>-9265020896.6900005</v>
          </cell>
        </row>
        <row r="14">
          <cell r="A14" t="str">
            <v>LONG_TERM_DEBT</v>
          </cell>
          <cell r="B14">
            <v>201104</v>
          </cell>
          <cell r="D14">
            <v>-6365373276.0100002</v>
          </cell>
        </row>
        <row r="15">
          <cell r="A15" t="str">
            <v>SHORT_TERM_DEBT</v>
          </cell>
          <cell r="B15">
            <v>201105</v>
          </cell>
          <cell r="D15">
            <v>-480836615.38</v>
          </cell>
        </row>
        <row r="16">
          <cell r="A16" t="str">
            <v>LONG_TERM_DEBT</v>
          </cell>
          <cell r="B16">
            <v>201106</v>
          </cell>
          <cell r="D16">
            <v>-6448457462.6300001</v>
          </cell>
        </row>
        <row r="17">
          <cell r="A17" t="str">
            <v>PREFERRED_STOCK</v>
          </cell>
          <cell r="B17">
            <v>201109</v>
          </cell>
          <cell r="D17">
            <v>0</v>
          </cell>
        </row>
        <row r="18">
          <cell r="A18" t="str">
            <v>PREFERRED_STOCK</v>
          </cell>
          <cell r="B18">
            <v>201110</v>
          </cell>
          <cell r="D18">
            <v>0</v>
          </cell>
        </row>
        <row r="19">
          <cell r="A19" t="str">
            <v>CUSTOMER_DEPOSITS</v>
          </cell>
          <cell r="B19">
            <v>201112</v>
          </cell>
          <cell r="D19">
            <v>-616149991.22000003</v>
          </cell>
        </row>
        <row r="20">
          <cell r="A20" t="str">
            <v>SHORT_TERM_DEBT</v>
          </cell>
          <cell r="B20">
            <v>201112</v>
          </cell>
          <cell r="D20">
            <v>-413298332.36000001</v>
          </cell>
        </row>
        <row r="21">
          <cell r="A21" t="str">
            <v>DEFERRED_INCOME_TAX</v>
          </cell>
          <cell r="B21">
            <v>201203</v>
          </cell>
          <cell r="D21">
            <v>-4449006846.3199997</v>
          </cell>
        </row>
        <row r="22">
          <cell r="A22" t="str">
            <v>LONG_TERM_DEBT</v>
          </cell>
          <cell r="B22">
            <v>201204</v>
          </cell>
          <cell r="D22">
            <v>-7054534888.5100002</v>
          </cell>
        </row>
        <row r="23">
          <cell r="A23" t="str">
            <v>CUSTOMER_DEPOSITS</v>
          </cell>
          <cell r="B23">
            <v>201204</v>
          </cell>
          <cell r="D23">
            <v>-583295131.92999995</v>
          </cell>
        </row>
        <row r="24">
          <cell r="A24" t="str">
            <v>INVESTMENT_TAX_CREDITS</v>
          </cell>
          <cell r="B24">
            <v>201204</v>
          </cell>
          <cell r="D24">
            <v>-182507682.59</v>
          </cell>
        </row>
        <row r="25">
          <cell r="A25" t="str">
            <v>PREFERRED_STOCK</v>
          </cell>
          <cell r="B25">
            <v>201205</v>
          </cell>
          <cell r="D25">
            <v>0</v>
          </cell>
        </row>
        <row r="26">
          <cell r="A26" t="str">
            <v>PREFERRED_STOCK</v>
          </cell>
          <cell r="B26">
            <v>201206</v>
          </cell>
          <cell r="D26">
            <v>0</v>
          </cell>
        </row>
        <row r="27">
          <cell r="A27" t="str">
            <v>COMMON_EQUITY</v>
          </cell>
          <cell r="B27">
            <v>201207</v>
          </cell>
          <cell r="D27">
            <v>-10965003318.469999</v>
          </cell>
        </row>
        <row r="28">
          <cell r="A28" t="str">
            <v>COMMON_EQUITY</v>
          </cell>
          <cell r="B28">
            <v>201208</v>
          </cell>
          <cell r="D28">
            <v>-11106951331.1</v>
          </cell>
        </row>
        <row r="29">
          <cell r="A29" t="str">
            <v>COMMON_EQUITY</v>
          </cell>
          <cell r="B29">
            <v>201210</v>
          </cell>
          <cell r="D29">
            <v>-11361111399.719999</v>
          </cell>
        </row>
        <row r="30">
          <cell r="A30" t="str">
            <v>PREFERRED_STOCK</v>
          </cell>
          <cell r="B30">
            <v>201210</v>
          </cell>
          <cell r="D30">
            <v>0</v>
          </cell>
        </row>
        <row r="31">
          <cell r="A31" t="str">
            <v>PREFERRED_STOCK</v>
          </cell>
          <cell r="B31">
            <v>201212</v>
          </cell>
          <cell r="D31">
            <v>0</v>
          </cell>
        </row>
        <row r="32">
          <cell r="A32" t="str">
            <v>DEFERRED_INCOME_TAX</v>
          </cell>
          <cell r="B32">
            <v>201212</v>
          </cell>
          <cell r="D32">
            <v>-4913064710.9700003</v>
          </cell>
        </row>
        <row r="33">
          <cell r="A33" t="str">
            <v>COMMON_EQUITY</v>
          </cell>
          <cell r="B33">
            <v>201306</v>
          </cell>
          <cell r="D33">
            <v>-12362860060.450001</v>
          </cell>
        </row>
        <row r="34">
          <cell r="A34" t="str">
            <v>DEFERRED_INCOME_TAX</v>
          </cell>
          <cell r="B34">
            <v>201304</v>
          </cell>
          <cell r="D34">
            <v>-5236669491.6700001</v>
          </cell>
        </row>
        <row r="35">
          <cell r="A35" t="str">
            <v>PREFERRED_STOCK</v>
          </cell>
          <cell r="B35">
            <v>201304</v>
          </cell>
          <cell r="D35">
            <v>0</v>
          </cell>
        </row>
        <row r="36">
          <cell r="A36" t="str">
            <v>COMMON_EQUITY</v>
          </cell>
          <cell r="B36">
            <v>201303</v>
          </cell>
          <cell r="D36">
            <v>-12018062734.98</v>
          </cell>
        </row>
        <row r="37">
          <cell r="A37" t="str">
            <v>LONG_TERM_DEBT</v>
          </cell>
          <cell r="B37">
            <v>201301</v>
          </cell>
          <cell r="D37">
            <v>-7941668825.5200005</v>
          </cell>
        </row>
        <row r="38">
          <cell r="A38" t="str">
            <v>CUSTOMER_DEPOSITS</v>
          </cell>
          <cell r="B38">
            <v>201301</v>
          </cell>
          <cell r="D38">
            <v>-512172474.79000002</v>
          </cell>
        </row>
        <row r="39">
          <cell r="A39" t="str">
            <v>SHORT_TERM_DEBT</v>
          </cell>
          <cell r="B39">
            <v>201306</v>
          </cell>
          <cell r="D39">
            <v>-499300000</v>
          </cell>
        </row>
        <row r="40">
          <cell r="A40" t="str">
            <v>PREFERRED_STOCK</v>
          </cell>
          <cell r="B40">
            <v>201302</v>
          </cell>
          <cell r="D40">
            <v>0</v>
          </cell>
        </row>
        <row r="41">
          <cell r="A41" t="str">
            <v>PREFERRED_STOCK</v>
          </cell>
          <cell r="B41">
            <v>201310</v>
          </cell>
          <cell r="D41">
            <v>0</v>
          </cell>
        </row>
        <row r="42">
          <cell r="A42" t="str">
            <v>CUSTOMER_DEPOSITS</v>
          </cell>
          <cell r="B42">
            <v>201101</v>
          </cell>
          <cell r="D42">
            <v>-623801188.28999996</v>
          </cell>
        </row>
        <row r="43">
          <cell r="A43" t="str">
            <v>DEFERRED_INCOME_TAX</v>
          </cell>
          <cell r="B43">
            <v>201105</v>
          </cell>
          <cell r="D43">
            <v>-3969171018.8800001</v>
          </cell>
        </row>
        <row r="44">
          <cell r="A44" t="str">
            <v>INVESTMENT_TAX_CREDITS</v>
          </cell>
          <cell r="B44">
            <v>201105</v>
          </cell>
          <cell r="D44">
            <v>-133189721.37</v>
          </cell>
        </row>
        <row r="45">
          <cell r="A45" t="str">
            <v>LONG_TERM_DEBT</v>
          </cell>
          <cell r="B45">
            <v>201107</v>
          </cell>
          <cell r="D45">
            <v>-6499475170.2399998</v>
          </cell>
        </row>
        <row r="46">
          <cell r="A46" t="str">
            <v>DEFERRED_INCOME_TAX</v>
          </cell>
          <cell r="B46">
            <v>201108</v>
          </cell>
          <cell r="D46">
            <v>-4091537261.3800001</v>
          </cell>
        </row>
        <row r="47">
          <cell r="A47" t="str">
            <v>INVESTMENT_TAX_CREDITS</v>
          </cell>
          <cell r="B47">
            <v>201109</v>
          </cell>
          <cell r="D47">
            <v>-168773004.55000001</v>
          </cell>
        </row>
        <row r="48">
          <cell r="A48" t="str">
            <v>CUSTOMER_DEPOSITS</v>
          </cell>
          <cell r="B48">
            <v>201109</v>
          </cell>
          <cell r="D48">
            <v>-629881396.59000003</v>
          </cell>
        </row>
        <row r="49">
          <cell r="A49" t="str">
            <v>DEFERRED_INCOME_TAX</v>
          </cell>
          <cell r="B49">
            <v>201110</v>
          </cell>
          <cell r="D49">
            <v>-4180493665.5599999</v>
          </cell>
        </row>
        <row r="50">
          <cell r="A50" t="str">
            <v>INVESTMENT_TAX_CREDITS</v>
          </cell>
          <cell r="B50">
            <v>201112</v>
          </cell>
          <cell r="D50">
            <v>-185571985.50999999</v>
          </cell>
        </row>
        <row r="51">
          <cell r="A51" t="str">
            <v>COMMON_EQUITY</v>
          </cell>
          <cell r="B51">
            <v>201201</v>
          </cell>
          <cell r="D51">
            <v>-10165739963.290001</v>
          </cell>
        </row>
        <row r="52">
          <cell r="A52" t="str">
            <v>LONG_TERM_DEBT</v>
          </cell>
          <cell r="B52">
            <v>201203</v>
          </cell>
          <cell r="D52">
            <v>-6993192828.3100004</v>
          </cell>
        </row>
        <row r="53">
          <cell r="A53" t="str">
            <v>LONG_TERM_DEBT</v>
          </cell>
          <cell r="B53">
            <v>201205</v>
          </cell>
          <cell r="D53">
            <v>-7161349205.3299999</v>
          </cell>
        </row>
        <row r="54">
          <cell r="A54" t="str">
            <v>COMMON_EQUITY</v>
          </cell>
          <cell r="B54">
            <v>201205</v>
          </cell>
          <cell r="D54">
            <v>-10666397648.129999</v>
          </cell>
        </row>
        <row r="55">
          <cell r="A55" t="str">
            <v>LONG_TERM_DEBT</v>
          </cell>
          <cell r="B55">
            <v>201206</v>
          </cell>
          <cell r="D55">
            <v>-7268159478.1099997</v>
          </cell>
        </row>
        <row r="56">
          <cell r="A56" t="str">
            <v>LONG_TERM_DEBT</v>
          </cell>
          <cell r="B56">
            <v>201209</v>
          </cell>
          <cell r="D56">
            <v>-7529690809.5500002</v>
          </cell>
        </row>
        <row r="57">
          <cell r="A57" t="str">
            <v>DEFERRED_INCOME_TAX</v>
          </cell>
          <cell r="B57">
            <v>201210</v>
          </cell>
          <cell r="D57">
            <v>-4748809670.3199997</v>
          </cell>
        </row>
        <row r="58">
          <cell r="A58" t="str">
            <v>SHORT_TERM_DEBT</v>
          </cell>
          <cell r="B58">
            <v>201210</v>
          </cell>
          <cell r="D58">
            <v>-530830769.23000002</v>
          </cell>
        </row>
        <row r="59">
          <cell r="A59" t="str">
            <v>CUSTOMER_DEPOSITS</v>
          </cell>
          <cell r="B59">
            <v>201303</v>
          </cell>
          <cell r="D59">
            <v>-508529621.64999998</v>
          </cell>
        </row>
        <row r="60">
          <cell r="A60" t="str">
            <v>CUSTOMER_DEPOSITS</v>
          </cell>
          <cell r="B60">
            <v>201305</v>
          </cell>
          <cell r="D60">
            <v>-505329276.08999997</v>
          </cell>
        </row>
        <row r="61">
          <cell r="A61" t="str">
            <v>DEFERRED_INCOME_TAX</v>
          </cell>
          <cell r="B61">
            <v>201305</v>
          </cell>
          <cell r="D61">
            <v>-5309456813.9899998</v>
          </cell>
        </row>
        <row r="62">
          <cell r="A62" t="str">
            <v>COMMON_EQUITY</v>
          </cell>
          <cell r="B62">
            <v>201211</v>
          </cell>
          <cell r="D62">
            <v>-11502954474.1</v>
          </cell>
        </row>
        <row r="63">
          <cell r="A63" t="str">
            <v>INVESTMENT_TAX_CREDITS</v>
          </cell>
          <cell r="B63">
            <v>201306</v>
          </cell>
          <cell r="D63">
            <v>-172834557.28</v>
          </cell>
        </row>
        <row r="64">
          <cell r="A64" t="str">
            <v>SHORT_TERM_DEBT</v>
          </cell>
          <cell r="B64">
            <v>201309</v>
          </cell>
          <cell r="D64">
            <v>-534253846.14999998</v>
          </cell>
        </row>
        <row r="65">
          <cell r="A65" t="str">
            <v>PREFERRED_STOCK</v>
          </cell>
          <cell r="B65">
            <v>201309</v>
          </cell>
          <cell r="D65">
            <v>0</v>
          </cell>
        </row>
        <row r="66">
          <cell r="A66" t="str">
            <v>PREFERRED_STOCK</v>
          </cell>
          <cell r="B66">
            <v>201301</v>
          </cell>
          <cell r="D66">
            <v>0</v>
          </cell>
        </row>
        <row r="67">
          <cell r="A67" t="str">
            <v>DEFERRED_INCOME_TAX</v>
          </cell>
          <cell r="B67">
            <v>201307</v>
          </cell>
          <cell r="D67">
            <v>-5451554417.4499998</v>
          </cell>
        </row>
        <row r="68">
          <cell r="A68" t="str">
            <v>SHORT_TERM_DEBT</v>
          </cell>
          <cell r="B68">
            <v>201307</v>
          </cell>
          <cell r="D68">
            <v>-513723076.92000002</v>
          </cell>
        </row>
        <row r="69">
          <cell r="A69" t="str">
            <v>LONG_TERM_DEBT</v>
          </cell>
          <cell r="B69">
            <v>201310</v>
          </cell>
          <cell r="D69">
            <v>-8481755450.8999996</v>
          </cell>
        </row>
        <row r="70">
          <cell r="A70" t="str">
            <v>SHORT_TERM_DEBT</v>
          </cell>
          <cell r="B70">
            <v>201310</v>
          </cell>
          <cell r="D70">
            <v>-522484615.38</v>
          </cell>
        </row>
        <row r="71">
          <cell r="A71" t="str">
            <v>INVESTMENT_TAX_CREDITS</v>
          </cell>
          <cell r="B71">
            <v>201103</v>
          </cell>
          <cell r="D71">
            <v>-112221531.08</v>
          </cell>
        </row>
        <row r="72">
          <cell r="A72" t="str">
            <v>SHORT_TERM_DEBT</v>
          </cell>
          <cell r="B72">
            <v>201103</v>
          </cell>
          <cell r="D72">
            <v>-582329692.30999994</v>
          </cell>
        </row>
        <row r="73">
          <cell r="A73" t="str">
            <v>LONG_TERM_DEBT</v>
          </cell>
          <cell r="B73">
            <v>201105</v>
          </cell>
          <cell r="D73">
            <v>-6397417865.6999998</v>
          </cell>
        </row>
        <row r="74">
          <cell r="A74" t="str">
            <v>COMMON_EQUITY</v>
          </cell>
          <cell r="B74">
            <v>201105</v>
          </cell>
          <cell r="D74">
            <v>-9503403418.1900005</v>
          </cell>
        </row>
        <row r="75">
          <cell r="A75" t="str">
            <v>INVESTMENT_TAX_CREDITS</v>
          </cell>
          <cell r="B75">
            <v>201106</v>
          </cell>
          <cell r="D75">
            <v>-142215450.44</v>
          </cell>
        </row>
        <row r="76">
          <cell r="A76" t="str">
            <v>PREFERRED_STOCK</v>
          </cell>
          <cell r="B76">
            <v>201108</v>
          </cell>
          <cell r="D76">
            <v>0</v>
          </cell>
        </row>
        <row r="77">
          <cell r="A77" t="str">
            <v>SHORT_TERM_DEBT</v>
          </cell>
          <cell r="B77">
            <v>201110</v>
          </cell>
          <cell r="D77">
            <v>-394487947.74000001</v>
          </cell>
        </row>
        <row r="78">
          <cell r="A78" t="str">
            <v>DEFERRED_INCOME_TAX</v>
          </cell>
          <cell r="B78">
            <v>201112</v>
          </cell>
          <cell r="D78">
            <v>-4284283853.0599999</v>
          </cell>
        </row>
        <row r="79">
          <cell r="A79" t="str">
            <v>CUSTOMER_DEPOSITS</v>
          </cell>
          <cell r="B79">
            <v>201201</v>
          </cell>
          <cell r="D79">
            <v>-608221680.78999996</v>
          </cell>
        </row>
        <row r="80">
          <cell r="A80" t="str">
            <v>DEFERRED_INCOME_TAX</v>
          </cell>
          <cell r="B80">
            <v>201202</v>
          </cell>
          <cell r="D80">
            <v>-4400115759.8500004</v>
          </cell>
        </row>
        <row r="81">
          <cell r="A81" t="str">
            <v>PREFERRED_STOCK</v>
          </cell>
          <cell r="B81">
            <v>201202</v>
          </cell>
          <cell r="D81">
            <v>0</v>
          </cell>
        </row>
        <row r="82">
          <cell r="A82" t="str">
            <v>SHORT_TERM_DEBT</v>
          </cell>
          <cell r="B82">
            <v>201203</v>
          </cell>
          <cell r="D82">
            <v>-482306024.67000002</v>
          </cell>
        </row>
        <row r="83">
          <cell r="A83" t="str">
            <v>COMMON_EQUITY</v>
          </cell>
          <cell r="B83">
            <v>201203</v>
          </cell>
          <cell r="D83">
            <v>-10411124446.43</v>
          </cell>
        </row>
        <row r="84">
          <cell r="A84" t="str">
            <v>SHORT_TERM_DEBT</v>
          </cell>
          <cell r="B84">
            <v>201206</v>
          </cell>
          <cell r="D84">
            <v>-531429101.58999997</v>
          </cell>
        </row>
        <row r="85">
          <cell r="A85" t="str">
            <v>LONG_TERM_DEBT</v>
          </cell>
          <cell r="B85">
            <v>201207</v>
          </cell>
          <cell r="D85">
            <v>-7356004930.4899998</v>
          </cell>
        </row>
        <row r="86">
          <cell r="A86" t="str">
            <v>INVESTMENT_TAX_CREDITS</v>
          </cell>
          <cell r="B86">
            <v>201207</v>
          </cell>
          <cell r="D86">
            <v>-180286591.50999999</v>
          </cell>
        </row>
        <row r="87">
          <cell r="A87" t="str">
            <v>SHORT_TERM_DEBT</v>
          </cell>
          <cell r="B87">
            <v>201207</v>
          </cell>
          <cell r="D87">
            <v>-514667563.13</v>
          </cell>
        </row>
        <row r="88">
          <cell r="A88" t="str">
            <v>INVESTMENT_TAX_CREDITS</v>
          </cell>
          <cell r="B88">
            <v>201208</v>
          </cell>
          <cell r="D88">
            <v>-179559940.88999999</v>
          </cell>
        </row>
        <row r="89">
          <cell r="A89" t="str">
            <v>CUSTOMER_DEPOSITS</v>
          </cell>
          <cell r="B89">
            <v>201208</v>
          </cell>
          <cell r="D89">
            <v>-546072459.48000002</v>
          </cell>
        </row>
        <row r="90">
          <cell r="A90" t="str">
            <v>LONG_TERM_DEBT</v>
          </cell>
          <cell r="B90">
            <v>201210</v>
          </cell>
          <cell r="D90">
            <v>-7617356518.5900002</v>
          </cell>
        </row>
        <row r="91">
          <cell r="A91" t="str">
            <v>CUSTOMER_DEPOSITS</v>
          </cell>
          <cell r="B91">
            <v>201212</v>
          </cell>
          <cell r="D91">
            <v>-515151811.66000003</v>
          </cell>
        </row>
        <row r="92">
          <cell r="A92" t="str">
            <v>DEFERRED_INCOME_TAX</v>
          </cell>
          <cell r="B92">
            <v>201306</v>
          </cell>
          <cell r="D92">
            <v>-5379436651.9099998</v>
          </cell>
        </row>
        <row r="93">
          <cell r="A93" t="str">
            <v>LONG_TERM_DEBT</v>
          </cell>
          <cell r="B93">
            <v>201305</v>
          </cell>
          <cell r="D93">
            <v>-8198419707.9300003</v>
          </cell>
        </row>
        <row r="94">
          <cell r="A94" t="str">
            <v>COMMON_EQUITY</v>
          </cell>
          <cell r="B94">
            <v>201307</v>
          </cell>
          <cell r="D94">
            <v>-12468285919.719999</v>
          </cell>
        </row>
        <row r="95">
          <cell r="A95" t="str">
            <v>DEFERRED_INCOME_TAX</v>
          </cell>
          <cell r="B95">
            <v>201311</v>
          </cell>
          <cell r="D95">
            <v>-5710361880.5299997</v>
          </cell>
        </row>
        <row r="96">
          <cell r="A96" t="str">
            <v>LONG_TERM_DEBT</v>
          </cell>
          <cell r="B96">
            <v>201303</v>
          </cell>
          <cell r="D96">
            <v>-8069085586.1300001</v>
          </cell>
        </row>
        <row r="97">
          <cell r="A97" t="str">
            <v>INVESTMENT_TAX_CREDITS</v>
          </cell>
          <cell r="B97">
            <v>201305</v>
          </cell>
          <cell r="D97">
            <v>-173452638.97</v>
          </cell>
        </row>
        <row r="98">
          <cell r="A98" t="str">
            <v>DEFERRED_INCOME_TAX</v>
          </cell>
          <cell r="B98">
            <v>201302</v>
          </cell>
          <cell r="D98">
            <v>-5084308175.4499998</v>
          </cell>
        </row>
        <row r="99">
          <cell r="A99" t="str">
            <v>LONG_TERM_DEBT</v>
          </cell>
          <cell r="B99">
            <v>201211</v>
          </cell>
          <cell r="D99">
            <v>-7705102034.5500002</v>
          </cell>
        </row>
        <row r="100">
          <cell r="A100" t="str">
            <v>DEFERRED_INCOME_TAX</v>
          </cell>
          <cell r="B100">
            <v>201303</v>
          </cell>
          <cell r="D100">
            <v>-5160814112.5200005</v>
          </cell>
        </row>
        <row r="101">
          <cell r="A101" t="str">
            <v>INVESTMENT_TAX_CREDITS</v>
          </cell>
          <cell r="B101">
            <v>201302</v>
          </cell>
          <cell r="D101">
            <v>-175381169.59</v>
          </cell>
        </row>
        <row r="102">
          <cell r="A102" t="str">
            <v>SHORT_TERM_DEBT</v>
          </cell>
          <cell r="B102">
            <v>201302</v>
          </cell>
          <cell r="D102">
            <v>-508338461.54000002</v>
          </cell>
        </row>
        <row r="103">
          <cell r="A103" t="str">
            <v>PREFERRED_STOCK</v>
          </cell>
          <cell r="B103">
            <v>201306</v>
          </cell>
          <cell r="D103">
            <v>0</v>
          </cell>
        </row>
        <row r="104">
          <cell r="A104" t="str">
            <v>CUSTOMER_DEPOSITS</v>
          </cell>
          <cell r="B104">
            <v>201309</v>
          </cell>
          <cell r="D104">
            <v>-500995098.51999998</v>
          </cell>
        </row>
        <row r="105">
          <cell r="A105" t="str">
            <v>COMMON_EQUITY</v>
          </cell>
          <cell r="B105">
            <v>201101</v>
          </cell>
          <cell r="D105">
            <v>-9189419694.1200008</v>
          </cell>
        </row>
        <row r="106">
          <cell r="A106" t="str">
            <v>LONG_TERM_DEBT</v>
          </cell>
          <cell r="B106">
            <v>201102</v>
          </cell>
          <cell r="D106">
            <v>-6330221174.21</v>
          </cell>
        </row>
        <row r="107">
          <cell r="A107" t="str">
            <v>INVESTMENT_TAX_CREDITS</v>
          </cell>
          <cell r="B107">
            <v>201102</v>
          </cell>
          <cell r="D107">
            <v>-101689245.55</v>
          </cell>
        </row>
        <row r="108">
          <cell r="A108" t="str">
            <v>DEFERRED_INCOME_TAX</v>
          </cell>
          <cell r="B108">
            <v>201104</v>
          </cell>
          <cell r="D108">
            <v>-3932567440.98</v>
          </cell>
        </row>
        <row r="109">
          <cell r="A109" t="str">
            <v>CUSTOMER_DEPOSITS</v>
          </cell>
          <cell r="B109">
            <v>201105</v>
          </cell>
          <cell r="D109">
            <v>-627952791.46000004</v>
          </cell>
        </row>
        <row r="110">
          <cell r="A110" t="str">
            <v>CUSTOMER_DEPOSITS</v>
          </cell>
          <cell r="B110">
            <v>201106</v>
          </cell>
          <cell r="D110">
            <v>-628518535.20000005</v>
          </cell>
        </row>
        <row r="111">
          <cell r="A111" t="str">
            <v>PREFERRED_STOCK</v>
          </cell>
          <cell r="B111">
            <v>201106</v>
          </cell>
          <cell r="D111">
            <v>0</v>
          </cell>
        </row>
        <row r="112">
          <cell r="A112" t="str">
            <v>CUSTOMER_DEPOSITS</v>
          </cell>
          <cell r="B112">
            <v>201108</v>
          </cell>
          <cell r="D112">
            <v>-629305092.46000004</v>
          </cell>
        </row>
        <row r="113">
          <cell r="A113" t="str">
            <v>SHORT_TERM_DEBT</v>
          </cell>
          <cell r="B113">
            <v>201108</v>
          </cell>
          <cell r="D113">
            <v>-380165947.74000001</v>
          </cell>
        </row>
        <row r="114">
          <cell r="A114" t="str">
            <v>INVESTMENT_TAX_CREDITS</v>
          </cell>
          <cell r="B114">
            <v>201110</v>
          </cell>
          <cell r="D114">
            <v>-177572630.59</v>
          </cell>
        </row>
        <row r="115">
          <cell r="A115" t="str">
            <v>CUSTOMER_DEPOSITS</v>
          </cell>
          <cell r="B115">
            <v>201111</v>
          </cell>
          <cell r="D115">
            <v>-622865824.51999998</v>
          </cell>
        </row>
        <row r="116">
          <cell r="A116" t="str">
            <v>COMMON_EQUITY</v>
          </cell>
          <cell r="B116">
            <v>201112</v>
          </cell>
          <cell r="D116">
            <v>-10073932582.9</v>
          </cell>
        </row>
        <row r="117">
          <cell r="A117" t="str">
            <v>LONG_TERM_DEBT</v>
          </cell>
          <cell r="B117">
            <v>201202</v>
          </cell>
          <cell r="D117">
            <v>-6927410609.4200001</v>
          </cell>
        </row>
        <row r="118">
          <cell r="A118" t="str">
            <v>COMMON_EQUITY</v>
          </cell>
          <cell r="B118">
            <v>201202</v>
          </cell>
          <cell r="D118">
            <v>-10286081033.200001</v>
          </cell>
        </row>
        <row r="119">
          <cell r="A119" t="str">
            <v>CUSTOMER_DEPOSITS</v>
          </cell>
          <cell r="B119">
            <v>201203</v>
          </cell>
          <cell r="D119">
            <v>-591921455.13999999</v>
          </cell>
        </row>
        <row r="120">
          <cell r="A120" t="str">
            <v>PREFERRED_STOCK</v>
          </cell>
          <cell r="B120">
            <v>201203</v>
          </cell>
          <cell r="D120">
            <v>0</v>
          </cell>
        </row>
        <row r="121">
          <cell r="A121" t="str">
            <v>DEFERRED_INCOME_TAX</v>
          </cell>
          <cell r="B121">
            <v>201204</v>
          </cell>
          <cell r="D121">
            <v>-4512660727.4799995</v>
          </cell>
        </row>
        <row r="122">
          <cell r="A122" t="str">
            <v>DEFERRED_INCOME_TAX</v>
          </cell>
          <cell r="B122">
            <v>201206</v>
          </cell>
          <cell r="D122">
            <v>-4471723401.7200003</v>
          </cell>
        </row>
        <row r="123">
          <cell r="A123" t="str">
            <v>INVESTMENT_TAX_CREDITS</v>
          </cell>
          <cell r="B123">
            <v>201206</v>
          </cell>
          <cell r="D123">
            <v>-181020098.66</v>
          </cell>
        </row>
        <row r="124">
          <cell r="A124" t="str">
            <v>PREFERRED_STOCK</v>
          </cell>
          <cell r="B124">
            <v>201208</v>
          </cell>
          <cell r="D124">
            <v>0</v>
          </cell>
        </row>
        <row r="125">
          <cell r="A125" t="str">
            <v>COMMON_EQUITY</v>
          </cell>
          <cell r="B125">
            <v>201209</v>
          </cell>
          <cell r="D125">
            <v>-11235050578.66</v>
          </cell>
        </row>
        <row r="126">
          <cell r="A126" t="str">
            <v>SHORT_TERM_DEBT</v>
          </cell>
          <cell r="B126">
            <v>201209</v>
          </cell>
          <cell r="D126">
            <v>-534646153.85000002</v>
          </cell>
        </row>
        <row r="127">
          <cell r="A127" t="str">
            <v>COMMON_EQUITY</v>
          </cell>
          <cell r="B127">
            <v>201304</v>
          </cell>
          <cell r="D127">
            <v>-12128266908.91</v>
          </cell>
        </row>
        <row r="128">
          <cell r="A128" t="str">
            <v>COMMON_EQUITY</v>
          </cell>
          <cell r="B128">
            <v>201301</v>
          </cell>
          <cell r="D128">
            <v>-11774380770.700001</v>
          </cell>
        </row>
        <row r="129">
          <cell r="A129" t="str">
            <v>INVESTMENT_TAX_CREDITS</v>
          </cell>
          <cell r="B129">
            <v>201211</v>
          </cell>
          <cell r="D129">
            <v>-177421128.28</v>
          </cell>
        </row>
        <row r="130">
          <cell r="A130" t="str">
            <v>INVESTMENT_TAX_CREDITS</v>
          </cell>
          <cell r="B130">
            <v>201303</v>
          </cell>
          <cell r="D130">
            <v>-174725945.13</v>
          </cell>
        </row>
        <row r="131">
          <cell r="A131" t="str">
            <v>LONG_TERM_DEBT</v>
          </cell>
          <cell r="B131">
            <v>201309</v>
          </cell>
          <cell r="D131">
            <v>-8424762628.0600004</v>
          </cell>
        </row>
        <row r="132">
          <cell r="A132" t="str">
            <v>CUSTOMER_DEPOSITS</v>
          </cell>
          <cell r="B132">
            <v>201308</v>
          </cell>
          <cell r="D132">
            <v>-501836723.82999998</v>
          </cell>
        </row>
        <row r="133">
          <cell r="A133" t="str">
            <v>INVESTMENT_TAX_CREDITS</v>
          </cell>
          <cell r="B133">
            <v>201309</v>
          </cell>
          <cell r="D133">
            <v>-171076232.05000001</v>
          </cell>
        </row>
        <row r="134">
          <cell r="A134" t="str">
            <v>INVESTMENT_TAX_CREDITS</v>
          </cell>
          <cell r="B134">
            <v>201308</v>
          </cell>
          <cell r="D134">
            <v>-171635536.66</v>
          </cell>
        </row>
        <row r="135">
          <cell r="A135" t="str">
            <v>SHORT_TERM_DEBT</v>
          </cell>
          <cell r="B135">
            <v>201212</v>
          </cell>
          <cell r="D135">
            <v>-493076923.07999998</v>
          </cell>
        </row>
        <row r="136">
          <cell r="A136" t="str">
            <v>DEFERRED_INCOME_TAX</v>
          </cell>
          <cell r="B136">
            <v>201101</v>
          </cell>
          <cell r="D136">
            <v>-3833150018.23</v>
          </cell>
        </row>
        <row r="137">
          <cell r="A137" t="str">
            <v>PREFERRED_STOCK</v>
          </cell>
          <cell r="B137">
            <v>201101</v>
          </cell>
          <cell r="D137">
            <v>0</v>
          </cell>
        </row>
        <row r="138">
          <cell r="A138" t="str">
            <v>SHORT_TERM_DEBT</v>
          </cell>
          <cell r="B138">
            <v>201102</v>
          </cell>
          <cell r="D138">
            <v>-577336692.30999994</v>
          </cell>
        </row>
        <row r="139">
          <cell r="A139" t="str">
            <v>COMMON_EQUITY</v>
          </cell>
          <cell r="B139">
            <v>201107</v>
          </cell>
          <cell r="D139">
            <v>-9673664429.2700005</v>
          </cell>
        </row>
        <row r="140">
          <cell r="A140" t="str">
            <v>DEFERRED_INCOME_TAX</v>
          </cell>
          <cell r="B140">
            <v>201107</v>
          </cell>
          <cell r="D140">
            <v>-4046955769.4699998</v>
          </cell>
        </row>
        <row r="141">
          <cell r="A141" t="str">
            <v>LONG_TERM_DEBT</v>
          </cell>
          <cell r="B141">
            <v>201108</v>
          </cell>
          <cell r="D141">
            <v>-6548877940.8800001</v>
          </cell>
        </row>
        <row r="142">
          <cell r="A142" t="str">
            <v>CUSTOMER_DEPOSITS</v>
          </cell>
          <cell r="B142">
            <v>201110</v>
          </cell>
          <cell r="D142">
            <v>-628603233.79999995</v>
          </cell>
        </row>
        <row r="143">
          <cell r="A143" t="str">
            <v>COMMON_EQUITY</v>
          </cell>
          <cell r="B143">
            <v>201110</v>
          </cell>
          <cell r="D143">
            <v>-9903753079.6200008</v>
          </cell>
        </row>
        <row r="144">
          <cell r="A144" t="str">
            <v>INVESTMENT_TAX_CREDITS</v>
          </cell>
          <cell r="B144">
            <v>201111</v>
          </cell>
          <cell r="D144">
            <v>-186345810.66</v>
          </cell>
        </row>
        <row r="145">
          <cell r="A145" t="str">
            <v>LONG_TERM_DEBT</v>
          </cell>
          <cell r="B145">
            <v>201201</v>
          </cell>
          <cell r="D145">
            <v>-6863457439.5900002</v>
          </cell>
        </row>
        <row r="146">
          <cell r="A146" t="str">
            <v>PREFERRED_STOCK</v>
          </cell>
          <cell r="B146">
            <v>201201</v>
          </cell>
          <cell r="D146">
            <v>0</v>
          </cell>
        </row>
        <row r="147">
          <cell r="A147" t="str">
            <v>INVESTMENT_TAX_CREDITS</v>
          </cell>
          <cell r="B147">
            <v>201202</v>
          </cell>
          <cell r="D147">
            <v>-184022692.66</v>
          </cell>
        </row>
        <row r="148">
          <cell r="A148" t="str">
            <v>INVESTMENT_TAX_CREDITS</v>
          </cell>
          <cell r="B148">
            <v>201203</v>
          </cell>
          <cell r="D148">
            <v>-183261759.36000001</v>
          </cell>
        </row>
        <row r="149">
          <cell r="A149" t="str">
            <v>DEFERRED_INCOME_TAX</v>
          </cell>
          <cell r="B149">
            <v>201205</v>
          </cell>
          <cell r="D149">
            <v>-4579657904.6999998</v>
          </cell>
        </row>
        <row r="150">
          <cell r="A150" t="str">
            <v>CUSTOMER_DEPOSITS</v>
          </cell>
          <cell r="B150">
            <v>201205</v>
          </cell>
          <cell r="D150">
            <v>-574232915.63999999</v>
          </cell>
        </row>
        <row r="151">
          <cell r="A151" t="str">
            <v>DEFERRED_INCOME_TAX</v>
          </cell>
          <cell r="B151">
            <v>201208</v>
          </cell>
          <cell r="D151">
            <v>-4604351736.6800003</v>
          </cell>
        </row>
        <row r="152">
          <cell r="A152" t="str">
            <v>SHORT_TERM_DEBT</v>
          </cell>
          <cell r="B152">
            <v>201208</v>
          </cell>
          <cell r="D152">
            <v>-513900000</v>
          </cell>
        </row>
        <row r="153">
          <cell r="A153" t="str">
            <v>LONG_TERM_DEBT</v>
          </cell>
          <cell r="B153">
            <v>201208</v>
          </cell>
          <cell r="D153">
            <v>-7442087320.79</v>
          </cell>
        </row>
        <row r="154">
          <cell r="A154" t="str">
            <v>LONG_TERM_DEBT</v>
          </cell>
          <cell r="B154">
            <v>201307</v>
          </cell>
          <cell r="D154">
            <v>-8312634297.6199999</v>
          </cell>
        </row>
        <row r="155">
          <cell r="A155" t="str">
            <v>LONG_TERM_DEBT</v>
          </cell>
          <cell r="B155">
            <v>201304</v>
          </cell>
          <cell r="D155">
            <v>-8133775485.1499996</v>
          </cell>
        </row>
        <row r="156">
          <cell r="A156" t="str">
            <v>INVESTMENT_TAX_CREDITS</v>
          </cell>
          <cell r="B156">
            <v>201311</v>
          </cell>
          <cell r="D156">
            <v>-170012806.66</v>
          </cell>
        </row>
        <row r="157">
          <cell r="A157" t="str">
            <v>SHORT_TERM_DEBT</v>
          </cell>
          <cell r="B157">
            <v>201304</v>
          </cell>
          <cell r="D157">
            <v>-538284615.38</v>
          </cell>
        </row>
        <row r="158">
          <cell r="A158" t="str">
            <v>DEFERRED_INCOME_TAX</v>
          </cell>
          <cell r="B158">
            <v>201301</v>
          </cell>
          <cell r="D158">
            <v>-5006417782.5500002</v>
          </cell>
        </row>
        <row r="159">
          <cell r="A159" t="str">
            <v>SHORT_TERM_DEBT</v>
          </cell>
          <cell r="B159">
            <v>201305</v>
          </cell>
          <cell r="D159">
            <v>-518784615.38</v>
          </cell>
        </row>
        <row r="160">
          <cell r="A160" t="str">
            <v>LONG_TERM_DEBT</v>
          </cell>
          <cell r="B160">
            <v>201308</v>
          </cell>
          <cell r="D160">
            <v>-8367857613.5200005</v>
          </cell>
        </row>
        <row r="161">
          <cell r="A161" t="str">
            <v>CUSTOMER_DEPOSITS</v>
          </cell>
          <cell r="B161">
            <v>201211</v>
          </cell>
          <cell r="D161">
            <v>-518810210.35000002</v>
          </cell>
        </row>
        <row r="162">
          <cell r="A162" t="str">
            <v>INVESTMENT_TAX_CREDITS</v>
          </cell>
          <cell r="B162">
            <v>201307</v>
          </cell>
          <cell r="D162">
            <v>-172228856.50999999</v>
          </cell>
        </row>
        <row r="163">
          <cell r="A163" t="str">
            <v>PREFERRED_STOCK</v>
          </cell>
          <cell r="B163">
            <v>201307</v>
          </cell>
          <cell r="D163">
            <v>0</v>
          </cell>
        </row>
        <row r="164">
          <cell r="A164" t="str">
            <v>CUSTOMER_DEPOSITS</v>
          </cell>
          <cell r="B164">
            <v>201307</v>
          </cell>
          <cell r="D164">
            <v>-502823529.06999999</v>
          </cell>
        </row>
        <row r="165">
          <cell r="A165" t="str">
            <v>PREFERRED_STOCK</v>
          </cell>
          <cell r="B165">
            <v>201211</v>
          </cell>
          <cell r="D165">
            <v>0</v>
          </cell>
        </row>
        <row r="166">
          <cell r="A166" t="str">
            <v>PREFERRED_STOCK</v>
          </cell>
          <cell r="B166">
            <v>201102</v>
          </cell>
          <cell r="D166">
            <v>0</v>
          </cell>
        </row>
        <row r="167">
          <cell r="A167" t="str">
            <v>CUSTOMER_DEPOSITS</v>
          </cell>
          <cell r="B167">
            <v>201103</v>
          </cell>
          <cell r="D167">
            <v>-626227195.44000006</v>
          </cell>
        </row>
        <row r="168">
          <cell r="A168" t="str">
            <v>INVESTMENT_TAX_CREDITS</v>
          </cell>
          <cell r="B168">
            <v>201104</v>
          </cell>
          <cell r="D168">
            <v>-122721206.61</v>
          </cell>
        </row>
        <row r="169">
          <cell r="A169" t="str">
            <v>SHORT_TERM_DEBT</v>
          </cell>
          <cell r="B169">
            <v>201104</v>
          </cell>
          <cell r="D169">
            <v>-526707615.38</v>
          </cell>
        </row>
        <row r="170">
          <cell r="A170" t="str">
            <v>PREFERRED_STOCK</v>
          </cell>
          <cell r="B170">
            <v>201104</v>
          </cell>
          <cell r="D170">
            <v>0</v>
          </cell>
        </row>
        <row r="171">
          <cell r="A171" t="str">
            <v>COMMON_EQUITY</v>
          </cell>
          <cell r="B171">
            <v>201106</v>
          </cell>
          <cell r="D171">
            <v>-9587882891.6200008</v>
          </cell>
        </row>
        <row r="172">
          <cell r="A172" t="str">
            <v>SHORT_TERM_DEBT</v>
          </cell>
          <cell r="B172">
            <v>201106</v>
          </cell>
          <cell r="D172">
            <v>-450453307.69</v>
          </cell>
        </row>
        <row r="173">
          <cell r="A173" t="str">
            <v>LONG_TERM_DEBT</v>
          </cell>
          <cell r="B173">
            <v>201109</v>
          </cell>
          <cell r="D173">
            <v>-6599743650.9899998</v>
          </cell>
        </row>
        <row r="174">
          <cell r="A174" t="str">
            <v>DEFERRED_INCOME_TAX</v>
          </cell>
          <cell r="B174">
            <v>201109</v>
          </cell>
          <cell r="D174">
            <v>-4136554673.3200002</v>
          </cell>
        </row>
        <row r="175">
          <cell r="A175" t="str">
            <v>COMMON_EQUITY</v>
          </cell>
          <cell r="B175">
            <v>201111</v>
          </cell>
          <cell r="D175">
            <v>-9989229114.8700008</v>
          </cell>
        </row>
        <row r="176">
          <cell r="A176" t="str">
            <v>DEFERRED_INCOME_TAX</v>
          </cell>
          <cell r="B176">
            <v>201111</v>
          </cell>
          <cell r="D176">
            <v>-4228121098.73</v>
          </cell>
        </row>
        <row r="177">
          <cell r="A177" t="str">
            <v>SHORT_TERM_DEBT</v>
          </cell>
          <cell r="B177">
            <v>201111</v>
          </cell>
          <cell r="D177">
            <v>-401298332.36000001</v>
          </cell>
        </row>
        <row r="178">
          <cell r="A178" t="str">
            <v>LONG_TERM_DEBT</v>
          </cell>
          <cell r="B178">
            <v>201112</v>
          </cell>
          <cell r="D178">
            <v>-6797536845.7299995</v>
          </cell>
        </row>
        <row r="179">
          <cell r="A179" t="str">
            <v>CUSTOMER_DEPOSITS</v>
          </cell>
          <cell r="B179">
            <v>201206</v>
          </cell>
          <cell r="D179">
            <v>-564844188.50999999</v>
          </cell>
        </row>
        <row r="180">
          <cell r="A180" t="str">
            <v>DEFERRED_INCOME_TAX</v>
          </cell>
          <cell r="B180">
            <v>201207</v>
          </cell>
          <cell r="D180">
            <v>-4534822295.5500002</v>
          </cell>
        </row>
        <row r="181">
          <cell r="A181" t="str">
            <v>CUSTOMER_DEPOSITS</v>
          </cell>
          <cell r="B181">
            <v>201209</v>
          </cell>
          <cell r="D181">
            <v>-536571897.11000001</v>
          </cell>
        </row>
        <row r="182">
          <cell r="A182" t="str">
            <v>INVESTMENT_TAX_CREDITS</v>
          </cell>
          <cell r="B182">
            <v>201209</v>
          </cell>
          <cell r="D182">
            <v>-178840146.81999999</v>
          </cell>
        </row>
        <row r="183">
          <cell r="A183" t="str">
            <v>LONG_TERM_DEBT</v>
          </cell>
          <cell r="B183">
            <v>201306</v>
          </cell>
          <cell r="D183">
            <v>-8255518840.1400003</v>
          </cell>
        </row>
        <row r="184">
          <cell r="A184" t="str">
            <v>CUSTOMER_DEPOSITS</v>
          </cell>
          <cell r="B184">
            <v>201304</v>
          </cell>
          <cell r="D184">
            <v>-506913839.63999999</v>
          </cell>
        </row>
        <row r="185">
          <cell r="A185" t="str">
            <v>PREFERRED_STOCK</v>
          </cell>
          <cell r="B185">
            <v>201305</v>
          </cell>
          <cell r="D185">
            <v>0</v>
          </cell>
        </row>
        <row r="186">
          <cell r="A186" t="str">
            <v>INVESTMENT_TAX_CREDITS</v>
          </cell>
          <cell r="B186">
            <v>201301</v>
          </cell>
          <cell r="D186">
            <v>-176041918.36000001</v>
          </cell>
        </row>
        <row r="187">
          <cell r="A187" t="str">
            <v>SHORT_TERM_DEBT</v>
          </cell>
          <cell r="B187">
            <v>201301</v>
          </cell>
          <cell r="D187">
            <v>-498107692.31</v>
          </cell>
        </row>
        <row r="188">
          <cell r="A188" t="str">
            <v>COMMON_EQUITY</v>
          </cell>
          <cell r="B188">
            <v>201311</v>
          </cell>
          <cell r="D188">
            <v>-12729017361.889999</v>
          </cell>
        </row>
        <row r="189">
          <cell r="A189" t="str">
            <v>CUSTOMER_DEPOSITS</v>
          </cell>
          <cell r="B189">
            <v>201311</v>
          </cell>
          <cell r="D189">
            <v>-493549722.06</v>
          </cell>
        </row>
        <row r="190">
          <cell r="A190" t="str">
            <v>DEFERRED_INCOME_TAX</v>
          </cell>
          <cell r="B190">
            <v>201309</v>
          </cell>
          <cell r="D190">
            <v>-5587617633.4499998</v>
          </cell>
        </row>
        <row r="191">
          <cell r="A191" t="str">
            <v>DEFERRED_INCOME_TAX</v>
          </cell>
          <cell r="B191">
            <v>201211</v>
          </cell>
          <cell r="D191">
            <v>-4826300246.6800003</v>
          </cell>
        </row>
        <row r="192">
          <cell r="A192" t="str">
            <v>SHORT_TERM_DEBT</v>
          </cell>
          <cell r="B192">
            <v>201211</v>
          </cell>
          <cell r="D192">
            <v>-512769230.76999998</v>
          </cell>
        </row>
        <row r="193">
          <cell r="A193" t="str">
            <v>DEFERRED_INCOME_TAX</v>
          </cell>
          <cell r="B193">
            <v>201310</v>
          </cell>
          <cell r="D193">
            <v>-5650284529.1400003</v>
          </cell>
        </row>
        <row r="194">
          <cell r="A194" t="str">
            <v>CUSTOMER_DEPOSITS</v>
          </cell>
          <cell r="B194">
            <v>201310</v>
          </cell>
          <cell r="D194">
            <v>-498051705.36000001</v>
          </cell>
        </row>
        <row r="195">
          <cell r="A195" t="str">
            <v>SHORT_TERM_DEBT</v>
          </cell>
          <cell r="B195">
            <v>201101</v>
          </cell>
          <cell r="D195">
            <v>-599813615.38</v>
          </cell>
        </row>
        <row r="196">
          <cell r="A196" t="str">
            <v>INVESTMENT_TAX_CREDITS</v>
          </cell>
          <cell r="B196">
            <v>201101</v>
          </cell>
          <cell r="D196">
            <v>-91126523.859999999</v>
          </cell>
        </row>
        <row r="197">
          <cell r="A197" t="str">
            <v>COMMON_EQUITY</v>
          </cell>
          <cell r="B197">
            <v>201104</v>
          </cell>
          <cell r="D197">
            <v>-9420769162.9599991</v>
          </cell>
        </row>
        <row r="198">
          <cell r="A198" t="str">
            <v>DEFERRED_INCOME_TAX</v>
          </cell>
          <cell r="B198">
            <v>201106</v>
          </cell>
          <cell r="D198">
            <v>-4006224809.0799999</v>
          </cell>
        </row>
        <row r="199">
          <cell r="A199" t="str">
            <v>SHORT_TERM_DEBT</v>
          </cell>
          <cell r="B199">
            <v>201107</v>
          </cell>
          <cell r="D199">
            <v>-419467870.81999999</v>
          </cell>
        </row>
        <row r="200">
          <cell r="A200" t="str">
            <v>CUSTOMER_DEPOSITS</v>
          </cell>
          <cell r="B200">
            <v>201107</v>
          </cell>
          <cell r="D200">
            <v>-628724818.48000002</v>
          </cell>
        </row>
        <row r="201">
          <cell r="A201" t="str">
            <v>PREFERRED_STOCK</v>
          </cell>
          <cell r="B201">
            <v>201107</v>
          </cell>
          <cell r="D201">
            <v>0</v>
          </cell>
        </row>
        <row r="202">
          <cell r="A202" t="str">
            <v>COMMON_EQUITY</v>
          </cell>
          <cell r="B202">
            <v>201108</v>
          </cell>
          <cell r="D202">
            <v>-9769214599.3500004</v>
          </cell>
        </row>
        <row r="203">
          <cell r="A203" t="str">
            <v>INVESTMENT_TAX_CREDITS</v>
          </cell>
          <cell r="B203">
            <v>201108</v>
          </cell>
          <cell r="D203">
            <v>-159946932.50999999</v>
          </cell>
        </row>
        <row r="204">
          <cell r="A204" t="str">
            <v>COMMON_EQUITY</v>
          </cell>
          <cell r="B204">
            <v>201109</v>
          </cell>
          <cell r="D204">
            <v>-9826067439.7000008</v>
          </cell>
        </row>
        <row r="205">
          <cell r="A205" t="str">
            <v>LONG_TERM_DEBT</v>
          </cell>
          <cell r="B205">
            <v>201110</v>
          </cell>
          <cell r="D205">
            <v>-6650532801.7799997</v>
          </cell>
        </row>
        <row r="206">
          <cell r="A206" t="str">
            <v>DEFERRED_INCOME_TAX</v>
          </cell>
          <cell r="B206">
            <v>201201</v>
          </cell>
          <cell r="D206">
            <v>-4347036026.7700005</v>
          </cell>
        </row>
        <row r="207">
          <cell r="A207" t="str">
            <v>CUSTOMER_DEPOSITS</v>
          </cell>
          <cell r="B207">
            <v>201202</v>
          </cell>
          <cell r="D207">
            <v>-600169770.48000002</v>
          </cell>
        </row>
        <row r="208">
          <cell r="A208" t="str">
            <v>PREFERRED_STOCK</v>
          </cell>
          <cell r="B208">
            <v>201204</v>
          </cell>
          <cell r="D208">
            <v>0</v>
          </cell>
        </row>
        <row r="209">
          <cell r="A209" t="str">
            <v>COMMON_EQUITY</v>
          </cell>
          <cell r="B209">
            <v>201204</v>
          </cell>
          <cell r="D209">
            <v>-10535741062.98</v>
          </cell>
        </row>
        <row r="210">
          <cell r="A210" t="str">
            <v>SHORT_TERM_DEBT</v>
          </cell>
          <cell r="B210">
            <v>201204</v>
          </cell>
          <cell r="D210">
            <v>-530052178.50999999</v>
          </cell>
        </row>
        <row r="211">
          <cell r="A211" t="str">
            <v>COMMON_EQUITY</v>
          </cell>
          <cell r="B211">
            <v>201206</v>
          </cell>
          <cell r="D211">
            <v>-10814907813.25</v>
          </cell>
        </row>
        <row r="212">
          <cell r="A212" t="str">
            <v>PREFERRED_STOCK</v>
          </cell>
          <cell r="B212">
            <v>201207</v>
          </cell>
          <cell r="D212">
            <v>0</v>
          </cell>
        </row>
        <row r="213">
          <cell r="A213" t="str">
            <v>CUSTOMER_DEPOSITS</v>
          </cell>
          <cell r="B213">
            <v>201207</v>
          </cell>
          <cell r="D213">
            <v>-555535987.38</v>
          </cell>
        </row>
        <row r="214">
          <cell r="A214" t="str">
            <v>CUSTOMER_DEPOSITS</v>
          </cell>
          <cell r="B214">
            <v>201210</v>
          </cell>
          <cell r="D214">
            <v>-526847827.88999999</v>
          </cell>
        </row>
        <row r="215">
          <cell r="A215" t="str">
            <v>LONG_TERM_DEBT</v>
          </cell>
          <cell r="B215">
            <v>201212</v>
          </cell>
          <cell r="D215">
            <v>-7846101187.4799995</v>
          </cell>
        </row>
        <row r="216">
          <cell r="A216" t="str">
            <v>INVESTMENT_TAX_CREDITS</v>
          </cell>
          <cell r="B216">
            <v>201304</v>
          </cell>
          <cell r="D216">
            <v>-174083101.59</v>
          </cell>
        </row>
        <row r="217">
          <cell r="A217" t="str">
            <v>COMMON_EQUITY</v>
          </cell>
          <cell r="B217">
            <v>201305</v>
          </cell>
          <cell r="D217">
            <v>-12244685096.74</v>
          </cell>
        </row>
        <row r="218">
          <cell r="A218" t="str">
            <v>LONG_TERM_DEBT</v>
          </cell>
          <cell r="B218">
            <v>201302</v>
          </cell>
          <cell r="D218">
            <v>-8004395732.7200003</v>
          </cell>
        </row>
        <row r="219">
          <cell r="A219" t="str">
            <v>CUSTOMER_DEPOSITS</v>
          </cell>
          <cell r="B219">
            <v>201302</v>
          </cell>
          <cell r="D219">
            <v>-510220034.74000001</v>
          </cell>
        </row>
        <row r="220">
          <cell r="A220" t="str">
            <v>COMMON_EQUITY</v>
          </cell>
          <cell r="B220">
            <v>201309</v>
          </cell>
          <cell r="D220">
            <v>-12619320305.67</v>
          </cell>
        </row>
        <row r="221">
          <cell r="A221" t="str">
            <v>DEFERRED_INCOME_TAX</v>
          </cell>
          <cell r="B221">
            <v>201308</v>
          </cell>
          <cell r="D221">
            <v>-5521572527.4499998</v>
          </cell>
        </row>
        <row r="222">
          <cell r="A222" t="str">
            <v>PREFERRED_STOCK</v>
          </cell>
          <cell r="B222">
            <v>201308</v>
          </cell>
          <cell r="D222">
            <v>0</v>
          </cell>
        </row>
        <row r="223">
          <cell r="A223" t="str">
            <v>COMMON_EQUITY</v>
          </cell>
          <cell r="B223">
            <v>201308</v>
          </cell>
          <cell r="D223">
            <v>-12575183678.860001</v>
          </cell>
        </row>
        <row r="224">
          <cell r="A224" t="str">
            <v>INVESTMENT_TAX_CREDITS</v>
          </cell>
          <cell r="B224">
            <v>201212</v>
          </cell>
          <cell r="D224">
            <v>-176721904.59</v>
          </cell>
        </row>
        <row r="225">
          <cell r="A225" t="str">
            <v>COMMON_EQUITY</v>
          </cell>
          <cell r="B225">
            <v>201310</v>
          </cell>
          <cell r="D225">
            <v>-12663674751.65</v>
          </cell>
        </row>
        <row r="226">
          <cell r="A226" t="str">
            <v>INVESTMENT_TAX_CREDITS</v>
          </cell>
          <cell r="B226">
            <v>201310</v>
          </cell>
          <cell r="D226">
            <v>-170535881.43000001</v>
          </cell>
        </row>
        <row r="227">
          <cell r="A227" t="str">
            <v>CUSTOMER_DEPOSITS</v>
          </cell>
          <cell r="B227">
            <v>201102</v>
          </cell>
          <cell r="D227">
            <v>-625032691.30999994</v>
          </cell>
        </row>
        <row r="228">
          <cell r="A228" t="str">
            <v>LONG_TERM_DEBT</v>
          </cell>
          <cell r="B228">
            <v>201103</v>
          </cell>
          <cell r="D228">
            <v>-6333339282.0600004</v>
          </cell>
        </row>
        <row r="229">
          <cell r="A229" t="str">
            <v>COMMON_EQUITY</v>
          </cell>
          <cell r="B229">
            <v>201103</v>
          </cell>
          <cell r="D229">
            <v>-9343258311.0400009</v>
          </cell>
        </row>
        <row r="230">
          <cell r="A230" t="str">
            <v>DEFERRED_INCOME_TAX</v>
          </cell>
          <cell r="B230">
            <v>201103</v>
          </cell>
          <cell r="D230">
            <v>-3900413116.4699998</v>
          </cell>
        </row>
        <row r="231">
          <cell r="A231" t="str">
            <v>PREFERRED_STOCK</v>
          </cell>
          <cell r="B231">
            <v>201103</v>
          </cell>
          <cell r="D231">
            <v>0</v>
          </cell>
        </row>
        <row r="232">
          <cell r="A232" t="str">
            <v>CUSTOMER_DEPOSITS</v>
          </cell>
          <cell r="B232">
            <v>201104</v>
          </cell>
          <cell r="D232">
            <v>-627102113.10000002</v>
          </cell>
        </row>
        <row r="233">
          <cell r="A233" t="str">
            <v>PREFERRED_STOCK</v>
          </cell>
          <cell r="B233">
            <v>201105</v>
          </cell>
          <cell r="D233">
            <v>0</v>
          </cell>
        </row>
        <row r="234">
          <cell r="A234" t="str">
            <v>INVESTMENT_TAX_CREDITS</v>
          </cell>
          <cell r="B234">
            <v>201107</v>
          </cell>
          <cell r="D234">
            <v>-151094414.47999999</v>
          </cell>
        </row>
        <row r="235">
          <cell r="A235" t="str">
            <v>SHORT_TERM_DEBT</v>
          </cell>
          <cell r="B235">
            <v>201109</v>
          </cell>
          <cell r="D235">
            <v>-375026409.27999997</v>
          </cell>
        </row>
        <row r="236">
          <cell r="A236" t="str">
            <v>LONG_TERM_DEBT</v>
          </cell>
          <cell r="B236">
            <v>201111</v>
          </cell>
          <cell r="D236">
            <v>-6701321192.9099998</v>
          </cell>
        </row>
        <row r="237">
          <cell r="A237" t="str">
            <v>PREFERRED_STOCK</v>
          </cell>
          <cell r="B237">
            <v>201111</v>
          </cell>
          <cell r="D237">
            <v>0</v>
          </cell>
        </row>
        <row r="238">
          <cell r="A238" t="str">
            <v>PREFERRED_STOCK</v>
          </cell>
          <cell r="B238">
            <v>201112</v>
          </cell>
          <cell r="D238">
            <v>0</v>
          </cell>
        </row>
        <row r="239">
          <cell r="A239" t="str">
            <v>INVESTMENT_TAX_CREDITS</v>
          </cell>
          <cell r="B239">
            <v>201201</v>
          </cell>
          <cell r="D239">
            <v>-184790482.50999999</v>
          </cell>
        </row>
        <row r="240">
          <cell r="A240" t="str">
            <v>SHORT_TERM_DEBT</v>
          </cell>
          <cell r="B240">
            <v>201201</v>
          </cell>
          <cell r="D240">
            <v>-437221409.27999997</v>
          </cell>
        </row>
        <row r="241">
          <cell r="A241" t="str">
            <v>SHORT_TERM_DEBT</v>
          </cell>
          <cell r="B241">
            <v>201202</v>
          </cell>
          <cell r="D241">
            <v>-441906024.67000002</v>
          </cell>
        </row>
        <row r="242">
          <cell r="A242" t="str">
            <v>SHORT_TERM_DEBT</v>
          </cell>
          <cell r="B242">
            <v>201205</v>
          </cell>
          <cell r="D242">
            <v>-536075255.44</v>
          </cell>
        </row>
        <row r="243">
          <cell r="A243" t="str">
            <v>INVESTMENT_TAX_CREDITS</v>
          </cell>
          <cell r="B243">
            <v>201205</v>
          </cell>
          <cell r="D243">
            <v>-181760462.36000001</v>
          </cell>
        </row>
        <row r="244">
          <cell r="A244" t="str">
            <v>PREFERRED_STOCK</v>
          </cell>
          <cell r="B244">
            <v>201209</v>
          </cell>
          <cell r="D244">
            <v>0</v>
          </cell>
        </row>
        <row r="245">
          <cell r="A245" t="str">
            <v>DEFERRED_INCOME_TAX</v>
          </cell>
          <cell r="B245">
            <v>201209</v>
          </cell>
          <cell r="D245">
            <v>-4674494378.0299997</v>
          </cell>
        </row>
        <row r="246">
          <cell r="A246" t="str">
            <v>INVESTMENT_TAX_CREDITS</v>
          </cell>
          <cell r="B246">
            <v>201210</v>
          </cell>
          <cell r="D246">
            <v>-178127209.28</v>
          </cell>
        </row>
        <row r="247">
          <cell r="A247" t="str">
            <v>INVESTMENT_TAX_CREDITS</v>
          </cell>
          <cell r="B247">
            <v>201312</v>
          </cell>
          <cell r="D247">
            <v>-169512392.36000001</v>
          </cell>
        </row>
        <row r="248">
          <cell r="A248" t="str">
            <v>COMMON_EQUITY</v>
          </cell>
          <cell r="B248">
            <v>201312</v>
          </cell>
          <cell r="D248">
            <v>-12776720863.51</v>
          </cell>
        </row>
        <row r="249">
          <cell r="A249" t="str">
            <v>CUSTOMER_DEPOSITS</v>
          </cell>
          <cell r="B249">
            <v>201312</v>
          </cell>
          <cell r="D249">
            <v>-489176809.89999998</v>
          </cell>
        </row>
        <row r="250">
          <cell r="A250" t="str">
            <v>PREFERRED_STOCK</v>
          </cell>
          <cell r="B250">
            <v>201312</v>
          </cell>
          <cell r="D250">
            <v>0</v>
          </cell>
        </row>
        <row r="251">
          <cell r="A251" t="str">
            <v>LONG_TERM_DEBT</v>
          </cell>
          <cell r="B251">
            <v>201312</v>
          </cell>
          <cell r="D251">
            <v>-8595745112.6599998</v>
          </cell>
        </row>
        <row r="252">
          <cell r="A252" t="str">
            <v>DEFERRED_INCOME_TAX</v>
          </cell>
          <cell r="B252">
            <v>201312</v>
          </cell>
          <cell r="D252">
            <v>-5771060019.3000002</v>
          </cell>
        </row>
        <row r="253">
          <cell r="A253" t="str">
            <v>SHORT_TERM_DEBT</v>
          </cell>
          <cell r="B253">
            <v>201312</v>
          </cell>
          <cell r="D253">
            <v>-497807692.31</v>
          </cell>
        </row>
        <row r="254">
          <cell r="A254" t="str">
            <v>DEFERRED_INCOME_TAX</v>
          </cell>
          <cell r="B254">
            <v>201401</v>
          </cell>
          <cell r="D254">
            <v>-5830372243.3800001</v>
          </cell>
        </row>
        <row r="255">
          <cell r="A255" t="str">
            <v>INVESTMENT_TAX_CREDITS</v>
          </cell>
          <cell r="B255">
            <v>201401</v>
          </cell>
          <cell r="D255">
            <v>-169023704.88999999</v>
          </cell>
        </row>
        <row r="256">
          <cell r="A256" t="str">
            <v>SHORT_TERM_DEBT</v>
          </cell>
          <cell r="B256">
            <v>201401</v>
          </cell>
          <cell r="D256">
            <v>-498269230.76999998</v>
          </cell>
        </row>
        <row r="257">
          <cell r="A257" t="str">
            <v>CUSTOMER_DEPOSITS</v>
          </cell>
          <cell r="B257">
            <v>201401</v>
          </cell>
          <cell r="D257">
            <v>-484772931.13</v>
          </cell>
        </row>
        <row r="258">
          <cell r="A258" t="str">
            <v>COMMON_EQUITY</v>
          </cell>
          <cell r="B258">
            <v>201401</v>
          </cell>
          <cell r="D258">
            <v>-12838548691.24</v>
          </cell>
        </row>
        <row r="259">
          <cell r="A259" t="str">
            <v>PREFERRED_STOCK</v>
          </cell>
          <cell r="B259">
            <v>201401</v>
          </cell>
          <cell r="D259">
            <v>0</v>
          </cell>
        </row>
        <row r="260">
          <cell r="A260" t="str">
            <v>LONG_TERM_DEBT</v>
          </cell>
          <cell r="B260">
            <v>201401</v>
          </cell>
          <cell r="D260">
            <v>-8599501016.6700001</v>
          </cell>
        </row>
        <row r="261">
          <cell r="A261" t="str">
            <v>INVESTMENT_TAX_CREDITS</v>
          </cell>
          <cell r="B261">
            <v>201402</v>
          </cell>
          <cell r="D261">
            <v>-168542485.19999999</v>
          </cell>
        </row>
        <row r="262">
          <cell r="A262" t="str">
            <v>CUSTOMER_DEPOSITS</v>
          </cell>
          <cell r="B262">
            <v>201402</v>
          </cell>
          <cell r="D262">
            <v>-480511155.29000002</v>
          </cell>
        </row>
        <row r="263">
          <cell r="A263" t="str">
            <v>COMMON_EQUITY</v>
          </cell>
          <cell r="B263">
            <v>201402</v>
          </cell>
          <cell r="D263">
            <v>-12898166748.15</v>
          </cell>
        </row>
        <row r="264">
          <cell r="A264" t="str">
            <v>DEFERRED_INCOME_TAX</v>
          </cell>
          <cell r="B264">
            <v>201402</v>
          </cell>
          <cell r="D264">
            <v>-5874456168.0600004</v>
          </cell>
        </row>
        <row r="265">
          <cell r="A265" t="str">
            <v>SHORT_TERM_DEBT</v>
          </cell>
          <cell r="B265">
            <v>201402</v>
          </cell>
          <cell r="D265">
            <v>-472546153.85000002</v>
          </cell>
        </row>
        <row r="266">
          <cell r="A266" t="str">
            <v>LONG_TERM_DEBT</v>
          </cell>
          <cell r="B266">
            <v>201402</v>
          </cell>
          <cell r="D266">
            <v>-8601042912.2000008</v>
          </cell>
        </row>
        <row r="267">
          <cell r="A267" t="str">
            <v>PREFERRED_STOCK</v>
          </cell>
          <cell r="B267">
            <v>201402</v>
          </cell>
          <cell r="D267">
            <v>0</v>
          </cell>
        </row>
      </sheetData>
      <sheetData sheetId="6">
        <row r="1">
          <cell r="A1" t="str">
            <v>COS_ID_DESC</v>
          </cell>
          <cell r="B1" t="str">
            <v>LEDGER_MONTH</v>
          </cell>
          <cell r="E1" t="str">
            <v>AMOUNT</v>
          </cell>
        </row>
        <row r="2">
          <cell r="A2" t="str">
            <v>ADJ101386 - SOLAR ECRC CONVERTIBLE ITC - SPECIFIC</v>
          </cell>
          <cell r="B2">
            <v>201304</v>
          </cell>
          <cell r="E2">
            <v>-172375865</v>
          </cell>
        </row>
        <row r="3">
          <cell r="A3" t="str">
            <v>ADJ101386 - SOLAR ECRC CONVERTIBLE ITC - SPECIFIC</v>
          </cell>
          <cell r="B3">
            <v>201309</v>
          </cell>
          <cell r="E3">
            <v>-169790600</v>
          </cell>
        </row>
        <row r="4">
          <cell r="A4" t="str">
            <v>ADJ101386 - SOLAR ECRC CONVERTIBLE ITC - SPECIFIC</v>
          </cell>
          <cell r="B4">
            <v>201203</v>
          </cell>
          <cell r="E4">
            <v>-179097554</v>
          </cell>
        </row>
        <row r="5">
          <cell r="A5" t="str">
            <v>ADJ101386 - SOLAR ECRC CONVERTIBLE ITC - SPECIFIC</v>
          </cell>
          <cell r="B5">
            <v>201101</v>
          </cell>
          <cell r="E5">
            <v>-83905841.540000007</v>
          </cell>
        </row>
        <row r="6">
          <cell r="A6" t="str">
            <v>ADJ101386 - SOLAR ECRC CONVERTIBLE ITC - SPECIFIC</v>
          </cell>
          <cell r="B6">
            <v>201102</v>
          </cell>
          <cell r="E6">
            <v>-94608861</v>
          </cell>
        </row>
        <row r="7">
          <cell r="A7" t="str">
            <v>ADJ101386 - SOLAR ECRC CONVERTIBLE ITC - SPECIFIC</v>
          </cell>
          <cell r="B7">
            <v>201110</v>
          </cell>
          <cell r="E7">
            <v>-172120458.08000001</v>
          </cell>
        </row>
        <row r="8">
          <cell r="A8" t="str">
            <v>ADJ101710 - PLT IN SERV - STRUCTURES LRIC ATRIUM</v>
          </cell>
          <cell r="B8">
            <v>201310</v>
          </cell>
          <cell r="E8">
            <v>0</v>
          </cell>
        </row>
        <row r="9">
          <cell r="A9" t="str">
            <v>ADJ101710 - PLT IN SERV - STRUCTURES LRIC ATRIUM</v>
          </cell>
          <cell r="B9">
            <v>201103</v>
          </cell>
          <cell r="E9">
            <v>0</v>
          </cell>
        </row>
        <row r="10">
          <cell r="A10" t="str">
            <v>ADJ101710 - PLT IN SERV - STRUCTURES LRIC ATRIUM</v>
          </cell>
          <cell r="B10">
            <v>201104</v>
          </cell>
          <cell r="E10">
            <v>0</v>
          </cell>
        </row>
        <row r="11">
          <cell r="A11" t="str">
            <v>ADJ101900 - PROPERTY UNDER CAPITAL LEASES - NON NUCLEAR</v>
          </cell>
          <cell r="B11">
            <v>201306</v>
          </cell>
          <cell r="E11">
            <v>-58404740.579999998</v>
          </cell>
        </row>
        <row r="12">
          <cell r="A12" t="str">
            <v>ADJ101900 - PROPERTY UNDER CAPITAL LEASES - NON NUCLEAR</v>
          </cell>
          <cell r="B12">
            <v>201308</v>
          </cell>
          <cell r="E12">
            <v>-58404740.579999998</v>
          </cell>
        </row>
        <row r="13">
          <cell r="A13" t="str">
            <v>ADJ101900 - PROPERTY UNDER CAPITAL LEASES - NON NUCLEAR</v>
          </cell>
          <cell r="B13">
            <v>201309</v>
          </cell>
          <cell r="E13">
            <v>-58404740.579999998</v>
          </cell>
        </row>
        <row r="14">
          <cell r="A14" t="str">
            <v>ADJ101900 - PROPERTY UNDER CAPITAL LEASES - NON NUCLEAR</v>
          </cell>
          <cell r="B14">
            <v>201307</v>
          </cell>
          <cell r="E14">
            <v>-58404740.579999998</v>
          </cell>
        </row>
        <row r="15">
          <cell r="A15" t="str">
            <v>ADJ101900 - PROPERTY UNDER CAPITAL LEASES - NON NUCLEAR</v>
          </cell>
          <cell r="B15">
            <v>201201</v>
          </cell>
          <cell r="E15">
            <v>-58095856.409999996</v>
          </cell>
        </row>
        <row r="16">
          <cell r="A16" t="str">
            <v>ADJ101900 - PROPERTY UNDER CAPITAL LEASES - NON NUCLEAR</v>
          </cell>
          <cell r="B16">
            <v>201207</v>
          </cell>
          <cell r="E16">
            <v>-58394120.030000001</v>
          </cell>
        </row>
        <row r="17">
          <cell r="A17" t="str">
            <v>ADJ101900 - PROPERTY UNDER CAPITAL LEASES - NON NUCLEAR</v>
          </cell>
          <cell r="B17">
            <v>201208</v>
          </cell>
          <cell r="E17">
            <v>-58398037.890000001</v>
          </cell>
        </row>
        <row r="18">
          <cell r="A18" t="str">
            <v>ADJ101900 - PROPERTY UNDER CAPITAL LEASES - NON NUCLEAR</v>
          </cell>
          <cell r="B18">
            <v>201104</v>
          </cell>
          <cell r="E18">
            <v>-17687158.690000001</v>
          </cell>
        </row>
        <row r="19">
          <cell r="A19" t="str">
            <v>ADJ101900 - PROPERTY UNDER CAPITAL LEASES - NON NUCLEAR</v>
          </cell>
          <cell r="B19">
            <v>201105</v>
          </cell>
          <cell r="E19">
            <v>-22168686.510000002</v>
          </cell>
        </row>
        <row r="20">
          <cell r="A20" t="str">
            <v>ADJ101900 - PROPERTY UNDER CAPITAL LEASES - NON NUCLEAR</v>
          </cell>
          <cell r="B20">
            <v>201106</v>
          </cell>
          <cell r="E20">
            <v>-26657770.5</v>
          </cell>
        </row>
        <row r="21">
          <cell r="A21" t="str">
            <v>ADJ108710 - ACC PROV DEPR - STRUCTURES LRIC ATRIUM</v>
          </cell>
          <cell r="B21">
            <v>201201</v>
          </cell>
          <cell r="E21">
            <v>0</v>
          </cell>
        </row>
        <row r="22">
          <cell r="A22" t="str">
            <v>ADJ108710 - ACC PROV DEPR - STRUCTURES LRIC ATRIUM</v>
          </cell>
          <cell r="B22">
            <v>201204</v>
          </cell>
          <cell r="E22">
            <v>0</v>
          </cell>
        </row>
        <row r="23">
          <cell r="A23" t="str">
            <v>ADJ108710 - ACC PROV DEPR - STRUCTURES LRIC ATRIUM</v>
          </cell>
          <cell r="B23">
            <v>201106</v>
          </cell>
          <cell r="E23">
            <v>0</v>
          </cell>
        </row>
        <row r="24">
          <cell r="A24" t="str">
            <v>ADJ108900 - ACCUM PROV CAPITAL LEASES</v>
          </cell>
          <cell r="B24">
            <v>201302</v>
          </cell>
          <cell r="E24">
            <v>2086826.92</v>
          </cell>
        </row>
        <row r="25">
          <cell r="A25" t="str">
            <v>ADJ108900 - ACCUM PROV CAPITAL LEASES</v>
          </cell>
          <cell r="B25">
            <v>201111</v>
          </cell>
          <cell r="E25">
            <v>-723348.5</v>
          </cell>
        </row>
        <row r="26">
          <cell r="A26" t="str">
            <v>ADJ108900 - ACCUM PROV CAPITAL LEASES</v>
          </cell>
          <cell r="B26">
            <v>201105</v>
          </cell>
          <cell r="E26">
            <v>-128991.56</v>
          </cell>
        </row>
        <row r="27">
          <cell r="A27" t="str">
            <v>ADJ120600 - NUCLEAR FUEL UNDER CAPITAL LEASES</v>
          </cell>
          <cell r="B27">
            <v>201302</v>
          </cell>
          <cell r="E27">
            <v>0</v>
          </cell>
        </row>
        <row r="28">
          <cell r="A28" t="str">
            <v>ADJ120600 - NUCLEAR FUEL UNDER CAPITAL LEASES</v>
          </cell>
          <cell r="B28">
            <v>201111</v>
          </cell>
          <cell r="E28">
            <v>0</v>
          </cell>
        </row>
        <row r="29">
          <cell r="A29" t="str">
            <v>ADJ120600 - NUCLEAR FUEL UNDER CAPITAL LEASES</v>
          </cell>
          <cell r="B29">
            <v>201112</v>
          </cell>
          <cell r="E29">
            <v>0</v>
          </cell>
        </row>
        <row r="30">
          <cell r="A30" t="str">
            <v>ADJ120600 - NUCLEAR FUEL UNDER CAPITAL LEASES</v>
          </cell>
          <cell r="B30">
            <v>201206</v>
          </cell>
          <cell r="E30">
            <v>0</v>
          </cell>
        </row>
        <row r="31">
          <cell r="A31" t="str">
            <v>ADJ165600 - PREPAID INTEREST - COMMERCIAL PAPER</v>
          </cell>
          <cell r="B31">
            <v>201304</v>
          </cell>
          <cell r="E31">
            <v>-8152878.6200000001</v>
          </cell>
        </row>
        <row r="32">
          <cell r="A32" t="str">
            <v>ADJ165600 - PREPAID INTEREST - COMMERCIAL PAPER</v>
          </cell>
          <cell r="B32">
            <v>201306</v>
          </cell>
          <cell r="E32">
            <v>-8752786.1600000001</v>
          </cell>
        </row>
        <row r="33">
          <cell r="A33" t="str">
            <v>ADJ165600 - PREPAID INTEREST - COMMERCIAL PAPER</v>
          </cell>
          <cell r="B33">
            <v>201111</v>
          </cell>
          <cell r="E33">
            <v>-4486695.41</v>
          </cell>
        </row>
        <row r="34">
          <cell r="A34" t="str">
            <v>ADJ165600 - PREPAID INTEREST - COMMERCIAL PAPER</v>
          </cell>
          <cell r="B34">
            <v>201202</v>
          </cell>
          <cell r="E34">
            <v>-4458121.68</v>
          </cell>
        </row>
        <row r="35">
          <cell r="A35" t="str">
            <v>ADJ165600 - PREPAID INTEREST - COMMERCIAL PAPER</v>
          </cell>
          <cell r="B35">
            <v>201203</v>
          </cell>
          <cell r="E35">
            <v>-4786819.2</v>
          </cell>
        </row>
        <row r="36">
          <cell r="A36" t="str">
            <v>ADJ228101 - ACCUM PROV FOR PROP INSURANCE - STORM DEF TAX</v>
          </cell>
          <cell r="B36">
            <v>201203</v>
          </cell>
          <cell r="E36">
            <v>77384262.079999998</v>
          </cell>
        </row>
        <row r="37">
          <cell r="A37" t="str">
            <v>ADJ228101 - ACCUM PROV FOR PROP INSURANCE - STORM DEF TAX</v>
          </cell>
          <cell r="B37">
            <v>201208</v>
          </cell>
          <cell r="E37">
            <v>73871279.150000006</v>
          </cell>
        </row>
        <row r="38">
          <cell r="A38" t="str">
            <v>ADJ228101 - ACCUM PROV FOR PROP INSURANCE - STORM DEF TAX</v>
          </cell>
          <cell r="B38">
            <v>201109</v>
          </cell>
          <cell r="E38">
            <v>78276976.459999993</v>
          </cell>
        </row>
        <row r="39">
          <cell r="A39" t="str">
            <v>ADJ253100 - PREFERRED STOCK DIVIDENDS ACCRUED</v>
          </cell>
          <cell r="B39">
            <v>201111</v>
          </cell>
          <cell r="E39">
            <v>0</v>
          </cell>
        </row>
        <row r="40">
          <cell r="A40" t="str">
            <v>ADJ253100 - PREFERRED STOCK DIVIDENDS ACCRUED</v>
          </cell>
          <cell r="B40">
            <v>201205</v>
          </cell>
          <cell r="E40">
            <v>0</v>
          </cell>
        </row>
        <row r="41">
          <cell r="A41" t="str">
            <v>ADJ253420 - OTHER REG LIAB - LAND SALES PLANT IN SERVICE</v>
          </cell>
          <cell r="B41">
            <v>201307</v>
          </cell>
          <cell r="E41">
            <v>0</v>
          </cell>
        </row>
        <row r="42">
          <cell r="A42" t="str">
            <v>ADJ253420 - OTHER REG LIAB - LAND SALES PLANT IN SERVICE</v>
          </cell>
          <cell r="B42">
            <v>201205</v>
          </cell>
          <cell r="E42">
            <v>0</v>
          </cell>
        </row>
        <row r="43">
          <cell r="A43" t="str">
            <v>ADJ253420 - OTHER REG LIAB - LAND SALES PLANT IN SERVICE</v>
          </cell>
          <cell r="B43">
            <v>201107</v>
          </cell>
          <cell r="E43">
            <v>0</v>
          </cell>
        </row>
        <row r="44">
          <cell r="A44" t="str">
            <v>ADJ253420 - OTHER REG LIAB - LAND SALES PLANT IN SERVICE</v>
          </cell>
          <cell r="B44">
            <v>201111</v>
          </cell>
          <cell r="E44">
            <v>0</v>
          </cell>
        </row>
        <row r="45">
          <cell r="A45" t="str">
            <v>ADJ256100 - DEFERRED GAINS FUTURE USE</v>
          </cell>
          <cell r="B45">
            <v>201309</v>
          </cell>
          <cell r="E45">
            <v>0</v>
          </cell>
        </row>
        <row r="46">
          <cell r="A46" t="str">
            <v>ADJ256100 - DEFERRED GAINS FUTURE USE</v>
          </cell>
          <cell r="B46">
            <v>201211</v>
          </cell>
          <cell r="E46">
            <v>0</v>
          </cell>
        </row>
        <row r="47">
          <cell r="A47" t="str">
            <v>ADJ256100 - DEFERRED GAINS FUTURE USE</v>
          </cell>
          <cell r="B47">
            <v>201203</v>
          </cell>
          <cell r="E47">
            <v>0</v>
          </cell>
        </row>
        <row r="48">
          <cell r="A48" t="str">
            <v>ADJ256100 - DEFERRED GAINS FUTURE USE</v>
          </cell>
          <cell r="B48">
            <v>201206</v>
          </cell>
          <cell r="E48">
            <v>0</v>
          </cell>
        </row>
        <row r="49">
          <cell r="A49" t="str">
            <v>ADJ256100 - DEFERRED GAINS FUTURE USE</v>
          </cell>
          <cell r="B49">
            <v>201209</v>
          </cell>
          <cell r="E49">
            <v>0</v>
          </cell>
        </row>
        <row r="50">
          <cell r="A50" t="str">
            <v>ADJ256100 - DEFERRED GAINS FUTURE USE</v>
          </cell>
          <cell r="B50">
            <v>201210</v>
          </cell>
          <cell r="E50">
            <v>0</v>
          </cell>
        </row>
        <row r="51">
          <cell r="A51" t="str">
            <v>ADJ256100 - DEFERRED GAINS FUTURE USE</v>
          </cell>
          <cell r="B51">
            <v>201101</v>
          </cell>
          <cell r="E51">
            <v>0</v>
          </cell>
        </row>
        <row r="52">
          <cell r="A52" t="str">
            <v>ADJ382351 - STORM SECURITIZATION - OTH REG ASSETS - BONDS</v>
          </cell>
          <cell r="B52">
            <v>201306</v>
          </cell>
          <cell r="E52">
            <v>-410453072.54000002</v>
          </cell>
        </row>
        <row r="53">
          <cell r="A53" t="str">
            <v>ADJ382351 - STORM SECURITIZATION - OTH REG ASSETS - BONDS</v>
          </cell>
          <cell r="B53">
            <v>201201</v>
          </cell>
          <cell r="E53">
            <v>-479054698.67000002</v>
          </cell>
        </row>
        <row r="54">
          <cell r="A54" t="str">
            <v>ADJ382351 - STORM SECURITIZATION - OTH REG ASSETS - BONDS</v>
          </cell>
          <cell r="B54">
            <v>201205</v>
          </cell>
          <cell r="E54">
            <v>-463559745.38999999</v>
          </cell>
        </row>
        <row r="55">
          <cell r="A55" t="str">
            <v>ADJ382351 - STORM SECURITIZATION - OTH REG ASSETS - BONDS</v>
          </cell>
          <cell r="B55">
            <v>201206</v>
          </cell>
          <cell r="E55">
            <v>-459631994.82999998</v>
          </cell>
        </row>
        <row r="56">
          <cell r="A56" t="str">
            <v>ADJ382351 - STORM SECURITIZATION - OTH REG ASSETS - BONDS</v>
          </cell>
          <cell r="B56">
            <v>201105</v>
          </cell>
          <cell r="E56">
            <v>-509154621.38</v>
          </cell>
        </row>
        <row r="57">
          <cell r="A57" t="str">
            <v>ADJ382352 - STORM SECURITIZATION - OTH REG ASSETS -DEF TAX</v>
          </cell>
          <cell r="B57">
            <v>201305</v>
          </cell>
          <cell r="E57">
            <v>-260396157.68000001</v>
          </cell>
        </row>
        <row r="58">
          <cell r="A58" t="str">
            <v>ADJ382352 - STORM SECURITIZATION - OTH REG ASSETS -DEF TAX</v>
          </cell>
          <cell r="B58">
            <v>201309</v>
          </cell>
          <cell r="E58">
            <v>-249731672.91</v>
          </cell>
        </row>
        <row r="59">
          <cell r="A59" t="str">
            <v>ADJ382352 - STORM SECURITIZATION - OTH REG ASSETS -DEF TAX</v>
          </cell>
          <cell r="B59">
            <v>201210</v>
          </cell>
          <cell r="E59">
            <v>-278548222</v>
          </cell>
        </row>
        <row r="60">
          <cell r="A60" t="str">
            <v>ADJ382355 - STORM SECURITIZATION - OTH REG ASSETS - OVER/UNDER -TAX</v>
          </cell>
          <cell r="B60">
            <v>201308</v>
          </cell>
          <cell r="E60">
            <v>557584.79</v>
          </cell>
        </row>
        <row r="61">
          <cell r="A61" t="str">
            <v>ADJ382355 - STORM SECURITIZATION - OTH REG ASSETS - OVER/UNDER -TAX</v>
          </cell>
          <cell r="B61">
            <v>201109</v>
          </cell>
          <cell r="E61">
            <v>1402664.34</v>
          </cell>
        </row>
        <row r="62">
          <cell r="A62" t="str">
            <v>ADJ382355 - STORM SECURITIZATION - OTH REG ASSETS - OVER/UNDER -TAX</v>
          </cell>
          <cell r="B62">
            <v>201110</v>
          </cell>
          <cell r="E62">
            <v>1493147.29</v>
          </cell>
        </row>
        <row r="63">
          <cell r="A63" t="str">
            <v>ADJ382356 - STORM SECURITIZATION - OTH REG ASSETS - OVER/UNDER -BONDS</v>
          </cell>
          <cell r="B63">
            <v>201303</v>
          </cell>
          <cell r="E63">
            <v>1105185.23</v>
          </cell>
        </row>
        <row r="64">
          <cell r="A64" t="str">
            <v>ADJ382356 - STORM SECURITIZATION - OTH REG ASSETS - OVER/UNDER -BONDS</v>
          </cell>
          <cell r="B64">
            <v>201103</v>
          </cell>
          <cell r="E64">
            <v>4263637.6100000003</v>
          </cell>
        </row>
        <row r="65">
          <cell r="A65" t="str">
            <v>BAL121000 - NONUTILITY PROPERTY</v>
          </cell>
          <cell r="B65">
            <v>201310</v>
          </cell>
          <cell r="E65">
            <v>12857897.77</v>
          </cell>
        </row>
        <row r="66">
          <cell r="A66" t="str">
            <v>BAL121000 - NONUTILITY PROPERTY</v>
          </cell>
          <cell r="B66">
            <v>201303</v>
          </cell>
          <cell r="E66">
            <v>13790924.619999999</v>
          </cell>
        </row>
        <row r="67">
          <cell r="A67" t="str">
            <v>BAL121000 - NONUTILITY PROPERTY</v>
          </cell>
          <cell r="B67">
            <v>201309</v>
          </cell>
          <cell r="E67">
            <v>12996800.199999999</v>
          </cell>
        </row>
        <row r="68">
          <cell r="A68" t="str">
            <v>BAL121000 - NONUTILITY PROPERTY</v>
          </cell>
          <cell r="B68">
            <v>201204</v>
          </cell>
          <cell r="E68">
            <v>14426310.4</v>
          </cell>
        </row>
        <row r="69">
          <cell r="A69" t="str">
            <v>BAL121000 - NONUTILITY PROPERTY</v>
          </cell>
          <cell r="B69">
            <v>201205</v>
          </cell>
          <cell r="E69">
            <v>14419133.52</v>
          </cell>
        </row>
        <row r="70">
          <cell r="A70" t="str">
            <v>BAL121000 - NONUTILITY PROPERTY</v>
          </cell>
          <cell r="B70">
            <v>201101</v>
          </cell>
          <cell r="E70">
            <v>14519645.42</v>
          </cell>
        </row>
        <row r="71">
          <cell r="A71" t="str">
            <v>BAL121000 - NONUTILITY PROPERTY</v>
          </cell>
          <cell r="B71">
            <v>201103</v>
          </cell>
          <cell r="E71">
            <v>14519820.189999999</v>
          </cell>
        </row>
        <row r="72">
          <cell r="A72" t="str">
            <v>BAL121000 - NONUTILITY PROPERTY</v>
          </cell>
          <cell r="B72">
            <v>201104</v>
          </cell>
          <cell r="E72">
            <v>14519407.689999999</v>
          </cell>
        </row>
        <row r="73">
          <cell r="A73" t="str">
            <v>BAL121000 - NONUTILITY PROPERTY</v>
          </cell>
          <cell r="B73">
            <v>201105</v>
          </cell>
          <cell r="E73">
            <v>14518995.189999999</v>
          </cell>
        </row>
        <row r="74">
          <cell r="A74" t="str">
            <v>BAL121000 - NONUTILITY PROPERTY</v>
          </cell>
          <cell r="B74">
            <v>201108</v>
          </cell>
          <cell r="E74">
            <v>14509070.51</v>
          </cell>
        </row>
        <row r="75">
          <cell r="A75" t="str">
            <v>BAL123000 - INVESTMENT IN ASSOCIATED COMPANIES (EXC GROUP)</v>
          </cell>
          <cell r="B75">
            <v>201305</v>
          </cell>
          <cell r="E75">
            <v>0</v>
          </cell>
        </row>
        <row r="76">
          <cell r="A76" t="str">
            <v>BAL123000 - INVESTMENT IN ASSOCIATED COMPANIES (EXC GROUP)</v>
          </cell>
          <cell r="B76">
            <v>201205</v>
          </cell>
          <cell r="E76">
            <v>0</v>
          </cell>
        </row>
        <row r="77">
          <cell r="A77" t="str">
            <v>ADJ101386 - SOLAR ECRC CONVERTIBLE ITC - SPECIFIC</v>
          </cell>
          <cell r="B77">
            <v>201308</v>
          </cell>
          <cell r="E77">
            <v>-170307653</v>
          </cell>
        </row>
        <row r="78">
          <cell r="A78" t="str">
            <v>ADJ101386 - SOLAR ECRC CONVERTIBLE ITC - SPECIFIC</v>
          </cell>
          <cell r="B78">
            <v>201208</v>
          </cell>
          <cell r="E78">
            <v>-176512289</v>
          </cell>
        </row>
        <row r="79">
          <cell r="A79" t="str">
            <v>ADJ101386 - SOLAR ECRC CONVERTIBLE ITC - SPECIFIC</v>
          </cell>
          <cell r="B79">
            <v>201209</v>
          </cell>
          <cell r="E79">
            <v>-175995236</v>
          </cell>
        </row>
        <row r="80">
          <cell r="A80" t="str">
            <v>ADJ101386 - SOLAR ECRC CONVERTIBLE ITC - SPECIFIC</v>
          </cell>
          <cell r="B80">
            <v>201210</v>
          </cell>
          <cell r="E80">
            <v>-175478183</v>
          </cell>
        </row>
        <row r="81">
          <cell r="A81" t="str">
            <v>ADJ101710 - PLT IN SERV - STRUCTURES LRIC ATRIUM</v>
          </cell>
          <cell r="B81">
            <v>201311</v>
          </cell>
          <cell r="E81">
            <v>0</v>
          </cell>
        </row>
        <row r="82">
          <cell r="A82" t="str">
            <v>ADJ101710 - PLT IN SERV - STRUCTURES LRIC ATRIUM</v>
          </cell>
          <cell r="B82">
            <v>201205</v>
          </cell>
          <cell r="E82">
            <v>0</v>
          </cell>
        </row>
        <row r="83">
          <cell r="A83" t="str">
            <v>ADJ101710 - PLT IN SERV - STRUCTURES LRIC ATRIUM</v>
          </cell>
          <cell r="B83">
            <v>201110</v>
          </cell>
          <cell r="E83">
            <v>0</v>
          </cell>
        </row>
        <row r="84">
          <cell r="A84" t="str">
            <v>ADJ101900 - PROPERTY UNDER CAPITAL LEASES - NON NUCLEAR</v>
          </cell>
          <cell r="B84">
            <v>201310</v>
          </cell>
          <cell r="E84">
            <v>-58404740.579999998</v>
          </cell>
        </row>
        <row r="85">
          <cell r="A85" t="str">
            <v>ADJ101900 - PROPERTY UNDER CAPITAL LEASES - NON NUCLEAR</v>
          </cell>
          <cell r="B85">
            <v>201206</v>
          </cell>
          <cell r="E85">
            <v>-58390531.659999996</v>
          </cell>
        </row>
        <row r="86">
          <cell r="A86" t="str">
            <v>ADJ101900 - PROPERTY UNDER CAPITAL LEASES - NON NUCLEAR</v>
          </cell>
          <cell r="B86">
            <v>201209</v>
          </cell>
          <cell r="E86">
            <v>-58401163.060000002</v>
          </cell>
        </row>
        <row r="87">
          <cell r="A87" t="str">
            <v>ADJ108710 - ACC PROV DEPR - STRUCTURES LRIC ATRIUM</v>
          </cell>
          <cell r="B87">
            <v>201302</v>
          </cell>
          <cell r="E87">
            <v>0</v>
          </cell>
        </row>
        <row r="88">
          <cell r="A88" t="str">
            <v>ADJ108710 - ACC PROV DEPR - STRUCTURES LRIC ATRIUM</v>
          </cell>
          <cell r="B88">
            <v>201111</v>
          </cell>
          <cell r="E88">
            <v>0</v>
          </cell>
        </row>
        <row r="89">
          <cell r="A89" t="str">
            <v>ADJ108710 - ACC PROV DEPR - STRUCTURES LRIC ATRIUM</v>
          </cell>
          <cell r="B89">
            <v>201103</v>
          </cell>
          <cell r="E89">
            <v>0</v>
          </cell>
        </row>
        <row r="90">
          <cell r="A90" t="str">
            <v>ADJ108900 - ACCUM PROV CAPITAL LEASES</v>
          </cell>
          <cell r="B90">
            <v>201203</v>
          </cell>
          <cell r="E90">
            <v>1023269.21</v>
          </cell>
        </row>
        <row r="91">
          <cell r="A91" t="str">
            <v>ADJ108900 - ACCUM PROV CAPITAL LEASES</v>
          </cell>
          <cell r="B91">
            <v>201208</v>
          </cell>
          <cell r="E91">
            <v>1525512.81</v>
          </cell>
        </row>
        <row r="92">
          <cell r="A92" t="str">
            <v>ADJ108900 - ACCUM PROV CAPITAL LEASES</v>
          </cell>
          <cell r="B92">
            <v>201210</v>
          </cell>
          <cell r="E92">
            <v>1712788.45</v>
          </cell>
        </row>
        <row r="93">
          <cell r="A93" t="str">
            <v>ADJ108900 - ACCUM PROV CAPITAL LEASES</v>
          </cell>
          <cell r="B93">
            <v>201107</v>
          </cell>
          <cell r="E93">
            <v>-277213.24</v>
          </cell>
        </row>
        <row r="94">
          <cell r="A94" t="str">
            <v>ADJ120600 - NUCLEAR FUEL UNDER CAPITAL LEASES</v>
          </cell>
          <cell r="B94">
            <v>201207</v>
          </cell>
          <cell r="E94">
            <v>0</v>
          </cell>
        </row>
        <row r="95">
          <cell r="A95" t="str">
            <v>ADJ120600 - NUCLEAR FUEL UNDER CAPITAL LEASES</v>
          </cell>
          <cell r="B95">
            <v>201208</v>
          </cell>
          <cell r="E95">
            <v>0</v>
          </cell>
        </row>
        <row r="96">
          <cell r="A96" t="str">
            <v>ADJ120600 - NUCLEAR FUEL UNDER CAPITAL LEASES</v>
          </cell>
          <cell r="B96">
            <v>201210</v>
          </cell>
          <cell r="E96">
            <v>0</v>
          </cell>
        </row>
        <row r="97">
          <cell r="A97" t="str">
            <v>ADJ120600 - NUCLEAR FUEL UNDER CAPITAL LEASES</v>
          </cell>
          <cell r="B97">
            <v>201109</v>
          </cell>
          <cell r="E97">
            <v>0</v>
          </cell>
        </row>
        <row r="98">
          <cell r="A98" t="str">
            <v>ADJ165600 - PREPAID INTEREST - COMMERCIAL PAPER</v>
          </cell>
          <cell r="B98">
            <v>201311</v>
          </cell>
          <cell r="E98">
            <v>-10195569.02</v>
          </cell>
        </row>
        <row r="99">
          <cell r="A99" t="str">
            <v>ADJ165600 - PREPAID INTEREST - COMMERCIAL PAPER</v>
          </cell>
          <cell r="B99">
            <v>201107</v>
          </cell>
          <cell r="E99">
            <v>-4879428.1500000004</v>
          </cell>
        </row>
        <row r="100">
          <cell r="A100" t="str">
            <v>ADJ228101 - ACCUM PROV FOR PROP INSURANCE - STORM DEF TAX</v>
          </cell>
          <cell r="B100">
            <v>201305</v>
          </cell>
          <cell r="E100">
            <v>52188280.229999997</v>
          </cell>
        </row>
        <row r="101">
          <cell r="A101" t="str">
            <v>ADJ228101 - ACCUM PROV FOR PROP INSURANCE - STORM DEF TAX</v>
          </cell>
          <cell r="B101">
            <v>201207</v>
          </cell>
          <cell r="E101">
            <v>76326552.379999995</v>
          </cell>
        </row>
        <row r="102">
          <cell r="A102" t="str">
            <v>ADJ228101 - ACCUM PROV FOR PROP INSURANCE - STORM DEF TAX</v>
          </cell>
          <cell r="B102">
            <v>201210</v>
          </cell>
          <cell r="E102">
            <v>68881813.920000002</v>
          </cell>
        </row>
        <row r="103">
          <cell r="A103" t="str">
            <v>ADJ228101 - ACCUM PROV FOR PROP INSURANCE - STORM DEF TAX</v>
          </cell>
          <cell r="B103">
            <v>201102</v>
          </cell>
          <cell r="E103">
            <v>77891498.920000002</v>
          </cell>
        </row>
        <row r="104">
          <cell r="A104" t="str">
            <v>ADJ228101 - ACCUM PROV FOR PROP INSURANCE - STORM DEF TAX</v>
          </cell>
          <cell r="B104">
            <v>201103</v>
          </cell>
          <cell r="E104">
            <v>78101823.540000007</v>
          </cell>
        </row>
        <row r="105">
          <cell r="A105" t="str">
            <v>ADJ228101 - ACCUM PROV FOR PROP INSURANCE - STORM DEF TAX</v>
          </cell>
          <cell r="B105">
            <v>201106</v>
          </cell>
          <cell r="E105">
            <v>78284977.230000004</v>
          </cell>
        </row>
        <row r="106">
          <cell r="A106" t="str">
            <v>ADJ253100 - PREFERRED STOCK DIVIDENDS ACCRUED</v>
          </cell>
          <cell r="B106">
            <v>201307</v>
          </cell>
          <cell r="E106">
            <v>0</v>
          </cell>
        </row>
        <row r="107">
          <cell r="A107" t="str">
            <v>ADJ253100 - PREFERRED STOCK DIVIDENDS ACCRUED</v>
          </cell>
          <cell r="B107">
            <v>201110</v>
          </cell>
          <cell r="E107">
            <v>0</v>
          </cell>
        </row>
        <row r="108">
          <cell r="A108" t="str">
            <v>ADJ253420 - OTHER REG LIAB - LAND SALES PLANT IN SERVICE</v>
          </cell>
          <cell r="B108">
            <v>201308</v>
          </cell>
          <cell r="E108">
            <v>0</v>
          </cell>
        </row>
        <row r="109">
          <cell r="A109" t="str">
            <v>ADJ253420 - OTHER REG LIAB - LAND SALES PLANT IN SERVICE</v>
          </cell>
          <cell r="B109">
            <v>201201</v>
          </cell>
          <cell r="E109">
            <v>0</v>
          </cell>
        </row>
        <row r="110">
          <cell r="A110" t="str">
            <v>ADJ253420 - OTHER REG LIAB - LAND SALES PLANT IN SERVICE</v>
          </cell>
          <cell r="B110">
            <v>201102</v>
          </cell>
          <cell r="E110">
            <v>0</v>
          </cell>
        </row>
        <row r="111">
          <cell r="A111" t="str">
            <v>ADJ253420 - OTHER REG LIAB - LAND SALES PLANT IN SERVICE</v>
          </cell>
          <cell r="B111">
            <v>201104</v>
          </cell>
          <cell r="E111">
            <v>0</v>
          </cell>
        </row>
        <row r="112">
          <cell r="A112" t="str">
            <v>ADJ253420 - OTHER REG LIAB - LAND SALES PLANT IN SERVICE</v>
          </cell>
          <cell r="B112">
            <v>201105</v>
          </cell>
          <cell r="E112">
            <v>0</v>
          </cell>
        </row>
        <row r="113">
          <cell r="A113" t="str">
            <v>ADJ256100 - DEFERRED GAINS FUTURE USE</v>
          </cell>
          <cell r="B113">
            <v>201308</v>
          </cell>
          <cell r="E113">
            <v>0</v>
          </cell>
        </row>
        <row r="114">
          <cell r="A114" t="str">
            <v>ADJ256100 - DEFERRED GAINS FUTURE USE</v>
          </cell>
          <cell r="B114">
            <v>201307</v>
          </cell>
          <cell r="E114">
            <v>0</v>
          </cell>
        </row>
        <row r="115">
          <cell r="A115" t="str">
            <v>ADJ256100 - DEFERRED GAINS FUTURE USE</v>
          </cell>
          <cell r="B115">
            <v>201212</v>
          </cell>
          <cell r="E115">
            <v>0</v>
          </cell>
        </row>
        <row r="116">
          <cell r="A116" t="str">
            <v>ADJ256100 - DEFERRED GAINS FUTURE USE</v>
          </cell>
          <cell r="B116">
            <v>201112</v>
          </cell>
          <cell r="E116">
            <v>0</v>
          </cell>
        </row>
        <row r="117">
          <cell r="A117" t="str">
            <v>ADJ256100 - DEFERRED GAINS FUTURE USE</v>
          </cell>
          <cell r="B117">
            <v>201204</v>
          </cell>
          <cell r="E117">
            <v>0</v>
          </cell>
        </row>
        <row r="118">
          <cell r="A118" t="str">
            <v>ADJ382351 - STORM SECURITIZATION - OTH REG ASSETS - BONDS</v>
          </cell>
          <cell r="B118">
            <v>201309</v>
          </cell>
          <cell r="E118">
            <v>-397660868.81999999</v>
          </cell>
        </row>
        <row r="119">
          <cell r="A119" t="str">
            <v>ADJ382351 - STORM SECURITIZATION - OTH REG ASSETS - BONDS</v>
          </cell>
          <cell r="B119">
            <v>201208</v>
          </cell>
          <cell r="E119">
            <v>-451658754.36000001</v>
          </cell>
        </row>
        <row r="120">
          <cell r="A120" t="str">
            <v>ADJ382351 - STORM SECURITIZATION - OTH REG ASSETS - BONDS</v>
          </cell>
          <cell r="B120">
            <v>201210</v>
          </cell>
          <cell r="E120">
            <v>-443546974.5</v>
          </cell>
        </row>
        <row r="121">
          <cell r="A121" t="str">
            <v>ADJ382351 - STORM SECURITIZATION - OTH REG ASSETS - BONDS</v>
          </cell>
          <cell r="B121">
            <v>201101</v>
          </cell>
          <cell r="E121">
            <v>-523547025.49000001</v>
          </cell>
        </row>
        <row r="122">
          <cell r="A122" t="str">
            <v>ADJ382352 - STORM SECURITIZATION - OTH REG ASSETS -DEF TAX</v>
          </cell>
          <cell r="B122">
            <v>201310</v>
          </cell>
          <cell r="E122">
            <v>-247016022.47999999</v>
          </cell>
        </row>
        <row r="123">
          <cell r="A123" t="str">
            <v>ADJ382352 - STORM SECURITIZATION - OTH REG ASSETS -DEF TAX</v>
          </cell>
          <cell r="B123">
            <v>201311</v>
          </cell>
          <cell r="E123">
            <v>-244287007.09</v>
          </cell>
        </row>
        <row r="124">
          <cell r="A124" t="str">
            <v>ADJ382352 - STORM SECURITIZATION - OTH REG ASSETS -DEF TAX</v>
          </cell>
          <cell r="B124">
            <v>201301</v>
          </cell>
          <cell r="E124">
            <v>-270806409.88999999</v>
          </cell>
        </row>
        <row r="125">
          <cell r="A125" t="str">
            <v>ADJ382352 - STORM SECURITIZATION - OTH REG ASSETS -DEF TAX</v>
          </cell>
          <cell r="B125">
            <v>201203</v>
          </cell>
          <cell r="E125">
            <v>-296008838.47000003</v>
          </cell>
        </row>
        <row r="126">
          <cell r="A126" t="str">
            <v>ADJ382352 - STORM SECURITIZATION - OTH REG ASSETS -DEF TAX</v>
          </cell>
          <cell r="B126">
            <v>201104</v>
          </cell>
          <cell r="E126">
            <v>-322028683</v>
          </cell>
        </row>
        <row r="127">
          <cell r="A127" t="str">
            <v>ADJ382352 - STORM SECURITIZATION - OTH REG ASSETS -DEF TAX</v>
          </cell>
          <cell r="B127">
            <v>201107</v>
          </cell>
          <cell r="E127">
            <v>-315154149.89999998</v>
          </cell>
        </row>
        <row r="128">
          <cell r="A128" t="str">
            <v>ADJ382355 - STORM SECURITIZATION - OTH REG ASSETS - OVER/UNDER -TAX</v>
          </cell>
          <cell r="B128">
            <v>201306</v>
          </cell>
          <cell r="E128">
            <v>426213.22</v>
          </cell>
        </row>
        <row r="129">
          <cell r="A129" t="str">
            <v>ADJ382355 - STORM SECURITIZATION - OTH REG ASSETS - OVER/UNDER -TAX</v>
          </cell>
          <cell r="B129">
            <v>201203</v>
          </cell>
          <cell r="E129">
            <v>1027496.52</v>
          </cell>
        </row>
        <row r="130">
          <cell r="A130" t="str">
            <v>ADJ382355 - STORM SECURITIZATION - OTH REG ASSETS - OVER/UNDER -TAX</v>
          </cell>
          <cell r="B130">
            <v>201105</v>
          </cell>
          <cell r="E130">
            <v>1240238.3799999999</v>
          </cell>
        </row>
        <row r="131">
          <cell r="A131" t="str">
            <v>ADJ382355 - STORM SECURITIZATION - OTH REG ASSETS - OVER/UNDER -TAX</v>
          </cell>
          <cell r="B131">
            <v>201107</v>
          </cell>
          <cell r="E131">
            <v>1035402.03</v>
          </cell>
        </row>
        <row r="132">
          <cell r="A132" t="str">
            <v>ADJ382356 - STORM SECURITIZATION - OTH REG ASSETS - OVER/UNDER -BONDS</v>
          </cell>
          <cell r="B132">
            <v>201310</v>
          </cell>
          <cell r="E132">
            <v>1380230.63</v>
          </cell>
        </row>
        <row r="133">
          <cell r="A133" t="str">
            <v>ADJ382356 - STORM SECURITIZATION - OTH REG ASSETS - OVER/UNDER -BONDS</v>
          </cell>
          <cell r="B133">
            <v>201302</v>
          </cell>
          <cell r="E133">
            <v>1497521.57</v>
          </cell>
        </row>
        <row r="134">
          <cell r="A134" t="str">
            <v>BAL121000 - NONUTILITY PROPERTY</v>
          </cell>
          <cell r="B134">
            <v>201304</v>
          </cell>
          <cell r="E134">
            <v>13663853.050000001</v>
          </cell>
        </row>
        <row r="135">
          <cell r="A135" t="str">
            <v>BAL121000 - NONUTILITY PROPERTY</v>
          </cell>
          <cell r="B135">
            <v>201210</v>
          </cell>
          <cell r="E135">
            <v>14403453.810000001</v>
          </cell>
        </row>
        <row r="136">
          <cell r="A136" t="str">
            <v>BAL123000 - INVESTMENT IN ASSOCIATED COMPANIES (EXC GROUP)</v>
          </cell>
          <cell r="B136">
            <v>201306</v>
          </cell>
          <cell r="E136">
            <v>0</v>
          </cell>
        </row>
        <row r="137">
          <cell r="A137" t="str">
            <v>BAL123000 - INVESTMENT IN ASSOCIATED COMPANIES (EXC GROUP)</v>
          </cell>
          <cell r="B137">
            <v>201309</v>
          </cell>
          <cell r="E137">
            <v>76923076.920000002</v>
          </cell>
        </row>
        <row r="138">
          <cell r="A138" t="str">
            <v>BAL123000 - INVESTMENT IN ASSOCIATED COMPANIES (EXC GROUP)</v>
          </cell>
          <cell r="B138">
            <v>201212</v>
          </cell>
          <cell r="E138">
            <v>0</v>
          </cell>
        </row>
        <row r="139">
          <cell r="A139" t="str">
            <v>BAL123000 - INVESTMENT IN ASSOCIATED COMPANIES (EXC GROUP)</v>
          </cell>
          <cell r="B139">
            <v>201209</v>
          </cell>
          <cell r="E139">
            <v>0</v>
          </cell>
        </row>
        <row r="140">
          <cell r="A140" t="str">
            <v>BAL123000 - INVESTMENT IN ASSOCIATED COMPANIES (EXC GROUP)</v>
          </cell>
          <cell r="B140">
            <v>201106</v>
          </cell>
          <cell r="E140">
            <v>0</v>
          </cell>
        </row>
        <row r="141">
          <cell r="A141" t="str">
            <v>ADJ101386 - SOLAR ECRC CONVERTIBLE ITC - SPECIFIC</v>
          </cell>
          <cell r="B141">
            <v>201207</v>
          </cell>
          <cell r="E141">
            <v>-177029342</v>
          </cell>
        </row>
        <row r="142">
          <cell r="A142" t="str">
            <v>ADJ101710 - PLT IN SERV - STRUCTURES LRIC ATRIUM</v>
          </cell>
          <cell r="B142">
            <v>201211</v>
          </cell>
          <cell r="E142">
            <v>0</v>
          </cell>
        </row>
        <row r="143">
          <cell r="A143" t="str">
            <v>ADJ101710 - PLT IN SERV - STRUCTURES LRIC ATRIUM</v>
          </cell>
          <cell r="B143">
            <v>201307</v>
          </cell>
          <cell r="E143">
            <v>0</v>
          </cell>
        </row>
        <row r="144">
          <cell r="A144" t="str">
            <v>ADJ101710 - PLT IN SERV - STRUCTURES LRIC ATRIUM</v>
          </cell>
          <cell r="B144">
            <v>201212</v>
          </cell>
          <cell r="E144">
            <v>0</v>
          </cell>
        </row>
        <row r="145">
          <cell r="A145" t="str">
            <v>ADJ101710 - PLT IN SERV - STRUCTURES LRIC ATRIUM</v>
          </cell>
          <cell r="B145">
            <v>201202</v>
          </cell>
          <cell r="E145">
            <v>0</v>
          </cell>
        </row>
        <row r="146">
          <cell r="A146" t="str">
            <v>ADJ101710 - PLT IN SERV - STRUCTURES LRIC ATRIUM</v>
          </cell>
          <cell r="B146">
            <v>201203</v>
          </cell>
          <cell r="E146">
            <v>0</v>
          </cell>
        </row>
        <row r="147">
          <cell r="A147" t="str">
            <v>ADJ101900 - PROPERTY UNDER CAPITAL LEASES - NON NUCLEAR</v>
          </cell>
          <cell r="B147">
            <v>201305</v>
          </cell>
          <cell r="E147">
            <v>-58404740.579999998</v>
          </cell>
        </row>
        <row r="148">
          <cell r="A148" t="str">
            <v>ADJ101900 - PROPERTY UNDER CAPITAL LEASES - NON NUCLEAR</v>
          </cell>
          <cell r="B148">
            <v>201107</v>
          </cell>
          <cell r="E148">
            <v>-31146524.98</v>
          </cell>
        </row>
        <row r="149">
          <cell r="A149" t="str">
            <v>ADJ108710 - ACC PROV DEPR - STRUCTURES LRIC ATRIUM</v>
          </cell>
          <cell r="B149">
            <v>201309</v>
          </cell>
          <cell r="E149">
            <v>0</v>
          </cell>
        </row>
        <row r="150">
          <cell r="A150" t="str">
            <v>ADJ108710 - ACC PROV DEPR - STRUCTURES LRIC ATRIUM</v>
          </cell>
          <cell r="B150">
            <v>201202</v>
          </cell>
          <cell r="E150">
            <v>0</v>
          </cell>
        </row>
        <row r="151">
          <cell r="A151" t="str">
            <v>ADJ108710 - ACC PROV DEPR - STRUCTURES LRIC ATRIUM</v>
          </cell>
          <cell r="B151">
            <v>201207</v>
          </cell>
          <cell r="E151">
            <v>0</v>
          </cell>
        </row>
        <row r="152">
          <cell r="A152" t="str">
            <v>ADJ108710 - ACC PROV DEPR - STRUCTURES LRIC ATRIUM</v>
          </cell>
          <cell r="B152">
            <v>201104</v>
          </cell>
          <cell r="E152">
            <v>0</v>
          </cell>
        </row>
        <row r="153">
          <cell r="A153" t="str">
            <v>ADJ108710 - ACC PROV DEPR - STRUCTURES LRIC ATRIUM</v>
          </cell>
          <cell r="B153">
            <v>201110</v>
          </cell>
          <cell r="E153">
            <v>0</v>
          </cell>
        </row>
        <row r="154">
          <cell r="A154" t="str">
            <v>ADJ108900 - ACCUM PROV CAPITAL LEASES</v>
          </cell>
          <cell r="B154">
            <v>201305</v>
          </cell>
          <cell r="E154">
            <v>2370384.62</v>
          </cell>
        </row>
        <row r="155">
          <cell r="A155" t="str">
            <v>ADJ108900 - ACCUM PROV CAPITAL LEASES</v>
          </cell>
          <cell r="B155">
            <v>201308</v>
          </cell>
          <cell r="E155">
            <v>2656538.46</v>
          </cell>
        </row>
        <row r="156">
          <cell r="A156" t="str">
            <v>ADJ108900 - ACCUM PROV CAPITAL LEASES</v>
          </cell>
          <cell r="B156">
            <v>201307</v>
          </cell>
          <cell r="E156">
            <v>2560865.38</v>
          </cell>
        </row>
        <row r="157">
          <cell r="A157" t="str">
            <v>ADJ108900 - ACCUM PROV CAPITAL LEASES</v>
          </cell>
          <cell r="B157">
            <v>201106</v>
          </cell>
          <cell r="E157">
            <v>-196866.8</v>
          </cell>
        </row>
        <row r="158">
          <cell r="A158" t="str">
            <v>ADJ120600 - NUCLEAR FUEL UNDER CAPITAL LEASES</v>
          </cell>
          <cell r="B158">
            <v>201304</v>
          </cell>
          <cell r="E158">
            <v>0</v>
          </cell>
        </row>
        <row r="159">
          <cell r="A159" t="str">
            <v>ADJ120600 - NUCLEAR FUEL UNDER CAPITAL LEASES</v>
          </cell>
          <cell r="B159">
            <v>201306</v>
          </cell>
          <cell r="E159">
            <v>0</v>
          </cell>
        </row>
        <row r="160">
          <cell r="A160" t="str">
            <v>ADJ120600 - NUCLEAR FUEL UNDER CAPITAL LEASES</v>
          </cell>
          <cell r="B160">
            <v>201203</v>
          </cell>
          <cell r="E160">
            <v>0</v>
          </cell>
        </row>
        <row r="161">
          <cell r="A161" t="str">
            <v>ADJ120600 - NUCLEAR FUEL UNDER CAPITAL LEASES</v>
          </cell>
          <cell r="B161">
            <v>201102</v>
          </cell>
          <cell r="E161">
            <v>-28874230.120000001</v>
          </cell>
        </row>
        <row r="162">
          <cell r="A162" t="str">
            <v>ADJ165600 - PREPAID INTEREST - COMMERCIAL PAPER</v>
          </cell>
          <cell r="B162">
            <v>201310</v>
          </cell>
          <cell r="E162">
            <v>-9913198.5899999999</v>
          </cell>
        </row>
        <row r="163">
          <cell r="A163" t="str">
            <v>ADJ165600 - PREPAID INTEREST - COMMERCIAL PAPER</v>
          </cell>
          <cell r="B163">
            <v>201305</v>
          </cell>
          <cell r="E163">
            <v>-8451407.6699999999</v>
          </cell>
        </row>
        <row r="164">
          <cell r="A164" t="str">
            <v>ADJ165600 - PREPAID INTEREST - COMMERCIAL PAPER</v>
          </cell>
          <cell r="B164">
            <v>201309</v>
          </cell>
          <cell r="E164">
            <v>-9635523.0800000001</v>
          </cell>
        </row>
        <row r="165">
          <cell r="A165" t="str">
            <v>ADJ165600 - PREPAID INTEREST - COMMERCIAL PAPER</v>
          </cell>
          <cell r="B165">
            <v>201204</v>
          </cell>
          <cell r="E165">
            <v>-5106937.83</v>
          </cell>
        </row>
        <row r="166">
          <cell r="A166" t="str">
            <v>ADJ165600 - PREPAID INTEREST - COMMERCIAL PAPER</v>
          </cell>
          <cell r="B166">
            <v>201206</v>
          </cell>
          <cell r="E166">
            <v>-5725373.2999999998</v>
          </cell>
        </row>
        <row r="167">
          <cell r="A167" t="str">
            <v>ADJ165600 - PREPAID INTEREST - COMMERCIAL PAPER</v>
          </cell>
          <cell r="B167">
            <v>201209</v>
          </cell>
          <cell r="E167">
            <v>-6604376.3499999996</v>
          </cell>
        </row>
        <row r="168">
          <cell r="A168" t="str">
            <v>ADJ228101 - ACCUM PROV FOR PROP INSURANCE - STORM DEF TAX</v>
          </cell>
          <cell r="B168">
            <v>201301</v>
          </cell>
          <cell r="E168">
            <v>61495325.460000001</v>
          </cell>
        </row>
        <row r="169">
          <cell r="A169" t="str">
            <v>ADJ228101 - ACCUM PROV FOR PROP INSURANCE - STORM DEF TAX</v>
          </cell>
          <cell r="B169">
            <v>201307</v>
          </cell>
          <cell r="E169">
            <v>47712148.619999997</v>
          </cell>
        </row>
        <row r="170">
          <cell r="A170" t="str">
            <v>ADJ228101 - ACCUM PROV FOR PROP INSURANCE - STORM DEF TAX</v>
          </cell>
          <cell r="B170">
            <v>201212</v>
          </cell>
          <cell r="E170">
            <v>63913361.079999998</v>
          </cell>
        </row>
        <row r="171">
          <cell r="A171" t="str">
            <v>ADJ228101 - ACCUM PROV FOR PROP INSURANCE - STORM DEF TAX</v>
          </cell>
          <cell r="B171">
            <v>201201</v>
          </cell>
          <cell r="E171">
            <v>77661515.230000004</v>
          </cell>
        </row>
        <row r="172">
          <cell r="A172" t="str">
            <v>ADJ228101 - ACCUM PROV FOR PROP INSURANCE - STORM DEF TAX</v>
          </cell>
          <cell r="B172">
            <v>201202</v>
          </cell>
          <cell r="E172">
            <v>77518762.079999998</v>
          </cell>
        </row>
        <row r="173">
          <cell r="A173" t="str">
            <v>ADJ228101 - ACCUM PROV FOR PROP INSURANCE - STORM DEF TAX</v>
          </cell>
          <cell r="B173">
            <v>201205</v>
          </cell>
          <cell r="E173">
            <v>77117316.379999995</v>
          </cell>
        </row>
        <row r="174">
          <cell r="A174" t="str">
            <v>ADJ228101 - ACCUM PROV FOR PROP INSURANCE - STORM DEF TAX</v>
          </cell>
          <cell r="B174">
            <v>201107</v>
          </cell>
          <cell r="E174">
            <v>73768832.379999995</v>
          </cell>
        </row>
        <row r="175">
          <cell r="A175" t="str">
            <v>ADJ228101 - ACCUM PROV FOR PROP INSURANCE - STORM DEF TAX</v>
          </cell>
          <cell r="B175">
            <v>201108</v>
          </cell>
          <cell r="E175">
            <v>78190269.920000002</v>
          </cell>
        </row>
        <row r="176">
          <cell r="A176" t="str">
            <v>ADJ253100 - PREFERRED STOCK DIVIDENDS ACCRUED</v>
          </cell>
          <cell r="B176">
            <v>201305</v>
          </cell>
          <cell r="E176">
            <v>0</v>
          </cell>
        </row>
        <row r="177">
          <cell r="A177" t="str">
            <v>ADJ253100 - PREFERRED STOCK DIVIDENDS ACCRUED</v>
          </cell>
          <cell r="B177">
            <v>201308</v>
          </cell>
          <cell r="E177">
            <v>0</v>
          </cell>
        </row>
        <row r="178">
          <cell r="A178" t="str">
            <v>ADJ253100 - PREFERRED STOCK DIVIDENDS ACCRUED</v>
          </cell>
          <cell r="B178">
            <v>201201</v>
          </cell>
          <cell r="E178">
            <v>0</v>
          </cell>
        </row>
        <row r="179">
          <cell r="A179" t="str">
            <v>ADJ253100 - PREFERRED STOCK DIVIDENDS ACCRUED</v>
          </cell>
          <cell r="B179">
            <v>201202</v>
          </cell>
          <cell r="E179">
            <v>0</v>
          </cell>
        </row>
        <row r="180">
          <cell r="A180" t="str">
            <v>ADJ253100 - PREFERRED STOCK DIVIDENDS ACCRUED</v>
          </cell>
          <cell r="B180">
            <v>201203</v>
          </cell>
          <cell r="E180">
            <v>0</v>
          </cell>
        </row>
        <row r="181">
          <cell r="A181" t="str">
            <v>ADJ253100 - PREFERRED STOCK DIVIDENDS ACCRUED</v>
          </cell>
          <cell r="B181">
            <v>201210</v>
          </cell>
          <cell r="E181">
            <v>0</v>
          </cell>
        </row>
        <row r="182">
          <cell r="A182" t="str">
            <v>ADJ253100 - PREFERRED STOCK DIVIDENDS ACCRUED</v>
          </cell>
          <cell r="B182">
            <v>201106</v>
          </cell>
          <cell r="E182">
            <v>0</v>
          </cell>
        </row>
        <row r="183">
          <cell r="A183" t="str">
            <v>ADJ253420 - OTHER REG LIAB - LAND SALES PLANT IN SERVICE</v>
          </cell>
          <cell r="B183">
            <v>201306</v>
          </cell>
          <cell r="E183">
            <v>0</v>
          </cell>
        </row>
        <row r="184">
          <cell r="A184" t="str">
            <v>ADJ253420 - OTHER REG LIAB - LAND SALES PLANT IN SERVICE</v>
          </cell>
          <cell r="B184">
            <v>201302</v>
          </cell>
          <cell r="E184">
            <v>0</v>
          </cell>
        </row>
        <row r="185">
          <cell r="A185" t="str">
            <v>ADJ253420 - OTHER REG LIAB - LAND SALES PLANT IN SERVICE</v>
          </cell>
          <cell r="B185">
            <v>201206</v>
          </cell>
          <cell r="E185">
            <v>0</v>
          </cell>
        </row>
        <row r="186">
          <cell r="A186" t="str">
            <v>ADJ253420 - OTHER REG LIAB - LAND SALES PLANT IN SERVICE</v>
          </cell>
          <cell r="B186">
            <v>201209</v>
          </cell>
          <cell r="E186">
            <v>0</v>
          </cell>
        </row>
        <row r="187">
          <cell r="A187" t="str">
            <v>ADJ256100 - DEFERRED GAINS FUTURE USE</v>
          </cell>
          <cell r="B187">
            <v>201310</v>
          </cell>
          <cell r="E187">
            <v>0</v>
          </cell>
        </row>
        <row r="188">
          <cell r="A188" t="str">
            <v>ADJ256100 - DEFERRED GAINS FUTURE USE</v>
          </cell>
          <cell r="B188">
            <v>201304</v>
          </cell>
          <cell r="E188">
            <v>0</v>
          </cell>
        </row>
        <row r="189">
          <cell r="A189" t="str">
            <v>ADJ256100 - DEFERRED GAINS FUTURE USE</v>
          </cell>
          <cell r="B189">
            <v>201306</v>
          </cell>
          <cell r="E189">
            <v>0</v>
          </cell>
        </row>
        <row r="190">
          <cell r="A190" t="str">
            <v>ADJ256100 - DEFERRED GAINS FUTURE USE</v>
          </cell>
          <cell r="B190">
            <v>201111</v>
          </cell>
          <cell r="E190">
            <v>0</v>
          </cell>
        </row>
        <row r="191">
          <cell r="A191" t="str">
            <v>ADJ256100 - DEFERRED GAINS FUTURE USE</v>
          </cell>
          <cell r="B191">
            <v>201202</v>
          </cell>
          <cell r="E191">
            <v>0</v>
          </cell>
        </row>
        <row r="192">
          <cell r="A192" t="str">
            <v>ADJ256100 - DEFERRED GAINS FUTURE USE</v>
          </cell>
          <cell r="B192">
            <v>201205</v>
          </cell>
          <cell r="E192">
            <v>0</v>
          </cell>
        </row>
        <row r="193">
          <cell r="A193" t="str">
            <v>ADJ256100 - DEFERRED GAINS FUTURE USE</v>
          </cell>
          <cell r="B193">
            <v>201208</v>
          </cell>
          <cell r="E193">
            <v>0</v>
          </cell>
        </row>
        <row r="194">
          <cell r="A194" t="str">
            <v>ADJ256100 - DEFERRED GAINS FUTURE USE</v>
          </cell>
          <cell r="B194">
            <v>201102</v>
          </cell>
          <cell r="E194">
            <v>0</v>
          </cell>
        </row>
        <row r="195">
          <cell r="A195" t="str">
            <v>ADJ256100 - DEFERRED GAINS FUTURE USE</v>
          </cell>
          <cell r="B195">
            <v>201104</v>
          </cell>
          <cell r="E195">
            <v>0</v>
          </cell>
        </row>
        <row r="196">
          <cell r="A196" t="str">
            <v>ADJ256100 - DEFERRED GAINS FUTURE USE</v>
          </cell>
          <cell r="B196">
            <v>201107</v>
          </cell>
          <cell r="E196">
            <v>0</v>
          </cell>
        </row>
        <row r="197">
          <cell r="A197" t="str">
            <v>ADJ256100 - DEFERRED GAINS FUTURE USE</v>
          </cell>
          <cell r="B197">
            <v>201108</v>
          </cell>
          <cell r="E197">
            <v>0</v>
          </cell>
        </row>
        <row r="198">
          <cell r="A198" t="str">
            <v>ADJ256100 - DEFERRED GAINS FUTURE USE</v>
          </cell>
          <cell r="B198">
            <v>201109</v>
          </cell>
          <cell r="E198">
            <v>0</v>
          </cell>
        </row>
        <row r="199">
          <cell r="A199" t="str">
            <v>ADJ256100 - DEFERRED GAINS FUTURE USE</v>
          </cell>
          <cell r="B199">
            <v>201110</v>
          </cell>
          <cell r="E199">
            <v>0</v>
          </cell>
        </row>
        <row r="200">
          <cell r="A200" t="str">
            <v>ADJ382351 - STORM SECURITIZATION - OTH REG ASSETS - BONDS</v>
          </cell>
          <cell r="B200">
            <v>201104</v>
          </cell>
          <cell r="E200">
            <v>-512783197.87</v>
          </cell>
        </row>
        <row r="201">
          <cell r="A201" t="str">
            <v>ADJ382351 - STORM SECURITIZATION - OTH REG ASSETS - BONDS</v>
          </cell>
          <cell r="B201">
            <v>201110</v>
          </cell>
          <cell r="E201">
            <v>-490543257.08999997</v>
          </cell>
        </row>
        <row r="202">
          <cell r="A202" t="str">
            <v>ADJ382352 - STORM SECURITIZATION - OTH REG ASSETS -DEF TAX</v>
          </cell>
          <cell r="B202">
            <v>201306</v>
          </cell>
          <cell r="E202">
            <v>-257765197.68000001</v>
          </cell>
        </row>
        <row r="203">
          <cell r="A203" t="str">
            <v>ADJ382352 - STORM SECURITIZATION - OTH REG ASSETS -DEF TAX</v>
          </cell>
          <cell r="B203">
            <v>201205</v>
          </cell>
          <cell r="E203">
            <v>-291116274.70999998</v>
          </cell>
        </row>
        <row r="204">
          <cell r="A204" t="str">
            <v>ADJ382352 - STORM SECURITIZATION - OTH REG ASSETS -DEF TAX</v>
          </cell>
          <cell r="B204">
            <v>201207</v>
          </cell>
          <cell r="E204">
            <v>-286169439.30000001</v>
          </cell>
        </row>
        <row r="205">
          <cell r="A205" t="str">
            <v>ADJ382352 - STORM SECURITIZATION - OTH REG ASSETS -DEF TAX</v>
          </cell>
          <cell r="B205">
            <v>201208</v>
          </cell>
          <cell r="E205">
            <v>-283642432.95999998</v>
          </cell>
        </row>
        <row r="206">
          <cell r="A206" t="str">
            <v>ADJ382352 - STORM SECURITIZATION - OTH REG ASSETS -DEF TAX</v>
          </cell>
          <cell r="B206">
            <v>201103</v>
          </cell>
          <cell r="E206">
            <v>-324294675.85000002</v>
          </cell>
        </row>
        <row r="207">
          <cell r="A207" t="str">
            <v>ADJ382355 - STORM SECURITIZATION - OTH REG ASSETS - OVER/UNDER -TAX</v>
          </cell>
          <cell r="B207">
            <v>201303</v>
          </cell>
          <cell r="E207">
            <v>396633.28</v>
          </cell>
        </row>
        <row r="208">
          <cell r="A208" t="str">
            <v>ADJ382355 - STORM SECURITIZATION - OTH REG ASSETS - OVER/UNDER -TAX</v>
          </cell>
          <cell r="B208">
            <v>201106</v>
          </cell>
          <cell r="E208">
            <v>1028247.31</v>
          </cell>
        </row>
        <row r="209">
          <cell r="A209" t="str">
            <v>ADJ382356 - STORM SECURITIZATION - OTH REG ASSETS - OVER/UNDER -BONDS</v>
          </cell>
          <cell r="B209">
            <v>201307</v>
          </cell>
          <cell r="E209">
            <v>952405.89</v>
          </cell>
        </row>
        <row r="210">
          <cell r="A210" t="str">
            <v>ADJ382356 - STORM SECURITIZATION - OTH REG ASSETS - OVER/UNDER -BONDS</v>
          </cell>
          <cell r="B210">
            <v>201206</v>
          </cell>
          <cell r="E210">
            <v>2568665.23</v>
          </cell>
        </row>
        <row r="211">
          <cell r="A211" t="str">
            <v>ADJ382356 - STORM SECURITIZATION - OTH REG ASSETS - OVER/UNDER -BONDS</v>
          </cell>
          <cell r="B211">
            <v>201101</v>
          </cell>
          <cell r="E211">
            <v>5473563.3899999997</v>
          </cell>
        </row>
        <row r="212">
          <cell r="A212" t="str">
            <v>ADJ382356 - STORM SECURITIZATION - OTH REG ASSETS - OVER/UNDER -BONDS</v>
          </cell>
          <cell r="B212">
            <v>201106</v>
          </cell>
          <cell r="E212">
            <v>3213014.07</v>
          </cell>
        </row>
        <row r="213">
          <cell r="A213" t="str">
            <v>ADJ382356 - STORM SECURITIZATION - OTH REG ASSETS - OVER/UNDER -BONDS</v>
          </cell>
          <cell r="B213">
            <v>201108</v>
          </cell>
          <cell r="E213">
            <v>3471335.42</v>
          </cell>
        </row>
        <row r="214">
          <cell r="A214" t="str">
            <v>ADJ382356 - STORM SECURITIZATION - OTH REG ASSETS - OVER/UNDER -BONDS</v>
          </cell>
          <cell r="B214">
            <v>201110</v>
          </cell>
          <cell r="E214">
            <v>3636215.87</v>
          </cell>
        </row>
        <row r="215">
          <cell r="A215" t="str">
            <v>ADJ382356 - STORM SECURITIZATION - OTH REG ASSETS - OVER/UNDER -BONDS</v>
          </cell>
          <cell r="B215">
            <v>201111</v>
          </cell>
          <cell r="E215">
            <v>3522026.94</v>
          </cell>
        </row>
        <row r="216">
          <cell r="A216" t="str">
            <v>BAL121000 - NONUTILITY PROPERTY</v>
          </cell>
          <cell r="B216">
            <v>201308</v>
          </cell>
          <cell r="E216">
            <v>13133966.140000001</v>
          </cell>
        </row>
        <row r="217">
          <cell r="A217" t="str">
            <v>BAL121000 - NONUTILITY PROPERTY</v>
          </cell>
          <cell r="B217">
            <v>201301</v>
          </cell>
          <cell r="E217">
            <v>14101519.42</v>
          </cell>
        </row>
        <row r="218">
          <cell r="A218" t="str">
            <v>BAL121000 - NONUTILITY PROPERTY</v>
          </cell>
          <cell r="B218">
            <v>201302</v>
          </cell>
          <cell r="E218">
            <v>13948402.779999999</v>
          </cell>
        </row>
        <row r="219">
          <cell r="A219" t="str">
            <v>BAL121000 - NONUTILITY PROPERTY</v>
          </cell>
          <cell r="B219">
            <v>201208</v>
          </cell>
          <cell r="E219">
            <v>14397602.85</v>
          </cell>
        </row>
        <row r="220">
          <cell r="A220" t="str">
            <v>BAL121000 - NONUTILITY PROPERTY</v>
          </cell>
          <cell r="B220">
            <v>201209</v>
          </cell>
          <cell r="E220">
            <v>14399113.16</v>
          </cell>
        </row>
        <row r="221">
          <cell r="A221" t="str">
            <v>BAL123000 - INVESTMENT IN ASSOCIATED COMPANIES (EXC GROUP)</v>
          </cell>
          <cell r="B221">
            <v>201211</v>
          </cell>
          <cell r="E221">
            <v>0</v>
          </cell>
        </row>
        <row r="222">
          <cell r="A222" t="str">
            <v>BAL123000 - INVESTMENT IN ASSOCIATED COMPANIES (EXC GROUP)</v>
          </cell>
          <cell r="B222">
            <v>201307</v>
          </cell>
          <cell r="E222">
            <v>38461538.460000001</v>
          </cell>
        </row>
        <row r="223">
          <cell r="A223" t="str">
            <v>BAL123000 - INVESTMENT IN ASSOCIATED COMPANIES (EXC GROUP)</v>
          </cell>
          <cell r="B223">
            <v>201112</v>
          </cell>
          <cell r="E223">
            <v>0</v>
          </cell>
        </row>
        <row r="224">
          <cell r="A224" t="str">
            <v>BAL123000 - INVESTMENT IN ASSOCIATED COMPANIES (EXC GROUP)</v>
          </cell>
          <cell r="B224">
            <v>201201</v>
          </cell>
          <cell r="E224">
            <v>0</v>
          </cell>
        </row>
        <row r="225">
          <cell r="A225" t="str">
            <v>BAL123000 - INVESTMENT IN ASSOCIATED COMPANIES (EXC GROUP)</v>
          </cell>
          <cell r="B225">
            <v>201102</v>
          </cell>
          <cell r="E225">
            <v>0</v>
          </cell>
        </row>
        <row r="226">
          <cell r="A226" t="str">
            <v>BAL123000 - INVESTMENT IN ASSOCIATED COMPANIES (EXC GROUP)</v>
          </cell>
          <cell r="B226">
            <v>201108</v>
          </cell>
          <cell r="E226">
            <v>0</v>
          </cell>
        </row>
        <row r="227">
          <cell r="A227" t="str">
            <v>ADJ101386 - SOLAR ECRC CONVERTIBLE ITC - SPECIFIC</v>
          </cell>
          <cell r="B227">
            <v>201211</v>
          </cell>
          <cell r="E227">
            <v>-174961130</v>
          </cell>
        </row>
        <row r="228">
          <cell r="A228" t="str">
            <v>ADJ101386 - SOLAR ECRC CONVERTIBLE ITC - SPECIFIC</v>
          </cell>
          <cell r="B228">
            <v>201307</v>
          </cell>
          <cell r="E228">
            <v>-170824706</v>
          </cell>
        </row>
        <row r="229">
          <cell r="A229" t="str">
            <v>ADJ101386 - SOLAR ECRC CONVERTIBLE ITC - SPECIFIC</v>
          </cell>
          <cell r="B229">
            <v>201204</v>
          </cell>
          <cell r="E229">
            <v>-178580501</v>
          </cell>
        </row>
        <row r="230">
          <cell r="A230" t="str">
            <v>ADJ101710 - PLT IN SERV - STRUCTURES LRIC ATRIUM</v>
          </cell>
          <cell r="B230">
            <v>201306</v>
          </cell>
          <cell r="E230">
            <v>0</v>
          </cell>
        </row>
        <row r="231">
          <cell r="A231" t="str">
            <v>ADJ101710 - PLT IN SERV - STRUCTURES LRIC ATRIUM</v>
          </cell>
          <cell r="B231">
            <v>201210</v>
          </cell>
          <cell r="E231">
            <v>0</v>
          </cell>
        </row>
        <row r="232">
          <cell r="A232" t="str">
            <v>ADJ101710 - PLT IN SERV - STRUCTURES LRIC ATRIUM</v>
          </cell>
          <cell r="B232">
            <v>201107</v>
          </cell>
          <cell r="E232">
            <v>0</v>
          </cell>
        </row>
        <row r="233">
          <cell r="A233" t="str">
            <v>ADJ101710 - PLT IN SERV - STRUCTURES LRIC ATRIUM</v>
          </cell>
          <cell r="B233">
            <v>201108</v>
          </cell>
          <cell r="E233">
            <v>0</v>
          </cell>
        </row>
        <row r="234">
          <cell r="A234" t="str">
            <v>ADJ101710 - PLT IN SERV - STRUCTURES LRIC ATRIUM</v>
          </cell>
          <cell r="B234">
            <v>201111</v>
          </cell>
          <cell r="E234">
            <v>0</v>
          </cell>
        </row>
        <row r="235">
          <cell r="A235" t="str">
            <v>ADJ101900 - PROPERTY UNDER CAPITAL LEASES - NON NUCLEAR</v>
          </cell>
          <cell r="B235">
            <v>201204</v>
          </cell>
          <cell r="E235">
            <v>-58359716.619999997</v>
          </cell>
        </row>
        <row r="236">
          <cell r="A236" t="str">
            <v>ADJ101900 - PROPERTY UNDER CAPITAL LEASES - NON NUCLEAR</v>
          </cell>
          <cell r="B236">
            <v>201101</v>
          </cell>
          <cell r="E236">
            <v>-4379038.3899999997</v>
          </cell>
        </row>
        <row r="237">
          <cell r="A237" t="str">
            <v>ADJ101900 - PROPERTY UNDER CAPITAL LEASES - NON NUCLEAR</v>
          </cell>
          <cell r="B237">
            <v>201110</v>
          </cell>
          <cell r="E237">
            <v>-44618909.740000002</v>
          </cell>
        </row>
        <row r="238">
          <cell r="A238" t="str">
            <v>ADJ108710 - ACC PROV DEPR - STRUCTURES LRIC ATRIUM</v>
          </cell>
          <cell r="B238">
            <v>201310</v>
          </cell>
          <cell r="E238">
            <v>0</v>
          </cell>
        </row>
        <row r="239">
          <cell r="A239" t="str">
            <v>ADJ108710 - ACC PROV DEPR - STRUCTURES LRIC ATRIUM</v>
          </cell>
          <cell r="B239">
            <v>201211</v>
          </cell>
          <cell r="E239">
            <v>0</v>
          </cell>
        </row>
        <row r="240">
          <cell r="A240" t="str">
            <v>ADJ108710 - ACC PROV DEPR - STRUCTURES LRIC ATRIUM</v>
          </cell>
          <cell r="B240">
            <v>201308</v>
          </cell>
          <cell r="E240">
            <v>0</v>
          </cell>
        </row>
        <row r="241">
          <cell r="A241" t="str">
            <v>ADJ108710 - ACC PROV DEPR - STRUCTURES LRIC ATRIUM</v>
          </cell>
          <cell r="B241">
            <v>201307</v>
          </cell>
          <cell r="E241">
            <v>0</v>
          </cell>
        </row>
        <row r="242">
          <cell r="A242" t="str">
            <v>ADJ108710 - ACC PROV DEPR - STRUCTURES LRIC ATRIUM</v>
          </cell>
          <cell r="B242">
            <v>201212</v>
          </cell>
          <cell r="E242">
            <v>0</v>
          </cell>
        </row>
        <row r="243">
          <cell r="A243" t="str">
            <v>ADJ108710 - ACC PROV DEPR - STRUCTURES LRIC ATRIUM</v>
          </cell>
          <cell r="B243">
            <v>201203</v>
          </cell>
          <cell r="E243">
            <v>0</v>
          </cell>
        </row>
        <row r="244">
          <cell r="A244" t="str">
            <v>ADJ108710 - ACC PROV DEPR - STRUCTURES LRIC ATRIUM</v>
          </cell>
          <cell r="B244">
            <v>201208</v>
          </cell>
          <cell r="E244">
            <v>0</v>
          </cell>
        </row>
        <row r="245">
          <cell r="A245" t="str">
            <v>ADJ108710 - ACC PROV DEPR - STRUCTURES LRIC ATRIUM</v>
          </cell>
          <cell r="B245">
            <v>201108</v>
          </cell>
          <cell r="E245">
            <v>0</v>
          </cell>
        </row>
        <row r="246">
          <cell r="A246" t="str">
            <v>ADJ108900 - ACCUM PROV CAPITAL LEASES</v>
          </cell>
          <cell r="B246">
            <v>201310</v>
          </cell>
          <cell r="E246">
            <v>2849102.56</v>
          </cell>
        </row>
        <row r="247">
          <cell r="A247" t="str">
            <v>ADJ108900 - ACCUM PROV CAPITAL LEASES</v>
          </cell>
          <cell r="B247">
            <v>201211</v>
          </cell>
          <cell r="E247">
            <v>1805865.38</v>
          </cell>
        </row>
        <row r="248">
          <cell r="A248" t="str">
            <v>ADJ120600 - NUCLEAR FUEL UNDER CAPITAL LEASES</v>
          </cell>
          <cell r="B248">
            <v>201311</v>
          </cell>
          <cell r="E248">
            <v>0</v>
          </cell>
        </row>
        <row r="249">
          <cell r="A249" t="str">
            <v>ADJ120600 - NUCLEAR FUEL UNDER CAPITAL LEASES</v>
          </cell>
          <cell r="B249">
            <v>201303</v>
          </cell>
          <cell r="E249">
            <v>0</v>
          </cell>
        </row>
        <row r="250">
          <cell r="A250" t="str">
            <v>ADJ120600 - NUCLEAR FUEL UNDER CAPITAL LEASES</v>
          </cell>
          <cell r="B250">
            <v>201211</v>
          </cell>
          <cell r="E250">
            <v>0</v>
          </cell>
        </row>
        <row r="251">
          <cell r="A251" t="str">
            <v>ADJ120600 - NUCLEAR FUEL UNDER CAPITAL LEASES</v>
          </cell>
          <cell r="B251">
            <v>201201</v>
          </cell>
          <cell r="E251">
            <v>0</v>
          </cell>
        </row>
        <row r="252">
          <cell r="A252" t="str">
            <v>ADJ120600 - NUCLEAR FUEL UNDER CAPITAL LEASES</v>
          </cell>
          <cell r="B252">
            <v>201202</v>
          </cell>
          <cell r="E252">
            <v>0</v>
          </cell>
        </row>
        <row r="253">
          <cell r="A253" t="str">
            <v>ADJ165600 - PREPAID INTEREST - COMMERCIAL PAPER</v>
          </cell>
          <cell r="B253">
            <v>201302</v>
          </cell>
          <cell r="E253">
            <v>-8192203.5499999998</v>
          </cell>
        </row>
        <row r="254">
          <cell r="A254" t="str">
            <v>ADJ165600 - PREPAID INTEREST - COMMERCIAL PAPER</v>
          </cell>
          <cell r="B254">
            <v>201303</v>
          </cell>
          <cell r="E254">
            <v>-8177109.4199999999</v>
          </cell>
        </row>
        <row r="255">
          <cell r="A255" t="str">
            <v>ADJ165600 - PREPAID INTEREST - COMMERCIAL PAPER</v>
          </cell>
          <cell r="B255">
            <v>201102</v>
          </cell>
          <cell r="E255">
            <v>-3955969.51</v>
          </cell>
        </row>
        <row r="256">
          <cell r="A256" t="str">
            <v>ADJ165600 - PREPAID INTEREST - COMMERCIAL PAPER</v>
          </cell>
          <cell r="B256">
            <v>201104</v>
          </cell>
          <cell r="E256">
            <v>-4479550.7</v>
          </cell>
        </row>
        <row r="257">
          <cell r="A257" t="str">
            <v>ADJ228101 - ACCUM PROV FOR PROP INSURANCE - STORM DEF TAX</v>
          </cell>
          <cell r="B257">
            <v>201304</v>
          </cell>
          <cell r="E257">
            <v>54485704.770000003</v>
          </cell>
        </row>
        <row r="258">
          <cell r="A258" t="str">
            <v>ADJ228101 - ACCUM PROV FOR PROP INSURANCE - STORM DEF TAX</v>
          </cell>
          <cell r="B258">
            <v>201105</v>
          </cell>
          <cell r="E258">
            <v>78193397.230000004</v>
          </cell>
        </row>
        <row r="259">
          <cell r="A259" t="str">
            <v>ADJ253100 - PREFERRED STOCK DIVIDENDS ACCRUED</v>
          </cell>
          <cell r="B259">
            <v>201310</v>
          </cell>
          <cell r="E259">
            <v>0</v>
          </cell>
        </row>
        <row r="260">
          <cell r="A260" t="str">
            <v>ADJ253100 - PREFERRED STOCK DIVIDENDS ACCRUED</v>
          </cell>
          <cell r="B260">
            <v>201304</v>
          </cell>
          <cell r="E260">
            <v>0</v>
          </cell>
        </row>
        <row r="261">
          <cell r="A261" t="str">
            <v>ADJ253100 - PREFERRED STOCK DIVIDENDS ACCRUED</v>
          </cell>
          <cell r="B261">
            <v>201306</v>
          </cell>
          <cell r="E261">
            <v>0</v>
          </cell>
        </row>
        <row r="262">
          <cell r="A262" t="str">
            <v>ADJ253100 - PREFERRED STOCK DIVIDENDS ACCRUED</v>
          </cell>
          <cell r="B262">
            <v>201112</v>
          </cell>
          <cell r="E262">
            <v>0</v>
          </cell>
        </row>
        <row r="263">
          <cell r="A263" t="str">
            <v>ADJ253100 - PREFERRED STOCK DIVIDENDS ACCRUED</v>
          </cell>
          <cell r="B263">
            <v>201103</v>
          </cell>
          <cell r="E263">
            <v>0</v>
          </cell>
        </row>
        <row r="264">
          <cell r="A264" t="str">
            <v>ADJ253100 - PREFERRED STOCK DIVIDENDS ACCRUED</v>
          </cell>
          <cell r="B264">
            <v>201108</v>
          </cell>
          <cell r="E264">
            <v>0</v>
          </cell>
        </row>
        <row r="265">
          <cell r="A265" t="str">
            <v>ADJ253420 - OTHER REG LIAB - LAND SALES PLANT IN SERVICE</v>
          </cell>
          <cell r="B265">
            <v>201211</v>
          </cell>
          <cell r="E265">
            <v>0</v>
          </cell>
        </row>
        <row r="266">
          <cell r="A266" t="str">
            <v>ADJ253420 - OTHER REG LIAB - LAND SALES PLANT IN SERVICE</v>
          </cell>
          <cell r="B266">
            <v>201203</v>
          </cell>
          <cell r="E266">
            <v>0</v>
          </cell>
        </row>
        <row r="267">
          <cell r="A267" t="str">
            <v>ADJ253420 - OTHER REG LIAB - LAND SALES PLANT IN SERVICE</v>
          </cell>
          <cell r="B267">
            <v>201103</v>
          </cell>
          <cell r="E267">
            <v>0</v>
          </cell>
        </row>
        <row r="268">
          <cell r="A268" t="str">
            <v>ADJ256100 - DEFERRED GAINS FUTURE USE</v>
          </cell>
          <cell r="B268">
            <v>201311</v>
          </cell>
          <cell r="E268">
            <v>0</v>
          </cell>
        </row>
        <row r="269">
          <cell r="A269" t="str">
            <v>ADJ256100 - DEFERRED GAINS FUTURE USE</v>
          </cell>
          <cell r="B269">
            <v>201305</v>
          </cell>
          <cell r="E269">
            <v>0</v>
          </cell>
        </row>
        <row r="270">
          <cell r="A270" t="str">
            <v>ADJ256100 - DEFERRED GAINS FUTURE USE</v>
          </cell>
          <cell r="B270">
            <v>201301</v>
          </cell>
          <cell r="E270">
            <v>0</v>
          </cell>
        </row>
        <row r="271">
          <cell r="A271" t="str">
            <v>ADJ256100 - DEFERRED GAINS FUTURE USE</v>
          </cell>
          <cell r="B271">
            <v>201201</v>
          </cell>
          <cell r="E271">
            <v>0</v>
          </cell>
        </row>
        <row r="272">
          <cell r="A272" t="str">
            <v>ADJ256100 - DEFERRED GAINS FUTURE USE</v>
          </cell>
          <cell r="B272">
            <v>201103</v>
          </cell>
          <cell r="E272">
            <v>0</v>
          </cell>
        </row>
        <row r="273">
          <cell r="A273" t="str">
            <v>ADJ382351 - STORM SECURITIZATION - OTH REG ASSETS - BONDS</v>
          </cell>
          <cell r="B273">
            <v>201212</v>
          </cell>
          <cell r="E273">
            <v>-435349848.22000003</v>
          </cell>
        </row>
        <row r="274">
          <cell r="A274" t="str">
            <v>ADJ382351 - STORM SECURITIZATION - OTH REG ASSETS - BONDS</v>
          </cell>
          <cell r="B274">
            <v>201207</v>
          </cell>
          <cell r="E274">
            <v>-455682639.38</v>
          </cell>
        </row>
        <row r="275">
          <cell r="A275" t="str">
            <v>ADJ382352 - STORM SECURITIZATION - OTH REG ASSETS -DEF TAX</v>
          </cell>
          <cell r="B275">
            <v>201303</v>
          </cell>
          <cell r="E275">
            <v>-265624001.34</v>
          </cell>
        </row>
        <row r="276">
          <cell r="A276" t="str">
            <v>ADJ382352 - STORM SECURITIZATION - OTH REG ASSETS -DEF TAX</v>
          </cell>
          <cell r="B276">
            <v>201307</v>
          </cell>
          <cell r="E276">
            <v>-255122878.90000001</v>
          </cell>
        </row>
        <row r="277">
          <cell r="A277" t="str">
            <v>ADJ382352 - STORM SECURITIZATION - OTH REG ASSETS -DEF TAX</v>
          </cell>
          <cell r="B277">
            <v>201209</v>
          </cell>
          <cell r="E277">
            <v>-281102027.19</v>
          </cell>
        </row>
        <row r="278">
          <cell r="A278" t="str">
            <v>ADJ382352 - STORM SECURITIZATION - OTH REG ASSETS -DEF TAX</v>
          </cell>
          <cell r="B278">
            <v>201102</v>
          </cell>
          <cell r="E278">
            <v>-326547909.60000002</v>
          </cell>
        </row>
        <row r="279">
          <cell r="A279" t="str">
            <v>ADJ382352 - STORM SECURITIZATION - OTH REG ASSETS -DEF TAX</v>
          </cell>
          <cell r="B279">
            <v>201105</v>
          </cell>
          <cell r="E279">
            <v>-319749931.06</v>
          </cell>
        </row>
        <row r="280">
          <cell r="A280" t="str">
            <v>ADJ382352 - STORM SECURITIZATION - OTH REG ASSETS -DEF TAX</v>
          </cell>
          <cell r="B280">
            <v>201109</v>
          </cell>
          <cell r="E280">
            <v>-310439653.44999999</v>
          </cell>
        </row>
        <row r="281">
          <cell r="A281" t="str">
            <v>ADJ382355 - STORM SECURITIZATION - OTH REG ASSETS - OVER/UNDER -TAX</v>
          </cell>
          <cell r="B281">
            <v>201310</v>
          </cell>
          <cell r="E281">
            <v>613935.87</v>
          </cell>
        </row>
        <row r="282">
          <cell r="A282" t="str">
            <v>ADJ382355 - STORM SECURITIZATION - OTH REG ASSETS - OVER/UNDER -TAX</v>
          </cell>
          <cell r="B282">
            <v>201302</v>
          </cell>
          <cell r="E282">
            <v>534496.63</v>
          </cell>
        </row>
        <row r="283">
          <cell r="A283" t="str">
            <v>ADJ382355 - STORM SECURITIZATION - OTH REG ASSETS - OVER/UNDER -TAX</v>
          </cell>
          <cell r="B283">
            <v>201301</v>
          </cell>
          <cell r="E283">
            <v>740096.72</v>
          </cell>
        </row>
        <row r="284">
          <cell r="A284" t="str">
            <v>ADJ382355 - STORM SECURITIZATION - OTH REG ASSETS - OVER/UNDER -TAX</v>
          </cell>
          <cell r="B284">
            <v>201111</v>
          </cell>
          <cell r="E284">
            <v>1510370.59</v>
          </cell>
        </row>
        <row r="285">
          <cell r="A285" t="str">
            <v>ADJ382355 - STORM SECURITIZATION - OTH REG ASSETS - OVER/UNDER -TAX</v>
          </cell>
          <cell r="B285">
            <v>201201</v>
          </cell>
          <cell r="E285">
            <v>1392175.06</v>
          </cell>
        </row>
        <row r="286">
          <cell r="A286" t="str">
            <v>ADJ382355 - STORM SECURITIZATION - OTH REG ASSETS - OVER/UNDER -TAX</v>
          </cell>
          <cell r="B286">
            <v>201210</v>
          </cell>
          <cell r="E286">
            <v>883300.49</v>
          </cell>
        </row>
        <row r="287">
          <cell r="A287" t="str">
            <v>ADJ382356 - STORM SECURITIZATION - OTH REG ASSETS - OVER/UNDER -BONDS</v>
          </cell>
          <cell r="B287">
            <v>201202</v>
          </cell>
          <cell r="E287">
            <v>2959335.54</v>
          </cell>
        </row>
        <row r="288">
          <cell r="A288" t="str">
            <v>ADJ382356 - STORM SECURITIZATION - OTH REG ASSETS - OVER/UNDER -BONDS</v>
          </cell>
          <cell r="B288">
            <v>201205</v>
          </cell>
          <cell r="E288">
            <v>2480582.92</v>
          </cell>
        </row>
        <row r="289">
          <cell r="A289" t="str">
            <v>ADJ382356 - STORM SECURITIZATION - OTH REG ASSETS - OVER/UNDER -BONDS</v>
          </cell>
          <cell r="B289">
            <v>201109</v>
          </cell>
          <cell r="E289">
            <v>3618238.09</v>
          </cell>
        </row>
        <row r="290">
          <cell r="A290" t="str">
            <v>BAL121000 - NONUTILITY PROPERTY</v>
          </cell>
          <cell r="B290">
            <v>201305</v>
          </cell>
          <cell r="E290">
            <v>13535044.99</v>
          </cell>
        </row>
        <row r="291">
          <cell r="A291" t="str">
            <v>BAL121000 - NONUTILITY PROPERTY</v>
          </cell>
          <cell r="B291">
            <v>201207</v>
          </cell>
          <cell r="E291">
            <v>14404779.74</v>
          </cell>
        </row>
        <row r="292">
          <cell r="A292" t="str">
            <v>BAL121000 - NONUTILITY PROPERTY</v>
          </cell>
          <cell r="B292">
            <v>201106</v>
          </cell>
          <cell r="E292">
            <v>14518582.689999999</v>
          </cell>
        </row>
        <row r="293">
          <cell r="A293" t="str">
            <v>BAL121000 - NONUTILITY PROPERTY</v>
          </cell>
          <cell r="B293">
            <v>201110</v>
          </cell>
          <cell r="E293">
            <v>14485210.439999999</v>
          </cell>
        </row>
        <row r="294">
          <cell r="A294" t="str">
            <v>BAL123000 - INVESTMENT IN ASSOCIATED COMPANIES (EXC GROUP)</v>
          </cell>
          <cell r="B294">
            <v>201303</v>
          </cell>
          <cell r="E294">
            <v>0</v>
          </cell>
        </row>
        <row r="295">
          <cell r="A295" t="str">
            <v>BAL123000 - INVESTMENT IN ASSOCIATED COMPANIES (EXC GROUP)</v>
          </cell>
          <cell r="B295">
            <v>201103</v>
          </cell>
          <cell r="E295">
            <v>0</v>
          </cell>
        </row>
        <row r="296">
          <cell r="A296" t="str">
            <v>BAL123000 - INVESTMENT IN ASSOCIATED COMPANIES (EXC GROUP)</v>
          </cell>
          <cell r="B296">
            <v>201105</v>
          </cell>
          <cell r="E296">
            <v>0</v>
          </cell>
        </row>
        <row r="297">
          <cell r="A297" t="str">
            <v>BAL123000 - INVESTMENT IN ASSOCIATED COMPANIES (EXC GROUP)</v>
          </cell>
          <cell r="B297">
            <v>201109</v>
          </cell>
          <cell r="E297">
            <v>0</v>
          </cell>
        </row>
        <row r="298">
          <cell r="A298" t="str">
            <v>ADJ101386 - SOLAR ECRC CONVERTIBLE ITC - SPECIFIC</v>
          </cell>
          <cell r="B298">
            <v>201311</v>
          </cell>
          <cell r="E298">
            <v>-168756494</v>
          </cell>
        </row>
        <row r="299">
          <cell r="A299" t="str">
            <v>ADJ101386 - SOLAR ECRC CONVERTIBLE ITC - SPECIFIC</v>
          </cell>
          <cell r="B299">
            <v>201302</v>
          </cell>
          <cell r="E299">
            <v>-173409971</v>
          </cell>
        </row>
        <row r="300">
          <cell r="A300" t="str">
            <v>ADJ101386 - SOLAR ECRC CONVERTIBLE ITC - SPECIFIC</v>
          </cell>
          <cell r="B300">
            <v>201303</v>
          </cell>
          <cell r="E300">
            <v>-172892918</v>
          </cell>
        </row>
        <row r="301">
          <cell r="A301" t="str">
            <v>ADJ101386 - SOLAR ECRC CONVERTIBLE ITC - SPECIFIC</v>
          </cell>
          <cell r="B301">
            <v>201212</v>
          </cell>
          <cell r="E301">
            <v>-174444077</v>
          </cell>
        </row>
        <row r="302">
          <cell r="A302" t="str">
            <v>ADJ101386 - SOLAR ECRC CONVERTIBLE ITC - SPECIFIC</v>
          </cell>
          <cell r="B302">
            <v>201202</v>
          </cell>
          <cell r="E302">
            <v>-179614607</v>
          </cell>
        </row>
        <row r="303">
          <cell r="A303" t="str">
            <v>ADJ101386 - SOLAR ECRC CONVERTIBLE ITC - SPECIFIC</v>
          </cell>
          <cell r="B303">
            <v>201104</v>
          </cell>
          <cell r="E303">
            <v>-115923749.08</v>
          </cell>
        </row>
        <row r="304">
          <cell r="A304" t="str">
            <v>ADJ101386 - SOLAR ECRC CONVERTIBLE ITC - SPECIFIC</v>
          </cell>
          <cell r="B304">
            <v>201106</v>
          </cell>
          <cell r="E304">
            <v>-135705477.77000001</v>
          </cell>
        </row>
        <row r="305">
          <cell r="A305" t="str">
            <v>ADJ101710 - PLT IN SERV - STRUCTURES LRIC ATRIUM</v>
          </cell>
          <cell r="B305">
            <v>201303</v>
          </cell>
          <cell r="E305">
            <v>0</v>
          </cell>
        </row>
        <row r="306">
          <cell r="A306" t="str">
            <v>ADJ101710 - PLT IN SERV - STRUCTURES LRIC ATRIUM</v>
          </cell>
          <cell r="B306">
            <v>201112</v>
          </cell>
          <cell r="E306">
            <v>0</v>
          </cell>
        </row>
        <row r="307">
          <cell r="A307" t="str">
            <v>ADJ101710 - PLT IN SERV - STRUCTURES LRIC ATRIUM</v>
          </cell>
          <cell r="B307">
            <v>201207</v>
          </cell>
          <cell r="E307">
            <v>0</v>
          </cell>
        </row>
        <row r="308">
          <cell r="A308" t="str">
            <v>ADJ101900 - PROPERTY UNDER CAPITAL LEASES - NON NUCLEAR</v>
          </cell>
          <cell r="B308">
            <v>201103</v>
          </cell>
          <cell r="E308">
            <v>-13214156.84</v>
          </cell>
        </row>
        <row r="309">
          <cell r="A309" t="str">
            <v>ADJ108710 - ACC PROV DEPR - STRUCTURES LRIC ATRIUM</v>
          </cell>
          <cell r="B309">
            <v>201206</v>
          </cell>
          <cell r="E309">
            <v>0</v>
          </cell>
        </row>
        <row r="310">
          <cell r="A310" t="str">
            <v>ADJ108710 - ACC PROV DEPR - STRUCTURES LRIC ATRIUM</v>
          </cell>
          <cell r="B310">
            <v>201209</v>
          </cell>
          <cell r="E310">
            <v>0</v>
          </cell>
        </row>
        <row r="311">
          <cell r="A311" t="str">
            <v>ADJ108710 - ACC PROV DEPR - STRUCTURES LRIC ATRIUM</v>
          </cell>
          <cell r="B311">
            <v>201101</v>
          </cell>
          <cell r="E311">
            <v>0</v>
          </cell>
        </row>
        <row r="312">
          <cell r="A312" t="str">
            <v>ADJ108710 - ACC PROV DEPR - STRUCTURES LRIC ATRIUM</v>
          </cell>
          <cell r="B312">
            <v>201102</v>
          </cell>
          <cell r="E312">
            <v>0</v>
          </cell>
        </row>
        <row r="313">
          <cell r="A313" t="str">
            <v>ADJ108710 - ACC PROV DEPR - STRUCTURES LRIC ATRIUM</v>
          </cell>
          <cell r="B313">
            <v>201107</v>
          </cell>
          <cell r="E313">
            <v>0</v>
          </cell>
        </row>
        <row r="314">
          <cell r="A314" t="str">
            <v>ADJ108900 - ACCUM PROV CAPITAL LEASES</v>
          </cell>
          <cell r="B314">
            <v>201304</v>
          </cell>
          <cell r="E314">
            <v>2275576.92</v>
          </cell>
        </row>
        <row r="315">
          <cell r="A315" t="str">
            <v>ADJ108900 - ACCUM PROV CAPITAL LEASES</v>
          </cell>
          <cell r="B315">
            <v>201212</v>
          </cell>
          <cell r="E315">
            <v>1899230.76</v>
          </cell>
        </row>
        <row r="316">
          <cell r="A316" t="str">
            <v>ADJ108900 - ACCUM PROV CAPITAL LEASES</v>
          </cell>
          <cell r="B316">
            <v>201204</v>
          </cell>
          <cell r="E316">
            <v>1127692.29</v>
          </cell>
        </row>
        <row r="317">
          <cell r="A317" t="str">
            <v>ADJ108900 - ACCUM PROV CAPITAL LEASES</v>
          </cell>
          <cell r="B317">
            <v>201207</v>
          </cell>
          <cell r="E317">
            <v>1429038.45</v>
          </cell>
        </row>
        <row r="318">
          <cell r="A318" t="str">
            <v>ADJ108900 - ACCUM PROV CAPITAL LEASES</v>
          </cell>
          <cell r="B318">
            <v>201109</v>
          </cell>
          <cell r="E318">
            <v>-475325.45</v>
          </cell>
        </row>
        <row r="319">
          <cell r="A319" t="str">
            <v>ADJ108900 - ACCUM PROV CAPITAL LEASES</v>
          </cell>
          <cell r="B319">
            <v>201110</v>
          </cell>
          <cell r="E319">
            <v>-593097.68000000005</v>
          </cell>
        </row>
        <row r="320">
          <cell r="A320" t="str">
            <v>ADJ120600 - NUCLEAR FUEL UNDER CAPITAL LEASES</v>
          </cell>
          <cell r="B320">
            <v>201308</v>
          </cell>
          <cell r="E320">
            <v>0</v>
          </cell>
        </row>
        <row r="321">
          <cell r="A321" t="str">
            <v>ADJ120600 - NUCLEAR FUEL UNDER CAPITAL LEASES</v>
          </cell>
          <cell r="B321">
            <v>201307</v>
          </cell>
          <cell r="E321">
            <v>0</v>
          </cell>
        </row>
        <row r="322">
          <cell r="A322" t="str">
            <v>ADJ120600 - NUCLEAR FUEL UNDER CAPITAL LEASES</v>
          </cell>
          <cell r="B322">
            <v>201108</v>
          </cell>
          <cell r="E322">
            <v>0</v>
          </cell>
        </row>
        <row r="323">
          <cell r="A323" t="str">
            <v>ADJ165600 - PREPAID INTEREST - COMMERCIAL PAPER</v>
          </cell>
          <cell r="B323">
            <v>201308</v>
          </cell>
          <cell r="E323">
            <v>-9347939.4600000009</v>
          </cell>
        </row>
        <row r="324">
          <cell r="A324" t="str">
            <v>ADJ165600 - PREPAID INTEREST - COMMERCIAL PAPER</v>
          </cell>
          <cell r="B324">
            <v>201112</v>
          </cell>
          <cell r="E324">
            <v>-4309438.8899999997</v>
          </cell>
        </row>
        <row r="325">
          <cell r="A325" t="str">
            <v>ADJ165600 - PREPAID INTEREST - COMMERCIAL PAPER</v>
          </cell>
          <cell r="B325">
            <v>201208</v>
          </cell>
          <cell r="E325">
            <v>-6317890.1299999999</v>
          </cell>
        </row>
        <row r="326">
          <cell r="A326" t="str">
            <v>ADJ165600 - PREPAID INTEREST - COMMERCIAL PAPER</v>
          </cell>
          <cell r="B326">
            <v>201101</v>
          </cell>
          <cell r="E326">
            <v>-3675043.68</v>
          </cell>
        </row>
        <row r="327">
          <cell r="A327" t="str">
            <v>ADJ228101 - ACCUM PROV FOR PROP INSURANCE - STORM DEF TAX</v>
          </cell>
          <cell r="B327">
            <v>201310</v>
          </cell>
          <cell r="E327">
            <v>45465130.850000001</v>
          </cell>
        </row>
        <row r="328">
          <cell r="A328" t="str">
            <v>ADJ228101 - ACCUM PROV FOR PROP INSURANCE - STORM DEF TAX</v>
          </cell>
          <cell r="B328">
            <v>201303</v>
          </cell>
          <cell r="E328">
            <v>56797460.619999997</v>
          </cell>
        </row>
        <row r="329">
          <cell r="A329" t="str">
            <v>ADJ228101 - ACCUM PROV FOR PROP INSURANCE - STORM DEF TAX</v>
          </cell>
          <cell r="B329">
            <v>201101</v>
          </cell>
          <cell r="E329">
            <v>77673601.849999994</v>
          </cell>
        </row>
        <row r="330">
          <cell r="A330" t="str">
            <v>ADJ228101 - ACCUM PROV FOR PROP INSURANCE - STORM DEF TAX</v>
          </cell>
          <cell r="B330">
            <v>201104</v>
          </cell>
          <cell r="E330">
            <v>78165892.459999993</v>
          </cell>
        </row>
        <row r="331">
          <cell r="A331" t="str">
            <v>ADJ253100 - PREFERRED STOCK DIVIDENDS ACCRUED</v>
          </cell>
          <cell r="B331">
            <v>201311</v>
          </cell>
          <cell r="E331">
            <v>0</v>
          </cell>
        </row>
        <row r="332">
          <cell r="A332" t="str">
            <v>ADJ253100 - PREFERRED STOCK DIVIDENDS ACCRUED</v>
          </cell>
          <cell r="B332">
            <v>201104</v>
          </cell>
          <cell r="E332">
            <v>0</v>
          </cell>
        </row>
        <row r="333">
          <cell r="A333" t="str">
            <v>ADJ253100 - PREFERRED STOCK DIVIDENDS ACCRUED</v>
          </cell>
          <cell r="B333">
            <v>201105</v>
          </cell>
          <cell r="E333">
            <v>0</v>
          </cell>
        </row>
        <row r="334">
          <cell r="A334" t="str">
            <v>ADJ253420 - OTHER REG LIAB - LAND SALES PLANT IN SERVICE</v>
          </cell>
          <cell r="B334">
            <v>201204</v>
          </cell>
          <cell r="E334">
            <v>0</v>
          </cell>
        </row>
        <row r="335">
          <cell r="A335" t="str">
            <v>ADJ253420 - OTHER REG LIAB - LAND SALES PLANT IN SERVICE</v>
          </cell>
          <cell r="B335">
            <v>201110</v>
          </cell>
          <cell r="E335">
            <v>0</v>
          </cell>
        </row>
        <row r="336">
          <cell r="A336" t="str">
            <v>ADJ256100 - DEFERRED GAINS FUTURE USE</v>
          </cell>
          <cell r="B336">
            <v>201302</v>
          </cell>
          <cell r="E336">
            <v>0</v>
          </cell>
        </row>
        <row r="337">
          <cell r="A337" t="str">
            <v>ADJ256100 - DEFERRED GAINS FUTURE USE</v>
          </cell>
          <cell r="B337">
            <v>201207</v>
          </cell>
          <cell r="E337">
            <v>0</v>
          </cell>
        </row>
        <row r="338">
          <cell r="A338" t="str">
            <v>ADJ256100 - DEFERRED GAINS FUTURE USE</v>
          </cell>
          <cell r="B338">
            <v>201105</v>
          </cell>
          <cell r="E338">
            <v>0</v>
          </cell>
        </row>
        <row r="339">
          <cell r="A339" t="str">
            <v>ADJ382351 - STORM SECURITIZATION - OTH REG ASSETS - BONDS</v>
          </cell>
          <cell r="B339">
            <v>201303</v>
          </cell>
          <cell r="E339">
            <v>-422967058.66000003</v>
          </cell>
        </row>
        <row r="340">
          <cell r="A340" t="str">
            <v>ADJ382351 - STORM SECURITIZATION - OTH REG ASSETS - BONDS</v>
          </cell>
          <cell r="B340">
            <v>201305</v>
          </cell>
          <cell r="E340">
            <v>-414642488.42000002</v>
          </cell>
        </row>
        <row r="341">
          <cell r="A341" t="str">
            <v>ADJ382351 - STORM SECURITIZATION - OTH REG ASSETS - BONDS</v>
          </cell>
          <cell r="B341">
            <v>201311</v>
          </cell>
          <cell r="E341">
            <v>-388991041.25999999</v>
          </cell>
        </row>
        <row r="342">
          <cell r="A342" t="str">
            <v>ADJ382351 - STORM SECURITIZATION - OTH REG ASSETS - BONDS</v>
          </cell>
          <cell r="B342">
            <v>201302</v>
          </cell>
          <cell r="E342">
            <v>-427102213</v>
          </cell>
        </row>
        <row r="343">
          <cell r="A343" t="str">
            <v>ADJ382351 - STORM SECURITIZATION - OTH REG ASSETS - BONDS</v>
          </cell>
          <cell r="B343">
            <v>201102</v>
          </cell>
          <cell r="E343">
            <v>-519979399.92000002</v>
          </cell>
        </row>
        <row r="344">
          <cell r="A344" t="str">
            <v>ADJ382352 - STORM SECURITIZATION - OTH REG ASSETS -DEF TAX</v>
          </cell>
          <cell r="B344">
            <v>201308</v>
          </cell>
          <cell r="E344">
            <v>-252433958.38999999</v>
          </cell>
        </row>
        <row r="345">
          <cell r="A345" t="str">
            <v>ADJ382352 - STORM SECURITIZATION - OTH REG ASSETS -DEF TAX</v>
          </cell>
          <cell r="B345">
            <v>201112</v>
          </cell>
          <cell r="E345">
            <v>-303265702.55000001</v>
          </cell>
        </row>
        <row r="346">
          <cell r="A346" t="str">
            <v>ADJ382352 - STORM SECURITIZATION - OTH REG ASSETS -DEF TAX</v>
          </cell>
          <cell r="B346">
            <v>201201</v>
          </cell>
          <cell r="E346">
            <v>-300847130.58999997</v>
          </cell>
        </row>
        <row r="347">
          <cell r="A347" t="str">
            <v>ADJ382352 - STORM SECURITIZATION - OTH REG ASSETS -DEF TAX</v>
          </cell>
          <cell r="B347">
            <v>201204</v>
          </cell>
          <cell r="E347">
            <v>-293569340.55000001</v>
          </cell>
        </row>
        <row r="348">
          <cell r="A348" t="str">
            <v>ADJ382352 - STORM SECURITIZATION - OTH REG ASSETS -DEF TAX</v>
          </cell>
          <cell r="B348">
            <v>201206</v>
          </cell>
          <cell r="E348">
            <v>-288649640.95999998</v>
          </cell>
        </row>
        <row r="349">
          <cell r="A349" t="str">
            <v>ADJ382352 - STORM SECURITIZATION - OTH REG ASSETS -DEF TAX</v>
          </cell>
          <cell r="B349">
            <v>201108</v>
          </cell>
          <cell r="E349">
            <v>-312803715.43000001</v>
          </cell>
        </row>
        <row r="350">
          <cell r="A350" t="str">
            <v>ADJ382352 - STORM SECURITIZATION - OTH REG ASSETS -DEF TAX</v>
          </cell>
          <cell r="B350">
            <v>201110</v>
          </cell>
          <cell r="E350">
            <v>-308061963.98000002</v>
          </cell>
        </row>
        <row r="351">
          <cell r="A351" t="str">
            <v>ADJ382355 - STORM SECURITIZATION - OTH REG ASSETS - OVER/UNDER -TAX</v>
          </cell>
          <cell r="B351">
            <v>201305</v>
          </cell>
          <cell r="E351">
            <v>370720.34</v>
          </cell>
        </row>
        <row r="352">
          <cell r="A352" t="str">
            <v>ADJ382355 - STORM SECURITIZATION - OTH REG ASSETS - OVER/UNDER -TAX</v>
          </cell>
          <cell r="B352">
            <v>201307</v>
          </cell>
          <cell r="E352">
            <v>479116.5</v>
          </cell>
        </row>
        <row r="353">
          <cell r="A353" t="str">
            <v>ADJ382355 - STORM SECURITIZATION - OTH REG ASSETS - OVER/UNDER -TAX</v>
          </cell>
          <cell r="B353">
            <v>201205</v>
          </cell>
          <cell r="E353">
            <v>722311.99</v>
          </cell>
        </row>
        <row r="354">
          <cell r="A354" t="str">
            <v>ADJ382355 - STORM SECURITIZATION - OTH REG ASSETS - OVER/UNDER -TAX</v>
          </cell>
          <cell r="B354">
            <v>201206</v>
          </cell>
          <cell r="E354">
            <v>722804.67</v>
          </cell>
        </row>
        <row r="355">
          <cell r="A355" t="str">
            <v>ADJ382355 - STORM SECURITIZATION - OTH REG ASSETS - OVER/UNDER -TAX</v>
          </cell>
          <cell r="B355">
            <v>201208</v>
          </cell>
          <cell r="E355">
            <v>794864.17</v>
          </cell>
        </row>
        <row r="356">
          <cell r="A356" t="str">
            <v>ADJ382355 - STORM SECURITIZATION - OTH REG ASSETS - OVER/UNDER -TAX</v>
          </cell>
          <cell r="B356">
            <v>201209</v>
          </cell>
          <cell r="E356">
            <v>854443.91</v>
          </cell>
        </row>
        <row r="357">
          <cell r="A357" t="str">
            <v>ADJ382356 - STORM SECURITIZATION - OTH REG ASSETS - OVER/UNDER -BONDS</v>
          </cell>
          <cell r="B357">
            <v>201301</v>
          </cell>
          <cell r="E357">
            <v>2033283.92</v>
          </cell>
        </row>
        <row r="358">
          <cell r="A358" t="str">
            <v>ADJ382356 - STORM SECURITIZATION - OTH REG ASSETS - OVER/UNDER -BONDS</v>
          </cell>
          <cell r="B358">
            <v>201201</v>
          </cell>
          <cell r="E358">
            <v>3177136.19</v>
          </cell>
        </row>
        <row r="359">
          <cell r="A359" t="str">
            <v>ADJ382356 - STORM SECURITIZATION - OTH REG ASSETS - OVER/UNDER -BONDS</v>
          </cell>
          <cell r="B359">
            <v>201203</v>
          </cell>
          <cell r="E359">
            <v>2759062</v>
          </cell>
        </row>
        <row r="360">
          <cell r="A360" t="str">
            <v>ADJ382356 - STORM SECURITIZATION - OTH REG ASSETS - OVER/UNDER -BONDS</v>
          </cell>
          <cell r="B360">
            <v>201209</v>
          </cell>
          <cell r="E360">
            <v>2567221.13</v>
          </cell>
        </row>
        <row r="361">
          <cell r="A361" t="str">
            <v>ADJ382356 - STORM SECURITIZATION - OTH REG ASSETS - OVER/UNDER -BONDS</v>
          </cell>
          <cell r="B361">
            <v>201210</v>
          </cell>
          <cell r="E361">
            <v>2493981.17</v>
          </cell>
        </row>
        <row r="362">
          <cell r="A362" t="str">
            <v>BAL121000 - NONUTILITY PROPERTY</v>
          </cell>
          <cell r="B362">
            <v>201206</v>
          </cell>
          <cell r="E362">
            <v>14411956.630000001</v>
          </cell>
        </row>
        <row r="363">
          <cell r="A363" t="str">
            <v>BAL121000 - NONUTILITY PROPERTY</v>
          </cell>
          <cell r="B363">
            <v>201111</v>
          </cell>
          <cell r="E363">
            <v>14473280.41</v>
          </cell>
        </row>
        <row r="364">
          <cell r="A364" t="str">
            <v>BAL123000 - INVESTMENT IN ASSOCIATED COMPANIES (EXC GROUP)</v>
          </cell>
          <cell r="B364">
            <v>201308</v>
          </cell>
          <cell r="E364">
            <v>76923076.920000002</v>
          </cell>
        </row>
        <row r="365">
          <cell r="A365" t="str">
            <v>BAL123000 - INVESTMENT IN ASSOCIATED COMPANIES (EXC GROUP)</v>
          </cell>
          <cell r="B365">
            <v>201111</v>
          </cell>
          <cell r="E365">
            <v>0</v>
          </cell>
        </row>
        <row r="366">
          <cell r="A366" t="str">
            <v>BAL123000 - INVESTMENT IN ASSOCIATED COMPANIES (EXC GROUP)</v>
          </cell>
          <cell r="B366">
            <v>201210</v>
          </cell>
          <cell r="E366">
            <v>0</v>
          </cell>
        </row>
        <row r="367">
          <cell r="A367" t="str">
            <v>BAL123000 - INVESTMENT IN ASSOCIATED COMPANIES (EXC GROUP)</v>
          </cell>
          <cell r="B367">
            <v>201104</v>
          </cell>
          <cell r="E367">
            <v>0</v>
          </cell>
        </row>
        <row r="368">
          <cell r="A368" t="str">
            <v>ADJ101386 - SOLAR ECRC CONVERTIBLE ITC - SPECIFIC</v>
          </cell>
          <cell r="B368">
            <v>201301</v>
          </cell>
          <cell r="E368">
            <v>-173927024</v>
          </cell>
        </row>
        <row r="369">
          <cell r="A369" t="str">
            <v>ADJ101386 - SOLAR ECRC CONVERTIBLE ITC - SPECIFIC</v>
          </cell>
          <cell r="B369">
            <v>201112</v>
          </cell>
          <cell r="E369">
            <v>-180648713</v>
          </cell>
        </row>
        <row r="370">
          <cell r="A370" t="str">
            <v>ADJ101386 - SOLAR ECRC CONVERTIBLE ITC - SPECIFIC</v>
          </cell>
          <cell r="B370">
            <v>201105</v>
          </cell>
          <cell r="E370">
            <v>-126535617.69</v>
          </cell>
        </row>
        <row r="371">
          <cell r="A371" t="str">
            <v>ADJ101710 - PLT IN SERV - STRUCTURES LRIC ATRIUM</v>
          </cell>
          <cell r="B371">
            <v>201302</v>
          </cell>
          <cell r="E371">
            <v>0</v>
          </cell>
        </row>
        <row r="372">
          <cell r="A372" t="str">
            <v>ADJ101710 - PLT IN SERV - STRUCTURES LRIC ATRIUM</v>
          </cell>
          <cell r="B372">
            <v>201201</v>
          </cell>
          <cell r="E372">
            <v>0</v>
          </cell>
        </row>
        <row r="373">
          <cell r="A373" t="str">
            <v>ADJ101710 - PLT IN SERV - STRUCTURES LRIC ATRIUM</v>
          </cell>
          <cell r="B373">
            <v>201209</v>
          </cell>
          <cell r="E373">
            <v>0</v>
          </cell>
        </row>
        <row r="374">
          <cell r="A374" t="str">
            <v>ADJ101710 - PLT IN SERV - STRUCTURES LRIC ATRIUM</v>
          </cell>
          <cell r="B374">
            <v>201101</v>
          </cell>
          <cell r="E374">
            <v>0</v>
          </cell>
        </row>
        <row r="375">
          <cell r="A375" t="str">
            <v>ADJ101710 - PLT IN SERV - STRUCTURES LRIC ATRIUM</v>
          </cell>
          <cell r="B375">
            <v>201106</v>
          </cell>
          <cell r="E375">
            <v>0</v>
          </cell>
        </row>
        <row r="376">
          <cell r="A376" t="str">
            <v>ADJ101900 - PROPERTY UNDER CAPITAL LEASES - NON NUCLEAR</v>
          </cell>
          <cell r="B376">
            <v>201212</v>
          </cell>
          <cell r="E376">
            <v>-58404740.579999998</v>
          </cell>
        </row>
        <row r="377">
          <cell r="A377" t="str">
            <v>ADJ101900 - PROPERTY UNDER CAPITAL LEASES - NON NUCLEAR</v>
          </cell>
          <cell r="B377">
            <v>201304</v>
          </cell>
          <cell r="E377">
            <v>-58404740.579999998</v>
          </cell>
        </row>
        <row r="378">
          <cell r="A378" t="str">
            <v>ADJ101900 - PROPERTY UNDER CAPITAL LEASES - NON NUCLEAR</v>
          </cell>
          <cell r="B378">
            <v>201211</v>
          </cell>
          <cell r="E378">
            <v>-58403670.200000003</v>
          </cell>
        </row>
        <row r="379">
          <cell r="A379" t="str">
            <v>ADJ101900 - PROPERTY UNDER CAPITAL LEASES - NON NUCLEAR</v>
          </cell>
          <cell r="B379">
            <v>201102</v>
          </cell>
          <cell r="E379">
            <v>-8778309.8800000008</v>
          </cell>
        </row>
        <row r="380">
          <cell r="A380" t="str">
            <v>ADJ108710 - ACC PROV DEPR - STRUCTURES LRIC ATRIUM</v>
          </cell>
          <cell r="B380">
            <v>201311</v>
          </cell>
          <cell r="E380">
            <v>0</v>
          </cell>
        </row>
        <row r="381">
          <cell r="A381" t="str">
            <v>ADJ108710 - ACC PROV DEPR - STRUCTURES LRIC ATRIUM</v>
          </cell>
          <cell r="B381">
            <v>201306</v>
          </cell>
          <cell r="E381">
            <v>0</v>
          </cell>
        </row>
        <row r="382">
          <cell r="A382" t="str">
            <v>ADJ108710 - ACC PROV DEPR - STRUCTURES LRIC ATRIUM</v>
          </cell>
          <cell r="B382">
            <v>201303</v>
          </cell>
          <cell r="E382">
            <v>0</v>
          </cell>
        </row>
        <row r="383">
          <cell r="A383" t="str">
            <v>ADJ108710 - ACC PROV DEPR - STRUCTURES LRIC ATRIUM</v>
          </cell>
          <cell r="B383">
            <v>201109</v>
          </cell>
          <cell r="E383">
            <v>0</v>
          </cell>
        </row>
        <row r="384">
          <cell r="A384" t="str">
            <v>ADJ108900 - ACCUM PROV CAPITAL LEASES</v>
          </cell>
          <cell r="B384">
            <v>201301</v>
          </cell>
          <cell r="E384">
            <v>1992884.61</v>
          </cell>
        </row>
        <row r="385">
          <cell r="A385" t="str">
            <v>ADJ108900 - ACCUM PROV CAPITAL LEASES</v>
          </cell>
          <cell r="B385">
            <v>201104</v>
          </cell>
          <cell r="E385">
            <v>-73577.33</v>
          </cell>
        </row>
        <row r="386">
          <cell r="A386" t="str">
            <v>ADJ120600 - NUCLEAR FUEL UNDER CAPITAL LEASES</v>
          </cell>
          <cell r="B386">
            <v>201310</v>
          </cell>
          <cell r="E386">
            <v>0</v>
          </cell>
        </row>
        <row r="387">
          <cell r="A387" t="str">
            <v>ADJ120600 - NUCLEAR FUEL UNDER CAPITAL LEASES</v>
          </cell>
          <cell r="B387">
            <v>201301</v>
          </cell>
          <cell r="E387">
            <v>0</v>
          </cell>
        </row>
        <row r="388">
          <cell r="A388" t="str">
            <v>ADJ120600 - NUCLEAR FUEL UNDER CAPITAL LEASES</v>
          </cell>
          <cell r="B388">
            <v>201209</v>
          </cell>
          <cell r="E388">
            <v>0</v>
          </cell>
        </row>
        <row r="389">
          <cell r="A389" t="str">
            <v>ADJ120600 - NUCLEAR FUEL UNDER CAPITAL LEASES</v>
          </cell>
          <cell r="B389">
            <v>201103</v>
          </cell>
          <cell r="E389">
            <v>0</v>
          </cell>
        </row>
        <row r="390">
          <cell r="A390" t="str">
            <v>ADJ165600 - PREPAID INTEREST - COMMERCIAL PAPER</v>
          </cell>
          <cell r="B390">
            <v>201105</v>
          </cell>
          <cell r="E390">
            <v>-4723920.32</v>
          </cell>
        </row>
        <row r="391">
          <cell r="A391" t="str">
            <v>ADJ165600 - PREPAID INTEREST - COMMERCIAL PAPER</v>
          </cell>
          <cell r="B391">
            <v>201109</v>
          </cell>
          <cell r="E391">
            <v>-4729977.3600000003</v>
          </cell>
        </row>
        <row r="392">
          <cell r="A392" t="str">
            <v>ADJ228101 - ACCUM PROV FOR PROP INSURANCE - STORM DEF TAX</v>
          </cell>
          <cell r="B392">
            <v>201302</v>
          </cell>
          <cell r="E392">
            <v>59135909.920000002</v>
          </cell>
        </row>
        <row r="393">
          <cell r="A393" t="str">
            <v>ADJ228101 - ACCUM PROV FOR PROP INSURANCE - STORM DEF TAX</v>
          </cell>
          <cell r="B393">
            <v>201211</v>
          </cell>
          <cell r="E393">
            <v>66359598.920000002</v>
          </cell>
        </row>
        <row r="394">
          <cell r="A394" t="str">
            <v>ADJ228101 - ACCUM PROV FOR PROP INSURANCE - STORM DEF TAX</v>
          </cell>
          <cell r="B394">
            <v>201308</v>
          </cell>
          <cell r="E394">
            <v>45609019.920000002</v>
          </cell>
        </row>
        <row r="395">
          <cell r="A395" t="str">
            <v>ADJ228101 - ACCUM PROV FOR PROP INSURANCE - STORM DEF TAX</v>
          </cell>
          <cell r="B395">
            <v>201206</v>
          </cell>
          <cell r="E395">
            <v>76721826.689999998</v>
          </cell>
        </row>
        <row r="396">
          <cell r="A396" t="str">
            <v>ADJ253100 - PREFERRED STOCK DIVIDENDS ACCRUED</v>
          </cell>
          <cell r="B396">
            <v>201302</v>
          </cell>
          <cell r="E396">
            <v>0</v>
          </cell>
        </row>
        <row r="397">
          <cell r="A397" t="str">
            <v>ADJ253100 - PREFERRED STOCK DIVIDENDS ACCRUED</v>
          </cell>
          <cell r="B397">
            <v>201206</v>
          </cell>
          <cell r="E397">
            <v>0</v>
          </cell>
        </row>
        <row r="398">
          <cell r="A398" t="str">
            <v>ADJ253100 - PREFERRED STOCK DIVIDENDS ACCRUED</v>
          </cell>
          <cell r="B398">
            <v>201207</v>
          </cell>
          <cell r="E398">
            <v>0</v>
          </cell>
        </row>
        <row r="399">
          <cell r="A399" t="str">
            <v>ADJ253100 - PREFERRED STOCK DIVIDENDS ACCRUED</v>
          </cell>
          <cell r="B399">
            <v>201101</v>
          </cell>
          <cell r="E399">
            <v>0</v>
          </cell>
        </row>
        <row r="400">
          <cell r="A400" t="str">
            <v>ADJ253420 - OTHER REG LIAB - LAND SALES PLANT IN SERVICE</v>
          </cell>
          <cell r="B400">
            <v>201310</v>
          </cell>
          <cell r="E400">
            <v>0</v>
          </cell>
        </row>
        <row r="401">
          <cell r="A401" t="str">
            <v>ADJ253420 - OTHER REG LIAB - LAND SALES PLANT IN SERVICE</v>
          </cell>
          <cell r="B401">
            <v>201212</v>
          </cell>
          <cell r="E401">
            <v>0</v>
          </cell>
        </row>
        <row r="402">
          <cell r="A402" t="str">
            <v>ADJ253420 - OTHER REG LIAB - LAND SALES PLANT IN SERVICE</v>
          </cell>
          <cell r="B402">
            <v>201301</v>
          </cell>
          <cell r="E402">
            <v>0</v>
          </cell>
        </row>
        <row r="403">
          <cell r="A403" t="str">
            <v>ADJ253420 - OTHER REG LIAB - LAND SALES PLANT IN SERVICE</v>
          </cell>
          <cell r="B403">
            <v>201208</v>
          </cell>
          <cell r="E403">
            <v>0</v>
          </cell>
        </row>
        <row r="404">
          <cell r="A404" t="str">
            <v>ADJ253420 - OTHER REG LIAB - LAND SALES PLANT IN SERVICE</v>
          </cell>
          <cell r="B404">
            <v>201101</v>
          </cell>
          <cell r="E404">
            <v>0</v>
          </cell>
        </row>
        <row r="405">
          <cell r="A405" t="str">
            <v>ADJ253420 - OTHER REG LIAB - LAND SALES PLANT IN SERVICE</v>
          </cell>
          <cell r="B405">
            <v>201108</v>
          </cell>
          <cell r="E405">
            <v>0</v>
          </cell>
        </row>
        <row r="406">
          <cell r="A406" t="str">
            <v>ADJ382351 - STORM SECURITIZATION - OTH REG ASSETS - BONDS</v>
          </cell>
          <cell r="B406">
            <v>201301</v>
          </cell>
          <cell r="E406">
            <v>-431219280.17000002</v>
          </cell>
        </row>
        <row r="407">
          <cell r="A407" t="str">
            <v>ADJ382351 - STORM SECURITIZATION - OTH REG ASSETS - BONDS</v>
          </cell>
          <cell r="B407">
            <v>201307</v>
          </cell>
          <cell r="E407">
            <v>-406245569.47000003</v>
          </cell>
        </row>
        <row r="408">
          <cell r="A408" t="str">
            <v>ADJ382351 - STORM SECURITIZATION - OTH REG ASSETS - BONDS</v>
          </cell>
          <cell r="B408">
            <v>201112</v>
          </cell>
          <cell r="E408">
            <v>-482905917.92000002</v>
          </cell>
        </row>
        <row r="409">
          <cell r="A409" t="str">
            <v>ADJ382351 - STORM SECURITIZATION - OTH REG ASSETS - BONDS</v>
          </cell>
          <cell r="B409">
            <v>201209</v>
          </cell>
          <cell r="E409">
            <v>-447613532.73000002</v>
          </cell>
        </row>
        <row r="410">
          <cell r="A410" t="str">
            <v>ADJ382351 - STORM SECURITIZATION - OTH REG ASSETS - BONDS</v>
          </cell>
          <cell r="B410">
            <v>201108</v>
          </cell>
          <cell r="E410">
            <v>-498093797.13999999</v>
          </cell>
        </row>
        <row r="411">
          <cell r="A411" t="str">
            <v>ADJ382351 - STORM SECURITIZATION - OTH REG ASSETS - BONDS</v>
          </cell>
          <cell r="B411">
            <v>201109</v>
          </cell>
          <cell r="E411">
            <v>-494329377.00999999</v>
          </cell>
        </row>
        <row r="412">
          <cell r="A412" t="str">
            <v>ADJ382351 - STORM SECURITIZATION - OTH REG ASSETS - BONDS</v>
          </cell>
          <cell r="B412">
            <v>201111</v>
          </cell>
          <cell r="E412">
            <v>-486735437.39999998</v>
          </cell>
        </row>
        <row r="413">
          <cell r="A413" t="str">
            <v>ADJ382352 - STORM SECURITIZATION - OTH REG ASSETS -DEF TAX</v>
          </cell>
          <cell r="B413">
            <v>201212</v>
          </cell>
          <cell r="E413">
            <v>-273400413.35000002</v>
          </cell>
        </row>
        <row r="414">
          <cell r="A414" t="str">
            <v>ADJ382352 - STORM SECURITIZATION - OTH REG ASSETS -DEF TAX</v>
          </cell>
          <cell r="B414">
            <v>201302</v>
          </cell>
          <cell r="E414">
            <v>-268220885.00999999</v>
          </cell>
        </row>
        <row r="415">
          <cell r="A415" t="str">
            <v>ADJ382352 - STORM SECURITIZATION - OTH REG ASSETS -DEF TAX</v>
          </cell>
          <cell r="B415">
            <v>201304</v>
          </cell>
          <cell r="E415">
            <v>-263015758.90000001</v>
          </cell>
        </row>
        <row r="416">
          <cell r="A416" t="str">
            <v>ADJ382352 - STORM SECURITIZATION - OTH REG ASSETS -DEF TAX</v>
          </cell>
          <cell r="B416">
            <v>201101</v>
          </cell>
          <cell r="E416">
            <v>-328788384.26999998</v>
          </cell>
        </row>
        <row r="417">
          <cell r="A417" t="str">
            <v>ADJ382355 - STORM SECURITIZATION - OTH REG ASSETS - OVER/UNDER -TAX</v>
          </cell>
          <cell r="B417">
            <v>201212</v>
          </cell>
          <cell r="E417">
            <v>865267.31</v>
          </cell>
        </row>
        <row r="418">
          <cell r="A418" t="str">
            <v>ADJ382355 - STORM SECURITIZATION - OTH REG ASSETS - OVER/UNDER -TAX</v>
          </cell>
          <cell r="B418">
            <v>201207</v>
          </cell>
          <cell r="E418">
            <v>755741.5</v>
          </cell>
        </row>
        <row r="419">
          <cell r="A419" t="str">
            <v>ADJ382355 - STORM SECURITIZATION - OTH REG ASSETS - OVER/UNDER -TAX</v>
          </cell>
          <cell r="B419">
            <v>201101</v>
          </cell>
          <cell r="E419">
            <v>3367903.19</v>
          </cell>
        </row>
        <row r="420">
          <cell r="A420" t="str">
            <v>ADJ382356 - STORM SECURITIZATION - OTH REG ASSETS - OVER/UNDER -BONDS</v>
          </cell>
          <cell r="B420">
            <v>201305</v>
          </cell>
          <cell r="E420">
            <v>841465.86</v>
          </cell>
        </row>
        <row r="421">
          <cell r="A421" t="str">
            <v>ADJ382356 - STORM SECURITIZATION - OTH REG ASSETS - OVER/UNDER -BONDS</v>
          </cell>
          <cell r="B421">
            <v>201308</v>
          </cell>
          <cell r="E421">
            <v>1171577.99</v>
          </cell>
        </row>
        <row r="422">
          <cell r="A422" t="str">
            <v>ADJ382356 - STORM SECURITIZATION - OTH REG ASSETS - OVER/UNDER -BONDS</v>
          </cell>
          <cell r="B422">
            <v>201208</v>
          </cell>
          <cell r="E422">
            <v>2627449.94</v>
          </cell>
        </row>
        <row r="423">
          <cell r="A423" t="str">
            <v>ADJ382356 - STORM SECURITIZATION - OTH REG ASSETS - OVER/UNDER -BONDS</v>
          </cell>
          <cell r="B423">
            <v>201107</v>
          </cell>
          <cell r="E423">
            <v>3271688.48</v>
          </cell>
        </row>
        <row r="424">
          <cell r="A424" t="str">
            <v>BAL121000 - NONUTILITY PROPERTY</v>
          </cell>
          <cell r="B424">
            <v>201212</v>
          </cell>
          <cell r="E424">
            <v>14254656.939999999</v>
          </cell>
        </row>
        <row r="425">
          <cell r="A425" t="str">
            <v>BAL121000 - NONUTILITY PROPERTY</v>
          </cell>
          <cell r="B425">
            <v>201306</v>
          </cell>
          <cell r="E425">
            <v>13403088.539999999</v>
          </cell>
        </row>
        <row r="426">
          <cell r="A426" t="str">
            <v>BAL121000 - NONUTILITY PROPERTY</v>
          </cell>
          <cell r="B426">
            <v>201211</v>
          </cell>
          <cell r="E426">
            <v>14407794.460000001</v>
          </cell>
        </row>
        <row r="427">
          <cell r="A427" t="str">
            <v>BAL121000 - NONUTILITY PROPERTY</v>
          </cell>
          <cell r="B427">
            <v>201112</v>
          </cell>
          <cell r="E427">
            <v>14461350.369999999</v>
          </cell>
        </row>
        <row r="428">
          <cell r="A428" t="str">
            <v>BAL121000 - NONUTILITY PROPERTY</v>
          </cell>
          <cell r="B428">
            <v>201201</v>
          </cell>
          <cell r="E428">
            <v>14449340.710000001</v>
          </cell>
        </row>
        <row r="429">
          <cell r="A429" t="str">
            <v>BAL121000 - NONUTILITY PROPERTY</v>
          </cell>
          <cell r="B429">
            <v>201203</v>
          </cell>
          <cell r="E429">
            <v>14433987.17</v>
          </cell>
        </row>
        <row r="430">
          <cell r="A430" t="str">
            <v>BAL121000 - NONUTILITY PROPERTY</v>
          </cell>
          <cell r="B430">
            <v>201107</v>
          </cell>
          <cell r="E430">
            <v>14518170.199999999</v>
          </cell>
        </row>
        <row r="431">
          <cell r="A431" t="str">
            <v>BAL121000 - NONUTILITY PROPERTY</v>
          </cell>
          <cell r="B431">
            <v>201109</v>
          </cell>
          <cell r="E431">
            <v>14497140.470000001</v>
          </cell>
        </row>
        <row r="432">
          <cell r="A432" t="str">
            <v>BAL123000 - INVESTMENT IN ASSOCIATED COMPANIES (EXC GROUP)</v>
          </cell>
          <cell r="B432">
            <v>201202</v>
          </cell>
          <cell r="E432">
            <v>0</v>
          </cell>
        </row>
        <row r="433">
          <cell r="A433" t="str">
            <v>BAL123000 - INVESTMENT IN ASSOCIATED COMPANIES (EXC GROUP)</v>
          </cell>
          <cell r="B433">
            <v>201206</v>
          </cell>
          <cell r="E433">
            <v>0</v>
          </cell>
        </row>
        <row r="434">
          <cell r="A434" t="str">
            <v>BAL123000 - INVESTMENT IN ASSOCIATED COMPANIES (EXC GROUP)</v>
          </cell>
          <cell r="B434">
            <v>201110</v>
          </cell>
          <cell r="E434">
            <v>0</v>
          </cell>
        </row>
        <row r="435">
          <cell r="A435" t="str">
            <v>ADJ101386 - SOLAR ECRC CONVERTIBLE ITC - SPECIFIC</v>
          </cell>
          <cell r="B435">
            <v>201111</v>
          </cell>
          <cell r="E435">
            <v>-181158088.15000001</v>
          </cell>
        </row>
        <row r="436">
          <cell r="A436" t="str">
            <v>ADJ101386 - SOLAR ECRC CONVERTIBLE ITC - SPECIFIC</v>
          </cell>
          <cell r="B436">
            <v>201205</v>
          </cell>
          <cell r="E436">
            <v>-178063448</v>
          </cell>
        </row>
        <row r="437">
          <cell r="A437" t="str">
            <v>ADJ101386 - SOLAR ECRC CONVERTIBLE ITC - SPECIFIC</v>
          </cell>
          <cell r="B437">
            <v>201109</v>
          </cell>
          <cell r="E437">
            <v>-163056382</v>
          </cell>
        </row>
        <row r="438">
          <cell r="A438" t="str">
            <v>ADJ101710 - PLT IN SERV - STRUCTURES LRIC ATRIUM</v>
          </cell>
          <cell r="B438">
            <v>201304</v>
          </cell>
          <cell r="E438">
            <v>0</v>
          </cell>
        </row>
        <row r="439">
          <cell r="A439" t="str">
            <v>ADJ101710 - PLT IN SERV - STRUCTURES LRIC ATRIUM</v>
          </cell>
          <cell r="B439">
            <v>201308</v>
          </cell>
          <cell r="E439">
            <v>0</v>
          </cell>
        </row>
        <row r="440">
          <cell r="A440" t="str">
            <v>ADJ101710 - PLT IN SERV - STRUCTURES LRIC ATRIUM</v>
          </cell>
          <cell r="B440">
            <v>201309</v>
          </cell>
          <cell r="E440">
            <v>0</v>
          </cell>
        </row>
        <row r="441">
          <cell r="A441" t="str">
            <v>ADJ101710 - PLT IN SERV - STRUCTURES LRIC ATRIUM</v>
          </cell>
          <cell r="B441">
            <v>201301</v>
          </cell>
          <cell r="E441">
            <v>0</v>
          </cell>
        </row>
        <row r="442">
          <cell r="A442" t="str">
            <v>ADJ101710 - PLT IN SERV - STRUCTURES LRIC ATRIUM</v>
          </cell>
          <cell r="B442">
            <v>201206</v>
          </cell>
          <cell r="E442">
            <v>0</v>
          </cell>
        </row>
        <row r="443">
          <cell r="A443" t="str">
            <v>ADJ101900 - PROPERTY UNDER CAPITAL LEASES - NON NUCLEAR</v>
          </cell>
          <cell r="B443">
            <v>201311</v>
          </cell>
          <cell r="E443">
            <v>-58404740.579999998</v>
          </cell>
        </row>
        <row r="444">
          <cell r="A444" t="str">
            <v>ADJ101900 - PROPERTY UNDER CAPITAL LEASES - NON NUCLEAR</v>
          </cell>
          <cell r="B444">
            <v>201301</v>
          </cell>
          <cell r="E444">
            <v>-58404740.579999998</v>
          </cell>
        </row>
        <row r="445">
          <cell r="A445" t="str">
            <v>ADJ101900 - PROPERTY UNDER CAPITAL LEASES - NON NUCLEAR</v>
          </cell>
          <cell r="B445">
            <v>201112</v>
          </cell>
          <cell r="E445">
            <v>-53603184.060000002</v>
          </cell>
        </row>
        <row r="446">
          <cell r="A446" t="str">
            <v>ADJ101900 - PROPERTY UNDER CAPITAL LEASES - NON NUCLEAR</v>
          </cell>
          <cell r="B446">
            <v>201203</v>
          </cell>
          <cell r="E446">
            <v>-58302891.229999997</v>
          </cell>
        </row>
        <row r="447">
          <cell r="A447" t="str">
            <v>ADJ101900 - PROPERTY UNDER CAPITAL LEASES - NON NUCLEAR</v>
          </cell>
          <cell r="B447">
            <v>201205</v>
          </cell>
          <cell r="E447">
            <v>-58379387.130000003</v>
          </cell>
        </row>
        <row r="448">
          <cell r="A448" t="str">
            <v>ADJ101900 - PROPERTY UNDER CAPITAL LEASES - NON NUCLEAR</v>
          </cell>
          <cell r="B448">
            <v>201210</v>
          </cell>
          <cell r="E448">
            <v>-58402416.630000003</v>
          </cell>
        </row>
        <row r="449">
          <cell r="A449" t="str">
            <v>ADJ101900 - PROPERTY UNDER CAPITAL LEASES - NON NUCLEAR</v>
          </cell>
          <cell r="B449">
            <v>201108</v>
          </cell>
          <cell r="E449">
            <v>-35636072.159999996</v>
          </cell>
        </row>
        <row r="450">
          <cell r="A450" t="str">
            <v>ADJ108710 - ACC PROV DEPR - STRUCTURES LRIC ATRIUM</v>
          </cell>
          <cell r="B450">
            <v>201304</v>
          </cell>
          <cell r="E450">
            <v>0</v>
          </cell>
        </row>
        <row r="451">
          <cell r="A451" t="str">
            <v>ADJ108710 - ACC PROV DEPR - STRUCTURES LRIC ATRIUM</v>
          </cell>
          <cell r="B451">
            <v>201305</v>
          </cell>
          <cell r="E451">
            <v>0</v>
          </cell>
        </row>
        <row r="452">
          <cell r="A452" t="str">
            <v>ADJ108710 - ACC PROV DEPR - STRUCTURES LRIC ATRIUM</v>
          </cell>
          <cell r="B452">
            <v>201301</v>
          </cell>
          <cell r="E452">
            <v>0</v>
          </cell>
        </row>
        <row r="453">
          <cell r="A453" t="str">
            <v>ADJ108710 - ACC PROV DEPR - STRUCTURES LRIC ATRIUM</v>
          </cell>
          <cell r="B453">
            <v>201112</v>
          </cell>
          <cell r="E453">
            <v>0</v>
          </cell>
        </row>
        <row r="454">
          <cell r="A454" t="str">
            <v>ADJ108900 - ACCUM PROV CAPITAL LEASES</v>
          </cell>
          <cell r="B454">
            <v>201311</v>
          </cell>
          <cell r="E454">
            <v>2946057.69</v>
          </cell>
        </row>
        <row r="455">
          <cell r="A455" t="str">
            <v>ADJ108900 - ACCUM PROV CAPITAL LEASES</v>
          </cell>
          <cell r="B455">
            <v>201303</v>
          </cell>
          <cell r="E455">
            <v>2181057.69</v>
          </cell>
        </row>
        <row r="456">
          <cell r="A456" t="str">
            <v>ADJ108900 - ACCUM PROV CAPITAL LEASES</v>
          </cell>
          <cell r="B456">
            <v>201306</v>
          </cell>
          <cell r="E456">
            <v>2465480.77</v>
          </cell>
        </row>
        <row r="457">
          <cell r="A457" t="str">
            <v>ADJ108900 - ACCUM PROV CAPITAL LEASES</v>
          </cell>
          <cell r="B457">
            <v>201205</v>
          </cell>
          <cell r="E457">
            <v>1230128.19</v>
          </cell>
        </row>
        <row r="458">
          <cell r="A458" t="str">
            <v>ADJ108900 - ACCUM PROV CAPITAL LEASES</v>
          </cell>
          <cell r="B458">
            <v>201103</v>
          </cell>
          <cell r="E458">
            <v>-30601.51</v>
          </cell>
        </row>
        <row r="459">
          <cell r="A459" t="str">
            <v>ADJ120600 - NUCLEAR FUEL UNDER CAPITAL LEASES</v>
          </cell>
          <cell r="B459">
            <v>201305</v>
          </cell>
          <cell r="E459">
            <v>0</v>
          </cell>
        </row>
        <row r="460">
          <cell r="A460" t="str">
            <v>ADJ120600 - NUCLEAR FUEL UNDER CAPITAL LEASES</v>
          </cell>
          <cell r="B460">
            <v>201205</v>
          </cell>
          <cell r="E460">
            <v>0</v>
          </cell>
        </row>
        <row r="461">
          <cell r="A461" t="str">
            <v>ADJ120600 - NUCLEAR FUEL UNDER CAPITAL LEASES</v>
          </cell>
          <cell r="B461">
            <v>201104</v>
          </cell>
          <cell r="E461">
            <v>0</v>
          </cell>
        </row>
        <row r="462">
          <cell r="A462" t="str">
            <v>ADJ120600 - NUCLEAR FUEL UNDER CAPITAL LEASES</v>
          </cell>
          <cell r="B462">
            <v>201105</v>
          </cell>
          <cell r="E462">
            <v>0</v>
          </cell>
        </row>
        <row r="463">
          <cell r="A463" t="str">
            <v>ADJ120600 - NUCLEAR FUEL UNDER CAPITAL LEASES</v>
          </cell>
          <cell r="B463">
            <v>201106</v>
          </cell>
          <cell r="E463">
            <v>0</v>
          </cell>
        </row>
        <row r="464">
          <cell r="A464" t="str">
            <v>ADJ120600 - NUCLEAR FUEL UNDER CAPITAL LEASES</v>
          </cell>
          <cell r="B464">
            <v>201110</v>
          </cell>
          <cell r="E464">
            <v>0</v>
          </cell>
        </row>
        <row r="465">
          <cell r="A465" t="str">
            <v>ADJ165600 - PREPAID INTEREST - COMMERCIAL PAPER</v>
          </cell>
          <cell r="B465">
            <v>201307</v>
          </cell>
          <cell r="E465">
            <v>-9051753.4600000009</v>
          </cell>
        </row>
        <row r="466">
          <cell r="A466" t="str">
            <v>ADJ165600 - PREPAID INTEREST - COMMERCIAL PAPER</v>
          </cell>
          <cell r="B466">
            <v>201301</v>
          </cell>
          <cell r="E466">
            <v>-7694111.8799999999</v>
          </cell>
        </row>
        <row r="467">
          <cell r="A467" t="str">
            <v>ADJ165600 - PREPAID INTEREST - COMMERCIAL PAPER</v>
          </cell>
          <cell r="B467">
            <v>201212</v>
          </cell>
          <cell r="E467">
            <v>-7424458.9900000002</v>
          </cell>
        </row>
        <row r="468">
          <cell r="A468" t="str">
            <v>ADJ165600 - PREPAID INTEREST - COMMERCIAL PAPER</v>
          </cell>
          <cell r="B468">
            <v>201205</v>
          </cell>
          <cell r="E468">
            <v>-5418244.8600000003</v>
          </cell>
        </row>
        <row r="469">
          <cell r="A469" t="str">
            <v>ADJ165600 - PREPAID INTEREST - COMMERCIAL PAPER</v>
          </cell>
          <cell r="B469">
            <v>201210</v>
          </cell>
          <cell r="E469">
            <v>-6887433.3499999996</v>
          </cell>
        </row>
        <row r="470">
          <cell r="A470" t="str">
            <v>ADJ165600 - PREPAID INTEREST - COMMERCIAL PAPER</v>
          </cell>
          <cell r="B470">
            <v>201106</v>
          </cell>
          <cell r="E470">
            <v>-4961392.53</v>
          </cell>
        </row>
        <row r="471">
          <cell r="A471" t="str">
            <v>ADJ165600 - PREPAID INTEREST - COMMERCIAL PAPER</v>
          </cell>
          <cell r="B471">
            <v>201110</v>
          </cell>
          <cell r="E471">
            <v>-4648053.97</v>
          </cell>
        </row>
        <row r="472">
          <cell r="A472" t="str">
            <v>ADJ228101 - ACCUM PROV FOR PROP INSURANCE - STORM DEF TAX</v>
          </cell>
          <cell r="B472">
            <v>201311</v>
          </cell>
          <cell r="E472">
            <v>45757212.380000003</v>
          </cell>
        </row>
        <row r="473">
          <cell r="A473" t="str">
            <v>ADJ228101 - ACCUM PROV FOR PROP INSURANCE - STORM DEF TAX</v>
          </cell>
          <cell r="B473">
            <v>201306</v>
          </cell>
          <cell r="E473">
            <v>49821559.079999998</v>
          </cell>
        </row>
        <row r="474">
          <cell r="A474" t="str">
            <v>ADJ228101 - ACCUM PROV FOR PROP INSURANCE - STORM DEF TAX</v>
          </cell>
          <cell r="B474">
            <v>201112</v>
          </cell>
          <cell r="E474">
            <v>77807966.769999996</v>
          </cell>
        </row>
        <row r="475">
          <cell r="A475" t="str">
            <v>ADJ228101 - ACCUM PROV FOR PROP INSURANCE - STORM DEF TAX</v>
          </cell>
          <cell r="B475">
            <v>201110</v>
          </cell>
          <cell r="E475">
            <v>78122325.849999994</v>
          </cell>
        </row>
        <row r="476">
          <cell r="A476" t="str">
            <v>ADJ253100 - PREFERRED STOCK DIVIDENDS ACCRUED</v>
          </cell>
          <cell r="B476">
            <v>201301</v>
          </cell>
          <cell r="E476">
            <v>0</v>
          </cell>
        </row>
        <row r="477">
          <cell r="A477" t="str">
            <v>ADJ253100 - PREFERRED STOCK DIVIDENDS ACCRUED</v>
          </cell>
          <cell r="B477">
            <v>201204</v>
          </cell>
          <cell r="E477">
            <v>0</v>
          </cell>
        </row>
        <row r="478">
          <cell r="A478" t="str">
            <v>ADJ253100 - PREFERRED STOCK DIVIDENDS ACCRUED</v>
          </cell>
          <cell r="B478">
            <v>201208</v>
          </cell>
          <cell r="E478">
            <v>0</v>
          </cell>
        </row>
        <row r="479">
          <cell r="A479" t="str">
            <v>ADJ253100 - PREFERRED STOCK DIVIDENDS ACCRUED</v>
          </cell>
          <cell r="B479">
            <v>201102</v>
          </cell>
          <cell r="E479">
            <v>0</v>
          </cell>
        </row>
        <row r="480">
          <cell r="A480" t="str">
            <v>ADJ253100 - PREFERRED STOCK DIVIDENDS ACCRUED</v>
          </cell>
          <cell r="B480">
            <v>201109</v>
          </cell>
          <cell r="E480">
            <v>0</v>
          </cell>
        </row>
        <row r="481">
          <cell r="A481" t="str">
            <v>ADJ253420 - OTHER REG LIAB - LAND SALES PLANT IN SERVICE</v>
          </cell>
          <cell r="B481">
            <v>201305</v>
          </cell>
          <cell r="E481">
            <v>0</v>
          </cell>
        </row>
        <row r="482">
          <cell r="A482" t="str">
            <v>ADJ253420 - OTHER REG LIAB - LAND SALES PLANT IN SERVICE</v>
          </cell>
          <cell r="B482">
            <v>201309</v>
          </cell>
          <cell r="E482">
            <v>0</v>
          </cell>
        </row>
        <row r="483">
          <cell r="A483" t="str">
            <v>ADJ253420 - OTHER REG LIAB - LAND SALES PLANT IN SERVICE</v>
          </cell>
          <cell r="B483">
            <v>201112</v>
          </cell>
          <cell r="E483">
            <v>0</v>
          </cell>
        </row>
        <row r="484">
          <cell r="A484" t="str">
            <v>ADJ253420 - OTHER REG LIAB - LAND SALES PLANT IN SERVICE</v>
          </cell>
          <cell r="B484">
            <v>201106</v>
          </cell>
          <cell r="E484">
            <v>0</v>
          </cell>
        </row>
        <row r="485">
          <cell r="A485" t="str">
            <v>ADJ382351 - STORM SECURITIZATION - OTH REG ASSETS - BONDS</v>
          </cell>
          <cell r="B485">
            <v>201304</v>
          </cell>
          <cell r="E485">
            <v>-418813817.13</v>
          </cell>
        </row>
        <row r="486">
          <cell r="A486" t="str">
            <v>ADJ382351 - STORM SECURITIZATION - OTH REG ASSETS - BONDS</v>
          </cell>
          <cell r="B486">
            <v>201211</v>
          </cell>
          <cell r="E486">
            <v>-439459079.66000003</v>
          </cell>
        </row>
        <row r="487">
          <cell r="A487" t="str">
            <v>ADJ382351 - STORM SECURITIZATION - OTH REG ASSETS - BONDS</v>
          </cell>
          <cell r="B487">
            <v>201202</v>
          </cell>
          <cell r="E487">
            <v>-475213367.69999999</v>
          </cell>
        </row>
        <row r="488">
          <cell r="A488" t="str">
            <v>ADJ382351 - STORM SECURITIZATION - OTH REG ASSETS - BONDS</v>
          </cell>
          <cell r="B488">
            <v>201203</v>
          </cell>
          <cell r="E488">
            <v>-471350431.82999998</v>
          </cell>
        </row>
        <row r="489">
          <cell r="A489" t="str">
            <v>ADJ382351 - STORM SECURITIZATION - OTH REG ASSETS - BONDS</v>
          </cell>
          <cell r="B489">
            <v>201204</v>
          </cell>
          <cell r="E489">
            <v>-467465891.06</v>
          </cell>
        </row>
        <row r="490">
          <cell r="A490" t="str">
            <v>ADJ382351 - STORM SECURITIZATION - OTH REG ASSETS - BONDS</v>
          </cell>
          <cell r="B490">
            <v>201103</v>
          </cell>
          <cell r="E490">
            <v>-516391457.38</v>
          </cell>
        </row>
        <row r="491">
          <cell r="A491" t="str">
            <v>ADJ382352 - STORM SECURITIZATION - OTH REG ASSETS -DEF TAX</v>
          </cell>
          <cell r="B491">
            <v>201111</v>
          </cell>
          <cell r="E491">
            <v>-305670647.00999999</v>
          </cell>
        </row>
        <row r="492">
          <cell r="A492" t="str">
            <v>ADJ382355 - STORM SECURITIZATION - OTH REG ASSETS - OVER/UNDER -TAX</v>
          </cell>
          <cell r="B492">
            <v>201311</v>
          </cell>
          <cell r="E492">
            <v>594894.18999999994</v>
          </cell>
        </row>
        <row r="493">
          <cell r="A493" t="str">
            <v>ADJ382355 - STORM SECURITIZATION - OTH REG ASSETS - OVER/UNDER -TAX</v>
          </cell>
          <cell r="B493">
            <v>201304</v>
          </cell>
          <cell r="E493">
            <v>335670.1</v>
          </cell>
        </row>
        <row r="494">
          <cell r="A494" t="str">
            <v>ADJ382355 - STORM SECURITIZATION - OTH REG ASSETS - OVER/UNDER -TAX</v>
          </cell>
          <cell r="B494">
            <v>201309</v>
          </cell>
          <cell r="E494">
            <v>609028.62</v>
          </cell>
        </row>
        <row r="495">
          <cell r="A495" t="str">
            <v>ADJ382355 - STORM SECURITIZATION - OTH REG ASSETS - OVER/UNDER -TAX</v>
          </cell>
          <cell r="B495">
            <v>201211</v>
          </cell>
          <cell r="E495">
            <v>878566.43</v>
          </cell>
        </row>
        <row r="496">
          <cell r="A496" t="str">
            <v>ADJ382355 - STORM SECURITIZATION - OTH REG ASSETS - OVER/UNDER -TAX</v>
          </cell>
          <cell r="B496">
            <v>201112</v>
          </cell>
          <cell r="E496">
            <v>1482749.55</v>
          </cell>
        </row>
        <row r="497">
          <cell r="A497" t="str">
            <v>ADJ382355 - STORM SECURITIZATION - OTH REG ASSETS - OVER/UNDER -TAX</v>
          </cell>
          <cell r="B497">
            <v>201204</v>
          </cell>
          <cell r="E497">
            <v>834370.15</v>
          </cell>
        </row>
        <row r="498">
          <cell r="A498" t="str">
            <v>ADJ382355 - STORM SECURITIZATION - OTH REG ASSETS - OVER/UNDER -TAX</v>
          </cell>
          <cell r="B498">
            <v>201102</v>
          </cell>
          <cell r="E498">
            <v>2986130.64</v>
          </cell>
        </row>
        <row r="499">
          <cell r="A499" t="str">
            <v>ADJ382355 - STORM SECURITIZATION - OTH REG ASSETS - OVER/UNDER -TAX</v>
          </cell>
          <cell r="B499">
            <v>201103</v>
          </cell>
          <cell r="E499">
            <v>2249387.02</v>
          </cell>
        </row>
        <row r="500">
          <cell r="A500" t="str">
            <v>ADJ382355 - STORM SECURITIZATION - OTH REG ASSETS - OVER/UNDER -TAX</v>
          </cell>
          <cell r="B500">
            <v>201108</v>
          </cell>
          <cell r="E500">
            <v>1238956.33</v>
          </cell>
        </row>
        <row r="501">
          <cell r="A501" t="str">
            <v>ADJ382356 - STORM SECURITIZATION - OTH REG ASSETS - OVER/UNDER -BONDS</v>
          </cell>
          <cell r="B501">
            <v>201212</v>
          </cell>
          <cell r="E501">
            <v>2326613.61</v>
          </cell>
        </row>
        <row r="502">
          <cell r="A502" t="str">
            <v>ADJ382356 - STORM SECURITIZATION - OTH REG ASSETS - OVER/UNDER -BONDS</v>
          </cell>
          <cell r="B502">
            <v>201304</v>
          </cell>
          <cell r="E502">
            <v>874054.63</v>
          </cell>
        </row>
        <row r="503">
          <cell r="A503" t="str">
            <v>ADJ382356 - STORM SECURITIZATION - OTH REG ASSETS - OVER/UNDER -BONDS</v>
          </cell>
          <cell r="B503">
            <v>201306</v>
          </cell>
          <cell r="E503">
            <v>886099.74</v>
          </cell>
        </row>
        <row r="504">
          <cell r="A504" t="str">
            <v>ADJ382356 - STORM SECURITIZATION - OTH REG ASSETS - OVER/UNDER -BONDS</v>
          </cell>
          <cell r="B504">
            <v>201211</v>
          </cell>
          <cell r="E504">
            <v>2394651.77</v>
          </cell>
        </row>
        <row r="505">
          <cell r="A505" t="str">
            <v>ADJ382356 - STORM SECURITIZATION - OTH REG ASSETS - OVER/UNDER -BONDS</v>
          </cell>
          <cell r="B505">
            <v>201112</v>
          </cell>
          <cell r="E505">
            <v>3354990.57</v>
          </cell>
        </row>
        <row r="506">
          <cell r="A506" t="str">
            <v>ADJ382356 - STORM SECURITIZATION - OTH REG ASSETS - OVER/UNDER -BONDS</v>
          </cell>
          <cell r="B506">
            <v>201207</v>
          </cell>
          <cell r="E506">
            <v>2623490.25</v>
          </cell>
        </row>
        <row r="507">
          <cell r="A507" t="str">
            <v>ADJ382356 - STORM SECURITIZATION - OTH REG ASSETS - OVER/UNDER -BONDS</v>
          </cell>
          <cell r="B507">
            <v>201104</v>
          </cell>
          <cell r="E507">
            <v>3687101.17</v>
          </cell>
        </row>
        <row r="508">
          <cell r="A508" t="str">
            <v>ADJ382356 - STORM SECURITIZATION - OTH REG ASSETS - OVER/UNDER -BONDS</v>
          </cell>
          <cell r="B508">
            <v>201105</v>
          </cell>
          <cell r="E508">
            <v>3324456.02</v>
          </cell>
        </row>
        <row r="509">
          <cell r="A509" t="str">
            <v>BAL121000 - NONUTILITY PROPERTY</v>
          </cell>
          <cell r="B509">
            <v>201307</v>
          </cell>
          <cell r="E509">
            <v>13269395.59</v>
          </cell>
        </row>
        <row r="510">
          <cell r="A510" t="str">
            <v>BAL123000 - INVESTMENT IN ASSOCIATED COMPANIES (EXC GROUP)</v>
          </cell>
          <cell r="B510">
            <v>201301</v>
          </cell>
          <cell r="E510">
            <v>0</v>
          </cell>
        </row>
        <row r="511">
          <cell r="A511" t="str">
            <v>BAL123000 - INVESTMENT IN ASSOCIATED COMPANIES (EXC GROUP)</v>
          </cell>
          <cell r="B511">
            <v>201304</v>
          </cell>
          <cell r="E511">
            <v>0</v>
          </cell>
        </row>
        <row r="512">
          <cell r="A512" t="str">
            <v>BAL123000 - INVESTMENT IN ASSOCIATED COMPANIES (EXC GROUP)</v>
          </cell>
          <cell r="B512">
            <v>201203</v>
          </cell>
          <cell r="E512">
            <v>0</v>
          </cell>
        </row>
        <row r="513">
          <cell r="A513" t="str">
            <v>BAL123000 - INVESTMENT IN ASSOCIATED COMPANIES (EXC GROUP)</v>
          </cell>
          <cell r="B513">
            <v>201204</v>
          </cell>
          <cell r="E513">
            <v>0</v>
          </cell>
        </row>
        <row r="514">
          <cell r="A514" t="str">
            <v>BAL123000 - INVESTMENT IN ASSOCIATED COMPANIES (EXC GROUP)</v>
          </cell>
          <cell r="B514">
            <v>201208</v>
          </cell>
          <cell r="E514">
            <v>0</v>
          </cell>
        </row>
        <row r="515">
          <cell r="A515" t="str">
            <v>BAL123000 - INVESTMENT IN ASSOCIATED COMPANIES (EXC GROUP)</v>
          </cell>
          <cell r="B515">
            <v>201107</v>
          </cell>
          <cell r="E515">
            <v>0</v>
          </cell>
        </row>
        <row r="516">
          <cell r="A516" t="str">
            <v>ADJ101386 - SOLAR ECRC CONVERTIBLE ITC - SPECIFIC</v>
          </cell>
          <cell r="B516">
            <v>201310</v>
          </cell>
          <cell r="E516">
            <v>-169273547</v>
          </cell>
        </row>
        <row r="517">
          <cell r="A517" t="str">
            <v>ADJ101386 - SOLAR ECRC CONVERTIBLE ITC - SPECIFIC</v>
          </cell>
          <cell r="B517">
            <v>201305</v>
          </cell>
          <cell r="E517">
            <v>-171858812</v>
          </cell>
        </row>
        <row r="518">
          <cell r="A518" t="str">
            <v>ADJ101386 - SOLAR ECRC CONVERTIBLE ITC - SPECIFIC</v>
          </cell>
          <cell r="B518">
            <v>201306</v>
          </cell>
          <cell r="E518">
            <v>-171341759</v>
          </cell>
        </row>
        <row r="519">
          <cell r="A519" t="str">
            <v>ADJ101386 - SOLAR ECRC CONVERTIBLE ITC - SPECIFIC</v>
          </cell>
          <cell r="B519">
            <v>201201</v>
          </cell>
          <cell r="E519">
            <v>-180131660</v>
          </cell>
        </row>
        <row r="520">
          <cell r="A520" t="str">
            <v>ADJ101386 - SOLAR ECRC CONVERTIBLE ITC - SPECIFIC</v>
          </cell>
          <cell r="B520">
            <v>201206</v>
          </cell>
          <cell r="E520">
            <v>-177546395</v>
          </cell>
        </row>
        <row r="521">
          <cell r="A521" t="str">
            <v>ADJ101386 - SOLAR ECRC CONVERTIBLE ITC - SPECIFIC</v>
          </cell>
          <cell r="B521">
            <v>201103</v>
          </cell>
          <cell r="E521">
            <v>-105281496.84999999</v>
          </cell>
        </row>
        <row r="522">
          <cell r="A522" t="str">
            <v>ADJ101386 - SOLAR ECRC CONVERTIBLE ITC - SPECIFIC</v>
          </cell>
          <cell r="B522">
            <v>201107</v>
          </cell>
          <cell r="E522">
            <v>-144848891.84999999</v>
          </cell>
        </row>
        <row r="523">
          <cell r="A523" t="str">
            <v>ADJ101386 - SOLAR ECRC CONVERTIBLE ITC - SPECIFIC</v>
          </cell>
          <cell r="B523">
            <v>201108</v>
          </cell>
          <cell r="E523">
            <v>-153965859.91999999</v>
          </cell>
        </row>
        <row r="524">
          <cell r="A524" t="str">
            <v>ADJ101710 - PLT IN SERV - STRUCTURES LRIC ATRIUM</v>
          </cell>
          <cell r="B524">
            <v>201305</v>
          </cell>
          <cell r="E524">
            <v>0</v>
          </cell>
        </row>
        <row r="525">
          <cell r="A525" t="str">
            <v>ADJ101710 - PLT IN SERV - STRUCTURES LRIC ATRIUM</v>
          </cell>
          <cell r="B525">
            <v>201204</v>
          </cell>
          <cell r="E525">
            <v>0</v>
          </cell>
        </row>
        <row r="526">
          <cell r="A526" t="str">
            <v>ADJ101710 - PLT IN SERV - STRUCTURES LRIC ATRIUM</v>
          </cell>
          <cell r="B526">
            <v>201208</v>
          </cell>
          <cell r="E526">
            <v>0</v>
          </cell>
        </row>
        <row r="527">
          <cell r="A527" t="str">
            <v>ADJ101710 - PLT IN SERV - STRUCTURES LRIC ATRIUM</v>
          </cell>
          <cell r="B527">
            <v>201102</v>
          </cell>
          <cell r="E527">
            <v>0</v>
          </cell>
        </row>
        <row r="528">
          <cell r="A528" t="str">
            <v>ADJ101710 - PLT IN SERV - STRUCTURES LRIC ATRIUM</v>
          </cell>
          <cell r="B528">
            <v>201105</v>
          </cell>
          <cell r="E528">
            <v>0</v>
          </cell>
        </row>
        <row r="529">
          <cell r="A529" t="str">
            <v>ADJ101710 - PLT IN SERV - STRUCTURES LRIC ATRIUM</v>
          </cell>
          <cell r="B529">
            <v>201109</v>
          </cell>
          <cell r="E529">
            <v>0</v>
          </cell>
        </row>
        <row r="530">
          <cell r="A530" t="str">
            <v>ADJ101900 - PROPERTY UNDER CAPITAL LEASES - NON NUCLEAR</v>
          </cell>
          <cell r="B530">
            <v>201303</v>
          </cell>
          <cell r="E530">
            <v>-58404740.579999998</v>
          </cell>
        </row>
        <row r="531">
          <cell r="A531" t="str">
            <v>ADJ101900 - PROPERTY UNDER CAPITAL LEASES - NON NUCLEAR</v>
          </cell>
          <cell r="B531">
            <v>201302</v>
          </cell>
          <cell r="E531">
            <v>-58404740.579999998</v>
          </cell>
        </row>
        <row r="532">
          <cell r="A532" t="str">
            <v>ADJ101900 - PROPERTY UNDER CAPITAL LEASES - NON NUCLEAR</v>
          </cell>
          <cell r="B532">
            <v>201202</v>
          </cell>
          <cell r="E532">
            <v>-58209490.369999997</v>
          </cell>
        </row>
        <row r="533">
          <cell r="A533" t="str">
            <v>ADJ101900 - PROPERTY UNDER CAPITAL LEASES - NON NUCLEAR</v>
          </cell>
          <cell r="B533">
            <v>201109</v>
          </cell>
          <cell r="E533">
            <v>-40127490.950000003</v>
          </cell>
        </row>
        <row r="534">
          <cell r="A534" t="str">
            <v>ADJ101900 - PROPERTY UNDER CAPITAL LEASES - NON NUCLEAR</v>
          </cell>
          <cell r="B534">
            <v>201111</v>
          </cell>
          <cell r="E534">
            <v>-49110511.700000003</v>
          </cell>
        </row>
        <row r="535">
          <cell r="A535" t="str">
            <v>ADJ108710 - ACC PROV DEPR - STRUCTURES LRIC ATRIUM</v>
          </cell>
          <cell r="B535">
            <v>201205</v>
          </cell>
          <cell r="E535">
            <v>0</v>
          </cell>
        </row>
        <row r="536">
          <cell r="A536" t="str">
            <v>ADJ108710 - ACC PROV DEPR - STRUCTURES LRIC ATRIUM</v>
          </cell>
          <cell r="B536">
            <v>201210</v>
          </cell>
          <cell r="E536">
            <v>0</v>
          </cell>
        </row>
        <row r="537">
          <cell r="A537" t="str">
            <v>ADJ108710 - ACC PROV DEPR - STRUCTURES LRIC ATRIUM</v>
          </cell>
          <cell r="B537">
            <v>201105</v>
          </cell>
          <cell r="E537">
            <v>0</v>
          </cell>
        </row>
        <row r="538">
          <cell r="A538" t="str">
            <v>ADJ108900 - ACCUM PROV CAPITAL LEASES</v>
          </cell>
          <cell r="B538">
            <v>201309</v>
          </cell>
          <cell r="E538">
            <v>2752500</v>
          </cell>
        </row>
        <row r="539">
          <cell r="A539" t="str">
            <v>ADJ108900 - ACCUM PROV CAPITAL LEASES</v>
          </cell>
          <cell r="B539">
            <v>201112</v>
          </cell>
          <cell r="E539">
            <v>-866864.42</v>
          </cell>
        </row>
        <row r="540">
          <cell r="A540" t="str">
            <v>ADJ108900 - ACCUM PROV CAPITAL LEASES</v>
          </cell>
          <cell r="B540">
            <v>201201</v>
          </cell>
          <cell r="E540">
            <v>808461.52</v>
          </cell>
        </row>
        <row r="541">
          <cell r="A541" t="str">
            <v>ADJ108900 - ACCUM PROV CAPITAL LEASES</v>
          </cell>
          <cell r="B541">
            <v>201202</v>
          </cell>
          <cell r="E541">
            <v>916858.95</v>
          </cell>
        </row>
        <row r="542">
          <cell r="A542" t="str">
            <v>ADJ108900 - ACCUM PROV CAPITAL LEASES</v>
          </cell>
          <cell r="B542">
            <v>201206</v>
          </cell>
          <cell r="E542">
            <v>1330576.9099999999</v>
          </cell>
        </row>
        <row r="543">
          <cell r="A543" t="str">
            <v>ADJ108900 - ACCUM PROV CAPITAL LEASES</v>
          </cell>
          <cell r="B543">
            <v>201209</v>
          </cell>
          <cell r="E543">
            <v>1619999.99</v>
          </cell>
        </row>
        <row r="544">
          <cell r="A544" t="str">
            <v>ADJ108900 - ACCUM PROV CAPITAL LEASES</v>
          </cell>
          <cell r="B544">
            <v>201108</v>
          </cell>
          <cell r="E544">
            <v>-370031.52</v>
          </cell>
        </row>
        <row r="545">
          <cell r="A545" t="str">
            <v>ADJ120600 - NUCLEAR FUEL UNDER CAPITAL LEASES</v>
          </cell>
          <cell r="B545">
            <v>201309</v>
          </cell>
          <cell r="E545">
            <v>0</v>
          </cell>
        </row>
        <row r="546">
          <cell r="A546" t="str">
            <v>ADJ120600 - NUCLEAR FUEL UNDER CAPITAL LEASES</v>
          </cell>
          <cell r="B546">
            <v>201212</v>
          </cell>
          <cell r="E546">
            <v>0</v>
          </cell>
        </row>
        <row r="547">
          <cell r="A547" t="str">
            <v>ADJ120600 - NUCLEAR FUEL UNDER CAPITAL LEASES</v>
          </cell>
          <cell r="B547">
            <v>201204</v>
          </cell>
          <cell r="E547">
            <v>0</v>
          </cell>
        </row>
        <row r="548">
          <cell r="A548" t="str">
            <v>ADJ120600 - NUCLEAR FUEL UNDER CAPITAL LEASES</v>
          </cell>
          <cell r="B548">
            <v>201101</v>
          </cell>
          <cell r="E548">
            <v>-57863398.149999999</v>
          </cell>
        </row>
        <row r="549">
          <cell r="A549" t="str">
            <v>ADJ120600 - NUCLEAR FUEL UNDER CAPITAL LEASES</v>
          </cell>
          <cell r="B549">
            <v>201107</v>
          </cell>
          <cell r="E549">
            <v>0</v>
          </cell>
        </row>
        <row r="550">
          <cell r="A550" t="str">
            <v>ADJ165600 - PREPAID INTEREST - COMMERCIAL PAPER</v>
          </cell>
          <cell r="B550">
            <v>201211</v>
          </cell>
          <cell r="E550">
            <v>-7164750.1399999997</v>
          </cell>
        </row>
        <row r="551">
          <cell r="A551" t="str">
            <v>ADJ165600 - PREPAID INTEREST - COMMERCIAL PAPER</v>
          </cell>
          <cell r="B551">
            <v>201201</v>
          </cell>
          <cell r="E551">
            <v>-4132182.69</v>
          </cell>
        </row>
        <row r="552">
          <cell r="A552" t="str">
            <v>ADJ165600 - PREPAID INTEREST - COMMERCIAL PAPER</v>
          </cell>
          <cell r="B552">
            <v>201207</v>
          </cell>
          <cell r="E552">
            <v>-6022406.1399999997</v>
          </cell>
        </row>
        <row r="553">
          <cell r="A553" t="str">
            <v>ADJ165600 - PREPAID INTEREST - COMMERCIAL PAPER</v>
          </cell>
          <cell r="B553">
            <v>201103</v>
          </cell>
          <cell r="E553">
            <v>-4226952.8499999996</v>
          </cell>
        </row>
        <row r="554">
          <cell r="A554" t="str">
            <v>ADJ165600 - PREPAID INTEREST - COMMERCIAL PAPER</v>
          </cell>
          <cell r="B554">
            <v>201108</v>
          </cell>
          <cell r="E554">
            <v>-4809857.72</v>
          </cell>
        </row>
        <row r="555">
          <cell r="A555" t="str">
            <v>ADJ228101 - ACCUM PROV FOR PROP INSURANCE - STORM DEF TAX</v>
          </cell>
          <cell r="B555">
            <v>201309</v>
          </cell>
          <cell r="E555">
            <v>45556910.380000003</v>
          </cell>
        </row>
        <row r="556">
          <cell r="A556" t="str">
            <v>ADJ228101 - ACCUM PROV FOR PROP INSURANCE - STORM DEF TAX</v>
          </cell>
          <cell r="B556">
            <v>201111</v>
          </cell>
          <cell r="E556">
            <v>77968815.769999996</v>
          </cell>
        </row>
        <row r="557">
          <cell r="A557" t="str">
            <v>ADJ228101 - ACCUM PROV FOR PROP INSURANCE - STORM DEF TAX</v>
          </cell>
          <cell r="B557">
            <v>201204</v>
          </cell>
          <cell r="E557">
            <v>77251202.230000004</v>
          </cell>
        </row>
        <row r="558">
          <cell r="A558" t="str">
            <v>ADJ228101 - ACCUM PROV FOR PROP INSURANCE - STORM DEF TAX</v>
          </cell>
          <cell r="B558">
            <v>201209</v>
          </cell>
          <cell r="E558">
            <v>71713010.310000002</v>
          </cell>
        </row>
        <row r="559">
          <cell r="A559" t="str">
            <v>ADJ253100 - PREFERRED STOCK DIVIDENDS ACCRUED</v>
          </cell>
          <cell r="B559">
            <v>201303</v>
          </cell>
          <cell r="E559">
            <v>0</v>
          </cell>
        </row>
        <row r="560">
          <cell r="A560" t="str">
            <v>ADJ253100 - PREFERRED STOCK DIVIDENDS ACCRUED</v>
          </cell>
          <cell r="B560">
            <v>201309</v>
          </cell>
          <cell r="E560">
            <v>0</v>
          </cell>
        </row>
        <row r="561">
          <cell r="A561" t="str">
            <v>ADJ253100 - PREFERRED STOCK DIVIDENDS ACCRUED</v>
          </cell>
          <cell r="B561">
            <v>201211</v>
          </cell>
          <cell r="E561">
            <v>0</v>
          </cell>
        </row>
        <row r="562">
          <cell r="A562" t="str">
            <v>ADJ253100 - PREFERRED STOCK DIVIDENDS ACCRUED</v>
          </cell>
          <cell r="B562">
            <v>201212</v>
          </cell>
          <cell r="E562">
            <v>0</v>
          </cell>
        </row>
        <row r="563">
          <cell r="A563" t="str">
            <v>ADJ253100 - PREFERRED STOCK DIVIDENDS ACCRUED</v>
          </cell>
          <cell r="B563">
            <v>201209</v>
          </cell>
          <cell r="E563">
            <v>0</v>
          </cell>
        </row>
        <row r="564">
          <cell r="A564" t="str">
            <v>ADJ253100 - PREFERRED STOCK DIVIDENDS ACCRUED</v>
          </cell>
          <cell r="B564">
            <v>201107</v>
          </cell>
          <cell r="E564">
            <v>0</v>
          </cell>
        </row>
        <row r="565">
          <cell r="A565" t="str">
            <v>ADJ253420 - OTHER REG LIAB - LAND SALES PLANT IN SERVICE</v>
          </cell>
          <cell r="B565">
            <v>201311</v>
          </cell>
          <cell r="E565">
            <v>0</v>
          </cell>
        </row>
        <row r="566">
          <cell r="A566" t="str">
            <v>ADJ253420 - OTHER REG LIAB - LAND SALES PLANT IN SERVICE</v>
          </cell>
          <cell r="B566">
            <v>201304</v>
          </cell>
          <cell r="E566">
            <v>0</v>
          </cell>
        </row>
        <row r="567">
          <cell r="A567" t="str">
            <v>ADJ253420 - OTHER REG LIAB - LAND SALES PLANT IN SERVICE</v>
          </cell>
          <cell r="B567">
            <v>201303</v>
          </cell>
          <cell r="E567">
            <v>0</v>
          </cell>
        </row>
        <row r="568">
          <cell r="A568" t="str">
            <v>ADJ253420 - OTHER REG LIAB - LAND SALES PLANT IN SERVICE</v>
          </cell>
          <cell r="B568">
            <v>201202</v>
          </cell>
          <cell r="E568">
            <v>0</v>
          </cell>
        </row>
        <row r="569">
          <cell r="A569" t="str">
            <v>ADJ253420 - OTHER REG LIAB - LAND SALES PLANT IN SERVICE</v>
          </cell>
          <cell r="B569">
            <v>201207</v>
          </cell>
          <cell r="E569">
            <v>0</v>
          </cell>
        </row>
        <row r="570">
          <cell r="A570" t="str">
            <v>ADJ253420 - OTHER REG LIAB - LAND SALES PLANT IN SERVICE</v>
          </cell>
          <cell r="B570">
            <v>201210</v>
          </cell>
          <cell r="E570">
            <v>0</v>
          </cell>
        </row>
        <row r="571">
          <cell r="A571" t="str">
            <v>ADJ253420 - OTHER REG LIAB - LAND SALES PLANT IN SERVICE</v>
          </cell>
          <cell r="B571">
            <v>201109</v>
          </cell>
          <cell r="E571">
            <v>0</v>
          </cell>
        </row>
        <row r="572">
          <cell r="A572" t="str">
            <v>ADJ256100 - DEFERRED GAINS FUTURE USE</v>
          </cell>
          <cell r="B572">
            <v>201303</v>
          </cell>
          <cell r="E572">
            <v>0</v>
          </cell>
        </row>
        <row r="573">
          <cell r="A573" t="str">
            <v>ADJ256100 - DEFERRED GAINS FUTURE USE</v>
          </cell>
          <cell r="B573">
            <v>201106</v>
          </cell>
          <cell r="E573">
            <v>0</v>
          </cell>
        </row>
        <row r="574">
          <cell r="A574" t="str">
            <v>ADJ382351 - STORM SECURITIZATION - OTH REG ASSETS - BONDS</v>
          </cell>
          <cell r="B574">
            <v>201310</v>
          </cell>
          <cell r="E574">
            <v>-393336595.89999998</v>
          </cell>
        </row>
        <row r="575">
          <cell r="A575" t="str">
            <v>ADJ382351 - STORM SECURITIZATION - OTH REG ASSETS - BONDS</v>
          </cell>
          <cell r="B575">
            <v>201308</v>
          </cell>
          <cell r="E575">
            <v>-401963860.00999999</v>
          </cell>
        </row>
        <row r="576">
          <cell r="A576" t="str">
            <v>ADJ382351 - STORM SECURITIZATION - OTH REG ASSETS - BONDS</v>
          </cell>
          <cell r="B576">
            <v>201106</v>
          </cell>
          <cell r="E576">
            <v>-505505727.93000001</v>
          </cell>
        </row>
        <row r="577">
          <cell r="A577" t="str">
            <v>ADJ382351 - STORM SECURITIZATION - OTH REG ASSETS - BONDS</v>
          </cell>
          <cell r="B577">
            <v>201107</v>
          </cell>
          <cell r="E577">
            <v>-501836517.5</v>
          </cell>
        </row>
        <row r="578">
          <cell r="A578" t="str">
            <v>ADJ382352 - STORM SECURITIZATION - OTH REG ASSETS -DEF TAX</v>
          </cell>
          <cell r="B578">
            <v>201211</v>
          </cell>
          <cell r="E578">
            <v>-275981017.38999999</v>
          </cell>
        </row>
        <row r="579">
          <cell r="A579" t="str">
            <v>ADJ382352 - STORM SECURITIZATION - OTH REG ASSETS -DEF TAX</v>
          </cell>
          <cell r="B579">
            <v>201202</v>
          </cell>
          <cell r="E579">
            <v>-298434768.49000001</v>
          </cell>
        </row>
        <row r="580">
          <cell r="A580" t="str">
            <v>ADJ382352 - STORM SECURITIZATION - OTH REG ASSETS -DEF TAX</v>
          </cell>
          <cell r="B580">
            <v>201106</v>
          </cell>
          <cell r="E580">
            <v>-317458420.02999997</v>
          </cell>
        </row>
        <row r="581">
          <cell r="A581" t="str">
            <v>ADJ382355 - STORM SECURITIZATION - OTH REG ASSETS - OVER/UNDER -TAX</v>
          </cell>
          <cell r="B581">
            <v>201202</v>
          </cell>
          <cell r="E581">
            <v>1232233.03</v>
          </cell>
        </row>
        <row r="582">
          <cell r="A582" t="str">
            <v>ADJ382355 - STORM SECURITIZATION - OTH REG ASSETS - OVER/UNDER -TAX</v>
          </cell>
          <cell r="B582">
            <v>201104</v>
          </cell>
          <cell r="E582">
            <v>1664017.29</v>
          </cell>
        </row>
        <row r="583">
          <cell r="A583" t="str">
            <v>ADJ382356 - STORM SECURITIZATION - OTH REG ASSETS - OVER/UNDER -BONDS</v>
          </cell>
          <cell r="B583">
            <v>201311</v>
          </cell>
          <cell r="E583">
            <v>1338796.6399999999</v>
          </cell>
        </row>
        <row r="584">
          <cell r="A584" t="str">
            <v>ADJ382356 - STORM SECURITIZATION - OTH REG ASSETS - OVER/UNDER -BONDS</v>
          </cell>
          <cell r="B584">
            <v>201309</v>
          </cell>
          <cell r="E584">
            <v>1328755.83</v>
          </cell>
        </row>
        <row r="585">
          <cell r="A585" t="str">
            <v>ADJ382356 - STORM SECURITIZATION - OTH REG ASSETS - OVER/UNDER -BONDS</v>
          </cell>
          <cell r="B585">
            <v>201204</v>
          </cell>
          <cell r="E585">
            <v>2567158.14</v>
          </cell>
        </row>
        <row r="586">
          <cell r="A586" t="str">
            <v>ADJ382356 - STORM SECURITIZATION - OTH REG ASSETS - OVER/UNDER -BONDS</v>
          </cell>
          <cell r="B586">
            <v>201102</v>
          </cell>
          <cell r="E586">
            <v>4998270.59</v>
          </cell>
        </row>
        <row r="587">
          <cell r="A587" t="str">
            <v>BAL121000 - NONUTILITY PROPERTY</v>
          </cell>
          <cell r="B587">
            <v>201311</v>
          </cell>
          <cell r="E587">
            <v>12717258.84</v>
          </cell>
        </row>
        <row r="588">
          <cell r="A588" t="str">
            <v>BAL121000 - NONUTILITY PROPERTY</v>
          </cell>
          <cell r="B588">
            <v>201202</v>
          </cell>
          <cell r="E588">
            <v>14441663.939999999</v>
          </cell>
        </row>
        <row r="589">
          <cell r="A589" t="str">
            <v>BAL121000 - NONUTILITY PROPERTY</v>
          </cell>
          <cell r="B589">
            <v>201102</v>
          </cell>
          <cell r="E589">
            <v>14519732.800000001</v>
          </cell>
        </row>
        <row r="590">
          <cell r="A590" t="str">
            <v>BAL123000 - INVESTMENT IN ASSOCIATED COMPANIES (EXC GROUP)</v>
          </cell>
          <cell r="B590">
            <v>201310</v>
          </cell>
          <cell r="E590">
            <v>76923076.920000002</v>
          </cell>
        </row>
        <row r="591">
          <cell r="A591" t="str">
            <v>BAL123000 - INVESTMENT IN ASSOCIATED COMPANIES (EXC GROUP)</v>
          </cell>
          <cell r="B591">
            <v>201311</v>
          </cell>
          <cell r="E591">
            <v>76923076.920000002</v>
          </cell>
        </row>
        <row r="592">
          <cell r="A592" t="str">
            <v>BAL123000 - INVESTMENT IN ASSOCIATED COMPANIES (EXC GROUP)</v>
          </cell>
          <cell r="B592">
            <v>201302</v>
          </cell>
          <cell r="E592">
            <v>0</v>
          </cell>
        </row>
        <row r="593">
          <cell r="A593" t="str">
            <v>BAL123000 - INVESTMENT IN ASSOCIATED COMPANIES (EXC GROUP)</v>
          </cell>
          <cell r="B593">
            <v>201207</v>
          </cell>
          <cell r="E593">
            <v>0</v>
          </cell>
        </row>
        <row r="594">
          <cell r="A594" t="str">
            <v>BAL123000 - INVESTMENT IN ASSOCIATED COMPANIES (EXC GROUP)</v>
          </cell>
          <cell r="B594">
            <v>201101</v>
          </cell>
          <cell r="E594">
            <v>0</v>
          </cell>
        </row>
        <row r="595">
          <cell r="A595" t="str">
            <v>ADJ101386 - SOLAR ECRC CONVERTIBLE ITC - SPECIFIC</v>
          </cell>
          <cell r="B595">
            <v>201312</v>
          </cell>
          <cell r="E595">
            <v>-168239441</v>
          </cell>
        </row>
        <row r="596">
          <cell r="A596" t="str">
            <v>ADJ101710 - PLT IN SERV - STRUCTURES LRIC ATRIUM</v>
          </cell>
          <cell r="B596">
            <v>201312</v>
          </cell>
          <cell r="E596">
            <v>0</v>
          </cell>
        </row>
        <row r="597">
          <cell r="A597" t="str">
            <v>ADJ228101 - ACCUM PROV FOR PROP INSURANCE - STORM DEF TAX</v>
          </cell>
          <cell r="B597">
            <v>201312</v>
          </cell>
          <cell r="E597">
            <v>45981940.079999998</v>
          </cell>
        </row>
        <row r="598">
          <cell r="A598" t="str">
            <v>ADJ120600 - NUCLEAR FUEL UNDER CAPITAL LEASES</v>
          </cell>
          <cell r="B598">
            <v>201312</v>
          </cell>
          <cell r="E598">
            <v>0</v>
          </cell>
        </row>
        <row r="599">
          <cell r="A599" t="str">
            <v>ADJ256100 - DEFERRED GAINS FUTURE USE</v>
          </cell>
          <cell r="B599">
            <v>201312</v>
          </cell>
          <cell r="E599">
            <v>0</v>
          </cell>
        </row>
        <row r="600">
          <cell r="A600" t="str">
            <v>ADJ382352 - STORM SECURITIZATION - OTH REG ASSETS -DEF TAX</v>
          </cell>
          <cell r="B600">
            <v>201312</v>
          </cell>
          <cell r="E600">
            <v>-241544626.72999999</v>
          </cell>
        </row>
        <row r="601">
          <cell r="A601" t="str">
            <v>BAL121000 - NONUTILITY PROPERTY</v>
          </cell>
          <cell r="B601">
            <v>201312</v>
          </cell>
          <cell r="E601">
            <v>12635805.779999999</v>
          </cell>
        </row>
        <row r="602">
          <cell r="A602" t="str">
            <v>ADJ253100 - PREFERRED STOCK DIVIDENDS ACCRUED</v>
          </cell>
          <cell r="B602">
            <v>201312</v>
          </cell>
          <cell r="E602">
            <v>0</v>
          </cell>
        </row>
        <row r="603">
          <cell r="A603" t="str">
            <v>ADJ253420 - OTHER REG LIAB - LAND SALES PLANT IN SERVICE</v>
          </cell>
          <cell r="B603">
            <v>201312</v>
          </cell>
          <cell r="E603">
            <v>0</v>
          </cell>
        </row>
        <row r="604">
          <cell r="A604" t="str">
            <v>BAL123000 - INVESTMENT IN ASSOCIATED COMPANIES (EXC GROUP)</v>
          </cell>
          <cell r="B604">
            <v>201312</v>
          </cell>
          <cell r="E604">
            <v>76923076.920000002</v>
          </cell>
        </row>
        <row r="605">
          <cell r="A605" t="str">
            <v>ADJ101900 - PROPERTY UNDER CAPITAL LEASES - NON NUCLEAR</v>
          </cell>
          <cell r="B605">
            <v>201312</v>
          </cell>
          <cell r="E605">
            <v>-58404740.579999998</v>
          </cell>
        </row>
        <row r="606">
          <cell r="A606" t="str">
            <v>ADJ108710 - ACC PROV DEPR - STRUCTURES LRIC ATRIUM</v>
          </cell>
          <cell r="B606">
            <v>201312</v>
          </cell>
          <cell r="E606">
            <v>0</v>
          </cell>
        </row>
        <row r="607">
          <cell r="A607" t="str">
            <v>ADJ382356 - STORM SECURITIZATION - OTH REG ASSETS - OVER/UNDER -BONDS</v>
          </cell>
          <cell r="B607">
            <v>201312</v>
          </cell>
          <cell r="E607">
            <v>1244422.58</v>
          </cell>
        </row>
        <row r="608">
          <cell r="A608" t="str">
            <v>ADJ108900 - ACCUM PROV CAPITAL LEASES</v>
          </cell>
          <cell r="B608">
            <v>201312</v>
          </cell>
          <cell r="E608">
            <v>3043365.38</v>
          </cell>
        </row>
        <row r="609">
          <cell r="A609" t="str">
            <v>ADJ165600 - PREPAID INTEREST - COMMERCIAL PAPER</v>
          </cell>
          <cell r="B609">
            <v>201312</v>
          </cell>
          <cell r="E609">
            <v>-10478008.07</v>
          </cell>
        </row>
        <row r="610">
          <cell r="A610" t="str">
            <v>ADJ382351 - STORM SECURITIZATION - OTH REG ASSETS - BONDS</v>
          </cell>
          <cell r="B610">
            <v>201312</v>
          </cell>
          <cell r="E610">
            <v>-384624204.88999999</v>
          </cell>
        </row>
        <row r="611">
          <cell r="A611" t="str">
            <v>ADJ382355 - STORM SECURITIZATION - OTH REG ASSETS - OVER/UNDER -TAX</v>
          </cell>
          <cell r="B611">
            <v>201312</v>
          </cell>
          <cell r="E611">
            <v>566181.22</v>
          </cell>
        </row>
        <row r="612">
          <cell r="A612" t="str">
            <v>ADJ101710 - PLT IN SERV - STRUCTURES LRIC ATRIUM</v>
          </cell>
          <cell r="B612">
            <v>201401</v>
          </cell>
          <cell r="E612">
            <v>0</v>
          </cell>
        </row>
        <row r="613">
          <cell r="A613" t="str">
            <v>ADJ253100 - PREFERRED STOCK DIVIDENDS ACCRUED</v>
          </cell>
          <cell r="B613">
            <v>201401</v>
          </cell>
          <cell r="E613">
            <v>0</v>
          </cell>
        </row>
        <row r="614">
          <cell r="A614" t="str">
            <v>ADJ101386 - SOLAR ECRC CONVERTIBLE ITC - SPECIFIC</v>
          </cell>
          <cell r="B614">
            <v>201401</v>
          </cell>
          <cell r="E614">
            <v>-167722388</v>
          </cell>
        </row>
        <row r="615">
          <cell r="A615" t="str">
            <v>ADJ101900 - PROPERTY UNDER CAPITAL LEASES - NON NUCLEAR</v>
          </cell>
          <cell r="B615">
            <v>201401</v>
          </cell>
          <cell r="E615">
            <v>-58404740.579999998</v>
          </cell>
        </row>
        <row r="616">
          <cell r="A616" t="str">
            <v>ADJ108900 - ACCUM PROV CAPITAL LEASES</v>
          </cell>
          <cell r="B616">
            <v>201401</v>
          </cell>
          <cell r="E616">
            <v>3141025.64</v>
          </cell>
        </row>
        <row r="617">
          <cell r="A617" t="str">
            <v>BAL121000 - NONUTILITY PROPERTY</v>
          </cell>
          <cell r="B617">
            <v>201401</v>
          </cell>
          <cell r="E617">
            <v>12697612.560000001</v>
          </cell>
        </row>
        <row r="618">
          <cell r="A618" t="str">
            <v>ADJ165600 - PREPAID INTEREST - COMMERCIAL PAPER</v>
          </cell>
          <cell r="B618">
            <v>201401</v>
          </cell>
          <cell r="E618">
            <v>-10757216.51</v>
          </cell>
        </row>
        <row r="619">
          <cell r="A619" t="str">
            <v>ADJ228101 - ACCUM PROV FOR PROP INSURANCE - STORM DEF TAX</v>
          </cell>
          <cell r="B619">
            <v>201401</v>
          </cell>
          <cell r="E619">
            <v>46126137.689999998</v>
          </cell>
        </row>
        <row r="620">
          <cell r="A620" t="str">
            <v>ADJ382356 - STORM SECURITIZATION - OTH REG ASSETS - OVER/UNDER -BONDS</v>
          </cell>
          <cell r="B620">
            <v>201401</v>
          </cell>
          <cell r="E620">
            <v>1053012.83</v>
          </cell>
        </row>
        <row r="621">
          <cell r="A621" t="str">
            <v>ADJ382351 - STORM SECURITIZATION - OTH REG ASSETS - BONDS</v>
          </cell>
          <cell r="B621">
            <v>201401</v>
          </cell>
          <cell r="E621">
            <v>-380236086.79000002</v>
          </cell>
        </row>
        <row r="622">
          <cell r="A622" t="str">
            <v>ADJ253420 - OTHER REG LIAB - LAND SALES PLANT IN SERVICE</v>
          </cell>
          <cell r="B622">
            <v>201401</v>
          </cell>
          <cell r="E622">
            <v>0</v>
          </cell>
        </row>
        <row r="623">
          <cell r="A623" t="str">
            <v>ADJ382355 - STORM SECURITIZATION - OTH REG ASSETS - OVER/UNDER -TAX</v>
          </cell>
          <cell r="B623">
            <v>201401</v>
          </cell>
          <cell r="E623">
            <v>502310.18</v>
          </cell>
        </row>
        <row r="624">
          <cell r="A624" t="str">
            <v>ADJ120600 - NUCLEAR FUEL UNDER CAPITAL LEASES</v>
          </cell>
          <cell r="B624">
            <v>201401</v>
          </cell>
          <cell r="E624">
            <v>0</v>
          </cell>
        </row>
        <row r="625">
          <cell r="A625" t="str">
            <v>ADJ382352 - STORM SECURITIZATION - OTH REG ASSETS -DEF TAX</v>
          </cell>
          <cell r="B625">
            <v>201401</v>
          </cell>
          <cell r="E625">
            <v>-238788881.41999999</v>
          </cell>
        </row>
        <row r="626">
          <cell r="A626" t="str">
            <v>ADJ108710 - ACC PROV DEPR - STRUCTURES LRIC ATRIUM</v>
          </cell>
          <cell r="B626">
            <v>201401</v>
          </cell>
          <cell r="E626">
            <v>0</v>
          </cell>
        </row>
        <row r="627">
          <cell r="A627" t="str">
            <v>ADJ256100 - DEFERRED GAINS FUTURE USE</v>
          </cell>
          <cell r="B627">
            <v>201401</v>
          </cell>
          <cell r="E627">
            <v>0</v>
          </cell>
        </row>
        <row r="628">
          <cell r="A628" t="str">
            <v>BAL123000 - INVESTMENT IN ASSOCIATED COMPANIES (EXC GROUP)</v>
          </cell>
          <cell r="B628">
            <v>201401</v>
          </cell>
          <cell r="E628">
            <v>76923076.920000002</v>
          </cell>
        </row>
        <row r="629">
          <cell r="A629" t="str">
            <v>ADJ108710 - ACC PROV DEPR - STRUCTURES LRIC ATRIUM</v>
          </cell>
          <cell r="B629">
            <v>201402</v>
          </cell>
          <cell r="E629">
            <v>0</v>
          </cell>
        </row>
        <row r="630">
          <cell r="A630" t="str">
            <v>ADJ120600 - NUCLEAR FUEL UNDER CAPITAL LEASES</v>
          </cell>
          <cell r="B630">
            <v>201402</v>
          </cell>
          <cell r="E630">
            <v>0</v>
          </cell>
        </row>
        <row r="631">
          <cell r="A631" t="str">
            <v>ADJ382351 - STORM SECURITIZATION - OTH REG ASSETS - BONDS</v>
          </cell>
          <cell r="B631">
            <v>201402</v>
          </cell>
          <cell r="E631">
            <v>-375861664.5</v>
          </cell>
        </row>
        <row r="632">
          <cell r="A632" t="str">
            <v>ADJ253420 - OTHER REG LIAB - LAND SALES PLANT IN SERVICE</v>
          </cell>
          <cell r="B632">
            <v>201402</v>
          </cell>
          <cell r="E632">
            <v>0</v>
          </cell>
        </row>
        <row r="633">
          <cell r="A633" t="str">
            <v>ADJ382352 - STORM SECURITIZATION - OTH REG ASSETS -DEF TAX</v>
          </cell>
          <cell r="B633">
            <v>201402</v>
          </cell>
          <cell r="E633">
            <v>-236041737.09999999</v>
          </cell>
        </row>
        <row r="634">
          <cell r="A634" t="str">
            <v>BAL121000 - NONUTILITY PROPERTY</v>
          </cell>
          <cell r="B634">
            <v>201402</v>
          </cell>
          <cell r="E634">
            <v>12757680.449999999</v>
          </cell>
        </row>
        <row r="635">
          <cell r="A635" t="str">
            <v>ADJ108900 - ACCUM PROV CAPITAL LEASES</v>
          </cell>
          <cell r="B635">
            <v>201402</v>
          </cell>
          <cell r="E635">
            <v>3239038.46</v>
          </cell>
        </row>
        <row r="636">
          <cell r="A636" t="str">
            <v>ADJ228101 - ACCUM PROV FOR PROP INSURANCE - STORM DEF TAX</v>
          </cell>
          <cell r="B636">
            <v>201402</v>
          </cell>
          <cell r="E636">
            <v>46244985.229999997</v>
          </cell>
        </row>
        <row r="637">
          <cell r="A637" t="str">
            <v>ADJ101900 - PROPERTY UNDER CAPITAL LEASES - NON NUCLEAR</v>
          </cell>
          <cell r="B637">
            <v>201402</v>
          </cell>
          <cell r="E637">
            <v>-58404740.579999998</v>
          </cell>
        </row>
        <row r="638">
          <cell r="A638" t="str">
            <v>ADJ101386 - SOLAR ECRC CONVERTIBLE ITC - SPECIFIC</v>
          </cell>
          <cell r="B638">
            <v>201402</v>
          </cell>
          <cell r="E638">
            <v>-167205335</v>
          </cell>
        </row>
        <row r="639">
          <cell r="A639" t="str">
            <v>ADJ101710 - PLT IN SERV - STRUCTURES LRIC ATRIUM</v>
          </cell>
          <cell r="B639">
            <v>201402</v>
          </cell>
          <cell r="E639">
            <v>0</v>
          </cell>
        </row>
        <row r="640">
          <cell r="A640" t="str">
            <v>ADJ382355 - STORM SECURITIZATION - OTH REG ASSETS - OVER/UNDER -TAX</v>
          </cell>
          <cell r="B640">
            <v>201402</v>
          </cell>
          <cell r="E640">
            <v>514561.19</v>
          </cell>
        </row>
        <row r="641">
          <cell r="A641" t="str">
            <v>BAL123000 - INVESTMENT IN ASSOCIATED COMPANIES (EXC GROUP)</v>
          </cell>
          <cell r="B641">
            <v>201402</v>
          </cell>
          <cell r="E641">
            <v>76923076.920000002</v>
          </cell>
        </row>
        <row r="642">
          <cell r="A642" t="str">
            <v>ADJ253100 - PREFERRED STOCK DIVIDENDS ACCRUED</v>
          </cell>
          <cell r="B642">
            <v>201402</v>
          </cell>
          <cell r="E642">
            <v>0</v>
          </cell>
        </row>
        <row r="643">
          <cell r="A643" t="str">
            <v>ADJ256100 - DEFERRED GAINS FUTURE USE</v>
          </cell>
          <cell r="B643">
            <v>201402</v>
          </cell>
          <cell r="E643">
            <v>0</v>
          </cell>
        </row>
        <row r="644">
          <cell r="A644" t="str">
            <v>ADJ382356 - STORM SECURITIZATION - OTH REG ASSETS - OVER/UNDER -BONDS</v>
          </cell>
          <cell r="B644">
            <v>201402</v>
          </cell>
          <cell r="E644">
            <v>1049894.78</v>
          </cell>
        </row>
        <row r="645">
          <cell r="A645" t="str">
            <v>ADJ165600 - PREPAID INTEREST - COMMERCIAL PAPER</v>
          </cell>
          <cell r="B645">
            <v>201402</v>
          </cell>
          <cell r="E645">
            <v>-11140865.32</v>
          </cell>
        </row>
      </sheetData>
      <sheetData sheetId="7">
        <row r="1">
          <cell r="A1" t="str">
            <v>CAP_STRUCT_ITEM</v>
          </cell>
          <cell r="C1" t="str">
            <v>LEDGER_MONTH</v>
          </cell>
          <cell r="D1" t="str">
            <v>AMOUNT</v>
          </cell>
        </row>
        <row r="2">
          <cell r="A2" t="str">
            <v>DEFERRED_INCOME_TAX</v>
          </cell>
          <cell r="C2">
            <v>201212</v>
          </cell>
          <cell r="D2">
            <v>0</v>
          </cell>
        </row>
        <row r="3">
          <cell r="A3" t="str">
            <v>CUSTOMER_DEPOSITS</v>
          </cell>
          <cell r="C3">
            <v>201302</v>
          </cell>
          <cell r="D3">
            <v>3.7813722879999997E-2</v>
          </cell>
        </row>
        <row r="4">
          <cell r="A4" t="str">
            <v>DEFERRED_INCOME_TAX</v>
          </cell>
          <cell r="C4">
            <v>201302</v>
          </cell>
          <cell r="D4">
            <v>0</v>
          </cell>
        </row>
        <row r="5">
          <cell r="A5" t="str">
            <v>LONG_TERM_DEBT</v>
          </cell>
          <cell r="C5">
            <v>201302</v>
          </cell>
          <cell r="D5">
            <v>5.0683278040000002E-2</v>
          </cell>
        </row>
        <row r="6">
          <cell r="A6" t="str">
            <v>SHORT_TERM_DEBT</v>
          </cell>
          <cell r="C6">
            <v>201302</v>
          </cell>
          <cell r="D6">
            <v>1.719765178E-2</v>
          </cell>
        </row>
        <row r="7">
          <cell r="A7" t="str">
            <v>DEFERRED_INCOME_TAX</v>
          </cell>
          <cell r="C7">
            <v>201303</v>
          </cell>
          <cell r="D7">
            <v>0</v>
          </cell>
        </row>
        <row r="8">
          <cell r="A8" t="str">
            <v>INVESTMENT_TAX_CREDITS</v>
          </cell>
          <cell r="C8">
            <v>201303</v>
          </cell>
          <cell r="D8">
            <v>8.387968204E-2</v>
          </cell>
        </row>
        <row r="9">
          <cell r="A9" t="str">
            <v>LONG_TERM_DEBT</v>
          </cell>
          <cell r="C9">
            <v>201305</v>
          </cell>
          <cell r="D9">
            <v>4.9811212539999997E-2</v>
          </cell>
        </row>
        <row r="10">
          <cell r="A10" t="str">
            <v>SHORT_TERM_DEBT</v>
          </cell>
          <cell r="C10">
            <v>201306</v>
          </cell>
          <cell r="D10">
            <v>1.8942591070000001E-2</v>
          </cell>
        </row>
        <row r="11">
          <cell r="A11" t="str">
            <v>INVESTMENT_TAX_CREDITS</v>
          </cell>
          <cell r="C11">
            <v>201309</v>
          </cell>
          <cell r="D11">
            <v>8.3157250229999993E-2</v>
          </cell>
        </row>
        <row r="12">
          <cell r="A12" t="str">
            <v>SHORT_TERM_DEBT</v>
          </cell>
          <cell r="C12">
            <v>201309</v>
          </cell>
          <cell r="D12">
            <v>1.758253504E-2</v>
          </cell>
        </row>
        <row r="13">
          <cell r="A13" t="str">
            <v>INVESTMENT_TAX_CREDITS</v>
          </cell>
          <cell r="C13">
            <v>201311</v>
          </cell>
          <cell r="D13">
            <v>8.287007297E-2</v>
          </cell>
        </row>
        <row r="14">
          <cell r="A14" t="str">
            <v>SHORT_TERM_DEBT</v>
          </cell>
          <cell r="C14">
            <v>201311</v>
          </cell>
          <cell r="D14">
            <v>1.885935238E-2</v>
          </cell>
        </row>
        <row r="15">
          <cell r="A15" t="str">
            <v>SHORT_TERM_DEBT</v>
          </cell>
          <cell r="C15">
            <v>201104</v>
          </cell>
          <cell r="D15">
            <v>1.192277584E-2</v>
          </cell>
        </row>
        <row r="16">
          <cell r="A16" t="str">
            <v>PREFERRED_STOCK</v>
          </cell>
          <cell r="C16">
            <v>201105</v>
          </cell>
          <cell r="D16">
            <v>0</v>
          </cell>
        </row>
        <row r="17">
          <cell r="A17" t="str">
            <v>INVESTMENT_TAX_CREDITS</v>
          </cell>
          <cell r="C17">
            <v>201108</v>
          </cell>
          <cell r="D17">
            <v>8.2088492299999996E-2</v>
          </cell>
        </row>
        <row r="18">
          <cell r="A18" t="str">
            <v>LONG_TERM_DEBT</v>
          </cell>
          <cell r="C18">
            <v>201110</v>
          </cell>
          <cell r="D18">
            <v>5.3037747000000003E-2</v>
          </cell>
        </row>
        <row r="19">
          <cell r="A19" t="str">
            <v>INVESTMENT_TAX_CREDITS</v>
          </cell>
          <cell r="C19">
            <v>201112</v>
          </cell>
          <cell r="D19">
            <v>8.1859487280000004E-2</v>
          </cell>
        </row>
        <row r="20">
          <cell r="A20" t="str">
            <v>PREFERRED_STOCK</v>
          </cell>
          <cell r="C20">
            <v>201112</v>
          </cell>
          <cell r="D20">
            <v>0</v>
          </cell>
        </row>
        <row r="21">
          <cell r="A21" t="str">
            <v>PREFERRED_STOCK</v>
          </cell>
          <cell r="C21">
            <v>201201</v>
          </cell>
          <cell r="D21">
            <v>0</v>
          </cell>
        </row>
        <row r="22">
          <cell r="A22" t="str">
            <v>DEFERRED_INCOME_TAX</v>
          </cell>
          <cell r="C22">
            <v>201202</v>
          </cell>
          <cell r="D22">
            <v>0</v>
          </cell>
        </row>
        <row r="23">
          <cell r="A23" t="str">
            <v>COMMON_EQUITY</v>
          </cell>
          <cell r="C23">
            <v>201203</v>
          </cell>
          <cell r="D23">
            <v>0.1</v>
          </cell>
        </row>
        <row r="24">
          <cell r="A24" t="str">
            <v>LONG_TERM_DEBT</v>
          </cell>
          <cell r="C24">
            <v>201205</v>
          </cell>
          <cell r="D24">
            <v>5.2330033759999998E-2</v>
          </cell>
        </row>
        <row r="25">
          <cell r="A25" t="str">
            <v>DEFERRED_INCOME_TAX</v>
          </cell>
          <cell r="C25">
            <v>201206</v>
          </cell>
          <cell r="D25">
            <v>0</v>
          </cell>
        </row>
        <row r="26">
          <cell r="A26" t="str">
            <v>INVESTMENT_TAX_CREDITS</v>
          </cell>
          <cell r="C26">
            <v>201206</v>
          </cell>
          <cell r="D26">
            <v>8.1593070889999994E-2</v>
          </cell>
        </row>
        <row r="27">
          <cell r="A27" t="str">
            <v>PREFERRED_STOCK</v>
          </cell>
          <cell r="C27">
            <v>201206</v>
          </cell>
          <cell r="D27">
            <v>0</v>
          </cell>
        </row>
        <row r="28">
          <cell r="A28" t="str">
            <v>INVESTMENT_TAX_CREDITS</v>
          </cell>
          <cell r="C28">
            <v>201207</v>
          </cell>
          <cell r="D28">
            <v>8.1560572730000003E-2</v>
          </cell>
        </row>
        <row r="29">
          <cell r="A29" t="str">
            <v>DEFERRED_INCOME_TAX</v>
          </cell>
          <cell r="C29">
            <v>201210</v>
          </cell>
          <cell r="D29">
            <v>0</v>
          </cell>
        </row>
        <row r="30">
          <cell r="A30" t="str">
            <v>SHORT_TERM_DEBT</v>
          </cell>
          <cell r="C30">
            <v>201210</v>
          </cell>
          <cell r="D30">
            <v>1.5643589709999999E-2</v>
          </cell>
        </row>
        <row r="31">
          <cell r="A31" t="str">
            <v>COMMON_EQUITY</v>
          </cell>
          <cell r="C31">
            <v>201211</v>
          </cell>
          <cell r="D31">
            <v>0.1</v>
          </cell>
        </row>
        <row r="32">
          <cell r="A32" t="str">
            <v>LONG_TERM_DEBT</v>
          </cell>
          <cell r="C32">
            <v>201301</v>
          </cell>
          <cell r="D32">
            <v>5.0915146639999999E-2</v>
          </cell>
        </row>
        <row r="33">
          <cell r="A33" t="str">
            <v>CUSTOMER_DEPOSITS</v>
          </cell>
          <cell r="C33">
            <v>201303</v>
          </cell>
          <cell r="D33">
            <v>3.4340042850000002E-2</v>
          </cell>
        </row>
        <row r="34">
          <cell r="A34" t="str">
            <v>COMMON_EQUITY</v>
          </cell>
          <cell r="C34">
            <v>201305</v>
          </cell>
          <cell r="D34">
            <v>0.105</v>
          </cell>
        </row>
        <row r="35">
          <cell r="A35" t="str">
            <v>COMMON_EQUITY</v>
          </cell>
          <cell r="C35">
            <v>201308</v>
          </cell>
          <cell r="D35">
            <v>0.105</v>
          </cell>
        </row>
        <row r="36">
          <cell r="A36" t="str">
            <v>INVESTMENT_TAX_CREDITS</v>
          </cell>
          <cell r="C36">
            <v>201308</v>
          </cell>
          <cell r="D36">
            <v>8.3316052500000001E-2</v>
          </cell>
        </row>
        <row r="37">
          <cell r="A37" t="str">
            <v>PREFERRED_STOCK</v>
          </cell>
          <cell r="C37">
            <v>201310</v>
          </cell>
          <cell r="D37">
            <v>0</v>
          </cell>
        </row>
        <row r="38">
          <cell r="A38" t="str">
            <v>LONG_TERM_DEBT</v>
          </cell>
          <cell r="C38">
            <v>201311</v>
          </cell>
          <cell r="D38">
            <v>4.8275928920000002E-2</v>
          </cell>
        </row>
        <row r="39">
          <cell r="A39" t="str">
            <v>CUSTOMER_DEPOSITS</v>
          </cell>
          <cell r="C39">
            <v>201101</v>
          </cell>
          <cell r="D39">
            <v>5.5562957240000002E-2</v>
          </cell>
        </row>
        <row r="40">
          <cell r="A40" t="str">
            <v>LONG_TERM_DEBT</v>
          </cell>
          <cell r="C40">
            <v>201101</v>
          </cell>
          <cell r="D40">
            <v>5.3147326469999999E-2</v>
          </cell>
        </row>
        <row r="41">
          <cell r="A41" t="str">
            <v>DEFERRED_INCOME_TAX</v>
          </cell>
          <cell r="C41">
            <v>201102</v>
          </cell>
          <cell r="D41">
            <v>0</v>
          </cell>
        </row>
        <row r="42">
          <cell r="A42" t="str">
            <v>INVESTMENT_TAX_CREDITS</v>
          </cell>
          <cell r="C42">
            <v>201102</v>
          </cell>
          <cell r="D42">
            <v>8.1927371070000005E-2</v>
          </cell>
        </row>
        <row r="43">
          <cell r="A43" t="str">
            <v>SHORT_TERM_DEBT</v>
          </cell>
          <cell r="C43">
            <v>201102</v>
          </cell>
          <cell r="D43">
            <v>1.113679675E-2</v>
          </cell>
        </row>
        <row r="44">
          <cell r="A44" t="str">
            <v>CUSTOMER_DEPOSITS</v>
          </cell>
          <cell r="C44">
            <v>201104</v>
          </cell>
          <cell r="D44">
            <v>5.5348267239999999E-2</v>
          </cell>
        </row>
        <row r="45">
          <cell r="A45" t="str">
            <v>LONG_TERM_DEBT</v>
          </cell>
          <cell r="C45">
            <v>201104</v>
          </cell>
          <cell r="D45">
            <v>5.3018962119999999E-2</v>
          </cell>
        </row>
        <row r="46">
          <cell r="A46" t="str">
            <v>PREFERRED_STOCK</v>
          </cell>
          <cell r="C46">
            <v>201104</v>
          </cell>
          <cell r="D46">
            <v>0</v>
          </cell>
        </row>
        <row r="47">
          <cell r="A47" t="str">
            <v>CUSTOMER_DEPOSITS</v>
          </cell>
          <cell r="C47">
            <v>201106</v>
          </cell>
          <cell r="D47">
            <v>5.5787043719999999E-2</v>
          </cell>
        </row>
        <row r="48">
          <cell r="A48" t="str">
            <v>DEFERRED_INCOME_TAX</v>
          </cell>
          <cell r="C48">
            <v>201106</v>
          </cell>
          <cell r="D48">
            <v>0</v>
          </cell>
        </row>
        <row r="49">
          <cell r="A49" t="str">
            <v>SHORT_TERM_DEBT</v>
          </cell>
          <cell r="C49">
            <v>201106</v>
          </cell>
          <cell r="D49">
            <v>1.324313677E-2</v>
          </cell>
        </row>
        <row r="50">
          <cell r="A50" t="str">
            <v>LONG_TERM_DEBT</v>
          </cell>
          <cell r="C50">
            <v>201109</v>
          </cell>
          <cell r="D50">
            <v>5.3057606510000001E-2</v>
          </cell>
        </row>
        <row r="51">
          <cell r="A51" t="str">
            <v>SHORT_TERM_DEBT</v>
          </cell>
          <cell r="C51">
            <v>201110</v>
          </cell>
          <cell r="D51">
            <v>1.5352259970000001E-2</v>
          </cell>
        </row>
        <row r="52">
          <cell r="A52" t="str">
            <v>CUSTOMER_DEPOSITS</v>
          </cell>
          <cell r="C52">
            <v>201111</v>
          </cell>
          <cell r="D52">
            <v>5.6188974609999998E-2</v>
          </cell>
        </row>
        <row r="53">
          <cell r="A53" t="str">
            <v>DEFERRED_INCOME_TAX</v>
          </cell>
          <cell r="C53">
            <v>201201</v>
          </cell>
          <cell r="D53">
            <v>0</v>
          </cell>
        </row>
        <row r="54">
          <cell r="A54" t="str">
            <v>SHORT_TERM_DEBT</v>
          </cell>
          <cell r="C54">
            <v>201201</v>
          </cell>
          <cell r="D54">
            <v>1.421939035E-2</v>
          </cell>
        </row>
        <row r="55">
          <cell r="A55" t="str">
            <v>PREFERRED_STOCK</v>
          </cell>
          <cell r="C55">
            <v>201202</v>
          </cell>
          <cell r="D55">
            <v>0</v>
          </cell>
        </row>
        <row r="56">
          <cell r="A56" t="str">
            <v>COMMON_EQUITY</v>
          </cell>
          <cell r="C56">
            <v>201204</v>
          </cell>
          <cell r="D56">
            <v>0.1</v>
          </cell>
        </row>
        <row r="57">
          <cell r="A57" t="str">
            <v>DEFERRED_INCOME_TAX</v>
          </cell>
          <cell r="C57">
            <v>201209</v>
          </cell>
          <cell r="D57">
            <v>0</v>
          </cell>
        </row>
        <row r="58">
          <cell r="A58" t="str">
            <v>COMMON_EQUITY</v>
          </cell>
          <cell r="C58">
            <v>201210</v>
          </cell>
          <cell r="D58">
            <v>0.1</v>
          </cell>
        </row>
        <row r="59">
          <cell r="A59" t="str">
            <v>LONG_TERM_DEBT</v>
          </cell>
          <cell r="C59">
            <v>201210</v>
          </cell>
          <cell r="D59">
            <v>5.1778912429999997E-2</v>
          </cell>
        </row>
        <row r="60">
          <cell r="A60" t="str">
            <v>LONG_TERM_DEBT</v>
          </cell>
          <cell r="C60">
            <v>201211</v>
          </cell>
          <cell r="D60">
            <v>5.168134387E-2</v>
          </cell>
        </row>
        <row r="61">
          <cell r="A61" t="str">
            <v>PREFERRED_STOCK</v>
          </cell>
          <cell r="C61">
            <v>201212</v>
          </cell>
          <cell r="D61">
            <v>0</v>
          </cell>
        </row>
        <row r="62">
          <cell r="A62" t="str">
            <v>PREFERRED_STOCK</v>
          </cell>
          <cell r="C62">
            <v>201301</v>
          </cell>
          <cell r="D62">
            <v>0</v>
          </cell>
        </row>
        <row r="63">
          <cell r="A63" t="str">
            <v>PREFERRED_STOCK</v>
          </cell>
          <cell r="C63">
            <v>201302</v>
          </cell>
          <cell r="D63">
            <v>0</v>
          </cell>
        </row>
        <row r="64">
          <cell r="A64" t="str">
            <v>COMMON_EQUITY</v>
          </cell>
          <cell r="C64">
            <v>201303</v>
          </cell>
          <cell r="D64">
            <v>0.105</v>
          </cell>
        </row>
        <row r="65">
          <cell r="A65" t="str">
            <v>LONG_TERM_DEBT</v>
          </cell>
          <cell r="C65">
            <v>201303</v>
          </cell>
          <cell r="D65">
            <v>5.0444371670000002E-2</v>
          </cell>
        </row>
        <row r="66">
          <cell r="A66" t="str">
            <v>SHORT_TERM_DEBT</v>
          </cell>
          <cell r="C66">
            <v>201305</v>
          </cell>
          <cell r="D66">
            <v>1.8329336040000001E-2</v>
          </cell>
        </row>
        <row r="67">
          <cell r="A67" t="str">
            <v>CUSTOMER_DEPOSITS</v>
          </cell>
          <cell r="C67">
            <v>201306</v>
          </cell>
          <cell r="D67">
            <v>2.4488892719999999E-2</v>
          </cell>
        </row>
        <row r="68">
          <cell r="A68" t="str">
            <v>DEFERRED_INCOME_TAX</v>
          </cell>
          <cell r="C68">
            <v>201306</v>
          </cell>
          <cell r="D68">
            <v>0</v>
          </cell>
        </row>
        <row r="69">
          <cell r="A69" t="str">
            <v>PREFERRED_STOCK</v>
          </cell>
          <cell r="C69">
            <v>201102</v>
          </cell>
          <cell r="D69">
            <v>0</v>
          </cell>
        </row>
        <row r="70">
          <cell r="A70" t="str">
            <v>SHORT_TERM_DEBT</v>
          </cell>
          <cell r="C70">
            <v>201103</v>
          </cell>
          <cell r="D70">
            <v>1.119777682E-2</v>
          </cell>
        </row>
        <row r="71">
          <cell r="A71" t="str">
            <v>DEFERRED_INCOME_TAX</v>
          </cell>
          <cell r="C71">
            <v>201104</v>
          </cell>
          <cell r="D71">
            <v>0</v>
          </cell>
        </row>
        <row r="72">
          <cell r="A72" t="str">
            <v>COMMON_EQUITY</v>
          </cell>
          <cell r="C72">
            <v>201106</v>
          </cell>
          <cell r="D72">
            <v>0.1</v>
          </cell>
        </row>
        <row r="73">
          <cell r="A73" t="str">
            <v>CUSTOMER_DEPOSITS</v>
          </cell>
          <cell r="C73">
            <v>201109</v>
          </cell>
          <cell r="D73">
            <v>5.6375629109999999E-2</v>
          </cell>
        </row>
        <row r="74">
          <cell r="A74" t="str">
            <v>INVESTMENT_TAX_CREDITS</v>
          </cell>
          <cell r="C74">
            <v>201110</v>
          </cell>
          <cell r="D74">
            <v>8.2058638429999997E-2</v>
          </cell>
        </row>
        <row r="75">
          <cell r="A75" t="str">
            <v>CUSTOMER_DEPOSITS</v>
          </cell>
          <cell r="C75">
            <v>201112</v>
          </cell>
          <cell r="D75">
            <v>5.6181188819999998E-2</v>
          </cell>
        </row>
        <row r="76">
          <cell r="A76" t="str">
            <v>SHORT_TERM_DEBT</v>
          </cell>
          <cell r="C76">
            <v>201112</v>
          </cell>
          <cell r="D76">
            <v>1.4914016360000001E-2</v>
          </cell>
        </row>
        <row r="77">
          <cell r="A77" t="str">
            <v>SHORT_TERM_DEBT</v>
          </cell>
          <cell r="C77">
            <v>201204</v>
          </cell>
          <cell r="D77">
            <v>1.382467922E-2</v>
          </cell>
        </row>
        <row r="78">
          <cell r="A78" t="str">
            <v>COMMON_EQUITY</v>
          </cell>
          <cell r="C78">
            <v>201206</v>
          </cell>
          <cell r="D78">
            <v>0.1</v>
          </cell>
        </row>
        <row r="79">
          <cell r="A79" t="str">
            <v>SHORT_TERM_DEBT</v>
          </cell>
          <cell r="C79">
            <v>201207</v>
          </cell>
          <cell r="D79">
            <v>1.5532261509999999E-2</v>
          </cell>
        </row>
        <row r="80">
          <cell r="A80" t="str">
            <v>INVESTMENT_TAX_CREDITS</v>
          </cell>
          <cell r="C80">
            <v>201210</v>
          </cell>
          <cell r="D80">
            <v>8.1419614589999995E-2</v>
          </cell>
        </row>
        <row r="81">
          <cell r="A81" t="str">
            <v>CUSTOMER_DEPOSITS</v>
          </cell>
          <cell r="C81">
            <v>201211</v>
          </cell>
          <cell r="D81">
            <v>4.7231689950000003E-2</v>
          </cell>
        </row>
        <row r="82">
          <cell r="A82" t="str">
            <v>PREFERRED_STOCK</v>
          </cell>
          <cell r="C82">
            <v>201211</v>
          </cell>
          <cell r="D82">
            <v>0</v>
          </cell>
        </row>
        <row r="83">
          <cell r="A83" t="str">
            <v>CUSTOMER_DEPOSITS</v>
          </cell>
          <cell r="C83">
            <v>201212</v>
          </cell>
          <cell r="D83">
            <v>4.3829483830000002E-2</v>
          </cell>
        </row>
        <row r="84">
          <cell r="A84" t="str">
            <v>COMMON_EQUITY</v>
          </cell>
          <cell r="C84">
            <v>201302</v>
          </cell>
          <cell r="D84">
            <v>0.105</v>
          </cell>
        </row>
        <row r="85">
          <cell r="A85" t="str">
            <v>CUSTOMER_DEPOSITS</v>
          </cell>
          <cell r="C85">
            <v>201304</v>
          </cell>
          <cell r="D85">
            <v>3.1287685910000002E-2</v>
          </cell>
        </row>
        <row r="86">
          <cell r="A86" t="str">
            <v>PREFERRED_STOCK</v>
          </cell>
          <cell r="C86">
            <v>201304</v>
          </cell>
          <cell r="D86">
            <v>0</v>
          </cell>
        </row>
        <row r="87">
          <cell r="A87" t="str">
            <v>PREFERRED_STOCK</v>
          </cell>
          <cell r="C87">
            <v>201306</v>
          </cell>
          <cell r="D87">
            <v>0</v>
          </cell>
        </row>
        <row r="88">
          <cell r="A88" t="str">
            <v>LONG_TERM_DEBT</v>
          </cell>
          <cell r="C88">
            <v>201307</v>
          </cell>
          <cell r="D88">
            <v>4.9321474519999998E-2</v>
          </cell>
        </row>
        <row r="89">
          <cell r="A89" t="str">
            <v>DEFERRED_INCOME_TAX</v>
          </cell>
          <cell r="C89">
            <v>201308</v>
          </cell>
          <cell r="D89">
            <v>0</v>
          </cell>
        </row>
        <row r="90">
          <cell r="A90" t="str">
            <v>DEFERRED_INCOME_TAX</v>
          </cell>
          <cell r="C90">
            <v>201310</v>
          </cell>
          <cell r="D90">
            <v>0</v>
          </cell>
        </row>
        <row r="91">
          <cell r="A91" t="str">
            <v>COMMON_EQUITY</v>
          </cell>
          <cell r="C91">
            <v>201311</v>
          </cell>
          <cell r="D91">
            <v>0.105</v>
          </cell>
        </row>
        <row r="92">
          <cell r="A92" t="str">
            <v>DEFERRED_INCOME_TAX</v>
          </cell>
          <cell r="C92">
            <v>201311</v>
          </cell>
          <cell r="D92">
            <v>0</v>
          </cell>
        </row>
        <row r="93">
          <cell r="A93" t="str">
            <v>INVESTMENT_TAX_CREDITS</v>
          </cell>
          <cell r="C93">
            <v>201101</v>
          </cell>
          <cell r="D93">
            <v>8.2023956920000002E-2</v>
          </cell>
        </row>
        <row r="94">
          <cell r="A94" t="str">
            <v>CUSTOMER_DEPOSITS</v>
          </cell>
          <cell r="C94">
            <v>201102</v>
          </cell>
          <cell r="D94">
            <v>5.5134276849999997E-2</v>
          </cell>
        </row>
        <row r="95">
          <cell r="A95" t="str">
            <v>COMMON_EQUITY</v>
          </cell>
          <cell r="C95">
            <v>201105</v>
          </cell>
          <cell r="D95">
            <v>0.1</v>
          </cell>
        </row>
        <row r="96">
          <cell r="A96" t="str">
            <v>LONG_TERM_DEBT</v>
          </cell>
          <cell r="C96">
            <v>201107</v>
          </cell>
          <cell r="D96">
            <v>5.2990549909999997E-2</v>
          </cell>
        </row>
        <row r="97">
          <cell r="A97" t="str">
            <v>PREFERRED_STOCK</v>
          </cell>
          <cell r="C97">
            <v>201107</v>
          </cell>
          <cell r="D97">
            <v>0</v>
          </cell>
        </row>
        <row r="98">
          <cell r="A98" t="str">
            <v>COMMON_EQUITY</v>
          </cell>
          <cell r="C98">
            <v>201108</v>
          </cell>
          <cell r="D98">
            <v>0.1</v>
          </cell>
        </row>
        <row r="99">
          <cell r="A99" t="str">
            <v>DEFERRED_INCOME_TAX</v>
          </cell>
          <cell r="C99">
            <v>201108</v>
          </cell>
          <cell r="D99">
            <v>0</v>
          </cell>
        </row>
        <row r="100">
          <cell r="A100" t="str">
            <v>DEFERRED_INCOME_TAX</v>
          </cell>
          <cell r="C100">
            <v>201109</v>
          </cell>
          <cell r="D100">
            <v>0</v>
          </cell>
        </row>
        <row r="101">
          <cell r="A101" t="str">
            <v>PREFERRED_STOCK</v>
          </cell>
          <cell r="C101">
            <v>201109</v>
          </cell>
          <cell r="D101">
            <v>0</v>
          </cell>
        </row>
        <row r="102">
          <cell r="A102" t="str">
            <v>PREFERRED_STOCK</v>
          </cell>
          <cell r="C102">
            <v>201111</v>
          </cell>
          <cell r="D102">
            <v>0</v>
          </cell>
        </row>
        <row r="103">
          <cell r="A103" t="str">
            <v>SHORT_TERM_DEBT</v>
          </cell>
          <cell r="C103">
            <v>201202</v>
          </cell>
          <cell r="D103">
            <v>1.512082702E-2</v>
          </cell>
        </row>
        <row r="104">
          <cell r="A104" t="str">
            <v>INVESTMENT_TAX_CREDITS</v>
          </cell>
          <cell r="C104">
            <v>201203</v>
          </cell>
          <cell r="D104">
            <v>8.1793802329999998E-2</v>
          </cell>
        </row>
        <row r="105">
          <cell r="A105" t="str">
            <v>PREFERRED_STOCK</v>
          </cell>
          <cell r="C105">
            <v>201203</v>
          </cell>
          <cell r="D105">
            <v>0</v>
          </cell>
        </row>
        <row r="106">
          <cell r="A106" t="str">
            <v>CUSTOMER_DEPOSITS</v>
          </cell>
          <cell r="C106">
            <v>201204</v>
          </cell>
          <cell r="D106">
            <v>5.9786429019999997E-2</v>
          </cell>
        </row>
        <row r="107">
          <cell r="A107" t="str">
            <v>DEFERRED_INCOME_TAX</v>
          </cell>
          <cell r="C107">
            <v>201204</v>
          </cell>
          <cell r="D107">
            <v>0</v>
          </cell>
        </row>
        <row r="108">
          <cell r="A108" t="str">
            <v>LONG_TERM_DEBT</v>
          </cell>
          <cell r="C108">
            <v>201204</v>
          </cell>
          <cell r="D108">
            <v>5.2553200719999998E-2</v>
          </cell>
        </row>
        <row r="109">
          <cell r="A109" t="str">
            <v>INVESTMENT_TAX_CREDITS</v>
          </cell>
          <cell r="C109">
            <v>201205</v>
          </cell>
          <cell r="D109">
            <v>8.1698965129999995E-2</v>
          </cell>
        </row>
        <row r="110">
          <cell r="A110" t="str">
            <v>CUSTOMER_DEPOSITS</v>
          </cell>
          <cell r="C110">
            <v>201206</v>
          </cell>
          <cell r="D110">
            <v>6.0032909410000002E-2</v>
          </cell>
        </row>
        <row r="111">
          <cell r="A111" t="str">
            <v>COMMON_EQUITY</v>
          </cell>
          <cell r="C111">
            <v>201207</v>
          </cell>
          <cell r="D111">
            <v>0.1</v>
          </cell>
        </row>
        <row r="112">
          <cell r="A112" t="str">
            <v>COMMON_EQUITY</v>
          </cell>
          <cell r="C112">
            <v>201208</v>
          </cell>
          <cell r="D112">
            <v>0.1</v>
          </cell>
        </row>
        <row r="113">
          <cell r="A113" t="str">
            <v>PREFERRED_STOCK</v>
          </cell>
          <cell r="C113">
            <v>201208</v>
          </cell>
          <cell r="D113">
            <v>0</v>
          </cell>
        </row>
        <row r="114">
          <cell r="A114" t="str">
            <v>LONG_TERM_DEBT</v>
          </cell>
          <cell r="C114">
            <v>201209</v>
          </cell>
          <cell r="D114">
            <v>5.1850523769999997E-2</v>
          </cell>
        </row>
        <row r="115">
          <cell r="A115" t="str">
            <v>DEFERRED_INCOME_TAX</v>
          </cell>
          <cell r="C115">
            <v>201211</v>
          </cell>
          <cell r="D115">
            <v>0</v>
          </cell>
        </row>
        <row r="116">
          <cell r="A116" t="str">
            <v>SHORT_TERM_DEBT</v>
          </cell>
          <cell r="C116">
            <v>201211</v>
          </cell>
          <cell r="D116">
            <v>1.63768291E-2</v>
          </cell>
        </row>
        <row r="117">
          <cell r="A117" t="str">
            <v>INVESTMENT_TAX_CREDITS</v>
          </cell>
          <cell r="C117">
            <v>201212</v>
          </cell>
          <cell r="D117">
            <v>8.1065338579999993E-2</v>
          </cell>
        </row>
        <row r="118">
          <cell r="A118" t="str">
            <v>LONG_TERM_DEBT</v>
          </cell>
          <cell r="C118">
            <v>201212</v>
          </cell>
          <cell r="D118">
            <v>5.1121501870000002E-2</v>
          </cell>
        </row>
        <row r="119">
          <cell r="A119" t="str">
            <v>SHORT_TERM_DEBT</v>
          </cell>
          <cell r="C119">
            <v>201212</v>
          </cell>
          <cell r="D119">
            <v>1.7955461200000002E-2</v>
          </cell>
        </row>
        <row r="120">
          <cell r="A120" t="str">
            <v>INVESTMENT_TAX_CREDITS</v>
          </cell>
          <cell r="C120">
            <v>201302</v>
          </cell>
          <cell r="D120">
            <v>8.3969985149999996E-2</v>
          </cell>
        </row>
        <row r="121">
          <cell r="A121" t="str">
            <v>PREFERRED_STOCK</v>
          </cell>
          <cell r="C121">
            <v>201303</v>
          </cell>
          <cell r="D121">
            <v>0</v>
          </cell>
        </row>
        <row r="122">
          <cell r="A122" t="str">
            <v>SHORT_TERM_DEBT</v>
          </cell>
          <cell r="C122">
            <v>201303</v>
          </cell>
          <cell r="D122">
            <v>1.684063949E-2</v>
          </cell>
        </row>
        <row r="123">
          <cell r="A123" t="str">
            <v>INVESTMENT_TAX_CREDITS</v>
          </cell>
          <cell r="C123">
            <v>201304</v>
          </cell>
          <cell r="D123">
            <v>8.3774459499999995E-2</v>
          </cell>
        </row>
        <row r="124">
          <cell r="A124" t="str">
            <v>LONG_TERM_DEBT</v>
          </cell>
          <cell r="C124">
            <v>201304</v>
          </cell>
          <cell r="D124">
            <v>5.0168343849999998E-2</v>
          </cell>
        </row>
        <row r="125">
          <cell r="A125" t="str">
            <v>INVESTMENT_TAX_CREDITS</v>
          </cell>
          <cell r="C125">
            <v>201305</v>
          </cell>
          <cell r="D125">
            <v>8.3644743019999995E-2</v>
          </cell>
        </row>
        <row r="126">
          <cell r="A126" t="str">
            <v>DEFERRED_INCOME_TAX</v>
          </cell>
          <cell r="C126">
            <v>201307</v>
          </cell>
          <cell r="D126">
            <v>0</v>
          </cell>
        </row>
        <row r="127">
          <cell r="A127" t="str">
            <v>COMMON_EQUITY</v>
          </cell>
          <cell r="C127">
            <v>201309</v>
          </cell>
          <cell r="D127">
            <v>0.105</v>
          </cell>
        </row>
        <row r="128">
          <cell r="A128" t="str">
            <v>CUSTOMER_DEPOSITS</v>
          </cell>
          <cell r="C128">
            <v>201309</v>
          </cell>
          <cell r="D128">
            <v>2.1026868390000002E-2</v>
          </cell>
        </row>
        <row r="129">
          <cell r="A129" t="str">
            <v>CUSTOMER_DEPOSITS</v>
          </cell>
          <cell r="C129">
            <v>201311</v>
          </cell>
          <cell r="D129">
            <v>2.0635495359999999E-2</v>
          </cell>
        </row>
        <row r="130">
          <cell r="A130" t="str">
            <v>DEFERRED_INCOME_TAX</v>
          </cell>
          <cell r="C130">
            <v>201101</v>
          </cell>
          <cell r="D130">
            <v>0</v>
          </cell>
        </row>
        <row r="131">
          <cell r="A131" t="str">
            <v>CUSTOMER_DEPOSITS</v>
          </cell>
          <cell r="C131">
            <v>201103</v>
          </cell>
          <cell r="D131">
            <v>5.5157385369999999E-2</v>
          </cell>
        </row>
        <row r="132">
          <cell r="A132" t="str">
            <v>LONG_TERM_DEBT</v>
          </cell>
          <cell r="C132">
            <v>201103</v>
          </cell>
          <cell r="D132">
            <v>5.3007719969999999E-2</v>
          </cell>
        </row>
        <row r="133">
          <cell r="A133" t="str">
            <v>COMMON_EQUITY</v>
          </cell>
          <cell r="C133">
            <v>201104</v>
          </cell>
          <cell r="D133">
            <v>0.1</v>
          </cell>
        </row>
        <row r="134">
          <cell r="A134" t="str">
            <v>CUSTOMER_DEPOSITS</v>
          </cell>
          <cell r="C134">
            <v>201105</v>
          </cell>
          <cell r="D134">
            <v>5.5056674960000003E-2</v>
          </cell>
        </row>
        <row r="135">
          <cell r="A135" t="str">
            <v>SHORT_TERM_DEBT</v>
          </cell>
          <cell r="C135">
            <v>201105</v>
          </cell>
          <cell r="D135">
            <v>1.306971118E-2</v>
          </cell>
        </row>
        <row r="136">
          <cell r="A136" t="str">
            <v>INVESTMENT_TAX_CREDITS</v>
          </cell>
          <cell r="C136">
            <v>201106</v>
          </cell>
          <cell r="D136">
            <v>8.2047677269999994E-2</v>
          </cell>
        </row>
        <row r="137">
          <cell r="A137" t="str">
            <v>DEFERRED_INCOME_TAX</v>
          </cell>
          <cell r="C137">
            <v>201107</v>
          </cell>
          <cell r="D137">
            <v>0</v>
          </cell>
        </row>
        <row r="138">
          <cell r="A138" t="str">
            <v>INVESTMENT_TAX_CREDITS</v>
          </cell>
          <cell r="C138">
            <v>201107</v>
          </cell>
          <cell r="D138">
            <v>8.2053422419999994E-2</v>
          </cell>
        </row>
        <row r="139">
          <cell r="A139" t="str">
            <v>PREFERRED_STOCK</v>
          </cell>
          <cell r="C139">
            <v>201108</v>
          </cell>
          <cell r="D139">
            <v>0</v>
          </cell>
        </row>
        <row r="140">
          <cell r="A140" t="str">
            <v>SHORT_TERM_DEBT</v>
          </cell>
          <cell r="C140">
            <v>201108</v>
          </cell>
          <cell r="D140">
            <v>1.574217248E-2</v>
          </cell>
        </row>
        <row r="141">
          <cell r="A141" t="str">
            <v>COMMON_EQUITY</v>
          </cell>
          <cell r="C141">
            <v>201109</v>
          </cell>
          <cell r="D141">
            <v>0.1</v>
          </cell>
        </row>
        <row r="142">
          <cell r="A142" t="str">
            <v>COMMON_EQUITY</v>
          </cell>
          <cell r="C142">
            <v>201110</v>
          </cell>
          <cell r="D142">
            <v>0.1</v>
          </cell>
        </row>
        <row r="143">
          <cell r="A143" t="str">
            <v>CUSTOMER_DEPOSITS</v>
          </cell>
          <cell r="C143">
            <v>201110</v>
          </cell>
          <cell r="D143">
            <v>5.6250208560000001E-2</v>
          </cell>
        </row>
        <row r="144">
          <cell r="A144" t="str">
            <v>DEFERRED_INCOME_TAX</v>
          </cell>
          <cell r="C144">
            <v>201110</v>
          </cell>
          <cell r="D144">
            <v>0</v>
          </cell>
        </row>
        <row r="145">
          <cell r="A145" t="str">
            <v>LONG_TERM_DEBT</v>
          </cell>
          <cell r="C145">
            <v>201111</v>
          </cell>
          <cell r="D145">
            <v>5.306897336E-2</v>
          </cell>
        </row>
        <row r="146">
          <cell r="A146" t="str">
            <v>DEFERRED_INCOME_TAX</v>
          </cell>
          <cell r="C146">
            <v>201112</v>
          </cell>
          <cell r="D146">
            <v>0</v>
          </cell>
        </row>
        <row r="147">
          <cell r="A147" t="str">
            <v>CUSTOMER_DEPOSITS</v>
          </cell>
          <cell r="C147">
            <v>201201</v>
          </cell>
          <cell r="D147">
            <v>6.0382564710000003E-2</v>
          </cell>
        </row>
        <row r="148">
          <cell r="A148" t="str">
            <v>INVESTMENT_TAX_CREDITS</v>
          </cell>
          <cell r="C148">
            <v>201201</v>
          </cell>
          <cell r="D148">
            <v>8.1816462170000007E-2</v>
          </cell>
        </row>
        <row r="149">
          <cell r="A149" t="str">
            <v>CUSTOMER_DEPOSITS</v>
          </cell>
          <cell r="C149">
            <v>201203</v>
          </cell>
          <cell r="D149">
            <v>6.0429279410000002E-2</v>
          </cell>
        </row>
        <row r="150">
          <cell r="A150" t="str">
            <v>CUSTOMER_DEPOSITS</v>
          </cell>
          <cell r="C150">
            <v>201207</v>
          </cell>
          <cell r="D150">
            <v>5.9157328680000003E-2</v>
          </cell>
        </row>
        <row r="151">
          <cell r="A151" t="str">
            <v>SHORT_TERM_DEBT</v>
          </cell>
          <cell r="C151">
            <v>201209</v>
          </cell>
          <cell r="D151">
            <v>1.5084994799999999E-2</v>
          </cell>
        </row>
        <row r="152">
          <cell r="A152" t="str">
            <v>CUSTOMER_DEPOSITS</v>
          </cell>
          <cell r="C152">
            <v>201301</v>
          </cell>
          <cell r="D152">
            <v>4.0953874000000001E-2</v>
          </cell>
        </row>
        <row r="153">
          <cell r="A153" t="str">
            <v>INVESTMENT_TAX_CREDITS</v>
          </cell>
          <cell r="C153">
            <v>201301</v>
          </cell>
          <cell r="D153">
            <v>8.4027977389999994E-2</v>
          </cell>
        </row>
        <row r="154">
          <cell r="A154" t="str">
            <v>COMMON_EQUITY</v>
          </cell>
          <cell r="C154">
            <v>201304</v>
          </cell>
          <cell r="D154">
            <v>0.105</v>
          </cell>
        </row>
        <row r="155">
          <cell r="A155" t="str">
            <v>DEFERRED_INCOME_TAX</v>
          </cell>
          <cell r="C155">
            <v>201304</v>
          </cell>
          <cell r="D155">
            <v>0</v>
          </cell>
        </row>
        <row r="156">
          <cell r="A156" t="str">
            <v>DEFERRED_INCOME_TAX</v>
          </cell>
          <cell r="C156">
            <v>201305</v>
          </cell>
          <cell r="D156">
            <v>0</v>
          </cell>
        </row>
        <row r="157">
          <cell r="A157" t="str">
            <v>COMMON_EQUITY</v>
          </cell>
          <cell r="C157">
            <v>201306</v>
          </cell>
          <cell r="D157">
            <v>0.105</v>
          </cell>
        </row>
        <row r="158">
          <cell r="A158" t="str">
            <v>INVESTMENT_TAX_CREDITS</v>
          </cell>
          <cell r="C158">
            <v>201307</v>
          </cell>
          <cell r="D158">
            <v>8.3446330449999995E-2</v>
          </cell>
        </row>
        <row r="159">
          <cell r="A159" t="str">
            <v>PREFERRED_STOCK</v>
          </cell>
          <cell r="C159">
            <v>201308</v>
          </cell>
          <cell r="D159">
            <v>0</v>
          </cell>
        </row>
        <row r="160">
          <cell r="A160" t="str">
            <v>CUSTOMER_DEPOSITS</v>
          </cell>
          <cell r="C160">
            <v>201310</v>
          </cell>
          <cell r="D160">
            <v>2.0822681440000001E-2</v>
          </cell>
        </row>
        <row r="161">
          <cell r="A161" t="str">
            <v>COMMON_EQUITY</v>
          </cell>
          <cell r="C161">
            <v>201101</v>
          </cell>
          <cell r="D161">
            <v>0.1</v>
          </cell>
        </row>
        <row r="162">
          <cell r="A162" t="str">
            <v>DEFERRED_INCOME_TAX</v>
          </cell>
          <cell r="C162">
            <v>201103</v>
          </cell>
          <cell r="D162">
            <v>0</v>
          </cell>
        </row>
        <row r="163">
          <cell r="A163" t="str">
            <v>PREFERRED_STOCK</v>
          </cell>
          <cell r="C163">
            <v>201103</v>
          </cell>
          <cell r="D163">
            <v>0</v>
          </cell>
        </row>
        <row r="164">
          <cell r="A164" t="str">
            <v>INVESTMENT_TAX_CREDITS</v>
          </cell>
          <cell r="C164">
            <v>201104</v>
          </cell>
          <cell r="D164">
            <v>8.2015488649999996E-2</v>
          </cell>
        </row>
        <row r="165">
          <cell r="A165" t="str">
            <v>INVESTMENT_TAX_CREDITS</v>
          </cell>
          <cell r="C165">
            <v>201105</v>
          </cell>
          <cell r="D165">
            <v>8.2064583469999994E-2</v>
          </cell>
        </row>
        <row r="166">
          <cell r="A166" t="str">
            <v>LONG_TERM_DEBT</v>
          </cell>
          <cell r="C166">
            <v>201106</v>
          </cell>
          <cell r="D166">
            <v>5.2988835149999997E-2</v>
          </cell>
        </row>
        <row r="167">
          <cell r="A167" t="str">
            <v>CUSTOMER_DEPOSITS</v>
          </cell>
          <cell r="C167">
            <v>201107</v>
          </cell>
          <cell r="D167">
            <v>5.6057682099999999E-2</v>
          </cell>
        </row>
        <row r="168">
          <cell r="A168" t="str">
            <v>SHORT_TERM_DEBT</v>
          </cell>
          <cell r="C168">
            <v>201109</v>
          </cell>
          <cell r="D168">
            <v>1.5954465420000001E-2</v>
          </cell>
        </row>
        <row r="169">
          <cell r="A169" t="str">
            <v>DEFERRED_INCOME_TAX</v>
          </cell>
          <cell r="C169">
            <v>201111</v>
          </cell>
          <cell r="D169">
            <v>0</v>
          </cell>
        </row>
        <row r="170">
          <cell r="A170" t="str">
            <v>LONG_TERM_DEBT</v>
          </cell>
          <cell r="C170">
            <v>201112</v>
          </cell>
          <cell r="D170">
            <v>5.2704998140000001E-2</v>
          </cell>
        </row>
        <row r="171">
          <cell r="A171" t="str">
            <v>LONG_TERM_DEBT</v>
          </cell>
          <cell r="C171">
            <v>201201</v>
          </cell>
          <cell r="D171">
            <v>5.2638197900000003E-2</v>
          </cell>
        </row>
        <row r="172">
          <cell r="A172" t="str">
            <v>INVESTMENT_TAX_CREDITS</v>
          </cell>
          <cell r="C172">
            <v>201202</v>
          </cell>
          <cell r="D172">
            <v>8.1798646249999996E-2</v>
          </cell>
        </row>
        <row r="173">
          <cell r="A173" t="str">
            <v>LONG_TERM_DEBT</v>
          </cell>
          <cell r="C173">
            <v>201202</v>
          </cell>
          <cell r="D173">
            <v>5.2556369610000001E-2</v>
          </cell>
        </row>
        <row r="174">
          <cell r="A174" t="str">
            <v>INVESTMENT_TAX_CREDITS</v>
          </cell>
          <cell r="C174">
            <v>201204</v>
          </cell>
          <cell r="D174">
            <v>8.1834335790000004E-2</v>
          </cell>
        </row>
        <row r="175">
          <cell r="A175" t="str">
            <v>COMMON_EQUITY</v>
          </cell>
          <cell r="C175">
            <v>201205</v>
          </cell>
          <cell r="D175">
            <v>0.1</v>
          </cell>
        </row>
        <row r="176">
          <cell r="A176" t="str">
            <v>CUSTOMER_DEPOSITS</v>
          </cell>
          <cell r="C176">
            <v>201205</v>
          </cell>
          <cell r="D176">
            <v>6.004389693E-2</v>
          </cell>
        </row>
        <row r="177">
          <cell r="A177" t="str">
            <v>DEFERRED_INCOME_TAX</v>
          </cell>
          <cell r="C177">
            <v>201207</v>
          </cell>
          <cell r="D177">
            <v>0</v>
          </cell>
        </row>
        <row r="178">
          <cell r="A178" t="str">
            <v>CUSTOMER_DEPOSITS</v>
          </cell>
          <cell r="C178">
            <v>201208</v>
          </cell>
          <cell r="D178">
            <v>5.660294062E-2</v>
          </cell>
        </row>
        <row r="179">
          <cell r="A179" t="str">
            <v>INVESTMENT_TAX_CREDITS</v>
          </cell>
          <cell r="C179">
            <v>201208</v>
          </cell>
          <cell r="D179">
            <v>8.1521379640000002E-2</v>
          </cell>
        </row>
        <row r="180">
          <cell r="A180" t="str">
            <v>COMMON_EQUITY</v>
          </cell>
          <cell r="C180">
            <v>201209</v>
          </cell>
          <cell r="D180">
            <v>0.1</v>
          </cell>
        </row>
        <row r="181">
          <cell r="A181" t="str">
            <v>PREFERRED_STOCK</v>
          </cell>
          <cell r="C181">
            <v>201209</v>
          </cell>
          <cell r="D181">
            <v>0</v>
          </cell>
        </row>
        <row r="182">
          <cell r="A182" t="str">
            <v>COMMON_EQUITY</v>
          </cell>
          <cell r="C182">
            <v>201212</v>
          </cell>
          <cell r="D182">
            <v>0.1</v>
          </cell>
        </row>
        <row r="183">
          <cell r="A183" t="str">
            <v>DEFERRED_INCOME_TAX</v>
          </cell>
          <cell r="C183">
            <v>201301</v>
          </cell>
          <cell r="D183">
            <v>0</v>
          </cell>
        </row>
        <row r="184">
          <cell r="A184" t="str">
            <v>SHORT_TERM_DEBT</v>
          </cell>
          <cell r="C184">
            <v>201301</v>
          </cell>
          <cell r="D184">
            <v>1.79556006E-2</v>
          </cell>
        </row>
        <row r="185">
          <cell r="A185" t="str">
            <v>SHORT_TERM_DEBT</v>
          </cell>
          <cell r="C185">
            <v>201304</v>
          </cell>
          <cell r="D185">
            <v>1.7053776810000001E-2</v>
          </cell>
        </row>
        <row r="186">
          <cell r="A186" t="str">
            <v>LONG_TERM_DEBT</v>
          </cell>
          <cell r="C186">
            <v>201306</v>
          </cell>
          <cell r="D186">
            <v>4.9588626269999998E-2</v>
          </cell>
        </row>
        <row r="187">
          <cell r="A187" t="str">
            <v>SHORT_TERM_DEBT</v>
          </cell>
          <cell r="C187">
            <v>201307</v>
          </cell>
          <cell r="D187">
            <v>1.8114686040000001E-2</v>
          </cell>
        </row>
        <row r="188">
          <cell r="A188" t="str">
            <v>CUSTOMER_DEPOSITS</v>
          </cell>
          <cell r="C188">
            <v>201308</v>
          </cell>
          <cell r="D188">
            <v>2.1263158899999999E-2</v>
          </cell>
        </row>
        <row r="189">
          <cell r="A189" t="str">
            <v>SHORT_TERM_DEBT</v>
          </cell>
          <cell r="C189">
            <v>201308</v>
          </cell>
          <cell r="D189">
            <v>1.810192318E-2</v>
          </cell>
        </row>
        <row r="190">
          <cell r="A190" t="str">
            <v>DEFERRED_INCOME_TAX</v>
          </cell>
          <cell r="C190">
            <v>201309</v>
          </cell>
          <cell r="D190">
            <v>0</v>
          </cell>
        </row>
        <row r="191">
          <cell r="A191" t="str">
            <v>PREFERRED_STOCK</v>
          </cell>
          <cell r="C191">
            <v>201309</v>
          </cell>
          <cell r="D191">
            <v>0</v>
          </cell>
        </row>
        <row r="192">
          <cell r="A192" t="str">
            <v>INVESTMENT_TAX_CREDITS</v>
          </cell>
          <cell r="C192">
            <v>201310</v>
          </cell>
          <cell r="D192">
            <v>8.2997306899999998E-2</v>
          </cell>
        </row>
        <row r="193">
          <cell r="A193" t="str">
            <v>SHORT_TERM_DEBT</v>
          </cell>
          <cell r="C193">
            <v>201310</v>
          </cell>
          <cell r="D193">
            <v>1.8185417910000001E-2</v>
          </cell>
        </row>
        <row r="194">
          <cell r="A194" t="str">
            <v>PREFERRED_STOCK</v>
          </cell>
          <cell r="C194">
            <v>201311</v>
          </cell>
          <cell r="D194">
            <v>0</v>
          </cell>
        </row>
        <row r="195">
          <cell r="A195" t="str">
            <v>COMMON_EQUITY</v>
          </cell>
          <cell r="C195">
            <v>201102</v>
          </cell>
          <cell r="D195">
            <v>0.1</v>
          </cell>
        </row>
        <row r="196">
          <cell r="A196" t="str">
            <v>COMMON_EQUITY</v>
          </cell>
          <cell r="C196">
            <v>201103</v>
          </cell>
          <cell r="D196">
            <v>0.1</v>
          </cell>
        </row>
        <row r="197">
          <cell r="A197" t="str">
            <v>DEFERRED_INCOME_TAX</v>
          </cell>
          <cell r="C197">
            <v>201105</v>
          </cell>
          <cell r="D197">
            <v>0</v>
          </cell>
        </row>
        <row r="198">
          <cell r="A198" t="str">
            <v>COMMON_EQUITY</v>
          </cell>
          <cell r="C198">
            <v>201107</v>
          </cell>
          <cell r="D198">
            <v>0.1</v>
          </cell>
        </row>
        <row r="199">
          <cell r="A199" t="str">
            <v>SHORT_TERM_DEBT</v>
          </cell>
          <cell r="C199">
            <v>201107</v>
          </cell>
          <cell r="D199">
            <v>1.40434814E-2</v>
          </cell>
        </row>
        <row r="200">
          <cell r="A200" t="str">
            <v>LONG_TERM_DEBT</v>
          </cell>
          <cell r="C200">
            <v>201108</v>
          </cell>
          <cell r="D200">
            <v>5.3033326309999997E-2</v>
          </cell>
        </row>
        <row r="201">
          <cell r="A201" t="str">
            <v>INVESTMENT_TAX_CREDITS</v>
          </cell>
          <cell r="C201">
            <v>201109</v>
          </cell>
          <cell r="D201">
            <v>8.2069937829999995E-2</v>
          </cell>
        </row>
        <row r="202">
          <cell r="A202" t="str">
            <v>COMMON_EQUITY</v>
          </cell>
          <cell r="C202">
            <v>201202</v>
          </cell>
          <cell r="D202">
            <v>0.1</v>
          </cell>
        </row>
        <row r="203">
          <cell r="A203" t="str">
            <v>CUSTOMER_DEPOSITS</v>
          </cell>
          <cell r="C203">
            <v>201202</v>
          </cell>
          <cell r="D203">
            <v>6.050406866E-2</v>
          </cell>
        </row>
        <row r="204">
          <cell r="A204" t="str">
            <v>LONG_TERM_DEBT</v>
          </cell>
          <cell r="C204">
            <v>201203</v>
          </cell>
          <cell r="D204">
            <v>5.250433601E-2</v>
          </cell>
        </row>
        <row r="205">
          <cell r="A205" t="str">
            <v>PREFERRED_STOCK</v>
          </cell>
          <cell r="C205">
            <v>201204</v>
          </cell>
          <cell r="D205">
            <v>0</v>
          </cell>
        </row>
        <row r="206">
          <cell r="A206" t="str">
            <v>PREFERRED_STOCK</v>
          </cell>
          <cell r="C206">
            <v>201205</v>
          </cell>
          <cell r="D206">
            <v>0</v>
          </cell>
        </row>
        <row r="207">
          <cell r="A207" t="str">
            <v>SHORT_TERM_DEBT</v>
          </cell>
          <cell r="C207">
            <v>201206</v>
          </cell>
          <cell r="D207">
            <v>1.493218982E-2</v>
          </cell>
        </row>
        <row r="208">
          <cell r="A208" t="str">
            <v>LONG_TERM_DEBT</v>
          </cell>
          <cell r="C208">
            <v>201207</v>
          </cell>
          <cell r="D208">
            <v>5.2039520620000002E-2</v>
          </cell>
        </row>
        <row r="209">
          <cell r="A209" t="str">
            <v>SHORT_TERM_DEBT</v>
          </cell>
          <cell r="C209">
            <v>201208</v>
          </cell>
          <cell r="D209">
            <v>1.5112827880000001E-2</v>
          </cell>
        </row>
        <row r="210">
          <cell r="A210" t="str">
            <v>CUSTOMER_DEPOSITS</v>
          </cell>
          <cell r="C210">
            <v>201209</v>
          </cell>
          <cell r="D210">
            <v>5.2854102409999999E-2</v>
          </cell>
        </row>
        <row r="211">
          <cell r="A211" t="str">
            <v>INVESTMENT_TAX_CREDITS</v>
          </cell>
          <cell r="C211">
            <v>201211</v>
          </cell>
          <cell r="D211">
            <v>8.1377830809999996E-2</v>
          </cell>
        </row>
        <row r="212">
          <cell r="A212" t="str">
            <v>COMMON_EQUITY</v>
          </cell>
          <cell r="C212">
            <v>201301</v>
          </cell>
          <cell r="D212">
            <v>0.105</v>
          </cell>
        </row>
        <row r="213">
          <cell r="A213" t="str">
            <v>CUSTOMER_DEPOSITS</v>
          </cell>
          <cell r="C213">
            <v>201305</v>
          </cell>
          <cell r="D213">
            <v>2.79622034E-2</v>
          </cell>
        </row>
        <row r="214">
          <cell r="A214" t="str">
            <v>PREFERRED_STOCK</v>
          </cell>
          <cell r="C214">
            <v>201305</v>
          </cell>
          <cell r="D214">
            <v>0</v>
          </cell>
        </row>
        <row r="215">
          <cell r="A215" t="str">
            <v>INVESTMENT_TAX_CREDITS</v>
          </cell>
          <cell r="C215">
            <v>201306</v>
          </cell>
          <cell r="D215">
            <v>8.3581473249999996E-2</v>
          </cell>
        </row>
        <row r="216">
          <cell r="A216" t="str">
            <v>COMMON_EQUITY</v>
          </cell>
          <cell r="C216">
            <v>201307</v>
          </cell>
          <cell r="D216">
            <v>0.105</v>
          </cell>
        </row>
        <row r="217">
          <cell r="A217" t="str">
            <v>CUSTOMER_DEPOSITS</v>
          </cell>
          <cell r="C217">
            <v>201307</v>
          </cell>
          <cell r="D217">
            <v>2.171389239E-2</v>
          </cell>
        </row>
        <row r="218">
          <cell r="A218" t="str">
            <v>PREFERRED_STOCK</v>
          </cell>
          <cell r="C218">
            <v>201307</v>
          </cell>
          <cell r="D218">
            <v>0</v>
          </cell>
        </row>
        <row r="219">
          <cell r="A219" t="str">
            <v>LONG_TERM_DEBT</v>
          </cell>
          <cell r="C219">
            <v>201308</v>
          </cell>
          <cell r="D219">
            <v>4.9055373399999998E-2</v>
          </cell>
        </row>
        <row r="220">
          <cell r="A220" t="str">
            <v>LONG_TERM_DEBT</v>
          </cell>
          <cell r="C220">
            <v>201309</v>
          </cell>
          <cell r="D220">
            <v>4.8789342139999997E-2</v>
          </cell>
        </row>
        <row r="221">
          <cell r="A221" t="str">
            <v>COMMON_EQUITY</v>
          </cell>
          <cell r="C221">
            <v>201310</v>
          </cell>
          <cell r="D221">
            <v>0.105</v>
          </cell>
        </row>
        <row r="222">
          <cell r="A222" t="str">
            <v>LONG_TERM_DEBT</v>
          </cell>
          <cell r="C222">
            <v>201310</v>
          </cell>
          <cell r="D222">
            <v>4.8519722199999997E-2</v>
          </cell>
        </row>
        <row r="223">
          <cell r="A223" t="str">
            <v>PREFERRED_STOCK</v>
          </cell>
          <cell r="C223">
            <v>201101</v>
          </cell>
          <cell r="D223">
            <v>0</v>
          </cell>
        </row>
        <row r="224">
          <cell r="A224" t="str">
            <v>SHORT_TERM_DEBT</v>
          </cell>
          <cell r="C224">
            <v>201101</v>
          </cell>
          <cell r="D224">
            <v>1.0261699690000001E-2</v>
          </cell>
        </row>
        <row r="225">
          <cell r="A225" t="str">
            <v>LONG_TERM_DEBT</v>
          </cell>
          <cell r="C225">
            <v>201102</v>
          </cell>
          <cell r="D225">
            <v>5.297144032E-2</v>
          </cell>
        </row>
        <row r="226">
          <cell r="A226" t="str">
            <v>INVESTMENT_TAX_CREDITS</v>
          </cell>
          <cell r="C226">
            <v>201103</v>
          </cell>
          <cell r="D226">
            <v>8.1977111800000002E-2</v>
          </cell>
        </row>
        <row r="227">
          <cell r="A227" t="str">
            <v>LONG_TERM_DEBT</v>
          </cell>
          <cell r="C227">
            <v>201105</v>
          </cell>
          <cell r="D227">
            <v>5.3045029170000001E-2</v>
          </cell>
        </row>
        <row r="228">
          <cell r="A228" t="str">
            <v>PREFERRED_STOCK</v>
          </cell>
          <cell r="C228">
            <v>201106</v>
          </cell>
          <cell r="D228">
            <v>0</v>
          </cell>
        </row>
        <row r="229">
          <cell r="A229" t="str">
            <v>CUSTOMER_DEPOSITS</v>
          </cell>
          <cell r="C229">
            <v>201108</v>
          </cell>
          <cell r="D229">
            <v>5.5923094249999999E-2</v>
          </cell>
        </row>
        <row r="230">
          <cell r="A230" t="str">
            <v>PREFERRED_STOCK</v>
          </cell>
          <cell r="C230">
            <v>201110</v>
          </cell>
          <cell r="D230">
            <v>0</v>
          </cell>
        </row>
        <row r="231">
          <cell r="A231" t="str">
            <v>COMMON_EQUITY</v>
          </cell>
          <cell r="C231">
            <v>201111</v>
          </cell>
          <cell r="D231">
            <v>0.1</v>
          </cell>
        </row>
        <row r="232">
          <cell r="A232" t="str">
            <v>INVESTMENT_TAX_CREDITS</v>
          </cell>
          <cell r="C232">
            <v>201111</v>
          </cell>
          <cell r="D232">
            <v>8.2075651969999996E-2</v>
          </cell>
        </row>
        <row r="233">
          <cell r="A233" t="str">
            <v>SHORT_TERM_DEBT</v>
          </cell>
          <cell r="C233">
            <v>201111</v>
          </cell>
          <cell r="D233">
            <v>1.5350152969999999E-2</v>
          </cell>
        </row>
        <row r="234">
          <cell r="A234" t="str">
            <v>COMMON_EQUITY</v>
          </cell>
          <cell r="C234">
            <v>201112</v>
          </cell>
          <cell r="D234">
            <v>0.1</v>
          </cell>
        </row>
        <row r="235">
          <cell r="A235" t="str">
            <v>COMMON_EQUITY</v>
          </cell>
          <cell r="C235">
            <v>201201</v>
          </cell>
          <cell r="D235">
            <v>0.1</v>
          </cell>
        </row>
        <row r="236">
          <cell r="A236" t="str">
            <v>DEFERRED_INCOME_TAX</v>
          </cell>
          <cell r="C236">
            <v>201203</v>
          </cell>
          <cell r="D236">
            <v>0</v>
          </cell>
        </row>
        <row r="237">
          <cell r="A237" t="str">
            <v>SHORT_TERM_DEBT</v>
          </cell>
          <cell r="C237">
            <v>201203</v>
          </cell>
          <cell r="D237">
            <v>1.4282853410000001E-2</v>
          </cell>
        </row>
        <row r="238">
          <cell r="A238" t="str">
            <v>DEFERRED_INCOME_TAX</v>
          </cell>
          <cell r="C238">
            <v>201205</v>
          </cell>
          <cell r="D238">
            <v>0</v>
          </cell>
        </row>
        <row r="239">
          <cell r="A239" t="str">
            <v>SHORT_TERM_DEBT</v>
          </cell>
          <cell r="C239">
            <v>201205</v>
          </cell>
          <cell r="D239">
            <v>1.4335718670000001E-2</v>
          </cell>
        </row>
        <row r="240">
          <cell r="A240" t="str">
            <v>LONG_TERM_DEBT</v>
          </cell>
          <cell r="C240">
            <v>201206</v>
          </cell>
          <cell r="D240">
            <v>5.2133259860000003E-2</v>
          </cell>
        </row>
        <row r="241">
          <cell r="A241" t="str">
            <v>PREFERRED_STOCK</v>
          </cell>
          <cell r="C241">
            <v>201207</v>
          </cell>
          <cell r="D241">
            <v>0</v>
          </cell>
        </row>
        <row r="242">
          <cell r="A242" t="str">
            <v>DEFERRED_INCOME_TAX</v>
          </cell>
          <cell r="C242">
            <v>201208</v>
          </cell>
          <cell r="D242">
            <v>0</v>
          </cell>
        </row>
        <row r="243">
          <cell r="A243" t="str">
            <v>LONG_TERM_DEBT</v>
          </cell>
          <cell r="C243">
            <v>201208</v>
          </cell>
          <cell r="D243">
            <v>5.194287106E-2</v>
          </cell>
        </row>
        <row r="244">
          <cell r="A244" t="str">
            <v>INVESTMENT_TAX_CREDITS</v>
          </cell>
          <cell r="C244">
            <v>201209</v>
          </cell>
          <cell r="D244">
            <v>8.1467404820000006E-2</v>
          </cell>
        </row>
        <row r="245">
          <cell r="A245" t="str">
            <v>CUSTOMER_DEPOSITS</v>
          </cell>
          <cell r="C245">
            <v>201210</v>
          </cell>
          <cell r="D245">
            <v>5.0015278810000001E-2</v>
          </cell>
        </row>
        <row r="246">
          <cell r="A246" t="str">
            <v>PREFERRED_STOCK</v>
          </cell>
          <cell r="C246">
            <v>201210</v>
          </cell>
          <cell r="D246">
            <v>0</v>
          </cell>
        </row>
        <row r="247">
          <cell r="A247" t="str">
            <v>COMMON_EQUITY</v>
          </cell>
          <cell r="C247">
            <v>201312</v>
          </cell>
          <cell r="D247">
            <v>0.105</v>
          </cell>
        </row>
        <row r="248">
          <cell r="A248" t="str">
            <v>CUSTOMER_DEPOSITS</v>
          </cell>
          <cell r="C248">
            <v>201312</v>
          </cell>
          <cell r="D248">
            <v>2.0578598159999999E-2</v>
          </cell>
        </row>
        <row r="249">
          <cell r="A249" t="str">
            <v>LONG_TERM_DEBT</v>
          </cell>
          <cell r="C249">
            <v>201312</v>
          </cell>
          <cell r="D249">
            <v>4.7951365849999997E-2</v>
          </cell>
        </row>
        <row r="250">
          <cell r="A250" t="str">
            <v>DEFERRED_INCOME_TAX</v>
          </cell>
          <cell r="C250">
            <v>201312</v>
          </cell>
          <cell r="D250">
            <v>0</v>
          </cell>
        </row>
        <row r="251">
          <cell r="A251" t="str">
            <v>INVESTMENT_TAX_CREDITS</v>
          </cell>
          <cell r="C251">
            <v>201312</v>
          </cell>
          <cell r="D251">
            <v>8.2692467120000002E-2</v>
          </cell>
        </row>
        <row r="252">
          <cell r="A252" t="str">
            <v>PREFERRED_STOCK</v>
          </cell>
          <cell r="C252">
            <v>201312</v>
          </cell>
          <cell r="D252">
            <v>0</v>
          </cell>
        </row>
        <row r="253">
          <cell r="A253" t="str">
            <v>SHORT_TERM_DEBT</v>
          </cell>
          <cell r="C253">
            <v>201312</v>
          </cell>
          <cell r="D253">
            <v>1.8777298469999999E-2</v>
          </cell>
        </row>
        <row r="254">
          <cell r="A254" t="str">
            <v>LONG_TERM_DEBT</v>
          </cell>
          <cell r="C254">
            <v>201401</v>
          </cell>
          <cell r="D254">
            <v>4.782219234E-2</v>
          </cell>
        </row>
        <row r="255">
          <cell r="A255" t="str">
            <v>CUSTOMER_DEPOSITS</v>
          </cell>
          <cell r="C255">
            <v>201401</v>
          </cell>
          <cell r="D255">
            <v>2.0643025539999998E-2</v>
          </cell>
        </row>
        <row r="256">
          <cell r="A256" t="str">
            <v>PREFERRED_STOCK</v>
          </cell>
          <cell r="C256">
            <v>201401</v>
          </cell>
          <cell r="D256">
            <v>0</v>
          </cell>
        </row>
        <row r="257">
          <cell r="A257" t="str">
            <v>SHORT_TERM_DEBT</v>
          </cell>
          <cell r="C257">
            <v>201401</v>
          </cell>
          <cell r="D257">
            <v>1.8778005130000001E-2</v>
          </cell>
        </row>
        <row r="258">
          <cell r="A258" t="str">
            <v>COMMON_EQUITY</v>
          </cell>
          <cell r="C258">
            <v>201401</v>
          </cell>
          <cell r="D258">
            <v>0.105</v>
          </cell>
        </row>
        <row r="259">
          <cell r="A259" t="str">
            <v>INVESTMENT_TAX_CREDITS</v>
          </cell>
          <cell r="C259">
            <v>201401</v>
          </cell>
          <cell r="D259">
            <v>8.2695076919999999E-2</v>
          </cell>
        </row>
        <row r="260">
          <cell r="A260" t="str">
            <v>DEFERRED_INCOME_TAX</v>
          </cell>
          <cell r="C260">
            <v>201401</v>
          </cell>
          <cell r="D260">
            <v>0</v>
          </cell>
        </row>
        <row r="261">
          <cell r="A261" t="str">
            <v>CUSTOMER_DEPOSITS</v>
          </cell>
          <cell r="C261">
            <v>201402</v>
          </cell>
          <cell r="D261">
            <v>2.0613304690000001E-2</v>
          </cell>
        </row>
        <row r="262">
          <cell r="A262" t="str">
            <v>SHORT_TERM_DEBT</v>
          </cell>
          <cell r="C262">
            <v>201402</v>
          </cell>
          <cell r="D262">
            <v>1.9560043530000001E-2</v>
          </cell>
        </row>
        <row r="263">
          <cell r="A263" t="str">
            <v>COMMON_EQUITY</v>
          </cell>
          <cell r="C263">
            <v>201402</v>
          </cell>
          <cell r="D263">
            <v>0.105</v>
          </cell>
        </row>
        <row r="264">
          <cell r="A264" t="str">
            <v>PREFERRED_STOCK</v>
          </cell>
          <cell r="C264">
            <v>201402</v>
          </cell>
          <cell r="D264">
            <v>0</v>
          </cell>
        </row>
        <row r="265">
          <cell r="A265" t="str">
            <v>INVESTMENT_TAX_CREDITS</v>
          </cell>
          <cell r="C265">
            <v>201402</v>
          </cell>
          <cell r="D265">
            <v>8.2787043690000006E-2</v>
          </cell>
        </row>
        <row r="266">
          <cell r="A266" t="str">
            <v>LONG_TERM_DEBT</v>
          </cell>
          <cell r="C266">
            <v>201402</v>
          </cell>
          <cell r="D266">
            <v>4.791976798E-2</v>
          </cell>
        </row>
        <row r="267">
          <cell r="A267" t="str">
            <v>DEFERRED_INCOME_TAX</v>
          </cell>
          <cell r="C267">
            <v>201402</v>
          </cell>
          <cell r="D267">
            <v>0</v>
          </cell>
        </row>
      </sheetData>
      <sheetData sheetId="8">
        <row r="1">
          <cell r="A1" t="str">
            <v>LEDGER_MONTH</v>
          </cell>
          <cell r="B1" t="str">
            <v>ITEM_LIST</v>
          </cell>
          <cell r="C1" t="str">
            <v>AMOUNT</v>
          </cell>
        </row>
        <row r="2">
          <cell r="A2">
            <v>201307</v>
          </cell>
          <cell r="B2" t="str">
            <v>NON_UTIL</v>
          </cell>
          <cell r="C2">
            <v>3065468069.9099998</v>
          </cell>
        </row>
        <row r="3">
          <cell r="A3">
            <v>201103</v>
          </cell>
          <cell r="B3" t="str">
            <v>NON_UTIL</v>
          </cell>
          <cell r="C3">
            <v>2586647357.3299999</v>
          </cell>
        </row>
        <row r="4">
          <cell r="A4">
            <v>201108</v>
          </cell>
          <cell r="B4" t="str">
            <v>NON_UTIL</v>
          </cell>
          <cell r="C4">
            <v>2692999899.6100001</v>
          </cell>
        </row>
        <row r="5">
          <cell r="A5">
            <v>201111</v>
          </cell>
          <cell r="B5" t="str">
            <v>NON_UTIL</v>
          </cell>
          <cell r="C5">
            <v>2719332271.4400001</v>
          </cell>
        </row>
        <row r="6">
          <cell r="A6">
            <v>201305</v>
          </cell>
          <cell r="B6" t="str">
            <v>NON_UTIL</v>
          </cell>
          <cell r="C6">
            <v>2999259762.25</v>
          </cell>
        </row>
        <row r="7">
          <cell r="A7">
            <v>201303</v>
          </cell>
          <cell r="B7" t="str">
            <v>NON_UTIL</v>
          </cell>
          <cell r="C7">
            <v>2971799018.46</v>
          </cell>
        </row>
        <row r="8">
          <cell r="A8">
            <v>201308</v>
          </cell>
          <cell r="B8" t="str">
            <v>NON_UTIL</v>
          </cell>
          <cell r="C8">
            <v>3117168796.6799998</v>
          </cell>
        </row>
        <row r="9">
          <cell r="A9">
            <v>201105</v>
          </cell>
          <cell r="B9" t="str">
            <v>NON_UTIL</v>
          </cell>
          <cell r="C9">
            <v>2623256042.9899998</v>
          </cell>
        </row>
        <row r="10">
          <cell r="A10">
            <v>201209</v>
          </cell>
          <cell r="B10" t="str">
            <v>NON_UTIL</v>
          </cell>
          <cell r="C10">
            <v>2841479168.3800001</v>
          </cell>
        </row>
        <row r="11">
          <cell r="A11">
            <v>201210</v>
          </cell>
          <cell r="B11" t="str">
            <v>NON_UTIL</v>
          </cell>
          <cell r="C11">
            <v>2870075516.02</v>
          </cell>
        </row>
        <row r="12">
          <cell r="A12">
            <v>201306</v>
          </cell>
          <cell r="B12" t="str">
            <v>NON_UTIL</v>
          </cell>
          <cell r="C12">
            <v>3011502706.2199998</v>
          </cell>
        </row>
        <row r="13">
          <cell r="A13">
            <v>201101</v>
          </cell>
          <cell r="B13" t="str">
            <v>NON_UTIL</v>
          </cell>
          <cell r="C13">
            <v>2547800495.9899998</v>
          </cell>
        </row>
        <row r="14">
          <cell r="A14">
            <v>201112</v>
          </cell>
          <cell r="B14" t="str">
            <v>NON_UTIL</v>
          </cell>
          <cell r="C14">
            <v>2733095793.8800001</v>
          </cell>
        </row>
        <row r="15">
          <cell r="A15">
            <v>201205</v>
          </cell>
          <cell r="B15" t="str">
            <v>NON_UTIL</v>
          </cell>
          <cell r="C15">
            <v>2794177072.9000001</v>
          </cell>
        </row>
        <row r="16">
          <cell r="A16">
            <v>201106</v>
          </cell>
          <cell r="B16" t="str">
            <v>NON_UTIL</v>
          </cell>
          <cell r="C16">
            <v>2642675735.25</v>
          </cell>
        </row>
        <row r="17">
          <cell r="A17">
            <v>201107</v>
          </cell>
          <cell r="B17" t="str">
            <v>NON_UTIL</v>
          </cell>
          <cell r="C17">
            <v>2668981859.5300002</v>
          </cell>
        </row>
        <row r="18">
          <cell r="A18">
            <v>201207</v>
          </cell>
          <cell r="B18" t="str">
            <v>NON_UTIL</v>
          </cell>
          <cell r="C18">
            <v>2816152822.5999999</v>
          </cell>
        </row>
        <row r="19">
          <cell r="A19">
            <v>201301</v>
          </cell>
          <cell r="B19" t="str">
            <v>NON_UTIL</v>
          </cell>
          <cell r="C19">
            <v>2936330923.5100002</v>
          </cell>
        </row>
        <row r="20">
          <cell r="A20">
            <v>201102</v>
          </cell>
          <cell r="B20" t="str">
            <v>NON_UTIL</v>
          </cell>
          <cell r="C20">
            <v>2563557614.1300001</v>
          </cell>
        </row>
        <row r="21">
          <cell r="A21">
            <v>201204</v>
          </cell>
          <cell r="B21" t="str">
            <v>NON_UTIL</v>
          </cell>
          <cell r="C21">
            <v>2779768028.96</v>
          </cell>
        </row>
        <row r="22">
          <cell r="A22">
            <v>201208</v>
          </cell>
          <cell r="B22" t="str">
            <v>NON_UTIL</v>
          </cell>
          <cell r="C22">
            <v>2824536895.2399998</v>
          </cell>
        </row>
        <row r="23">
          <cell r="A23">
            <v>201311</v>
          </cell>
          <cell r="B23" t="str">
            <v>NON_UTIL</v>
          </cell>
          <cell r="C23">
            <v>3168941774.8000002</v>
          </cell>
        </row>
        <row r="24">
          <cell r="A24">
            <v>201302</v>
          </cell>
          <cell r="B24" t="str">
            <v>NON_UTIL</v>
          </cell>
          <cell r="C24">
            <v>2948103455.6300001</v>
          </cell>
        </row>
        <row r="25">
          <cell r="A25">
            <v>201211</v>
          </cell>
          <cell r="B25" t="str">
            <v>NON_UTIL</v>
          </cell>
          <cell r="C25">
            <v>2898357256.5</v>
          </cell>
        </row>
        <row r="26">
          <cell r="A26">
            <v>201310</v>
          </cell>
          <cell r="B26" t="str">
            <v>NON_UTIL</v>
          </cell>
          <cell r="C26">
            <v>3153591103.0799999</v>
          </cell>
        </row>
        <row r="27">
          <cell r="A27">
            <v>201109</v>
          </cell>
          <cell r="B27" t="str">
            <v>NON_UTIL</v>
          </cell>
          <cell r="C27">
            <v>2708152772.4400001</v>
          </cell>
        </row>
        <row r="28">
          <cell r="A28">
            <v>201110</v>
          </cell>
          <cell r="B28" t="str">
            <v>NON_UTIL</v>
          </cell>
          <cell r="C28">
            <v>2714012158.71</v>
          </cell>
        </row>
        <row r="29">
          <cell r="A29">
            <v>201201</v>
          </cell>
          <cell r="B29" t="str">
            <v>NON_UTIL</v>
          </cell>
          <cell r="C29">
            <v>2741334190.1199999</v>
          </cell>
        </row>
        <row r="30">
          <cell r="A30">
            <v>201202</v>
          </cell>
          <cell r="B30" t="str">
            <v>NON_UTIL</v>
          </cell>
          <cell r="C30">
            <v>2747042921.3400002</v>
          </cell>
        </row>
        <row r="31">
          <cell r="A31">
            <v>201203</v>
          </cell>
          <cell r="B31" t="str">
            <v>NON_UTIL</v>
          </cell>
          <cell r="C31">
            <v>2765646655.6199999</v>
          </cell>
        </row>
        <row r="32">
          <cell r="A32">
            <v>201206</v>
          </cell>
          <cell r="B32" t="str">
            <v>NON_UTIL</v>
          </cell>
          <cell r="C32">
            <v>2805355734.75</v>
          </cell>
        </row>
        <row r="33">
          <cell r="A33">
            <v>201212</v>
          </cell>
          <cell r="B33" t="str">
            <v>NON_UTIL</v>
          </cell>
          <cell r="C33">
            <v>2921723672.8499999</v>
          </cell>
        </row>
        <row r="34">
          <cell r="A34">
            <v>201304</v>
          </cell>
          <cell r="B34" t="str">
            <v>NON_UTIL</v>
          </cell>
          <cell r="C34">
            <v>2985736655.9499998</v>
          </cell>
        </row>
        <row r="35">
          <cell r="A35">
            <v>201309</v>
          </cell>
          <cell r="B35" t="str">
            <v>NON_UTIL</v>
          </cell>
          <cell r="C35">
            <v>3138368855.6399999</v>
          </cell>
        </row>
        <row r="36">
          <cell r="A36">
            <v>201104</v>
          </cell>
          <cell r="B36" t="str">
            <v>NON_UTIL</v>
          </cell>
          <cell r="C36">
            <v>2604711856.6799998</v>
          </cell>
        </row>
        <row r="37">
          <cell r="A37">
            <v>201312</v>
          </cell>
          <cell r="B37" t="str">
            <v>NON_UTIL</v>
          </cell>
          <cell r="C37">
            <v>3191872635.6399999</v>
          </cell>
        </row>
        <row r="38">
          <cell r="A38">
            <v>201401</v>
          </cell>
          <cell r="B38" t="str">
            <v>NON_UTIL</v>
          </cell>
          <cell r="C38">
            <v>3220163929.3299999</v>
          </cell>
        </row>
        <row r="39">
          <cell r="A39">
            <v>201402</v>
          </cell>
          <cell r="B39" t="str">
            <v>NON_UTIL</v>
          </cell>
          <cell r="C39">
            <v>3245390072.96</v>
          </cell>
        </row>
      </sheetData>
      <sheetData sheetId="9">
        <row r="24">
          <cell r="E24">
            <v>-629277839.47000003</v>
          </cell>
        </row>
      </sheetData>
      <sheetData sheetId="10">
        <row r="24">
          <cell r="E24">
            <v>-748810870.34000003</v>
          </cell>
        </row>
      </sheetData>
      <sheetData sheetId="11">
        <row r="3">
          <cell r="F3">
            <v>7095495945.1400003</v>
          </cell>
        </row>
      </sheetData>
      <sheetData sheetId="12">
        <row r="3">
          <cell r="F3">
            <v>7062844860.6000004</v>
          </cell>
        </row>
      </sheetData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Analysis"/>
      <sheetName val="Summary"/>
      <sheetName val="All Companies"/>
      <sheetName val="No provs for..."/>
      <sheetName val="Change in Deferred Taxes"/>
      <sheetName val="Pivot Hard Code"/>
      <sheetName val="Pivot Table"/>
      <sheetName val="All Tax Expense"/>
      <sheetName val="Cos sold Q4"/>
      <sheetName val="Sheet1"/>
      <sheetName val="Sheet2"/>
      <sheetName val="Sheet3"/>
      <sheetName val="Sheet4"/>
      <sheetName val="Sheet5"/>
    </sheetNames>
    <sheetDataSet>
      <sheetData sheetId="0"/>
      <sheetData sheetId="1"/>
      <sheetData sheetId="2"/>
      <sheetData sheetId="3" refreshError="1">
        <row r="1">
          <cell r="A1" t="str">
            <v>FPL Energy, LLC &amp; Subsidiaries</v>
          </cell>
        </row>
        <row r="2">
          <cell r="B2" t="str">
            <v>For the YTD Period Ended 3/31/2005</v>
          </cell>
          <cell r="L2" t="str">
            <v xml:space="preserve"> </v>
          </cell>
          <cell r="W2" t="str">
            <v>Stockton</v>
          </cell>
          <cell r="X2" t="str">
            <v>High Sierra</v>
          </cell>
          <cell r="Z2" t="str">
            <v>VAPS</v>
          </cell>
          <cell r="AX2" t="str">
            <v>Marcus Hook 750</v>
          </cell>
          <cell r="AY2" t="str">
            <v>Marcus Hook 50</v>
          </cell>
        </row>
        <row r="3">
          <cell r="B3" t="str">
            <v>For the YTD Period Ended 6/30/2005</v>
          </cell>
          <cell r="H3">
            <v>4000</v>
          </cell>
          <cell r="J3">
            <v>5002</v>
          </cell>
          <cell r="K3" t="str">
            <v>PC # 1001</v>
          </cell>
          <cell r="L3">
            <v>4015</v>
          </cell>
          <cell r="M3">
            <v>4008</v>
          </cell>
          <cell r="N3">
            <v>5023</v>
          </cell>
          <cell r="O3">
            <v>4005</v>
          </cell>
          <cell r="P3">
            <v>5012</v>
          </cell>
          <cell r="Q3">
            <v>5013</v>
          </cell>
          <cell r="R3">
            <v>4007</v>
          </cell>
          <cell r="S3">
            <v>4017</v>
          </cell>
          <cell r="T3">
            <v>4023</v>
          </cell>
          <cell r="U3">
            <v>4016</v>
          </cell>
          <cell r="V3">
            <v>4013</v>
          </cell>
          <cell r="W3">
            <v>4012</v>
          </cell>
          <cell r="X3">
            <v>4006</v>
          </cell>
          <cell r="Y3">
            <v>4020</v>
          </cell>
          <cell r="Z3">
            <v>5008</v>
          </cell>
          <cell r="AA3">
            <v>4010</v>
          </cell>
          <cell r="AB3">
            <v>4060</v>
          </cell>
          <cell r="AC3">
            <v>5030</v>
          </cell>
          <cell r="AD3">
            <v>5011</v>
          </cell>
          <cell r="AE3">
            <v>4041</v>
          </cell>
          <cell r="AF3">
            <v>4039</v>
          </cell>
          <cell r="AG3">
            <v>4034</v>
          </cell>
          <cell r="AH3">
            <v>4042</v>
          </cell>
          <cell r="AI3">
            <v>4036</v>
          </cell>
          <cell r="AJ3">
            <v>4045</v>
          </cell>
          <cell r="AK3">
            <v>5016</v>
          </cell>
          <cell r="AL3">
            <v>5077</v>
          </cell>
          <cell r="AM3">
            <v>5005</v>
          </cell>
          <cell r="AN3">
            <v>4049</v>
          </cell>
          <cell r="AO3">
            <v>5019</v>
          </cell>
          <cell r="AP3">
            <v>4050</v>
          </cell>
          <cell r="AQ3">
            <v>4061</v>
          </cell>
          <cell r="AR3">
            <v>4062</v>
          </cell>
          <cell r="AS3">
            <v>4063</v>
          </cell>
          <cell r="AT3">
            <v>5039</v>
          </cell>
          <cell r="AU3">
            <v>5040</v>
          </cell>
          <cell r="AV3">
            <v>5038</v>
          </cell>
          <cell r="AW3">
            <v>4054</v>
          </cell>
          <cell r="AX3">
            <v>5026</v>
          </cell>
          <cell r="AY3">
            <v>5021</v>
          </cell>
          <cell r="AZ3">
            <v>5031</v>
          </cell>
          <cell r="BA3">
            <v>5035</v>
          </cell>
          <cell r="BB3">
            <v>5037</v>
          </cell>
          <cell r="BC3">
            <v>5050</v>
          </cell>
          <cell r="BD3">
            <v>5053</v>
          </cell>
          <cell r="BE3">
            <v>5028</v>
          </cell>
          <cell r="BF3">
            <v>4106</v>
          </cell>
          <cell r="BG3">
            <v>5054</v>
          </cell>
          <cell r="BH3">
            <v>5056</v>
          </cell>
          <cell r="BI3">
            <v>5059</v>
          </cell>
          <cell r="BJ3">
            <v>4105</v>
          </cell>
          <cell r="BK3">
            <v>5060</v>
          </cell>
          <cell r="BL3">
            <v>4074</v>
          </cell>
          <cell r="BM3">
            <v>4068</v>
          </cell>
          <cell r="BN3">
            <v>5061</v>
          </cell>
          <cell r="BO3">
            <v>4090</v>
          </cell>
          <cell r="BP3">
            <v>5070</v>
          </cell>
          <cell r="BQ3">
            <v>5065</v>
          </cell>
          <cell r="BR3">
            <v>5064</v>
          </cell>
          <cell r="BS3">
            <v>5063</v>
          </cell>
          <cell r="BT3">
            <v>5076</v>
          </cell>
          <cell r="BU3">
            <v>5067</v>
          </cell>
          <cell r="BV3">
            <v>4084</v>
          </cell>
          <cell r="BW3">
            <v>4104</v>
          </cell>
          <cell r="BX3">
            <v>5082</v>
          </cell>
          <cell r="BY3">
            <v>5083</v>
          </cell>
          <cell r="BZ3">
            <v>4087</v>
          </cell>
          <cell r="CA3">
            <v>4096</v>
          </cell>
          <cell r="CB3">
            <v>5068</v>
          </cell>
          <cell r="CC3">
            <v>5085</v>
          </cell>
          <cell r="CD3">
            <v>5084</v>
          </cell>
          <cell r="CE3">
            <v>4097</v>
          </cell>
          <cell r="CF3">
            <v>5089</v>
          </cell>
          <cell r="CG3">
            <v>4099</v>
          </cell>
          <cell r="CH3">
            <v>4101</v>
          </cell>
          <cell r="CI3">
            <v>4094</v>
          </cell>
          <cell r="CJ3">
            <v>5091</v>
          </cell>
          <cell r="CK3">
            <v>5095</v>
          </cell>
          <cell r="CL3">
            <v>4093</v>
          </cell>
          <cell r="CM3">
            <v>5096</v>
          </cell>
          <cell r="CN3">
            <v>5102</v>
          </cell>
          <cell r="CO3">
            <v>5103</v>
          </cell>
          <cell r="CP3">
            <v>4112</v>
          </cell>
          <cell r="CQ3">
            <v>5099</v>
          </cell>
          <cell r="CR3">
            <v>5100</v>
          </cell>
          <cell r="CS3">
            <v>5098</v>
          </cell>
          <cell r="CT3">
            <v>2000</v>
          </cell>
          <cell r="CU3">
            <v>2400</v>
          </cell>
          <cell r="CV3">
            <v>2001</v>
          </cell>
          <cell r="CW3">
            <v>2003</v>
          </cell>
          <cell r="CX3">
            <v>2004</v>
          </cell>
          <cell r="CY3">
            <v>2005</v>
          </cell>
          <cell r="CZ3">
            <v>2404</v>
          </cell>
          <cell r="DA3">
            <v>4076</v>
          </cell>
          <cell r="DB3">
            <v>7200</v>
          </cell>
        </row>
        <row r="4">
          <cell r="A4" t="str">
            <v>For the YTD Period Ended 12/31/2005</v>
          </cell>
          <cell r="B4" t="str">
            <v>For the YTD Period Ended 9/30/2005</v>
          </cell>
          <cell r="D4" t="str">
            <v>Consol.</v>
          </cell>
          <cell r="E4" t="str">
            <v>Check Total</v>
          </cell>
          <cell r="I4" t="str">
            <v>Mojave 3/5</v>
          </cell>
          <cell r="J4" t="str">
            <v>ESI</v>
          </cell>
          <cell r="K4" t="str">
            <v>ESI</v>
          </cell>
          <cell r="AC4" t="str">
            <v>FPLE Lake</v>
          </cell>
          <cell r="AX4" t="str">
            <v>FPLE MH</v>
          </cell>
          <cell r="AZ4" t="str">
            <v>FPLE Pecos</v>
          </cell>
          <cell r="BA4" t="str">
            <v xml:space="preserve">FPLE </v>
          </cell>
          <cell r="BB4" t="str">
            <v>FPLE</v>
          </cell>
          <cell r="BC4" t="str">
            <v xml:space="preserve">FPLE </v>
          </cell>
          <cell r="BD4" t="str">
            <v>FPLE</v>
          </cell>
          <cell r="BE4" t="str">
            <v xml:space="preserve"> </v>
          </cell>
          <cell r="BJ4" t="str">
            <v>Meyersdale</v>
          </cell>
          <cell r="BK4" t="str">
            <v>Hancock</v>
          </cell>
          <cell r="BL4" t="str">
            <v>FPLE Const.</v>
          </cell>
          <cell r="BM4" t="str">
            <v>FPLE Virginia</v>
          </cell>
          <cell r="BV4" t="str">
            <v>American</v>
          </cell>
          <cell r="BX4" t="str">
            <v>Green</v>
          </cell>
          <cell r="BY4" t="str">
            <v>Cabazon</v>
          </cell>
          <cell r="CB4" t="str">
            <v xml:space="preserve">FPLE </v>
          </cell>
          <cell r="CC4" t="str">
            <v>(Bkd @ 4112)</v>
          </cell>
          <cell r="CE4" t="str">
            <v>FPLE Segs</v>
          </cell>
          <cell r="CF4" t="str">
            <v>(Bkd @ 4112)</v>
          </cell>
          <cell r="CG4" t="str">
            <v>National Wind</v>
          </cell>
          <cell r="CL4" t="str">
            <v xml:space="preserve">New Mexico </v>
          </cell>
          <cell r="CN4" t="str">
            <v>Mower</v>
          </cell>
          <cell r="CO4" t="str">
            <v>Post Wind</v>
          </cell>
          <cell r="CP4" t="str">
            <v>FPLE Texas</v>
          </cell>
          <cell r="CR4" t="str">
            <v xml:space="preserve">Horse </v>
          </cell>
          <cell r="CS4" t="str">
            <v>Duane</v>
          </cell>
          <cell r="CV4" t="str">
            <v>FPL Energy</v>
          </cell>
          <cell r="CW4" t="str">
            <v>BAC</v>
          </cell>
          <cell r="CX4" t="str">
            <v xml:space="preserve">Square Lake </v>
          </cell>
          <cell r="CY4" t="str">
            <v>FPLE Proj.</v>
          </cell>
          <cell r="DA4" t="str">
            <v>Tower</v>
          </cell>
          <cell r="DB4" t="str">
            <v>FPL Group</v>
          </cell>
        </row>
        <row r="5">
          <cell r="B5" t="str">
            <v>For the YTD Period Ended 12/31/2005</v>
          </cell>
          <cell r="D5" t="str">
            <v>Total</v>
          </cell>
          <cell r="H5" t="str">
            <v>ESI Pure</v>
          </cell>
          <cell r="I5" t="str">
            <v>Lev. Lease</v>
          </cell>
          <cell r="J5" t="str">
            <v>(Mojave)</v>
          </cell>
          <cell r="K5" t="str">
            <v>(Birch)</v>
          </cell>
          <cell r="L5" t="str">
            <v>ESI Bay</v>
          </cell>
          <cell r="M5" t="str">
            <v>Double C</v>
          </cell>
          <cell r="N5" t="str">
            <v>Doswell</v>
          </cell>
          <cell r="O5" t="str">
            <v>Ebensburg</v>
          </cell>
          <cell r="P5" t="str">
            <v>Hyp VIII</v>
          </cell>
          <cell r="Q5" t="str">
            <v>Hyp IX</v>
          </cell>
          <cell r="R5" t="str">
            <v>ESI KF</v>
          </cell>
          <cell r="S5" t="str">
            <v>MES</v>
          </cell>
          <cell r="T5" t="str">
            <v>Mont. Co.</v>
          </cell>
          <cell r="U5" t="str">
            <v>ESI Mult.</v>
          </cell>
          <cell r="V5" t="str">
            <v>ESI Pitts</v>
          </cell>
          <cell r="W5" t="str">
            <v>CH Posdef</v>
          </cell>
          <cell r="X5" t="str">
            <v>ESI Sierra</v>
          </cell>
          <cell r="Y5" t="str">
            <v>Sky River</v>
          </cell>
          <cell r="Z5" t="str">
            <v>ESI Virginia</v>
          </cell>
          <cell r="AA5" t="str">
            <v>ESI Victory</v>
          </cell>
          <cell r="AB5" t="str">
            <v>ESI Chero</v>
          </cell>
          <cell r="AC5" t="str">
            <v>Benton Acq</v>
          </cell>
          <cell r="AD5" t="str">
            <v>Oper. Svc.</v>
          </cell>
          <cell r="AE5" t="str">
            <v>Sullivan Street</v>
          </cell>
          <cell r="AF5" t="str">
            <v>Northern Cross</v>
          </cell>
          <cell r="AG5" t="str">
            <v>Altamont Acq.</v>
          </cell>
          <cell r="AH5" t="str">
            <v>Tehachapi Acq.</v>
          </cell>
          <cell r="AI5" t="str">
            <v>NE Energy</v>
          </cell>
          <cell r="AJ5" t="str">
            <v>NE Fuel Mgmt</v>
          </cell>
          <cell r="AK5" t="str">
            <v>Cerro Gordo</v>
          </cell>
          <cell r="AL5" t="str">
            <v>SW Mesa</v>
          </cell>
          <cell r="AM5" t="str">
            <v>ESI Vansycle</v>
          </cell>
          <cell r="AN5" t="str">
            <v xml:space="preserve">Ridgetop </v>
          </cell>
          <cell r="AO5" t="str">
            <v>Paris</v>
          </cell>
          <cell r="AP5" t="str">
            <v>Pacific Crest</v>
          </cell>
          <cell r="AQ5" t="str">
            <v>Mojave Op Svc</v>
          </cell>
          <cell r="AR5" t="str">
            <v>TPC Windfarms</v>
          </cell>
          <cell r="AS5" t="str">
            <v>FPLE Bastrop</v>
          </cell>
          <cell r="AT5" t="str">
            <v>Gray County</v>
          </cell>
          <cell r="AU5" t="str">
            <v>Upton</v>
          </cell>
          <cell r="AV5" t="str">
            <v>Montfort</v>
          </cell>
          <cell r="AW5" t="str">
            <v>UFG Holdings</v>
          </cell>
          <cell r="AX5" t="str">
            <v>700, LLC</v>
          </cell>
          <cell r="AY5" t="str">
            <v>MH50</v>
          </cell>
          <cell r="AZ5" t="str">
            <v>Wind I GP</v>
          </cell>
          <cell r="BA5" t="str">
            <v>Forney</v>
          </cell>
          <cell r="BB5" t="str">
            <v>Stateline</v>
          </cell>
          <cell r="BC5" t="str">
            <v>Calhoun</v>
          </cell>
          <cell r="BD5" t="str">
            <v>Blythe</v>
          </cell>
          <cell r="BE5" t="str">
            <v>RISE</v>
          </cell>
          <cell r="BF5" t="str">
            <v>Backbone</v>
          </cell>
          <cell r="BG5" t="str">
            <v>Delaware Mtn</v>
          </cell>
          <cell r="BH5" t="str">
            <v>Indian Mesa</v>
          </cell>
          <cell r="BI5" t="str">
            <v>Penn Wind</v>
          </cell>
          <cell r="BJ5" t="str">
            <v xml:space="preserve"> Wind</v>
          </cell>
          <cell r="BK5" t="str">
            <v>County</v>
          </cell>
          <cell r="BL5" t="str">
            <v>Funding</v>
          </cell>
          <cell r="BM5" t="str">
            <v>Funding Corp</v>
          </cell>
          <cell r="BN5" t="str">
            <v>Highwinds</v>
          </cell>
          <cell r="BO5" t="str">
            <v>New Mexico</v>
          </cell>
          <cell r="BP5" t="str">
            <v>Seabrook</v>
          </cell>
          <cell r="BQ5" t="str">
            <v>Oklahoma</v>
          </cell>
          <cell r="BR5" t="str">
            <v>N Dakota</v>
          </cell>
          <cell r="BS5" t="str">
            <v>S  Dakota</v>
          </cell>
          <cell r="BT5" t="str">
            <v>Sooner</v>
          </cell>
          <cell r="BU5" t="str">
            <v>Wyoming</v>
          </cell>
          <cell r="BV5" t="str">
            <v>Wind</v>
          </cell>
          <cell r="BW5" t="str">
            <v>Waymart</v>
          </cell>
          <cell r="BX5" t="str">
            <v>Power</v>
          </cell>
          <cell r="BY5" t="str">
            <v>Wind</v>
          </cell>
          <cell r="BZ5" t="str">
            <v>WPP 93</v>
          </cell>
          <cell r="CA5" t="str">
            <v>WPP 94</v>
          </cell>
          <cell r="CB5" t="str">
            <v>Bays &amp; Jbay</v>
          </cell>
          <cell r="CC5" t="str">
            <v>Callahan</v>
          </cell>
          <cell r="CD5" t="str">
            <v>Diablo Winds</v>
          </cell>
          <cell r="CE5" t="str">
            <v>III-VII</v>
          </cell>
          <cell r="CF5" t="str">
            <v>Horse Hollow</v>
          </cell>
          <cell r="CG5" t="str">
            <v>Portfolio</v>
          </cell>
          <cell r="CH5" t="str">
            <v>National Wind</v>
          </cell>
          <cell r="CI5" t="str">
            <v>NAPS</v>
          </cell>
          <cell r="CJ5" t="str">
            <v>AE-LIPA</v>
          </cell>
          <cell r="CK5" t="str">
            <v>Gexa</v>
          </cell>
          <cell r="CL5" t="str">
            <v>Ops Svcs</v>
          </cell>
          <cell r="CM5" t="str">
            <v>Burleigh</v>
          </cell>
          <cell r="CN5" t="str">
            <v>County</v>
          </cell>
          <cell r="CO5" t="str">
            <v>Farm</v>
          </cell>
          <cell r="CP5" t="str">
            <v>Wind LP</v>
          </cell>
          <cell r="CQ5" t="str">
            <v>Oliver Wind</v>
          </cell>
          <cell r="CR5" t="str">
            <v>Hollow II</v>
          </cell>
          <cell r="CS5" t="str">
            <v>Arnold</v>
          </cell>
          <cell r="CT5" t="str">
            <v>FPL-E Pure</v>
          </cell>
          <cell r="CU5" t="str">
            <v>FPLE Maine</v>
          </cell>
          <cell r="CV5" t="str">
            <v>Pwr Mkgt</v>
          </cell>
          <cell r="CW5" t="str">
            <v>Investments</v>
          </cell>
          <cell r="CX5" t="str">
            <v>Holdings</v>
          </cell>
          <cell r="CY5" t="str">
            <v>Management</v>
          </cell>
          <cell r="CZ5" t="str">
            <v>Weatherford</v>
          </cell>
          <cell r="DA5" t="str">
            <v>Associates</v>
          </cell>
          <cell r="DB5" t="str">
            <v>International</v>
          </cell>
        </row>
        <row r="6">
          <cell r="A6" t="str">
            <v>YTD Gross Earnings</v>
          </cell>
          <cell r="D6">
            <v>242000075.08554104</v>
          </cell>
          <cell r="H6">
            <v>0</v>
          </cell>
          <cell r="I6">
            <v>3576938.32</v>
          </cell>
          <cell r="J6">
            <v>3370241.2949999995</v>
          </cell>
          <cell r="K6">
            <v>594244.48545000004</v>
          </cell>
          <cell r="L6">
            <v>449494.5</v>
          </cell>
          <cell r="M6">
            <v>0</v>
          </cell>
          <cell r="N6">
            <v>42637615</v>
          </cell>
          <cell r="O6">
            <v>1560634.3209600002</v>
          </cell>
          <cell r="P6">
            <v>4871813.1000000006</v>
          </cell>
          <cell r="Q6">
            <v>3968659.5200000005</v>
          </cell>
          <cell r="R6">
            <v>0</v>
          </cell>
          <cell r="S6">
            <v>0</v>
          </cell>
          <cell r="T6">
            <v>1200801.6000000001</v>
          </cell>
          <cell r="U6">
            <v>-23424.57</v>
          </cell>
          <cell r="V6">
            <v>-600.63</v>
          </cell>
          <cell r="W6">
            <v>17780008.809999999</v>
          </cell>
          <cell r="X6">
            <v>0</v>
          </cell>
          <cell r="Y6">
            <v>7680605.6000000006</v>
          </cell>
          <cell r="Z6">
            <v>0</v>
          </cell>
          <cell r="AA6">
            <v>2168467.4600000004</v>
          </cell>
        </row>
        <row r="7">
          <cell r="A7" t="str">
            <v>2003 True-up Entry Recorded in 2004</v>
          </cell>
          <cell r="D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A8" t="str">
            <v>Goodwill Amortization</v>
          </cell>
          <cell r="D8">
            <v>4091548.39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763797</v>
          </cell>
          <cell r="M8">
            <v>0</v>
          </cell>
          <cell r="N8">
            <v>0</v>
          </cell>
          <cell r="O8">
            <v>0</v>
          </cell>
          <cell r="P8">
            <v>-598740</v>
          </cell>
          <cell r="Q8">
            <v>-365940</v>
          </cell>
          <cell r="R8">
            <v>0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A9" t="str">
            <v>Other Income/(Expense) of ESI Sub.</v>
          </cell>
          <cell r="D9">
            <v>-165183507.22</v>
          </cell>
          <cell r="H9">
            <v>5411259.2000000002</v>
          </cell>
          <cell r="I9">
            <v>0</v>
          </cell>
          <cell r="J9">
            <v>0</v>
          </cell>
          <cell r="K9">
            <v>0</v>
          </cell>
          <cell r="L9">
            <v>32109</v>
          </cell>
          <cell r="M9">
            <v>-3320.77</v>
          </cell>
          <cell r="N9">
            <v>1129881</v>
          </cell>
          <cell r="O9">
            <v>-415428</v>
          </cell>
          <cell r="P9">
            <v>926213</v>
          </cell>
          <cell r="Q9">
            <v>1014086</v>
          </cell>
          <cell r="R9">
            <v>0</v>
          </cell>
          <cell r="S9">
            <v>-12496.5</v>
          </cell>
          <cell r="T9">
            <v>-1257123</v>
          </cell>
          <cell r="V9">
            <v>-8111</v>
          </cell>
          <cell r="W9">
            <v>148146.34</v>
          </cell>
          <cell r="Y9">
            <v>-18728.09</v>
          </cell>
          <cell r="Z9">
            <v>0</v>
          </cell>
          <cell r="AA9">
            <v>-63521.93</v>
          </cell>
        </row>
        <row r="10">
          <cell r="A10" t="str">
            <v>Other</v>
          </cell>
          <cell r="D10">
            <v>41325127.68</v>
          </cell>
          <cell r="H10">
            <v>-3576938.32</v>
          </cell>
          <cell r="I10">
            <v>0</v>
          </cell>
          <cell r="J10">
            <v>0</v>
          </cell>
          <cell r="K10">
            <v>-456563</v>
          </cell>
          <cell r="L10">
            <v>0</v>
          </cell>
          <cell r="M10">
            <v>4405500</v>
          </cell>
          <cell r="N10">
            <v>0</v>
          </cell>
          <cell r="O10">
            <v>-810634</v>
          </cell>
          <cell r="P10">
            <v>0</v>
          </cell>
          <cell r="Q10">
            <v>0</v>
          </cell>
          <cell r="R10">
            <v>4016700</v>
          </cell>
          <cell r="S10">
            <v>0</v>
          </cell>
          <cell r="T10">
            <v>953198</v>
          </cell>
          <cell r="U10">
            <v>-999</v>
          </cell>
          <cell r="V10">
            <v>182333</v>
          </cell>
          <cell r="W10">
            <v>0</v>
          </cell>
          <cell r="X10">
            <v>7985321</v>
          </cell>
          <cell r="Y10">
            <v>0</v>
          </cell>
          <cell r="Z10">
            <v>697867</v>
          </cell>
          <cell r="AA10">
            <v>0</v>
          </cell>
        </row>
        <row r="11">
          <cell r="A11" t="str">
            <v>Items taxed outside of project provision files</v>
          </cell>
          <cell r="D11">
            <v>-80273.795541003914</v>
          </cell>
          <cell r="H11">
            <v>-10358.880000000354</v>
          </cell>
          <cell r="I11">
            <v>-0.31999999983236194</v>
          </cell>
          <cell r="J11">
            <v>-0.29499999945983291</v>
          </cell>
          <cell r="K11">
            <v>-0.48545000003650784</v>
          </cell>
          <cell r="L11">
            <v>-3510.5</v>
          </cell>
          <cell r="M11">
            <v>-674.20000000018626</v>
          </cell>
          <cell r="N11">
            <v>-318</v>
          </cell>
          <cell r="O11">
            <v>-0.60096000018529594</v>
          </cell>
          <cell r="P11">
            <v>-1.1000000005587935</v>
          </cell>
          <cell r="Q11">
            <v>-90.520000000484288</v>
          </cell>
          <cell r="R11">
            <v>-47220.71</v>
          </cell>
          <cell r="S11">
            <v>0</v>
          </cell>
          <cell r="T11">
            <v>0.39999999990686774</v>
          </cell>
          <cell r="U11">
            <v>-29172.23</v>
          </cell>
          <cell r="V11">
            <v>-4013.47</v>
          </cell>
          <cell r="W11">
            <v>-46492.14999999851</v>
          </cell>
          <cell r="X11">
            <v>23842.44000000041</v>
          </cell>
          <cell r="Y11">
            <v>0.48999999929219484</v>
          </cell>
          <cell r="Z11">
            <v>0</v>
          </cell>
          <cell r="AA11">
            <v>0.46999999973922968</v>
          </cell>
        </row>
        <row r="12">
          <cell r="A12" t="str">
            <v xml:space="preserve">     Total NIBT to Date</v>
          </cell>
          <cell r="D12">
            <v>122152970.13999999</v>
          </cell>
          <cell r="E12">
            <v>122152970.14000003</v>
          </cell>
          <cell r="H12">
            <v>1823962</v>
          </cell>
          <cell r="I12">
            <v>3576938</v>
          </cell>
          <cell r="J12">
            <v>3370241</v>
          </cell>
          <cell r="K12">
            <v>137681</v>
          </cell>
          <cell r="L12">
            <v>1241890</v>
          </cell>
          <cell r="M12">
            <v>4401505.03</v>
          </cell>
          <cell r="N12">
            <v>43767178</v>
          </cell>
          <cell r="O12">
            <v>334571.71999999997</v>
          </cell>
          <cell r="P12">
            <v>5199285</v>
          </cell>
          <cell r="Q12">
            <v>4616715</v>
          </cell>
          <cell r="R12">
            <v>3969479.29</v>
          </cell>
          <cell r="S12">
            <v>-12496.5</v>
          </cell>
          <cell r="T12">
            <v>896877</v>
          </cell>
          <cell r="U12">
            <v>-53595.8</v>
          </cell>
          <cell r="V12">
            <v>169607.9</v>
          </cell>
          <cell r="W12">
            <v>17881663</v>
          </cell>
          <cell r="X12">
            <v>8009163.4400000004</v>
          </cell>
          <cell r="Y12">
            <v>7661878</v>
          </cell>
          <cell r="Z12">
            <v>697867</v>
          </cell>
          <cell r="AA12">
            <v>2104946</v>
          </cell>
        </row>
        <row r="13">
          <cell r="A13" t="str">
            <v>Per G/L</v>
          </cell>
          <cell r="D13">
            <v>122152969.94</v>
          </cell>
          <cell r="E13">
            <v>122152965</v>
          </cell>
          <cell r="H13">
            <v>1823962</v>
          </cell>
          <cell r="I13">
            <v>3576938</v>
          </cell>
          <cell r="J13">
            <v>3370241</v>
          </cell>
          <cell r="K13">
            <v>137681</v>
          </cell>
          <cell r="L13">
            <v>1241890</v>
          </cell>
          <cell r="M13">
            <v>4401505.03</v>
          </cell>
          <cell r="N13">
            <v>43767178</v>
          </cell>
          <cell r="O13">
            <v>334571.71999999997</v>
          </cell>
          <cell r="P13">
            <v>5199285</v>
          </cell>
          <cell r="Q13">
            <v>4616715</v>
          </cell>
          <cell r="R13">
            <v>3969479.29</v>
          </cell>
          <cell r="S13">
            <v>-12496.5</v>
          </cell>
          <cell r="T13">
            <v>896877</v>
          </cell>
          <cell r="U13">
            <v>-53595.8</v>
          </cell>
          <cell r="V13">
            <v>169607.9</v>
          </cell>
          <cell r="W13">
            <v>17881663</v>
          </cell>
          <cell r="X13">
            <v>8009163.4400000004</v>
          </cell>
          <cell r="Y13">
            <v>7661878</v>
          </cell>
          <cell r="Z13">
            <v>697867</v>
          </cell>
          <cell r="AA13">
            <v>2104946</v>
          </cell>
        </row>
        <row r="14">
          <cell r="D14">
            <v>-0.20000000238417215</v>
          </cell>
          <cell r="E14">
            <v>5.1400000303983688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E15">
            <v>4.9399999976158142</v>
          </cell>
        </row>
        <row r="16">
          <cell r="A16" t="str">
            <v>PERMANENT DIFFERENCES:</v>
          </cell>
        </row>
        <row r="17">
          <cell r="A17" t="str">
            <v>Items taxed outside of project provision files</v>
          </cell>
          <cell r="D17">
            <v>80273.475541004082</v>
          </cell>
          <cell r="H17">
            <v>10358.880000000354</v>
          </cell>
          <cell r="I17">
            <v>0</v>
          </cell>
          <cell r="J17">
            <v>0.29499999945983291</v>
          </cell>
          <cell r="K17">
            <v>0.48545000003650784</v>
          </cell>
          <cell r="L17">
            <v>3510.5</v>
          </cell>
          <cell r="M17">
            <v>674.20000000018626</v>
          </cell>
          <cell r="N17">
            <v>318</v>
          </cell>
          <cell r="O17">
            <v>0.60096000018529594</v>
          </cell>
          <cell r="P17">
            <v>1.1000000005587935</v>
          </cell>
          <cell r="Q17">
            <v>90.520000000484288</v>
          </cell>
          <cell r="R17">
            <v>47220.71</v>
          </cell>
          <cell r="S17">
            <v>0</v>
          </cell>
          <cell r="T17">
            <v>-0.39999999990686774</v>
          </cell>
          <cell r="U17">
            <v>29172.23</v>
          </cell>
          <cell r="V17">
            <v>4013.47</v>
          </cell>
          <cell r="W17">
            <v>46492.14999999851</v>
          </cell>
          <cell r="X17">
            <v>-23842.44000000041</v>
          </cell>
          <cell r="Y17">
            <v>-0.48999999929219484</v>
          </cell>
          <cell r="Z17">
            <v>0</v>
          </cell>
          <cell r="AA17">
            <v>-0.46999999973922968</v>
          </cell>
        </row>
        <row r="18">
          <cell r="A18" t="str">
            <v>Less:  True-up of P/Y Earnings</v>
          </cell>
          <cell r="D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50% Disallowed Meals &amp; Entertainment</v>
          </cell>
          <cell r="D19">
            <v>242869.71000000002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W19">
            <v>0</v>
          </cell>
          <cell r="X19">
            <v>0</v>
          </cell>
          <cell r="Y19">
            <v>0</v>
          </cell>
          <cell r="Z19">
            <v>344.5</v>
          </cell>
          <cell r="AA19">
            <v>0</v>
          </cell>
        </row>
        <row r="20">
          <cell r="A20" t="str">
            <v>Prior Year(s) Current Tax True-up(s)</v>
          </cell>
          <cell r="D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Fines &amp; Penalties</v>
          </cell>
          <cell r="D21">
            <v>1650.99</v>
          </cell>
          <cell r="H21">
            <v>463.2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W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Decommissioning Fund</v>
          </cell>
          <cell r="D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W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Sec. 199 Deduction (QPID)</v>
          </cell>
          <cell r="D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W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Tax Exempt Interest Income</v>
          </cell>
          <cell r="D24">
            <v>-1637312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W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 xml:space="preserve">Other  </v>
          </cell>
          <cell r="D25">
            <v>202749.17500000002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7">
          <cell r="A27" t="str">
            <v xml:space="preserve">    TOTAL</v>
          </cell>
          <cell r="D27">
            <v>-1109768.649458996</v>
          </cell>
          <cell r="E27">
            <v>-1109768.6494589958</v>
          </cell>
          <cell r="H27">
            <v>10822.080000000355</v>
          </cell>
          <cell r="I27">
            <v>0</v>
          </cell>
          <cell r="J27">
            <v>0.29499999945983291</v>
          </cell>
          <cell r="K27">
            <v>0.48545000003650784</v>
          </cell>
          <cell r="L27">
            <v>3510.5</v>
          </cell>
          <cell r="M27">
            <v>674.20000000018626</v>
          </cell>
          <cell r="N27">
            <v>318</v>
          </cell>
          <cell r="O27">
            <v>0.60096000018529594</v>
          </cell>
          <cell r="P27">
            <v>1.1000000005587935</v>
          </cell>
          <cell r="Q27">
            <v>90.520000000484288</v>
          </cell>
          <cell r="R27">
            <v>47220.71</v>
          </cell>
          <cell r="S27">
            <v>0</v>
          </cell>
          <cell r="T27">
            <v>-0.39999999990686774</v>
          </cell>
          <cell r="U27">
            <v>29172.23</v>
          </cell>
          <cell r="V27">
            <v>4013.47</v>
          </cell>
          <cell r="W27">
            <v>46492.14999999851</v>
          </cell>
          <cell r="X27">
            <v>-23842.44000000041</v>
          </cell>
          <cell r="Y27">
            <v>-0.48999999929219484</v>
          </cell>
          <cell r="Z27">
            <v>344.5</v>
          </cell>
          <cell r="AA27">
            <v>-0.46999999973922968</v>
          </cell>
        </row>
        <row r="29">
          <cell r="A29" t="str">
            <v>TEMPORARY DIFFERENCES:</v>
          </cell>
        </row>
        <row r="30">
          <cell r="A30" t="str">
            <v xml:space="preserve">Book Depreciation Expense </v>
          </cell>
          <cell r="D30">
            <v>291679348.62379998</v>
          </cell>
          <cell r="H30">
            <v>18490.8</v>
          </cell>
          <cell r="I30">
            <v>0</v>
          </cell>
          <cell r="J30">
            <v>18293.38</v>
          </cell>
          <cell r="K30">
            <v>0</v>
          </cell>
          <cell r="L30">
            <v>0</v>
          </cell>
          <cell r="M30">
            <v>0</v>
          </cell>
          <cell r="N30">
            <v>13379628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908807.82</v>
          </cell>
          <cell r="X30">
            <v>0</v>
          </cell>
          <cell r="Y30">
            <v>1749141.88</v>
          </cell>
          <cell r="Z30">
            <v>0</v>
          </cell>
          <cell r="AA30">
            <v>333923.75</v>
          </cell>
        </row>
        <row r="31">
          <cell r="A31" t="str">
            <v xml:space="preserve">Tax Depreciation Expense </v>
          </cell>
          <cell r="D31">
            <v>-702380661.4576</v>
          </cell>
          <cell r="H31">
            <v>0</v>
          </cell>
          <cell r="J31">
            <v>-19866</v>
          </cell>
          <cell r="K31">
            <v>0</v>
          </cell>
          <cell r="L31">
            <v>0</v>
          </cell>
          <cell r="N31">
            <v>-21963490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W31">
            <v>-4638938</v>
          </cell>
          <cell r="Y31">
            <v>-5718233.0800000001</v>
          </cell>
          <cell r="Z31">
            <v>0</v>
          </cell>
          <cell r="AA31">
            <v>-1430359</v>
          </cell>
        </row>
        <row r="32">
          <cell r="A32" t="str">
            <v>Amortization Expense</v>
          </cell>
          <cell r="D32">
            <v>40603388.1061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-1112126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W32">
            <v>-123644</v>
          </cell>
          <cell r="X32">
            <v>0</v>
          </cell>
          <cell r="Y32">
            <v>920883.62</v>
          </cell>
          <cell r="Z32">
            <v>0</v>
          </cell>
          <cell r="AA32">
            <v>207270.66</v>
          </cell>
        </row>
        <row r="33">
          <cell r="A33" t="str">
            <v xml:space="preserve">Accretion Expense </v>
          </cell>
          <cell r="D33">
            <v>-42054180.329999998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-763797</v>
          </cell>
          <cell r="N33">
            <v>0</v>
          </cell>
          <cell r="O33">
            <v>0</v>
          </cell>
          <cell r="P33">
            <v>598740</v>
          </cell>
          <cell r="Q33">
            <v>365940</v>
          </cell>
          <cell r="S33">
            <v>0</v>
          </cell>
          <cell r="T33">
            <v>0</v>
          </cell>
          <cell r="W33">
            <v>24630.240000000002</v>
          </cell>
          <cell r="Y33">
            <v>-144225.23000000001</v>
          </cell>
          <cell r="Z33">
            <v>0</v>
          </cell>
          <cell r="AA33">
            <v>18226.05</v>
          </cell>
        </row>
        <row r="34">
          <cell r="A34" t="str">
            <v xml:space="preserve">Major Maintenance </v>
          </cell>
          <cell r="D34">
            <v>30460651.939999998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2779050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W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Deferred Financing Costs</v>
          </cell>
          <cell r="D35">
            <v>1317802.07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W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A36" t="str">
            <v>Sec 195 Startup Costs</v>
          </cell>
          <cell r="D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W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Goodwill/Asset Impairment</v>
          </cell>
          <cell r="D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0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Interest Expense</v>
          </cell>
          <cell r="D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 t="str">
            <v>Mark to Market</v>
          </cell>
          <cell r="D39">
            <v>177939171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W39">
            <v>3283355</v>
          </cell>
          <cell r="Y39">
            <v>0</v>
          </cell>
          <cell r="Z39">
            <v>0</v>
          </cell>
          <cell r="AA39">
            <v>0</v>
          </cell>
        </row>
        <row r="40">
          <cell r="A40" t="str">
            <v>Reserves</v>
          </cell>
          <cell r="D40">
            <v>-12827214.26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A41" t="str">
            <v>APB 91-6</v>
          </cell>
          <cell r="D41">
            <v>651770.15999999992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A42" t="str">
            <v>Accrued Employee Costs</v>
          </cell>
          <cell r="D42">
            <v>230876.97000000003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W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A43" t="str">
            <v>Gain/Loss on Sale of Assets</v>
          </cell>
          <cell r="D43">
            <v>46793417.25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W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A44" t="str">
            <v>Prepaids</v>
          </cell>
          <cell r="D44">
            <v>4343763.5144020002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-55946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W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A45" t="str">
            <v>Joint Ventures</v>
          </cell>
          <cell r="D45">
            <v>37984224.843853556</v>
          </cell>
          <cell r="H45">
            <v>0</v>
          </cell>
          <cell r="J45">
            <v>338045.0950000002</v>
          </cell>
          <cell r="K45">
            <v>218880.77805000008</v>
          </cell>
          <cell r="L45">
            <v>898468.81599999999</v>
          </cell>
          <cell r="M45">
            <v>1068606.1891780549</v>
          </cell>
          <cell r="N45">
            <v>0</v>
          </cell>
          <cell r="O45">
            <v>338169.97962000011</v>
          </cell>
          <cell r="P45">
            <v>5081823.2088000001</v>
          </cell>
          <cell r="Q45">
            <v>5184038.9204000002</v>
          </cell>
          <cell r="R45">
            <v>750907.88120580919</v>
          </cell>
          <cell r="S45">
            <v>0</v>
          </cell>
          <cell r="T45">
            <v>1921402.4</v>
          </cell>
          <cell r="U45">
            <v>0</v>
          </cell>
          <cell r="W45">
            <v>0</v>
          </cell>
          <cell r="X45">
            <v>337552.73031182104</v>
          </cell>
          <cell r="Y45">
            <v>0</v>
          </cell>
          <cell r="Z45">
            <v>0</v>
          </cell>
          <cell r="AA45">
            <v>0</v>
          </cell>
        </row>
        <row r="46">
          <cell r="A46" t="str">
            <v>Repairs</v>
          </cell>
          <cell r="D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W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A47" t="str">
            <v>Other</v>
          </cell>
          <cell r="D47">
            <v>-55731997.420000009</v>
          </cell>
          <cell r="H47">
            <v>-1066156</v>
          </cell>
          <cell r="I47">
            <v>4086053</v>
          </cell>
          <cell r="J47">
            <v>-9357</v>
          </cell>
          <cell r="K47">
            <v>456563</v>
          </cell>
          <cell r="L47">
            <v>0</v>
          </cell>
          <cell r="M47">
            <v>-1182472</v>
          </cell>
          <cell r="N47">
            <v>0</v>
          </cell>
          <cell r="O47">
            <v>810634</v>
          </cell>
          <cell r="P47">
            <v>0</v>
          </cell>
          <cell r="Q47">
            <v>0</v>
          </cell>
          <cell r="R47">
            <v>-1061864</v>
          </cell>
          <cell r="S47">
            <v>0</v>
          </cell>
          <cell r="T47">
            <v>-953198</v>
          </cell>
          <cell r="U47">
            <v>0</v>
          </cell>
          <cell r="W47">
            <v>-12400939</v>
          </cell>
          <cell r="X47">
            <v>-2301045</v>
          </cell>
          <cell r="Y47">
            <v>0</v>
          </cell>
          <cell r="Z47">
            <v>0</v>
          </cell>
          <cell r="AA47">
            <v>0</v>
          </cell>
        </row>
        <row r="48">
          <cell r="A48" t="str">
            <v xml:space="preserve">    TOTAL</v>
          </cell>
          <cell r="D48">
            <v>-180989638.98944446</v>
          </cell>
          <cell r="E48">
            <v>-180989638.98944443</v>
          </cell>
          <cell r="H48">
            <v>-1047665.2</v>
          </cell>
          <cell r="I48">
            <v>4086053</v>
          </cell>
          <cell r="J48">
            <v>327115.47500000021</v>
          </cell>
          <cell r="K48">
            <v>675443.77805000008</v>
          </cell>
          <cell r="L48">
            <v>134671.81599999999</v>
          </cell>
          <cell r="M48">
            <v>-113865.81082194508</v>
          </cell>
          <cell r="N48">
            <v>-6972884</v>
          </cell>
          <cell r="O48">
            <v>1148803.9796200001</v>
          </cell>
          <cell r="P48">
            <v>5680563.2088000001</v>
          </cell>
          <cell r="Q48">
            <v>5549978.9204000002</v>
          </cell>
          <cell r="R48">
            <v>-310956.11879419081</v>
          </cell>
          <cell r="S48">
            <v>0</v>
          </cell>
          <cell r="T48">
            <v>968204.39999999991</v>
          </cell>
          <cell r="U48">
            <v>0</v>
          </cell>
          <cell r="V48">
            <v>0</v>
          </cell>
          <cell r="W48">
            <v>-12946727.939999999</v>
          </cell>
          <cell r="X48">
            <v>-1963492.269688179</v>
          </cell>
          <cell r="Y48">
            <v>-3192432.81</v>
          </cell>
          <cell r="Z48">
            <v>0</v>
          </cell>
          <cell r="AA48">
            <v>-870938.53999999992</v>
          </cell>
        </row>
        <row r="49">
          <cell r="A49" t="str">
            <v>TAXABLE INCOME</v>
          </cell>
          <cell r="D49">
            <v>-59946437.498903468</v>
          </cell>
          <cell r="E49">
            <v>-59946437.498903304</v>
          </cell>
          <cell r="H49">
            <v>787118.88000000035</v>
          </cell>
          <cell r="I49">
            <v>7662991</v>
          </cell>
          <cell r="J49">
            <v>3697356.7699999996</v>
          </cell>
          <cell r="K49">
            <v>813125.26350000012</v>
          </cell>
          <cell r="L49">
            <v>1380072.3160000001</v>
          </cell>
          <cell r="M49">
            <v>4288313.4191780556</v>
          </cell>
          <cell r="N49">
            <v>36794612</v>
          </cell>
          <cell r="O49">
            <v>1483376.3005800003</v>
          </cell>
          <cell r="P49">
            <v>10879849.308800001</v>
          </cell>
          <cell r="Q49">
            <v>10166784.440400001</v>
          </cell>
          <cell r="R49">
            <v>3705743.8812058093</v>
          </cell>
          <cell r="S49">
            <v>-12496.5</v>
          </cell>
          <cell r="T49">
            <v>1865081</v>
          </cell>
          <cell r="U49">
            <v>-24423.570000000003</v>
          </cell>
          <cell r="V49">
            <v>173621.37</v>
          </cell>
          <cell r="W49">
            <v>4981427.209999999</v>
          </cell>
          <cell r="X49">
            <v>6021828.7303118212</v>
          </cell>
          <cell r="Y49">
            <v>4469444.7000000011</v>
          </cell>
          <cell r="Z49">
            <v>698211.5</v>
          </cell>
          <cell r="AA49">
            <v>1234006.9900000002</v>
          </cell>
        </row>
        <row r="51">
          <cell r="A51" t="str">
            <v>STATE PERMANENT DIFFERENCES:</v>
          </cell>
        </row>
        <row r="52">
          <cell r="A52" t="str">
            <v>Decommissioning Fund</v>
          </cell>
          <cell r="D52">
            <v>-9795435</v>
          </cell>
          <cell r="H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W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 t="str">
            <v>Reverse Tax Exempt Interest Income</v>
          </cell>
          <cell r="D53">
            <v>1632022.34</v>
          </cell>
          <cell r="H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W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 xml:space="preserve">Other </v>
          </cell>
          <cell r="D54">
            <v>-1632022.34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W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 t="str">
            <v xml:space="preserve">Other </v>
          </cell>
          <cell r="D55">
            <v>0</v>
          </cell>
        </row>
        <row r="56">
          <cell r="A56" t="str">
            <v>SUB-TOTAL STATE PERMANENT DIFFS</v>
          </cell>
          <cell r="D56">
            <v>-9795435</v>
          </cell>
          <cell r="E56">
            <v>-9795435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W56">
            <v>0</v>
          </cell>
          <cell r="Y56">
            <v>0</v>
          </cell>
          <cell r="Z56">
            <v>0</v>
          </cell>
          <cell r="AA56">
            <v>0</v>
          </cell>
        </row>
        <row r="58">
          <cell r="A58" t="str">
            <v>STATE TEMPORARY DIFFERENCES:</v>
          </cell>
        </row>
        <row r="59">
          <cell r="A59" t="str">
            <v>Reverse Fed Tax Depreciation</v>
          </cell>
          <cell r="D59">
            <v>702360795.4576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21963490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W59">
            <v>4638938</v>
          </cell>
          <cell r="Y59">
            <v>5718233.0800000001</v>
          </cell>
          <cell r="Z59">
            <v>0</v>
          </cell>
          <cell r="AA59">
            <v>1430359</v>
          </cell>
        </row>
        <row r="60">
          <cell r="A60" t="str">
            <v>State Tax Depreciation</v>
          </cell>
          <cell r="D60">
            <v>-744448889.32760012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-21963490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W60">
            <v>-4773860.9799999995</v>
          </cell>
          <cell r="Y60">
            <v>-5718782.0800000001</v>
          </cell>
          <cell r="Z60">
            <v>0</v>
          </cell>
          <cell r="AA60">
            <v>-1430871</v>
          </cell>
        </row>
        <row r="61">
          <cell r="A61" t="str">
            <v>Joint Ventures - State</v>
          </cell>
          <cell r="D61">
            <v>-273217.33888888889</v>
          </cell>
          <cell r="H61">
            <v>0</v>
          </cell>
          <cell r="J61">
            <v>0</v>
          </cell>
          <cell r="K61">
            <v>0</v>
          </cell>
          <cell r="L61">
            <v>-194204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W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 xml:space="preserve">Other  </v>
          </cell>
          <cell r="D62">
            <v>-11000538</v>
          </cell>
          <cell r="H62">
            <v>0</v>
          </cell>
          <cell r="I62">
            <v>-2043565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W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A63" t="str">
            <v>SUB-TOTAL STATE TEMPORARY DIFFS</v>
          </cell>
          <cell r="D63">
            <v>-53361849.208889015</v>
          </cell>
          <cell r="E63">
            <v>-53361849.208888903</v>
          </cell>
          <cell r="H63">
            <v>0</v>
          </cell>
          <cell r="I63">
            <v>-2043565</v>
          </cell>
          <cell r="J63">
            <v>0</v>
          </cell>
          <cell r="K63">
            <v>0</v>
          </cell>
          <cell r="L63">
            <v>-194204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W63">
            <v>-134922.97999999952</v>
          </cell>
          <cell r="Y63">
            <v>-549</v>
          </cell>
          <cell r="Z63">
            <v>0</v>
          </cell>
          <cell r="AA63">
            <v>-512</v>
          </cell>
        </row>
        <row r="65">
          <cell r="A65" t="str">
            <v>State Income before Apportionment</v>
          </cell>
          <cell r="D65">
            <v>-123103721.70779249</v>
          </cell>
          <cell r="E65">
            <v>-123103721.70779234</v>
          </cell>
          <cell r="H65">
            <v>787118.88000000035</v>
          </cell>
          <cell r="I65">
            <v>5619426</v>
          </cell>
          <cell r="J65">
            <v>3697356.7699999996</v>
          </cell>
          <cell r="K65">
            <v>813125.26350000012</v>
          </cell>
          <cell r="L65">
            <v>1185868.3160000001</v>
          </cell>
          <cell r="M65">
            <v>4288313.4191780556</v>
          </cell>
          <cell r="N65">
            <v>36794612</v>
          </cell>
          <cell r="O65">
            <v>1483376.3005800003</v>
          </cell>
          <cell r="P65">
            <v>10879849.308800001</v>
          </cell>
          <cell r="Q65">
            <v>10166784.440400001</v>
          </cell>
          <cell r="R65">
            <v>3705743.8812058093</v>
          </cell>
          <cell r="S65">
            <v>-12496.5</v>
          </cell>
          <cell r="T65">
            <v>1865081</v>
          </cell>
          <cell r="U65">
            <v>-24423.570000000003</v>
          </cell>
          <cell r="V65">
            <v>173621.37</v>
          </cell>
          <cell r="W65">
            <v>4846504.2299999995</v>
          </cell>
          <cell r="X65">
            <v>6021828.7303118212</v>
          </cell>
          <cell r="Y65">
            <v>4468895.7000000011</v>
          </cell>
          <cell r="Z65">
            <v>698211.5</v>
          </cell>
          <cell r="AA65">
            <v>1233494.9900000002</v>
          </cell>
        </row>
        <row r="66">
          <cell r="A66" t="str">
            <v>State Apportionment Factor</v>
          </cell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  <cell r="Q66">
            <v>1</v>
          </cell>
          <cell r="R66">
            <v>1</v>
          </cell>
          <cell r="S66">
            <v>1</v>
          </cell>
          <cell r="T66">
            <v>1</v>
          </cell>
          <cell r="U66">
            <v>1</v>
          </cell>
          <cell r="V66">
            <v>1</v>
          </cell>
          <cell r="W66">
            <v>1</v>
          </cell>
          <cell r="X66">
            <v>1</v>
          </cell>
          <cell r="Y66">
            <v>1</v>
          </cell>
          <cell r="Z66">
            <v>1</v>
          </cell>
          <cell r="AA66">
            <v>1</v>
          </cell>
        </row>
        <row r="67">
          <cell r="A67" t="str">
            <v>State Taxable Income/(Loss)</v>
          </cell>
          <cell r="D67">
            <v>-123103721.70779249</v>
          </cell>
          <cell r="E67">
            <v>-123103721.70779234</v>
          </cell>
          <cell r="H67">
            <v>787118.88000000035</v>
          </cell>
          <cell r="I67">
            <v>5619426</v>
          </cell>
          <cell r="J67">
            <v>3697356.7699999996</v>
          </cell>
          <cell r="K67">
            <v>813125.26350000012</v>
          </cell>
          <cell r="L67">
            <v>1185868.3160000001</v>
          </cell>
          <cell r="M67">
            <v>4288313.4191780556</v>
          </cell>
          <cell r="N67">
            <v>36794612</v>
          </cell>
          <cell r="O67">
            <v>1483376.3005800003</v>
          </cell>
          <cell r="P67">
            <v>10879849.308800001</v>
          </cell>
          <cell r="Q67">
            <v>10166784.440400001</v>
          </cell>
          <cell r="R67">
            <v>3705743.8812058093</v>
          </cell>
          <cell r="S67">
            <v>-12496.5</v>
          </cell>
          <cell r="T67">
            <v>1865081</v>
          </cell>
          <cell r="U67">
            <v>-24423.570000000003</v>
          </cell>
          <cell r="V67">
            <v>173621.37</v>
          </cell>
          <cell r="W67">
            <v>4846504.2299999995</v>
          </cell>
          <cell r="X67">
            <v>6021828.7303118212</v>
          </cell>
          <cell r="Y67">
            <v>4468895.7000000011</v>
          </cell>
          <cell r="Z67">
            <v>698211.5</v>
          </cell>
          <cell r="AA67">
            <v>1233494.9900000002</v>
          </cell>
        </row>
        <row r="68">
          <cell r="A68" t="str">
            <v>State Tax Rate</v>
          </cell>
          <cell r="H68">
            <v>5.5E-2</v>
          </cell>
          <cell r="I68">
            <v>8.8400000000000006E-2</v>
          </cell>
          <cell r="J68">
            <v>8.8400000000000006E-2</v>
          </cell>
          <cell r="K68">
            <v>5.5E-2</v>
          </cell>
          <cell r="L68">
            <v>8.8400000000000006E-2</v>
          </cell>
          <cell r="M68">
            <v>8.8400000000000006E-2</v>
          </cell>
          <cell r="N68">
            <v>6.0000000000000005E-2</v>
          </cell>
          <cell r="O68">
            <v>9.9900000000000003E-2</v>
          </cell>
          <cell r="P68">
            <v>8.8400000000000006E-2</v>
          </cell>
          <cell r="Q68">
            <v>8.8400000000000006E-2</v>
          </cell>
          <cell r="R68">
            <v>8.8400000000000006E-2</v>
          </cell>
          <cell r="S68">
            <v>5.4199999999999998E-2</v>
          </cell>
          <cell r="T68">
            <v>9.9899999999999989E-2</v>
          </cell>
          <cell r="U68">
            <v>0.06</v>
          </cell>
          <cell r="V68">
            <v>0.06</v>
          </cell>
          <cell r="W68">
            <v>8.8400000000000034E-2</v>
          </cell>
          <cell r="X68">
            <v>8.8400000000000006E-2</v>
          </cell>
          <cell r="Y68">
            <v>8.8399999999999992E-2</v>
          </cell>
          <cell r="Z68">
            <v>0.06</v>
          </cell>
          <cell r="AA68">
            <v>8.8400000000000006E-2</v>
          </cell>
        </row>
        <row r="69">
          <cell r="A69" t="str">
            <v>State Tax</v>
          </cell>
          <cell r="D69">
            <v>5838184.4407755937</v>
          </cell>
          <cell r="H69">
            <v>43291.538400000019</v>
          </cell>
          <cell r="I69">
            <v>496757.25840000005</v>
          </cell>
          <cell r="J69">
            <v>326846.338468</v>
          </cell>
          <cell r="K69">
            <v>44721.889492500006</v>
          </cell>
          <cell r="L69">
            <v>104830.75913440001</v>
          </cell>
          <cell r="M69">
            <v>379086.90625534015</v>
          </cell>
          <cell r="N69">
            <v>2207676.7200000002</v>
          </cell>
          <cell r="O69">
            <v>148189.29242794204</v>
          </cell>
          <cell r="P69">
            <v>961778.67889792018</v>
          </cell>
          <cell r="Q69">
            <v>898743.74453136011</v>
          </cell>
          <cell r="R69">
            <v>327587.75909859355</v>
          </cell>
          <cell r="S69">
            <v>-677.31029999999998</v>
          </cell>
          <cell r="T69">
            <v>186321.59189999997</v>
          </cell>
          <cell r="U69">
            <v>-1465.4142000000002</v>
          </cell>
          <cell r="V69">
            <v>10417.2822</v>
          </cell>
          <cell r="W69">
            <v>428430.97393200011</v>
          </cell>
          <cell r="X69">
            <v>532329.65975956502</v>
          </cell>
          <cell r="Y69">
            <v>395050.37988000008</v>
          </cell>
          <cell r="Z69">
            <v>41892.689999999995</v>
          </cell>
          <cell r="AA69">
            <v>109040.95711600003</v>
          </cell>
        </row>
        <row r="71">
          <cell r="A71" t="str">
            <v>CITY TEMPORARY DIFFERENCES:</v>
          </cell>
        </row>
        <row r="72">
          <cell r="A72" t="str">
            <v>Reverse Fed Tax Depreciation</v>
          </cell>
          <cell r="D72">
            <v>6876409</v>
          </cell>
        </row>
        <row r="73">
          <cell r="A73" t="str">
            <v>City Tax Depreciation</v>
          </cell>
          <cell r="D73">
            <v>-8426409</v>
          </cell>
        </row>
        <row r="74">
          <cell r="A74" t="str">
            <v>Joint Ventures - City</v>
          </cell>
          <cell r="D74">
            <v>0</v>
          </cell>
        </row>
        <row r="75">
          <cell r="A75" t="str">
            <v xml:space="preserve">Other  </v>
          </cell>
          <cell r="D75">
            <v>0</v>
          </cell>
        </row>
        <row r="76">
          <cell r="A76" t="str">
            <v>SUB-TOTAL CITY TEMPORARY DIFFS</v>
          </cell>
          <cell r="D76">
            <v>-1550000</v>
          </cell>
          <cell r="E76">
            <v>-1550000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W76">
            <v>0</v>
          </cell>
          <cell r="Y76">
            <v>0</v>
          </cell>
          <cell r="Z76">
            <v>0</v>
          </cell>
          <cell r="AA76">
            <v>0</v>
          </cell>
        </row>
        <row r="78">
          <cell r="A78" t="str">
            <v>City Income before Apportionment</v>
          </cell>
          <cell r="D78">
            <v>5250150</v>
          </cell>
          <cell r="E78">
            <v>5250150</v>
          </cell>
        </row>
        <row r="79">
          <cell r="A79" t="str">
            <v>City Apportionment Factor</v>
          </cell>
        </row>
        <row r="80">
          <cell r="A80" t="str">
            <v>City Taxable Income/(Loss)</v>
          </cell>
          <cell r="D80">
            <v>5250150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A81" t="str">
            <v>City Tax Rate</v>
          </cell>
        </row>
        <row r="82">
          <cell r="A82" t="str">
            <v>City Tax</v>
          </cell>
          <cell r="D82">
            <v>429790.40437500004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A84" t="str">
            <v>Taxable Income</v>
          </cell>
          <cell r="D84">
            <v>-59946437.498903468</v>
          </cell>
          <cell r="E84">
            <v>-59946437.498903304</v>
          </cell>
          <cell r="H84">
            <v>787118.88000000035</v>
          </cell>
          <cell r="I84">
            <v>7662991</v>
          </cell>
          <cell r="J84">
            <v>3697356.7699999996</v>
          </cell>
          <cell r="K84">
            <v>813125.26350000012</v>
          </cell>
          <cell r="L84">
            <v>1380072.3160000001</v>
          </cell>
          <cell r="M84">
            <v>4288313.4191780556</v>
          </cell>
          <cell r="N84">
            <v>36794612</v>
          </cell>
          <cell r="O84">
            <v>1483376.3005800003</v>
          </cell>
          <cell r="P84">
            <v>10879849.308800001</v>
          </cell>
          <cell r="Q84">
            <v>10166784.440400001</v>
          </cell>
          <cell r="R84">
            <v>3705743.8812058093</v>
          </cell>
          <cell r="S84">
            <v>-12496.5</v>
          </cell>
          <cell r="T84">
            <v>1865081</v>
          </cell>
          <cell r="U84">
            <v>-24423.570000000003</v>
          </cell>
          <cell r="V84">
            <v>173621.37</v>
          </cell>
          <cell r="W84">
            <v>4981427.209999999</v>
          </cell>
          <cell r="X84">
            <v>6021828.7303118212</v>
          </cell>
          <cell r="Y84">
            <v>4469444.7000000011</v>
          </cell>
          <cell r="Z84">
            <v>698211.5</v>
          </cell>
          <cell r="AA84">
            <v>1234006.9900000002</v>
          </cell>
        </row>
        <row r="85">
          <cell r="A85" t="str">
            <v>State Income Tax</v>
          </cell>
          <cell r="D85">
            <v>-5838184.4407755937</v>
          </cell>
          <cell r="E85">
            <v>-5838184.4407755937</v>
          </cell>
          <cell r="H85">
            <v>-43291.538400000019</v>
          </cell>
          <cell r="I85">
            <v>-496757.25840000005</v>
          </cell>
          <cell r="J85">
            <v>-326846.338468</v>
          </cell>
          <cell r="K85">
            <v>-44721.889492500006</v>
          </cell>
          <cell r="L85">
            <v>-104830.75913440001</v>
          </cell>
          <cell r="M85">
            <v>-379086.90625534015</v>
          </cell>
          <cell r="N85">
            <v>-2207676.7200000002</v>
          </cell>
          <cell r="O85">
            <v>-148189.29242794204</v>
          </cell>
          <cell r="P85">
            <v>-961778.67889792018</v>
          </cell>
          <cell r="Q85">
            <v>-898743.74453136011</v>
          </cell>
          <cell r="R85">
            <v>-327587.75909859355</v>
          </cell>
          <cell r="S85">
            <v>677.31029999999998</v>
          </cell>
          <cell r="T85">
            <v>-186321.59189999997</v>
          </cell>
          <cell r="U85">
            <v>1465.4142000000002</v>
          </cell>
          <cell r="V85">
            <v>-10417.2822</v>
          </cell>
          <cell r="W85">
            <v>-428430.97393200011</v>
          </cell>
          <cell r="X85">
            <v>-532329.65975956502</v>
          </cell>
          <cell r="Y85">
            <v>-395050.37988000008</v>
          </cell>
          <cell r="Z85">
            <v>-41892.689999999995</v>
          </cell>
          <cell r="AA85">
            <v>-109040.95711600003</v>
          </cell>
        </row>
        <row r="86">
          <cell r="A86" t="str">
            <v>City Income Tax</v>
          </cell>
          <cell r="D86">
            <v>-429790.40437500004</v>
          </cell>
          <cell r="E86">
            <v>-429790.40437500004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A87" t="str">
            <v>Federal Taxable</v>
          </cell>
          <cell r="D87">
            <v>-66214412.344054066</v>
          </cell>
          <cell r="E87">
            <v>-66214412.344053954</v>
          </cell>
          <cell r="H87">
            <v>743827.34160000039</v>
          </cell>
          <cell r="I87">
            <v>7166233.7416000003</v>
          </cell>
          <cell r="J87">
            <v>3370510.4315319997</v>
          </cell>
          <cell r="K87">
            <v>768403.37400750013</v>
          </cell>
          <cell r="L87">
            <v>1275241.5568656002</v>
          </cell>
          <cell r="M87">
            <v>3909226.5129227154</v>
          </cell>
          <cell r="N87">
            <v>34586935.280000001</v>
          </cell>
          <cell r="O87">
            <v>1335187.0081520583</v>
          </cell>
          <cell r="P87">
            <v>9918070.6299020797</v>
          </cell>
          <cell r="Q87">
            <v>9268040.6958686411</v>
          </cell>
          <cell r="R87">
            <v>3378156.1221072157</v>
          </cell>
          <cell r="S87">
            <v>-11819.189700000001</v>
          </cell>
          <cell r="T87">
            <v>1678759.4081000001</v>
          </cell>
          <cell r="U87">
            <v>-22958.155800000004</v>
          </cell>
          <cell r="V87">
            <v>163204.08780000001</v>
          </cell>
          <cell r="W87">
            <v>4552996.2360679992</v>
          </cell>
          <cell r="X87">
            <v>5489499.070552256</v>
          </cell>
          <cell r="Y87">
            <v>4074394.3201200012</v>
          </cell>
          <cell r="Z87">
            <v>656318.81000000006</v>
          </cell>
          <cell r="AA87">
            <v>1124966.0328840001</v>
          </cell>
        </row>
        <row r="88">
          <cell r="A88" t="str">
            <v>Federal Rate</v>
          </cell>
          <cell r="H88">
            <v>0.35</v>
          </cell>
          <cell r="I88">
            <v>0.35</v>
          </cell>
          <cell r="J88">
            <v>0.35</v>
          </cell>
          <cell r="K88">
            <v>0.35</v>
          </cell>
          <cell r="L88">
            <v>0.35</v>
          </cell>
          <cell r="M88">
            <v>0.35</v>
          </cell>
          <cell r="N88">
            <v>0.35</v>
          </cell>
          <cell r="O88">
            <v>0.35</v>
          </cell>
          <cell r="P88">
            <v>0.35</v>
          </cell>
          <cell r="Q88">
            <v>0.35</v>
          </cell>
          <cell r="R88">
            <v>0.35</v>
          </cell>
          <cell r="S88">
            <v>0.35</v>
          </cell>
          <cell r="T88">
            <v>0.35</v>
          </cell>
          <cell r="U88">
            <v>0.35</v>
          </cell>
          <cell r="V88">
            <v>0.35</v>
          </cell>
          <cell r="W88">
            <v>0.35</v>
          </cell>
          <cell r="X88">
            <v>0.35</v>
          </cell>
          <cell r="Y88">
            <v>0.35</v>
          </cell>
          <cell r="Z88">
            <v>0.35</v>
          </cell>
          <cell r="AA88">
            <v>0.35</v>
          </cell>
        </row>
        <row r="89">
          <cell r="A89" t="str">
            <v>Federal Income Tax</v>
          </cell>
          <cell r="D89">
            <v>-23720086.870418899</v>
          </cell>
          <cell r="E89">
            <v>-23720086.870418899</v>
          </cell>
          <cell r="H89">
            <v>260339.56956000012</v>
          </cell>
          <cell r="I89">
            <v>2508181.80956</v>
          </cell>
          <cell r="J89">
            <v>1179678.6510361999</v>
          </cell>
          <cell r="K89">
            <v>268941.18090262503</v>
          </cell>
          <cell r="L89">
            <v>446334.54490296001</v>
          </cell>
          <cell r="M89">
            <v>1368229.2795229503</v>
          </cell>
          <cell r="N89">
            <v>12105427.347999999</v>
          </cell>
          <cell r="O89">
            <v>467315.4528532204</v>
          </cell>
          <cell r="P89">
            <v>3471324.7204657276</v>
          </cell>
          <cell r="Q89">
            <v>3243814.243554024</v>
          </cell>
          <cell r="R89">
            <v>1182354.6427375255</v>
          </cell>
          <cell r="S89">
            <v>-4136.7163950000004</v>
          </cell>
          <cell r="T89">
            <v>587565.79283499997</v>
          </cell>
          <cell r="U89">
            <v>-8035.3545300000005</v>
          </cell>
          <cell r="V89">
            <v>57121.43073</v>
          </cell>
          <cell r="W89">
            <v>1593548.6826237997</v>
          </cell>
          <cell r="X89">
            <v>1921324.6746932894</v>
          </cell>
          <cell r="Y89">
            <v>1426038.0120420004</v>
          </cell>
          <cell r="Z89">
            <v>229711.58350000001</v>
          </cell>
          <cell r="AA89">
            <v>393738.11150940001</v>
          </cell>
        </row>
        <row r="90">
          <cell r="A90" t="str">
            <v>Less:  Tax Credits</v>
          </cell>
          <cell r="D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A91" t="str">
            <v>Net Federal Income Tax</v>
          </cell>
          <cell r="D91">
            <v>-23720086.870418899</v>
          </cell>
          <cell r="E91">
            <v>-23720086.870418899</v>
          </cell>
          <cell r="H91">
            <v>260339.56956000012</v>
          </cell>
          <cell r="I91">
            <v>2508181.80956</v>
          </cell>
          <cell r="J91">
            <v>1179678.6510361999</v>
          </cell>
          <cell r="K91">
            <v>268941.18090262503</v>
          </cell>
          <cell r="L91">
            <v>446334.54490296001</v>
          </cell>
          <cell r="M91">
            <v>1368229.2795229503</v>
          </cell>
          <cell r="N91">
            <v>12105427.347999999</v>
          </cell>
          <cell r="O91">
            <v>467315.4528532204</v>
          </cell>
          <cell r="P91">
            <v>3471324.7204657276</v>
          </cell>
          <cell r="Q91">
            <v>3243814.243554024</v>
          </cell>
          <cell r="R91">
            <v>1182354.6427375255</v>
          </cell>
          <cell r="S91">
            <v>-4136.7163950000004</v>
          </cell>
          <cell r="T91">
            <v>587565.79283499997</v>
          </cell>
          <cell r="U91">
            <v>-8035.3545300000005</v>
          </cell>
          <cell r="V91">
            <v>57121.43073</v>
          </cell>
          <cell r="W91">
            <v>1593548.6826237997</v>
          </cell>
          <cell r="X91">
            <v>1921324.6746932894</v>
          </cell>
          <cell r="Y91">
            <v>1426038.0120420004</v>
          </cell>
          <cell r="Z91">
            <v>229711.58350000001</v>
          </cell>
          <cell r="AA91">
            <v>393738.11150940001</v>
          </cell>
        </row>
        <row r="93">
          <cell r="A93" t="str">
            <v>Balances Per G/L</v>
          </cell>
        </row>
        <row r="94">
          <cell r="A94" t="str">
            <v xml:space="preserve">   Current FIT Tax/(Benefit) 6800000</v>
          </cell>
          <cell r="D94">
            <v>-23720082.800000001</v>
          </cell>
          <cell r="H94">
            <v>260341</v>
          </cell>
          <cell r="I94">
            <v>2508186</v>
          </cell>
          <cell r="J94">
            <v>1179679</v>
          </cell>
          <cell r="K94">
            <v>268941</v>
          </cell>
          <cell r="L94">
            <v>446335</v>
          </cell>
          <cell r="M94">
            <v>1368229</v>
          </cell>
          <cell r="N94">
            <v>12105427</v>
          </cell>
          <cell r="O94">
            <v>467315</v>
          </cell>
          <cell r="P94">
            <v>3471325</v>
          </cell>
          <cell r="Q94">
            <v>3243814</v>
          </cell>
          <cell r="R94">
            <v>1182355</v>
          </cell>
          <cell r="S94">
            <v>-4137</v>
          </cell>
          <cell r="T94">
            <v>587566</v>
          </cell>
          <cell r="U94">
            <v>-8035</v>
          </cell>
          <cell r="V94">
            <v>57121</v>
          </cell>
          <cell r="W94">
            <v>1593549</v>
          </cell>
          <cell r="X94">
            <v>1921325</v>
          </cell>
          <cell r="Y94">
            <v>1426038</v>
          </cell>
          <cell r="Z94">
            <v>229712</v>
          </cell>
          <cell r="AA94">
            <v>393738</v>
          </cell>
        </row>
        <row r="95">
          <cell r="A95" t="str">
            <v xml:space="preserve">   Current SIT Tax/(Benefit) 6801000</v>
          </cell>
          <cell r="D95">
            <v>6267980.3499999978</v>
          </cell>
          <cell r="H95">
            <v>43292</v>
          </cell>
          <cell r="I95">
            <v>496759</v>
          </cell>
          <cell r="J95">
            <v>326846</v>
          </cell>
          <cell r="K95">
            <v>44722</v>
          </cell>
          <cell r="L95">
            <v>104831</v>
          </cell>
          <cell r="M95">
            <v>379087</v>
          </cell>
          <cell r="N95">
            <v>2207677</v>
          </cell>
          <cell r="O95">
            <v>148189</v>
          </cell>
          <cell r="P95">
            <v>961779</v>
          </cell>
          <cell r="Q95">
            <v>898744</v>
          </cell>
          <cell r="R95">
            <v>327588</v>
          </cell>
          <cell r="S95">
            <v>-677</v>
          </cell>
          <cell r="T95">
            <v>186321</v>
          </cell>
          <cell r="U95">
            <v>-1465</v>
          </cell>
          <cell r="V95">
            <v>10417</v>
          </cell>
          <cell r="W95">
            <v>428431</v>
          </cell>
          <cell r="X95">
            <v>532330</v>
          </cell>
          <cell r="Y95">
            <v>395050</v>
          </cell>
          <cell r="Z95">
            <v>41893</v>
          </cell>
          <cell r="AA95">
            <v>109041</v>
          </cell>
        </row>
        <row r="96">
          <cell r="A96" t="str">
            <v xml:space="preserve">   Deferred FIT Tax/(Benefit) 6802000</v>
          </cell>
          <cell r="D96">
            <v>60275611.480000004</v>
          </cell>
          <cell r="H96">
            <v>327671.11</v>
          </cell>
          <cell r="I96">
            <v>-1549339.73</v>
          </cell>
          <cell r="J96">
            <v>-104369</v>
          </cell>
          <cell r="K96">
            <v>-223403</v>
          </cell>
          <cell r="L96">
            <v>-48977</v>
          </cell>
          <cell r="M96">
            <v>153607</v>
          </cell>
          <cell r="N96">
            <v>2294078</v>
          </cell>
          <cell r="O96">
            <v>-361913</v>
          </cell>
          <cell r="P96">
            <v>-1812440</v>
          </cell>
          <cell r="Q96">
            <v>-1770777</v>
          </cell>
          <cell r="R96">
            <v>46420</v>
          </cell>
          <cell r="S96">
            <v>0</v>
          </cell>
          <cell r="T96">
            <v>-305019</v>
          </cell>
          <cell r="U96">
            <v>0</v>
          </cell>
          <cell r="V96">
            <v>0</v>
          </cell>
          <cell r="W96">
            <v>4133451</v>
          </cell>
          <cell r="X96">
            <v>912028</v>
          </cell>
          <cell r="Y96">
            <v>1018561</v>
          </cell>
          <cell r="Z96">
            <v>0</v>
          </cell>
          <cell r="AA96">
            <v>277866</v>
          </cell>
        </row>
        <row r="97">
          <cell r="A97" t="str">
            <v xml:space="preserve">   Deferred SIT Tax/(Benefit) 6803000</v>
          </cell>
          <cell r="D97">
            <v>10213011.819999998</v>
          </cell>
          <cell r="H97">
            <v>463940.89</v>
          </cell>
          <cell r="I97">
            <v>-182864.27</v>
          </cell>
          <cell r="J97">
            <v>-28917</v>
          </cell>
          <cell r="K97">
            <v>-37149</v>
          </cell>
          <cell r="L97">
            <v>5263</v>
          </cell>
          <cell r="M97">
            <v>42559</v>
          </cell>
          <cell r="N97">
            <v>418373</v>
          </cell>
          <cell r="O97">
            <v>-114766</v>
          </cell>
          <cell r="P97">
            <v>-502160</v>
          </cell>
          <cell r="Q97">
            <v>-490618</v>
          </cell>
          <cell r="R97">
            <v>12861</v>
          </cell>
          <cell r="T97">
            <v>-96724</v>
          </cell>
          <cell r="U97">
            <v>0</v>
          </cell>
          <cell r="V97">
            <v>0</v>
          </cell>
          <cell r="W97">
            <v>1158314</v>
          </cell>
          <cell r="X97">
            <v>252690</v>
          </cell>
          <cell r="Y97">
            <v>282259</v>
          </cell>
          <cell r="AA97">
            <v>77036</v>
          </cell>
        </row>
        <row r="98">
          <cell r="A98" t="str">
            <v xml:space="preserve">   Reverse Prior Period activity</v>
          </cell>
          <cell r="D98">
            <v>0</v>
          </cell>
          <cell r="H98">
            <v>0</v>
          </cell>
          <cell r="J98">
            <v>0</v>
          </cell>
          <cell r="K98">
            <v>0</v>
          </cell>
          <cell r="L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W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A99" t="str">
            <v xml:space="preserve">   Proposed Tax Entry</v>
          </cell>
          <cell r="D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W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A100" t="str">
            <v>Subtotal:  Tax on Current year activity</v>
          </cell>
          <cell r="D100">
            <v>53036520.850000001</v>
          </cell>
          <cell r="E100">
            <v>53036520.850000001</v>
          </cell>
          <cell r="H100">
            <v>1095245</v>
          </cell>
          <cell r="I100">
            <v>1272741</v>
          </cell>
          <cell r="J100">
            <v>1373239</v>
          </cell>
          <cell r="K100">
            <v>53111</v>
          </cell>
          <cell r="L100">
            <v>507452</v>
          </cell>
          <cell r="M100">
            <v>1943482</v>
          </cell>
          <cell r="N100">
            <v>17025555</v>
          </cell>
          <cell r="O100">
            <v>138825</v>
          </cell>
          <cell r="P100">
            <v>2118504</v>
          </cell>
          <cell r="Q100">
            <v>1881163</v>
          </cell>
          <cell r="R100">
            <v>1569224</v>
          </cell>
          <cell r="S100">
            <v>-4814</v>
          </cell>
          <cell r="T100">
            <v>372144</v>
          </cell>
          <cell r="U100">
            <v>-9500</v>
          </cell>
          <cell r="V100">
            <v>67538</v>
          </cell>
          <cell r="W100">
            <v>7313745</v>
          </cell>
          <cell r="X100">
            <v>3618373</v>
          </cell>
          <cell r="Y100">
            <v>3121908</v>
          </cell>
          <cell r="Z100">
            <v>271605</v>
          </cell>
          <cell r="AA100">
            <v>857681</v>
          </cell>
        </row>
        <row r="101">
          <cell r="A101" t="str">
            <v xml:space="preserve">   Adjustments / 2003 True up</v>
          </cell>
          <cell r="D101">
            <v>10517332.310000002</v>
          </cell>
          <cell r="H101">
            <v>4732237</v>
          </cell>
          <cell r="J101">
            <v>-2231900</v>
          </cell>
          <cell r="L101">
            <v>619298</v>
          </cell>
          <cell r="M101">
            <v>15133</v>
          </cell>
          <cell r="N101">
            <v>7000088</v>
          </cell>
          <cell r="O101">
            <v>595472</v>
          </cell>
          <cell r="P101">
            <v>1624853</v>
          </cell>
          <cell r="Q101">
            <v>1947247</v>
          </cell>
          <cell r="R101">
            <v>15840</v>
          </cell>
          <cell r="S101">
            <v>2478</v>
          </cell>
          <cell r="T101">
            <v>888673</v>
          </cell>
          <cell r="U101">
            <v>-281279</v>
          </cell>
          <cell r="V101">
            <v>-130535</v>
          </cell>
          <cell r="W101">
            <v>-664</v>
          </cell>
          <cell r="X101">
            <v>-24479</v>
          </cell>
          <cell r="Y101">
            <v>205724</v>
          </cell>
          <cell r="Z101">
            <v>2464</v>
          </cell>
          <cell r="AA101">
            <v>-61997</v>
          </cell>
        </row>
        <row r="102">
          <cell r="A102" t="str">
            <v>Total tax expense per GL</v>
          </cell>
          <cell r="D102">
            <v>63553853.160000004</v>
          </cell>
          <cell r="E102">
            <v>63553853.160000026</v>
          </cell>
          <cell r="G102">
            <v>0</v>
          </cell>
          <cell r="H102">
            <v>5827482</v>
          </cell>
          <cell r="I102">
            <v>1272741</v>
          </cell>
          <cell r="J102">
            <v>-858661</v>
          </cell>
          <cell r="K102">
            <v>53111</v>
          </cell>
          <cell r="L102">
            <v>1126750</v>
          </cell>
          <cell r="M102">
            <v>1958615</v>
          </cell>
          <cell r="N102">
            <v>24025643</v>
          </cell>
          <cell r="O102">
            <v>734297</v>
          </cell>
          <cell r="P102">
            <v>3743357</v>
          </cell>
          <cell r="Q102">
            <v>3828410</v>
          </cell>
          <cell r="R102">
            <v>1585064</v>
          </cell>
          <cell r="S102">
            <v>-2336</v>
          </cell>
          <cell r="T102">
            <v>1260817</v>
          </cell>
          <cell r="U102">
            <v>-290779</v>
          </cell>
          <cell r="V102">
            <v>-62997</v>
          </cell>
          <cell r="W102">
            <v>7313081</v>
          </cell>
          <cell r="X102">
            <v>3593894</v>
          </cell>
          <cell r="Y102">
            <v>3327632</v>
          </cell>
          <cell r="Z102">
            <v>274069</v>
          </cell>
          <cell r="AA102">
            <v>795684</v>
          </cell>
        </row>
        <row r="103">
          <cell r="H103" t="str">
            <v xml:space="preserve"> </v>
          </cell>
          <cell r="X103" t="str">
            <v xml:space="preserve"> </v>
          </cell>
        </row>
        <row r="104">
          <cell r="A104" t="str">
            <v>Calcuated Current FIT vs. Balance per G/L</v>
          </cell>
          <cell r="D104">
            <v>-4.0704189044268873</v>
          </cell>
          <cell r="H104">
            <v>-1.4304399998800363</v>
          </cell>
          <cell r="I104">
            <v>-4.1904400000348687</v>
          </cell>
          <cell r="J104">
            <v>-0.34896380011923611</v>
          </cell>
          <cell r="K104">
            <v>0.180902625026647</v>
          </cell>
          <cell r="L104">
            <v>-0.45509703998686746</v>
          </cell>
          <cell r="M104">
            <v>0.2795229502953589</v>
          </cell>
          <cell r="N104">
            <v>0.34799999929964542</v>
          </cell>
          <cell r="O104">
            <v>0.45285322039853781</v>
          </cell>
          <cell r="P104">
            <v>-0.2795342723838985</v>
          </cell>
          <cell r="Q104">
            <v>0.24355402402579784</v>
          </cell>
          <cell r="R104">
            <v>-0.35726247448474169</v>
          </cell>
          <cell r="S104">
            <v>0.28360499999962485</v>
          </cell>
          <cell r="T104">
            <v>-0.20716500002890825</v>
          </cell>
          <cell r="U104">
            <v>-0.3545300000005227</v>
          </cell>
          <cell r="V104">
            <v>0.43073000000003958</v>
          </cell>
          <cell r="W104">
            <v>-0.31737620034255087</v>
          </cell>
          <cell r="X104">
            <v>-0.32530671055428684</v>
          </cell>
          <cell r="Y104">
            <v>1.204200042411685E-2</v>
          </cell>
          <cell r="Z104">
            <v>-0.41649999999208376</v>
          </cell>
          <cell r="AA104">
            <v>0.11150940001243725</v>
          </cell>
        </row>
        <row r="105">
          <cell r="A105" t="str">
            <v>Calcuated Current SIT vs. Balance per G/L</v>
          </cell>
          <cell r="D105">
            <v>-5.5048494182149073</v>
          </cell>
          <cell r="H105">
            <v>-0.46159999998053536</v>
          </cell>
          <cell r="I105">
            <v>-1.7415999999502674</v>
          </cell>
          <cell r="J105">
            <v>0.33846800000173971</v>
          </cell>
          <cell r="K105">
            <v>-0.11050749999412801</v>
          </cell>
          <cell r="L105">
            <v>-0.24086559998977464</v>
          </cell>
          <cell r="M105">
            <v>-9.3744659854564816E-2</v>
          </cell>
          <cell r="N105">
            <v>-0.27999999979510903</v>
          </cell>
          <cell r="O105">
            <v>0.29242794204037637</v>
          </cell>
          <cell r="P105">
            <v>-0.32110207981895655</v>
          </cell>
          <cell r="Q105">
            <v>-0.25546863989438862</v>
          </cell>
          <cell r="R105">
            <v>-0.24090140644693747</v>
          </cell>
          <cell r="S105">
            <v>-0.31029999999998381</v>
          </cell>
          <cell r="T105">
            <v>0.59189999997033738</v>
          </cell>
          <cell r="U105">
            <v>-0.41420000000016444</v>
          </cell>
          <cell r="V105">
            <v>0.28219999999964784</v>
          </cell>
          <cell r="W105">
            <v>-2.6067999890074134E-2</v>
          </cell>
          <cell r="X105">
            <v>-0.34024043497629464</v>
          </cell>
          <cell r="Y105">
            <v>0.37988000008044764</v>
          </cell>
          <cell r="Z105">
            <v>-0.31000000000494765</v>
          </cell>
          <cell r="AA105">
            <v>-4.2883999965852126E-2</v>
          </cell>
        </row>
        <row r="107">
          <cell r="A107" t="str">
            <v xml:space="preserve">   Net Income/(Loss) Before Tax </v>
          </cell>
          <cell r="D107">
            <v>122152970.13999999</v>
          </cell>
          <cell r="E107">
            <v>122152970.14000003</v>
          </cell>
          <cell r="H107">
            <v>1823962</v>
          </cell>
          <cell r="I107">
            <v>3576938</v>
          </cell>
          <cell r="J107">
            <v>3370241</v>
          </cell>
          <cell r="K107">
            <v>137681</v>
          </cell>
          <cell r="L107">
            <v>1241890</v>
          </cell>
          <cell r="M107">
            <v>4401505.03</v>
          </cell>
          <cell r="N107">
            <v>43767178</v>
          </cell>
          <cell r="O107">
            <v>334571.71999999997</v>
          </cell>
          <cell r="P107">
            <v>5199285</v>
          </cell>
          <cell r="Q107">
            <v>4616715</v>
          </cell>
          <cell r="R107">
            <v>3969479.29</v>
          </cell>
          <cell r="S107">
            <v>-12496.5</v>
          </cell>
          <cell r="T107">
            <v>896877</v>
          </cell>
          <cell r="U107">
            <v>-53595.8</v>
          </cell>
          <cell r="V107">
            <v>169607.9</v>
          </cell>
          <cell r="W107">
            <v>17881663</v>
          </cell>
          <cell r="X107">
            <v>8009163.4400000004</v>
          </cell>
          <cell r="Y107">
            <v>7661878</v>
          </cell>
          <cell r="Z107">
            <v>697867</v>
          </cell>
          <cell r="AA107">
            <v>2104946</v>
          </cell>
        </row>
        <row r="108">
          <cell r="A108" t="str">
            <v xml:space="preserve">   Net FIT &amp; SIT Tax/(Benefit) on CY activity</v>
          </cell>
          <cell r="D108">
            <v>53036520.850000001</v>
          </cell>
          <cell r="E108">
            <v>53036520.849999994</v>
          </cell>
          <cell r="H108">
            <v>1095245</v>
          </cell>
          <cell r="I108">
            <v>1272741</v>
          </cell>
          <cell r="J108">
            <v>1373239</v>
          </cell>
          <cell r="K108">
            <v>53111</v>
          </cell>
          <cell r="L108">
            <v>507452</v>
          </cell>
          <cell r="M108">
            <v>1943482</v>
          </cell>
          <cell r="N108">
            <v>17025555</v>
          </cell>
          <cell r="O108">
            <v>138825</v>
          </cell>
          <cell r="P108">
            <v>2118504</v>
          </cell>
          <cell r="Q108">
            <v>1881163</v>
          </cell>
          <cell r="R108">
            <v>1569224</v>
          </cell>
          <cell r="S108">
            <v>-4814</v>
          </cell>
          <cell r="T108">
            <v>372144</v>
          </cell>
          <cell r="U108">
            <v>-9500</v>
          </cell>
          <cell r="V108">
            <v>67538</v>
          </cell>
          <cell r="W108">
            <v>7313745</v>
          </cell>
          <cell r="X108">
            <v>3618373</v>
          </cell>
          <cell r="Y108">
            <v>3121908</v>
          </cell>
          <cell r="Z108">
            <v>271605</v>
          </cell>
          <cell r="AA108">
            <v>857681</v>
          </cell>
        </row>
        <row r="110">
          <cell r="A110" t="str">
            <v>Effective Tax Rate Analysis</v>
          </cell>
          <cell r="H110" t="str">
            <v xml:space="preserve"> </v>
          </cell>
        </row>
        <row r="111">
          <cell r="A111" t="str">
            <v>All-in Effective Rate</v>
          </cell>
          <cell r="D111">
            <v>0.52028086658196437</v>
          </cell>
        </row>
        <row r="112">
          <cell r="A112" t="str">
            <v>Effective Rate - current project activity</v>
          </cell>
          <cell r="D112">
            <v>0.43418118109788606</v>
          </cell>
          <cell r="H112">
            <v>0.60047577745588998</v>
          </cell>
          <cell r="I112">
            <v>0.35581858002570915</v>
          </cell>
          <cell r="J112">
            <v>0.40746017866378104</v>
          </cell>
          <cell r="K112">
            <v>0.38579999999999998</v>
          </cell>
          <cell r="L112">
            <v>0.40861267906175264</v>
          </cell>
          <cell r="M112">
            <v>0.44154942156228771</v>
          </cell>
          <cell r="N112">
            <v>0.3890028047958678</v>
          </cell>
          <cell r="O112">
            <v>0.41493345582226737</v>
          </cell>
          <cell r="P112">
            <v>0.40746064122278353</v>
          </cell>
          <cell r="Q112">
            <v>0.40746786405485286</v>
          </cell>
          <cell r="R112">
            <v>0.39532237992857749</v>
          </cell>
          <cell r="S112">
            <v>0.38522786380186452</v>
          </cell>
          <cell r="T112">
            <v>0.41493315136858233</v>
          </cell>
          <cell r="U112">
            <v>0.17725269517387557</v>
          </cell>
          <cell r="V112">
            <v>0.39820079135464798</v>
          </cell>
          <cell r="W112">
            <v>0.40900809952631362</v>
          </cell>
          <cell r="X112">
            <v>0.45177914361552846</v>
          </cell>
          <cell r="Y112">
            <v>0.40745989429745555</v>
          </cell>
          <cell r="Z112">
            <v>0.38919306973964951</v>
          </cell>
          <cell r="AA112">
            <v>0.40745985882773239</v>
          </cell>
        </row>
        <row r="113">
          <cell r="A113" t="str">
            <v xml:space="preserve">   Effective Rate w/o PTC's &amp; Items not Tax Eff.</v>
          </cell>
          <cell r="D113">
            <v>0.43389604286349881</v>
          </cell>
          <cell r="H113">
            <v>0.59708473688638364</v>
          </cell>
          <cell r="I113">
            <v>0.35581854819347292</v>
          </cell>
          <cell r="J113">
            <v>0.40746014299845562</v>
          </cell>
          <cell r="K113">
            <v>0.38579999999999998</v>
          </cell>
          <cell r="L113">
            <v>0.40746089310225908</v>
          </cell>
          <cell r="M113">
            <v>0.44148179764139223</v>
          </cell>
          <cell r="N113">
            <v>0.3889999784314826</v>
          </cell>
          <cell r="O113">
            <v>0.41493271051730918</v>
          </cell>
          <cell r="P113">
            <v>0.40746055501735129</v>
          </cell>
          <cell r="Q113">
            <v>0.40745987498299469</v>
          </cell>
          <cell r="R113">
            <v>0.39067493215823934</v>
          </cell>
          <cell r="S113">
            <v>0.38522786380186452</v>
          </cell>
          <cell r="T113">
            <v>0.41493333642554614</v>
          </cell>
          <cell r="U113">
            <v>0.38896852507639129</v>
          </cell>
          <cell r="V113">
            <v>0.38899589376584232</v>
          </cell>
          <cell r="W113">
            <v>0.40794744014695794</v>
          </cell>
          <cell r="X113">
            <v>0.45312805834605774</v>
          </cell>
          <cell r="Y113">
            <v>0.40745992035573531</v>
          </cell>
          <cell r="Z113">
            <v>0.38919306973964951</v>
          </cell>
          <cell r="AA113">
            <v>0.40745994980687217</v>
          </cell>
        </row>
        <row r="114">
          <cell r="A114" t="str">
            <v xml:space="preserve">   Effective Rate w/o PTC's &amp; All Perm Diff's</v>
          </cell>
          <cell r="D114">
            <v>0.47708659619448024</v>
          </cell>
          <cell r="H114">
            <v>0.5969339999941573</v>
          </cell>
          <cell r="I114">
            <v>0.35581858002570915</v>
          </cell>
          <cell r="J114">
            <v>0.40746014299845562</v>
          </cell>
          <cell r="K114">
            <v>0.38579999999999998</v>
          </cell>
          <cell r="L114">
            <v>0.40746089310225908</v>
          </cell>
          <cell r="M114">
            <v>0.44148179764139223</v>
          </cell>
          <cell r="N114">
            <v>0.3889999784314826</v>
          </cell>
          <cell r="O114">
            <v>0.41493271051730918</v>
          </cell>
          <cell r="P114">
            <v>0.40746055501735129</v>
          </cell>
          <cell r="Q114">
            <v>0.40745987498299469</v>
          </cell>
          <cell r="R114">
            <v>0.39067493215823934</v>
          </cell>
          <cell r="S114">
            <v>0.38522786380186452</v>
          </cell>
          <cell r="T114">
            <v>0.41493333642554614</v>
          </cell>
          <cell r="U114">
            <v>0.38896852507639129</v>
          </cell>
          <cell r="V114">
            <v>0.38899589376584232</v>
          </cell>
          <cell r="W114">
            <v>0.40794744014695794</v>
          </cell>
          <cell r="X114">
            <v>0.45312805834605774</v>
          </cell>
          <cell r="Y114">
            <v>0.40745992035573531</v>
          </cell>
          <cell r="Z114">
            <v>0.38900104051566037</v>
          </cell>
          <cell r="AA114">
            <v>0.40745994980687217</v>
          </cell>
        </row>
        <row r="116">
          <cell r="A116" t="str">
            <v>Blended Statutory Tax Rate</v>
          </cell>
          <cell r="H116">
            <v>0.38574999999999998</v>
          </cell>
          <cell r="I116">
            <v>0.35580000000000001</v>
          </cell>
          <cell r="J116">
            <v>0.40745999999999999</v>
          </cell>
          <cell r="K116">
            <v>0.38574999999999998</v>
          </cell>
          <cell r="L116">
            <v>0.40745999999999999</v>
          </cell>
          <cell r="M116">
            <v>0.40745999999999999</v>
          </cell>
          <cell r="N116">
            <v>0.38900000000000001</v>
          </cell>
          <cell r="O116">
            <v>0.414935</v>
          </cell>
          <cell r="P116">
            <v>0.40745999999999999</v>
          </cell>
          <cell r="Q116">
            <v>0.40745999999999999</v>
          </cell>
          <cell r="R116">
            <v>0.40745999999999999</v>
          </cell>
          <cell r="S116">
            <v>0.38522999999999996</v>
          </cell>
          <cell r="T116">
            <v>0.41493499999999994</v>
          </cell>
          <cell r="U116">
            <v>0.38899999999999996</v>
          </cell>
          <cell r="V116">
            <v>0.38899999999999996</v>
          </cell>
          <cell r="W116">
            <v>0.40745999999999999</v>
          </cell>
          <cell r="X116">
            <v>0.40745999999999999</v>
          </cell>
          <cell r="Y116">
            <v>0.40745999999999999</v>
          </cell>
          <cell r="Z116">
            <v>0.38899999999999996</v>
          </cell>
          <cell r="AA116">
            <v>0.40745999999999999</v>
          </cell>
        </row>
        <row r="117">
          <cell r="A117" t="str">
            <v>Difference</v>
          </cell>
          <cell r="G117">
            <v>0</v>
          </cell>
          <cell r="H117">
            <v>0.21118399999415732</v>
          </cell>
          <cell r="I117">
            <v>1.8580025709147296E-5</v>
          </cell>
          <cell r="J117">
            <v>1.4299845563225944E-7</v>
          </cell>
          <cell r="K117">
            <v>4.9999999999994493E-5</v>
          </cell>
          <cell r="L117">
            <v>8.9310225909189356E-7</v>
          </cell>
          <cell r="M117">
            <v>3.4021797641392237E-2</v>
          </cell>
          <cell r="N117">
            <v>2.1568517416525879E-8</v>
          </cell>
          <cell r="O117">
            <v>2.2894826908204102E-6</v>
          </cell>
          <cell r="P117">
            <v>5.5501735130025764E-7</v>
          </cell>
          <cell r="Q117">
            <v>1.2501700530354043E-7</v>
          </cell>
          <cell r="R117">
            <v>1.6785067841760648E-2</v>
          </cell>
          <cell r="S117">
            <v>2.1361981354384163E-6</v>
          </cell>
          <cell r="T117">
            <v>1.6635744538029407E-6</v>
          </cell>
          <cell r="U117">
            <v>3.1474923608665328E-5</v>
          </cell>
          <cell r="V117">
            <v>4.1062341576414418E-6</v>
          </cell>
          <cell r="W117">
            <v>4.8744014695795146E-4</v>
          </cell>
          <cell r="X117">
            <v>4.5668058346057749E-2</v>
          </cell>
          <cell r="Y117">
            <v>7.9644264683320642E-8</v>
          </cell>
          <cell r="Z117">
            <v>1.0405156604109678E-6</v>
          </cell>
          <cell r="AA117">
            <v>5.0193127820730155E-8</v>
          </cell>
        </row>
        <row r="119">
          <cell r="A119" t="str">
            <v>State abbreviation</v>
          </cell>
        </row>
        <row r="120">
          <cell r="A120" t="str">
            <v>Unitary</v>
          </cell>
        </row>
        <row r="121">
          <cell r="A121" t="str">
            <v>Actual state rate</v>
          </cell>
        </row>
        <row r="123">
          <cell r="A123" t="str">
            <v>Variance</v>
          </cell>
        </row>
        <row r="124">
          <cell r="A124" t="str">
            <v xml:space="preserve">State/City tax </v>
          </cell>
        </row>
        <row r="125">
          <cell r="A125" t="str">
            <v>Variance less state tax</v>
          </cell>
        </row>
        <row r="126">
          <cell r="A126" t="str">
            <v>Federal tax</v>
          </cell>
        </row>
        <row r="127">
          <cell r="A127" t="str">
            <v>Total tax on variance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p0796"/>
      <sheetName val="Journal Entry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Analysis"/>
      <sheetName val="All Companies"/>
      <sheetName val="No provs for..."/>
      <sheetName val="Change in Deferred Taxes"/>
      <sheetName val="Pivot Hard Code"/>
      <sheetName val="Pivot Table"/>
      <sheetName val="Adj detail Q2"/>
      <sheetName val="All Tax Expense"/>
      <sheetName val="Apr_J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hastic IRR"/>
      <sheetName val="Stochastic NPV"/>
      <sheetName val="Stochastic Output"/>
      <sheetName val="Stochastic Input"/>
      <sheetName val="CF"/>
      <sheetName val="Adj CF"/>
      <sheetName val="Energy"/>
      <sheetName val="2007 Wind Generation"/>
      <sheetName val="2007 Market Forecast Price"/>
      <sheetName val="Dispatch"/>
      <sheetName val="Conversion"/>
      <sheetName val="ConversionMean"/>
      <sheetName val="Revenue"/>
      <sheetName val="TOC"/>
      <sheetName val="AnalystNotes"/>
      <sheetName val="ActionPlan"/>
      <sheetName val="Chart2"/>
      <sheetName val="Inputs"/>
      <sheetName val="Chart3"/>
      <sheetName val="Sheet1"/>
      <sheetName val="Chart5"/>
      <sheetName val="CURVE CHART"/>
      <sheetName val="HEAT RATES"/>
      <sheetName val="CURVE"/>
      <sheetName val="HEDGES (DATA FOR PRESENTATION)"/>
      <sheetName val="HEDGES"/>
      <sheetName val="HOURS"/>
      <sheetName val="SENSITIVITY"/>
      <sheetName val="10 YR IRR SURFACE"/>
      <sheetName val="20 YR IRR SURFACE"/>
      <sheetName val="SURFACE OUTPUT"/>
      <sheetName val="NEW VARIABILITY"/>
      <sheetName val="Chart1"/>
      <sheetName val="NEW VARIABILITY (OLD)"/>
      <sheetName val="Indicators"/>
      <sheetName val="Summary PTC Monetization"/>
      <sheetName val="Chart4"/>
      <sheetName val="Cover"/>
      <sheetName val="Bridge"/>
      <sheetName val="Input"/>
      <sheetName val="Financials"/>
      <sheetName val="Balances"/>
      <sheetName val="PartReturns"/>
      <sheetName val="Depr"/>
      <sheetName val="Debt"/>
      <sheetName val="Detail"/>
      <sheetName val="O&amp;M Budget "/>
      <sheetName val="Merch Revenues"/>
      <sheetName val="Energy CF"/>
      <sheetName val="Const"/>
      <sheetName val="Sources"/>
      <sheetName val="ControlPanel"/>
      <sheetName val="Trend"/>
      <sheetName val="FPLEIncome"/>
      <sheetName val="FPLEReturns"/>
      <sheetName val="FPLGroup (2)"/>
      <sheetName val="Tax"/>
      <sheetName val="FPLGroup_Amort"/>
      <sheetName val="FPLGroup"/>
      <sheetName val="FPL Group Net Income"/>
      <sheetName val="FPL Group Financial Statements"/>
      <sheetName val="Accounting"/>
      <sheetName val="PT"/>
      <sheetName val="Indices"/>
      <sheetName val="Legend"/>
      <sheetName val="Recon"/>
      <sheetName val="88.2 % "/>
    </sheetNames>
    <sheetDataSet>
      <sheetData sheetId="0" refreshError="1"/>
      <sheetData sheetId="1" refreshError="1"/>
      <sheetData sheetId="2"/>
      <sheetData sheetId="3" refreshError="1">
        <row r="23">
          <cell r="B23">
            <v>0</v>
          </cell>
        </row>
        <row r="26">
          <cell r="B26">
            <v>8.5000000000000006E-2</v>
          </cell>
        </row>
      </sheetData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 refreshError="1">
        <row r="16">
          <cell r="E16" t="str">
            <v>Cover</v>
          </cell>
          <cell r="N16">
            <v>1</v>
          </cell>
        </row>
        <row r="17">
          <cell r="E17" t="str">
            <v>TOC</v>
          </cell>
          <cell r="N17">
            <v>1</v>
          </cell>
        </row>
        <row r="18">
          <cell r="E18" t="str">
            <v>AnalystNotes</v>
          </cell>
          <cell r="N18">
            <v>4</v>
          </cell>
        </row>
        <row r="19">
          <cell r="E19" t="str">
            <v>Bridge</v>
          </cell>
          <cell r="N19">
            <v>2</v>
          </cell>
        </row>
        <row r="20">
          <cell r="E20" t="str">
            <v>ActionPlan</v>
          </cell>
          <cell r="N20">
            <v>2</v>
          </cell>
        </row>
        <row r="21">
          <cell r="E21" t="str">
            <v>Indicators</v>
          </cell>
          <cell r="N21">
            <v>1</v>
          </cell>
        </row>
        <row r="22">
          <cell r="E22" t="str">
            <v>Input</v>
          </cell>
          <cell r="N22">
            <v>11</v>
          </cell>
        </row>
        <row r="23">
          <cell r="E23" t="str">
            <v>Const</v>
          </cell>
          <cell r="N23">
            <v>9</v>
          </cell>
        </row>
        <row r="24">
          <cell r="E24" t="str">
            <v>Detail</v>
          </cell>
          <cell r="N24">
            <v>10</v>
          </cell>
        </row>
        <row r="25">
          <cell r="E25" t="str">
            <v>Sources</v>
          </cell>
          <cell r="N25">
            <v>1</v>
          </cell>
        </row>
        <row r="26">
          <cell r="E26" t="str">
            <v>Financials</v>
          </cell>
          <cell r="N26">
            <v>6</v>
          </cell>
        </row>
        <row r="27">
          <cell r="E27" t="str">
            <v>FPLEIncome</v>
          </cell>
          <cell r="N27">
            <v>2</v>
          </cell>
        </row>
        <row r="28">
          <cell r="E28" t="str">
            <v>FPLEReturns</v>
          </cell>
          <cell r="N28">
            <v>2</v>
          </cell>
        </row>
        <row r="29">
          <cell r="E29" t="str">
            <v>FPLGroup</v>
          </cell>
          <cell r="N29">
            <v>6</v>
          </cell>
        </row>
        <row r="30">
          <cell r="E30" t="str">
            <v>Tax</v>
          </cell>
          <cell r="N30">
            <v>7</v>
          </cell>
        </row>
        <row r="31">
          <cell r="E31" t="str">
            <v>Accounting</v>
          </cell>
          <cell r="N31">
            <v>4</v>
          </cell>
        </row>
        <row r="32">
          <cell r="E32" t="str">
            <v>Depr</v>
          </cell>
          <cell r="N32">
            <v>5</v>
          </cell>
        </row>
        <row r="33">
          <cell r="E33" t="str">
            <v>Balances</v>
          </cell>
          <cell r="N33">
            <v>2</v>
          </cell>
        </row>
        <row r="34">
          <cell r="E34" t="str">
            <v>Debt</v>
          </cell>
          <cell r="N34">
            <v>2</v>
          </cell>
        </row>
        <row r="35">
          <cell r="E35" t="str">
            <v>Recon</v>
          </cell>
          <cell r="N35">
            <v>10</v>
          </cell>
        </row>
        <row r="36">
          <cell r="E36" t="str">
            <v>Legend</v>
          </cell>
          <cell r="N36">
            <v>2</v>
          </cell>
        </row>
      </sheetData>
      <sheetData sheetId="14"/>
      <sheetData sheetId="15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 refreshError="1"/>
      <sheetData sheetId="33"/>
      <sheetData sheetId="34"/>
      <sheetData sheetId="35"/>
      <sheetData sheetId="36" refreshError="1"/>
      <sheetData sheetId="37"/>
      <sheetData sheetId="38"/>
      <sheetData sheetId="39" refreshError="1">
        <row r="1">
          <cell r="G1">
            <v>0</v>
          </cell>
        </row>
        <row r="6">
          <cell r="D6">
            <v>1</v>
          </cell>
        </row>
        <row r="304">
          <cell r="D304">
            <v>0</v>
          </cell>
        </row>
      </sheetData>
      <sheetData sheetId="40"/>
      <sheetData sheetId="41"/>
      <sheetData sheetId="42"/>
      <sheetData sheetId="43"/>
      <sheetData sheetId="44"/>
      <sheetData sheetId="45" refreshError="1">
        <row r="28">
          <cell r="B28" t="str">
            <v>FPL-E</v>
          </cell>
        </row>
        <row r="29">
          <cell r="B29" t="str">
            <v>ABC Equity Investor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Increase 2012"/>
      <sheetName val="Rate Increase 2013"/>
      <sheetName val="COC"/>
      <sheetName val="RR Examples"/>
      <sheetName val="Cost Of Service"/>
      <sheetName val="NOI MULTIPLIER"/>
      <sheetName val="rbcs"/>
      <sheetName val="RIS RECON REPORT"/>
      <sheetName val="Debt Cost Rate"/>
      <sheetName val="Debt Cost Rate2"/>
      <sheetName val="A-1 2013"/>
      <sheetName val="B-1 2013"/>
      <sheetName val="B-2 2013"/>
      <sheetName val="B-6 2013"/>
      <sheetName val="C-1 2013"/>
      <sheetName val="C-4 2013"/>
      <sheetName val="C_44 2013"/>
      <sheetName val="C-44 2013"/>
      <sheetName val="D-1a 2013"/>
      <sheetName val="D_1a 2011"/>
      <sheetName val="D-1b 2013"/>
      <sheetName val="2011 Adj Utility"/>
      <sheetName val="2011 Juris Adj Utility"/>
      <sheetName val="Rev Exp Factor"/>
      <sheetName val="CosID Bal Sheet 2013"/>
      <sheetName val="Sheet1"/>
      <sheetName val="A-1 CC Ad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I7" t="str">
            <v>HISTORICAL YEAR ENDED  12/31/2011</v>
          </cell>
        </row>
        <row r="8">
          <cell r="I8" t="str">
            <v>PROJECTED SUBSEQUENT YEAR ENDED  12/31/2014</v>
          </cell>
        </row>
        <row r="17">
          <cell r="I17">
            <v>21036822847.93</v>
          </cell>
        </row>
      </sheetData>
      <sheetData sheetId="11"/>
      <sheetData sheetId="12">
        <row r="145">
          <cell r="F145">
            <v>-599921669</v>
          </cell>
        </row>
      </sheetData>
      <sheetData sheetId="13" refreshError="1"/>
      <sheetData sheetId="14" refreshError="1"/>
      <sheetData sheetId="15"/>
      <sheetData sheetId="16" refreshError="1"/>
      <sheetData sheetId="17" refreshError="1"/>
      <sheetData sheetId="18">
        <row r="19">
          <cell r="D19">
            <v>8323729188.6999998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put"/>
      <sheetName val="Index"/>
      <sheetName val="A-1 Book to Tax"/>
      <sheetName val="B-1 BookTax TB"/>
      <sheetName val="C-1 Capital Rollforward"/>
      <sheetName val="C-5 Interest Expense"/>
      <sheetName val="D-1 Assets"/>
      <sheetName val="D-2 Amort. &amp; Depr"/>
      <sheetName val="(D-3) In-Service Date"/>
      <sheetName val="D-4 Depr Schedule"/>
      <sheetName val="STMT"/>
      <sheetName val="G-1 Apportionment"/>
      <sheetName val="H-1 Rent Expense (Income)"/>
      <sheetName val="I-1 Accruals"/>
      <sheetName val="Prep_Point Sheets"/>
      <sheetName val="Correspondence"/>
      <sheetName val="Carryforward"/>
      <sheetName val="Research"/>
      <sheetName val="Returns"/>
      <sheetName val="D-3 Short Period Date"/>
    </sheetNames>
    <sheetDataSet>
      <sheetData sheetId="0"/>
      <sheetData sheetId="1">
        <row r="6">
          <cell r="C6" t="str">
            <v>FPLE RHODE ISLAND STATE ENERGY LP</v>
          </cell>
        </row>
        <row r="7">
          <cell r="C7" t="str">
            <v>FORM 1065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02_APC_061102"/>
      <sheetName val="APC_Price_Pivot"/>
      <sheetName val="APC_Price_AST"/>
      <sheetName val="APC_StD_Pivot"/>
      <sheetName val="APC_StD_AST"/>
      <sheetName val="Energy Prices Work"/>
      <sheetName val="Fuels and EA Prices Work"/>
      <sheetName val="Gas Prices Work"/>
      <sheetName val="Gas Prices"/>
      <sheetName val="Gas"/>
      <sheetName val="Sheet3"/>
      <sheetName val="Sum02_APC_061302"/>
      <sheetName val="#REF"/>
      <sheetName val="Summary"/>
      <sheetName val="Energy Prices pre-screen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In Esc"/>
      <sheetName val="Energy Prices pre-screening"/>
      <sheetName val="EQ Year"/>
      <sheetName val="Energy Prices pre-calibration"/>
      <sheetName val="Fuels and EA Prices"/>
      <sheetName val="graphdialog"/>
      <sheetName val="Input"/>
      <sheetName val="_UnregulatedCurves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hauls, pg 2"/>
    </sheetNames>
    <sheetDataSet>
      <sheetData sheetId="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rev Details"/>
      <sheetName val="#REF"/>
      <sheetName val="Assum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WACC-ML"/>
      <sheetName val="Comps"/>
      <sheetName val="Mkt Cap"/>
      <sheetName val="STEEL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CUSR# Users"/>
      <sheetName val="PROFILES"/>
      <sheetName val="Unit Responsibilities by User"/>
      <sheetName val="Unit Types"/>
    </sheetNames>
    <sheetDataSet>
      <sheetData sheetId="0" refreshError="1"/>
      <sheetData sheetId="1" refreshError="1">
        <row r="10">
          <cell r="A10">
            <v>10</v>
          </cell>
          <cell r="B10" t="str">
            <v>Group Profile</v>
          </cell>
        </row>
        <row r="11">
          <cell r="A11">
            <v>1000</v>
          </cell>
          <cell r="B11" t="str">
            <v>Utility Profile</v>
          </cell>
        </row>
        <row r="12">
          <cell r="A12">
            <v>2000.01</v>
          </cell>
          <cell r="B12" t="str">
            <v>Nuclear</v>
          </cell>
        </row>
        <row r="13">
          <cell r="A13">
            <v>2000.02</v>
          </cell>
          <cell r="B13" t="str">
            <v>Fossil Hydro</v>
          </cell>
        </row>
        <row r="14">
          <cell r="A14">
            <v>2000.03</v>
          </cell>
          <cell r="B14" t="str">
            <v>Wind (Including Foreign)</v>
          </cell>
        </row>
        <row r="15">
          <cell r="A15">
            <v>2000.04</v>
          </cell>
          <cell r="B15" t="str">
            <v>Corporate &amp; Other</v>
          </cell>
        </row>
      </sheetData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"/>
      <sheetName val="TrendAnalysis"/>
      <sheetName val="Control"/>
      <sheetName val="Financials"/>
      <sheetName val="Tax"/>
      <sheetName val="CorpInputs"/>
      <sheetName val="Inputs"/>
      <sheetName val="CapexInput"/>
      <sheetName val="Depr"/>
      <sheetName val="UsesReport"/>
      <sheetName val="Recon"/>
      <sheetName val="ChangeLog"/>
      <sheetName val="HelpDoc"/>
      <sheetName val="ReleaseHistory"/>
      <sheetName val="Control Sheet"/>
      <sheetName val="General_Inputs"/>
      <sheetName val="Forney Pipeline"/>
      <sheetName val="Detail"/>
      <sheetName val="Look up sheet"/>
    </sheetNames>
    <sheetDataSet>
      <sheetData sheetId="0" refreshError="1"/>
      <sheetData sheetId="1" refreshError="1"/>
      <sheetData sheetId="2" refreshError="1"/>
      <sheetData sheetId="3" refreshError="1">
        <row r="10">
          <cell r="B10" t="b">
            <v>1</v>
          </cell>
          <cell r="G10" t="b">
            <v>1</v>
          </cell>
          <cell r="L10" t="b">
            <v>1</v>
          </cell>
        </row>
        <row r="11">
          <cell r="B11" t="b">
            <v>0</v>
          </cell>
          <cell r="G11" t="b">
            <v>0</v>
          </cell>
          <cell r="L11" t="b">
            <v>0</v>
          </cell>
        </row>
        <row r="12">
          <cell r="B12" t="b">
            <v>0</v>
          </cell>
          <cell r="G12" t="b">
            <v>0</v>
          </cell>
          <cell r="L12" t="b">
            <v>0</v>
          </cell>
        </row>
        <row r="13">
          <cell r="B13" t="b">
            <v>0</v>
          </cell>
          <cell r="G13" t="b">
            <v>0</v>
          </cell>
          <cell r="L13" t="b">
            <v>0</v>
          </cell>
        </row>
        <row r="14">
          <cell r="B14" t="b">
            <v>0</v>
          </cell>
          <cell r="G14" t="b">
            <v>0</v>
          </cell>
          <cell r="L14" t="b">
            <v>0</v>
          </cell>
        </row>
        <row r="15">
          <cell r="B15" t="b">
            <v>0</v>
          </cell>
          <cell r="G15" t="b">
            <v>0</v>
          </cell>
          <cell r="L15" t="b">
            <v>0</v>
          </cell>
        </row>
        <row r="16">
          <cell r="B16" t="b">
            <v>0</v>
          </cell>
          <cell r="G16" t="b">
            <v>0</v>
          </cell>
          <cell r="L16" t="b">
            <v>0</v>
          </cell>
        </row>
        <row r="17">
          <cell r="B17" t="b">
            <v>0</v>
          </cell>
          <cell r="G17" t="b">
            <v>0</v>
          </cell>
          <cell r="L17" t="b">
            <v>0</v>
          </cell>
        </row>
        <row r="18">
          <cell r="B18" t="b">
            <v>0</v>
          </cell>
          <cell r="G18" t="b">
            <v>0</v>
          </cell>
          <cell r="L18" t="b">
            <v>0</v>
          </cell>
        </row>
        <row r="19">
          <cell r="B19" t="b">
            <v>0</v>
          </cell>
          <cell r="G19" t="b">
            <v>0</v>
          </cell>
          <cell r="L19" t="b">
            <v>0</v>
          </cell>
        </row>
        <row r="20">
          <cell r="B20" t="b">
            <v>0</v>
          </cell>
          <cell r="G20" t="b">
            <v>0</v>
          </cell>
          <cell r="L20" t="b">
            <v>0</v>
          </cell>
        </row>
        <row r="21">
          <cell r="B21" t="b">
            <v>0</v>
          </cell>
          <cell r="G21" t="b">
            <v>0</v>
          </cell>
          <cell r="L21" t="b">
            <v>0</v>
          </cell>
        </row>
        <row r="22">
          <cell r="B22" t="b">
            <v>0</v>
          </cell>
          <cell r="G22" t="b">
            <v>0</v>
          </cell>
          <cell r="L22" t="b">
            <v>0</v>
          </cell>
        </row>
        <row r="23">
          <cell r="B23" t="b">
            <v>0</v>
          </cell>
          <cell r="G23" t="b">
            <v>0</v>
          </cell>
          <cell r="L23" t="b">
            <v>0</v>
          </cell>
        </row>
        <row r="24">
          <cell r="B24" t="b">
            <v>0</v>
          </cell>
          <cell r="G24" t="b">
            <v>0</v>
          </cell>
          <cell r="L24" t="b">
            <v>0</v>
          </cell>
        </row>
      </sheetData>
      <sheetData sheetId="4" refreshError="1">
        <row r="13">
          <cell r="AS13">
            <v>0</v>
          </cell>
          <cell r="AV13">
            <v>0</v>
          </cell>
        </row>
        <row r="14">
          <cell r="AS14">
            <v>0</v>
          </cell>
          <cell r="AV14">
            <v>0</v>
          </cell>
        </row>
        <row r="15">
          <cell r="AS15">
            <v>15316465.314671589</v>
          </cell>
          <cell r="AV15">
            <v>2205988.9528278215</v>
          </cell>
        </row>
        <row r="16">
          <cell r="AS16">
            <v>0</v>
          </cell>
          <cell r="AV16">
            <v>0</v>
          </cell>
        </row>
        <row r="17">
          <cell r="AS17">
            <v>0</v>
          </cell>
          <cell r="AV17">
            <v>0</v>
          </cell>
        </row>
        <row r="18">
          <cell r="AS18">
            <v>0</v>
          </cell>
          <cell r="AV18">
            <v>0</v>
          </cell>
        </row>
        <row r="19">
          <cell r="AS19">
            <v>0</v>
          </cell>
          <cell r="AV19">
            <v>0</v>
          </cell>
        </row>
        <row r="20">
          <cell r="AS20">
            <v>15316465.314671589</v>
          </cell>
          <cell r="AV20">
            <v>2205988.9528278215</v>
          </cell>
        </row>
        <row r="22">
          <cell r="AS22">
            <v>-7944967.0399396829</v>
          </cell>
          <cell r="AV22">
            <v>-1151067.305742248</v>
          </cell>
        </row>
        <row r="23">
          <cell r="AS23">
            <v>0</v>
          </cell>
          <cell r="AV23">
            <v>0</v>
          </cell>
        </row>
        <row r="24">
          <cell r="AS24">
            <v>0</v>
          </cell>
          <cell r="AV24">
            <v>0</v>
          </cell>
        </row>
        <row r="25">
          <cell r="AS25">
            <v>0</v>
          </cell>
          <cell r="AV25">
            <v>0</v>
          </cell>
        </row>
        <row r="26">
          <cell r="AS26">
            <v>0</v>
          </cell>
          <cell r="AV26">
            <v>0</v>
          </cell>
        </row>
        <row r="27">
          <cell r="AS27">
            <v>0</v>
          </cell>
          <cell r="AV27">
            <v>0</v>
          </cell>
        </row>
        <row r="28">
          <cell r="AS28">
            <v>-7944967.0399396829</v>
          </cell>
          <cell r="AV28">
            <v>-1151067.305742248</v>
          </cell>
        </row>
        <row r="30">
          <cell r="AS30">
            <v>7371498.2747319052</v>
          </cell>
          <cell r="AV30">
            <v>1054921.6470855726</v>
          </cell>
        </row>
        <row r="32">
          <cell r="AS32">
            <v>-141970.34443194029</v>
          </cell>
          <cell r="AV32">
            <v>-20698.517815200172</v>
          </cell>
        </row>
        <row r="33">
          <cell r="AS33">
            <v>-216061.52917295185</v>
          </cell>
          <cell r="AV33">
            <v>-28031.45138764611</v>
          </cell>
        </row>
        <row r="34">
          <cell r="AS34">
            <v>-78182.496028184876</v>
          </cell>
          <cell r="AV34">
            <v>-10965.033297046381</v>
          </cell>
        </row>
        <row r="35">
          <cell r="AS35">
            <v>-260062.16902062311</v>
          </cell>
          <cell r="AV35">
            <v>-37821.382893821734</v>
          </cell>
        </row>
        <row r="36">
          <cell r="AS36">
            <v>-696276.53865370015</v>
          </cell>
          <cell r="AV36">
            <v>-97516.385393714401</v>
          </cell>
        </row>
        <row r="37">
          <cell r="AS37">
            <v>0</v>
          </cell>
          <cell r="AV37">
            <v>0</v>
          </cell>
        </row>
        <row r="38">
          <cell r="AS38">
            <v>6675221.7360782018</v>
          </cell>
          <cell r="AV38">
            <v>957405.26169185829</v>
          </cell>
        </row>
        <row r="40">
          <cell r="AS40">
            <v>-56970.483385665473</v>
          </cell>
          <cell r="AV40">
            <v>-8014.1119055585277</v>
          </cell>
        </row>
        <row r="41">
          <cell r="AS41">
            <v>-140250.72158968999</v>
          </cell>
          <cell r="AV41">
            <v>-27254.847424516825</v>
          </cell>
        </row>
        <row r="42">
          <cell r="AS42">
            <v>0</v>
          </cell>
          <cell r="AV42">
            <v>0</v>
          </cell>
        </row>
        <row r="43">
          <cell r="AS43">
            <v>0</v>
          </cell>
          <cell r="AV43">
            <v>0</v>
          </cell>
        </row>
        <row r="44">
          <cell r="AS44">
            <v>-7121.3104232081841</v>
          </cell>
          <cell r="AV44">
            <v>-1001.763988194816</v>
          </cell>
        </row>
        <row r="45">
          <cell r="AS45">
            <v>-94588.743450748472</v>
          </cell>
          <cell r="AV45">
            <v>-13363.196277600659</v>
          </cell>
        </row>
        <row r="46">
          <cell r="AS46">
            <v>-298931.25884931203</v>
          </cell>
          <cell r="AV46">
            <v>-49633.919595870822</v>
          </cell>
        </row>
        <row r="47">
          <cell r="AS47">
            <v>6376290.4772288939</v>
          </cell>
          <cell r="AV47">
            <v>907771.34209598752</v>
          </cell>
        </row>
        <row r="49">
          <cell r="AS49">
            <v>826.36553216677794</v>
          </cell>
          <cell r="AV49">
            <v>114.10323474472069</v>
          </cell>
        </row>
        <row r="50">
          <cell r="AS50">
            <v>0</v>
          </cell>
          <cell r="AV50">
            <v>0</v>
          </cell>
        </row>
        <row r="51">
          <cell r="AS51">
            <v>0</v>
          </cell>
          <cell r="AV51">
            <v>0</v>
          </cell>
        </row>
        <row r="52">
          <cell r="AS52">
            <v>0</v>
          </cell>
          <cell r="AV52">
            <v>0</v>
          </cell>
        </row>
        <row r="53">
          <cell r="AS53">
            <v>0</v>
          </cell>
          <cell r="AV53">
            <v>0</v>
          </cell>
        </row>
        <row r="54">
          <cell r="AS54">
            <v>0</v>
          </cell>
          <cell r="AV54">
            <v>0</v>
          </cell>
        </row>
        <row r="55">
          <cell r="AS55">
            <v>826.36553216677794</v>
          </cell>
          <cell r="AV55">
            <v>114.10323474472069</v>
          </cell>
        </row>
        <row r="56">
          <cell r="AS56">
            <v>6377116.8427610574</v>
          </cell>
          <cell r="AV56">
            <v>907885.44533073239</v>
          </cell>
        </row>
        <row r="58">
          <cell r="AS58">
            <v>-785418.69922627043</v>
          </cell>
          <cell r="AV58">
            <v>124816.19862023093</v>
          </cell>
        </row>
        <row r="59">
          <cell r="AS59">
            <v>-433988.11219490611</v>
          </cell>
          <cell r="AV59">
            <v>36947.551638951845</v>
          </cell>
        </row>
        <row r="60">
          <cell r="AS60">
            <v>0</v>
          </cell>
          <cell r="AV60">
            <v>0</v>
          </cell>
        </row>
        <row r="61">
          <cell r="AS61">
            <v>5157710.031339881</v>
          </cell>
        </row>
        <row r="62">
          <cell r="AS62">
            <v>-2101560.5293697482</v>
          </cell>
        </row>
        <row r="63">
          <cell r="AS63">
            <v>3056149.5019701342</v>
          </cell>
        </row>
        <row r="64">
          <cell r="AS64">
            <v>785418.69922627043</v>
          </cell>
        </row>
        <row r="65">
          <cell r="AS65">
            <v>433988.11219490611</v>
          </cell>
        </row>
        <row r="66">
          <cell r="AS66">
            <v>4275556.3133913102</v>
          </cell>
          <cell r="AV66">
            <v>1069649.1955899152</v>
          </cell>
        </row>
        <row r="69">
          <cell r="AS69">
            <v>-1382.6804077684847</v>
          </cell>
          <cell r="AV69">
            <v>-1284.8735283607152</v>
          </cell>
        </row>
        <row r="70">
          <cell r="AS70">
            <v>-782630.72542610345</v>
          </cell>
          <cell r="AV70">
            <v>-728585.68021776772</v>
          </cell>
        </row>
        <row r="71">
          <cell r="AS71">
            <v>-6718.2124999999996</v>
          </cell>
          <cell r="AV71">
            <v>-6242.9852557782169</v>
          </cell>
        </row>
        <row r="72">
          <cell r="AS72">
            <v>0</v>
          </cell>
          <cell r="AV72">
            <v>0</v>
          </cell>
        </row>
        <row r="73">
          <cell r="AS73">
            <v>-1405.293392398316</v>
          </cell>
          <cell r="AV73">
            <v>-331.15035167356467</v>
          </cell>
        </row>
        <row r="74">
          <cell r="AS74">
            <v>-427269.8996949062</v>
          </cell>
          <cell r="AV74">
            <v>-95008.110026753144</v>
          </cell>
        </row>
        <row r="75">
          <cell r="AS75">
            <v>0</v>
          </cell>
          <cell r="AV75">
            <v>-26351.221389980401</v>
          </cell>
        </row>
        <row r="76">
          <cell r="AS76">
            <v>0</v>
          </cell>
          <cell r="AV76">
            <v>712.73444812124217</v>
          </cell>
        </row>
        <row r="77">
          <cell r="AS77">
            <v>0</v>
          </cell>
          <cell r="AV77">
            <v>13751.592106924214</v>
          </cell>
        </row>
        <row r="78">
          <cell r="AS78">
            <v>0</v>
          </cell>
          <cell r="AV78">
            <v>-948.78104926584524</v>
          </cell>
        </row>
        <row r="79">
          <cell r="AS79">
            <v>0</v>
          </cell>
          <cell r="AV79">
            <v>0</v>
          </cell>
        </row>
        <row r="80">
          <cell r="AS80">
            <v>0</v>
          </cell>
          <cell r="AV80">
            <v>0</v>
          </cell>
        </row>
        <row r="81">
          <cell r="AS81">
            <v>0</v>
          </cell>
          <cell r="AV81">
            <v>0</v>
          </cell>
        </row>
        <row r="82">
          <cell r="AS82">
            <v>0</v>
          </cell>
          <cell r="AV82">
            <v>0</v>
          </cell>
        </row>
        <row r="83">
          <cell r="AS83">
            <v>0</v>
          </cell>
          <cell r="AV83">
            <v>0</v>
          </cell>
        </row>
        <row r="88">
          <cell r="AS88">
            <v>-1219406.8114211764</v>
          </cell>
          <cell r="AV88">
            <v>-844288.47526453459</v>
          </cell>
        </row>
        <row r="89">
          <cell r="AS89">
            <v>3056149.5019701337</v>
          </cell>
          <cell r="AV89">
            <v>225360.72032538056</v>
          </cell>
        </row>
        <row r="92">
          <cell r="AS92">
            <v>3056149.5019701337</v>
          </cell>
          <cell r="AV92">
            <v>225360.72032538056</v>
          </cell>
        </row>
        <row r="93">
          <cell r="AV93" t="str">
            <v>OK</v>
          </cell>
        </row>
        <row r="94">
          <cell r="AS94">
            <v>225360.72032538083</v>
          </cell>
        </row>
        <row r="116">
          <cell r="AS116">
            <v>15316465.314671589</v>
          </cell>
        </row>
        <row r="117">
          <cell r="AS117">
            <v>7944967.0399396829</v>
          </cell>
        </row>
        <row r="119">
          <cell r="AS119">
            <v>7371498.2747319052</v>
          </cell>
        </row>
        <row r="120">
          <cell r="AS120">
            <v>141970.34443194029</v>
          </cell>
        </row>
        <row r="121">
          <cell r="AS121">
            <v>294244.02520113671</v>
          </cell>
        </row>
        <row r="122">
          <cell r="AS122">
            <v>260062.16902062314</v>
          </cell>
        </row>
        <row r="123">
          <cell r="AS123">
            <v>433988.11219490611</v>
          </cell>
        </row>
        <row r="124">
          <cell r="AS124">
            <v>1130264.6508486061</v>
          </cell>
        </row>
        <row r="125">
          <cell r="AS125">
            <v>0</v>
          </cell>
        </row>
        <row r="126">
          <cell r="AS126">
            <v>298931.25884931203</v>
          </cell>
        </row>
        <row r="127">
          <cell r="AS127">
            <v>-1382.6804077684847</v>
          </cell>
        </row>
        <row r="128">
          <cell r="AS128">
            <v>826.36553216677794</v>
          </cell>
        </row>
        <row r="129">
          <cell r="AS129">
            <v>5941746.0501583824</v>
          </cell>
        </row>
        <row r="130">
          <cell r="AS130">
            <v>784036.01881850231</v>
          </cell>
        </row>
        <row r="131">
          <cell r="AS131">
            <v>0</v>
          </cell>
        </row>
        <row r="132">
          <cell r="AS132">
            <v>0</v>
          </cell>
        </row>
        <row r="134">
          <cell r="AS134">
            <v>5157710.0313398829</v>
          </cell>
        </row>
        <row r="135">
          <cell r="AS135">
            <v>2101560.5293697482</v>
          </cell>
        </row>
        <row r="136">
          <cell r="AS136">
            <v>3056149.5019701333</v>
          </cell>
        </row>
        <row r="144">
          <cell r="AS144">
            <v>46237.246445985387</v>
          </cell>
        </row>
        <row r="145">
          <cell r="AS145">
            <v>567916.7328927191</v>
          </cell>
        </row>
        <row r="146">
          <cell r="AS146">
            <v>0</v>
          </cell>
        </row>
        <row r="147">
          <cell r="AS147">
            <v>182918.51666111886</v>
          </cell>
        </row>
        <row r="148">
          <cell r="AS148">
            <v>797072.49599982344</v>
          </cell>
        </row>
        <row r="149">
          <cell r="AS149">
            <v>26418389.730533831</v>
          </cell>
        </row>
        <row r="150">
          <cell r="AS150">
            <v>-13532848.623163991</v>
          </cell>
        </row>
        <row r="151">
          <cell r="AS151">
            <v>12885541.107369844</v>
          </cell>
        </row>
        <row r="152">
          <cell r="AS152">
            <v>13682613.60336967</v>
          </cell>
        </row>
        <row r="156">
          <cell r="AS156">
            <v>0</v>
          </cell>
        </row>
        <row r="157">
          <cell r="AS157">
            <v>0</v>
          </cell>
        </row>
        <row r="158">
          <cell r="AS158">
            <v>222321.5304305024</v>
          </cell>
        </row>
        <row r="159">
          <cell r="AS159">
            <v>1332326.6149046395</v>
          </cell>
        </row>
        <row r="160">
          <cell r="AS160">
            <v>0</v>
          </cell>
        </row>
        <row r="161">
          <cell r="AS161">
            <v>0</v>
          </cell>
        </row>
        <row r="162">
          <cell r="AS162">
            <v>0</v>
          </cell>
        </row>
        <row r="163">
          <cell r="AS163">
            <v>0</v>
          </cell>
        </row>
        <row r="164">
          <cell r="AS164">
            <v>1554648.145335142</v>
          </cell>
        </row>
        <row r="165">
          <cell r="AS165">
            <v>26699188.563076738</v>
          </cell>
        </row>
        <row r="166">
          <cell r="AS166">
            <v>0</v>
          </cell>
        </row>
        <row r="167">
          <cell r="AS167">
            <v>-58205426.074018277</v>
          </cell>
        </row>
        <row r="168">
          <cell r="AS168">
            <v>43634202.968976058</v>
          </cell>
        </row>
        <row r="169">
          <cell r="AS169">
            <v>12127965.458034528</v>
          </cell>
        </row>
        <row r="170">
          <cell r="AS170">
            <v>13682613.603369668</v>
          </cell>
        </row>
        <row r="172">
          <cell r="AS172">
            <v>0</v>
          </cell>
        </row>
        <row r="186">
          <cell r="AS186">
            <v>204865.90493480573</v>
          </cell>
        </row>
        <row r="187">
          <cell r="AS187">
            <v>852481.82140059455</v>
          </cell>
        </row>
        <row r="188">
          <cell r="AS188">
            <v>1380223.1222298585</v>
          </cell>
        </row>
        <row r="189">
          <cell r="AS189">
            <v>82</v>
          </cell>
        </row>
        <row r="190">
          <cell r="AS190">
            <v>53</v>
          </cell>
        </row>
        <row r="192">
          <cell r="AS192">
            <v>21</v>
          </cell>
        </row>
        <row r="193">
          <cell r="AS193">
            <v>260062.16902062311</v>
          </cell>
        </row>
        <row r="194">
          <cell r="AS194">
            <v>433988.11219490622</v>
          </cell>
        </row>
        <row r="195">
          <cell r="AS195">
            <v>204865.9049348057</v>
          </cell>
        </row>
        <row r="196">
          <cell r="AS196">
            <v>204865.9049348057</v>
          </cell>
        </row>
        <row r="199">
          <cell r="AS199">
            <v>260062.16902062314</v>
          </cell>
        </row>
        <row r="200">
          <cell r="AS200">
            <v>433988.11219490611</v>
          </cell>
        </row>
        <row r="203">
          <cell r="AS203">
            <v>433988.11219490611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Nicole"/>
      <sheetName val="Pivot OOPAs"/>
      <sheetName val="PivotActivityExcl US Prov"/>
      <sheetName val="Pivot Amanda"/>
      <sheetName val="YTD 2009"/>
      <sheetName val="Q1 2009"/>
      <sheetName val="Q2 2009"/>
      <sheetName val="PIVOT YTD FGN"/>
      <sheetName val="YTD 2009Intl"/>
      <sheetName val="Q1 2009Intl"/>
      <sheetName val="Q2 2009Intl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adjusted"/>
      <sheetName val="Adjusted"/>
      <sheetName val="Capacity Factor"/>
      <sheetName val="Sheet1"/>
      <sheetName val="Sheet2"/>
      <sheetName val="Bar Chart"/>
      <sheetName val="Line Graph"/>
      <sheetName val="Sheet3"/>
      <sheetName val="Sheet4"/>
      <sheetName val="Sheet5"/>
      <sheetName val="Trend Analysis-Current"/>
      <sheetName val="Trend Analysis-Fwd"/>
      <sheetName val="Cover"/>
      <sheetName val="   O&amp;M  FORECAST  SUMMARY   "/>
    </sheetNames>
    <sheetDataSet>
      <sheetData sheetId="0" refreshError="1">
        <row r="66">
          <cell r="D66">
            <v>1500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ErrorMessages"/>
      <sheetName val="Sheet1"/>
      <sheetName val="Setup"/>
      <sheetName val="O&amp;M"/>
      <sheetName val="O&amp;MCosts"/>
      <sheetName val="Outages"/>
      <sheetName val="Financials"/>
      <sheetName val="Storage"/>
      <sheetName val="Hydro"/>
      <sheetName val="Wind"/>
      <sheetName val="Depreciation"/>
      <sheetName val="Targets"/>
      <sheetName val="Energy Prices"/>
      <sheetName val="CapSummary"/>
      <sheetName val="Generic Plants"/>
      <sheetName val="EnergyPriceSpikes"/>
      <sheetName val="SR Prices"/>
      <sheetName val="NSR Prices"/>
      <sheetName val="Reg Prices"/>
      <sheetName val="EA+Fuels Prices"/>
      <sheetName val="Capacity Prices"/>
      <sheetName val="Correlation Factors"/>
      <sheetName val="Hourly Profiles"/>
      <sheetName val="Unadjusted"/>
      <sheetName val="Fuels and EA Prices Work"/>
      <sheetName val="Feb 06"/>
    </sheetNames>
    <sheetDataSet>
      <sheetData sheetId="0" refreshError="1"/>
      <sheetData sheetId="1" refreshError="1"/>
      <sheetData sheetId="2" refreshError="1">
        <row r="2">
          <cell r="A2" t="str">
            <v>Gen_AB</v>
          </cell>
          <cell r="B2" t="str">
            <v>AL</v>
          </cell>
        </row>
        <row r="3">
          <cell r="A3" t="str">
            <v>Gen_AZ</v>
          </cell>
          <cell r="B3" t="str">
            <v>AS</v>
          </cell>
        </row>
        <row r="4">
          <cell r="A4" t="str">
            <v>Gen_BC</v>
          </cell>
          <cell r="B4" t="str">
            <v>AM</v>
          </cell>
        </row>
        <row r="5">
          <cell r="A5" t="str">
            <v>Gen_CANo</v>
          </cell>
          <cell r="B5" t="str">
            <v>AO</v>
          </cell>
        </row>
        <row r="6">
          <cell r="A6" t="str">
            <v>Gen_CASo</v>
          </cell>
          <cell r="B6" t="str">
            <v>AQ</v>
          </cell>
        </row>
        <row r="7">
          <cell r="A7" t="str">
            <v>Gen_Co</v>
          </cell>
          <cell r="B7" t="str">
            <v>AU</v>
          </cell>
        </row>
        <row r="8">
          <cell r="A8" t="str">
            <v>Gen_IDSo</v>
          </cell>
          <cell r="B8" t="str">
            <v>AT</v>
          </cell>
        </row>
        <row r="9">
          <cell r="A9" t="str">
            <v>Gen_MT</v>
          </cell>
          <cell r="B9" t="str">
            <v>AT</v>
          </cell>
        </row>
        <row r="10">
          <cell r="A10" t="str">
            <v>Gen_NM</v>
          </cell>
          <cell r="B10" t="str">
            <v>AS</v>
          </cell>
        </row>
        <row r="11">
          <cell r="A11" t="str">
            <v>Gen_NVNo</v>
          </cell>
          <cell r="B11" t="str">
            <v>AT</v>
          </cell>
        </row>
        <row r="12">
          <cell r="A12" t="str">
            <v>Gen_OWI</v>
          </cell>
          <cell r="B12" t="str">
            <v>AM</v>
          </cell>
        </row>
        <row r="13">
          <cell r="A13" t="str">
            <v>Gen_SoNV</v>
          </cell>
          <cell r="B13" t="str">
            <v>AQ</v>
          </cell>
        </row>
        <row r="14">
          <cell r="A14" t="str">
            <v>Gen_UT</v>
          </cell>
          <cell r="B14" t="str">
            <v>AT</v>
          </cell>
        </row>
        <row r="15">
          <cell r="A15" t="str">
            <v>Gen_WY</v>
          </cell>
          <cell r="B15" t="str">
            <v>AU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Doc"/>
      <sheetName val="Cover"/>
      <sheetName val="WorkArea"/>
      <sheetName val="General_Inputs"/>
      <sheetName val="NCM_Sheet"/>
      <sheetName val="Forwards"/>
      <sheetName val="OptionValue"/>
      <sheetName val="PlantOptionality"/>
      <sheetName val="PlantData"/>
      <sheetName val="DayCounts"/>
      <sheetName val="RevisionHistory"/>
      <sheetName val="PPE valuation"/>
      <sheetName val="Unadjusted"/>
      <sheetName val="Sheet1"/>
      <sheetName val="Data"/>
    </sheetNames>
    <sheetDataSet>
      <sheetData sheetId="0"/>
      <sheetData sheetId="1"/>
      <sheetData sheetId="2"/>
      <sheetData sheetId="3" refreshError="1">
        <row r="81">
          <cell r="E81">
            <v>1.75</v>
          </cell>
          <cell r="F81">
            <v>1.75</v>
          </cell>
          <cell r="G81">
            <v>1.75</v>
          </cell>
          <cell r="H81">
            <v>1.75</v>
          </cell>
          <cell r="I81">
            <v>1.75</v>
          </cell>
          <cell r="J81">
            <v>1.75</v>
          </cell>
          <cell r="K81">
            <v>1.75</v>
          </cell>
          <cell r="L81">
            <v>1.75</v>
          </cell>
          <cell r="M81">
            <v>1.75</v>
          </cell>
          <cell r="N81">
            <v>1.75</v>
          </cell>
          <cell r="O81">
            <v>1.75</v>
          </cell>
          <cell r="P81">
            <v>1.75</v>
          </cell>
          <cell r="Q81">
            <v>1.75</v>
          </cell>
        </row>
        <row r="89">
          <cell r="E89">
            <v>1.75</v>
          </cell>
          <cell r="F89">
            <v>1.75</v>
          </cell>
          <cell r="G89">
            <v>1.75</v>
          </cell>
          <cell r="H89">
            <v>1.75</v>
          </cell>
          <cell r="I89">
            <v>1.75</v>
          </cell>
          <cell r="J89">
            <v>1.75</v>
          </cell>
          <cell r="K89">
            <v>1.75</v>
          </cell>
          <cell r="L89">
            <v>1.75</v>
          </cell>
          <cell r="M89">
            <v>1.75</v>
          </cell>
          <cell r="N89">
            <v>1.75</v>
          </cell>
          <cell r="O89">
            <v>1.75</v>
          </cell>
          <cell r="P89">
            <v>1.75</v>
          </cell>
          <cell r="Q89">
            <v>1.75</v>
          </cell>
        </row>
        <row r="96">
          <cell r="E96">
            <v>1.75</v>
          </cell>
          <cell r="F96">
            <v>1.75</v>
          </cell>
          <cell r="G96">
            <v>1.75</v>
          </cell>
          <cell r="H96">
            <v>1.75</v>
          </cell>
          <cell r="I96">
            <v>1.75</v>
          </cell>
          <cell r="J96">
            <v>1.75</v>
          </cell>
          <cell r="K96">
            <v>1.75</v>
          </cell>
          <cell r="L96">
            <v>1.75</v>
          </cell>
          <cell r="M96">
            <v>1.75</v>
          </cell>
          <cell r="N96">
            <v>1.75</v>
          </cell>
          <cell r="O96">
            <v>1.75</v>
          </cell>
          <cell r="P96">
            <v>1.75</v>
          </cell>
          <cell r="Q96">
            <v>1.75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 Req 2017"/>
      <sheetName val="Rev Req 2018"/>
      <sheetName val="OCEC"/>
      <sheetName val="Cap Str Recon 2017"/>
      <sheetName val="Cap Str Recon 2018"/>
      <sheetName val="52A 2017"/>
      <sheetName val="52A 2018"/>
      <sheetName val="Rate Base 2017"/>
      <sheetName val="Rate Base 2018"/>
      <sheetName val="NOI 2017"/>
      <sheetName val="NOI 2018"/>
      <sheetName val="Non Utility 2017"/>
      <sheetName val="Non Utility 2018"/>
      <sheetName val="Scenario Compare-Juris RB 2017"/>
      <sheetName val="Scenario Compare-Juris RB 2018"/>
      <sheetName val="Scenario Comp-Juris NOI 2017"/>
      <sheetName val="Scenario Comp-Juris NOI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52">
          <cell r="J552">
            <v>32457143954.360855</v>
          </cell>
        </row>
      </sheetData>
      <sheetData sheetId="8">
        <row r="552">
          <cell r="J552">
            <v>33876633154.352844</v>
          </cell>
        </row>
      </sheetData>
      <sheetData sheetId="9"/>
      <sheetData sheetId="10"/>
      <sheetData sheetId="11">
        <row r="28">
          <cell r="C28">
            <v>-33997172.061719283</v>
          </cell>
          <cell r="E28">
            <v>11181745.859999999</v>
          </cell>
        </row>
        <row r="30">
          <cell r="J30">
            <v>53612979.31516654</v>
          </cell>
        </row>
        <row r="31">
          <cell r="J31">
            <v>34879325.198576376</v>
          </cell>
        </row>
      </sheetData>
      <sheetData sheetId="12">
        <row r="28">
          <cell r="C28">
            <v>-30754331.42350268</v>
          </cell>
          <cell r="E28">
            <v>10910852.819999993</v>
          </cell>
        </row>
        <row r="30">
          <cell r="J30">
            <v>48458605.537096523</v>
          </cell>
        </row>
        <row r="31">
          <cell r="J31">
            <v>31456363.077686958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C-6</v>
          </cell>
          <cell r="J1" t="str">
            <v>BUDGETED VERSUS ACTUAL OPERATING REVENUES AND EXPENSES</v>
          </cell>
        </row>
        <row r="4">
          <cell r="A4" t="str">
            <v>FLORIDA PUBLIC SERVICE COMMISSION</v>
          </cell>
          <cell r="J4" t="str">
            <v xml:space="preserve">EXPLANATION: </v>
          </cell>
          <cell r="L4" t="str">
            <v xml:space="preserve">IF THE TEST YEAR IS PROJECTED, PROVIDE THE BUDGETED VERSUS ACTUAL OPERATING REVENUES AND EXPENSES BY PRIMARY ACCOUNT ACTUAL OPERATING REVENUES AND EXPENSES BY PRIMARY ACCOUNT FOR A HISTORICAL FIVE YEAR PERIOD AND THE FORECASTED DATA FOR THE TEST YEAR AND </v>
          </cell>
          <cell r="Y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Y8" t="str">
            <v>WITNESS:</v>
          </cell>
        </row>
        <row r="11">
          <cell r="F11" t="str">
            <v>_______</v>
          </cell>
          <cell r="J11" t="str">
            <v>_______</v>
          </cell>
          <cell r="N11" t="str">
            <v>_______</v>
          </cell>
          <cell r="R11" t="str">
            <v>_______</v>
          </cell>
          <cell r="V11" t="str">
            <v>_______</v>
          </cell>
          <cell r="Z11" t="str">
            <v>_________</v>
          </cell>
          <cell r="AB11" t="str">
            <v>_________</v>
          </cell>
        </row>
        <row r="12">
          <cell r="A12" t="str">
            <v>Line</v>
          </cell>
          <cell r="B12" t="str">
            <v>Account</v>
          </cell>
          <cell r="D12" t="str">
            <v>Account</v>
          </cell>
          <cell r="F12" t="str">
            <v>Year 1</v>
          </cell>
          <cell r="J12" t="str">
            <v>Year 2</v>
          </cell>
          <cell r="N12" t="str">
            <v>Year 3</v>
          </cell>
          <cell r="R12" t="str">
            <v>Year 4</v>
          </cell>
          <cell r="V12" t="str">
            <v>Year 5</v>
          </cell>
          <cell r="Z12" t="str">
            <v>Prior Year</v>
          </cell>
          <cell r="AB12" t="str">
            <v>Test Year</v>
          </cell>
        </row>
        <row r="13">
          <cell r="A13" t="str">
            <v>No.</v>
          </cell>
          <cell r="B13" t="str">
            <v>No.</v>
          </cell>
          <cell r="D13" t="str">
            <v>Title</v>
          </cell>
          <cell r="F13" t="str">
            <v>Budget</v>
          </cell>
          <cell r="H13" t="str">
            <v>Actual</v>
          </cell>
          <cell r="J13" t="str">
            <v>Budget</v>
          </cell>
          <cell r="L13" t="str">
            <v>Actual</v>
          </cell>
          <cell r="N13" t="str">
            <v>Budget</v>
          </cell>
          <cell r="P13" t="str">
            <v>Actual</v>
          </cell>
          <cell r="R13" t="str">
            <v>Budget</v>
          </cell>
          <cell r="T13" t="str">
            <v>Actual</v>
          </cell>
          <cell r="V13" t="str">
            <v>Budget</v>
          </cell>
          <cell r="X13" t="str">
            <v>Actual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X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U99"/>
  <sheetViews>
    <sheetView tabSelected="1" zoomScale="90" zoomScaleNormal="90" workbookViewId="0">
      <selection sqref="A1:A2"/>
    </sheetView>
  </sheetViews>
  <sheetFormatPr defaultColWidth="8.85546875" defaultRowHeight="12.75"/>
  <cols>
    <col min="1" max="1" width="46.42578125" style="7" bestFit="1" customWidth="1"/>
    <col min="2" max="2" width="14.140625" style="7" bestFit="1" customWidth="1"/>
    <col min="3" max="3" width="12.5703125" style="7" bestFit="1" customWidth="1"/>
    <col min="4" max="4" width="1.28515625" style="7" customWidth="1"/>
    <col min="5" max="5" width="17" style="7" customWidth="1"/>
    <col min="6" max="6" width="13" style="7" bestFit="1" customWidth="1"/>
    <col min="7" max="7" width="17.85546875" style="7" bestFit="1" customWidth="1"/>
    <col min="8" max="8" width="13" style="7" bestFit="1" customWidth="1"/>
    <col min="9" max="9" width="14.140625" style="7" customWidth="1"/>
    <col min="10" max="10" width="10" style="10" bestFit="1" customWidth="1"/>
    <col min="11" max="11" width="10.28515625" style="7" bestFit="1" customWidth="1"/>
    <col min="12" max="13" width="11.5703125" style="7" bestFit="1" customWidth="1"/>
    <col min="14" max="14" width="3.7109375" style="11" customWidth="1"/>
    <col min="15" max="15" width="15" style="11" bestFit="1" customWidth="1"/>
    <col min="16" max="16" width="8.28515625" style="11" bestFit="1" customWidth="1"/>
    <col min="17" max="17" width="3.140625" style="11" customWidth="1"/>
    <col min="18" max="18" width="16" style="11" bestFit="1" customWidth="1"/>
    <col min="19" max="19" width="17.7109375" style="11" customWidth="1"/>
    <col min="20" max="20" width="40.140625" style="11" bestFit="1" customWidth="1"/>
    <col min="21" max="16384" width="8.85546875" style="11"/>
  </cols>
  <sheetData>
    <row r="1" spans="1:20" s="379" customFormat="1">
      <c r="A1" s="40" t="s">
        <v>1929</v>
      </c>
      <c r="B1" s="7"/>
      <c r="C1" s="7"/>
      <c r="D1" s="7"/>
      <c r="E1" s="7"/>
      <c r="F1" s="7"/>
      <c r="G1" s="7"/>
      <c r="H1" s="7"/>
      <c r="I1" s="7"/>
      <c r="J1" s="10"/>
      <c r="K1" s="7"/>
      <c r="L1" s="7"/>
      <c r="M1" s="7"/>
    </row>
    <row r="2" spans="1:20" s="379" customFormat="1">
      <c r="A2" s="40" t="s">
        <v>1930</v>
      </c>
      <c r="B2" s="7"/>
      <c r="C2" s="7"/>
      <c r="D2" s="7"/>
      <c r="E2" s="7"/>
      <c r="F2" s="7"/>
      <c r="G2" s="7"/>
      <c r="H2" s="7"/>
      <c r="I2" s="7"/>
      <c r="J2" s="10"/>
      <c r="K2" s="7"/>
      <c r="L2" s="7"/>
      <c r="M2" s="7"/>
    </row>
    <row r="3" spans="1:20">
      <c r="A3" s="6" t="s">
        <v>22</v>
      </c>
      <c r="C3" s="8"/>
      <c r="D3" s="8"/>
      <c r="I3" s="9"/>
      <c r="K3" s="9"/>
    </row>
    <row r="4" spans="1:20">
      <c r="A4" s="82" t="s">
        <v>1151</v>
      </c>
      <c r="C4" s="8"/>
      <c r="D4" s="8"/>
      <c r="I4" s="9"/>
      <c r="K4" s="9"/>
    </row>
    <row r="5" spans="1:20" ht="13.5" thickBot="1">
      <c r="B5" s="12" t="s">
        <v>23</v>
      </c>
      <c r="C5" s="13" t="s">
        <v>24</v>
      </c>
      <c r="D5" s="13"/>
      <c r="E5" s="12" t="s">
        <v>25</v>
      </c>
      <c r="F5" s="12" t="s">
        <v>26</v>
      </c>
      <c r="G5" s="12" t="s">
        <v>27</v>
      </c>
      <c r="H5" s="12" t="s">
        <v>28</v>
      </c>
      <c r="I5" s="14" t="s">
        <v>29</v>
      </c>
      <c r="J5" s="15" t="s">
        <v>30</v>
      </c>
      <c r="K5" s="14" t="s">
        <v>31</v>
      </c>
      <c r="L5" s="14" t="s">
        <v>32</v>
      </c>
      <c r="M5" s="14" t="s">
        <v>33</v>
      </c>
    </row>
    <row r="6" spans="1:20" ht="13.5" thickBot="1">
      <c r="B6" s="16" t="s">
        <v>34</v>
      </c>
      <c r="C6" s="388" t="s">
        <v>35</v>
      </c>
      <c r="D6" s="389"/>
      <c r="E6" s="390"/>
      <c r="F6" s="17" t="s">
        <v>36</v>
      </c>
      <c r="G6" s="16" t="s">
        <v>37</v>
      </c>
      <c r="H6" s="16" t="s">
        <v>36</v>
      </c>
      <c r="I6" s="18"/>
      <c r="J6" s="19"/>
      <c r="K6" s="18" t="s">
        <v>38</v>
      </c>
      <c r="L6" s="16" t="s">
        <v>39</v>
      </c>
      <c r="M6" s="16" t="s">
        <v>95</v>
      </c>
    </row>
    <row r="7" spans="1:20" ht="40.5" customHeight="1" thickBot="1">
      <c r="A7" s="20" t="s">
        <v>40</v>
      </c>
      <c r="B7" s="21" t="s">
        <v>41</v>
      </c>
      <c r="C7" s="22" t="s">
        <v>96</v>
      </c>
      <c r="D7" s="23"/>
      <c r="E7" s="93" t="s">
        <v>97</v>
      </c>
      <c r="F7" s="24" t="s">
        <v>42</v>
      </c>
      <c r="G7" s="24" t="s">
        <v>98</v>
      </c>
      <c r="H7" s="24" t="s">
        <v>43</v>
      </c>
      <c r="I7" s="25" t="s">
        <v>44</v>
      </c>
      <c r="J7" s="26" t="s">
        <v>45</v>
      </c>
      <c r="K7" s="25" t="s">
        <v>46</v>
      </c>
      <c r="L7" s="25" t="s">
        <v>99</v>
      </c>
      <c r="M7" s="25" t="s">
        <v>46</v>
      </c>
      <c r="O7" s="26" t="s">
        <v>279</v>
      </c>
      <c r="P7" s="26" t="s">
        <v>278</v>
      </c>
      <c r="R7" s="26" t="s">
        <v>1918</v>
      </c>
      <c r="S7" s="365" t="s">
        <v>1928</v>
      </c>
      <c r="T7" s="118"/>
    </row>
    <row r="8" spans="1:20">
      <c r="B8" s="27"/>
      <c r="C8" s="8"/>
      <c r="D8" s="8"/>
      <c r="I8" s="9"/>
      <c r="K8" s="9"/>
    </row>
    <row r="9" spans="1:20">
      <c r="A9" s="7" t="s">
        <v>1</v>
      </c>
      <c r="B9" s="28">
        <f>'52A'!B62/1000</f>
        <v>10670247.932473088</v>
      </c>
      <c r="C9" s="28">
        <f>C31+C35+C41+C43+C39</f>
        <v>-179761.78333863305</v>
      </c>
      <c r="D9" s="29"/>
      <c r="E9" s="29">
        <f>H58</f>
        <v>-688533.13081021607</v>
      </c>
      <c r="F9" s="29">
        <f>SUM(B9:E9)</f>
        <v>9801953.0183242392</v>
      </c>
      <c r="G9" s="1">
        <f>E$76</f>
        <v>0.96110663259445461</v>
      </c>
      <c r="H9" s="29">
        <f>F9*G9</f>
        <v>9420722.0582906604</v>
      </c>
      <c r="I9" s="10">
        <f>H9/H$23</f>
        <v>0.29025110994169645</v>
      </c>
      <c r="J9" s="30">
        <f>B90</f>
        <v>4.599225935649006E-2</v>
      </c>
      <c r="K9" s="2">
        <f>I9*J9</f>
        <v>1.3349304326947614E-2</v>
      </c>
      <c r="L9" s="29">
        <f>H9*J9</f>
        <v>433280.29223031091</v>
      </c>
      <c r="M9" s="29">
        <f>L9</f>
        <v>433280.29223031091</v>
      </c>
      <c r="O9" s="28">
        <f>'52A'!B71/1000</f>
        <v>9452116.8378240354</v>
      </c>
      <c r="P9" s="28">
        <f>H9-O9</f>
        <v>-31394.779533375055</v>
      </c>
      <c r="Q9" s="327"/>
      <c r="R9" s="28">
        <f>+'2017 Cap Str Recon (3rd NOIA)'!H9</f>
        <v>9420701.1039647032</v>
      </c>
      <c r="S9" s="28">
        <f>+H9-R9</f>
        <v>20.954325957223773</v>
      </c>
    </row>
    <row r="10" spans="1:20" ht="8.25" customHeight="1">
      <c r="A10" s="12"/>
      <c r="B10" s="31"/>
      <c r="C10" s="38"/>
      <c r="D10" s="8"/>
      <c r="E10" s="32"/>
      <c r="G10" s="33"/>
      <c r="I10" s="10"/>
      <c r="J10" s="30"/>
      <c r="K10" s="10"/>
      <c r="L10" s="8"/>
      <c r="M10" s="8"/>
      <c r="O10" s="38"/>
      <c r="P10" s="38"/>
      <c r="Q10" s="327"/>
      <c r="R10" s="28"/>
    </row>
    <row r="11" spans="1:20">
      <c r="A11" s="7" t="s">
        <v>2</v>
      </c>
      <c r="B11" s="315">
        <f>('52A'!C62/1000)-'D6 Test Revised'!H32</f>
        <v>569447.31318617193</v>
      </c>
      <c r="C11" s="38">
        <f>C44</f>
        <v>1285.7840155063413</v>
      </c>
      <c r="D11" s="8"/>
      <c r="E11" s="3">
        <f>H59</f>
        <v>-37459.526726099895</v>
      </c>
      <c r="F11" s="3">
        <f>SUM(B11:E11)</f>
        <v>533273.57047557842</v>
      </c>
      <c r="G11" s="1">
        <f>E$76</f>
        <v>0.96110663259445461</v>
      </c>
      <c r="H11" s="3">
        <f>F11*G11</f>
        <v>512532.76557140477</v>
      </c>
      <c r="I11" s="10">
        <f>H11/H$23</f>
        <v>1.5791061785722593E-2</v>
      </c>
      <c r="J11" s="30">
        <f>B92</f>
        <v>1.9870973464656057E-2</v>
      </c>
      <c r="K11" s="2">
        <f>I11*J11</f>
        <v>3.1378376972283792E-4</v>
      </c>
      <c r="L11" s="8">
        <f>H11*J11</f>
        <v>10184.524984436168</v>
      </c>
      <c r="M11" s="8">
        <f>L11</f>
        <v>10184.524984436168</v>
      </c>
      <c r="O11" s="38">
        <f>'52A'!C71/1000</f>
        <v>510984.25085022987</v>
      </c>
      <c r="P11" s="38">
        <f>H11-O11</f>
        <v>1548.514721174899</v>
      </c>
      <c r="Q11" s="327"/>
      <c r="R11" s="28">
        <f>+'2017 Cap Str Recon (3rd NOIA)'!H11</f>
        <v>510770.48276046861</v>
      </c>
      <c r="S11" s="28">
        <f>+H11-R11</f>
        <v>1762.2828109361581</v>
      </c>
    </row>
    <row r="12" spans="1:20" ht="8.25" customHeight="1">
      <c r="A12" s="34"/>
      <c r="B12" s="35"/>
      <c r="C12" s="107"/>
      <c r="D12" s="36"/>
      <c r="E12" s="37"/>
      <c r="F12" s="37"/>
      <c r="G12" s="33"/>
      <c r="H12" s="37"/>
      <c r="I12" s="10"/>
      <c r="J12" s="30"/>
      <c r="K12" s="10"/>
      <c r="L12" s="36"/>
      <c r="M12" s="36"/>
      <c r="O12" s="107"/>
      <c r="P12" s="107"/>
      <c r="Q12" s="327"/>
      <c r="R12" s="28"/>
    </row>
    <row r="13" spans="1:20">
      <c r="A13" s="7" t="s">
        <v>19</v>
      </c>
      <c r="B13" s="315">
        <v>0</v>
      </c>
      <c r="C13" s="38">
        <v>0</v>
      </c>
      <c r="D13" s="8"/>
      <c r="E13" s="3">
        <f>H60</f>
        <v>0</v>
      </c>
      <c r="F13" s="3">
        <f>SUM(B13:E13)</f>
        <v>0</v>
      </c>
      <c r="G13" s="1">
        <f>E$76</f>
        <v>0.96110663259445461</v>
      </c>
      <c r="H13" s="3">
        <f>F13*G13</f>
        <v>0</v>
      </c>
      <c r="I13" s="10">
        <f>H13/H$23</f>
        <v>0</v>
      </c>
      <c r="J13" s="30">
        <f>B91</f>
        <v>0</v>
      </c>
      <c r="K13" s="2">
        <f>I13*J13</f>
        <v>0</v>
      </c>
      <c r="L13" s="8">
        <f>H13*J13</f>
        <v>0</v>
      </c>
      <c r="M13" s="8">
        <f>L13</f>
        <v>0</v>
      </c>
      <c r="O13" s="38"/>
      <c r="P13" s="38"/>
      <c r="Q13" s="327"/>
      <c r="R13" s="28"/>
      <c r="S13" s="141"/>
    </row>
    <row r="14" spans="1:20" ht="8.25" customHeight="1">
      <c r="B14" s="35"/>
      <c r="C14" s="38"/>
      <c r="D14" s="8"/>
      <c r="G14" s="33"/>
      <c r="I14" s="10"/>
      <c r="J14" s="30"/>
      <c r="K14" s="10"/>
      <c r="L14" s="8"/>
      <c r="M14" s="8"/>
      <c r="O14" s="38"/>
      <c r="P14" s="38"/>
      <c r="Q14" s="327"/>
      <c r="R14" s="28"/>
    </row>
    <row r="15" spans="1:20">
      <c r="A15" s="7" t="s">
        <v>3</v>
      </c>
      <c r="B15" s="38">
        <f>('52A'!E62/1000)+'D6 Test Revised'!H32</f>
        <v>442173.37761538482</v>
      </c>
      <c r="C15" s="38">
        <f>C45</f>
        <v>1006.2994897778519</v>
      </c>
      <c r="D15" s="8"/>
      <c r="E15" s="3">
        <f>H61</f>
        <v>-29087.678707230833</v>
      </c>
      <c r="F15" s="3">
        <f>SUM(B15:E15)</f>
        <v>414091.99839793181</v>
      </c>
      <c r="G15" s="1">
        <v>1</v>
      </c>
      <c r="H15" s="3">
        <f>F15*G15</f>
        <v>414091.99839793181</v>
      </c>
      <c r="I15" s="10">
        <f>H15/H$23</f>
        <v>1.2758115716533819E-2</v>
      </c>
      <c r="J15" s="307">
        <f>'D6 Test Revised'!H37</f>
        <v>2.0435113874855797E-2</v>
      </c>
      <c r="K15" s="2">
        <f>I15*J15</f>
        <v>2.6071354749595605E-4</v>
      </c>
      <c r="L15" s="8">
        <f>H15*J15</f>
        <v>8462.0171419283397</v>
      </c>
      <c r="M15" s="8">
        <f>L15</f>
        <v>8462.0171419283397</v>
      </c>
      <c r="O15" s="38">
        <f>'52A'!E71/1000</f>
        <v>415898.02221364662</v>
      </c>
      <c r="P15" s="38">
        <f>H15-O15</f>
        <v>-1806.0238157148124</v>
      </c>
      <c r="Q15" s="327"/>
      <c r="R15" s="28">
        <f>+'2017 Cap Str Recon (3rd NOIA)'!H15</f>
        <v>415924.41391977773</v>
      </c>
      <c r="S15" s="28">
        <f>+H15-R15</f>
        <v>-1832.41552184592</v>
      </c>
    </row>
    <row r="16" spans="1:20" ht="8.25" customHeight="1">
      <c r="B16" s="39"/>
      <c r="C16" s="38"/>
      <c r="D16" s="8"/>
      <c r="G16" s="33"/>
      <c r="I16" s="10"/>
      <c r="J16" s="30"/>
      <c r="K16" s="10"/>
      <c r="L16" s="36"/>
      <c r="M16" s="36"/>
      <c r="O16" s="107"/>
      <c r="P16" s="107"/>
      <c r="Q16" s="327"/>
      <c r="R16" s="28"/>
    </row>
    <row r="17" spans="1:21">
      <c r="A17" s="34" t="s">
        <v>4</v>
      </c>
      <c r="B17" s="38">
        <f>'52A'!D62/1000</f>
        <v>16401228.476597</v>
      </c>
      <c r="C17" s="38">
        <f>C36+C46+C37</f>
        <v>-27633.578117351211</v>
      </c>
      <c r="D17" s="8"/>
      <c r="E17" s="3">
        <f>H62</f>
        <v>-1074665.406140262</v>
      </c>
      <c r="F17" s="3">
        <f>SUM(B17:E17)</f>
        <v>15298929.492339386</v>
      </c>
      <c r="G17" s="1">
        <f>E$76</f>
        <v>0.96110663259445461</v>
      </c>
      <c r="H17" s="3">
        <f>F17*G17</f>
        <v>14703902.606682297</v>
      </c>
      <c r="I17" s="10">
        <f>H17/H$23</f>
        <v>0.45302515302510837</v>
      </c>
      <c r="J17" s="30">
        <f>B86</f>
        <v>0.115</v>
      </c>
      <c r="K17" s="2">
        <f>I17*J17</f>
        <v>5.2097892597887469E-2</v>
      </c>
      <c r="L17" s="8">
        <f>H17*J17</f>
        <v>1690948.7997684642</v>
      </c>
      <c r="M17" s="8">
        <f>L17/0.61425</f>
        <v>2752867.3988904585</v>
      </c>
      <c r="O17" s="38">
        <f>'52A'!D71/1000</f>
        <v>14672242.591631614</v>
      </c>
      <c r="P17" s="38">
        <f>H17-O17</f>
        <v>31660.015050683171</v>
      </c>
      <c r="Q17" s="327"/>
      <c r="R17" s="28">
        <f>+'2017 Cap Str Recon (3rd NOIA)'!H17</f>
        <v>14703869.90108222</v>
      </c>
      <c r="S17" s="28">
        <f>+H17-R17</f>
        <v>32.705600077286363</v>
      </c>
    </row>
    <row r="18" spans="1:21" ht="8.25" customHeight="1">
      <c r="B18" s="39"/>
      <c r="C18" s="38"/>
      <c r="D18" s="8"/>
      <c r="G18" s="33"/>
      <c r="I18" s="10"/>
      <c r="J18" s="30"/>
      <c r="K18" s="10"/>
      <c r="L18" s="8"/>
      <c r="M18" s="8"/>
      <c r="O18" s="38"/>
      <c r="P18" s="38"/>
      <c r="Q18" s="327"/>
      <c r="R18" s="28"/>
    </row>
    <row r="19" spans="1:21">
      <c r="A19" s="7" t="s">
        <v>20</v>
      </c>
      <c r="B19" s="38">
        <f>('52A'!G62/1000)-('Non Utility'!C89/1000)</f>
        <v>8530650.6987262685</v>
      </c>
      <c r="C19" s="38">
        <f>C32+C33+C34+C42+C38</f>
        <v>-404636.15034862177</v>
      </c>
      <c r="D19" s="8"/>
      <c r="E19" s="3">
        <f>H63</f>
        <v>-533343.27489345742</v>
      </c>
      <c r="F19" s="3">
        <f>SUM(B19:E19)</f>
        <v>7592671.27348419</v>
      </c>
      <c r="G19" s="1">
        <f>E$76</f>
        <v>0.96110663259445461</v>
      </c>
      <c r="H19" s="3">
        <f>F19*G19</f>
        <v>7297366.720055039</v>
      </c>
      <c r="I19" s="10">
        <f>H19/H$23</f>
        <v>0.22483083324633019</v>
      </c>
      <c r="J19" s="30">
        <f>B88</f>
        <v>0</v>
      </c>
      <c r="K19" s="2">
        <f>I19*J19</f>
        <v>0</v>
      </c>
      <c r="L19" s="8">
        <f>H19*J19</f>
        <v>0</v>
      </c>
      <c r="M19" s="8">
        <f>L19</f>
        <v>0</v>
      </c>
      <c r="O19" s="38">
        <f>'52A'!G71/1000</f>
        <v>7297349.7686382327</v>
      </c>
      <c r="P19" s="38">
        <f>H19-O19</f>
        <v>16.951416806317866</v>
      </c>
      <c r="Q19" s="327"/>
      <c r="R19" s="28">
        <f>+'2017 Cap Str Recon (3rd NOIA)'!H19</f>
        <v>7297350.4886664115</v>
      </c>
      <c r="S19" s="28">
        <f>+H19-R19</f>
        <v>16.231388627551496</v>
      </c>
    </row>
    <row r="20" spans="1:21" ht="8.25" customHeight="1">
      <c r="B20" s="39"/>
      <c r="C20" s="38"/>
      <c r="D20" s="8"/>
      <c r="G20" s="33"/>
      <c r="I20" s="10"/>
      <c r="J20" s="30"/>
      <c r="K20" s="10"/>
      <c r="L20" s="36"/>
      <c r="M20" s="36"/>
      <c r="O20" s="107"/>
      <c r="P20" s="107"/>
      <c r="Q20" s="327"/>
      <c r="R20" s="28"/>
    </row>
    <row r="21" spans="1:21">
      <c r="A21" s="7" t="s">
        <v>77</v>
      </c>
      <c r="B21" s="38">
        <f>'52A'!F62/1000</f>
        <v>263675.08530465845</v>
      </c>
      <c r="C21" s="38">
        <f>C40+C47</f>
        <v>-142823.47415240842</v>
      </c>
      <c r="D21" s="8"/>
      <c r="E21" s="3">
        <f>H64</f>
        <v>-7931.9811310158411</v>
      </c>
      <c r="F21" s="3">
        <f>SUM(B21:E21)</f>
        <v>112919.63002123419</v>
      </c>
      <c r="G21" s="1">
        <f>E$76</f>
        <v>0.96110663259445461</v>
      </c>
      <c r="H21" s="3">
        <f>F21*G21</f>
        <v>108527.80536352008</v>
      </c>
      <c r="I21" s="10">
        <f>H21/H$23</f>
        <v>3.3437262846085563E-3</v>
      </c>
      <c r="J21" s="30">
        <f>F99</f>
        <v>8.8052316730257263E-2</v>
      </c>
      <c r="K21" s="2">
        <f>I21*J21</f>
        <v>2.9442284587163892E-4</v>
      </c>
      <c r="L21" s="8">
        <f>H21*J21</f>
        <v>9556.1246919083824</v>
      </c>
      <c r="M21" s="8">
        <f>H21*G99</f>
        <v>14333.305544995157</v>
      </c>
      <c r="O21" s="38">
        <f>'52A'!F71/1000</f>
        <v>108548.29522518281</v>
      </c>
      <c r="P21" s="38">
        <f>H21-O21</f>
        <v>-20.489861662732437</v>
      </c>
      <c r="Q21" s="327"/>
      <c r="R21" s="28">
        <f>+'2017 Cap Str Recon (3rd NOIA)'!H21</f>
        <v>108527.56396726669</v>
      </c>
      <c r="S21" s="28">
        <f>+H21-R21</f>
        <v>0.24139625339012127</v>
      </c>
    </row>
    <row r="22" spans="1:21" ht="14.45" customHeight="1">
      <c r="B22" s="39"/>
      <c r="C22" s="8"/>
      <c r="D22" s="8"/>
      <c r="G22" s="33"/>
      <c r="I22" s="10"/>
      <c r="J22" s="30"/>
      <c r="K22" s="10"/>
      <c r="O22" s="39"/>
      <c r="P22" s="39"/>
      <c r="Q22" s="327"/>
      <c r="R22" s="327"/>
    </row>
    <row r="23" spans="1:21" ht="13.5" thickBot="1">
      <c r="A23" s="40" t="s">
        <v>21</v>
      </c>
      <c r="B23" s="281">
        <f t="shared" ref="B23:H23" si="0">SUM(B9:B22)</f>
        <v>36877422.883902565</v>
      </c>
      <c r="C23" s="41">
        <f>SUM(C9:C22)</f>
        <v>-752562.90245173022</v>
      </c>
      <c r="D23" s="41"/>
      <c r="E23" s="41">
        <f t="shared" si="0"/>
        <v>-2371020.9984082822</v>
      </c>
      <c r="F23" s="281">
        <f t="shared" si="0"/>
        <v>33753838.983042561</v>
      </c>
      <c r="G23" s="9" t="s">
        <v>54</v>
      </c>
      <c r="H23" s="281">
        <f t="shared" si="0"/>
        <v>32457143.954360854</v>
      </c>
      <c r="I23" s="42">
        <f>SUM(I9:I21)</f>
        <v>1</v>
      </c>
      <c r="J23" s="30"/>
      <c r="K23" s="43">
        <f>SUM(K9:K22)</f>
        <v>6.6316117087925508E-2</v>
      </c>
      <c r="L23" s="41">
        <f>SUM(L9:L22)</f>
        <v>2152431.7588170478</v>
      </c>
      <c r="M23" s="41">
        <f>SUM(M9:M22)</f>
        <v>3219127.5387921291</v>
      </c>
      <c r="O23" s="281">
        <f t="shared" ref="O23:S23" si="1">SUM(O9:O22)</f>
        <v>32457139.766382944</v>
      </c>
      <c r="P23" s="281">
        <f t="shared" si="1"/>
        <v>4.1879779117880389</v>
      </c>
      <c r="Q23" s="328"/>
      <c r="R23" s="281">
        <f t="shared" si="1"/>
        <v>32457143.954360846</v>
      </c>
      <c r="S23" s="281">
        <f t="shared" si="1"/>
        <v>5.6897988542914391E-9</v>
      </c>
    </row>
    <row r="24" spans="1:21" ht="13.5" thickTop="1">
      <c r="B24" s="95"/>
      <c r="C24" s="8"/>
      <c r="D24" s="8"/>
      <c r="E24" s="111"/>
      <c r="F24" s="29"/>
      <c r="I24" s="9"/>
      <c r="J24" s="118"/>
      <c r="K24" s="112"/>
      <c r="O24" s="87"/>
    </row>
    <row r="25" spans="1:21" ht="13.5" thickBot="1">
      <c r="A25" s="44" t="s">
        <v>100</v>
      </c>
      <c r="C25" s="8"/>
      <c r="D25" s="8"/>
      <c r="H25" s="281">
        <f>H23-('Rate Base'!J550/1000)</f>
        <v>0</v>
      </c>
      <c r="I25" s="81" t="s">
        <v>128</v>
      </c>
      <c r="J25" s="46"/>
      <c r="K25" s="47"/>
      <c r="L25" s="47"/>
      <c r="M25" s="11"/>
    </row>
    <row r="26" spans="1:21" ht="13.5" thickTop="1">
      <c r="A26" s="7" t="s">
        <v>55</v>
      </c>
      <c r="C26" s="38">
        <f>('52C'!B72+'52C'!B166)/1000</f>
        <v>702396.99619638571</v>
      </c>
      <c r="D26" s="38"/>
      <c r="E26" s="7" t="s">
        <v>1149</v>
      </c>
      <c r="I26" s="81"/>
      <c r="J26" s="46"/>
      <c r="K26" s="47"/>
      <c r="L26" s="47"/>
      <c r="M26" s="11"/>
      <c r="O26" s="138">
        <f>H9+H11+H17</f>
        <v>24637157.430544361</v>
      </c>
    </row>
    <row r="27" spans="1:21">
      <c r="A27" s="7" t="s">
        <v>56</v>
      </c>
      <c r="C27" s="38">
        <f>(-SUM('52A'!B63:G63)/1000)+C38</f>
        <v>-3825980.897056398</v>
      </c>
      <c r="D27" s="38"/>
      <c r="E27" s="7" t="s">
        <v>101</v>
      </c>
      <c r="I27" s="45"/>
      <c r="J27" s="46"/>
      <c r="K27" s="47"/>
      <c r="L27" s="47"/>
      <c r="M27" s="11"/>
      <c r="O27" s="267">
        <f>H17/O26</f>
        <v>0.5968181454429019</v>
      </c>
    </row>
    <row r="28" spans="1:21">
      <c r="A28" s="40" t="s">
        <v>102</v>
      </c>
      <c r="C28" s="280">
        <f>SUM(C26:C27)</f>
        <v>-3123583.9008600125</v>
      </c>
      <c r="D28" s="49"/>
      <c r="G28" s="8" t="e">
        <f>C26-#REF!</f>
        <v>#REF!</v>
      </c>
      <c r="I28" s="45"/>
      <c r="J28" s="45"/>
      <c r="K28" s="79"/>
      <c r="L28" s="79"/>
      <c r="M28" s="11"/>
    </row>
    <row r="29" spans="1:21">
      <c r="I29" s="10"/>
      <c r="J29" s="9"/>
      <c r="K29" s="80"/>
      <c r="L29" s="80"/>
      <c r="M29" s="11"/>
      <c r="O29" s="11">
        <v>750000000</v>
      </c>
    </row>
    <row r="30" spans="1:21" ht="15" customHeight="1">
      <c r="A30" s="329" t="s">
        <v>103</v>
      </c>
      <c r="B30" s="330" t="s">
        <v>57</v>
      </c>
      <c r="C30" s="330" t="s">
        <v>91</v>
      </c>
      <c r="D30" s="51"/>
      <c r="E30" s="44" t="s">
        <v>104</v>
      </c>
      <c r="F30" s="51"/>
      <c r="G30" s="51"/>
      <c r="H30" s="51"/>
      <c r="I30" s="51"/>
      <c r="J30" s="51"/>
      <c r="K30" s="51"/>
      <c r="L30" s="51"/>
      <c r="M30" s="51"/>
      <c r="O30" s="44">
        <f>O29*K9</f>
        <v>10011978.245210711</v>
      </c>
      <c r="P30" s="44"/>
      <c r="Q30" s="44"/>
      <c r="R30" s="10"/>
      <c r="S30" s="9"/>
      <c r="T30" s="7"/>
      <c r="U30" s="7"/>
    </row>
    <row r="31" spans="1:21" ht="12.75" customHeight="1">
      <c r="A31" s="39" t="s">
        <v>58</v>
      </c>
      <c r="B31" s="331" t="s">
        <v>59</v>
      </c>
      <c r="C31" s="38">
        <f>('52C'!C13+'52C'!C17)/1000</f>
        <v>-117863.03714374913</v>
      </c>
      <c r="D31" s="38"/>
      <c r="E31" s="391" t="s">
        <v>124</v>
      </c>
      <c r="F31" s="391"/>
      <c r="G31" s="391"/>
      <c r="H31" s="391"/>
      <c r="I31" s="391"/>
      <c r="J31" s="391"/>
      <c r="K31" s="391"/>
      <c r="L31" s="391"/>
      <c r="M31" s="391"/>
      <c r="O31" s="268">
        <f>O30*0.38575</f>
        <v>3862120.6080900314</v>
      </c>
    </row>
    <row r="32" spans="1:21">
      <c r="A32" s="39" t="s">
        <v>60</v>
      </c>
      <c r="B32" s="331" t="s">
        <v>61</v>
      </c>
      <c r="C32" s="38">
        <f>('52C'!H14+'52C'!H16)/1000</f>
        <v>-89870.592989193145</v>
      </c>
      <c r="D32" s="38"/>
      <c r="E32" s="391"/>
      <c r="F32" s="391"/>
      <c r="G32" s="391"/>
      <c r="H32" s="391"/>
      <c r="I32" s="391"/>
      <c r="J32" s="391"/>
      <c r="K32" s="391"/>
      <c r="L32" s="391"/>
      <c r="M32" s="391"/>
    </row>
    <row r="33" spans="1:14" ht="18" customHeight="1">
      <c r="A33" s="39" t="s">
        <v>62</v>
      </c>
      <c r="B33" s="331" t="s">
        <v>61</v>
      </c>
      <c r="C33" s="38">
        <f>'52C'!H11/1000</f>
        <v>46125.712766674071</v>
      </c>
      <c r="D33" s="38"/>
      <c r="E33" s="391"/>
      <c r="F33" s="391"/>
      <c r="G33" s="391"/>
      <c r="H33" s="391"/>
      <c r="I33" s="391"/>
      <c r="J33" s="391"/>
      <c r="K33" s="391"/>
      <c r="L33" s="391"/>
      <c r="M33" s="391"/>
    </row>
    <row r="34" spans="1:14" s="53" customFormat="1" ht="12.75" customHeight="1">
      <c r="A34" s="39" t="s">
        <v>121</v>
      </c>
      <c r="B34" s="331" t="s">
        <v>61</v>
      </c>
      <c r="C34" s="38">
        <f>('52C'!H12+'52C'!H15)/1000</f>
        <v>-262667.28899999987</v>
      </c>
      <c r="D34" s="38"/>
      <c r="E34" s="391" t="s">
        <v>1146</v>
      </c>
      <c r="F34" s="391"/>
      <c r="G34" s="391"/>
      <c r="H34" s="391"/>
      <c r="I34" s="391"/>
      <c r="J34" s="391"/>
      <c r="K34" s="391"/>
      <c r="L34" s="391"/>
      <c r="M34" s="391"/>
    </row>
    <row r="35" spans="1:14" ht="12.75" customHeight="1">
      <c r="A35" s="39" t="s">
        <v>63</v>
      </c>
      <c r="B35" s="331" t="s">
        <v>59</v>
      </c>
      <c r="C35" s="38">
        <f>'52C'!C10/1000</f>
        <v>-3.3889299999999998</v>
      </c>
      <c r="D35" s="38"/>
      <c r="E35" s="391" t="s">
        <v>1145</v>
      </c>
      <c r="F35" s="391"/>
      <c r="G35" s="391"/>
      <c r="H35" s="391"/>
      <c r="I35" s="391"/>
      <c r="J35" s="391"/>
      <c r="K35" s="391"/>
      <c r="L35" s="391"/>
      <c r="M35" s="391"/>
    </row>
    <row r="36" spans="1:14" ht="12.75" customHeight="1">
      <c r="A36" s="39" t="s">
        <v>1572</v>
      </c>
      <c r="B36" s="331" t="s">
        <v>64</v>
      </c>
      <c r="C36" s="38">
        <f>-'Non Utility'!E89/1000</f>
        <v>-11181.745859999999</v>
      </c>
      <c r="D36" s="38"/>
      <c r="E36" s="391" t="s">
        <v>125</v>
      </c>
      <c r="F36" s="391"/>
      <c r="G36" s="391"/>
      <c r="H36" s="391"/>
      <c r="I36" s="391"/>
      <c r="J36" s="391"/>
      <c r="K36" s="391"/>
      <c r="L36" s="391"/>
      <c r="M36" s="391"/>
    </row>
    <row r="37" spans="1:14" s="171" customFormat="1">
      <c r="A37" s="39" t="s">
        <v>1568</v>
      </c>
      <c r="B37" s="331" t="s">
        <v>64</v>
      </c>
      <c r="C37" s="38">
        <f>-'Non Utility'!H91/1000</f>
        <v>-53612.979315166544</v>
      </c>
      <c r="D37" s="38"/>
      <c r="E37" s="169"/>
      <c r="F37" s="170"/>
      <c r="G37" s="170"/>
      <c r="H37" s="170"/>
      <c r="I37" s="170"/>
      <c r="J37" s="170"/>
      <c r="K37" s="170"/>
      <c r="L37" s="170"/>
      <c r="M37" s="277"/>
    </row>
    <row r="38" spans="1:14" s="171" customFormat="1">
      <c r="A38" s="39" t="s">
        <v>1568</v>
      </c>
      <c r="B38" s="331" t="s">
        <v>61</v>
      </c>
      <c r="C38" s="38">
        <f>'Non Utility'!C89/1000</f>
        <v>-33997.172061719284</v>
      </c>
      <c r="D38" s="38"/>
      <c r="E38" s="169"/>
      <c r="F38" s="170"/>
      <c r="G38" s="170"/>
      <c r="H38" s="170"/>
      <c r="I38" s="170"/>
      <c r="J38" s="170"/>
      <c r="K38" s="170"/>
      <c r="L38" s="170"/>
      <c r="M38" s="277"/>
    </row>
    <row r="39" spans="1:14" s="171" customFormat="1">
      <c r="A39" s="39" t="s">
        <v>1568</v>
      </c>
      <c r="B39" s="331" t="s">
        <v>59</v>
      </c>
      <c r="C39" s="38">
        <f>-'Non Utility'!H92/1000</f>
        <v>-34879.325198576378</v>
      </c>
      <c r="D39" s="38"/>
      <c r="E39" s="169"/>
      <c r="F39" s="170"/>
      <c r="G39" s="170"/>
      <c r="H39" s="170"/>
      <c r="I39" s="170"/>
      <c r="J39" s="170"/>
      <c r="K39" s="170"/>
      <c r="L39" s="170"/>
      <c r="M39" s="277"/>
      <c r="N39" s="266"/>
    </row>
    <row r="40" spans="1:14" ht="25.5" customHeight="1">
      <c r="A40" s="39" t="s">
        <v>65</v>
      </c>
      <c r="B40" s="331" t="s">
        <v>66</v>
      </c>
      <c r="C40" s="38">
        <f>'52C'!G7/1000</f>
        <v>-143420.897</v>
      </c>
      <c r="D40" s="38"/>
      <c r="E40" s="391" t="s">
        <v>126</v>
      </c>
      <c r="F40" s="391"/>
      <c r="G40" s="391"/>
      <c r="H40" s="391"/>
      <c r="I40" s="391"/>
      <c r="J40" s="391"/>
      <c r="K40" s="391"/>
      <c r="L40" s="391"/>
      <c r="M40" s="391"/>
    </row>
    <row r="41" spans="1:14" ht="24" customHeight="1">
      <c r="A41" s="39" t="s">
        <v>67</v>
      </c>
      <c r="B41" s="331" t="s">
        <v>59</v>
      </c>
      <c r="C41" s="38">
        <f>('52C'!C8+'52C'!C9)/1000</f>
        <v>-51192.187720000016</v>
      </c>
      <c r="D41" s="38"/>
      <c r="E41" s="391" t="s">
        <v>127</v>
      </c>
      <c r="F41" s="391"/>
      <c r="G41" s="391"/>
      <c r="H41" s="391"/>
      <c r="I41" s="391"/>
      <c r="J41" s="391"/>
      <c r="K41" s="391"/>
      <c r="L41" s="391"/>
      <c r="M41" s="391"/>
    </row>
    <row r="42" spans="1:14" s="99" customFormat="1">
      <c r="A42" s="39" t="s">
        <v>322</v>
      </c>
      <c r="B42" s="331" t="s">
        <v>61</v>
      </c>
      <c r="C42" s="38">
        <f>'52C'!H66/1000</f>
        <v>-64226.809064383538</v>
      </c>
      <c r="D42" s="38"/>
      <c r="E42" s="98"/>
      <c r="F42" s="100"/>
      <c r="G42" s="100"/>
      <c r="H42" s="100"/>
      <c r="I42" s="100"/>
      <c r="J42" s="100"/>
      <c r="K42" s="100"/>
      <c r="L42" s="100"/>
      <c r="M42" s="100"/>
    </row>
    <row r="43" spans="1:14" s="99" customFormat="1">
      <c r="A43" s="39" t="s">
        <v>322</v>
      </c>
      <c r="B43" s="331" t="s">
        <v>59</v>
      </c>
      <c r="C43" s="38">
        <v>24176.155653692465</v>
      </c>
      <c r="D43" s="38"/>
      <c r="E43" s="274">
        <f>-$C$42*F43</f>
        <v>24176.155653692465</v>
      </c>
      <c r="F43" s="276">
        <f>B9/F48</f>
        <v>0.37641844590873746</v>
      </c>
      <c r="G43" s="276"/>
      <c r="H43" s="100"/>
      <c r="I43" s="100"/>
      <c r="J43" s="100"/>
      <c r="K43" s="100"/>
      <c r="L43" s="100"/>
      <c r="M43" s="100"/>
    </row>
    <row r="44" spans="1:14" s="99" customFormat="1">
      <c r="A44" s="39" t="s">
        <v>322</v>
      </c>
      <c r="B44" s="331" t="s">
        <v>323</v>
      </c>
      <c r="C44" s="38">
        <v>1285.7840155063413</v>
      </c>
      <c r="D44" s="38"/>
      <c r="E44" s="274">
        <f t="shared" ref="E44:E47" si="2">-$C$42*F44</f>
        <v>1290.2274593140601</v>
      </c>
      <c r="F44" s="276">
        <f>B11/F48</f>
        <v>2.0088612187173803E-2</v>
      </c>
      <c r="G44" s="276"/>
      <c r="H44" s="275"/>
      <c r="I44" s="274"/>
      <c r="J44" s="275"/>
      <c r="K44" s="275"/>
      <c r="L44" s="275"/>
      <c r="M44" s="274"/>
    </row>
    <row r="45" spans="1:14" s="99" customFormat="1">
      <c r="A45" s="39" t="s">
        <v>322</v>
      </c>
      <c r="B45" s="331" t="s">
        <v>324</v>
      </c>
      <c r="C45" s="38">
        <v>1006.2994897778519</v>
      </c>
      <c r="D45" s="38"/>
      <c r="E45" s="274">
        <f t="shared" si="2"/>
        <v>1001.8560459701333</v>
      </c>
      <c r="F45" s="276">
        <f>B15/F48</f>
        <v>1.5598720543096458E-2</v>
      </c>
      <c r="G45" s="276"/>
      <c r="H45" s="275"/>
      <c r="I45" s="274"/>
      <c r="J45" s="275"/>
      <c r="K45" s="275"/>
      <c r="L45" s="275"/>
      <c r="M45" s="274"/>
    </row>
    <row r="46" spans="1:14" s="99" customFormat="1">
      <c r="A46" s="39" t="s">
        <v>322</v>
      </c>
      <c r="B46" s="331" t="s">
        <v>64</v>
      </c>
      <c r="C46" s="38">
        <v>37161.147057815331</v>
      </c>
      <c r="D46" s="38"/>
      <c r="E46" s="274">
        <f t="shared" si="2"/>
        <v>37161.147057815331</v>
      </c>
      <c r="F46" s="276">
        <f>B17/F48</f>
        <v>0.57859245382350388</v>
      </c>
      <c r="G46" s="276"/>
      <c r="H46" s="275"/>
      <c r="I46" s="274"/>
      <c r="J46" s="275"/>
      <c r="K46" s="275"/>
      <c r="L46" s="275"/>
      <c r="M46" s="274"/>
    </row>
    <row r="47" spans="1:14" s="99" customFormat="1">
      <c r="A47" s="39" t="s">
        <v>322</v>
      </c>
      <c r="B47" s="331" t="s">
        <v>66</v>
      </c>
      <c r="C47" s="38">
        <v>597.42284759156314</v>
      </c>
      <c r="D47" s="38"/>
      <c r="E47" s="274">
        <f t="shared" si="2"/>
        <v>597.42284759156314</v>
      </c>
      <c r="F47" s="276">
        <f>B21/F48</f>
        <v>9.3017675374886272E-3</v>
      </c>
      <c r="G47" s="276">
        <f>SUM(F43:F47)</f>
        <v>1.0000000000000002</v>
      </c>
      <c r="H47" s="100"/>
      <c r="I47" s="100"/>
      <c r="J47" s="100"/>
      <c r="K47" s="100"/>
      <c r="L47" s="100"/>
      <c r="M47" s="100"/>
    </row>
    <row r="48" spans="1:14">
      <c r="A48" s="332" t="s">
        <v>105</v>
      </c>
      <c r="B48" s="39"/>
      <c r="C48" s="280">
        <f>SUM(C31:C47)</f>
        <v>-752562.90245173033</v>
      </c>
      <c r="D48" s="49"/>
      <c r="E48" s="111"/>
      <c r="F48" s="277">
        <f>B23-B19</f>
        <v>28346772.185176298</v>
      </c>
      <c r="I48" s="10"/>
      <c r="J48" s="9"/>
      <c r="M48" s="11"/>
    </row>
    <row r="49" spans="1:14">
      <c r="C49" s="8"/>
      <c r="D49" s="8"/>
      <c r="I49" s="10"/>
      <c r="J49" s="9"/>
      <c r="M49" s="11"/>
    </row>
    <row r="50" spans="1:14">
      <c r="A50" s="7" t="s">
        <v>106</v>
      </c>
      <c r="C50" s="54">
        <f>C28</f>
        <v>-3123583.9008600125</v>
      </c>
      <c r="D50" s="8"/>
      <c r="E50" s="391"/>
      <c r="F50" s="391"/>
      <c r="G50" s="391"/>
      <c r="H50" s="391"/>
      <c r="I50" s="391"/>
      <c r="J50" s="391"/>
      <c r="K50" s="391"/>
      <c r="L50" s="391"/>
      <c r="M50" s="391"/>
    </row>
    <row r="51" spans="1:14">
      <c r="A51" s="7" t="s">
        <v>107</v>
      </c>
      <c r="C51" s="8">
        <f>C48</f>
        <v>-752562.90245173033</v>
      </c>
      <c r="D51" s="8"/>
      <c r="E51" s="391"/>
      <c r="F51" s="391"/>
      <c r="G51" s="391"/>
      <c r="H51" s="391"/>
      <c r="I51" s="391"/>
      <c r="J51" s="391"/>
      <c r="K51" s="391"/>
      <c r="L51" s="391"/>
      <c r="M51" s="391"/>
    </row>
    <row r="52" spans="1:14" ht="13.5" thickBot="1">
      <c r="A52" s="40" t="s">
        <v>108</v>
      </c>
      <c r="C52" s="55">
        <f>C28-C48</f>
        <v>-2371020.9984082822</v>
      </c>
      <c r="D52" s="49"/>
      <c r="E52" s="391"/>
      <c r="F52" s="391"/>
      <c r="G52" s="391"/>
      <c r="H52" s="391"/>
      <c r="I52" s="391"/>
      <c r="J52" s="391"/>
      <c r="K52" s="391"/>
      <c r="L52" s="391"/>
      <c r="M52" s="391"/>
    </row>
    <row r="53" spans="1:14">
      <c r="C53" s="8"/>
      <c r="D53" s="8"/>
      <c r="I53" s="10"/>
      <c r="J53" s="9"/>
      <c r="M53" s="11"/>
    </row>
    <row r="54" spans="1:14" ht="7.5" customHeight="1" thickBot="1">
      <c r="C54" s="8"/>
      <c r="D54" s="8"/>
      <c r="I54" s="10"/>
      <c r="J54" s="9"/>
      <c r="M54" s="11"/>
    </row>
    <row r="55" spans="1:14" ht="16.5" customHeight="1" thickBot="1">
      <c r="A55" s="329" t="s">
        <v>70</v>
      </c>
      <c r="B55" s="385" t="s">
        <v>109</v>
      </c>
      <c r="C55" s="386"/>
      <c r="D55" s="386"/>
      <c r="E55" s="386"/>
      <c r="F55" s="386"/>
      <c r="G55" s="386"/>
      <c r="H55" s="387"/>
      <c r="I55" s="9"/>
      <c r="K55" s="9"/>
      <c r="L55" s="88"/>
      <c r="M55" s="88"/>
    </row>
    <row r="56" spans="1:14" ht="20.25" customHeight="1">
      <c r="A56" s="39"/>
      <c r="B56" s="333" t="s">
        <v>23</v>
      </c>
      <c r="C56" s="334" t="s">
        <v>24</v>
      </c>
      <c r="D56" s="334"/>
      <c r="E56" s="333" t="s">
        <v>71</v>
      </c>
      <c r="F56" s="334" t="s">
        <v>26</v>
      </c>
      <c r="G56" s="334" t="s">
        <v>78</v>
      </c>
      <c r="H56" s="335" t="s">
        <v>72</v>
      </c>
      <c r="J56" s="7"/>
      <c r="K56" s="9"/>
      <c r="L56" s="89"/>
      <c r="M56" s="90"/>
      <c r="N56" s="7"/>
    </row>
    <row r="57" spans="1:14" ht="33.75">
      <c r="A57" s="39"/>
      <c r="B57" s="336" t="s">
        <v>73</v>
      </c>
      <c r="C57" s="336" t="s">
        <v>74</v>
      </c>
      <c r="D57" s="336"/>
      <c r="E57" s="336" t="s">
        <v>75</v>
      </c>
      <c r="F57" s="336" t="s">
        <v>76</v>
      </c>
      <c r="G57" s="336" t="s">
        <v>110</v>
      </c>
      <c r="H57" s="336" t="s">
        <v>111</v>
      </c>
      <c r="J57" s="7"/>
      <c r="K57" s="9"/>
      <c r="L57" s="91"/>
      <c r="M57" s="90"/>
      <c r="N57" s="7"/>
    </row>
    <row r="58" spans="1:14">
      <c r="A58" s="337" t="str">
        <f>A9</f>
        <v>LONG TERM DEBT</v>
      </c>
      <c r="B58" s="338">
        <f>B9</f>
        <v>10670247.932473088</v>
      </c>
      <c r="C58" s="28">
        <f>C9</f>
        <v>-179761.78333863305</v>
      </c>
      <c r="D58" s="28"/>
      <c r="E58" s="338">
        <f t="shared" ref="E58:E64" si="3">B58+C58</f>
        <v>10490486.149134455</v>
      </c>
      <c r="F58" s="339">
        <f t="shared" ref="F58:F64" si="4">E58/$E$65</f>
        <v>0.29039520580899253</v>
      </c>
      <c r="G58" s="340"/>
      <c r="H58" s="28">
        <f>$G$65*F58</f>
        <v>-688533.13081021607</v>
      </c>
      <c r="J58" s="7"/>
      <c r="K58" s="9"/>
      <c r="L58" s="10"/>
      <c r="M58" s="9"/>
      <c r="N58" s="7"/>
    </row>
    <row r="59" spans="1:14">
      <c r="A59" s="337" t="str">
        <f>A11</f>
        <v>SHORT TERM DEBT</v>
      </c>
      <c r="B59" s="338">
        <f>B11</f>
        <v>569447.31318617193</v>
      </c>
      <c r="C59" s="28">
        <f>C11</f>
        <v>1285.7840155063413</v>
      </c>
      <c r="D59" s="28"/>
      <c r="E59" s="338">
        <f t="shared" si="3"/>
        <v>570733.09720167832</v>
      </c>
      <c r="F59" s="339">
        <f t="shared" si="4"/>
        <v>1.5798901296634357E-2</v>
      </c>
      <c r="G59" s="340"/>
      <c r="H59" s="28">
        <f t="shared" ref="H59:H64" si="5">$G$65*F59</f>
        <v>-37459.526726099895</v>
      </c>
      <c r="J59" s="7"/>
      <c r="K59" s="9"/>
      <c r="L59" s="10"/>
      <c r="M59" s="9"/>
      <c r="N59" s="7"/>
    </row>
    <row r="60" spans="1:14">
      <c r="A60" s="337" t="str">
        <f>A13</f>
        <v>PREFERRED STOCK</v>
      </c>
      <c r="B60" s="338">
        <f>B13</f>
        <v>0</v>
      </c>
      <c r="C60" s="28">
        <f>C13</f>
        <v>0</v>
      </c>
      <c r="D60" s="28"/>
      <c r="E60" s="338">
        <f t="shared" si="3"/>
        <v>0</v>
      </c>
      <c r="F60" s="339">
        <f t="shared" si="4"/>
        <v>0</v>
      </c>
      <c r="G60" s="340"/>
      <c r="H60" s="28">
        <f t="shared" si="5"/>
        <v>0</v>
      </c>
      <c r="J60" s="7"/>
      <c r="K60" s="9"/>
      <c r="L60" s="10"/>
      <c r="M60" s="9"/>
      <c r="N60" s="7"/>
    </row>
    <row r="61" spans="1:14">
      <c r="A61" s="337" t="str">
        <f>A15</f>
        <v>CUSTOMER DEPOSITS</v>
      </c>
      <c r="B61" s="338">
        <f>B15</f>
        <v>442173.37761538482</v>
      </c>
      <c r="C61" s="28">
        <f>C15</f>
        <v>1006.2994897778519</v>
      </c>
      <c r="D61" s="28"/>
      <c r="E61" s="338">
        <f t="shared" si="3"/>
        <v>443179.67710516264</v>
      </c>
      <c r="F61" s="339">
        <f t="shared" si="4"/>
        <v>1.2267997089337472E-2</v>
      </c>
      <c r="G61" s="340"/>
      <c r="H61" s="28">
        <f t="shared" si="5"/>
        <v>-29087.678707230833</v>
      </c>
      <c r="J61" s="7"/>
      <c r="K61" s="9"/>
      <c r="L61" s="10"/>
      <c r="M61" s="9"/>
      <c r="N61" s="7"/>
    </row>
    <row r="62" spans="1:14">
      <c r="A62" s="337" t="str">
        <f>A17</f>
        <v>COMMON EQUITY</v>
      </c>
      <c r="B62" s="338">
        <f>B17</f>
        <v>16401228.476597</v>
      </c>
      <c r="C62" s="28">
        <f>C17</f>
        <v>-27633.578117351211</v>
      </c>
      <c r="D62" s="28"/>
      <c r="E62" s="338">
        <f t="shared" si="3"/>
        <v>16373594.898479648</v>
      </c>
      <c r="F62" s="339">
        <f t="shared" si="4"/>
        <v>0.45325005846076788</v>
      </c>
      <c r="G62" s="340"/>
      <c r="H62" s="28">
        <f t="shared" si="5"/>
        <v>-1074665.406140262</v>
      </c>
      <c r="J62" s="7"/>
      <c r="K62" s="9"/>
      <c r="L62" s="10"/>
      <c r="M62" s="9"/>
      <c r="N62" s="7"/>
    </row>
    <row r="63" spans="1:14">
      <c r="A63" s="337" t="str">
        <f>A19</f>
        <v>DEFERRED INCOME TAXES</v>
      </c>
      <c r="B63" s="338">
        <f>B19</f>
        <v>8530650.6987262685</v>
      </c>
      <c r="C63" s="28">
        <f>C19</f>
        <v>-404636.15034862177</v>
      </c>
      <c r="D63" s="28"/>
      <c r="E63" s="338">
        <f t="shared" si="3"/>
        <v>8126014.5483776471</v>
      </c>
      <c r="F63" s="339">
        <f t="shared" si="4"/>
        <v>0.22494245105863775</v>
      </c>
      <c r="G63" s="340"/>
      <c r="H63" s="28">
        <f t="shared" si="5"/>
        <v>-533343.27489345742</v>
      </c>
      <c r="J63" s="7"/>
      <c r="K63" s="9"/>
      <c r="L63" s="10"/>
      <c r="M63" s="9"/>
      <c r="N63" s="7"/>
    </row>
    <row r="64" spans="1:14">
      <c r="A64" s="337" t="str">
        <f>A21</f>
        <v>TAX CREDITS WTD COST</v>
      </c>
      <c r="B64" s="338">
        <f>B21</f>
        <v>263675.08530465845</v>
      </c>
      <c r="C64" s="28">
        <f>C21</f>
        <v>-142823.47415240842</v>
      </c>
      <c r="D64" s="28"/>
      <c r="E64" s="338">
        <f t="shared" si="3"/>
        <v>120851.61115225003</v>
      </c>
      <c r="F64" s="339">
        <f t="shared" si="4"/>
        <v>3.3453862856300102E-3</v>
      </c>
      <c r="G64" s="340"/>
      <c r="H64" s="28">
        <f t="shared" si="5"/>
        <v>-7931.9811310158411</v>
      </c>
      <c r="J64" s="7"/>
      <c r="K64" s="9"/>
      <c r="L64" s="10"/>
      <c r="M64" s="9"/>
      <c r="N64" s="7"/>
    </row>
    <row r="65" spans="1:14" ht="13.5" thickBot="1">
      <c r="A65" s="39"/>
      <c r="B65" s="341">
        <f>SUM(B58:B64)</f>
        <v>36877422.883902565</v>
      </c>
      <c r="C65" s="342">
        <f>SUM(C58:C64)</f>
        <v>-752562.90245173022</v>
      </c>
      <c r="D65" s="342"/>
      <c r="E65" s="343">
        <f>SUM(E58:E64)</f>
        <v>36124859.981450841</v>
      </c>
      <c r="F65" s="344">
        <f>SUM(F58:F64)</f>
        <v>0.99999999999999989</v>
      </c>
      <c r="G65" s="342">
        <f>C52</f>
        <v>-2371020.9984082822</v>
      </c>
      <c r="H65" s="281">
        <f>SUM(H58:H64)</f>
        <v>-2371020.9984082822</v>
      </c>
      <c r="J65" s="7"/>
      <c r="K65" s="9"/>
      <c r="L65" s="10"/>
      <c r="M65" s="9"/>
      <c r="N65" s="7"/>
    </row>
    <row r="66" spans="1:14" ht="11.25" customHeight="1" thickTop="1">
      <c r="A66" s="39"/>
      <c r="B66" s="39"/>
      <c r="C66" s="38"/>
      <c r="D66" s="38"/>
      <c r="E66" s="39"/>
      <c r="F66" s="39"/>
      <c r="G66" s="39"/>
      <c r="H66" s="39"/>
      <c r="I66" s="10"/>
      <c r="J66" s="9"/>
      <c r="M66" s="11"/>
    </row>
    <row r="67" spans="1:14" s="84" customFormat="1">
      <c r="A67" s="83"/>
      <c r="B67" s="88"/>
      <c r="C67" s="345"/>
      <c r="D67" s="345"/>
      <c r="E67" s="88"/>
      <c r="F67" s="88"/>
      <c r="G67" s="88"/>
      <c r="H67" s="88"/>
      <c r="I67" s="45"/>
      <c r="J67" s="46"/>
      <c r="K67" s="47"/>
      <c r="L67" s="47"/>
    </row>
    <row r="68" spans="1:14" s="84" customFormat="1">
      <c r="A68" s="88"/>
      <c r="B68" s="346"/>
      <c r="C68" s="88"/>
      <c r="D68" s="88"/>
      <c r="E68" s="88"/>
      <c r="F68" s="88"/>
      <c r="G68" s="88"/>
      <c r="H68" s="88"/>
      <c r="I68" s="47"/>
      <c r="J68" s="45"/>
      <c r="K68" s="46"/>
      <c r="L68" s="47"/>
      <c r="M68" s="47"/>
    </row>
    <row r="69" spans="1:14" s="84" customFormat="1">
      <c r="A69" s="88"/>
      <c r="B69" s="347"/>
      <c r="C69" s="348"/>
      <c r="D69" s="348"/>
      <c r="E69" s="88"/>
      <c r="F69" s="88"/>
      <c r="G69" s="88"/>
      <c r="H69" s="88"/>
      <c r="I69" s="47"/>
      <c r="J69" s="45"/>
      <c r="K69" s="46"/>
      <c r="L69" s="47"/>
      <c r="M69" s="47"/>
    </row>
    <row r="70" spans="1:14">
      <c r="A70" s="39"/>
      <c r="B70" s="39"/>
      <c r="C70" s="38"/>
      <c r="D70" s="38"/>
      <c r="E70" s="39"/>
      <c r="F70" s="347"/>
      <c r="G70" s="88"/>
      <c r="H70" s="88"/>
      <c r="I70" s="10"/>
      <c r="J70" s="9"/>
      <c r="M70" s="11"/>
    </row>
    <row r="71" spans="1:14" ht="18">
      <c r="A71" s="329" t="s">
        <v>113</v>
      </c>
      <c r="B71" s="39"/>
      <c r="C71" s="38"/>
      <c r="D71" s="38"/>
      <c r="E71" s="39"/>
      <c r="F71" s="39"/>
      <c r="G71" s="39"/>
      <c r="H71" s="39"/>
      <c r="I71" s="10"/>
      <c r="J71" s="9"/>
      <c r="M71" s="11"/>
    </row>
    <row r="72" spans="1:14">
      <c r="A72" s="39"/>
      <c r="B72" s="349" t="s">
        <v>23</v>
      </c>
      <c r="C72" s="349" t="s">
        <v>24</v>
      </c>
      <c r="D72" s="349"/>
      <c r="E72" s="107" t="s">
        <v>114</v>
      </c>
      <c r="F72" s="39"/>
      <c r="G72" s="39"/>
      <c r="H72" s="39"/>
      <c r="I72" s="10"/>
      <c r="J72" s="9"/>
      <c r="M72" s="11"/>
    </row>
    <row r="73" spans="1:14">
      <c r="A73" s="39"/>
      <c r="B73" s="350" t="s">
        <v>68</v>
      </c>
      <c r="C73" s="351" t="s">
        <v>129</v>
      </c>
      <c r="D73" s="352"/>
      <c r="E73" s="353" t="s">
        <v>115</v>
      </c>
      <c r="F73" s="38"/>
      <c r="G73" s="39"/>
      <c r="H73" s="39"/>
      <c r="I73" s="10"/>
      <c r="J73" s="9"/>
      <c r="M73" s="11"/>
    </row>
    <row r="74" spans="1:14">
      <c r="A74" s="39" t="s">
        <v>69</v>
      </c>
      <c r="B74" s="38">
        <f>F23</f>
        <v>33753838.983042561</v>
      </c>
      <c r="C74" s="38">
        <f>'Rate Base'!J550/1000</f>
        <v>32457143.954360854</v>
      </c>
      <c r="D74" s="38"/>
      <c r="E74" s="39"/>
      <c r="F74" s="39"/>
      <c r="G74" s="39"/>
      <c r="H74" s="39"/>
      <c r="I74" s="10"/>
      <c r="J74" s="9"/>
      <c r="M74" s="11"/>
    </row>
    <row r="75" spans="1:14">
      <c r="A75" s="39" t="s">
        <v>130</v>
      </c>
      <c r="B75" s="38">
        <f>-F15</f>
        <v>-414091.99839793181</v>
      </c>
      <c r="C75" s="38">
        <f>-F15</f>
        <v>-414091.99839793181</v>
      </c>
      <c r="D75" s="38"/>
      <c r="E75" s="39"/>
      <c r="F75" s="39"/>
      <c r="G75" s="39"/>
      <c r="H75" s="39"/>
      <c r="I75" s="9"/>
      <c r="K75" s="9"/>
    </row>
    <row r="76" spans="1:14">
      <c r="A76" s="332" t="s">
        <v>116</v>
      </c>
      <c r="B76" s="280">
        <f>SUM(B74:B75)</f>
        <v>33339746.984644629</v>
      </c>
      <c r="C76" s="280">
        <f>SUM(C74:C75)</f>
        <v>32043051.955962922</v>
      </c>
      <c r="D76" s="280"/>
      <c r="E76" s="354">
        <f>C76/B76</f>
        <v>0.96110663259445461</v>
      </c>
      <c r="F76" s="39"/>
      <c r="G76" s="39"/>
      <c r="H76" s="39"/>
      <c r="I76" s="9"/>
      <c r="K76" s="9"/>
    </row>
    <row r="77" spans="1:14">
      <c r="A77" s="329"/>
      <c r="B77" s="39"/>
      <c r="C77" s="39"/>
      <c r="D77" s="39"/>
      <c r="E77" s="39"/>
      <c r="F77" s="39"/>
      <c r="G77" s="39"/>
      <c r="H77" s="39"/>
      <c r="K77" s="9"/>
    </row>
    <row r="78" spans="1:14">
      <c r="A78" s="39" t="s">
        <v>51</v>
      </c>
      <c r="B78" s="108">
        <f>B17</f>
        <v>16401228.476597</v>
      </c>
      <c r="C78" s="355"/>
      <c r="D78" s="355"/>
      <c r="E78" s="39"/>
      <c r="F78" s="39"/>
      <c r="G78" s="39"/>
      <c r="H78" s="39"/>
      <c r="K78" s="9"/>
    </row>
    <row r="79" spans="1:14">
      <c r="A79" s="39" t="s">
        <v>50</v>
      </c>
      <c r="B79" s="108">
        <f>B15</f>
        <v>442173.37761538482</v>
      </c>
      <c r="C79" s="38"/>
      <c r="D79" s="38"/>
      <c r="E79" s="39"/>
      <c r="F79" s="39"/>
      <c r="G79" s="39"/>
      <c r="H79" s="39"/>
      <c r="K79" s="9"/>
    </row>
    <row r="80" spans="1:14">
      <c r="A80" s="39" t="s">
        <v>52</v>
      </c>
      <c r="B80" s="108">
        <f>B19</f>
        <v>8530650.6987262685</v>
      </c>
      <c r="C80" s="38"/>
      <c r="D80" s="38"/>
      <c r="E80" s="39"/>
      <c r="F80" s="39"/>
      <c r="G80" s="39"/>
      <c r="H80" s="39"/>
      <c r="K80" s="9"/>
    </row>
    <row r="81" spans="1:13">
      <c r="A81" s="39" t="s">
        <v>53</v>
      </c>
      <c r="B81" s="108">
        <f>B21</f>
        <v>263675.08530465845</v>
      </c>
      <c r="C81" s="38"/>
      <c r="D81" s="38"/>
      <c r="E81" s="39"/>
      <c r="F81" s="39"/>
      <c r="G81" s="39"/>
      <c r="H81" s="39"/>
      <c r="K81" s="9"/>
    </row>
    <row r="82" spans="1:13">
      <c r="A82" s="39" t="s">
        <v>47</v>
      </c>
      <c r="B82" s="108">
        <f>B9</f>
        <v>10670247.932473088</v>
      </c>
      <c r="C82" s="38"/>
      <c r="D82" s="38"/>
      <c r="E82" s="39"/>
      <c r="F82" s="39"/>
      <c r="G82" s="39"/>
      <c r="H82" s="39"/>
      <c r="K82" s="9"/>
    </row>
    <row r="83" spans="1:13">
      <c r="A83" s="39" t="s">
        <v>49</v>
      </c>
      <c r="B83" s="108">
        <f>B13</f>
        <v>0</v>
      </c>
      <c r="C83" s="38"/>
      <c r="D83" s="38"/>
      <c r="E83" s="39"/>
      <c r="F83" s="39"/>
      <c r="G83" s="39"/>
      <c r="H83" s="39"/>
      <c r="K83" s="9"/>
    </row>
    <row r="84" spans="1:13">
      <c r="A84" s="39" t="s">
        <v>48</v>
      </c>
      <c r="B84" s="108">
        <f>B11</f>
        <v>569447.31318617193</v>
      </c>
      <c r="C84" s="38"/>
      <c r="D84" s="38"/>
      <c r="E84" s="39"/>
      <c r="F84" s="39"/>
      <c r="G84" s="39"/>
      <c r="H84" s="39"/>
      <c r="K84" s="9"/>
    </row>
    <row r="85" spans="1:13">
      <c r="A85" s="39"/>
      <c r="B85" s="39"/>
      <c r="C85" s="39"/>
      <c r="D85" s="39"/>
      <c r="E85" s="39"/>
      <c r="F85" s="39"/>
      <c r="G85" s="39"/>
      <c r="H85" s="39"/>
      <c r="K85" s="9"/>
    </row>
    <row r="86" spans="1:13">
      <c r="A86" s="39" t="s">
        <v>51</v>
      </c>
      <c r="B86" s="326">
        <f>'52A'!D79</f>
        <v>0.115</v>
      </c>
      <c r="C86" s="39"/>
      <c r="D86" s="39"/>
      <c r="E86" s="39"/>
      <c r="F86" s="39"/>
      <c r="G86" s="39"/>
      <c r="H86" s="39"/>
      <c r="K86" s="9"/>
    </row>
    <row r="87" spans="1:13">
      <c r="A87" s="39" t="s">
        <v>50</v>
      </c>
      <c r="B87" s="326">
        <f>'52A'!E79</f>
        <v>2.0453840162474882E-2</v>
      </c>
      <c r="C87" s="39"/>
      <c r="D87" s="39"/>
      <c r="E87" s="39"/>
      <c r="F87" s="39"/>
      <c r="G87" s="39"/>
      <c r="H87" s="39"/>
      <c r="K87" s="9"/>
    </row>
    <row r="88" spans="1:13">
      <c r="A88" s="39" t="s">
        <v>52</v>
      </c>
      <c r="B88" s="326">
        <f>'52A'!G79</f>
        <v>0</v>
      </c>
      <c r="C88" s="39"/>
      <c r="D88" s="39"/>
      <c r="E88" s="39"/>
      <c r="F88" s="39"/>
      <c r="G88" s="39"/>
      <c r="H88" s="39"/>
      <c r="K88" s="9"/>
    </row>
    <row r="89" spans="1:13">
      <c r="A89" s="39" t="s">
        <v>53</v>
      </c>
      <c r="B89" s="326">
        <f>'52A'!F79</f>
        <v>8.796221567316316E-2</v>
      </c>
      <c r="C89" s="39"/>
      <c r="D89" s="39"/>
      <c r="E89" s="39"/>
      <c r="F89" s="39"/>
      <c r="G89" s="39"/>
      <c r="H89" s="39"/>
      <c r="K89" s="9"/>
    </row>
    <row r="90" spans="1:13">
      <c r="A90" s="39" t="s">
        <v>47</v>
      </c>
      <c r="B90" s="326">
        <f>'52A'!B79</f>
        <v>4.599225935649006E-2</v>
      </c>
      <c r="C90" s="39"/>
      <c r="D90" s="39"/>
      <c r="E90" s="39"/>
      <c r="F90" s="39"/>
      <c r="G90" s="39"/>
      <c r="H90" s="39"/>
      <c r="K90" s="9"/>
    </row>
    <row r="91" spans="1:13">
      <c r="A91" s="39" t="s">
        <v>49</v>
      </c>
      <c r="B91" s="326">
        <v>0</v>
      </c>
      <c r="C91" s="39"/>
      <c r="D91" s="39"/>
      <c r="E91" s="39"/>
      <c r="F91" s="39"/>
      <c r="G91" s="39"/>
      <c r="H91" s="39"/>
      <c r="K91" s="9"/>
    </row>
    <row r="92" spans="1:13">
      <c r="A92" s="39" t="s">
        <v>48</v>
      </c>
      <c r="B92" s="326">
        <f>'52A'!C79</f>
        <v>1.9870973464656057E-2</v>
      </c>
      <c r="C92" s="39"/>
      <c r="D92" s="39"/>
      <c r="E92" s="39"/>
      <c r="F92" s="39"/>
      <c r="G92" s="39"/>
      <c r="H92" s="39"/>
      <c r="K92" s="9"/>
    </row>
    <row r="93" spans="1:13">
      <c r="A93" s="39"/>
      <c r="B93" s="356">
        <f>SUM(B86:B92)-SUM('52A'!B79:G79)</f>
        <v>0</v>
      </c>
      <c r="C93" s="39"/>
      <c r="D93" s="39"/>
      <c r="E93" s="39"/>
      <c r="F93" s="39"/>
      <c r="G93" s="39"/>
      <c r="H93" s="39"/>
      <c r="K93" s="9"/>
    </row>
    <row r="94" spans="1:13" ht="14.45" customHeight="1">
      <c r="A94" s="39"/>
      <c r="B94" s="349" t="s">
        <v>23</v>
      </c>
      <c r="C94" s="349" t="s">
        <v>24</v>
      </c>
      <c r="D94" s="349"/>
      <c r="E94" s="107">
        <v>-3</v>
      </c>
      <c r="F94" s="107" t="s">
        <v>112</v>
      </c>
      <c r="G94" s="383" t="s">
        <v>123</v>
      </c>
      <c r="H94" s="39"/>
      <c r="K94" s="9"/>
    </row>
    <row r="95" spans="1:13" ht="18" customHeight="1" thickBot="1">
      <c r="A95" s="329" t="s">
        <v>117</v>
      </c>
      <c r="B95" s="357" t="s">
        <v>118</v>
      </c>
      <c r="C95" s="357" t="s">
        <v>44</v>
      </c>
      <c r="D95" s="357"/>
      <c r="E95" s="357" t="s">
        <v>45</v>
      </c>
      <c r="F95" s="357" t="s">
        <v>119</v>
      </c>
      <c r="G95" s="384"/>
      <c r="H95" s="39"/>
      <c r="I95" s="10"/>
      <c r="J95" s="9"/>
      <c r="M95" s="11"/>
    </row>
    <row r="96" spans="1:13">
      <c r="A96" s="39" t="s">
        <v>1</v>
      </c>
      <c r="B96" s="358">
        <f>H9</f>
        <v>9420722.0582906604</v>
      </c>
      <c r="C96" s="359">
        <f>B96/$B$99</f>
        <v>0.39050232652816363</v>
      </c>
      <c r="D96" s="359"/>
      <c r="E96" s="359">
        <f>J9</f>
        <v>4.599225935649006E-2</v>
      </c>
      <c r="F96" s="359">
        <f>C96*E96</f>
        <v>1.7960084280996071E-2</v>
      </c>
      <c r="G96" s="359">
        <f>F96</f>
        <v>1.7960084280996071E-2</v>
      </c>
      <c r="H96" s="39"/>
      <c r="I96" s="10"/>
      <c r="J96" s="9"/>
      <c r="M96" s="11"/>
    </row>
    <row r="97" spans="1:13">
      <c r="A97" s="39" t="s">
        <v>19</v>
      </c>
      <c r="B97" s="358">
        <f>H13</f>
        <v>0</v>
      </c>
      <c r="C97" s="359">
        <f t="shared" ref="C97:C98" si="6">B97/$B$99</f>
        <v>0</v>
      </c>
      <c r="D97" s="359"/>
      <c r="E97" s="359">
        <f>J13</f>
        <v>0</v>
      </c>
      <c r="F97" s="359">
        <f>C97*E97</f>
        <v>0</v>
      </c>
      <c r="G97" s="359">
        <f>F97/0.61425</f>
        <v>0</v>
      </c>
      <c r="H97" s="39"/>
      <c r="I97" s="10"/>
      <c r="J97" s="7"/>
      <c r="M97" s="11"/>
    </row>
    <row r="98" spans="1:13" ht="13.5" thickBot="1">
      <c r="A98" s="39" t="s">
        <v>4</v>
      </c>
      <c r="B98" s="360">
        <f>H17</f>
        <v>14703902.606682297</v>
      </c>
      <c r="C98" s="359">
        <f t="shared" si="6"/>
        <v>0.60949767347183637</v>
      </c>
      <c r="D98" s="359"/>
      <c r="E98" s="361">
        <f>J17</f>
        <v>0.115</v>
      </c>
      <c r="F98" s="359">
        <f>C98*E98</f>
        <v>7.0092232449261188E-2</v>
      </c>
      <c r="G98" s="359">
        <f>F98/0.61425</f>
        <v>0.11411026853766576</v>
      </c>
      <c r="H98" s="39"/>
      <c r="I98" s="10"/>
      <c r="J98" s="7"/>
      <c r="M98" s="11"/>
    </row>
    <row r="99" spans="1:13">
      <c r="A99" s="332" t="s">
        <v>120</v>
      </c>
      <c r="B99" s="362">
        <f>SUM(B96:B98)</f>
        <v>24124624.664972957</v>
      </c>
      <c r="C99" s="363">
        <f>SUM(C96:C98)</f>
        <v>1</v>
      </c>
      <c r="D99" s="363"/>
      <c r="E99" s="363"/>
      <c r="F99" s="364">
        <f>SUM(F96:F98)</f>
        <v>8.8052316730257263E-2</v>
      </c>
      <c r="G99" s="364">
        <f>SUM(G96:G98)</f>
        <v>0.13207035281866183</v>
      </c>
      <c r="H99" s="39"/>
      <c r="I99" s="10"/>
      <c r="J99" s="7"/>
      <c r="M99" s="11"/>
    </row>
  </sheetData>
  <mergeCells count="10">
    <mergeCell ref="G94:G95"/>
    <mergeCell ref="B55:H55"/>
    <mergeCell ref="C6:E6"/>
    <mergeCell ref="E31:M33"/>
    <mergeCell ref="E36:M36"/>
    <mergeCell ref="E40:M40"/>
    <mergeCell ref="E41:M41"/>
    <mergeCell ref="E50:M52"/>
    <mergeCell ref="E35:M35"/>
    <mergeCell ref="E34:M34"/>
  </mergeCells>
  <pageMargins left="0.5" right="0.5" top="1" bottom="1" header="0.5" footer="0.5"/>
  <pageSetup scale="75" fitToHeight="2" orientation="landscape" r:id="rId1"/>
  <headerFooter alignWithMargins="0">
    <oddHeader>&amp;CRATE BASE / CAPITAL STRUCTURE RECONCILIATION</oddHeader>
    <oddFooter>&amp;L
&amp;C&amp;F&amp;R&amp;D&amp;T</oddFooter>
  </headerFooter>
  <rowBreaks count="1" manualBreakCount="1">
    <brk id="49" max="12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846"/>
  <sheetViews>
    <sheetView zoomScale="110" zoomScaleNormal="110" workbookViewId="0">
      <pane xSplit="1" ySplit="3" topLeftCell="BN106" activePane="bottomRight" state="frozen"/>
      <selection activeCell="G106" sqref="G106"/>
      <selection pane="topRight" activeCell="G106" sqref="G106"/>
      <selection pane="bottomLeft" activeCell="G106" sqref="G106"/>
      <selection pane="bottomRight" activeCell="G106" sqref="G106"/>
    </sheetView>
  </sheetViews>
  <sheetFormatPr defaultColWidth="9.85546875" defaultRowHeight="11.25" outlineLevelCol="1"/>
  <cols>
    <col min="1" max="1" width="34.28515625" style="242" customWidth="1"/>
    <col min="2" max="13" width="12" style="236" hidden="1" customWidth="1" outlineLevel="1"/>
    <col min="14" max="14" width="12" style="236" customWidth="1" collapsed="1"/>
    <col min="15" max="26" width="12" style="236" hidden="1" customWidth="1" outlineLevel="1"/>
    <col min="27" max="27" width="12" style="236" customWidth="1" collapsed="1"/>
    <col min="28" max="39" width="12" style="236" hidden="1" customWidth="1" outlineLevel="1"/>
    <col min="40" max="40" width="12" style="236" customWidth="1" collapsed="1"/>
    <col min="41" max="52" width="12" style="236" hidden="1" customWidth="1" outlineLevel="1"/>
    <col min="53" max="53" width="12" style="236" customWidth="1" collapsed="1"/>
    <col min="54" max="65" width="12" style="236" hidden="1" customWidth="1" outlineLevel="1"/>
    <col min="66" max="66" width="12" style="236" customWidth="1" collapsed="1"/>
    <col min="67" max="78" width="12" style="236" hidden="1" customWidth="1" outlineLevel="1"/>
    <col min="79" max="79" width="12" style="236" customWidth="1" collapsed="1"/>
    <col min="80" max="91" width="12" style="236" hidden="1" customWidth="1" outlineLevel="1"/>
    <col min="92" max="92" width="12" style="236" customWidth="1" collapsed="1"/>
    <col min="93" max="104" width="12" style="236" hidden="1" customWidth="1" outlineLevel="1"/>
    <col min="105" max="105" width="12" style="236" customWidth="1" collapsed="1"/>
    <col min="106" max="16384" width="9.85546875" style="236"/>
  </cols>
  <sheetData>
    <row r="1" spans="1:105" s="239" customFormat="1">
      <c r="A1" s="238"/>
    </row>
    <row r="2" spans="1:105" s="239" customFormat="1" ht="22.5">
      <c r="A2" s="238" t="s">
        <v>1493</v>
      </c>
      <c r="B2" s="239" t="s">
        <v>1576</v>
      </c>
      <c r="C2" s="239" t="s">
        <v>1577</v>
      </c>
      <c r="D2" s="239" t="s">
        <v>1578</v>
      </c>
      <c r="E2" s="239" t="s">
        <v>1579</v>
      </c>
      <c r="F2" s="239" t="s">
        <v>1580</v>
      </c>
      <c r="G2" s="239" t="s">
        <v>1581</v>
      </c>
      <c r="H2" s="239" t="s">
        <v>1582</v>
      </c>
      <c r="I2" s="239" t="s">
        <v>1583</v>
      </c>
      <c r="J2" s="239" t="s">
        <v>1584</v>
      </c>
      <c r="K2" s="239" t="s">
        <v>1585</v>
      </c>
      <c r="L2" s="239" t="s">
        <v>1586</v>
      </c>
      <c r="M2" s="239" t="s">
        <v>1587</v>
      </c>
      <c r="N2" s="239" t="s">
        <v>1588</v>
      </c>
      <c r="O2" s="239" t="s">
        <v>1589</v>
      </c>
      <c r="P2" s="239" t="s">
        <v>1590</v>
      </c>
      <c r="Q2" s="239" t="s">
        <v>1591</v>
      </c>
      <c r="R2" s="239" t="s">
        <v>1592</v>
      </c>
      <c r="S2" s="239" t="s">
        <v>1593</v>
      </c>
      <c r="T2" s="239" t="s">
        <v>1594</v>
      </c>
      <c r="U2" s="239" t="s">
        <v>1595</v>
      </c>
      <c r="V2" s="239" t="s">
        <v>1596</v>
      </c>
      <c r="W2" s="239" t="s">
        <v>1597</v>
      </c>
      <c r="X2" s="239" t="s">
        <v>1598</v>
      </c>
      <c r="Y2" s="239" t="s">
        <v>1599</v>
      </c>
      <c r="Z2" s="239" t="s">
        <v>1600</v>
      </c>
      <c r="AA2" s="239" t="s">
        <v>1601</v>
      </c>
      <c r="AB2" s="239" t="s">
        <v>1602</v>
      </c>
      <c r="AC2" s="239" t="s">
        <v>1603</v>
      </c>
      <c r="AD2" s="239" t="s">
        <v>1604</v>
      </c>
      <c r="AE2" s="239" t="s">
        <v>1605</v>
      </c>
      <c r="AF2" s="239" t="s">
        <v>1606</v>
      </c>
      <c r="AG2" s="239" t="s">
        <v>1607</v>
      </c>
      <c r="AH2" s="239" t="s">
        <v>1608</v>
      </c>
      <c r="AI2" s="239" t="s">
        <v>1609</v>
      </c>
      <c r="AJ2" s="239" t="s">
        <v>1610</v>
      </c>
      <c r="AK2" s="239" t="s">
        <v>1611</v>
      </c>
      <c r="AL2" s="239" t="s">
        <v>1612</v>
      </c>
      <c r="AM2" s="239" t="s">
        <v>1613</v>
      </c>
      <c r="AN2" s="239" t="s">
        <v>1614</v>
      </c>
      <c r="AO2" s="239" t="s">
        <v>1615</v>
      </c>
      <c r="AP2" s="239" t="s">
        <v>1616</v>
      </c>
      <c r="AQ2" s="239" t="s">
        <v>1617</v>
      </c>
      <c r="AR2" s="239" t="s">
        <v>1618</v>
      </c>
      <c r="AS2" s="239" t="s">
        <v>1619</v>
      </c>
      <c r="AT2" s="239" t="s">
        <v>1620</v>
      </c>
      <c r="AU2" s="239" t="s">
        <v>1621</v>
      </c>
      <c r="AV2" s="239" t="s">
        <v>1622</v>
      </c>
      <c r="AW2" s="239" t="s">
        <v>1623</v>
      </c>
      <c r="AX2" s="239" t="s">
        <v>1624</v>
      </c>
      <c r="AY2" s="239" t="s">
        <v>1625</v>
      </c>
      <c r="AZ2" s="239" t="s">
        <v>1626</v>
      </c>
      <c r="BA2" s="239" t="s">
        <v>1627</v>
      </c>
      <c r="BB2" s="239" t="s">
        <v>1628</v>
      </c>
      <c r="BC2" s="239" t="s">
        <v>1629</v>
      </c>
      <c r="BD2" s="239" t="s">
        <v>1630</v>
      </c>
      <c r="BE2" s="239" t="s">
        <v>1631</v>
      </c>
      <c r="BF2" s="239" t="s">
        <v>1632</v>
      </c>
      <c r="BG2" s="239" t="s">
        <v>1633</v>
      </c>
      <c r="BH2" s="239" t="s">
        <v>1634</v>
      </c>
      <c r="BI2" s="239" t="s">
        <v>1635</v>
      </c>
      <c r="BJ2" s="239" t="s">
        <v>1636</v>
      </c>
      <c r="BK2" s="239" t="s">
        <v>1637</v>
      </c>
      <c r="BL2" s="239" t="s">
        <v>1638</v>
      </c>
      <c r="BM2" s="239" t="s">
        <v>1639</v>
      </c>
      <c r="BN2" s="239" t="s">
        <v>1508</v>
      </c>
      <c r="BO2" s="239" t="s">
        <v>1640</v>
      </c>
      <c r="BP2" s="239" t="s">
        <v>1641</v>
      </c>
      <c r="BQ2" s="239" t="s">
        <v>1642</v>
      </c>
      <c r="BR2" s="239" t="s">
        <v>1643</v>
      </c>
      <c r="BS2" s="239" t="s">
        <v>1644</v>
      </c>
      <c r="BT2" s="239" t="s">
        <v>1645</v>
      </c>
      <c r="BU2" s="239" t="s">
        <v>1646</v>
      </c>
      <c r="BV2" s="239" t="s">
        <v>1647</v>
      </c>
      <c r="BW2" s="239" t="s">
        <v>1648</v>
      </c>
      <c r="BX2" s="239" t="s">
        <v>1649</v>
      </c>
      <c r="BY2" s="239" t="s">
        <v>1650</v>
      </c>
      <c r="BZ2" s="239" t="s">
        <v>1651</v>
      </c>
      <c r="CA2" s="239" t="s">
        <v>1575</v>
      </c>
      <c r="CB2" s="239" t="s">
        <v>1652</v>
      </c>
      <c r="CC2" s="239" t="s">
        <v>1653</v>
      </c>
      <c r="CD2" s="239" t="s">
        <v>1654</v>
      </c>
      <c r="CE2" s="239" t="s">
        <v>1655</v>
      </c>
      <c r="CF2" s="239" t="s">
        <v>1656</v>
      </c>
      <c r="CG2" s="239" t="s">
        <v>1657</v>
      </c>
      <c r="CH2" s="239" t="s">
        <v>1658</v>
      </c>
      <c r="CI2" s="239" t="s">
        <v>1659</v>
      </c>
      <c r="CJ2" s="239" t="s">
        <v>1660</v>
      </c>
      <c r="CK2" s="239" t="s">
        <v>1661</v>
      </c>
      <c r="CL2" s="239" t="s">
        <v>1662</v>
      </c>
      <c r="CM2" s="239" t="s">
        <v>1663</v>
      </c>
      <c r="CN2" s="239" t="s">
        <v>1664</v>
      </c>
      <c r="CO2" s="239" t="s">
        <v>1665</v>
      </c>
      <c r="CP2" s="239" t="s">
        <v>1666</v>
      </c>
      <c r="CQ2" s="239" t="s">
        <v>1667</v>
      </c>
      <c r="CR2" s="239" t="s">
        <v>1668</v>
      </c>
      <c r="CS2" s="239" t="s">
        <v>1669</v>
      </c>
      <c r="CT2" s="239" t="s">
        <v>1670</v>
      </c>
      <c r="CU2" s="239" t="s">
        <v>1671</v>
      </c>
      <c r="CV2" s="239" t="s">
        <v>1672</v>
      </c>
      <c r="CW2" s="239" t="s">
        <v>1673</v>
      </c>
      <c r="CX2" s="239" t="s">
        <v>1674</v>
      </c>
      <c r="CY2" s="239" t="s">
        <v>1675</v>
      </c>
      <c r="CZ2" s="239" t="s">
        <v>1676</v>
      </c>
      <c r="DA2" s="239" t="s">
        <v>1677</v>
      </c>
    </row>
    <row r="3" spans="1:105" s="239" customFormat="1">
      <c r="A3" s="238"/>
    </row>
    <row r="4" spans="1:105">
      <c r="A4" s="240" t="s">
        <v>1678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241"/>
      <c r="BH4" s="241"/>
      <c r="BI4" s="241"/>
      <c r="BJ4" s="241"/>
      <c r="BK4" s="241"/>
      <c r="BL4" s="241"/>
      <c r="BM4" s="241"/>
      <c r="BN4" s="241"/>
      <c r="BO4" s="241"/>
      <c r="BP4" s="241"/>
      <c r="BQ4" s="241"/>
      <c r="BR4" s="241"/>
      <c r="BS4" s="241"/>
      <c r="BT4" s="241"/>
      <c r="BU4" s="241"/>
      <c r="BV4" s="241"/>
      <c r="BW4" s="241"/>
      <c r="BX4" s="241"/>
      <c r="BY4" s="241"/>
      <c r="BZ4" s="241"/>
      <c r="CA4" s="241"/>
      <c r="CB4" s="241"/>
      <c r="CC4" s="241"/>
      <c r="CD4" s="241"/>
      <c r="CE4" s="241"/>
      <c r="CF4" s="241"/>
      <c r="CG4" s="241"/>
      <c r="CH4" s="241"/>
      <c r="CI4" s="241"/>
      <c r="CJ4" s="241"/>
      <c r="CK4" s="241"/>
      <c r="CL4" s="241"/>
      <c r="CM4" s="241"/>
      <c r="CN4" s="241"/>
      <c r="CO4" s="241"/>
      <c r="CP4" s="241"/>
      <c r="CQ4" s="241"/>
      <c r="CR4" s="241"/>
      <c r="CS4" s="241"/>
      <c r="CT4" s="241"/>
      <c r="CU4" s="241"/>
      <c r="CV4" s="241"/>
      <c r="CW4" s="241"/>
      <c r="CX4" s="241"/>
      <c r="CY4" s="241"/>
      <c r="CZ4" s="241"/>
      <c r="DA4" s="241"/>
    </row>
    <row r="6" spans="1:105">
      <c r="A6" s="242" t="s">
        <v>1679</v>
      </c>
      <c r="B6" s="236">
        <v>1</v>
      </c>
      <c r="C6" s="236">
        <v>2</v>
      </c>
      <c r="D6" s="236">
        <v>3</v>
      </c>
      <c r="E6" s="236">
        <v>4</v>
      </c>
      <c r="F6" s="236">
        <v>5</v>
      </c>
      <c r="G6" s="236">
        <v>6</v>
      </c>
      <c r="H6" s="236">
        <v>7</v>
      </c>
      <c r="I6" s="236">
        <v>8</v>
      </c>
      <c r="J6" s="236">
        <v>9</v>
      </c>
      <c r="K6" s="236">
        <v>10</v>
      </c>
      <c r="L6" s="236">
        <v>11</v>
      </c>
      <c r="M6" s="236">
        <v>12</v>
      </c>
      <c r="N6" s="236">
        <v>78</v>
      </c>
      <c r="O6" s="236">
        <v>1</v>
      </c>
      <c r="P6" s="236">
        <v>2</v>
      </c>
      <c r="Q6" s="236">
        <v>3</v>
      </c>
      <c r="R6" s="236">
        <v>4</v>
      </c>
      <c r="S6" s="236">
        <v>5</v>
      </c>
      <c r="T6" s="236">
        <v>6</v>
      </c>
      <c r="U6" s="236">
        <v>7</v>
      </c>
      <c r="V6" s="236">
        <v>8</v>
      </c>
      <c r="W6" s="236">
        <v>9</v>
      </c>
      <c r="X6" s="236">
        <v>10</v>
      </c>
      <c r="Y6" s="236">
        <v>11</v>
      </c>
      <c r="Z6" s="236">
        <v>12</v>
      </c>
      <c r="AA6" s="236">
        <v>78</v>
      </c>
      <c r="AB6" s="236">
        <v>1</v>
      </c>
      <c r="AC6" s="236">
        <v>2</v>
      </c>
      <c r="AD6" s="236">
        <v>3</v>
      </c>
      <c r="AE6" s="236">
        <v>4</v>
      </c>
      <c r="AF6" s="236">
        <v>5</v>
      </c>
      <c r="AG6" s="236">
        <v>6</v>
      </c>
      <c r="AH6" s="236">
        <v>7</v>
      </c>
      <c r="AI6" s="236">
        <v>8</v>
      </c>
      <c r="AJ6" s="236">
        <v>9</v>
      </c>
      <c r="AK6" s="236">
        <v>10</v>
      </c>
      <c r="AL6" s="236">
        <v>11</v>
      </c>
      <c r="AM6" s="236">
        <v>12</v>
      </c>
      <c r="AN6" s="236">
        <v>78</v>
      </c>
      <c r="AO6" s="236">
        <v>1</v>
      </c>
      <c r="AP6" s="236">
        <v>2</v>
      </c>
      <c r="AQ6" s="236">
        <v>3</v>
      </c>
      <c r="AR6" s="236">
        <v>4</v>
      </c>
      <c r="AS6" s="236">
        <v>5</v>
      </c>
      <c r="AT6" s="236">
        <v>6</v>
      </c>
      <c r="AU6" s="236">
        <v>7</v>
      </c>
      <c r="AV6" s="236">
        <v>8</v>
      </c>
      <c r="AW6" s="236">
        <v>9</v>
      </c>
      <c r="AX6" s="236">
        <v>10</v>
      </c>
      <c r="AY6" s="236">
        <v>11</v>
      </c>
      <c r="AZ6" s="236">
        <v>12</v>
      </c>
      <c r="BA6" s="236">
        <v>78</v>
      </c>
      <c r="BB6" s="236">
        <v>1</v>
      </c>
      <c r="BC6" s="236">
        <v>2</v>
      </c>
      <c r="BD6" s="236">
        <v>3</v>
      </c>
      <c r="BE6" s="236">
        <v>4</v>
      </c>
      <c r="BF6" s="236">
        <v>5</v>
      </c>
      <c r="BG6" s="236">
        <v>6</v>
      </c>
      <c r="BH6" s="236">
        <v>7</v>
      </c>
      <c r="BI6" s="236">
        <v>8</v>
      </c>
      <c r="BJ6" s="236">
        <v>9</v>
      </c>
      <c r="BK6" s="236">
        <v>10</v>
      </c>
      <c r="BL6" s="236">
        <v>11</v>
      </c>
      <c r="BM6" s="236">
        <v>12</v>
      </c>
      <c r="BN6" s="236">
        <v>78</v>
      </c>
      <c r="BO6" s="236">
        <v>1</v>
      </c>
      <c r="BP6" s="236">
        <v>2</v>
      </c>
      <c r="BQ6" s="236">
        <v>3</v>
      </c>
      <c r="BR6" s="236">
        <v>4</v>
      </c>
      <c r="BS6" s="236">
        <v>5</v>
      </c>
      <c r="BT6" s="236">
        <v>6</v>
      </c>
      <c r="BU6" s="236">
        <v>7</v>
      </c>
      <c r="BV6" s="236">
        <v>8</v>
      </c>
      <c r="BW6" s="236">
        <v>9</v>
      </c>
      <c r="BX6" s="236">
        <v>10</v>
      </c>
      <c r="BY6" s="236">
        <v>11</v>
      </c>
      <c r="BZ6" s="236">
        <v>12</v>
      </c>
      <c r="CA6" s="236">
        <v>78</v>
      </c>
      <c r="CB6" s="236">
        <v>1</v>
      </c>
      <c r="CC6" s="236">
        <v>2</v>
      </c>
      <c r="CD6" s="236">
        <v>3</v>
      </c>
      <c r="CE6" s="236">
        <v>4</v>
      </c>
      <c r="CF6" s="236">
        <v>5</v>
      </c>
      <c r="CG6" s="236">
        <v>6</v>
      </c>
      <c r="CH6" s="236">
        <v>7</v>
      </c>
      <c r="CI6" s="236">
        <v>8</v>
      </c>
      <c r="CJ6" s="236">
        <v>9</v>
      </c>
      <c r="CK6" s="236">
        <v>10</v>
      </c>
      <c r="CL6" s="236">
        <v>11</v>
      </c>
      <c r="CM6" s="236">
        <v>12</v>
      </c>
      <c r="CN6" s="236">
        <v>78</v>
      </c>
      <c r="CO6" s="236">
        <v>1</v>
      </c>
      <c r="CP6" s="236">
        <v>2</v>
      </c>
      <c r="CQ6" s="236">
        <v>3</v>
      </c>
      <c r="CR6" s="236">
        <v>4</v>
      </c>
      <c r="CS6" s="236">
        <v>5</v>
      </c>
      <c r="CT6" s="236">
        <v>6</v>
      </c>
      <c r="CU6" s="236">
        <v>7</v>
      </c>
      <c r="CV6" s="236">
        <v>8</v>
      </c>
      <c r="CW6" s="236">
        <v>9</v>
      </c>
      <c r="CX6" s="236">
        <v>10</v>
      </c>
      <c r="CY6" s="236">
        <v>11</v>
      </c>
      <c r="CZ6" s="236">
        <v>12</v>
      </c>
      <c r="DA6" s="236">
        <v>78</v>
      </c>
    </row>
    <row r="7" spans="1:105" s="244" customFormat="1">
      <c r="A7" s="243" t="s">
        <v>1680</v>
      </c>
      <c r="B7" s="244" t="s">
        <v>1681</v>
      </c>
      <c r="C7" s="244" t="s">
        <v>1681</v>
      </c>
      <c r="D7" s="244" t="s">
        <v>1681</v>
      </c>
      <c r="E7" s="244" t="s">
        <v>1681</v>
      </c>
      <c r="F7" s="244" t="s">
        <v>1681</v>
      </c>
      <c r="G7" s="244" t="s">
        <v>1681</v>
      </c>
      <c r="H7" s="244" t="s">
        <v>1681</v>
      </c>
      <c r="I7" s="244" t="s">
        <v>1681</v>
      </c>
      <c r="J7" s="244" t="s">
        <v>1681</v>
      </c>
      <c r="K7" s="244" t="s">
        <v>1681</v>
      </c>
      <c r="L7" s="244" t="s">
        <v>1681</v>
      </c>
      <c r="M7" s="244" t="s">
        <v>1681</v>
      </c>
      <c r="O7" s="244" t="s">
        <v>1681</v>
      </c>
      <c r="P7" s="244" t="s">
        <v>1681</v>
      </c>
      <c r="Q7" s="244" t="s">
        <v>1681</v>
      </c>
      <c r="R7" s="244" t="s">
        <v>1681</v>
      </c>
      <c r="S7" s="244" t="s">
        <v>1681</v>
      </c>
      <c r="T7" s="244" t="s">
        <v>1681</v>
      </c>
      <c r="U7" s="244" t="s">
        <v>1681</v>
      </c>
      <c r="V7" s="244" t="s">
        <v>1681</v>
      </c>
      <c r="W7" s="244" t="s">
        <v>1681</v>
      </c>
      <c r="X7" s="244" t="s">
        <v>1681</v>
      </c>
      <c r="Y7" s="244" t="s">
        <v>1681</v>
      </c>
      <c r="Z7" s="244" t="s">
        <v>1681</v>
      </c>
      <c r="AB7" s="244" t="s">
        <v>1681</v>
      </c>
      <c r="AC7" s="244" t="s">
        <v>1681</v>
      </c>
      <c r="AD7" s="244" t="s">
        <v>1681</v>
      </c>
      <c r="AE7" s="244" t="s">
        <v>1681</v>
      </c>
      <c r="AF7" s="244" t="s">
        <v>1681</v>
      </c>
      <c r="AG7" s="244" t="s">
        <v>1681</v>
      </c>
      <c r="AH7" s="244" t="s">
        <v>1681</v>
      </c>
      <c r="AI7" s="244" t="s">
        <v>1681</v>
      </c>
      <c r="AJ7" s="244" t="s">
        <v>1681</v>
      </c>
      <c r="AK7" s="244" t="s">
        <v>1681</v>
      </c>
      <c r="AL7" s="244" t="s">
        <v>1681</v>
      </c>
      <c r="AM7" s="244" t="s">
        <v>1681</v>
      </c>
      <c r="AO7" s="244" t="s">
        <v>1681</v>
      </c>
      <c r="AP7" s="244" t="s">
        <v>1681</v>
      </c>
      <c r="AQ7" s="244" t="s">
        <v>1681</v>
      </c>
      <c r="AR7" s="244" t="s">
        <v>1681</v>
      </c>
      <c r="AS7" s="244" t="s">
        <v>1681</v>
      </c>
      <c r="AT7" s="244" t="s">
        <v>1681</v>
      </c>
      <c r="AU7" s="244" t="s">
        <v>1681</v>
      </c>
      <c r="AV7" s="244" t="s">
        <v>1681</v>
      </c>
      <c r="AW7" s="244" t="s">
        <v>1681</v>
      </c>
      <c r="AX7" s="244" t="s">
        <v>1681</v>
      </c>
      <c r="AY7" s="244" t="s">
        <v>1681</v>
      </c>
      <c r="AZ7" s="244" t="s">
        <v>1681</v>
      </c>
      <c r="BB7" s="244" t="s">
        <v>1681</v>
      </c>
      <c r="BC7" s="244" t="s">
        <v>1681</v>
      </c>
      <c r="BD7" s="244" t="s">
        <v>1681</v>
      </c>
      <c r="BE7" s="244" t="s">
        <v>1681</v>
      </c>
      <c r="BF7" s="244" t="s">
        <v>1681</v>
      </c>
      <c r="BG7" s="244" t="s">
        <v>1681</v>
      </c>
      <c r="BH7" s="244" t="s">
        <v>1681</v>
      </c>
      <c r="BI7" s="244" t="s">
        <v>1681</v>
      </c>
      <c r="BJ7" s="244" t="s">
        <v>1681</v>
      </c>
      <c r="BK7" s="244" t="s">
        <v>1681</v>
      </c>
      <c r="BL7" s="244" t="s">
        <v>1681</v>
      </c>
      <c r="BM7" s="244" t="s">
        <v>1681</v>
      </c>
      <c r="BO7" s="244" t="s">
        <v>1681</v>
      </c>
      <c r="BP7" s="244" t="s">
        <v>1681</v>
      </c>
      <c r="BQ7" s="244" t="s">
        <v>1681</v>
      </c>
      <c r="BR7" s="244" t="s">
        <v>1681</v>
      </c>
      <c r="BS7" s="244" t="s">
        <v>1681</v>
      </c>
      <c r="BT7" s="244" t="s">
        <v>1681</v>
      </c>
      <c r="BU7" s="244" t="s">
        <v>1681</v>
      </c>
      <c r="BV7" s="244" t="s">
        <v>1681</v>
      </c>
      <c r="BW7" s="244" t="s">
        <v>1681</v>
      </c>
      <c r="BX7" s="244" t="s">
        <v>1681</v>
      </c>
      <c r="BY7" s="244" t="s">
        <v>1681</v>
      </c>
      <c r="BZ7" s="244" t="s">
        <v>1681</v>
      </c>
      <c r="CB7" s="244" t="s">
        <v>1681</v>
      </c>
      <c r="CC7" s="244" t="s">
        <v>1681</v>
      </c>
      <c r="CD7" s="244" t="s">
        <v>1681</v>
      </c>
      <c r="CE7" s="244" t="s">
        <v>1681</v>
      </c>
      <c r="CF7" s="244" t="s">
        <v>1681</v>
      </c>
      <c r="CG7" s="244" t="s">
        <v>1681</v>
      </c>
      <c r="CH7" s="244" t="s">
        <v>1681</v>
      </c>
      <c r="CI7" s="244" t="s">
        <v>1681</v>
      </c>
      <c r="CJ7" s="244" t="s">
        <v>1681</v>
      </c>
      <c r="CK7" s="244" t="s">
        <v>1681</v>
      </c>
      <c r="CL7" s="244" t="s">
        <v>1681</v>
      </c>
      <c r="CM7" s="244" t="s">
        <v>1681</v>
      </c>
      <c r="CO7" s="244" t="s">
        <v>1681</v>
      </c>
      <c r="CP7" s="244" t="s">
        <v>1681</v>
      </c>
      <c r="CQ7" s="244" t="s">
        <v>1681</v>
      </c>
      <c r="CR7" s="244" t="s">
        <v>1681</v>
      </c>
      <c r="CS7" s="244" t="s">
        <v>1681</v>
      </c>
      <c r="CT7" s="244" t="s">
        <v>1681</v>
      </c>
      <c r="CU7" s="244" t="s">
        <v>1681</v>
      </c>
      <c r="CV7" s="244" t="s">
        <v>1681</v>
      </c>
      <c r="CW7" s="244" t="s">
        <v>1681</v>
      </c>
      <c r="CX7" s="244" t="s">
        <v>1681</v>
      </c>
      <c r="CY7" s="244" t="s">
        <v>1681</v>
      </c>
      <c r="CZ7" s="244" t="s">
        <v>1681</v>
      </c>
    </row>
    <row r="8" spans="1:105" s="244" customFormat="1">
      <c r="A8" s="243" t="s">
        <v>1682</v>
      </c>
      <c r="B8" s="244" t="s">
        <v>1683</v>
      </c>
      <c r="C8" s="244" t="s">
        <v>1683</v>
      </c>
      <c r="D8" s="244" t="s">
        <v>1683</v>
      </c>
      <c r="E8" s="244" t="s">
        <v>1683</v>
      </c>
      <c r="F8" s="244" t="s">
        <v>1683</v>
      </c>
      <c r="G8" s="244" t="s">
        <v>1683</v>
      </c>
      <c r="H8" s="244" t="s">
        <v>1683</v>
      </c>
      <c r="I8" s="244" t="s">
        <v>1683</v>
      </c>
      <c r="J8" s="244" t="s">
        <v>1683</v>
      </c>
      <c r="K8" s="244" t="s">
        <v>1683</v>
      </c>
      <c r="L8" s="244" t="s">
        <v>1683</v>
      </c>
      <c r="M8" s="244" t="s">
        <v>1683</v>
      </c>
      <c r="O8" s="244" t="s">
        <v>1683</v>
      </c>
      <c r="P8" s="244" t="s">
        <v>1683</v>
      </c>
      <c r="Q8" s="244" t="s">
        <v>1683</v>
      </c>
      <c r="R8" s="244" t="s">
        <v>1683</v>
      </c>
      <c r="S8" s="244" t="s">
        <v>1683</v>
      </c>
      <c r="T8" s="244" t="s">
        <v>1683</v>
      </c>
      <c r="U8" s="244" t="s">
        <v>1683</v>
      </c>
      <c r="V8" s="244" t="s">
        <v>1683</v>
      </c>
      <c r="W8" s="244" t="s">
        <v>1683</v>
      </c>
      <c r="X8" s="244" t="s">
        <v>1683</v>
      </c>
      <c r="Y8" s="244" t="s">
        <v>1683</v>
      </c>
      <c r="Z8" s="244" t="s">
        <v>1683</v>
      </c>
      <c r="AB8" s="244" t="s">
        <v>1683</v>
      </c>
      <c r="AC8" s="244" t="s">
        <v>1683</v>
      </c>
      <c r="AD8" s="244" t="s">
        <v>1683</v>
      </c>
      <c r="AE8" s="244" t="s">
        <v>1683</v>
      </c>
      <c r="AF8" s="244" t="s">
        <v>1683</v>
      </c>
      <c r="AG8" s="244" t="s">
        <v>1683</v>
      </c>
      <c r="AH8" s="244" t="s">
        <v>1683</v>
      </c>
      <c r="AI8" s="244" t="s">
        <v>1683</v>
      </c>
      <c r="AJ8" s="244" t="s">
        <v>1683</v>
      </c>
      <c r="AK8" s="244" t="s">
        <v>1683</v>
      </c>
      <c r="AL8" s="244" t="s">
        <v>1683</v>
      </c>
      <c r="AM8" s="244" t="s">
        <v>1683</v>
      </c>
      <c r="AO8" s="244" t="s">
        <v>1683</v>
      </c>
      <c r="AP8" s="244" t="s">
        <v>1683</v>
      </c>
      <c r="AQ8" s="244" t="s">
        <v>1683</v>
      </c>
      <c r="AR8" s="244" t="s">
        <v>1683</v>
      </c>
      <c r="AS8" s="244" t="s">
        <v>1683</v>
      </c>
      <c r="AT8" s="244" t="s">
        <v>1683</v>
      </c>
      <c r="AU8" s="244" t="s">
        <v>1683</v>
      </c>
      <c r="AV8" s="244" t="s">
        <v>1683</v>
      </c>
      <c r="AW8" s="244" t="s">
        <v>1683</v>
      </c>
      <c r="AX8" s="244" t="s">
        <v>1683</v>
      </c>
      <c r="AY8" s="244" t="s">
        <v>1683</v>
      </c>
      <c r="AZ8" s="244" t="s">
        <v>1683</v>
      </c>
      <c r="BB8" s="244" t="s">
        <v>1683</v>
      </c>
      <c r="BC8" s="244" t="s">
        <v>1683</v>
      </c>
      <c r="BD8" s="244" t="s">
        <v>1683</v>
      </c>
      <c r="BE8" s="244" t="s">
        <v>1683</v>
      </c>
      <c r="BF8" s="244" t="s">
        <v>1683</v>
      </c>
      <c r="BG8" s="244" t="s">
        <v>1683</v>
      </c>
      <c r="BH8" s="244" t="s">
        <v>1683</v>
      </c>
      <c r="BI8" s="244" t="s">
        <v>1683</v>
      </c>
      <c r="BJ8" s="244" t="s">
        <v>1683</v>
      </c>
      <c r="BK8" s="244" t="s">
        <v>1683</v>
      </c>
      <c r="BL8" s="244" t="s">
        <v>1683</v>
      </c>
      <c r="BM8" s="244" t="s">
        <v>1683</v>
      </c>
      <c r="BO8" s="244" t="s">
        <v>1683</v>
      </c>
      <c r="BP8" s="244" t="s">
        <v>1683</v>
      </c>
      <c r="BQ8" s="244" t="s">
        <v>1683</v>
      </c>
      <c r="BR8" s="244" t="s">
        <v>1683</v>
      </c>
      <c r="BS8" s="244" t="s">
        <v>1683</v>
      </c>
      <c r="BT8" s="244" t="s">
        <v>1683</v>
      </c>
      <c r="BU8" s="244" t="s">
        <v>1683</v>
      </c>
      <c r="BV8" s="244" t="s">
        <v>1683</v>
      </c>
      <c r="BW8" s="244" t="s">
        <v>1683</v>
      </c>
      <c r="BX8" s="244" t="s">
        <v>1683</v>
      </c>
      <c r="BY8" s="244" t="s">
        <v>1683</v>
      </c>
      <c r="BZ8" s="244" t="s">
        <v>1683</v>
      </c>
      <c r="CB8" s="244" t="s">
        <v>1683</v>
      </c>
      <c r="CC8" s="244" t="s">
        <v>1683</v>
      </c>
      <c r="CD8" s="244" t="s">
        <v>1683</v>
      </c>
      <c r="CE8" s="244" t="s">
        <v>1683</v>
      </c>
      <c r="CF8" s="244" t="s">
        <v>1683</v>
      </c>
      <c r="CG8" s="244" t="s">
        <v>1683</v>
      </c>
      <c r="CH8" s="244" t="s">
        <v>1683</v>
      </c>
      <c r="CI8" s="244" t="s">
        <v>1683</v>
      </c>
      <c r="CJ8" s="244" t="s">
        <v>1683</v>
      </c>
      <c r="CK8" s="244" t="s">
        <v>1683</v>
      </c>
      <c r="CL8" s="244" t="s">
        <v>1683</v>
      </c>
      <c r="CM8" s="244" t="s">
        <v>1683</v>
      </c>
      <c r="CO8" s="244" t="s">
        <v>1683</v>
      </c>
      <c r="CP8" s="244" t="s">
        <v>1683</v>
      </c>
      <c r="CQ8" s="244" t="s">
        <v>1683</v>
      </c>
      <c r="CR8" s="244" t="s">
        <v>1683</v>
      </c>
      <c r="CS8" s="244" t="s">
        <v>1683</v>
      </c>
      <c r="CT8" s="244" t="s">
        <v>1683</v>
      </c>
      <c r="CU8" s="244" t="s">
        <v>1683</v>
      </c>
      <c r="CV8" s="244" t="s">
        <v>1683</v>
      </c>
      <c r="CW8" s="244" t="s">
        <v>1683</v>
      </c>
      <c r="CX8" s="244" t="s">
        <v>1683</v>
      </c>
      <c r="CY8" s="244" t="s">
        <v>1683</v>
      </c>
      <c r="CZ8" s="244" t="s">
        <v>1683</v>
      </c>
    </row>
    <row r="9" spans="1:105" s="244" customFormat="1">
      <c r="A9" s="243" t="s">
        <v>1684</v>
      </c>
      <c r="B9" s="244" t="s">
        <v>1685</v>
      </c>
      <c r="C9" s="244" t="s">
        <v>1685</v>
      </c>
      <c r="D9" s="244" t="s">
        <v>1685</v>
      </c>
      <c r="E9" s="244" t="s">
        <v>1685</v>
      </c>
      <c r="F9" s="244" t="s">
        <v>1685</v>
      </c>
      <c r="G9" s="244" t="s">
        <v>1685</v>
      </c>
      <c r="H9" s="244" t="s">
        <v>1685</v>
      </c>
      <c r="I9" s="244" t="s">
        <v>1685</v>
      </c>
      <c r="J9" s="244" t="s">
        <v>1685</v>
      </c>
      <c r="K9" s="244" t="s">
        <v>1685</v>
      </c>
      <c r="L9" s="244" t="s">
        <v>1685</v>
      </c>
      <c r="M9" s="244" t="s">
        <v>1685</v>
      </c>
      <c r="O9" s="244" t="s">
        <v>1685</v>
      </c>
      <c r="P9" s="244" t="s">
        <v>1685</v>
      </c>
      <c r="Q9" s="244" t="s">
        <v>1685</v>
      </c>
      <c r="R9" s="244" t="s">
        <v>1685</v>
      </c>
      <c r="S9" s="244" t="s">
        <v>1685</v>
      </c>
      <c r="T9" s="244" t="s">
        <v>1685</v>
      </c>
      <c r="U9" s="244" t="s">
        <v>1685</v>
      </c>
      <c r="V9" s="244" t="s">
        <v>1685</v>
      </c>
      <c r="W9" s="244" t="s">
        <v>1685</v>
      </c>
      <c r="X9" s="244" t="s">
        <v>1685</v>
      </c>
      <c r="Y9" s="244" t="s">
        <v>1685</v>
      </c>
      <c r="Z9" s="244" t="s">
        <v>1685</v>
      </c>
      <c r="AB9" s="244" t="s">
        <v>1685</v>
      </c>
      <c r="AC9" s="244" t="s">
        <v>1685</v>
      </c>
      <c r="AD9" s="244" t="s">
        <v>1685</v>
      </c>
      <c r="AE9" s="244" t="s">
        <v>1685</v>
      </c>
      <c r="AF9" s="244" t="s">
        <v>1685</v>
      </c>
      <c r="AG9" s="244" t="s">
        <v>1685</v>
      </c>
      <c r="AH9" s="244" t="s">
        <v>1685</v>
      </c>
      <c r="AI9" s="244" t="s">
        <v>1685</v>
      </c>
      <c r="AJ9" s="244" t="s">
        <v>1685</v>
      </c>
      <c r="AK9" s="244" t="s">
        <v>1685</v>
      </c>
      <c r="AL9" s="244" t="s">
        <v>1685</v>
      </c>
      <c r="AM9" s="244" t="s">
        <v>1685</v>
      </c>
      <c r="AO9" s="244" t="s">
        <v>1685</v>
      </c>
      <c r="AP9" s="244" t="s">
        <v>1685</v>
      </c>
      <c r="AQ9" s="244" t="s">
        <v>1685</v>
      </c>
      <c r="AR9" s="244" t="s">
        <v>1685</v>
      </c>
      <c r="AS9" s="244" t="s">
        <v>1685</v>
      </c>
      <c r="AT9" s="244" t="s">
        <v>1685</v>
      </c>
      <c r="AU9" s="244" t="s">
        <v>1685</v>
      </c>
      <c r="AV9" s="244" t="s">
        <v>1685</v>
      </c>
      <c r="AW9" s="244" t="s">
        <v>1685</v>
      </c>
      <c r="AX9" s="244" t="s">
        <v>1685</v>
      </c>
      <c r="AY9" s="244" t="s">
        <v>1685</v>
      </c>
      <c r="AZ9" s="244" t="s">
        <v>1685</v>
      </c>
      <c r="BB9" s="244" t="s">
        <v>1685</v>
      </c>
      <c r="BC9" s="244" t="s">
        <v>1685</v>
      </c>
      <c r="BD9" s="244" t="s">
        <v>1685</v>
      </c>
      <c r="BE9" s="244" t="s">
        <v>1685</v>
      </c>
      <c r="BF9" s="244" t="s">
        <v>1685</v>
      </c>
      <c r="BG9" s="244" t="s">
        <v>1685</v>
      </c>
      <c r="BH9" s="244" t="s">
        <v>1685</v>
      </c>
      <c r="BI9" s="244" t="s">
        <v>1685</v>
      </c>
      <c r="BJ9" s="244" t="s">
        <v>1685</v>
      </c>
      <c r="BK9" s="244" t="s">
        <v>1685</v>
      </c>
      <c r="BL9" s="244" t="s">
        <v>1685</v>
      </c>
      <c r="BM9" s="244" t="s">
        <v>1685</v>
      </c>
      <c r="BO9" s="244" t="s">
        <v>1685</v>
      </c>
      <c r="BP9" s="244" t="s">
        <v>1685</v>
      </c>
      <c r="BQ9" s="244" t="s">
        <v>1685</v>
      </c>
      <c r="BR9" s="244" t="s">
        <v>1685</v>
      </c>
      <c r="BS9" s="244" t="s">
        <v>1685</v>
      </c>
      <c r="BT9" s="244" t="s">
        <v>1685</v>
      </c>
      <c r="BU9" s="244" t="s">
        <v>1685</v>
      </c>
      <c r="BV9" s="244" t="s">
        <v>1685</v>
      </c>
      <c r="BW9" s="244" t="s">
        <v>1685</v>
      </c>
      <c r="BX9" s="244" t="s">
        <v>1685</v>
      </c>
      <c r="BY9" s="244" t="s">
        <v>1685</v>
      </c>
      <c r="BZ9" s="244" t="s">
        <v>1685</v>
      </c>
      <c r="CB9" s="244" t="s">
        <v>1685</v>
      </c>
      <c r="CC9" s="244" t="s">
        <v>1685</v>
      </c>
      <c r="CD9" s="244" t="s">
        <v>1685</v>
      </c>
      <c r="CE9" s="244" t="s">
        <v>1685</v>
      </c>
      <c r="CF9" s="244" t="s">
        <v>1685</v>
      </c>
      <c r="CG9" s="244" t="s">
        <v>1685</v>
      </c>
      <c r="CH9" s="244" t="s">
        <v>1685</v>
      </c>
      <c r="CI9" s="244" t="s">
        <v>1685</v>
      </c>
      <c r="CJ9" s="244" t="s">
        <v>1685</v>
      </c>
      <c r="CK9" s="244" t="s">
        <v>1685</v>
      </c>
      <c r="CL9" s="244" t="s">
        <v>1685</v>
      </c>
      <c r="CM9" s="244" t="s">
        <v>1685</v>
      </c>
      <c r="CO9" s="244" t="s">
        <v>1685</v>
      </c>
      <c r="CP9" s="244" t="s">
        <v>1685</v>
      </c>
      <c r="CQ9" s="244" t="s">
        <v>1685</v>
      </c>
      <c r="CR9" s="244" t="s">
        <v>1685</v>
      </c>
      <c r="CS9" s="244" t="s">
        <v>1685</v>
      </c>
      <c r="CT9" s="244" t="s">
        <v>1685</v>
      </c>
      <c r="CU9" s="244" t="s">
        <v>1685</v>
      </c>
      <c r="CV9" s="244" t="s">
        <v>1685</v>
      </c>
      <c r="CW9" s="244" t="s">
        <v>1685</v>
      </c>
      <c r="CX9" s="244" t="s">
        <v>1685</v>
      </c>
      <c r="CY9" s="244" t="s">
        <v>1685</v>
      </c>
      <c r="CZ9" s="244" t="s">
        <v>1685</v>
      </c>
    </row>
    <row r="10" spans="1:105" s="244" customFormat="1">
      <c r="A10" s="243" t="s">
        <v>1686</v>
      </c>
      <c r="B10" s="244" t="s">
        <v>1687</v>
      </c>
      <c r="C10" s="244" t="s">
        <v>1687</v>
      </c>
      <c r="D10" s="244" t="s">
        <v>1687</v>
      </c>
      <c r="E10" s="244" t="s">
        <v>1687</v>
      </c>
      <c r="F10" s="244" t="s">
        <v>1687</v>
      </c>
      <c r="G10" s="244" t="s">
        <v>1687</v>
      </c>
      <c r="H10" s="244" t="s">
        <v>1687</v>
      </c>
      <c r="I10" s="244" t="s">
        <v>1687</v>
      </c>
      <c r="J10" s="244" t="s">
        <v>1687</v>
      </c>
      <c r="K10" s="244" t="s">
        <v>1687</v>
      </c>
      <c r="L10" s="244" t="s">
        <v>1687</v>
      </c>
      <c r="M10" s="244" t="s">
        <v>1687</v>
      </c>
      <c r="O10" s="244" t="s">
        <v>1687</v>
      </c>
      <c r="P10" s="244" t="s">
        <v>1687</v>
      </c>
      <c r="Q10" s="244" t="s">
        <v>1687</v>
      </c>
      <c r="R10" s="244" t="s">
        <v>1687</v>
      </c>
      <c r="S10" s="244" t="s">
        <v>1687</v>
      </c>
      <c r="T10" s="244" t="s">
        <v>1687</v>
      </c>
      <c r="U10" s="244" t="s">
        <v>1687</v>
      </c>
      <c r="V10" s="244" t="s">
        <v>1687</v>
      </c>
      <c r="W10" s="244" t="s">
        <v>1687</v>
      </c>
      <c r="X10" s="244" t="s">
        <v>1687</v>
      </c>
      <c r="Y10" s="244" t="s">
        <v>1687</v>
      </c>
      <c r="Z10" s="244" t="s">
        <v>1687</v>
      </c>
      <c r="AB10" s="244" t="s">
        <v>1687</v>
      </c>
      <c r="AC10" s="244" t="s">
        <v>1687</v>
      </c>
      <c r="AD10" s="244" t="s">
        <v>1687</v>
      </c>
      <c r="AE10" s="244" t="s">
        <v>1687</v>
      </c>
      <c r="AF10" s="244" t="s">
        <v>1687</v>
      </c>
      <c r="AG10" s="244" t="s">
        <v>1687</v>
      </c>
      <c r="AH10" s="244" t="s">
        <v>1687</v>
      </c>
      <c r="AI10" s="244" t="s">
        <v>1687</v>
      </c>
      <c r="AJ10" s="244" t="s">
        <v>1687</v>
      </c>
      <c r="AK10" s="244" t="s">
        <v>1687</v>
      </c>
      <c r="AL10" s="244" t="s">
        <v>1687</v>
      </c>
      <c r="AM10" s="244" t="s">
        <v>1687</v>
      </c>
      <c r="AO10" s="244" t="s">
        <v>1687</v>
      </c>
      <c r="AP10" s="244" t="s">
        <v>1687</v>
      </c>
      <c r="AQ10" s="244" t="s">
        <v>1687</v>
      </c>
      <c r="AR10" s="244" t="s">
        <v>1687</v>
      </c>
      <c r="AS10" s="244" t="s">
        <v>1687</v>
      </c>
      <c r="AT10" s="244" t="s">
        <v>1687</v>
      </c>
      <c r="AU10" s="244" t="s">
        <v>1687</v>
      </c>
      <c r="AV10" s="244" t="s">
        <v>1687</v>
      </c>
      <c r="AW10" s="244" t="s">
        <v>1687</v>
      </c>
      <c r="AX10" s="244" t="s">
        <v>1687</v>
      </c>
      <c r="AY10" s="244" t="s">
        <v>1687</v>
      </c>
      <c r="AZ10" s="244" t="s">
        <v>1687</v>
      </c>
      <c r="BB10" s="244" t="s">
        <v>1687</v>
      </c>
      <c r="BC10" s="244" t="s">
        <v>1687</v>
      </c>
      <c r="BD10" s="244" t="s">
        <v>1687</v>
      </c>
      <c r="BE10" s="244" t="s">
        <v>1687</v>
      </c>
      <c r="BF10" s="244" t="s">
        <v>1687</v>
      </c>
      <c r="BG10" s="244" t="s">
        <v>1687</v>
      </c>
      <c r="BH10" s="244" t="s">
        <v>1687</v>
      </c>
      <c r="BI10" s="244" t="s">
        <v>1687</v>
      </c>
      <c r="BJ10" s="244" t="s">
        <v>1687</v>
      </c>
      <c r="BK10" s="244" t="s">
        <v>1687</v>
      </c>
      <c r="BL10" s="244" t="s">
        <v>1687</v>
      </c>
      <c r="BM10" s="244" t="s">
        <v>1687</v>
      </c>
      <c r="BO10" s="244" t="s">
        <v>1687</v>
      </c>
      <c r="BP10" s="244" t="s">
        <v>1687</v>
      </c>
      <c r="BQ10" s="244" t="s">
        <v>1687</v>
      </c>
      <c r="BR10" s="244" t="s">
        <v>1687</v>
      </c>
      <c r="BS10" s="244" t="s">
        <v>1687</v>
      </c>
      <c r="BT10" s="244" t="s">
        <v>1687</v>
      </c>
      <c r="BU10" s="244" t="s">
        <v>1687</v>
      </c>
      <c r="BV10" s="244" t="s">
        <v>1687</v>
      </c>
      <c r="BW10" s="244" t="s">
        <v>1687</v>
      </c>
      <c r="BX10" s="244" t="s">
        <v>1687</v>
      </c>
      <c r="BY10" s="244" t="s">
        <v>1687</v>
      </c>
      <c r="BZ10" s="244" t="s">
        <v>1687</v>
      </c>
      <c r="CB10" s="244" t="s">
        <v>1687</v>
      </c>
      <c r="CC10" s="244" t="s">
        <v>1687</v>
      </c>
      <c r="CD10" s="244" t="s">
        <v>1687</v>
      </c>
      <c r="CE10" s="244" t="s">
        <v>1687</v>
      </c>
      <c r="CF10" s="244" t="s">
        <v>1687</v>
      </c>
      <c r="CG10" s="244" t="s">
        <v>1687</v>
      </c>
      <c r="CH10" s="244" t="s">
        <v>1687</v>
      </c>
      <c r="CI10" s="244" t="s">
        <v>1687</v>
      </c>
      <c r="CJ10" s="244" t="s">
        <v>1687</v>
      </c>
      <c r="CK10" s="244" t="s">
        <v>1687</v>
      </c>
      <c r="CL10" s="244" t="s">
        <v>1687</v>
      </c>
      <c r="CM10" s="244" t="s">
        <v>1687</v>
      </c>
      <c r="CO10" s="244" t="s">
        <v>1687</v>
      </c>
      <c r="CP10" s="244" t="s">
        <v>1687</v>
      </c>
      <c r="CQ10" s="244" t="s">
        <v>1687</v>
      </c>
      <c r="CR10" s="244" t="s">
        <v>1687</v>
      </c>
      <c r="CS10" s="244" t="s">
        <v>1687</v>
      </c>
      <c r="CT10" s="244" t="s">
        <v>1687</v>
      </c>
      <c r="CU10" s="244" t="s">
        <v>1687</v>
      </c>
      <c r="CV10" s="244" t="s">
        <v>1687</v>
      </c>
      <c r="CW10" s="244" t="s">
        <v>1687</v>
      </c>
      <c r="CX10" s="244" t="s">
        <v>1687</v>
      </c>
      <c r="CY10" s="244" t="s">
        <v>1687</v>
      </c>
      <c r="CZ10" s="244" t="s">
        <v>1687</v>
      </c>
    </row>
    <row r="12" spans="1:105">
      <c r="A12" s="242" t="s">
        <v>1688</v>
      </c>
      <c r="B12" s="236">
        <v>0</v>
      </c>
      <c r="C12" s="236">
        <v>0</v>
      </c>
      <c r="D12" s="236">
        <v>0</v>
      </c>
      <c r="E12" s="236">
        <v>0</v>
      </c>
      <c r="F12" s="236">
        <v>0</v>
      </c>
      <c r="G12" s="236">
        <v>0</v>
      </c>
      <c r="H12" s="236">
        <v>0</v>
      </c>
      <c r="I12" s="236">
        <v>0</v>
      </c>
      <c r="J12" s="236">
        <v>0</v>
      </c>
      <c r="K12" s="236">
        <v>0</v>
      </c>
      <c r="L12" s="236">
        <v>0</v>
      </c>
      <c r="M12" s="236">
        <v>0</v>
      </c>
      <c r="N12" s="236">
        <v>0</v>
      </c>
      <c r="O12" s="236">
        <v>0</v>
      </c>
      <c r="P12" s="236">
        <v>0</v>
      </c>
      <c r="Q12" s="236">
        <v>0</v>
      </c>
      <c r="R12" s="236">
        <v>0</v>
      </c>
      <c r="S12" s="236">
        <v>0</v>
      </c>
      <c r="T12" s="236">
        <v>0</v>
      </c>
      <c r="U12" s="236">
        <v>0</v>
      </c>
      <c r="V12" s="236">
        <v>0</v>
      </c>
      <c r="W12" s="236">
        <v>0</v>
      </c>
      <c r="X12" s="236">
        <v>0</v>
      </c>
      <c r="Y12" s="236">
        <v>0</v>
      </c>
      <c r="Z12" s="236">
        <v>0</v>
      </c>
      <c r="AA12" s="236">
        <v>0</v>
      </c>
      <c r="AB12" s="236">
        <v>0</v>
      </c>
      <c r="AC12" s="236">
        <v>0</v>
      </c>
      <c r="AD12" s="236">
        <v>0</v>
      </c>
      <c r="AE12" s="236">
        <v>0</v>
      </c>
      <c r="AF12" s="236">
        <v>0</v>
      </c>
      <c r="AG12" s="236">
        <v>0</v>
      </c>
      <c r="AH12" s="236">
        <v>0</v>
      </c>
      <c r="AI12" s="236">
        <v>0</v>
      </c>
      <c r="AJ12" s="236">
        <v>0</v>
      </c>
      <c r="AK12" s="236">
        <v>3796298</v>
      </c>
      <c r="AL12" s="236">
        <v>3756134</v>
      </c>
      <c r="AM12" s="236">
        <v>4419690</v>
      </c>
      <c r="AN12" s="236">
        <v>11972122</v>
      </c>
      <c r="AO12" s="236">
        <v>5557162</v>
      </c>
      <c r="AP12" s="236">
        <v>5213396</v>
      </c>
      <c r="AQ12" s="236">
        <v>5110447</v>
      </c>
      <c r="AR12" s="236">
        <v>4879097</v>
      </c>
      <c r="AS12" s="236">
        <v>4730222</v>
      </c>
      <c r="AT12" s="236">
        <v>4516085</v>
      </c>
      <c r="AU12" s="236">
        <v>4351585</v>
      </c>
      <c r="AV12" s="236">
        <v>4242458</v>
      </c>
      <c r="AW12" s="236">
        <v>4044608</v>
      </c>
      <c r="AX12" s="236">
        <v>3962049</v>
      </c>
      <c r="AY12" s="236">
        <v>3821216</v>
      </c>
      <c r="AZ12" s="236">
        <v>3687499</v>
      </c>
      <c r="BA12" s="236">
        <v>54115824</v>
      </c>
      <c r="BB12" s="236">
        <v>3673232</v>
      </c>
      <c r="BC12" s="236">
        <v>3464968</v>
      </c>
      <c r="BD12" s="236">
        <v>3447577</v>
      </c>
      <c r="BE12" s="236">
        <v>3373721</v>
      </c>
      <c r="BF12" s="236">
        <v>3331249</v>
      </c>
      <c r="BG12" s="236">
        <v>3245413</v>
      </c>
      <c r="BH12" s="236">
        <v>3181848</v>
      </c>
      <c r="BI12" s="236">
        <v>3147318</v>
      </c>
      <c r="BJ12" s="236">
        <v>3047376</v>
      </c>
      <c r="BK12" s="236">
        <v>3019080</v>
      </c>
      <c r="BL12" s="236">
        <v>2947950</v>
      </c>
      <c r="BM12" s="236">
        <v>2878440</v>
      </c>
      <c r="BN12" s="236">
        <v>38758172</v>
      </c>
      <c r="BO12" s="236">
        <v>2866791</v>
      </c>
      <c r="BP12" s="236">
        <v>2732340</v>
      </c>
      <c r="BQ12" s="236">
        <v>2735750</v>
      </c>
      <c r="BR12" s="236">
        <v>2701370</v>
      </c>
      <c r="BS12" s="236">
        <v>2684965</v>
      </c>
      <c r="BT12" s="236">
        <v>2633475</v>
      </c>
      <c r="BU12" s="236">
        <v>2599251</v>
      </c>
      <c r="BV12" s="236">
        <v>2581985</v>
      </c>
      <c r="BW12" s="236">
        <v>2515373</v>
      </c>
      <c r="BX12" s="236">
        <v>2504192</v>
      </c>
      <c r="BY12" s="236">
        <v>2459785</v>
      </c>
      <c r="BZ12" s="236">
        <v>2413097</v>
      </c>
      <c r="CA12" s="236">
        <v>31428374</v>
      </c>
      <c r="CB12" s="236">
        <v>2586024</v>
      </c>
      <c r="CC12" s="236">
        <v>2465563</v>
      </c>
      <c r="CD12" s="236">
        <v>2472062</v>
      </c>
      <c r="CE12" s="236">
        <v>2452958</v>
      </c>
      <c r="CF12" s="236">
        <v>2449500</v>
      </c>
      <c r="CG12" s="236">
        <v>2408248</v>
      </c>
      <c r="CH12" s="236">
        <v>2390513</v>
      </c>
      <c r="CI12" s="236">
        <v>2369208</v>
      </c>
      <c r="CJ12" s="236">
        <v>2312218</v>
      </c>
      <c r="CK12" s="236">
        <v>2313287</v>
      </c>
      <c r="CL12" s="236">
        <v>2291073</v>
      </c>
      <c r="CM12" s="236">
        <v>2260781</v>
      </c>
      <c r="CN12" s="236">
        <v>28771435</v>
      </c>
      <c r="CO12" s="236">
        <v>2380369</v>
      </c>
      <c r="CP12" s="236">
        <v>2299994</v>
      </c>
      <c r="CQ12" s="236">
        <v>2298317</v>
      </c>
      <c r="CR12" s="236">
        <v>2277089</v>
      </c>
      <c r="CS12" s="236">
        <v>2279004</v>
      </c>
      <c r="CT12" s="236">
        <v>2247347</v>
      </c>
      <c r="CU12" s="236">
        <v>2238636</v>
      </c>
      <c r="CV12" s="236">
        <v>2218861</v>
      </c>
      <c r="CW12" s="236">
        <v>2173553</v>
      </c>
      <c r="CX12" s="236">
        <v>2179270</v>
      </c>
      <c r="CY12" s="236">
        <v>2166389</v>
      </c>
      <c r="CZ12" s="236">
        <v>2137381</v>
      </c>
      <c r="DA12" s="236">
        <v>26896210</v>
      </c>
    </row>
    <row r="13" spans="1:105">
      <c r="A13" s="245" t="s">
        <v>1689</v>
      </c>
    </row>
    <row r="14" spans="1:105">
      <c r="A14" s="242" t="s">
        <v>1690</v>
      </c>
      <c r="B14" s="236">
        <v>0</v>
      </c>
      <c r="C14" s="236">
        <v>0</v>
      </c>
      <c r="D14" s="236">
        <v>0</v>
      </c>
      <c r="E14" s="236">
        <v>0</v>
      </c>
      <c r="F14" s="236">
        <v>0</v>
      </c>
      <c r="G14" s="236">
        <v>0</v>
      </c>
      <c r="H14" s="236">
        <v>0</v>
      </c>
      <c r="I14" s="236">
        <v>0</v>
      </c>
      <c r="J14" s="236">
        <v>0</v>
      </c>
      <c r="K14" s="236">
        <v>0</v>
      </c>
      <c r="L14" s="236">
        <v>0</v>
      </c>
      <c r="M14" s="236">
        <v>0</v>
      </c>
      <c r="N14" s="236">
        <v>0</v>
      </c>
      <c r="O14" s="236">
        <v>0</v>
      </c>
      <c r="P14" s="236">
        <v>0</v>
      </c>
      <c r="Q14" s="236">
        <v>0</v>
      </c>
      <c r="R14" s="236">
        <v>0</v>
      </c>
      <c r="S14" s="236">
        <v>0</v>
      </c>
      <c r="T14" s="236">
        <v>0</v>
      </c>
      <c r="U14" s="236">
        <v>0</v>
      </c>
      <c r="V14" s="236">
        <v>0</v>
      </c>
      <c r="W14" s="236">
        <v>0</v>
      </c>
      <c r="X14" s="236">
        <v>0</v>
      </c>
      <c r="Y14" s="236">
        <v>0</v>
      </c>
      <c r="Z14" s="236">
        <v>0</v>
      </c>
      <c r="AA14" s="236">
        <v>0</v>
      </c>
      <c r="AB14" s="236">
        <v>0</v>
      </c>
      <c r="AC14" s="236">
        <v>0</v>
      </c>
      <c r="AD14" s="236">
        <v>0</v>
      </c>
      <c r="AE14" s="236">
        <v>0</v>
      </c>
      <c r="AF14" s="236">
        <v>0</v>
      </c>
      <c r="AG14" s="236">
        <v>0</v>
      </c>
      <c r="AH14" s="236">
        <v>0</v>
      </c>
      <c r="AI14" s="236">
        <v>0</v>
      </c>
      <c r="AJ14" s="236">
        <v>0</v>
      </c>
      <c r="AK14" s="236">
        <v>76906845</v>
      </c>
      <c r="AL14" s="236">
        <v>92395058</v>
      </c>
      <c r="AM14" s="236">
        <v>98887388</v>
      </c>
      <c r="AN14" s="236">
        <v>98887388</v>
      </c>
      <c r="AO14" s="236">
        <v>98887388</v>
      </c>
      <c r="AP14" s="236">
        <v>98887388</v>
      </c>
      <c r="AQ14" s="236">
        <v>98887388</v>
      </c>
      <c r="AR14" s="236">
        <v>98887388</v>
      </c>
      <c r="AS14" s="236">
        <v>98887388</v>
      </c>
      <c r="AT14" s="236">
        <v>98887388</v>
      </c>
      <c r="AU14" s="236">
        <v>98887388</v>
      </c>
      <c r="AV14" s="236">
        <v>98887388</v>
      </c>
      <c r="AW14" s="236">
        <v>98887388</v>
      </c>
      <c r="AX14" s="236">
        <v>98887388</v>
      </c>
      <c r="AY14" s="236">
        <v>98887388</v>
      </c>
      <c r="AZ14" s="236">
        <v>98887388</v>
      </c>
      <c r="BA14" s="236">
        <v>98887388</v>
      </c>
      <c r="BB14" s="236">
        <v>98887388</v>
      </c>
      <c r="BC14" s="236">
        <v>98887388</v>
      </c>
      <c r="BD14" s="236">
        <v>98887388</v>
      </c>
      <c r="BE14" s="236">
        <v>98887388</v>
      </c>
      <c r="BF14" s="236">
        <v>98887388</v>
      </c>
      <c r="BG14" s="236">
        <v>98887388</v>
      </c>
      <c r="BH14" s="236">
        <v>98887388</v>
      </c>
      <c r="BI14" s="236">
        <v>98887388</v>
      </c>
      <c r="BJ14" s="236">
        <v>98887388</v>
      </c>
      <c r="BK14" s="236">
        <v>98887388</v>
      </c>
      <c r="BL14" s="236">
        <v>98887388</v>
      </c>
      <c r="BM14" s="236">
        <v>98887388</v>
      </c>
      <c r="BN14" s="236">
        <v>98887388</v>
      </c>
      <c r="BO14" s="236">
        <v>98887388</v>
      </c>
      <c r="BP14" s="236">
        <v>98887388</v>
      </c>
      <c r="BQ14" s="236">
        <v>98887388</v>
      </c>
      <c r="BR14" s="236">
        <v>98887388</v>
      </c>
      <c r="BS14" s="236">
        <v>98887388</v>
      </c>
      <c r="BT14" s="236">
        <v>98887388</v>
      </c>
      <c r="BU14" s="236">
        <v>98887388</v>
      </c>
      <c r="BV14" s="236">
        <v>98887388</v>
      </c>
      <c r="BW14" s="236">
        <v>98887388</v>
      </c>
      <c r="BX14" s="236">
        <v>98887388</v>
      </c>
      <c r="BY14" s="236">
        <v>98887388</v>
      </c>
      <c r="BZ14" s="236">
        <v>98887388</v>
      </c>
      <c r="CA14" s="236">
        <v>98887388</v>
      </c>
      <c r="CB14" s="236">
        <v>98887388</v>
      </c>
      <c r="CC14" s="236">
        <v>98887388</v>
      </c>
      <c r="CD14" s="236">
        <v>98887388</v>
      </c>
      <c r="CE14" s="236">
        <v>98887388</v>
      </c>
      <c r="CF14" s="236">
        <v>98887388</v>
      </c>
      <c r="CG14" s="236">
        <v>98887388</v>
      </c>
      <c r="CH14" s="236">
        <v>98887388</v>
      </c>
      <c r="CI14" s="236">
        <v>98887388</v>
      </c>
      <c r="CJ14" s="236">
        <v>98887388</v>
      </c>
      <c r="CK14" s="236">
        <v>98887388</v>
      </c>
      <c r="CL14" s="236">
        <v>98887388</v>
      </c>
      <c r="CM14" s="236">
        <v>98887388</v>
      </c>
      <c r="CN14" s="236">
        <v>98887388</v>
      </c>
      <c r="CO14" s="236">
        <v>98887388</v>
      </c>
      <c r="CP14" s="236">
        <v>98887388</v>
      </c>
      <c r="CQ14" s="236">
        <v>98887388</v>
      </c>
      <c r="CR14" s="236">
        <v>98887388</v>
      </c>
      <c r="CS14" s="236">
        <v>98887388</v>
      </c>
      <c r="CT14" s="236">
        <v>98887388</v>
      </c>
      <c r="CU14" s="236">
        <v>98887388</v>
      </c>
      <c r="CV14" s="236">
        <v>98887388</v>
      </c>
      <c r="CW14" s="236">
        <v>98887388</v>
      </c>
      <c r="CX14" s="236">
        <v>98887388</v>
      </c>
      <c r="CY14" s="236">
        <v>98887388</v>
      </c>
      <c r="CZ14" s="236">
        <v>98887388</v>
      </c>
      <c r="DA14" s="236">
        <v>98887388</v>
      </c>
    </row>
    <row r="15" spans="1:105">
      <c r="A15" s="242" t="s">
        <v>1691</v>
      </c>
      <c r="B15" s="236">
        <v>0</v>
      </c>
      <c r="C15" s="236">
        <v>0</v>
      </c>
      <c r="D15" s="236">
        <v>0</v>
      </c>
      <c r="E15" s="236">
        <v>0</v>
      </c>
      <c r="F15" s="236">
        <v>0</v>
      </c>
      <c r="G15" s="236">
        <v>0</v>
      </c>
      <c r="H15" s="236">
        <v>0</v>
      </c>
      <c r="I15" s="236">
        <v>0</v>
      </c>
      <c r="J15" s="236">
        <v>0</v>
      </c>
      <c r="K15" s="236">
        <v>0</v>
      </c>
      <c r="L15" s="236">
        <v>0</v>
      </c>
      <c r="M15" s="236">
        <v>0</v>
      </c>
      <c r="N15" s="236">
        <v>0</v>
      </c>
      <c r="O15" s="236">
        <v>0</v>
      </c>
      <c r="P15" s="236">
        <v>0</v>
      </c>
      <c r="Q15" s="236">
        <v>0</v>
      </c>
      <c r="R15" s="236">
        <v>0</v>
      </c>
      <c r="S15" s="236">
        <v>0</v>
      </c>
      <c r="T15" s="236">
        <v>0</v>
      </c>
      <c r="U15" s="236">
        <v>0</v>
      </c>
      <c r="V15" s="236">
        <v>0</v>
      </c>
      <c r="W15" s="236">
        <v>0</v>
      </c>
      <c r="X15" s="236">
        <v>0</v>
      </c>
      <c r="Y15" s="236">
        <v>0</v>
      </c>
      <c r="Z15" s="236">
        <v>0</v>
      </c>
      <c r="AA15" s="236">
        <v>0</v>
      </c>
      <c r="AB15" s="236">
        <v>0</v>
      </c>
      <c r="AC15" s="236">
        <v>0</v>
      </c>
      <c r="AD15" s="236">
        <v>0</v>
      </c>
      <c r="AE15" s="236">
        <v>0</v>
      </c>
      <c r="AF15" s="236">
        <v>0</v>
      </c>
      <c r="AG15" s="236">
        <v>0</v>
      </c>
      <c r="AH15" s="236">
        <v>0</v>
      </c>
      <c r="AI15" s="236">
        <v>0</v>
      </c>
      <c r="AJ15" s="236">
        <v>0</v>
      </c>
      <c r="AK15" s="236">
        <v>-76906845</v>
      </c>
      <c r="AL15" s="236">
        <v>-15488213</v>
      </c>
      <c r="AM15" s="236">
        <v>-6492330</v>
      </c>
      <c r="AN15" s="236">
        <v>-6492330</v>
      </c>
      <c r="AO15" s="236">
        <v>0</v>
      </c>
      <c r="AP15" s="236">
        <v>0</v>
      </c>
      <c r="AQ15" s="236">
        <v>0</v>
      </c>
      <c r="AR15" s="236">
        <v>0</v>
      </c>
      <c r="AS15" s="236">
        <v>0</v>
      </c>
      <c r="AT15" s="236">
        <v>0</v>
      </c>
      <c r="AU15" s="236">
        <v>0</v>
      </c>
      <c r="AV15" s="236">
        <v>0</v>
      </c>
      <c r="AW15" s="236">
        <v>0</v>
      </c>
      <c r="AX15" s="236">
        <v>0</v>
      </c>
      <c r="AY15" s="236">
        <v>0</v>
      </c>
      <c r="AZ15" s="236">
        <v>0</v>
      </c>
      <c r="BA15" s="236">
        <v>0</v>
      </c>
      <c r="BB15" s="236">
        <v>0</v>
      </c>
      <c r="BC15" s="236">
        <v>0</v>
      </c>
      <c r="BD15" s="236">
        <v>0</v>
      </c>
      <c r="BE15" s="236">
        <v>0</v>
      </c>
      <c r="BF15" s="236">
        <v>0</v>
      </c>
      <c r="BG15" s="236">
        <v>0</v>
      </c>
      <c r="BH15" s="236">
        <v>0</v>
      </c>
      <c r="BI15" s="236">
        <v>0</v>
      </c>
      <c r="BJ15" s="236">
        <v>0</v>
      </c>
      <c r="BK15" s="236">
        <v>0</v>
      </c>
      <c r="BL15" s="236">
        <v>0</v>
      </c>
      <c r="BM15" s="236">
        <v>0</v>
      </c>
      <c r="BN15" s="236">
        <v>0</v>
      </c>
      <c r="BO15" s="236">
        <v>0</v>
      </c>
      <c r="BP15" s="236">
        <v>0</v>
      </c>
      <c r="BQ15" s="236">
        <v>0</v>
      </c>
      <c r="BR15" s="236">
        <v>0</v>
      </c>
      <c r="BS15" s="236">
        <v>0</v>
      </c>
      <c r="BT15" s="236">
        <v>0</v>
      </c>
      <c r="BU15" s="236">
        <v>0</v>
      </c>
      <c r="BV15" s="236">
        <v>0</v>
      </c>
      <c r="BW15" s="236">
        <v>0</v>
      </c>
      <c r="BX15" s="236">
        <v>0</v>
      </c>
      <c r="BY15" s="236">
        <v>0</v>
      </c>
      <c r="BZ15" s="236">
        <v>0</v>
      </c>
      <c r="CA15" s="236">
        <v>0</v>
      </c>
      <c r="CB15" s="236">
        <v>0</v>
      </c>
      <c r="CC15" s="236">
        <v>0</v>
      </c>
      <c r="CD15" s="236">
        <v>0</v>
      </c>
      <c r="CE15" s="236">
        <v>0</v>
      </c>
      <c r="CF15" s="236">
        <v>0</v>
      </c>
      <c r="CG15" s="236">
        <v>0</v>
      </c>
      <c r="CH15" s="236">
        <v>0</v>
      </c>
      <c r="CI15" s="236">
        <v>0</v>
      </c>
      <c r="CJ15" s="236">
        <v>0</v>
      </c>
      <c r="CK15" s="236">
        <v>0</v>
      </c>
      <c r="CL15" s="236">
        <v>0</v>
      </c>
      <c r="CM15" s="236">
        <v>0</v>
      </c>
      <c r="CN15" s="236">
        <v>0</v>
      </c>
      <c r="CO15" s="236">
        <v>0</v>
      </c>
      <c r="CP15" s="236">
        <v>0</v>
      </c>
      <c r="CQ15" s="236">
        <v>0</v>
      </c>
      <c r="CR15" s="236">
        <v>0</v>
      </c>
      <c r="CS15" s="236">
        <v>0</v>
      </c>
      <c r="CT15" s="236">
        <v>0</v>
      </c>
      <c r="CU15" s="236">
        <v>0</v>
      </c>
      <c r="CV15" s="236">
        <v>0</v>
      </c>
      <c r="CW15" s="236">
        <v>0</v>
      </c>
      <c r="CX15" s="236">
        <v>0</v>
      </c>
      <c r="CY15" s="236">
        <v>0</v>
      </c>
      <c r="CZ15" s="236">
        <v>0</v>
      </c>
      <c r="DA15" s="236">
        <v>0</v>
      </c>
    </row>
    <row r="16" spans="1:105">
      <c r="A16" s="242" t="s">
        <v>1692</v>
      </c>
      <c r="B16" s="236">
        <v>0</v>
      </c>
      <c r="C16" s="236">
        <v>0</v>
      </c>
      <c r="D16" s="236">
        <v>0</v>
      </c>
      <c r="E16" s="236">
        <v>0</v>
      </c>
      <c r="F16" s="236">
        <v>0</v>
      </c>
      <c r="G16" s="236">
        <v>0</v>
      </c>
      <c r="H16" s="236">
        <v>0</v>
      </c>
      <c r="I16" s="236">
        <v>0</v>
      </c>
      <c r="J16" s="236">
        <v>0</v>
      </c>
      <c r="K16" s="236">
        <v>0</v>
      </c>
      <c r="L16" s="236">
        <v>0</v>
      </c>
      <c r="M16" s="236">
        <v>0</v>
      </c>
      <c r="N16" s="236">
        <v>0</v>
      </c>
      <c r="O16" s="236">
        <v>0</v>
      </c>
      <c r="P16" s="236">
        <v>0</v>
      </c>
      <c r="Q16" s="236">
        <v>0</v>
      </c>
      <c r="R16" s="236">
        <v>0</v>
      </c>
      <c r="S16" s="236">
        <v>0</v>
      </c>
      <c r="T16" s="236">
        <v>0</v>
      </c>
      <c r="U16" s="236">
        <v>0</v>
      </c>
      <c r="V16" s="236">
        <v>0</v>
      </c>
      <c r="W16" s="236">
        <v>0</v>
      </c>
      <c r="X16" s="236">
        <v>0</v>
      </c>
      <c r="Y16" s="236">
        <v>0</v>
      </c>
      <c r="Z16" s="236">
        <v>0</v>
      </c>
      <c r="AA16" s="236">
        <v>0</v>
      </c>
      <c r="AB16" s="236">
        <v>0</v>
      </c>
      <c r="AC16" s="236">
        <v>0</v>
      </c>
      <c r="AD16" s="236">
        <v>0</v>
      </c>
      <c r="AE16" s="236">
        <v>0</v>
      </c>
      <c r="AF16" s="236">
        <v>0</v>
      </c>
      <c r="AG16" s="236">
        <v>0</v>
      </c>
      <c r="AH16" s="236">
        <v>0</v>
      </c>
      <c r="AI16" s="236">
        <v>0</v>
      </c>
      <c r="AJ16" s="236">
        <v>0</v>
      </c>
      <c r="AK16" s="236">
        <v>70602960</v>
      </c>
      <c r="AL16" s="236">
        <v>0</v>
      </c>
      <c r="AM16" s="236">
        <v>0</v>
      </c>
      <c r="AN16" s="236">
        <v>0</v>
      </c>
      <c r="AO16" s="236">
        <v>0</v>
      </c>
      <c r="AP16" s="236">
        <v>0</v>
      </c>
      <c r="AQ16" s="236">
        <v>0</v>
      </c>
      <c r="AR16" s="236">
        <v>0</v>
      </c>
      <c r="AS16" s="236">
        <v>0</v>
      </c>
      <c r="AT16" s="236">
        <v>0</v>
      </c>
      <c r="AU16" s="236">
        <v>0</v>
      </c>
      <c r="AV16" s="236">
        <v>0</v>
      </c>
      <c r="AW16" s="236">
        <v>0</v>
      </c>
      <c r="AX16" s="236">
        <v>0</v>
      </c>
      <c r="AY16" s="236">
        <v>0</v>
      </c>
      <c r="AZ16" s="236">
        <v>0</v>
      </c>
      <c r="BA16" s="236">
        <v>0</v>
      </c>
      <c r="BB16" s="236">
        <v>0</v>
      </c>
      <c r="BC16" s="236">
        <v>0</v>
      </c>
      <c r="BD16" s="236">
        <v>0</v>
      </c>
      <c r="BE16" s="236">
        <v>0</v>
      </c>
      <c r="BF16" s="236">
        <v>0</v>
      </c>
      <c r="BG16" s="236">
        <v>0</v>
      </c>
      <c r="BH16" s="236">
        <v>0</v>
      </c>
      <c r="BI16" s="236">
        <v>0</v>
      </c>
      <c r="BJ16" s="236">
        <v>0</v>
      </c>
      <c r="BK16" s="236">
        <v>0</v>
      </c>
      <c r="BL16" s="236">
        <v>0</v>
      </c>
      <c r="BM16" s="236">
        <v>0</v>
      </c>
      <c r="BN16" s="236">
        <v>0</v>
      </c>
      <c r="BO16" s="236">
        <v>0</v>
      </c>
      <c r="BP16" s="236">
        <v>0</v>
      </c>
      <c r="BQ16" s="236">
        <v>0</v>
      </c>
      <c r="BR16" s="236">
        <v>0</v>
      </c>
      <c r="BS16" s="236">
        <v>0</v>
      </c>
      <c r="BT16" s="236">
        <v>0</v>
      </c>
      <c r="BU16" s="236">
        <v>0</v>
      </c>
      <c r="BV16" s="236">
        <v>0</v>
      </c>
      <c r="BW16" s="236">
        <v>0</v>
      </c>
      <c r="BX16" s="236">
        <v>0</v>
      </c>
      <c r="BY16" s="236">
        <v>0</v>
      </c>
      <c r="BZ16" s="236">
        <v>0</v>
      </c>
      <c r="CA16" s="236">
        <v>0</v>
      </c>
      <c r="CB16" s="236">
        <v>0</v>
      </c>
      <c r="CC16" s="236">
        <v>0</v>
      </c>
      <c r="CD16" s="236">
        <v>0</v>
      </c>
      <c r="CE16" s="236">
        <v>0</v>
      </c>
      <c r="CF16" s="236">
        <v>0</v>
      </c>
      <c r="CG16" s="236">
        <v>0</v>
      </c>
      <c r="CH16" s="236">
        <v>0</v>
      </c>
      <c r="CI16" s="236">
        <v>0</v>
      </c>
      <c r="CJ16" s="236">
        <v>0</v>
      </c>
      <c r="CK16" s="236">
        <v>0</v>
      </c>
      <c r="CL16" s="236">
        <v>0</v>
      </c>
      <c r="CM16" s="236">
        <v>0</v>
      </c>
      <c r="CN16" s="236">
        <v>0</v>
      </c>
      <c r="CO16" s="236">
        <v>0</v>
      </c>
      <c r="CP16" s="236">
        <v>0</v>
      </c>
      <c r="CQ16" s="236">
        <v>0</v>
      </c>
      <c r="CR16" s="236">
        <v>0</v>
      </c>
      <c r="CS16" s="236">
        <v>0</v>
      </c>
      <c r="CT16" s="236">
        <v>0</v>
      </c>
      <c r="CU16" s="236">
        <v>0</v>
      </c>
      <c r="CV16" s="236">
        <v>0</v>
      </c>
      <c r="CW16" s="236">
        <v>0</v>
      </c>
      <c r="CX16" s="236">
        <v>0</v>
      </c>
      <c r="CY16" s="236">
        <v>0</v>
      </c>
      <c r="CZ16" s="236">
        <v>0</v>
      </c>
      <c r="DA16" s="236">
        <v>0</v>
      </c>
    </row>
    <row r="17" spans="1:105">
      <c r="A17" s="242" t="s">
        <v>1693</v>
      </c>
      <c r="B17" s="236">
        <v>0</v>
      </c>
      <c r="C17" s="236">
        <v>0</v>
      </c>
      <c r="D17" s="236">
        <v>0</v>
      </c>
      <c r="E17" s="236">
        <v>0</v>
      </c>
      <c r="F17" s="236">
        <v>0</v>
      </c>
      <c r="G17" s="236">
        <v>0</v>
      </c>
      <c r="H17" s="236">
        <v>0</v>
      </c>
      <c r="I17" s="236">
        <v>0</v>
      </c>
      <c r="J17" s="236">
        <v>0</v>
      </c>
      <c r="K17" s="236">
        <v>0</v>
      </c>
      <c r="L17" s="236">
        <v>0</v>
      </c>
      <c r="M17" s="236">
        <v>0</v>
      </c>
      <c r="N17" s="236">
        <v>0</v>
      </c>
      <c r="O17" s="236">
        <v>0</v>
      </c>
      <c r="P17" s="236">
        <v>0</v>
      </c>
      <c r="Q17" s="236">
        <v>0</v>
      </c>
      <c r="R17" s="236">
        <v>0</v>
      </c>
      <c r="S17" s="236">
        <v>0</v>
      </c>
      <c r="T17" s="236">
        <v>0</v>
      </c>
      <c r="U17" s="236">
        <v>0</v>
      </c>
      <c r="V17" s="236">
        <v>0</v>
      </c>
      <c r="W17" s="236">
        <v>0</v>
      </c>
      <c r="X17" s="236">
        <v>0</v>
      </c>
      <c r="Y17" s="236">
        <v>0</v>
      </c>
      <c r="Z17" s="236">
        <v>0</v>
      </c>
      <c r="AA17" s="236">
        <v>0</v>
      </c>
      <c r="AB17" s="236">
        <v>0</v>
      </c>
      <c r="AC17" s="236">
        <v>0</v>
      </c>
      <c r="AD17" s="236">
        <v>0</v>
      </c>
      <c r="AE17" s="236">
        <v>0</v>
      </c>
      <c r="AF17" s="236">
        <v>0</v>
      </c>
      <c r="AG17" s="236">
        <v>0</v>
      </c>
      <c r="AH17" s="236">
        <v>0</v>
      </c>
      <c r="AI17" s="236">
        <v>0</v>
      </c>
      <c r="AJ17" s="236">
        <v>0</v>
      </c>
      <c r="AK17" s="236">
        <v>-6303885</v>
      </c>
      <c r="AL17" s="236">
        <v>-15488213</v>
      </c>
      <c r="AM17" s="236">
        <v>-6492330</v>
      </c>
      <c r="AN17" s="236">
        <v>-28284428</v>
      </c>
      <c r="AO17" s="236">
        <v>0</v>
      </c>
      <c r="AP17" s="236">
        <v>0</v>
      </c>
      <c r="AQ17" s="236">
        <v>0</v>
      </c>
      <c r="AR17" s="236">
        <v>0</v>
      </c>
      <c r="AS17" s="236">
        <v>0</v>
      </c>
      <c r="AT17" s="236">
        <v>0</v>
      </c>
      <c r="AU17" s="236">
        <v>0</v>
      </c>
      <c r="AV17" s="236">
        <v>0</v>
      </c>
      <c r="AW17" s="236">
        <v>0</v>
      </c>
      <c r="AX17" s="236">
        <v>0</v>
      </c>
      <c r="AY17" s="236">
        <v>0</v>
      </c>
      <c r="AZ17" s="236">
        <v>0</v>
      </c>
      <c r="BA17" s="236">
        <v>0</v>
      </c>
      <c r="BB17" s="236">
        <v>0</v>
      </c>
      <c r="BC17" s="236">
        <v>0</v>
      </c>
      <c r="BD17" s="236">
        <v>0</v>
      </c>
      <c r="BE17" s="236">
        <v>0</v>
      </c>
      <c r="BF17" s="236">
        <v>0</v>
      </c>
      <c r="BG17" s="236">
        <v>0</v>
      </c>
      <c r="BH17" s="236">
        <v>0</v>
      </c>
      <c r="BI17" s="236">
        <v>0</v>
      </c>
      <c r="BJ17" s="236">
        <v>0</v>
      </c>
      <c r="BK17" s="236">
        <v>0</v>
      </c>
      <c r="BL17" s="236">
        <v>0</v>
      </c>
      <c r="BM17" s="236">
        <v>0</v>
      </c>
      <c r="BN17" s="236">
        <v>0</v>
      </c>
      <c r="BO17" s="236">
        <v>0</v>
      </c>
      <c r="BP17" s="236">
        <v>0</v>
      </c>
      <c r="BQ17" s="236">
        <v>0</v>
      </c>
      <c r="BR17" s="236">
        <v>0</v>
      </c>
      <c r="BS17" s="236">
        <v>0</v>
      </c>
      <c r="BT17" s="236">
        <v>0</v>
      </c>
      <c r="BU17" s="236">
        <v>0</v>
      </c>
      <c r="BV17" s="236">
        <v>0</v>
      </c>
      <c r="BW17" s="236">
        <v>0</v>
      </c>
      <c r="BX17" s="236">
        <v>0</v>
      </c>
      <c r="BY17" s="236">
        <v>0</v>
      </c>
      <c r="BZ17" s="236">
        <v>0</v>
      </c>
      <c r="CA17" s="236">
        <v>0</v>
      </c>
      <c r="CB17" s="236">
        <v>0</v>
      </c>
      <c r="CC17" s="236">
        <v>0</v>
      </c>
      <c r="CD17" s="236">
        <v>0</v>
      </c>
      <c r="CE17" s="236">
        <v>0</v>
      </c>
      <c r="CF17" s="236">
        <v>0</v>
      </c>
      <c r="CG17" s="236">
        <v>0</v>
      </c>
      <c r="CH17" s="236">
        <v>0</v>
      </c>
      <c r="CI17" s="236">
        <v>0</v>
      </c>
      <c r="CJ17" s="236">
        <v>0</v>
      </c>
      <c r="CK17" s="236">
        <v>0</v>
      </c>
      <c r="CL17" s="236">
        <v>0</v>
      </c>
      <c r="CM17" s="236">
        <v>0</v>
      </c>
      <c r="CN17" s="236">
        <v>0</v>
      </c>
      <c r="CO17" s="236">
        <v>0</v>
      </c>
      <c r="CP17" s="236">
        <v>0</v>
      </c>
      <c r="CQ17" s="236">
        <v>0</v>
      </c>
      <c r="CR17" s="236">
        <v>0</v>
      </c>
      <c r="CS17" s="236">
        <v>0</v>
      </c>
      <c r="CT17" s="236">
        <v>0</v>
      </c>
      <c r="CU17" s="236">
        <v>0</v>
      </c>
      <c r="CV17" s="236">
        <v>0</v>
      </c>
      <c r="CW17" s="236">
        <v>0</v>
      </c>
      <c r="CX17" s="236">
        <v>0</v>
      </c>
      <c r="CY17" s="236">
        <v>0</v>
      </c>
      <c r="CZ17" s="236">
        <v>0</v>
      </c>
      <c r="DA17" s="236">
        <v>0</v>
      </c>
    </row>
    <row r="19" spans="1:105">
      <c r="A19" s="245" t="s">
        <v>1694</v>
      </c>
    </row>
    <row r="20" spans="1:105">
      <c r="A20" s="242" t="s">
        <v>1695</v>
      </c>
      <c r="B20" s="236">
        <v>0</v>
      </c>
      <c r="C20" s="236">
        <v>0</v>
      </c>
      <c r="D20" s="236">
        <v>0</v>
      </c>
      <c r="E20" s="236">
        <v>0</v>
      </c>
      <c r="F20" s="236">
        <v>0</v>
      </c>
      <c r="G20" s="236">
        <v>0</v>
      </c>
      <c r="H20" s="236">
        <v>0</v>
      </c>
      <c r="I20" s="236">
        <v>0</v>
      </c>
      <c r="J20" s="236">
        <v>0</v>
      </c>
      <c r="K20" s="236">
        <v>0</v>
      </c>
      <c r="L20" s="236">
        <v>0</v>
      </c>
      <c r="M20" s="236">
        <v>0</v>
      </c>
      <c r="N20" s="236">
        <v>0</v>
      </c>
      <c r="O20" s="236">
        <v>0</v>
      </c>
      <c r="P20" s="236">
        <v>0</v>
      </c>
      <c r="Q20" s="236">
        <v>0</v>
      </c>
      <c r="R20" s="236">
        <v>0</v>
      </c>
      <c r="S20" s="236">
        <v>0</v>
      </c>
      <c r="T20" s="236">
        <v>0</v>
      </c>
      <c r="U20" s="236">
        <v>0</v>
      </c>
      <c r="V20" s="236">
        <v>0</v>
      </c>
      <c r="W20" s="236">
        <v>0</v>
      </c>
      <c r="X20" s="236">
        <v>0</v>
      </c>
      <c r="Y20" s="236">
        <v>0</v>
      </c>
      <c r="Z20" s="236">
        <v>0</v>
      </c>
      <c r="AA20" s="236">
        <v>0</v>
      </c>
      <c r="AB20" s="236">
        <v>0</v>
      </c>
      <c r="AC20" s="236">
        <v>0</v>
      </c>
      <c r="AD20" s="236">
        <v>0</v>
      </c>
      <c r="AE20" s="236">
        <v>0</v>
      </c>
      <c r="AF20" s="236">
        <v>0</v>
      </c>
      <c r="AG20" s="236">
        <v>0</v>
      </c>
      <c r="AH20" s="236">
        <v>0</v>
      </c>
      <c r="AI20" s="236">
        <v>0</v>
      </c>
      <c r="AJ20" s="236">
        <v>0</v>
      </c>
      <c r="AK20" s="236">
        <v>249134</v>
      </c>
      <c r="AL20" s="236">
        <v>250450</v>
      </c>
      <c r="AM20" s="236">
        <v>251765</v>
      </c>
      <c r="AN20" s="236">
        <v>251765</v>
      </c>
      <c r="AO20" s="236">
        <v>253081</v>
      </c>
      <c r="AP20" s="236">
        <v>254397</v>
      </c>
      <c r="AQ20" s="236">
        <v>255713</v>
      </c>
      <c r="AR20" s="236">
        <v>257029</v>
      </c>
      <c r="AS20" s="236">
        <v>258345</v>
      </c>
      <c r="AT20" s="236">
        <v>259661</v>
      </c>
      <c r="AU20" s="236">
        <v>260977</v>
      </c>
      <c r="AV20" s="236">
        <v>262293</v>
      </c>
      <c r="AW20" s="236">
        <v>263609</v>
      </c>
      <c r="AX20" s="236">
        <v>264925</v>
      </c>
      <c r="AY20" s="236">
        <v>266240</v>
      </c>
      <c r="AZ20" s="236">
        <v>267556</v>
      </c>
      <c r="BA20" s="236">
        <v>267556</v>
      </c>
      <c r="BB20" s="236">
        <v>268872</v>
      </c>
      <c r="BC20" s="236">
        <v>270188</v>
      </c>
      <c r="BD20" s="236">
        <v>271504</v>
      </c>
      <c r="BE20" s="236">
        <v>272820</v>
      </c>
      <c r="BF20" s="236">
        <v>274136</v>
      </c>
      <c r="BG20" s="236">
        <v>275452</v>
      </c>
      <c r="BH20" s="236">
        <v>276768</v>
      </c>
      <c r="BI20" s="236">
        <v>278084</v>
      </c>
      <c r="BJ20" s="236">
        <v>279400</v>
      </c>
      <c r="BK20" s="236">
        <v>280715</v>
      </c>
      <c r="BL20" s="236">
        <v>282031</v>
      </c>
      <c r="BM20" s="236">
        <v>283347</v>
      </c>
      <c r="BN20" s="236">
        <v>283347</v>
      </c>
      <c r="BO20" s="236">
        <v>284663</v>
      </c>
      <c r="BP20" s="236">
        <v>285979</v>
      </c>
      <c r="BQ20" s="236">
        <v>287295</v>
      </c>
      <c r="BR20" s="236">
        <v>288611</v>
      </c>
      <c r="BS20" s="236">
        <v>289927</v>
      </c>
      <c r="BT20" s="236">
        <v>291243</v>
      </c>
      <c r="BU20" s="236">
        <v>292559</v>
      </c>
      <c r="BV20" s="236">
        <v>293875</v>
      </c>
      <c r="BW20" s="236">
        <v>295190</v>
      </c>
      <c r="BX20" s="236">
        <v>296506</v>
      </c>
      <c r="BY20" s="236">
        <v>297822</v>
      </c>
      <c r="BZ20" s="236">
        <v>299138</v>
      </c>
      <c r="CA20" s="236">
        <v>299138</v>
      </c>
      <c r="CB20" s="236">
        <v>300454</v>
      </c>
      <c r="CC20" s="236">
        <v>301770</v>
      </c>
      <c r="CD20" s="236">
        <v>303086</v>
      </c>
      <c r="CE20" s="236">
        <v>304402</v>
      </c>
      <c r="CF20" s="236">
        <v>305718</v>
      </c>
      <c r="CG20" s="236">
        <v>307034</v>
      </c>
      <c r="CH20" s="236">
        <v>308350</v>
      </c>
      <c r="CI20" s="236">
        <v>309665</v>
      </c>
      <c r="CJ20" s="236">
        <v>310981</v>
      </c>
      <c r="CK20" s="236">
        <v>312297</v>
      </c>
      <c r="CL20" s="236">
        <v>313613</v>
      </c>
      <c r="CM20" s="236">
        <v>314929</v>
      </c>
      <c r="CN20" s="236">
        <v>314929</v>
      </c>
      <c r="CO20" s="236">
        <v>316245</v>
      </c>
      <c r="CP20" s="236">
        <v>317561</v>
      </c>
      <c r="CQ20" s="236">
        <v>318877</v>
      </c>
      <c r="CR20" s="236">
        <v>320193</v>
      </c>
      <c r="CS20" s="236">
        <v>321509</v>
      </c>
      <c r="CT20" s="236">
        <v>322825</v>
      </c>
      <c r="CU20" s="236">
        <v>324140</v>
      </c>
      <c r="CV20" s="236">
        <v>325456</v>
      </c>
      <c r="CW20" s="236">
        <v>326772</v>
      </c>
      <c r="CX20" s="236">
        <v>328088</v>
      </c>
      <c r="CY20" s="236">
        <v>329404</v>
      </c>
      <c r="CZ20" s="236">
        <v>330720</v>
      </c>
      <c r="DA20" s="236">
        <v>330720</v>
      </c>
    </row>
    <row r="21" spans="1:105">
      <c r="A21" s="242" t="s">
        <v>1696</v>
      </c>
      <c r="B21" s="236">
        <v>0</v>
      </c>
      <c r="C21" s="236">
        <v>0</v>
      </c>
      <c r="D21" s="236">
        <v>0</v>
      </c>
      <c r="E21" s="236">
        <v>0</v>
      </c>
      <c r="F21" s="236">
        <v>0</v>
      </c>
      <c r="G21" s="236">
        <v>0</v>
      </c>
      <c r="H21" s="236">
        <v>0</v>
      </c>
      <c r="I21" s="236">
        <v>0</v>
      </c>
      <c r="J21" s="236">
        <v>0</v>
      </c>
      <c r="K21" s="236">
        <v>0</v>
      </c>
      <c r="L21" s="236">
        <v>0</v>
      </c>
      <c r="M21" s="236">
        <v>0</v>
      </c>
      <c r="N21" s="236">
        <v>0</v>
      </c>
      <c r="O21" s="236">
        <v>0</v>
      </c>
      <c r="P21" s="236">
        <v>0</v>
      </c>
      <c r="Q21" s="236">
        <v>0</v>
      </c>
      <c r="R21" s="236">
        <v>0</v>
      </c>
      <c r="S21" s="236">
        <v>0</v>
      </c>
      <c r="T21" s="236">
        <v>0</v>
      </c>
      <c r="U21" s="236">
        <v>0</v>
      </c>
      <c r="V21" s="236">
        <v>0</v>
      </c>
      <c r="W21" s="236">
        <v>0</v>
      </c>
      <c r="X21" s="236">
        <v>0</v>
      </c>
      <c r="Y21" s="236">
        <v>0</v>
      </c>
      <c r="Z21" s="236">
        <v>0</v>
      </c>
      <c r="AA21" s="236">
        <v>0</v>
      </c>
      <c r="AB21" s="236">
        <v>0</v>
      </c>
      <c r="AC21" s="236">
        <v>0</v>
      </c>
      <c r="AD21" s="236">
        <v>0</v>
      </c>
      <c r="AE21" s="236">
        <v>0</v>
      </c>
      <c r="AF21" s="236">
        <v>0</v>
      </c>
      <c r="AG21" s="236">
        <v>0</v>
      </c>
      <c r="AH21" s="236">
        <v>0</v>
      </c>
      <c r="AI21" s="236">
        <v>0</v>
      </c>
      <c r="AJ21" s="236">
        <v>0</v>
      </c>
      <c r="AK21" s="236">
        <v>-249134</v>
      </c>
      <c r="AL21" s="236">
        <v>-1316</v>
      </c>
      <c r="AM21" s="236">
        <v>-1315</v>
      </c>
      <c r="AN21" s="236">
        <v>-1315</v>
      </c>
      <c r="AO21" s="236">
        <v>-1316</v>
      </c>
      <c r="AP21" s="236">
        <v>-1316</v>
      </c>
      <c r="AQ21" s="236">
        <v>-1316</v>
      </c>
      <c r="AR21" s="236">
        <v>-1316</v>
      </c>
      <c r="AS21" s="236">
        <v>-1316</v>
      </c>
      <c r="AT21" s="236">
        <v>-1316</v>
      </c>
      <c r="AU21" s="236">
        <v>-1316</v>
      </c>
      <c r="AV21" s="236">
        <v>-1316</v>
      </c>
      <c r="AW21" s="236">
        <v>-1316</v>
      </c>
      <c r="AX21" s="236">
        <v>-1316</v>
      </c>
      <c r="AY21" s="236">
        <v>-1315</v>
      </c>
      <c r="AZ21" s="236">
        <v>-1316</v>
      </c>
      <c r="BA21" s="236">
        <v>-1316</v>
      </c>
      <c r="BB21" s="236">
        <v>-1316</v>
      </c>
      <c r="BC21" s="236">
        <v>-1316</v>
      </c>
      <c r="BD21" s="236">
        <v>-1316</v>
      </c>
      <c r="BE21" s="236">
        <v>-1316</v>
      </c>
      <c r="BF21" s="236">
        <v>-1316</v>
      </c>
      <c r="BG21" s="236">
        <v>-1316</v>
      </c>
      <c r="BH21" s="236">
        <v>-1316</v>
      </c>
      <c r="BI21" s="236">
        <v>-1316</v>
      </c>
      <c r="BJ21" s="236">
        <v>-1316</v>
      </c>
      <c r="BK21" s="236">
        <v>-1315</v>
      </c>
      <c r="BL21" s="236">
        <v>-1316</v>
      </c>
      <c r="BM21" s="236">
        <v>-1316</v>
      </c>
      <c r="BN21" s="236">
        <v>-1316</v>
      </c>
      <c r="BO21" s="236">
        <v>-1316</v>
      </c>
      <c r="BP21" s="236">
        <v>-1316</v>
      </c>
      <c r="BQ21" s="236">
        <v>-1316</v>
      </c>
      <c r="BR21" s="236">
        <v>-1316</v>
      </c>
      <c r="BS21" s="236">
        <v>-1316</v>
      </c>
      <c r="BT21" s="236">
        <v>-1316</v>
      </c>
      <c r="BU21" s="236">
        <v>-1316</v>
      </c>
      <c r="BV21" s="236">
        <v>-1316</v>
      </c>
      <c r="BW21" s="236">
        <v>-1315</v>
      </c>
      <c r="BX21" s="236">
        <v>-1316</v>
      </c>
      <c r="BY21" s="236">
        <v>-1316</v>
      </c>
      <c r="BZ21" s="236">
        <v>-1316</v>
      </c>
      <c r="CA21" s="236">
        <v>-1316</v>
      </c>
      <c r="CB21" s="236">
        <v>-1316</v>
      </c>
      <c r="CC21" s="236">
        <v>-1316</v>
      </c>
      <c r="CD21" s="236">
        <v>-1316</v>
      </c>
      <c r="CE21" s="236">
        <v>-1316</v>
      </c>
      <c r="CF21" s="236">
        <v>-1316</v>
      </c>
      <c r="CG21" s="236">
        <v>-1316</v>
      </c>
      <c r="CH21" s="236">
        <v>-1316</v>
      </c>
      <c r="CI21" s="236">
        <v>-1315</v>
      </c>
      <c r="CJ21" s="236">
        <v>-1316</v>
      </c>
      <c r="CK21" s="236">
        <v>-1316</v>
      </c>
      <c r="CL21" s="236">
        <v>-1316</v>
      </c>
      <c r="CM21" s="236">
        <v>-1316</v>
      </c>
      <c r="CN21" s="236">
        <v>-1316</v>
      </c>
      <c r="CO21" s="236">
        <v>-1316</v>
      </c>
      <c r="CP21" s="236">
        <v>-1316</v>
      </c>
      <c r="CQ21" s="236">
        <v>-1316</v>
      </c>
      <c r="CR21" s="236">
        <v>-1316</v>
      </c>
      <c r="CS21" s="236">
        <v>-1316</v>
      </c>
      <c r="CT21" s="236">
        <v>-1316</v>
      </c>
      <c r="CU21" s="236">
        <v>-1315</v>
      </c>
      <c r="CV21" s="236">
        <v>-1316</v>
      </c>
      <c r="CW21" s="236">
        <v>-1316</v>
      </c>
      <c r="CX21" s="236">
        <v>-1316</v>
      </c>
      <c r="CY21" s="236">
        <v>-1316</v>
      </c>
      <c r="CZ21" s="236">
        <v>-1316</v>
      </c>
      <c r="DA21" s="236">
        <v>-1316</v>
      </c>
    </row>
    <row r="22" spans="1:105">
      <c r="A22" s="242" t="s">
        <v>1697</v>
      </c>
      <c r="B22" s="236">
        <v>0</v>
      </c>
      <c r="C22" s="236">
        <v>0</v>
      </c>
      <c r="D22" s="236">
        <v>0</v>
      </c>
      <c r="E22" s="236">
        <v>0</v>
      </c>
      <c r="F22" s="236">
        <v>0</v>
      </c>
      <c r="G22" s="236">
        <v>0</v>
      </c>
      <c r="H22" s="236">
        <v>0</v>
      </c>
      <c r="I22" s="236">
        <v>0</v>
      </c>
      <c r="J22" s="236">
        <v>0</v>
      </c>
      <c r="K22" s="236">
        <v>0</v>
      </c>
      <c r="L22" s="236">
        <v>0</v>
      </c>
      <c r="M22" s="236">
        <v>0</v>
      </c>
      <c r="N22" s="236">
        <v>0</v>
      </c>
      <c r="O22" s="236">
        <v>0</v>
      </c>
      <c r="P22" s="236">
        <v>0</v>
      </c>
      <c r="Q22" s="236">
        <v>0</v>
      </c>
      <c r="R22" s="236">
        <v>0</v>
      </c>
      <c r="S22" s="236">
        <v>0</v>
      </c>
      <c r="T22" s="236">
        <v>0</v>
      </c>
      <c r="U22" s="236">
        <v>0</v>
      </c>
      <c r="V22" s="236">
        <v>0</v>
      </c>
      <c r="W22" s="236">
        <v>0</v>
      </c>
      <c r="X22" s="236">
        <v>0</v>
      </c>
      <c r="Y22" s="236">
        <v>0</v>
      </c>
      <c r="Z22" s="236">
        <v>0</v>
      </c>
      <c r="AA22" s="236">
        <v>0</v>
      </c>
      <c r="AB22" s="236">
        <v>0</v>
      </c>
      <c r="AC22" s="236">
        <v>0</v>
      </c>
      <c r="AD22" s="236">
        <v>0</v>
      </c>
      <c r="AE22" s="236">
        <v>0</v>
      </c>
      <c r="AF22" s="236">
        <v>0</v>
      </c>
      <c r="AG22" s="236">
        <v>0</v>
      </c>
      <c r="AH22" s="236">
        <v>0</v>
      </c>
      <c r="AI22" s="236">
        <v>0</v>
      </c>
      <c r="AJ22" s="236">
        <v>0</v>
      </c>
      <c r="AK22" s="236">
        <v>247818</v>
      </c>
      <c r="AL22" s="236">
        <v>0</v>
      </c>
      <c r="AM22" s="236">
        <v>0</v>
      </c>
      <c r="AN22" s="236">
        <v>0</v>
      </c>
      <c r="AO22" s="236">
        <v>0</v>
      </c>
      <c r="AP22" s="236">
        <v>0</v>
      </c>
      <c r="AQ22" s="236">
        <v>0</v>
      </c>
      <c r="AR22" s="236">
        <v>0</v>
      </c>
      <c r="AS22" s="236">
        <v>0</v>
      </c>
      <c r="AT22" s="236">
        <v>0</v>
      </c>
      <c r="AU22" s="236">
        <v>0</v>
      </c>
      <c r="AV22" s="236">
        <v>0</v>
      </c>
      <c r="AW22" s="236">
        <v>0</v>
      </c>
      <c r="AX22" s="236">
        <v>0</v>
      </c>
      <c r="AY22" s="236">
        <v>0</v>
      </c>
      <c r="AZ22" s="236">
        <v>0</v>
      </c>
      <c r="BA22" s="236">
        <v>0</v>
      </c>
      <c r="BB22" s="236">
        <v>0</v>
      </c>
      <c r="BC22" s="236">
        <v>0</v>
      </c>
      <c r="BD22" s="236">
        <v>0</v>
      </c>
      <c r="BE22" s="236">
        <v>0</v>
      </c>
      <c r="BF22" s="236">
        <v>0</v>
      </c>
      <c r="BG22" s="236">
        <v>0</v>
      </c>
      <c r="BH22" s="236">
        <v>0</v>
      </c>
      <c r="BI22" s="236">
        <v>0</v>
      </c>
      <c r="BJ22" s="236">
        <v>0</v>
      </c>
      <c r="BK22" s="236">
        <v>0</v>
      </c>
      <c r="BL22" s="236">
        <v>0</v>
      </c>
      <c r="BM22" s="236">
        <v>0</v>
      </c>
      <c r="BN22" s="236">
        <v>0</v>
      </c>
      <c r="BO22" s="236">
        <v>0</v>
      </c>
      <c r="BP22" s="236">
        <v>0</v>
      </c>
      <c r="BQ22" s="236">
        <v>0</v>
      </c>
      <c r="BR22" s="236">
        <v>0</v>
      </c>
      <c r="BS22" s="236">
        <v>0</v>
      </c>
      <c r="BT22" s="236">
        <v>0</v>
      </c>
      <c r="BU22" s="236">
        <v>0</v>
      </c>
      <c r="BV22" s="236">
        <v>0</v>
      </c>
      <c r="BW22" s="236">
        <v>0</v>
      </c>
      <c r="BX22" s="236">
        <v>0</v>
      </c>
      <c r="BY22" s="236">
        <v>0</v>
      </c>
      <c r="BZ22" s="236">
        <v>0</v>
      </c>
      <c r="CA22" s="236">
        <v>0</v>
      </c>
      <c r="CB22" s="236">
        <v>0</v>
      </c>
      <c r="CC22" s="236">
        <v>0</v>
      </c>
      <c r="CD22" s="236">
        <v>0</v>
      </c>
      <c r="CE22" s="236">
        <v>0</v>
      </c>
      <c r="CF22" s="236">
        <v>0</v>
      </c>
      <c r="CG22" s="236">
        <v>0</v>
      </c>
      <c r="CH22" s="236">
        <v>0</v>
      </c>
      <c r="CI22" s="236">
        <v>0</v>
      </c>
      <c r="CJ22" s="236">
        <v>0</v>
      </c>
      <c r="CK22" s="236">
        <v>0</v>
      </c>
      <c r="CL22" s="236">
        <v>0</v>
      </c>
      <c r="CM22" s="236">
        <v>0</v>
      </c>
      <c r="CN22" s="236">
        <v>0</v>
      </c>
      <c r="CO22" s="236">
        <v>0</v>
      </c>
      <c r="CP22" s="236">
        <v>0</v>
      </c>
      <c r="CQ22" s="236">
        <v>0</v>
      </c>
      <c r="CR22" s="236">
        <v>0</v>
      </c>
      <c r="CS22" s="236">
        <v>0</v>
      </c>
      <c r="CT22" s="236">
        <v>0</v>
      </c>
      <c r="CU22" s="236">
        <v>0</v>
      </c>
      <c r="CV22" s="236">
        <v>0</v>
      </c>
      <c r="CW22" s="236">
        <v>0</v>
      </c>
      <c r="CX22" s="236">
        <v>0</v>
      </c>
      <c r="CY22" s="236">
        <v>0</v>
      </c>
      <c r="CZ22" s="236">
        <v>0</v>
      </c>
      <c r="DA22" s="236">
        <v>0</v>
      </c>
    </row>
    <row r="23" spans="1:105">
      <c r="A23" s="242" t="s">
        <v>1698</v>
      </c>
      <c r="B23" s="236">
        <v>0</v>
      </c>
      <c r="C23" s="236">
        <v>0</v>
      </c>
      <c r="D23" s="236">
        <v>0</v>
      </c>
      <c r="E23" s="236">
        <v>0</v>
      </c>
      <c r="F23" s="236">
        <v>0</v>
      </c>
      <c r="G23" s="236">
        <v>0</v>
      </c>
      <c r="H23" s="236">
        <v>0</v>
      </c>
      <c r="I23" s="236">
        <v>0</v>
      </c>
      <c r="J23" s="236">
        <v>0</v>
      </c>
      <c r="K23" s="236">
        <v>0</v>
      </c>
      <c r="L23" s="236">
        <v>0</v>
      </c>
      <c r="M23" s="236">
        <v>0</v>
      </c>
      <c r="N23" s="236">
        <v>0</v>
      </c>
      <c r="O23" s="236">
        <v>0</v>
      </c>
      <c r="P23" s="236">
        <v>0</v>
      </c>
      <c r="Q23" s="236">
        <v>0</v>
      </c>
      <c r="R23" s="236">
        <v>0</v>
      </c>
      <c r="S23" s="236">
        <v>0</v>
      </c>
      <c r="T23" s="236">
        <v>0</v>
      </c>
      <c r="U23" s="236">
        <v>0</v>
      </c>
      <c r="V23" s="236">
        <v>0</v>
      </c>
      <c r="W23" s="236">
        <v>0</v>
      </c>
      <c r="X23" s="236">
        <v>0</v>
      </c>
      <c r="Y23" s="236">
        <v>0</v>
      </c>
      <c r="Z23" s="236">
        <v>0</v>
      </c>
      <c r="AA23" s="236">
        <v>0</v>
      </c>
      <c r="AB23" s="236">
        <v>0</v>
      </c>
      <c r="AC23" s="236">
        <v>0</v>
      </c>
      <c r="AD23" s="236">
        <v>0</v>
      </c>
      <c r="AE23" s="236">
        <v>0</v>
      </c>
      <c r="AF23" s="236">
        <v>0</v>
      </c>
      <c r="AG23" s="236">
        <v>0</v>
      </c>
      <c r="AH23" s="236">
        <v>0</v>
      </c>
      <c r="AI23" s="236">
        <v>0</v>
      </c>
      <c r="AJ23" s="236">
        <v>0</v>
      </c>
      <c r="AK23" s="236">
        <v>-1316</v>
      </c>
      <c r="AL23" s="236">
        <v>-1316</v>
      </c>
      <c r="AM23" s="236">
        <v>-1315</v>
      </c>
      <c r="AN23" s="236">
        <v>-3947</v>
      </c>
      <c r="AO23" s="236">
        <v>-1316</v>
      </c>
      <c r="AP23" s="236">
        <v>-1316</v>
      </c>
      <c r="AQ23" s="236">
        <v>-1316</v>
      </c>
      <c r="AR23" s="236">
        <v>-1316</v>
      </c>
      <c r="AS23" s="236">
        <v>-1316</v>
      </c>
      <c r="AT23" s="236">
        <v>-1316</v>
      </c>
      <c r="AU23" s="236">
        <v>-1316</v>
      </c>
      <c r="AV23" s="236">
        <v>-1316</v>
      </c>
      <c r="AW23" s="236">
        <v>-1316</v>
      </c>
      <c r="AX23" s="236">
        <v>-1316</v>
      </c>
      <c r="AY23" s="236">
        <v>-1315</v>
      </c>
      <c r="AZ23" s="236">
        <v>-1316</v>
      </c>
      <c r="BA23" s="236">
        <v>-15791</v>
      </c>
      <c r="BB23" s="236">
        <v>-1316</v>
      </c>
      <c r="BC23" s="236">
        <v>-1316</v>
      </c>
      <c r="BD23" s="236">
        <v>-1316</v>
      </c>
      <c r="BE23" s="236">
        <v>-1316</v>
      </c>
      <c r="BF23" s="236">
        <v>-1316</v>
      </c>
      <c r="BG23" s="236">
        <v>-1316</v>
      </c>
      <c r="BH23" s="236">
        <v>-1316</v>
      </c>
      <c r="BI23" s="236">
        <v>-1316</v>
      </c>
      <c r="BJ23" s="236">
        <v>-1316</v>
      </c>
      <c r="BK23" s="236">
        <v>-1315</v>
      </c>
      <c r="BL23" s="236">
        <v>-1316</v>
      </c>
      <c r="BM23" s="236">
        <v>-1316</v>
      </c>
      <c r="BN23" s="236">
        <v>-15791</v>
      </c>
      <c r="BO23" s="236">
        <v>-1316</v>
      </c>
      <c r="BP23" s="236">
        <v>-1316</v>
      </c>
      <c r="BQ23" s="236">
        <v>-1316</v>
      </c>
      <c r="BR23" s="236">
        <v>-1316</v>
      </c>
      <c r="BS23" s="236">
        <v>-1316</v>
      </c>
      <c r="BT23" s="236">
        <v>-1316</v>
      </c>
      <c r="BU23" s="236">
        <v>-1316</v>
      </c>
      <c r="BV23" s="236">
        <v>-1316</v>
      </c>
      <c r="BW23" s="236">
        <v>-1315</v>
      </c>
      <c r="BX23" s="236">
        <v>-1316</v>
      </c>
      <c r="BY23" s="236">
        <v>-1316</v>
      </c>
      <c r="BZ23" s="236">
        <v>-1316</v>
      </c>
      <c r="CA23" s="236">
        <v>-15791</v>
      </c>
      <c r="CB23" s="236">
        <v>-1316</v>
      </c>
      <c r="CC23" s="236">
        <v>-1316</v>
      </c>
      <c r="CD23" s="236">
        <v>-1316</v>
      </c>
      <c r="CE23" s="236">
        <v>-1316</v>
      </c>
      <c r="CF23" s="236">
        <v>-1316</v>
      </c>
      <c r="CG23" s="236">
        <v>-1316</v>
      </c>
      <c r="CH23" s="236">
        <v>-1316</v>
      </c>
      <c r="CI23" s="236">
        <v>-1315</v>
      </c>
      <c r="CJ23" s="236">
        <v>-1316</v>
      </c>
      <c r="CK23" s="236">
        <v>-1316</v>
      </c>
      <c r="CL23" s="236">
        <v>-1316</v>
      </c>
      <c r="CM23" s="236">
        <v>-1316</v>
      </c>
      <c r="CN23" s="236">
        <v>-15791</v>
      </c>
      <c r="CO23" s="236">
        <v>-1316</v>
      </c>
      <c r="CP23" s="236">
        <v>-1316</v>
      </c>
      <c r="CQ23" s="236">
        <v>-1316</v>
      </c>
      <c r="CR23" s="236">
        <v>-1316</v>
      </c>
      <c r="CS23" s="236">
        <v>-1316</v>
      </c>
      <c r="CT23" s="236">
        <v>-1316</v>
      </c>
      <c r="CU23" s="236">
        <v>-1315</v>
      </c>
      <c r="CV23" s="236">
        <v>-1316</v>
      </c>
      <c r="CW23" s="236">
        <v>-1316</v>
      </c>
      <c r="CX23" s="236">
        <v>-1316</v>
      </c>
      <c r="CY23" s="236">
        <v>-1316</v>
      </c>
      <c r="CZ23" s="236">
        <v>-1316</v>
      </c>
      <c r="DA23" s="236">
        <v>-15791</v>
      </c>
    </row>
    <row r="25" spans="1:105">
      <c r="A25" s="245" t="s">
        <v>1699</v>
      </c>
    </row>
    <row r="26" spans="1:105">
      <c r="A26" s="242" t="s">
        <v>1700</v>
      </c>
      <c r="B26" s="236">
        <v>0</v>
      </c>
      <c r="C26" s="236">
        <v>0</v>
      </c>
      <c r="D26" s="236">
        <v>0</v>
      </c>
      <c r="E26" s="236">
        <v>0</v>
      </c>
      <c r="F26" s="236">
        <v>0</v>
      </c>
      <c r="G26" s="236">
        <v>0</v>
      </c>
      <c r="H26" s="236">
        <v>0</v>
      </c>
      <c r="I26" s="236">
        <v>0</v>
      </c>
      <c r="J26" s="236">
        <v>0</v>
      </c>
      <c r="K26" s="236">
        <v>0</v>
      </c>
      <c r="L26" s="236">
        <v>0</v>
      </c>
      <c r="M26" s="236">
        <v>0</v>
      </c>
      <c r="N26" s="236">
        <v>0</v>
      </c>
      <c r="O26" s="236">
        <v>0</v>
      </c>
      <c r="P26" s="236">
        <v>0</v>
      </c>
      <c r="Q26" s="236">
        <v>0</v>
      </c>
      <c r="R26" s="236">
        <v>0</v>
      </c>
      <c r="S26" s="236">
        <v>0</v>
      </c>
      <c r="T26" s="236">
        <v>0</v>
      </c>
      <c r="U26" s="236">
        <v>0</v>
      </c>
      <c r="V26" s="236">
        <v>0</v>
      </c>
      <c r="W26" s="236">
        <v>0</v>
      </c>
      <c r="X26" s="236">
        <v>0</v>
      </c>
      <c r="Y26" s="236">
        <v>0</v>
      </c>
      <c r="Z26" s="236">
        <v>0</v>
      </c>
      <c r="AA26" s="236">
        <v>0</v>
      </c>
      <c r="AB26" s="236">
        <v>0</v>
      </c>
      <c r="AC26" s="236">
        <v>0</v>
      </c>
      <c r="AD26" s="236">
        <v>0</v>
      </c>
      <c r="AE26" s="236">
        <v>0</v>
      </c>
      <c r="AF26" s="236">
        <v>0</v>
      </c>
      <c r="AG26" s="236">
        <v>0</v>
      </c>
      <c r="AH26" s="236">
        <v>0</v>
      </c>
      <c r="AI26" s="236">
        <v>0</v>
      </c>
      <c r="AJ26" s="236">
        <v>0</v>
      </c>
      <c r="AK26" s="236">
        <v>241689</v>
      </c>
      <c r="AL26" s="236">
        <v>241689</v>
      </c>
      <c r="AM26" s="236">
        <v>241689</v>
      </c>
      <c r="AN26" s="236">
        <v>241689</v>
      </c>
      <c r="AO26" s="236">
        <v>241689</v>
      </c>
      <c r="AP26" s="236">
        <v>241689</v>
      </c>
      <c r="AQ26" s="236">
        <v>241689</v>
      </c>
      <c r="AR26" s="236">
        <v>241689</v>
      </c>
      <c r="AS26" s="236">
        <v>241689</v>
      </c>
      <c r="AT26" s="236">
        <v>241689</v>
      </c>
      <c r="AU26" s="236">
        <v>241689</v>
      </c>
      <c r="AV26" s="236">
        <v>241689</v>
      </c>
      <c r="AW26" s="236">
        <v>241689</v>
      </c>
      <c r="AX26" s="236">
        <v>241689</v>
      </c>
      <c r="AY26" s="236">
        <v>241689</v>
      </c>
      <c r="AZ26" s="236">
        <v>241689</v>
      </c>
      <c r="BA26" s="236">
        <v>241689</v>
      </c>
      <c r="BB26" s="236">
        <v>241689</v>
      </c>
      <c r="BC26" s="236">
        <v>241689</v>
      </c>
      <c r="BD26" s="236">
        <v>241689</v>
      </c>
      <c r="BE26" s="236">
        <v>241689</v>
      </c>
      <c r="BF26" s="236">
        <v>241689</v>
      </c>
      <c r="BG26" s="236">
        <v>241689</v>
      </c>
      <c r="BH26" s="236">
        <v>241689</v>
      </c>
      <c r="BI26" s="236">
        <v>241689</v>
      </c>
      <c r="BJ26" s="236">
        <v>241689</v>
      </c>
      <c r="BK26" s="236">
        <v>241689</v>
      </c>
      <c r="BL26" s="236">
        <v>241689</v>
      </c>
      <c r="BM26" s="236">
        <v>241689</v>
      </c>
      <c r="BN26" s="236">
        <v>241689</v>
      </c>
      <c r="BO26" s="236">
        <v>241689</v>
      </c>
      <c r="BP26" s="236">
        <v>241689</v>
      </c>
      <c r="BQ26" s="236">
        <v>241689</v>
      </c>
      <c r="BR26" s="236">
        <v>241689</v>
      </c>
      <c r="BS26" s="236">
        <v>241689</v>
      </c>
      <c r="BT26" s="236">
        <v>241689</v>
      </c>
      <c r="BU26" s="236">
        <v>241689</v>
      </c>
      <c r="BV26" s="236">
        <v>241689</v>
      </c>
      <c r="BW26" s="236">
        <v>241689</v>
      </c>
      <c r="BX26" s="236">
        <v>241689</v>
      </c>
      <c r="BY26" s="236">
        <v>241689</v>
      </c>
      <c r="BZ26" s="236">
        <v>241689</v>
      </c>
      <c r="CA26" s="236">
        <v>241689</v>
      </c>
      <c r="CB26" s="236">
        <v>241689</v>
      </c>
      <c r="CC26" s="236">
        <v>241689</v>
      </c>
      <c r="CD26" s="236">
        <v>241689</v>
      </c>
      <c r="CE26" s="236">
        <v>241689</v>
      </c>
      <c r="CF26" s="236">
        <v>241689</v>
      </c>
      <c r="CG26" s="236">
        <v>241689</v>
      </c>
      <c r="CH26" s="236">
        <v>241689</v>
      </c>
      <c r="CI26" s="236">
        <v>241689</v>
      </c>
      <c r="CJ26" s="236">
        <v>241689</v>
      </c>
      <c r="CK26" s="236">
        <v>241689</v>
      </c>
      <c r="CL26" s="236">
        <v>241689</v>
      </c>
      <c r="CM26" s="236">
        <v>241689</v>
      </c>
      <c r="CN26" s="236">
        <v>241689</v>
      </c>
      <c r="CO26" s="236">
        <v>241689</v>
      </c>
      <c r="CP26" s="236">
        <v>241689</v>
      </c>
      <c r="CQ26" s="236">
        <v>241689</v>
      </c>
      <c r="CR26" s="236">
        <v>241689</v>
      </c>
      <c r="CS26" s="236">
        <v>241689</v>
      </c>
      <c r="CT26" s="236">
        <v>241689</v>
      </c>
      <c r="CU26" s="236">
        <v>241689</v>
      </c>
      <c r="CV26" s="236">
        <v>241689</v>
      </c>
      <c r="CW26" s="236">
        <v>241689</v>
      </c>
      <c r="CX26" s="236">
        <v>241689</v>
      </c>
      <c r="CY26" s="236">
        <v>241689</v>
      </c>
      <c r="CZ26" s="236">
        <v>241689</v>
      </c>
      <c r="DA26" s="236">
        <v>241689</v>
      </c>
    </row>
    <row r="27" spans="1:105">
      <c r="A27" s="242" t="s">
        <v>1701</v>
      </c>
      <c r="B27" s="236">
        <v>0</v>
      </c>
      <c r="C27" s="236">
        <v>0</v>
      </c>
      <c r="D27" s="236">
        <v>0</v>
      </c>
      <c r="E27" s="236">
        <v>0</v>
      </c>
      <c r="F27" s="236">
        <v>0</v>
      </c>
      <c r="G27" s="236">
        <v>0</v>
      </c>
      <c r="H27" s="236">
        <v>0</v>
      </c>
      <c r="I27" s="236">
        <v>0</v>
      </c>
      <c r="J27" s="236">
        <v>0</v>
      </c>
      <c r="K27" s="236">
        <v>0</v>
      </c>
      <c r="L27" s="236">
        <v>0</v>
      </c>
      <c r="M27" s="236">
        <v>0</v>
      </c>
      <c r="N27" s="236">
        <v>0</v>
      </c>
      <c r="O27" s="236">
        <v>0</v>
      </c>
      <c r="P27" s="236">
        <v>0</v>
      </c>
      <c r="Q27" s="236">
        <v>0</v>
      </c>
      <c r="R27" s="236">
        <v>0</v>
      </c>
      <c r="S27" s="236">
        <v>0</v>
      </c>
      <c r="T27" s="236">
        <v>0</v>
      </c>
      <c r="U27" s="236">
        <v>0</v>
      </c>
      <c r="V27" s="236">
        <v>0</v>
      </c>
      <c r="W27" s="236">
        <v>0</v>
      </c>
      <c r="X27" s="236">
        <v>0</v>
      </c>
      <c r="Y27" s="236">
        <v>0</v>
      </c>
      <c r="Z27" s="236">
        <v>0</v>
      </c>
      <c r="AA27" s="236">
        <v>0</v>
      </c>
      <c r="AB27" s="236">
        <v>0</v>
      </c>
      <c r="AC27" s="236">
        <v>0</v>
      </c>
      <c r="AD27" s="236">
        <v>0</v>
      </c>
      <c r="AE27" s="236">
        <v>0</v>
      </c>
      <c r="AF27" s="236">
        <v>0</v>
      </c>
      <c r="AG27" s="236">
        <v>0</v>
      </c>
      <c r="AH27" s="236">
        <v>0</v>
      </c>
      <c r="AI27" s="236">
        <v>0</v>
      </c>
      <c r="AJ27" s="236">
        <v>0</v>
      </c>
      <c r="AK27" s="236">
        <v>-241689</v>
      </c>
      <c r="AL27" s="236">
        <v>0</v>
      </c>
      <c r="AM27" s="236">
        <v>0</v>
      </c>
      <c r="AN27" s="236">
        <v>0</v>
      </c>
      <c r="AO27" s="236">
        <v>0</v>
      </c>
      <c r="AP27" s="236">
        <v>0</v>
      </c>
      <c r="AQ27" s="236">
        <v>0</v>
      </c>
      <c r="AR27" s="236">
        <v>0</v>
      </c>
      <c r="AS27" s="236">
        <v>0</v>
      </c>
      <c r="AT27" s="236">
        <v>0</v>
      </c>
      <c r="AU27" s="236">
        <v>0</v>
      </c>
      <c r="AV27" s="236">
        <v>0</v>
      </c>
      <c r="AW27" s="236">
        <v>0</v>
      </c>
      <c r="AX27" s="236">
        <v>0</v>
      </c>
      <c r="AY27" s="236">
        <v>0</v>
      </c>
      <c r="AZ27" s="236">
        <v>0</v>
      </c>
      <c r="BA27" s="236">
        <v>0</v>
      </c>
      <c r="BB27" s="236">
        <v>0</v>
      </c>
      <c r="BC27" s="236">
        <v>0</v>
      </c>
      <c r="BD27" s="236">
        <v>0</v>
      </c>
      <c r="BE27" s="236">
        <v>0</v>
      </c>
      <c r="BF27" s="236">
        <v>0</v>
      </c>
      <c r="BG27" s="236">
        <v>0</v>
      </c>
      <c r="BH27" s="236">
        <v>0</v>
      </c>
      <c r="BI27" s="236">
        <v>0</v>
      </c>
      <c r="BJ27" s="236">
        <v>0</v>
      </c>
      <c r="BK27" s="236">
        <v>0</v>
      </c>
      <c r="BL27" s="236">
        <v>0</v>
      </c>
      <c r="BM27" s="236">
        <v>0</v>
      </c>
      <c r="BN27" s="236">
        <v>0</v>
      </c>
      <c r="BO27" s="236">
        <v>0</v>
      </c>
      <c r="BP27" s="236">
        <v>0</v>
      </c>
      <c r="BQ27" s="236">
        <v>0</v>
      </c>
      <c r="BR27" s="236">
        <v>0</v>
      </c>
      <c r="BS27" s="236">
        <v>0</v>
      </c>
      <c r="BT27" s="236">
        <v>0</v>
      </c>
      <c r="BU27" s="236">
        <v>0</v>
      </c>
      <c r="BV27" s="236">
        <v>0</v>
      </c>
      <c r="BW27" s="236">
        <v>0</v>
      </c>
      <c r="BX27" s="236">
        <v>0</v>
      </c>
      <c r="BY27" s="236">
        <v>0</v>
      </c>
      <c r="BZ27" s="236">
        <v>0</v>
      </c>
      <c r="CA27" s="236">
        <v>0</v>
      </c>
      <c r="CB27" s="236">
        <v>0</v>
      </c>
      <c r="CC27" s="236">
        <v>0</v>
      </c>
      <c r="CD27" s="236">
        <v>0</v>
      </c>
      <c r="CE27" s="236">
        <v>0</v>
      </c>
      <c r="CF27" s="236">
        <v>0</v>
      </c>
      <c r="CG27" s="236">
        <v>0</v>
      </c>
      <c r="CH27" s="236">
        <v>0</v>
      </c>
      <c r="CI27" s="236">
        <v>0</v>
      </c>
      <c r="CJ27" s="236">
        <v>0</v>
      </c>
      <c r="CK27" s="236">
        <v>0</v>
      </c>
      <c r="CL27" s="236">
        <v>0</v>
      </c>
      <c r="CM27" s="236">
        <v>0</v>
      </c>
      <c r="CN27" s="236">
        <v>0</v>
      </c>
      <c r="CO27" s="236">
        <v>0</v>
      </c>
      <c r="CP27" s="236">
        <v>0</v>
      </c>
      <c r="CQ27" s="236">
        <v>0</v>
      </c>
      <c r="CR27" s="236">
        <v>0</v>
      </c>
      <c r="CS27" s="236">
        <v>0</v>
      </c>
      <c r="CT27" s="236">
        <v>0</v>
      </c>
      <c r="CU27" s="236">
        <v>0</v>
      </c>
      <c r="CV27" s="236">
        <v>0</v>
      </c>
      <c r="CW27" s="236">
        <v>0</v>
      </c>
      <c r="CX27" s="236">
        <v>0</v>
      </c>
      <c r="CY27" s="236">
        <v>0</v>
      </c>
      <c r="CZ27" s="236">
        <v>0</v>
      </c>
      <c r="DA27" s="236">
        <v>0</v>
      </c>
    </row>
    <row r="28" spans="1:105">
      <c r="A28" s="242" t="s">
        <v>1702</v>
      </c>
      <c r="B28" s="236">
        <v>0</v>
      </c>
      <c r="C28" s="236">
        <v>0</v>
      </c>
      <c r="D28" s="236">
        <v>0</v>
      </c>
      <c r="E28" s="236">
        <v>0</v>
      </c>
      <c r="F28" s="236">
        <v>0</v>
      </c>
      <c r="G28" s="236">
        <v>0</v>
      </c>
      <c r="H28" s="236">
        <v>0</v>
      </c>
      <c r="I28" s="236">
        <v>0</v>
      </c>
      <c r="J28" s="236">
        <v>0</v>
      </c>
      <c r="K28" s="236">
        <v>0</v>
      </c>
      <c r="L28" s="236">
        <v>0</v>
      </c>
      <c r="M28" s="236">
        <v>0</v>
      </c>
      <c r="N28" s="236">
        <v>0</v>
      </c>
      <c r="O28" s="236">
        <v>0</v>
      </c>
      <c r="P28" s="236">
        <v>0</v>
      </c>
      <c r="Q28" s="236">
        <v>0</v>
      </c>
      <c r="R28" s="236">
        <v>0</v>
      </c>
      <c r="S28" s="236">
        <v>0</v>
      </c>
      <c r="T28" s="236">
        <v>0</v>
      </c>
      <c r="U28" s="236">
        <v>0</v>
      </c>
      <c r="V28" s="236">
        <v>0</v>
      </c>
      <c r="W28" s="236">
        <v>0</v>
      </c>
      <c r="X28" s="236">
        <v>0</v>
      </c>
      <c r="Y28" s="236">
        <v>0</v>
      </c>
      <c r="Z28" s="236">
        <v>0</v>
      </c>
      <c r="AA28" s="236">
        <v>0</v>
      </c>
      <c r="AB28" s="236">
        <v>0</v>
      </c>
      <c r="AC28" s="236">
        <v>0</v>
      </c>
      <c r="AD28" s="236">
        <v>0</v>
      </c>
      <c r="AE28" s="236">
        <v>0</v>
      </c>
      <c r="AF28" s="236">
        <v>0</v>
      </c>
      <c r="AG28" s="236">
        <v>0</v>
      </c>
      <c r="AH28" s="236">
        <v>0</v>
      </c>
      <c r="AI28" s="236">
        <v>0</v>
      </c>
      <c r="AJ28" s="236">
        <v>0</v>
      </c>
      <c r="AK28" s="236">
        <v>241689</v>
      </c>
      <c r="AL28" s="236">
        <v>0</v>
      </c>
      <c r="AM28" s="236">
        <v>0</v>
      </c>
      <c r="AN28" s="236">
        <v>0</v>
      </c>
      <c r="AO28" s="236">
        <v>0</v>
      </c>
      <c r="AP28" s="236">
        <v>0</v>
      </c>
      <c r="AQ28" s="236">
        <v>0</v>
      </c>
      <c r="AR28" s="236">
        <v>0</v>
      </c>
      <c r="AS28" s="236">
        <v>0</v>
      </c>
      <c r="AT28" s="236">
        <v>0</v>
      </c>
      <c r="AU28" s="236">
        <v>0</v>
      </c>
      <c r="AV28" s="236">
        <v>0</v>
      </c>
      <c r="AW28" s="236">
        <v>0</v>
      </c>
      <c r="AX28" s="236">
        <v>0</v>
      </c>
      <c r="AY28" s="236">
        <v>0</v>
      </c>
      <c r="AZ28" s="236">
        <v>0</v>
      </c>
      <c r="BA28" s="236">
        <v>0</v>
      </c>
      <c r="BB28" s="236">
        <v>0</v>
      </c>
      <c r="BC28" s="236">
        <v>0</v>
      </c>
      <c r="BD28" s="236">
        <v>0</v>
      </c>
      <c r="BE28" s="236">
        <v>0</v>
      </c>
      <c r="BF28" s="236">
        <v>0</v>
      </c>
      <c r="BG28" s="236">
        <v>0</v>
      </c>
      <c r="BH28" s="236">
        <v>0</v>
      </c>
      <c r="BI28" s="236">
        <v>0</v>
      </c>
      <c r="BJ28" s="236">
        <v>0</v>
      </c>
      <c r="BK28" s="236">
        <v>0</v>
      </c>
      <c r="BL28" s="236">
        <v>0</v>
      </c>
      <c r="BM28" s="236">
        <v>0</v>
      </c>
      <c r="BN28" s="236">
        <v>0</v>
      </c>
      <c r="BO28" s="236">
        <v>0</v>
      </c>
      <c r="BP28" s="236">
        <v>0</v>
      </c>
      <c r="BQ28" s="236">
        <v>0</v>
      </c>
      <c r="BR28" s="236">
        <v>0</v>
      </c>
      <c r="BS28" s="236">
        <v>0</v>
      </c>
      <c r="BT28" s="236">
        <v>0</v>
      </c>
      <c r="BU28" s="236">
        <v>0</v>
      </c>
      <c r="BV28" s="236">
        <v>0</v>
      </c>
      <c r="BW28" s="236">
        <v>0</v>
      </c>
      <c r="BX28" s="236">
        <v>0</v>
      </c>
      <c r="BY28" s="236">
        <v>0</v>
      </c>
      <c r="BZ28" s="236">
        <v>0</v>
      </c>
      <c r="CA28" s="236">
        <v>0</v>
      </c>
      <c r="CB28" s="236">
        <v>0</v>
      </c>
      <c r="CC28" s="236">
        <v>0</v>
      </c>
      <c r="CD28" s="236">
        <v>0</v>
      </c>
      <c r="CE28" s="236">
        <v>0</v>
      </c>
      <c r="CF28" s="236">
        <v>0</v>
      </c>
      <c r="CG28" s="236">
        <v>0</v>
      </c>
      <c r="CH28" s="236">
        <v>0</v>
      </c>
      <c r="CI28" s="236">
        <v>0</v>
      </c>
      <c r="CJ28" s="236">
        <v>0</v>
      </c>
      <c r="CK28" s="236">
        <v>0</v>
      </c>
      <c r="CL28" s="236">
        <v>0</v>
      </c>
      <c r="CM28" s="236">
        <v>0</v>
      </c>
      <c r="CN28" s="236">
        <v>0</v>
      </c>
      <c r="CO28" s="236">
        <v>0</v>
      </c>
      <c r="CP28" s="236">
        <v>0</v>
      </c>
      <c r="CQ28" s="236">
        <v>0</v>
      </c>
      <c r="CR28" s="236">
        <v>0</v>
      </c>
      <c r="CS28" s="236">
        <v>0</v>
      </c>
      <c r="CT28" s="236">
        <v>0</v>
      </c>
      <c r="CU28" s="236">
        <v>0</v>
      </c>
      <c r="CV28" s="236">
        <v>0</v>
      </c>
      <c r="CW28" s="236">
        <v>0</v>
      </c>
      <c r="CX28" s="236">
        <v>0</v>
      </c>
      <c r="CY28" s="236">
        <v>0</v>
      </c>
      <c r="CZ28" s="236">
        <v>0</v>
      </c>
      <c r="DA28" s="236">
        <v>0</v>
      </c>
    </row>
    <row r="29" spans="1:105">
      <c r="A29" s="242" t="s">
        <v>1703</v>
      </c>
      <c r="B29" s="236">
        <v>0</v>
      </c>
      <c r="C29" s="236">
        <v>0</v>
      </c>
      <c r="D29" s="236">
        <v>0</v>
      </c>
      <c r="E29" s="236">
        <v>0</v>
      </c>
      <c r="F29" s="236">
        <v>0</v>
      </c>
      <c r="G29" s="236">
        <v>0</v>
      </c>
      <c r="H29" s="236">
        <v>0</v>
      </c>
      <c r="I29" s="236">
        <v>0</v>
      </c>
      <c r="J29" s="236">
        <v>0</v>
      </c>
      <c r="K29" s="236">
        <v>0</v>
      </c>
      <c r="L29" s="236">
        <v>0</v>
      </c>
      <c r="M29" s="236">
        <v>0</v>
      </c>
      <c r="N29" s="236">
        <v>0</v>
      </c>
      <c r="O29" s="236">
        <v>0</v>
      </c>
      <c r="P29" s="236">
        <v>0</v>
      </c>
      <c r="Q29" s="236">
        <v>0</v>
      </c>
      <c r="R29" s="236">
        <v>0</v>
      </c>
      <c r="S29" s="236">
        <v>0</v>
      </c>
      <c r="T29" s="236">
        <v>0</v>
      </c>
      <c r="U29" s="236">
        <v>0</v>
      </c>
      <c r="V29" s="236">
        <v>0</v>
      </c>
      <c r="W29" s="236">
        <v>0</v>
      </c>
      <c r="X29" s="236">
        <v>0</v>
      </c>
      <c r="Y29" s="236">
        <v>0</v>
      </c>
      <c r="Z29" s="236">
        <v>0</v>
      </c>
      <c r="AA29" s="236">
        <v>0</v>
      </c>
      <c r="AB29" s="236">
        <v>0</v>
      </c>
      <c r="AC29" s="236">
        <v>0</v>
      </c>
      <c r="AD29" s="236">
        <v>0</v>
      </c>
      <c r="AE29" s="236">
        <v>0</v>
      </c>
      <c r="AF29" s="236">
        <v>0</v>
      </c>
      <c r="AG29" s="236">
        <v>0</v>
      </c>
      <c r="AH29" s="236">
        <v>0</v>
      </c>
      <c r="AI29" s="236">
        <v>0</v>
      </c>
      <c r="AJ29" s="236">
        <v>0</v>
      </c>
      <c r="AK29" s="236">
        <v>-4558</v>
      </c>
      <c r="AL29" s="236">
        <v>-5363</v>
      </c>
      <c r="AM29" s="236">
        <v>-6169</v>
      </c>
      <c r="AN29" s="236">
        <v>-6169</v>
      </c>
      <c r="AO29" s="236">
        <v>-6974</v>
      </c>
      <c r="AP29" s="236">
        <v>-7780</v>
      </c>
      <c r="AQ29" s="236">
        <v>-8586</v>
      </c>
      <c r="AR29" s="236">
        <v>-9391</v>
      </c>
      <c r="AS29" s="236">
        <v>-10197</v>
      </c>
      <c r="AT29" s="236">
        <v>-11003</v>
      </c>
      <c r="AU29" s="236">
        <v>-11808</v>
      </c>
      <c r="AV29" s="236">
        <v>-12614</v>
      </c>
      <c r="AW29" s="236">
        <v>-13420</v>
      </c>
      <c r="AX29" s="236">
        <v>-14225</v>
      </c>
      <c r="AY29" s="236">
        <v>-15031</v>
      </c>
      <c r="AZ29" s="236">
        <v>-15836</v>
      </c>
      <c r="BA29" s="236">
        <v>-15836</v>
      </c>
      <c r="BB29" s="236">
        <v>-16642</v>
      </c>
      <c r="BC29" s="236">
        <v>-17448</v>
      </c>
      <c r="BD29" s="236">
        <v>-18253</v>
      </c>
      <c r="BE29" s="236">
        <v>-19059</v>
      </c>
      <c r="BF29" s="236">
        <v>-19865</v>
      </c>
      <c r="BG29" s="236">
        <v>-20670</v>
      </c>
      <c r="BH29" s="236">
        <v>-21476</v>
      </c>
      <c r="BI29" s="236">
        <v>-22281</v>
      </c>
      <c r="BJ29" s="236">
        <v>-23087</v>
      </c>
      <c r="BK29" s="236">
        <v>-23893</v>
      </c>
      <c r="BL29" s="236">
        <v>-24698</v>
      </c>
      <c r="BM29" s="236">
        <v>-25504</v>
      </c>
      <c r="BN29" s="236">
        <v>-25504</v>
      </c>
      <c r="BO29" s="236">
        <v>-26310</v>
      </c>
      <c r="BP29" s="236">
        <v>-27115</v>
      </c>
      <c r="BQ29" s="236">
        <v>-27921</v>
      </c>
      <c r="BR29" s="236">
        <v>-28726</v>
      </c>
      <c r="BS29" s="236">
        <v>-29532</v>
      </c>
      <c r="BT29" s="236">
        <v>-30338</v>
      </c>
      <c r="BU29" s="236">
        <v>-31143</v>
      </c>
      <c r="BV29" s="236">
        <v>-31949</v>
      </c>
      <c r="BW29" s="236">
        <v>-32755</v>
      </c>
      <c r="BX29" s="236">
        <v>-33560</v>
      </c>
      <c r="BY29" s="236">
        <v>-34366</v>
      </c>
      <c r="BZ29" s="236">
        <v>-35172</v>
      </c>
      <c r="CA29" s="236">
        <v>-35172</v>
      </c>
      <c r="CB29" s="236">
        <v>-35977</v>
      </c>
      <c r="CC29" s="236">
        <v>-36783</v>
      </c>
      <c r="CD29" s="236">
        <v>-37588</v>
      </c>
      <c r="CE29" s="236">
        <v>-38394</v>
      </c>
      <c r="CF29" s="236">
        <v>-39200</v>
      </c>
      <c r="CG29" s="236">
        <v>-40005</v>
      </c>
      <c r="CH29" s="236">
        <v>-40811</v>
      </c>
      <c r="CI29" s="236">
        <v>-41617</v>
      </c>
      <c r="CJ29" s="236">
        <v>-42422</v>
      </c>
      <c r="CK29" s="236">
        <v>-43228</v>
      </c>
      <c r="CL29" s="236">
        <v>-44033</v>
      </c>
      <c r="CM29" s="236">
        <v>-44839</v>
      </c>
      <c r="CN29" s="236">
        <v>-44839</v>
      </c>
      <c r="CO29" s="236">
        <v>-45645</v>
      </c>
      <c r="CP29" s="236">
        <v>-46450</v>
      </c>
      <c r="CQ29" s="236">
        <v>-47256</v>
      </c>
      <c r="CR29" s="236">
        <v>-48062</v>
      </c>
      <c r="CS29" s="236">
        <v>-48867</v>
      </c>
      <c r="CT29" s="236">
        <v>-49673</v>
      </c>
      <c r="CU29" s="236">
        <v>-50478</v>
      </c>
      <c r="CV29" s="236">
        <v>-51284</v>
      </c>
      <c r="CW29" s="236">
        <v>-52090</v>
      </c>
      <c r="CX29" s="236">
        <v>-52895</v>
      </c>
      <c r="CY29" s="236">
        <v>-53701</v>
      </c>
      <c r="CZ29" s="236">
        <v>-54507</v>
      </c>
      <c r="DA29" s="236">
        <v>-54507</v>
      </c>
    </row>
    <row r="30" spans="1:105">
      <c r="A30" s="242" t="s">
        <v>1704</v>
      </c>
      <c r="B30" s="236">
        <v>0</v>
      </c>
      <c r="C30" s="236">
        <v>0</v>
      </c>
      <c r="D30" s="236">
        <v>0</v>
      </c>
      <c r="E30" s="236">
        <v>0</v>
      </c>
      <c r="F30" s="236">
        <v>0</v>
      </c>
      <c r="G30" s="236">
        <v>0</v>
      </c>
      <c r="H30" s="236">
        <v>0</v>
      </c>
      <c r="I30" s="236">
        <v>0</v>
      </c>
      <c r="J30" s="236">
        <v>0</v>
      </c>
      <c r="K30" s="236">
        <v>0</v>
      </c>
      <c r="L30" s="236">
        <v>0</v>
      </c>
      <c r="M30" s="236">
        <v>0</v>
      </c>
      <c r="N30" s="236">
        <v>0</v>
      </c>
      <c r="O30" s="236">
        <v>0</v>
      </c>
      <c r="P30" s="236">
        <v>0</v>
      </c>
      <c r="Q30" s="236">
        <v>0</v>
      </c>
      <c r="R30" s="236">
        <v>0</v>
      </c>
      <c r="S30" s="236">
        <v>0</v>
      </c>
      <c r="T30" s="236">
        <v>0</v>
      </c>
      <c r="U30" s="236">
        <v>0</v>
      </c>
      <c r="V30" s="236">
        <v>0</v>
      </c>
      <c r="W30" s="236">
        <v>0</v>
      </c>
      <c r="X30" s="236">
        <v>0</v>
      </c>
      <c r="Y30" s="236">
        <v>0</v>
      </c>
      <c r="Z30" s="236">
        <v>0</v>
      </c>
      <c r="AA30" s="236">
        <v>0</v>
      </c>
      <c r="AB30" s="236">
        <v>0</v>
      </c>
      <c r="AC30" s="236">
        <v>0</v>
      </c>
      <c r="AD30" s="236">
        <v>0</v>
      </c>
      <c r="AE30" s="236">
        <v>0</v>
      </c>
      <c r="AF30" s="236">
        <v>0</v>
      </c>
      <c r="AG30" s="236">
        <v>0</v>
      </c>
      <c r="AH30" s="236">
        <v>0</v>
      </c>
      <c r="AI30" s="236">
        <v>0</v>
      </c>
      <c r="AJ30" s="236">
        <v>0</v>
      </c>
      <c r="AK30" s="236">
        <v>4558</v>
      </c>
      <c r="AL30" s="236">
        <v>805</v>
      </c>
      <c r="AM30" s="236">
        <v>806</v>
      </c>
      <c r="AN30" s="236">
        <v>806</v>
      </c>
      <c r="AO30" s="236">
        <v>805</v>
      </c>
      <c r="AP30" s="236">
        <v>806</v>
      </c>
      <c r="AQ30" s="236">
        <v>806</v>
      </c>
      <c r="AR30" s="236">
        <v>805</v>
      </c>
      <c r="AS30" s="236">
        <v>806</v>
      </c>
      <c r="AT30" s="236">
        <v>806</v>
      </c>
      <c r="AU30" s="236">
        <v>805</v>
      </c>
      <c r="AV30" s="236">
        <v>806</v>
      </c>
      <c r="AW30" s="236">
        <v>806</v>
      </c>
      <c r="AX30" s="236">
        <v>805</v>
      </c>
      <c r="AY30" s="236">
        <v>806</v>
      </c>
      <c r="AZ30" s="236">
        <v>805</v>
      </c>
      <c r="BA30" s="236">
        <v>805</v>
      </c>
      <c r="BB30" s="236">
        <v>806</v>
      </c>
      <c r="BC30" s="236">
        <v>806</v>
      </c>
      <c r="BD30" s="236">
        <v>805</v>
      </c>
      <c r="BE30" s="236">
        <v>806</v>
      </c>
      <c r="BF30" s="236">
        <v>806</v>
      </c>
      <c r="BG30" s="236">
        <v>805</v>
      </c>
      <c r="BH30" s="236">
        <v>806</v>
      </c>
      <c r="BI30" s="236">
        <v>805</v>
      </c>
      <c r="BJ30" s="236">
        <v>806</v>
      </c>
      <c r="BK30" s="236">
        <v>806</v>
      </c>
      <c r="BL30" s="236">
        <v>805</v>
      </c>
      <c r="BM30" s="236">
        <v>806</v>
      </c>
      <c r="BN30" s="236">
        <v>806</v>
      </c>
      <c r="BO30" s="236">
        <v>806</v>
      </c>
      <c r="BP30" s="236">
        <v>805</v>
      </c>
      <c r="BQ30" s="236">
        <v>806</v>
      </c>
      <c r="BR30" s="236">
        <v>805</v>
      </c>
      <c r="BS30" s="236">
        <v>806</v>
      </c>
      <c r="BT30" s="236">
        <v>806</v>
      </c>
      <c r="BU30" s="236">
        <v>805</v>
      </c>
      <c r="BV30" s="236">
        <v>806</v>
      </c>
      <c r="BW30" s="236">
        <v>806</v>
      </c>
      <c r="BX30" s="236">
        <v>805</v>
      </c>
      <c r="BY30" s="236">
        <v>806</v>
      </c>
      <c r="BZ30" s="236">
        <v>806</v>
      </c>
      <c r="CA30" s="236">
        <v>806</v>
      </c>
      <c r="CB30" s="236">
        <v>805</v>
      </c>
      <c r="CC30" s="236">
        <v>806</v>
      </c>
      <c r="CD30" s="236">
        <v>805</v>
      </c>
      <c r="CE30" s="236">
        <v>806</v>
      </c>
      <c r="CF30" s="236">
        <v>806</v>
      </c>
      <c r="CG30" s="236">
        <v>805</v>
      </c>
      <c r="CH30" s="236">
        <v>806</v>
      </c>
      <c r="CI30" s="236">
        <v>806</v>
      </c>
      <c r="CJ30" s="236">
        <v>805</v>
      </c>
      <c r="CK30" s="236">
        <v>806</v>
      </c>
      <c r="CL30" s="236">
        <v>805</v>
      </c>
      <c r="CM30" s="236">
        <v>806</v>
      </c>
      <c r="CN30" s="236">
        <v>806</v>
      </c>
      <c r="CO30" s="236">
        <v>806</v>
      </c>
      <c r="CP30" s="236">
        <v>805</v>
      </c>
      <c r="CQ30" s="236">
        <v>806</v>
      </c>
      <c r="CR30" s="236">
        <v>806</v>
      </c>
      <c r="CS30" s="236">
        <v>805</v>
      </c>
      <c r="CT30" s="236">
        <v>806</v>
      </c>
      <c r="CU30" s="236">
        <v>805</v>
      </c>
      <c r="CV30" s="236">
        <v>806</v>
      </c>
      <c r="CW30" s="236">
        <v>806</v>
      </c>
      <c r="CX30" s="236">
        <v>805</v>
      </c>
      <c r="CY30" s="236">
        <v>806</v>
      </c>
      <c r="CZ30" s="236">
        <v>806</v>
      </c>
      <c r="DA30" s="236">
        <v>806</v>
      </c>
    </row>
    <row r="31" spans="1:105">
      <c r="A31" s="242" t="s">
        <v>1705</v>
      </c>
      <c r="B31" s="236">
        <v>0</v>
      </c>
      <c r="C31" s="236">
        <v>0</v>
      </c>
      <c r="D31" s="236">
        <v>0</v>
      </c>
      <c r="E31" s="236">
        <v>0</v>
      </c>
      <c r="F31" s="236">
        <v>0</v>
      </c>
      <c r="G31" s="236">
        <v>0</v>
      </c>
      <c r="H31" s="236">
        <v>0</v>
      </c>
      <c r="I31" s="236">
        <v>0</v>
      </c>
      <c r="J31" s="236">
        <v>0</v>
      </c>
      <c r="K31" s="236">
        <v>0</v>
      </c>
      <c r="L31" s="236">
        <v>0</v>
      </c>
      <c r="M31" s="236">
        <v>0</v>
      </c>
      <c r="N31" s="236">
        <v>0</v>
      </c>
      <c r="O31" s="236">
        <v>0</v>
      </c>
      <c r="P31" s="236">
        <v>0</v>
      </c>
      <c r="Q31" s="236">
        <v>0</v>
      </c>
      <c r="R31" s="236">
        <v>0</v>
      </c>
      <c r="S31" s="236">
        <v>0</v>
      </c>
      <c r="T31" s="236">
        <v>0</v>
      </c>
      <c r="U31" s="236">
        <v>0</v>
      </c>
      <c r="V31" s="236">
        <v>0</v>
      </c>
      <c r="W31" s="236">
        <v>0</v>
      </c>
      <c r="X31" s="236">
        <v>0</v>
      </c>
      <c r="Y31" s="236">
        <v>0</v>
      </c>
      <c r="Z31" s="236">
        <v>0</v>
      </c>
      <c r="AA31" s="236">
        <v>0</v>
      </c>
      <c r="AB31" s="236">
        <v>0</v>
      </c>
      <c r="AC31" s="236">
        <v>0</v>
      </c>
      <c r="AD31" s="236">
        <v>0</v>
      </c>
      <c r="AE31" s="236">
        <v>0</v>
      </c>
      <c r="AF31" s="236">
        <v>0</v>
      </c>
      <c r="AG31" s="236">
        <v>0</v>
      </c>
      <c r="AH31" s="236">
        <v>0</v>
      </c>
      <c r="AI31" s="236">
        <v>0</v>
      </c>
      <c r="AJ31" s="236">
        <v>0</v>
      </c>
      <c r="AK31" s="236">
        <v>-3752</v>
      </c>
      <c r="AL31" s="236">
        <v>0</v>
      </c>
      <c r="AM31" s="236">
        <v>0</v>
      </c>
      <c r="AN31" s="236">
        <v>0</v>
      </c>
      <c r="AO31" s="236">
        <v>0</v>
      </c>
      <c r="AP31" s="236">
        <v>0</v>
      </c>
      <c r="AQ31" s="236">
        <v>0</v>
      </c>
      <c r="AR31" s="236">
        <v>0</v>
      </c>
      <c r="AS31" s="236">
        <v>0</v>
      </c>
      <c r="AT31" s="236">
        <v>0</v>
      </c>
      <c r="AU31" s="236">
        <v>0</v>
      </c>
      <c r="AV31" s="236">
        <v>0</v>
      </c>
      <c r="AW31" s="236">
        <v>0</v>
      </c>
      <c r="AX31" s="236">
        <v>0</v>
      </c>
      <c r="AY31" s="236">
        <v>0</v>
      </c>
      <c r="AZ31" s="236">
        <v>0</v>
      </c>
      <c r="BA31" s="236">
        <v>0</v>
      </c>
      <c r="BB31" s="236">
        <v>0</v>
      </c>
      <c r="BC31" s="236">
        <v>0</v>
      </c>
      <c r="BD31" s="236">
        <v>0</v>
      </c>
      <c r="BE31" s="236">
        <v>0</v>
      </c>
      <c r="BF31" s="236">
        <v>0</v>
      </c>
      <c r="BG31" s="236">
        <v>0</v>
      </c>
      <c r="BH31" s="236">
        <v>0</v>
      </c>
      <c r="BI31" s="236">
        <v>0</v>
      </c>
      <c r="BJ31" s="236">
        <v>0</v>
      </c>
      <c r="BK31" s="236">
        <v>0</v>
      </c>
      <c r="BL31" s="236">
        <v>0</v>
      </c>
      <c r="BM31" s="236">
        <v>0</v>
      </c>
      <c r="BN31" s="236">
        <v>0</v>
      </c>
      <c r="BO31" s="236">
        <v>0</v>
      </c>
      <c r="BP31" s="236">
        <v>0</v>
      </c>
      <c r="BQ31" s="236">
        <v>0</v>
      </c>
      <c r="BR31" s="236">
        <v>0</v>
      </c>
      <c r="BS31" s="236">
        <v>0</v>
      </c>
      <c r="BT31" s="236">
        <v>0</v>
      </c>
      <c r="BU31" s="236">
        <v>0</v>
      </c>
      <c r="BV31" s="236">
        <v>0</v>
      </c>
      <c r="BW31" s="236">
        <v>0</v>
      </c>
      <c r="BX31" s="236">
        <v>0</v>
      </c>
      <c r="BY31" s="236">
        <v>0</v>
      </c>
      <c r="BZ31" s="236">
        <v>0</v>
      </c>
      <c r="CA31" s="236">
        <v>0</v>
      </c>
      <c r="CB31" s="236">
        <v>0</v>
      </c>
      <c r="CC31" s="236">
        <v>0</v>
      </c>
      <c r="CD31" s="236">
        <v>0</v>
      </c>
      <c r="CE31" s="236">
        <v>0</v>
      </c>
      <c r="CF31" s="236">
        <v>0</v>
      </c>
      <c r="CG31" s="236">
        <v>0</v>
      </c>
      <c r="CH31" s="236">
        <v>0</v>
      </c>
      <c r="CI31" s="236">
        <v>0</v>
      </c>
      <c r="CJ31" s="236">
        <v>0</v>
      </c>
      <c r="CK31" s="236">
        <v>0</v>
      </c>
      <c r="CL31" s="236">
        <v>0</v>
      </c>
      <c r="CM31" s="236">
        <v>0</v>
      </c>
      <c r="CN31" s="236">
        <v>0</v>
      </c>
      <c r="CO31" s="236">
        <v>0</v>
      </c>
      <c r="CP31" s="236">
        <v>0</v>
      </c>
      <c r="CQ31" s="236">
        <v>0</v>
      </c>
      <c r="CR31" s="236">
        <v>0</v>
      </c>
      <c r="CS31" s="236">
        <v>0</v>
      </c>
      <c r="CT31" s="236">
        <v>0</v>
      </c>
      <c r="CU31" s="236">
        <v>0</v>
      </c>
      <c r="CV31" s="236">
        <v>0</v>
      </c>
      <c r="CW31" s="236">
        <v>0</v>
      </c>
      <c r="CX31" s="236">
        <v>0</v>
      </c>
      <c r="CY31" s="236">
        <v>0</v>
      </c>
      <c r="CZ31" s="236">
        <v>0</v>
      </c>
      <c r="DA31" s="236">
        <v>0</v>
      </c>
    </row>
    <row r="32" spans="1:105">
      <c r="A32" s="242" t="s">
        <v>1706</v>
      </c>
      <c r="B32" s="236">
        <v>0</v>
      </c>
      <c r="C32" s="236">
        <v>0</v>
      </c>
      <c r="D32" s="236">
        <v>0</v>
      </c>
      <c r="E32" s="236">
        <v>0</v>
      </c>
      <c r="F32" s="236">
        <v>0</v>
      </c>
      <c r="G32" s="236">
        <v>0</v>
      </c>
      <c r="H32" s="236">
        <v>0</v>
      </c>
      <c r="I32" s="236">
        <v>0</v>
      </c>
      <c r="J32" s="236">
        <v>0</v>
      </c>
      <c r="K32" s="236">
        <v>0</v>
      </c>
      <c r="L32" s="236">
        <v>0</v>
      </c>
      <c r="M32" s="236">
        <v>0</v>
      </c>
      <c r="N32" s="236">
        <v>0</v>
      </c>
      <c r="O32" s="236">
        <v>0</v>
      </c>
      <c r="P32" s="236">
        <v>0</v>
      </c>
      <c r="Q32" s="236">
        <v>0</v>
      </c>
      <c r="R32" s="236">
        <v>0</v>
      </c>
      <c r="S32" s="236">
        <v>0</v>
      </c>
      <c r="T32" s="236">
        <v>0</v>
      </c>
      <c r="U32" s="236">
        <v>0</v>
      </c>
      <c r="V32" s="236">
        <v>0</v>
      </c>
      <c r="W32" s="236">
        <v>0</v>
      </c>
      <c r="X32" s="236">
        <v>0</v>
      </c>
      <c r="Y32" s="236">
        <v>0</v>
      </c>
      <c r="Z32" s="236">
        <v>0</v>
      </c>
      <c r="AA32" s="236">
        <v>0</v>
      </c>
      <c r="AB32" s="236">
        <v>0</v>
      </c>
      <c r="AC32" s="236">
        <v>0</v>
      </c>
      <c r="AD32" s="236">
        <v>0</v>
      </c>
      <c r="AE32" s="236">
        <v>0</v>
      </c>
      <c r="AF32" s="236">
        <v>0</v>
      </c>
      <c r="AG32" s="236">
        <v>0</v>
      </c>
      <c r="AH32" s="236">
        <v>0</v>
      </c>
      <c r="AI32" s="236">
        <v>0</v>
      </c>
      <c r="AJ32" s="236">
        <v>0</v>
      </c>
      <c r="AK32" s="236">
        <v>806</v>
      </c>
      <c r="AL32" s="236">
        <v>805</v>
      </c>
      <c r="AM32" s="236">
        <v>806</v>
      </c>
      <c r="AN32" s="236">
        <v>806</v>
      </c>
      <c r="AO32" s="236">
        <v>805</v>
      </c>
      <c r="AP32" s="236">
        <v>806</v>
      </c>
      <c r="AQ32" s="236">
        <v>806</v>
      </c>
      <c r="AR32" s="236">
        <v>805</v>
      </c>
      <c r="AS32" s="236">
        <v>806</v>
      </c>
      <c r="AT32" s="236">
        <v>806</v>
      </c>
      <c r="AU32" s="236">
        <v>805</v>
      </c>
      <c r="AV32" s="236">
        <v>806</v>
      </c>
      <c r="AW32" s="236">
        <v>806</v>
      </c>
      <c r="AX32" s="236">
        <v>805</v>
      </c>
      <c r="AY32" s="236">
        <v>806</v>
      </c>
      <c r="AZ32" s="236">
        <v>805</v>
      </c>
      <c r="BA32" s="236">
        <v>805</v>
      </c>
      <c r="BB32" s="236">
        <v>806</v>
      </c>
      <c r="BC32" s="236">
        <v>806</v>
      </c>
      <c r="BD32" s="236">
        <v>805</v>
      </c>
      <c r="BE32" s="236">
        <v>806</v>
      </c>
      <c r="BF32" s="236">
        <v>806</v>
      </c>
      <c r="BG32" s="236">
        <v>805</v>
      </c>
      <c r="BH32" s="236">
        <v>806</v>
      </c>
      <c r="BI32" s="236">
        <v>805</v>
      </c>
      <c r="BJ32" s="236">
        <v>806</v>
      </c>
      <c r="BK32" s="236">
        <v>806</v>
      </c>
      <c r="BL32" s="236">
        <v>805</v>
      </c>
      <c r="BM32" s="236">
        <v>806</v>
      </c>
      <c r="BN32" s="236">
        <v>806</v>
      </c>
      <c r="BO32" s="236">
        <v>806</v>
      </c>
      <c r="BP32" s="236">
        <v>805</v>
      </c>
      <c r="BQ32" s="236">
        <v>806</v>
      </c>
      <c r="BR32" s="236">
        <v>805</v>
      </c>
      <c r="BS32" s="236">
        <v>806</v>
      </c>
      <c r="BT32" s="236">
        <v>806</v>
      </c>
      <c r="BU32" s="236">
        <v>805</v>
      </c>
      <c r="BV32" s="236">
        <v>806</v>
      </c>
      <c r="BW32" s="236">
        <v>806</v>
      </c>
      <c r="BX32" s="236">
        <v>805</v>
      </c>
      <c r="BY32" s="236">
        <v>806</v>
      </c>
      <c r="BZ32" s="236">
        <v>806</v>
      </c>
      <c r="CA32" s="236">
        <v>806</v>
      </c>
      <c r="CB32" s="236">
        <v>805</v>
      </c>
      <c r="CC32" s="236">
        <v>806</v>
      </c>
      <c r="CD32" s="236">
        <v>805</v>
      </c>
      <c r="CE32" s="236">
        <v>806</v>
      </c>
      <c r="CF32" s="236">
        <v>806</v>
      </c>
      <c r="CG32" s="236">
        <v>805</v>
      </c>
      <c r="CH32" s="236">
        <v>806</v>
      </c>
      <c r="CI32" s="236">
        <v>806</v>
      </c>
      <c r="CJ32" s="236">
        <v>805</v>
      </c>
      <c r="CK32" s="236">
        <v>806</v>
      </c>
      <c r="CL32" s="236">
        <v>805</v>
      </c>
      <c r="CM32" s="236">
        <v>806</v>
      </c>
      <c r="CN32" s="236">
        <v>806</v>
      </c>
      <c r="CO32" s="236">
        <v>806</v>
      </c>
      <c r="CP32" s="236">
        <v>805</v>
      </c>
      <c r="CQ32" s="236">
        <v>806</v>
      </c>
      <c r="CR32" s="236">
        <v>806</v>
      </c>
      <c r="CS32" s="236">
        <v>805</v>
      </c>
      <c r="CT32" s="236">
        <v>806</v>
      </c>
      <c r="CU32" s="236">
        <v>805</v>
      </c>
      <c r="CV32" s="236">
        <v>806</v>
      </c>
      <c r="CW32" s="236">
        <v>806</v>
      </c>
      <c r="CX32" s="236">
        <v>805</v>
      </c>
      <c r="CY32" s="236">
        <v>806</v>
      </c>
      <c r="CZ32" s="236">
        <v>806</v>
      </c>
      <c r="DA32" s="236">
        <v>806</v>
      </c>
    </row>
    <row r="34" spans="1:105">
      <c r="A34" s="245" t="s">
        <v>1707</v>
      </c>
    </row>
    <row r="35" spans="1:105">
      <c r="A35" s="242" t="s">
        <v>1708</v>
      </c>
      <c r="B35" s="236">
        <v>0</v>
      </c>
      <c r="C35" s="236">
        <v>0</v>
      </c>
      <c r="D35" s="236">
        <v>0</v>
      </c>
      <c r="E35" s="236">
        <v>0</v>
      </c>
      <c r="F35" s="236">
        <v>0</v>
      </c>
      <c r="G35" s="236">
        <v>0</v>
      </c>
      <c r="H35" s="236">
        <v>0</v>
      </c>
      <c r="I35" s="236">
        <v>0</v>
      </c>
      <c r="J35" s="236">
        <v>0</v>
      </c>
      <c r="K35" s="236">
        <v>0</v>
      </c>
      <c r="L35" s="236">
        <v>0</v>
      </c>
      <c r="M35" s="236">
        <v>0</v>
      </c>
      <c r="N35" s="236">
        <v>0</v>
      </c>
      <c r="O35" s="236">
        <v>0</v>
      </c>
      <c r="P35" s="236">
        <v>0</v>
      </c>
      <c r="Q35" s="236">
        <v>0</v>
      </c>
      <c r="R35" s="236">
        <v>0</v>
      </c>
      <c r="S35" s="236">
        <v>0</v>
      </c>
      <c r="T35" s="236">
        <v>0</v>
      </c>
      <c r="U35" s="236">
        <v>0</v>
      </c>
      <c r="V35" s="236">
        <v>0</v>
      </c>
      <c r="W35" s="236">
        <v>0</v>
      </c>
      <c r="X35" s="236">
        <v>0</v>
      </c>
      <c r="Y35" s="236">
        <v>0</v>
      </c>
      <c r="Z35" s="236">
        <v>0</v>
      </c>
      <c r="AA35" s="236">
        <v>0</v>
      </c>
      <c r="AB35" s="236">
        <v>0</v>
      </c>
      <c r="AC35" s="236">
        <v>0</v>
      </c>
      <c r="AD35" s="236">
        <v>0</v>
      </c>
      <c r="AE35" s="236">
        <v>0</v>
      </c>
      <c r="AF35" s="236">
        <v>0</v>
      </c>
      <c r="AG35" s="236">
        <v>0</v>
      </c>
      <c r="AH35" s="236">
        <v>0</v>
      </c>
      <c r="AI35" s="236">
        <v>0</v>
      </c>
      <c r="AJ35" s="236">
        <v>0</v>
      </c>
      <c r="AK35" s="236">
        <v>0</v>
      </c>
      <c r="AL35" s="236">
        <v>0</v>
      </c>
      <c r="AM35" s="236">
        <v>0</v>
      </c>
      <c r="AN35" s="236">
        <v>0</v>
      </c>
      <c r="AO35" s="236">
        <v>0</v>
      </c>
      <c r="AP35" s="236">
        <v>0</v>
      </c>
      <c r="AQ35" s="236">
        <v>0</v>
      </c>
      <c r="AR35" s="236">
        <v>0</v>
      </c>
      <c r="AS35" s="236">
        <v>0</v>
      </c>
      <c r="AT35" s="236">
        <v>0</v>
      </c>
      <c r="AU35" s="236">
        <v>0</v>
      </c>
      <c r="AV35" s="236">
        <v>0</v>
      </c>
      <c r="AW35" s="236">
        <v>0</v>
      </c>
      <c r="AX35" s="236">
        <v>0</v>
      </c>
      <c r="AY35" s="236">
        <v>0</v>
      </c>
      <c r="AZ35" s="236">
        <v>0</v>
      </c>
      <c r="BA35" s="236">
        <v>0</v>
      </c>
      <c r="BB35" s="236">
        <v>0</v>
      </c>
      <c r="BC35" s="236">
        <v>0</v>
      </c>
      <c r="BD35" s="236">
        <v>0</v>
      </c>
      <c r="BE35" s="236">
        <v>0</v>
      </c>
      <c r="BF35" s="236">
        <v>0</v>
      </c>
      <c r="BG35" s="236">
        <v>0</v>
      </c>
      <c r="BH35" s="236">
        <v>0</v>
      </c>
      <c r="BI35" s="236">
        <v>0</v>
      </c>
      <c r="BJ35" s="236">
        <v>0</v>
      </c>
      <c r="BK35" s="236">
        <v>0</v>
      </c>
      <c r="BL35" s="236">
        <v>0</v>
      </c>
      <c r="BM35" s="236">
        <v>0</v>
      </c>
      <c r="BN35" s="236">
        <v>0</v>
      </c>
      <c r="BO35" s="236">
        <v>0</v>
      </c>
      <c r="BP35" s="236">
        <v>0</v>
      </c>
      <c r="BQ35" s="236">
        <v>0</v>
      </c>
      <c r="BR35" s="236">
        <v>0</v>
      </c>
      <c r="BS35" s="236">
        <v>0</v>
      </c>
      <c r="BT35" s="236">
        <v>0</v>
      </c>
      <c r="BU35" s="236">
        <v>0</v>
      </c>
      <c r="BV35" s="236">
        <v>0</v>
      </c>
      <c r="BW35" s="236">
        <v>0</v>
      </c>
      <c r="BX35" s="236">
        <v>0</v>
      </c>
      <c r="BY35" s="236">
        <v>0</v>
      </c>
      <c r="BZ35" s="236">
        <v>0</v>
      </c>
      <c r="CA35" s="236">
        <v>0</v>
      </c>
      <c r="CB35" s="236">
        <v>0</v>
      </c>
      <c r="CC35" s="236">
        <v>0</v>
      </c>
      <c r="CD35" s="236">
        <v>0</v>
      </c>
      <c r="CE35" s="236">
        <v>0</v>
      </c>
      <c r="CF35" s="236">
        <v>0</v>
      </c>
      <c r="CG35" s="236">
        <v>0</v>
      </c>
      <c r="CH35" s="236">
        <v>0</v>
      </c>
      <c r="CI35" s="236">
        <v>0</v>
      </c>
      <c r="CJ35" s="236">
        <v>0</v>
      </c>
      <c r="CK35" s="236">
        <v>0</v>
      </c>
      <c r="CL35" s="236">
        <v>0</v>
      </c>
      <c r="CM35" s="236">
        <v>0</v>
      </c>
      <c r="CN35" s="236">
        <v>0</v>
      </c>
      <c r="CO35" s="236">
        <v>0</v>
      </c>
      <c r="CP35" s="236">
        <v>0</v>
      </c>
      <c r="CQ35" s="236">
        <v>0</v>
      </c>
      <c r="CR35" s="236">
        <v>0</v>
      </c>
      <c r="CS35" s="236">
        <v>0</v>
      </c>
      <c r="CT35" s="236">
        <v>0</v>
      </c>
      <c r="CU35" s="236">
        <v>0</v>
      </c>
      <c r="CV35" s="236">
        <v>0</v>
      </c>
      <c r="CW35" s="236">
        <v>0</v>
      </c>
      <c r="CX35" s="236">
        <v>0</v>
      </c>
      <c r="CY35" s="236">
        <v>0</v>
      </c>
      <c r="CZ35" s="236">
        <v>0</v>
      </c>
      <c r="DA35" s="236">
        <v>0</v>
      </c>
    </row>
    <row r="36" spans="1:105">
      <c r="A36" s="242" t="s">
        <v>1709</v>
      </c>
      <c r="B36" s="236">
        <v>0</v>
      </c>
      <c r="C36" s="236">
        <v>0</v>
      </c>
      <c r="D36" s="236">
        <v>0</v>
      </c>
      <c r="E36" s="236">
        <v>0</v>
      </c>
      <c r="F36" s="236">
        <v>0</v>
      </c>
      <c r="G36" s="236">
        <v>0</v>
      </c>
      <c r="H36" s="236">
        <v>0</v>
      </c>
      <c r="I36" s="236">
        <v>0</v>
      </c>
      <c r="J36" s="236">
        <v>0</v>
      </c>
      <c r="K36" s="236">
        <v>0</v>
      </c>
      <c r="L36" s="236">
        <v>0</v>
      </c>
      <c r="M36" s="236">
        <v>0</v>
      </c>
      <c r="N36" s="236">
        <v>0</v>
      </c>
      <c r="O36" s="236">
        <v>0</v>
      </c>
      <c r="P36" s="236">
        <v>0</v>
      </c>
      <c r="Q36" s="236">
        <v>0</v>
      </c>
      <c r="R36" s="236">
        <v>0</v>
      </c>
      <c r="S36" s="236">
        <v>0</v>
      </c>
      <c r="T36" s="236">
        <v>0</v>
      </c>
      <c r="U36" s="236">
        <v>0</v>
      </c>
      <c r="V36" s="236">
        <v>0</v>
      </c>
      <c r="W36" s="236">
        <v>0</v>
      </c>
      <c r="X36" s="236">
        <v>0</v>
      </c>
      <c r="Y36" s="236">
        <v>0</v>
      </c>
      <c r="Z36" s="236">
        <v>0</v>
      </c>
      <c r="AA36" s="236">
        <v>0</v>
      </c>
      <c r="AB36" s="236">
        <v>0</v>
      </c>
      <c r="AC36" s="236">
        <v>0</v>
      </c>
      <c r="AD36" s="236">
        <v>0</v>
      </c>
      <c r="AE36" s="236">
        <v>0</v>
      </c>
      <c r="AF36" s="236">
        <v>0</v>
      </c>
      <c r="AG36" s="236">
        <v>0</v>
      </c>
      <c r="AH36" s="236">
        <v>0</v>
      </c>
      <c r="AI36" s="236">
        <v>0</v>
      </c>
      <c r="AJ36" s="236">
        <v>0</v>
      </c>
      <c r="AK36" s="236">
        <v>0</v>
      </c>
      <c r="AL36" s="236">
        <v>0</v>
      </c>
      <c r="AM36" s="236">
        <v>0</v>
      </c>
      <c r="AN36" s="236">
        <v>0</v>
      </c>
      <c r="AO36" s="236">
        <v>0</v>
      </c>
      <c r="AP36" s="236">
        <v>0</v>
      </c>
      <c r="AQ36" s="236">
        <v>0</v>
      </c>
      <c r="AR36" s="236">
        <v>0</v>
      </c>
      <c r="AS36" s="236">
        <v>0</v>
      </c>
      <c r="AT36" s="236">
        <v>0</v>
      </c>
      <c r="AU36" s="236">
        <v>0</v>
      </c>
      <c r="AV36" s="236">
        <v>0</v>
      </c>
      <c r="AW36" s="236">
        <v>0</v>
      </c>
      <c r="AX36" s="236">
        <v>0</v>
      </c>
      <c r="AY36" s="236">
        <v>0</v>
      </c>
      <c r="AZ36" s="236">
        <v>0</v>
      </c>
      <c r="BA36" s="236">
        <v>0</v>
      </c>
      <c r="BB36" s="236">
        <v>0</v>
      </c>
      <c r="BC36" s="236">
        <v>0</v>
      </c>
      <c r="BD36" s="236">
        <v>0</v>
      </c>
      <c r="BE36" s="236">
        <v>0</v>
      </c>
      <c r="BF36" s="236">
        <v>0</v>
      </c>
      <c r="BG36" s="236">
        <v>0</v>
      </c>
      <c r="BH36" s="236">
        <v>0</v>
      </c>
      <c r="BI36" s="236">
        <v>0</v>
      </c>
      <c r="BJ36" s="236">
        <v>0</v>
      </c>
      <c r="BK36" s="236">
        <v>0</v>
      </c>
      <c r="BL36" s="236">
        <v>0</v>
      </c>
      <c r="BM36" s="236">
        <v>0</v>
      </c>
      <c r="BN36" s="236">
        <v>0</v>
      </c>
      <c r="BO36" s="236">
        <v>0</v>
      </c>
      <c r="BP36" s="236">
        <v>0</v>
      </c>
      <c r="BQ36" s="236">
        <v>0</v>
      </c>
      <c r="BR36" s="236">
        <v>0</v>
      </c>
      <c r="BS36" s="236">
        <v>0</v>
      </c>
      <c r="BT36" s="236">
        <v>0</v>
      </c>
      <c r="BU36" s="236">
        <v>0</v>
      </c>
      <c r="BV36" s="236">
        <v>0</v>
      </c>
      <c r="BW36" s="236">
        <v>0</v>
      </c>
      <c r="BX36" s="236">
        <v>0</v>
      </c>
      <c r="BY36" s="236">
        <v>0</v>
      </c>
      <c r="BZ36" s="236">
        <v>0</v>
      </c>
      <c r="CA36" s="236">
        <v>0</v>
      </c>
      <c r="CB36" s="236">
        <v>0</v>
      </c>
      <c r="CC36" s="236">
        <v>0</v>
      </c>
      <c r="CD36" s="236">
        <v>0</v>
      </c>
      <c r="CE36" s="236">
        <v>0</v>
      </c>
      <c r="CF36" s="236">
        <v>0</v>
      </c>
      <c r="CG36" s="236">
        <v>0</v>
      </c>
      <c r="CH36" s="236">
        <v>0</v>
      </c>
      <c r="CI36" s="236">
        <v>0</v>
      </c>
      <c r="CJ36" s="236">
        <v>0</v>
      </c>
      <c r="CK36" s="236">
        <v>0</v>
      </c>
      <c r="CL36" s="236">
        <v>0</v>
      </c>
      <c r="CM36" s="236">
        <v>0</v>
      </c>
      <c r="CN36" s="236">
        <v>0</v>
      </c>
      <c r="CO36" s="236">
        <v>0</v>
      </c>
      <c r="CP36" s="236">
        <v>0</v>
      </c>
      <c r="CQ36" s="236">
        <v>0</v>
      </c>
      <c r="CR36" s="236">
        <v>0</v>
      </c>
      <c r="CS36" s="236">
        <v>0</v>
      </c>
      <c r="CT36" s="236">
        <v>0</v>
      </c>
      <c r="CU36" s="236">
        <v>0</v>
      </c>
      <c r="CV36" s="236">
        <v>0</v>
      </c>
      <c r="CW36" s="236">
        <v>0</v>
      </c>
      <c r="CX36" s="236">
        <v>0</v>
      </c>
      <c r="CY36" s="236">
        <v>0</v>
      </c>
      <c r="CZ36" s="236">
        <v>0</v>
      </c>
      <c r="DA36" s="236">
        <v>0</v>
      </c>
    </row>
    <row r="37" spans="1:105">
      <c r="A37" s="242" t="s">
        <v>1710</v>
      </c>
      <c r="B37" s="236">
        <v>0</v>
      </c>
      <c r="C37" s="236">
        <v>0</v>
      </c>
      <c r="D37" s="236">
        <v>0</v>
      </c>
      <c r="E37" s="236">
        <v>0</v>
      </c>
      <c r="F37" s="236">
        <v>0</v>
      </c>
      <c r="G37" s="236">
        <v>0</v>
      </c>
      <c r="H37" s="236">
        <v>0</v>
      </c>
      <c r="I37" s="236">
        <v>0</v>
      </c>
      <c r="J37" s="236">
        <v>0</v>
      </c>
      <c r="K37" s="236">
        <v>0</v>
      </c>
      <c r="L37" s="236">
        <v>0</v>
      </c>
      <c r="M37" s="236">
        <v>0</v>
      </c>
      <c r="N37" s="236">
        <v>0</v>
      </c>
      <c r="O37" s="236">
        <v>0</v>
      </c>
      <c r="P37" s="236">
        <v>0</v>
      </c>
      <c r="Q37" s="236">
        <v>0</v>
      </c>
      <c r="R37" s="236">
        <v>0</v>
      </c>
      <c r="S37" s="236">
        <v>0</v>
      </c>
      <c r="T37" s="236">
        <v>0</v>
      </c>
      <c r="U37" s="236">
        <v>0</v>
      </c>
      <c r="V37" s="236">
        <v>0</v>
      </c>
      <c r="W37" s="236">
        <v>0</v>
      </c>
      <c r="X37" s="236">
        <v>0</v>
      </c>
      <c r="Y37" s="236">
        <v>0</v>
      </c>
      <c r="Z37" s="236">
        <v>0</v>
      </c>
      <c r="AA37" s="236">
        <v>0</v>
      </c>
      <c r="AB37" s="236">
        <v>0</v>
      </c>
      <c r="AC37" s="236">
        <v>0</v>
      </c>
      <c r="AD37" s="236">
        <v>0</v>
      </c>
      <c r="AE37" s="236">
        <v>0</v>
      </c>
      <c r="AF37" s="236">
        <v>0</v>
      </c>
      <c r="AG37" s="236">
        <v>0</v>
      </c>
      <c r="AH37" s="236">
        <v>0</v>
      </c>
      <c r="AI37" s="236">
        <v>0</v>
      </c>
      <c r="AJ37" s="236">
        <v>0</v>
      </c>
      <c r="AK37" s="236">
        <v>0</v>
      </c>
      <c r="AL37" s="236">
        <v>0</v>
      </c>
      <c r="AM37" s="236">
        <v>0</v>
      </c>
      <c r="AN37" s="236">
        <v>0</v>
      </c>
      <c r="AO37" s="236">
        <v>0</v>
      </c>
      <c r="AP37" s="236">
        <v>0</v>
      </c>
      <c r="AQ37" s="236">
        <v>0</v>
      </c>
      <c r="AR37" s="236">
        <v>0</v>
      </c>
      <c r="AS37" s="236">
        <v>0</v>
      </c>
      <c r="AT37" s="236">
        <v>0</v>
      </c>
      <c r="AU37" s="236">
        <v>0</v>
      </c>
      <c r="AV37" s="236">
        <v>0</v>
      </c>
      <c r="AW37" s="236">
        <v>0</v>
      </c>
      <c r="AX37" s="236">
        <v>0</v>
      </c>
      <c r="AY37" s="236">
        <v>0</v>
      </c>
      <c r="AZ37" s="236">
        <v>0</v>
      </c>
      <c r="BA37" s="236">
        <v>0</v>
      </c>
      <c r="BB37" s="236">
        <v>0</v>
      </c>
      <c r="BC37" s="236">
        <v>0</v>
      </c>
      <c r="BD37" s="236">
        <v>0</v>
      </c>
      <c r="BE37" s="236">
        <v>0</v>
      </c>
      <c r="BF37" s="236">
        <v>0</v>
      </c>
      <c r="BG37" s="236">
        <v>0</v>
      </c>
      <c r="BH37" s="236">
        <v>0</v>
      </c>
      <c r="BI37" s="236">
        <v>0</v>
      </c>
      <c r="BJ37" s="236">
        <v>0</v>
      </c>
      <c r="BK37" s="236">
        <v>0</v>
      </c>
      <c r="BL37" s="236">
        <v>0</v>
      </c>
      <c r="BM37" s="236">
        <v>0</v>
      </c>
      <c r="BN37" s="236">
        <v>0</v>
      </c>
      <c r="BO37" s="236">
        <v>0</v>
      </c>
      <c r="BP37" s="236">
        <v>0</v>
      </c>
      <c r="BQ37" s="236">
        <v>0</v>
      </c>
      <c r="BR37" s="236">
        <v>0</v>
      </c>
      <c r="BS37" s="236">
        <v>0</v>
      </c>
      <c r="BT37" s="236">
        <v>0</v>
      </c>
      <c r="BU37" s="236">
        <v>0</v>
      </c>
      <c r="BV37" s="236">
        <v>0</v>
      </c>
      <c r="BW37" s="236">
        <v>0</v>
      </c>
      <c r="BX37" s="236">
        <v>0</v>
      </c>
      <c r="BY37" s="236">
        <v>0</v>
      </c>
      <c r="BZ37" s="236">
        <v>0</v>
      </c>
      <c r="CA37" s="236">
        <v>0</v>
      </c>
      <c r="CB37" s="236">
        <v>0</v>
      </c>
      <c r="CC37" s="236">
        <v>0</v>
      </c>
      <c r="CD37" s="236">
        <v>0</v>
      </c>
      <c r="CE37" s="236">
        <v>0</v>
      </c>
      <c r="CF37" s="236">
        <v>0</v>
      </c>
      <c r="CG37" s="236">
        <v>0</v>
      </c>
      <c r="CH37" s="236">
        <v>0</v>
      </c>
      <c r="CI37" s="236">
        <v>0</v>
      </c>
      <c r="CJ37" s="236">
        <v>0</v>
      </c>
      <c r="CK37" s="236">
        <v>0</v>
      </c>
      <c r="CL37" s="236">
        <v>0</v>
      </c>
      <c r="CM37" s="236">
        <v>0</v>
      </c>
      <c r="CN37" s="236">
        <v>0</v>
      </c>
      <c r="CO37" s="236">
        <v>0</v>
      </c>
      <c r="CP37" s="236">
        <v>0</v>
      </c>
      <c r="CQ37" s="236">
        <v>0</v>
      </c>
      <c r="CR37" s="236">
        <v>0</v>
      </c>
      <c r="CS37" s="236">
        <v>0</v>
      </c>
      <c r="CT37" s="236">
        <v>0</v>
      </c>
      <c r="CU37" s="236">
        <v>0</v>
      </c>
      <c r="CV37" s="236">
        <v>0</v>
      </c>
      <c r="CW37" s="236">
        <v>0</v>
      </c>
      <c r="CX37" s="236">
        <v>0</v>
      </c>
      <c r="CY37" s="236">
        <v>0</v>
      </c>
      <c r="CZ37" s="236">
        <v>0</v>
      </c>
      <c r="DA37" s="236">
        <v>0</v>
      </c>
    </row>
    <row r="38" spans="1:105">
      <c r="A38" s="242" t="s">
        <v>1711</v>
      </c>
      <c r="B38" s="236">
        <v>0</v>
      </c>
      <c r="C38" s="236">
        <v>0</v>
      </c>
      <c r="D38" s="236">
        <v>0</v>
      </c>
      <c r="E38" s="236">
        <v>0</v>
      </c>
      <c r="F38" s="236">
        <v>0</v>
      </c>
      <c r="G38" s="236">
        <v>0</v>
      </c>
      <c r="H38" s="236">
        <v>0</v>
      </c>
      <c r="I38" s="236">
        <v>0</v>
      </c>
      <c r="J38" s="236">
        <v>0</v>
      </c>
      <c r="K38" s="236">
        <v>0</v>
      </c>
      <c r="L38" s="236">
        <v>0</v>
      </c>
      <c r="M38" s="236">
        <v>0</v>
      </c>
      <c r="N38" s="236">
        <v>0</v>
      </c>
      <c r="O38" s="236">
        <v>0</v>
      </c>
      <c r="P38" s="236">
        <v>0</v>
      </c>
      <c r="Q38" s="236">
        <v>0</v>
      </c>
      <c r="R38" s="236">
        <v>0</v>
      </c>
      <c r="S38" s="236">
        <v>0</v>
      </c>
      <c r="T38" s="236">
        <v>0</v>
      </c>
      <c r="U38" s="236">
        <v>0</v>
      </c>
      <c r="V38" s="236">
        <v>0</v>
      </c>
      <c r="W38" s="236">
        <v>0</v>
      </c>
      <c r="X38" s="236">
        <v>0</v>
      </c>
      <c r="Y38" s="236">
        <v>0</v>
      </c>
      <c r="Z38" s="236">
        <v>0</v>
      </c>
      <c r="AA38" s="236">
        <v>0</v>
      </c>
      <c r="AB38" s="236">
        <v>0</v>
      </c>
      <c r="AC38" s="236">
        <v>0</v>
      </c>
      <c r="AD38" s="236">
        <v>0</v>
      </c>
      <c r="AE38" s="236">
        <v>0</v>
      </c>
      <c r="AF38" s="236">
        <v>0</v>
      </c>
      <c r="AG38" s="236">
        <v>0</v>
      </c>
      <c r="AH38" s="236">
        <v>0</v>
      </c>
      <c r="AI38" s="236">
        <v>0</v>
      </c>
      <c r="AJ38" s="236">
        <v>0</v>
      </c>
      <c r="AK38" s="236">
        <v>0</v>
      </c>
      <c r="AL38" s="236">
        <v>0</v>
      </c>
      <c r="AM38" s="236">
        <v>0</v>
      </c>
      <c r="AN38" s="236">
        <v>0</v>
      </c>
      <c r="AO38" s="236">
        <v>0</v>
      </c>
      <c r="AP38" s="236">
        <v>0</v>
      </c>
      <c r="AQ38" s="236">
        <v>0</v>
      </c>
      <c r="AR38" s="236">
        <v>0</v>
      </c>
      <c r="AS38" s="236">
        <v>0</v>
      </c>
      <c r="AT38" s="236">
        <v>0</v>
      </c>
      <c r="AU38" s="236">
        <v>0</v>
      </c>
      <c r="AV38" s="236">
        <v>0</v>
      </c>
      <c r="AW38" s="236">
        <v>0</v>
      </c>
      <c r="AX38" s="236">
        <v>0</v>
      </c>
      <c r="AY38" s="236">
        <v>0</v>
      </c>
      <c r="AZ38" s="236">
        <v>0</v>
      </c>
      <c r="BA38" s="236">
        <v>0</v>
      </c>
      <c r="BB38" s="236">
        <v>0</v>
      </c>
      <c r="BC38" s="236">
        <v>0</v>
      </c>
      <c r="BD38" s="236">
        <v>0</v>
      </c>
      <c r="BE38" s="236">
        <v>0</v>
      </c>
      <c r="BF38" s="236">
        <v>0</v>
      </c>
      <c r="BG38" s="236">
        <v>0</v>
      </c>
      <c r="BH38" s="236">
        <v>0</v>
      </c>
      <c r="BI38" s="236">
        <v>0</v>
      </c>
      <c r="BJ38" s="236">
        <v>0</v>
      </c>
      <c r="BK38" s="236">
        <v>0</v>
      </c>
      <c r="BL38" s="236">
        <v>0</v>
      </c>
      <c r="BM38" s="236">
        <v>0</v>
      </c>
      <c r="BN38" s="236">
        <v>0</v>
      </c>
      <c r="BO38" s="236">
        <v>0</v>
      </c>
      <c r="BP38" s="236">
        <v>0</v>
      </c>
      <c r="BQ38" s="236">
        <v>0</v>
      </c>
      <c r="BR38" s="236">
        <v>0</v>
      </c>
      <c r="BS38" s="236">
        <v>0</v>
      </c>
      <c r="BT38" s="236">
        <v>0</v>
      </c>
      <c r="BU38" s="236">
        <v>0</v>
      </c>
      <c r="BV38" s="236">
        <v>0</v>
      </c>
      <c r="BW38" s="236">
        <v>0</v>
      </c>
      <c r="BX38" s="236">
        <v>0</v>
      </c>
      <c r="BY38" s="236">
        <v>0</v>
      </c>
      <c r="BZ38" s="236">
        <v>0</v>
      </c>
      <c r="CA38" s="236">
        <v>0</v>
      </c>
      <c r="CB38" s="236">
        <v>0</v>
      </c>
      <c r="CC38" s="236">
        <v>0</v>
      </c>
      <c r="CD38" s="236">
        <v>0</v>
      </c>
      <c r="CE38" s="236">
        <v>0</v>
      </c>
      <c r="CF38" s="236">
        <v>0</v>
      </c>
      <c r="CG38" s="236">
        <v>0</v>
      </c>
      <c r="CH38" s="236">
        <v>0</v>
      </c>
      <c r="CI38" s="236">
        <v>0</v>
      </c>
      <c r="CJ38" s="236">
        <v>0</v>
      </c>
      <c r="CK38" s="236">
        <v>0</v>
      </c>
      <c r="CL38" s="236">
        <v>0</v>
      </c>
      <c r="CM38" s="236">
        <v>0</v>
      </c>
      <c r="CN38" s="236">
        <v>0</v>
      </c>
      <c r="CO38" s="236">
        <v>0</v>
      </c>
      <c r="CP38" s="236">
        <v>0</v>
      </c>
      <c r="CQ38" s="236">
        <v>0</v>
      </c>
      <c r="CR38" s="236">
        <v>0</v>
      </c>
      <c r="CS38" s="236">
        <v>0</v>
      </c>
      <c r="CT38" s="236">
        <v>0</v>
      </c>
      <c r="CU38" s="236">
        <v>0</v>
      </c>
      <c r="CV38" s="236">
        <v>0</v>
      </c>
      <c r="CW38" s="236">
        <v>0</v>
      </c>
      <c r="CX38" s="236">
        <v>0</v>
      </c>
      <c r="CY38" s="236">
        <v>0</v>
      </c>
      <c r="CZ38" s="236">
        <v>0</v>
      </c>
      <c r="DA38" s="236">
        <v>0</v>
      </c>
    </row>
    <row r="39" spans="1:105">
      <c r="A39" s="242" t="s">
        <v>1712</v>
      </c>
      <c r="B39" s="236">
        <v>0</v>
      </c>
      <c r="C39" s="236">
        <v>0</v>
      </c>
      <c r="D39" s="236">
        <v>0</v>
      </c>
      <c r="E39" s="236">
        <v>0</v>
      </c>
      <c r="F39" s="236">
        <v>0</v>
      </c>
      <c r="G39" s="236">
        <v>0</v>
      </c>
      <c r="H39" s="236">
        <v>0</v>
      </c>
      <c r="I39" s="236">
        <v>0</v>
      </c>
      <c r="J39" s="236">
        <v>0</v>
      </c>
      <c r="K39" s="236">
        <v>0</v>
      </c>
      <c r="L39" s="236">
        <v>0</v>
      </c>
      <c r="M39" s="236">
        <v>0</v>
      </c>
      <c r="N39" s="236">
        <v>0</v>
      </c>
      <c r="O39" s="236">
        <v>0</v>
      </c>
      <c r="P39" s="236">
        <v>0</v>
      </c>
      <c r="Q39" s="236">
        <v>0</v>
      </c>
      <c r="R39" s="236">
        <v>0</v>
      </c>
      <c r="S39" s="236">
        <v>0</v>
      </c>
      <c r="T39" s="236">
        <v>0</v>
      </c>
      <c r="U39" s="236">
        <v>0</v>
      </c>
      <c r="V39" s="236">
        <v>0</v>
      </c>
      <c r="W39" s="236">
        <v>0</v>
      </c>
      <c r="X39" s="236">
        <v>0</v>
      </c>
      <c r="Y39" s="236">
        <v>0</v>
      </c>
      <c r="Z39" s="236">
        <v>0</v>
      </c>
      <c r="AA39" s="236">
        <v>0</v>
      </c>
      <c r="AB39" s="236">
        <v>0</v>
      </c>
      <c r="AC39" s="236">
        <v>0</v>
      </c>
      <c r="AD39" s="236">
        <v>0</v>
      </c>
      <c r="AE39" s="236">
        <v>0</v>
      </c>
      <c r="AF39" s="236">
        <v>0</v>
      </c>
      <c r="AG39" s="236">
        <v>0</v>
      </c>
      <c r="AH39" s="236">
        <v>0</v>
      </c>
      <c r="AI39" s="236">
        <v>0</v>
      </c>
      <c r="AJ39" s="236">
        <v>0</v>
      </c>
      <c r="AK39" s="236">
        <v>0</v>
      </c>
      <c r="AL39" s="236">
        <v>0</v>
      </c>
      <c r="AM39" s="236">
        <v>0</v>
      </c>
      <c r="AN39" s="236">
        <v>0</v>
      </c>
      <c r="AO39" s="236">
        <v>0</v>
      </c>
      <c r="AP39" s="236">
        <v>0</v>
      </c>
      <c r="AQ39" s="236">
        <v>0</v>
      </c>
      <c r="AR39" s="236">
        <v>0</v>
      </c>
      <c r="AS39" s="236">
        <v>0</v>
      </c>
      <c r="AT39" s="236">
        <v>0</v>
      </c>
      <c r="AU39" s="236">
        <v>0</v>
      </c>
      <c r="AV39" s="236">
        <v>0</v>
      </c>
      <c r="AW39" s="236">
        <v>0</v>
      </c>
      <c r="AX39" s="236">
        <v>0</v>
      </c>
      <c r="AY39" s="236">
        <v>0</v>
      </c>
      <c r="AZ39" s="236">
        <v>0</v>
      </c>
      <c r="BA39" s="236">
        <v>0</v>
      </c>
      <c r="BB39" s="236">
        <v>0</v>
      </c>
      <c r="BC39" s="236">
        <v>0</v>
      </c>
      <c r="BD39" s="236">
        <v>0</v>
      </c>
      <c r="BE39" s="236">
        <v>0</v>
      </c>
      <c r="BF39" s="236">
        <v>0</v>
      </c>
      <c r="BG39" s="236">
        <v>0</v>
      </c>
      <c r="BH39" s="236">
        <v>0</v>
      </c>
      <c r="BI39" s="236">
        <v>0</v>
      </c>
      <c r="BJ39" s="236">
        <v>0</v>
      </c>
      <c r="BK39" s="236">
        <v>0</v>
      </c>
      <c r="BL39" s="236">
        <v>0</v>
      </c>
      <c r="BM39" s="236">
        <v>0</v>
      </c>
      <c r="BN39" s="236">
        <v>0</v>
      </c>
      <c r="BO39" s="236">
        <v>0</v>
      </c>
      <c r="BP39" s="236">
        <v>0</v>
      </c>
      <c r="BQ39" s="236">
        <v>0</v>
      </c>
      <c r="BR39" s="236">
        <v>0</v>
      </c>
      <c r="BS39" s="236">
        <v>0</v>
      </c>
      <c r="BT39" s="236">
        <v>0</v>
      </c>
      <c r="BU39" s="236">
        <v>0</v>
      </c>
      <c r="BV39" s="236">
        <v>0</v>
      </c>
      <c r="BW39" s="236">
        <v>0</v>
      </c>
      <c r="BX39" s="236">
        <v>0</v>
      </c>
      <c r="BY39" s="236">
        <v>0</v>
      </c>
      <c r="BZ39" s="236">
        <v>0</v>
      </c>
      <c r="CA39" s="236">
        <v>0</v>
      </c>
      <c r="CB39" s="236">
        <v>0</v>
      </c>
      <c r="CC39" s="236">
        <v>0</v>
      </c>
      <c r="CD39" s="236">
        <v>0</v>
      </c>
      <c r="CE39" s="236">
        <v>0</v>
      </c>
      <c r="CF39" s="236">
        <v>0</v>
      </c>
      <c r="CG39" s="236">
        <v>0</v>
      </c>
      <c r="CH39" s="236">
        <v>0</v>
      </c>
      <c r="CI39" s="236">
        <v>0</v>
      </c>
      <c r="CJ39" s="236">
        <v>0</v>
      </c>
      <c r="CK39" s="236">
        <v>0</v>
      </c>
      <c r="CL39" s="236">
        <v>0</v>
      </c>
      <c r="CM39" s="236">
        <v>0</v>
      </c>
      <c r="CN39" s="236">
        <v>0</v>
      </c>
      <c r="CO39" s="236">
        <v>0</v>
      </c>
      <c r="CP39" s="236">
        <v>0</v>
      </c>
      <c r="CQ39" s="236">
        <v>0</v>
      </c>
      <c r="CR39" s="236">
        <v>0</v>
      </c>
      <c r="CS39" s="236">
        <v>0</v>
      </c>
      <c r="CT39" s="236">
        <v>0</v>
      </c>
      <c r="CU39" s="236">
        <v>0</v>
      </c>
      <c r="CV39" s="236">
        <v>0</v>
      </c>
      <c r="CW39" s="236">
        <v>0</v>
      </c>
      <c r="CX39" s="236">
        <v>0</v>
      </c>
      <c r="CY39" s="236">
        <v>0</v>
      </c>
      <c r="CZ39" s="236">
        <v>0</v>
      </c>
      <c r="DA39" s="236">
        <v>0</v>
      </c>
    </row>
    <row r="40" spans="1:105">
      <c r="A40" s="242" t="s">
        <v>1713</v>
      </c>
      <c r="B40" s="236">
        <v>0</v>
      </c>
      <c r="C40" s="236">
        <v>0</v>
      </c>
      <c r="D40" s="236">
        <v>0</v>
      </c>
      <c r="E40" s="236">
        <v>0</v>
      </c>
      <c r="F40" s="236">
        <v>0</v>
      </c>
      <c r="G40" s="236">
        <v>0</v>
      </c>
      <c r="H40" s="236">
        <v>0</v>
      </c>
      <c r="I40" s="236">
        <v>0</v>
      </c>
      <c r="J40" s="236">
        <v>0</v>
      </c>
      <c r="K40" s="236">
        <v>0</v>
      </c>
      <c r="L40" s="236">
        <v>0</v>
      </c>
      <c r="M40" s="236">
        <v>0</v>
      </c>
      <c r="N40" s="236">
        <v>0</v>
      </c>
      <c r="O40" s="236">
        <v>0</v>
      </c>
      <c r="P40" s="236">
        <v>0</v>
      </c>
      <c r="Q40" s="236">
        <v>0</v>
      </c>
      <c r="R40" s="236">
        <v>0</v>
      </c>
      <c r="S40" s="236">
        <v>0</v>
      </c>
      <c r="T40" s="236">
        <v>0</v>
      </c>
      <c r="U40" s="236">
        <v>0</v>
      </c>
      <c r="V40" s="236">
        <v>0</v>
      </c>
      <c r="W40" s="236">
        <v>0</v>
      </c>
      <c r="X40" s="236">
        <v>0</v>
      </c>
      <c r="Y40" s="236">
        <v>0</v>
      </c>
      <c r="Z40" s="236">
        <v>0</v>
      </c>
      <c r="AA40" s="236">
        <v>0</v>
      </c>
      <c r="AB40" s="236">
        <v>0</v>
      </c>
      <c r="AC40" s="236">
        <v>0</v>
      </c>
      <c r="AD40" s="236">
        <v>0</v>
      </c>
      <c r="AE40" s="236">
        <v>0</v>
      </c>
      <c r="AF40" s="236">
        <v>0</v>
      </c>
      <c r="AG40" s="236">
        <v>0</v>
      </c>
      <c r="AH40" s="236">
        <v>0</v>
      </c>
      <c r="AI40" s="236">
        <v>0</v>
      </c>
      <c r="AJ40" s="236">
        <v>0</v>
      </c>
      <c r="AK40" s="236">
        <v>0</v>
      </c>
      <c r="AL40" s="236">
        <v>0</v>
      </c>
      <c r="AM40" s="236">
        <v>0</v>
      </c>
      <c r="AN40" s="236">
        <v>0</v>
      </c>
      <c r="AO40" s="236">
        <v>0</v>
      </c>
      <c r="AP40" s="236">
        <v>0</v>
      </c>
      <c r="AQ40" s="236">
        <v>0</v>
      </c>
      <c r="AR40" s="236">
        <v>0</v>
      </c>
      <c r="AS40" s="236">
        <v>0</v>
      </c>
      <c r="AT40" s="236">
        <v>0</v>
      </c>
      <c r="AU40" s="236">
        <v>0</v>
      </c>
      <c r="AV40" s="236">
        <v>0</v>
      </c>
      <c r="AW40" s="236">
        <v>0</v>
      </c>
      <c r="AX40" s="236">
        <v>0</v>
      </c>
      <c r="AY40" s="236">
        <v>0</v>
      </c>
      <c r="AZ40" s="236">
        <v>0</v>
      </c>
      <c r="BA40" s="236">
        <v>0</v>
      </c>
      <c r="BB40" s="236">
        <v>0</v>
      </c>
      <c r="BC40" s="236">
        <v>0</v>
      </c>
      <c r="BD40" s="236">
        <v>0</v>
      </c>
      <c r="BE40" s="236">
        <v>0</v>
      </c>
      <c r="BF40" s="236">
        <v>0</v>
      </c>
      <c r="BG40" s="236">
        <v>0</v>
      </c>
      <c r="BH40" s="236">
        <v>0</v>
      </c>
      <c r="BI40" s="236">
        <v>0</v>
      </c>
      <c r="BJ40" s="236">
        <v>0</v>
      </c>
      <c r="BK40" s="236">
        <v>0</v>
      </c>
      <c r="BL40" s="236">
        <v>0</v>
      </c>
      <c r="BM40" s="236">
        <v>0</v>
      </c>
      <c r="BN40" s="236">
        <v>0</v>
      </c>
      <c r="BO40" s="236">
        <v>0</v>
      </c>
      <c r="BP40" s="236">
        <v>0</v>
      </c>
      <c r="BQ40" s="236">
        <v>0</v>
      </c>
      <c r="BR40" s="236">
        <v>0</v>
      </c>
      <c r="BS40" s="236">
        <v>0</v>
      </c>
      <c r="BT40" s="236">
        <v>0</v>
      </c>
      <c r="BU40" s="236">
        <v>0</v>
      </c>
      <c r="BV40" s="236">
        <v>0</v>
      </c>
      <c r="BW40" s="236">
        <v>0</v>
      </c>
      <c r="BX40" s="236">
        <v>0</v>
      </c>
      <c r="BY40" s="236">
        <v>0</v>
      </c>
      <c r="BZ40" s="236">
        <v>0</v>
      </c>
      <c r="CA40" s="236">
        <v>0</v>
      </c>
      <c r="CB40" s="236">
        <v>0</v>
      </c>
      <c r="CC40" s="236">
        <v>0</v>
      </c>
      <c r="CD40" s="236">
        <v>0</v>
      </c>
      <c r="CE40" s="236">
        <v>0</v>
      </c>
      <c r="CF40" s="236">
        <v>0</v>
      </c>
      <c r="CG40" s="236">
        <v>0</v>
      </c>
      <c r="CH40" s="236">
        <v>0</v>
      </c>
      <c r="CI40" s="236">
        <v>0</v>
      </c>
      <c r="CJ40" s="236">
        <v>0</v>
      </c>
      <c r="CK40" s="236">
        <v>0</v>
      </c>
      <c r="CL40" s="236">
        <v>0</v>
      </c>
      <c r="CM40" s="236">
        <v>0</v>
      </c>
      <c r="CN40" s="236">
        <v>0</v>
      </c>
      <c r="CO40" s="236">
        <v>0</v>
      </c>
      <c r="CP40" s="236">
        <v>0</v>
      </c>
      <c r="CQ40" s="236">
        <v>0</v>
      </c>
      <c r="CR40" s="236">
        <v>0</v>
      </c>
      <c r="CS40" s="236">
        <v>0</v>
      </c>
      <c r="CT40" s="236">
        <v>0</v>
      </c>
      <c r="CU40" s="236">
        <v>0</v>
      </c>
      <c r="CV40" s="236">
        <v>0</v>
      </c>
      <c r="CW40" s="236">
        <v>0</v>
      </c>
      <c r="CX40" s="236">
        <v>0</v>
      </c>
      <c r="CY40" s="236">
        <v>0</v>
      </c>
      <c r="CZ40" s="236">
        <v>0</v>
      </c>
      <c r="DA40" s="236">
        <v>0</v>
      </c>
    </row>
    <row r="41" spans="1:105">
      <c r="A41" s="242" t="s">
        <v>1714</v>
      </c>
      <c r="B41" s="236">
        <v>0</v>
      </c>
      <c r="C41" s="236">
        <v>0</v>
      </c>
      <c r="D41" s="236">
        <v>0</v>
      </c>
      <c r="E41" s="236">
        <v>0</v>
      </c>
      <c r="F41" s="236">
        <v>0</v>
      </c>
      <c r="G41" s="236">
        <v>0</v>
      </c>
      <c r="H41" s="236">
        <v>0</v>
      </c>
      <c r="I41" s="236">
        <v>0</v>
      </c>
      <c r="J41" s="236">
        <v>0</v>
      </c>
      <c r="K41" s="236">
        <v>0</v>
      </c>
      <c r="L41" s="236">
        <v>0</v>
      </c>
      <c r="M41" s="236">
        <v>0</v>
      </c>
      <c r="N41" s="236">
        <v>0</v>
      </c>
      <c r="O41" s="236">
        <v>0</v>
      </c>
      <c r="P41" s="236">
        <v>0</v>
      </c>
      <c r="Q41" s="236">
        <v>0</v>
      </c>
      <c r="R41" s="236">
        <v>0</v>
      </c>
      <c r="S41" s="236">
        <v>0</v>
      </c>
      <c r="T41" s="236">
        <v>0</v>
      </c>
      <c r="U41" s="236">
        <v>0</v>
      </c>
      <c r="V41" s="236">
        <v>0</v>
      </c>
      <c r="W41" s="236">
        <v>0</v>
      </c>
      <c r="X41" s="236">
        <v>0</v>
      </c>
      <c r="Y41" s="236">
        <v>0</v>
      </c>
      <c r="Z41" s="236">
        <v>0</v>
      </c>
      <c r="AA41" s="236">
        <v>0</v>
      </c>
      <c r="AB41" s="236">
        <v>0</v>
      </c>
      <c r="AC41" s="236">
        <v>0</v>
      </c>
      <c r="AD41" s="236">
        <v>0</v>
      </c>
      <c r="AE41" s="236">
        <v>0</v>
      </c>
      <c r="AF41" s="236">
        <v>0</v>
      </c>
      <c r="AG41" s="236">
        <v>0</v>
      </c>
      <c r="AH41" s="236">
        <v>0</v>
      </c>
      <c r="AI41" s="236">
        <v>0</v>
      </c>
      <c r="AJ41" s="236">
        <v>0</v>
      </c>
      <c r="AK41" s="236">
        <v>0</v>
      </c>
      <c r="AL41" s="236">
        <v>0</v>
      </c>
      <c r="AM41" s="236">
        <v>0</v>
      </c>
      <c r="AN41" s="236">
        <v>0</v>
      </c>
      <c r="AO41" s="236">
        <v>0</v>
      </c>
      <c r="AP41" s="236">
        <v>0</v>
      </c>
      <c r="AQ41" s="236">
        <v>0</v>
      </c>
      <c r="AR41" s="236">
        <v>0</v>
      </c>
      <c r="AS41" s="236">
        <v>0</v>
      </c>
      <c r="AT41" s="236">
        <v>0</v>
      </c>
      <c r="AU41" s="236">
        <v>0</v>
      </c>
      <c r="AV41" s="236">
        <v>0</v>
      </c>
      <c r="AW41" s="236">
        <v>0</v>
      </c>
      <c r="AX41" s="236">
        <v>0</v>
      </c>
      <c r="AY41" s="236">
        <v>0</v>
      </c>
      <c r="AZ41" s="236">
        <v>0</v>
      </c>
      <c r="BA41" s="236">
        <v>0</v>
      </c>
      <c r="BB41" s="236">
        <v>0</v>
      </c>
      <c r="BC41" s="236">
        <v>0</v>
      </c>
      <c r="BD41" s="236">
        <v>0</v>
      </c>
      <c r="BE41" s="236">
        <v>0</v>
      </c>
      <c r="BF41" s="236">
        <v>0</v>
      </c>
      <c r="BG41" s="236">
        <v>0</v>
      </c>
      <c r="BH41" s="236">
        <v>0</v>
      </c>
      <c r="BI41" s="236">
        <v>0</v>
      </c>
      <c r="BJ41" s="236">
        <v>0</v>
      </c>
      <c r="BK41" s="236">
        <v>0</v>
      </c>
      <c r="BL41" s="236">
        <v>0</v>
      </c>
      <c r="BM41" s="236">
        <v>0</v>
      </c>
      <c r="BN41" s="236">
        <v>0</v>
      </c>
      <c r="BO41" s="236">
        <v>0</v>
      </c>
      <c r="BP41" s="236">
        <v>0</v>
      </c>
      <c r="BQ41" s="236">
        <v>0</v>
      </c>
      <c r="BR41" s="236">
        <v>0</v>
      </c>
      <c r="BS41" s="236">
        <v>0</v>
      </c>
      <c r="BT41" s="236">
        <v>0</v>
      </c>
      <c r="BU41" s="236">
        <v>0</v>
      </c>
      <c r="BV41" s="236">
        <v>0</v>
      </c>
      <c r="BW41" s="236">
        <v>0</v>
      </c>
      <c r="BX41" s="236">
        <v>0</v>
      </c>
      <c r="BY41" s="236">
        <v>0</v>
      </c>
      <c r="BZ41" s="236">
        <v>0</v>
      </c>
      <c r="CA41" s="236">
        <v>0</v>
      </c>
      <c r="CB41" s="236">
        <v>0</v>
      </c>
      <c r="CC41" s="236">
        <v>0</v>
      </c>
      <c r="CD41" s="236">
        <v>0</v>
      </c>
      <c r="CE41" s="236">
        <v>0</v>
      </c>
      <c r="CF41" s="236">
        <v>0</v>
      </c>
      <c r="CG41" s="236">
        <v>0</v>
      </c>
      <c r="CH41" s="236">
        <v>0</v>
      </c>
      <c r="CI41" s="236">
        <v>0</v>
      </c>
      <c r="CJ41" s="236">
        <v>0</v>
      </c>
      <c r="CK41" s="236">
        <v>0</v>
      </c>
      <c r="CL41" s="236">
        <v>0</v>
      </c>
      <c r="CM41" s="236">
        <v>0</v>
      </c>
      <c r="CN41" s="236">
        <v>0</v>
      </c>
      <c r="CO41" s="236">
        <v>0</v>
      </c>
      <c r="CP41" s="236">
        <v>0</v>
      </c>
      <c r="CQ41" s="236">
        <v>0</v>
      </c>
      <c r="CR41" s="236">
        <v>0</v>
      </c>
      <c r="CS41" s="236">
        <v>0</v>
      </c>
      <c r="CT41" s="236">
        <v>0</v>
      </c>
      <c r="CU41" s="236">
        <v>0</v>
      </c>
      <c r="CV41" s="236">
        <v>0</v>
      </c>
      <c r="CW41" s="236">
        <v>0</v>
      </c>
      <c r="CX41" s="236">
        <v>0</v>
      </c>
      <c r="CY41" s="236">
        <v>0</v>
      </c>
      <c r="CZ41" s="236">
        <v>0</v>
      </c>
      <c r="DA41" s="236">
        <v>0</v>
      </c>
    </row>
    <row r="42" spans="1:105">
      <c r="A42" s="242" t="s">
        <v>1715</v>
      </c>
      <c r="B42" s="236">
        <v>0</v>
      </c>
      <c r="C42" s="236">
        <v>0</v>
      </c>
      <c r="D42" s="236">
        <v>0</v>
      </c>
      <c r="E42" s="236">
        <v>0</v>
      </c>
      <c r="F42" s="236">
        <v>0</v>
      </c>
      <c r="G42" s="236">
        <v>0</v>
      </c>
      <c r="H42" s="236">
        <v>0</v>
      </c>
      <c r="I42" s="236">
        <v>0</v>
      </c>
      <c r="J42" s="236">
        <v>0</v>
      </c>
      <c r="K42" s="236">
        <v>0</v>
      </c>
      <c r="L42" s="236">
        <v>0</v>
      </c>
      <c r="M42" s="236">
        <v>0</v>
      </c>
      <c r="N42" s="236">
        <v>0</v>
      </c>
      <c r="O42" s="236">
        <v>0</v>
      </c>
      <c r="P42" s="236">
        <v>0</v>
      </c>
      <c r="Q42" s="236">
        <v>0</v>
      </c>
      <c r="R42" s="236">
        <v>0</v>
      </c>
      <c r="S42" s="236">
        <v>0</v>
      </c>
      <c r="T42" s="236">
        <v>0</v>
      </c>
      <c r="U42" s="236">
        <v>0</v>
      </c>
      <c r="V42" s="236">
        <v>0</v>
      </c>
      <c r="W42" s="236">
        <v>0</v>
      </c>
      <c r="X42" s="236">
        <v>0</v>
      </c>
      <c r="Y42" s="236">
        <v>0</v>
      </c>
      <c r="Z42" s="236">
        <v>0</v>
      </c>
      <c r="AA42" s="236">
        <v>0</v>
      </c>
      <c r="AB42" s="236">
        <v>0</v>
      </c>
      <c r="AC42" s="236">
        <v>0</v>
      </c>
      <c r="AD42" s="236">
        <v>0</v>
      </c>
      <c r="AE42" s="236">
        <v>0</v>
      </c>
      <c r="AF42" s="236">
        <v>0</v>
      </c>
      <c r="AG42" s="236">
        <v>0</v>
      </c>
      <c r="AH42" s="236">
        <v>0</v>
      </c>
      <c r="AI42" s="236">
        <v>0</v>
      </c>
      <c r="AJ42" s="236">
        <v>0</v>
      </c>
      <c r="AK42" s="236">
        <v>0</v>
      </c>
      <c r="AL42" s="236">
        <v>0</v>
      </c>
      <c r="AM42" s="236">
        <v>0</v>
      </c>
      <c r="AN42" s="236">
        <v>0</v>
      </c>
      <c r="AO42" s="236">
        <v>0</v>
      </c>
      <c r="AP42" s="236">
        <v>0</v>
      </c>
      <c r="AQ42" s="236">
        <v>0</v>
      </c>
      <c r="AR42" s="236">
        <v>0</v>
      </c>
      <c r="AS42" s="236">
        <v>0</v>
      </c>
      <c r="AT42" s="236">
        <v>0</v>
      </c>
      <c r="AU42" s="236">
        <v>0</v>
      </c>
      <c r="AV42" s="236">
        <v>0</v>
      </c>
      <c r="AW42" s="236">
        <v>0</v>
      </c>
      <c r="AX42" s="236">
        <v>0</v>
      </c>
      <c r="AY42" s="236">
        <v>0</v>
      </c>
      <c r="AZ42" s="236">
        <v>0</v>
      </c>
      <c r="BA42" s="236">
        <v>0</v>
      </c>
      <c r="BB42" s="236">
        <v>0</v>
      </c>
      <c r="BC42" s="236">
        <v>0</v>
      </c>
      <c r="BD42" s="236">
        <v>0</v>
      </c>
      <c r="BE42" s="236">
        <v>0</v>
      </c>
      <c r="BF42" s="236">
        <v>0</v>
      </c>
      <c r="BG42" s="236">
        <v>0</v>
      </c>
      <c r="BH42" s="236">
        <v>0</v>
      </c>
      <c r="BI42" s="236">
        <v>0</v>
      </c>
      <c r="BJ42" s="236">
        <v>0</v>
      </c>
      <c r="BK42" s="236">
        <v>0</v>
      </c>
      <c r="BL42" s="236">
        <v>0</v>
      </c>
      <c r="BM42" s="236">
        <v>0</v>
      </c>
      <c r="BN42" s="236">
        <v>0</v>
      </c>
      <c r="BO42" s="236">
        <v>0</v>
      </c>
      <c r="BP42" s="236">
        <v>0</v>
      </c>
      <c r="BQ42" s="236">
        <v>0</v>
      </c>
      <c r="BR42" s="236">
        <v>0</v>
      </c>
      <c r="BS42" s="236">
        <v>0</v>
      </c>
      <c r="BT42" s="236">
        <v>0</v>
      </c>
      <c r="BU42" s="236">
        <v>0</v>
      </c>
      <c r="BV42" s="236">
        <v>0</v>
      </c>
      <c r="BW42" s="236">
        <v>0</v>
      </c>
      <c r="BX42" s="236">
        <v>0</v>
      </c>
      <c r="BY42" s="236">
        <v>0</v>
      </c>
      <c r="BZ42" s="236">
        <v>0</v>
      </c>
      <c r="CA42" s="236">
        <v>0</v>
      </c>
      <c r="CB42" s="236">
        <v>0</v>
      </c>
      <c r="CC42" s="236">
        <v>0</v>
      </c>
      <c r="CD42" s="236">
        <v>0</v>
      </c>
      <c r="CE42" s="236">
        <v>0</v>
      </c>
      <c r="CF42" s="236">
        <v>0</v>
      </c>
      <c r="CG42" s="236">
        <v>0</v>
      </c>
      <c r="CH42" s="236">
        <v>0</v>
      </c>
      <c r="CI42" s="236">
        <v>0</v>
      </c>
      <c r="CJ42" s="236">
        <v>0</v>
      </c>
      <c r="CK42" s="236">
        <v>0</v>
      </c>
      <c r="CL42" s="236">
        <v>0</v>
      </c>
      <c r="CM42" s="236">
        <v>0</v>
      </c>
      <c r="CN42" s="236">
        <v>0</v>
      </c>
      <c r="CO42" s="236">
        <v>0</v>
      </c>
      <c r="CP42" s="236">
        <v>0</v>
      </c>
      <c r="CQ42" s="236">
        <v>0</v>
      </c>
      <c r="CR42" s="236">
        <v>0</v>
      </c>
      <c r="CS42" s="236">
        <v>0</v>
      </c>
      <c r="CT42" s="236">
        <v>0</v>
      </c>
      <c r="CU42" s="236">
        <v>0</v>
      </c>
      <c r="CV42" s="236">
        <v>0</v>
      </c>
      <c r="CW42" s="236">
        <v>0</v>
      </c>
      <c r="CX42" s="236">
        <v>0</v>
      </c>
      <c r="CY42" s="236">
        <v>0</v>
      </c>
      <c r="CZ42" s="236">
        <v>0</v>
      </c>
      <c r="DA42" s="236">
        <v>0</v>
      </c>
    </row>
    <row r="43" spans="1:105">
      <c r="A43" s="242" t="s">
        <v>1716</v>
      </c>
      <c r="B43" s="236">
        <v>0</v>
      </c>
      <c r="C43" s="236">
        <v>0</v>
      </c>
      <c r="D43" s="236">
        <v>0</v>
      </c>
      <c r="E43" s="236">
        <v>0</v>
      </c>
      <c r="F43" s="236">
        <v>0</v>
      </c>
      <c r="G43" s="236">
        <v>0</v>
      </c>
      <c r="H43" s="236">
        <v>0</v>
      </c>
      <c r="I43" s="236">
        <v>0</v>
      </c>
      <c r="J43" s="236">
        <v>0</v>
      </c>
      <c r="K43" s="236">
        <v>0</v>
      </c>
      <c r="L43" s="236">
        <v>0</v>
      </c>
      <c r="M43" s="236">
        <v>0</v>
      </c>
      <c r="N43" s="236">
        <v>0</v>
      </c>
      <c r="O43" s="236">
        <v>0</v>
      </c>
      <c r="P43" s="236">
        <v>0</v>
      </c>
      <c r="Q43" s="236">
        <v>0</v>
      </c>
      <c r="R43" s="236">
        <v>0</v>
      </c>
      <c r="S43" s="236">
        <v>0</v>
      </c>
      <c r="T43" s="236">
        <v>0</v>
      </c>
      <c r="U43" s="236">
        <v>0</v>
      </c>
      <c r="V43" s="236">
        <v>0</v>
      </c>
      <c r="W43" s="236">
        <v>0</v>
      </c>
      <c r="X43" s="236">
        <v>0</v>
      </c>
      <c r="Y43" s="236">
        <v>0</v>
      </c>
      <c r="Z43" s="236">
        <v>0</v>
      </c>
      <c r="AA43" s="236">
        <v>0</v>
      </c>
      <c r="AB43" s="236">
        <v>0</v>
      </c>
      <c r="AC43" s="236">
        <v>0</v>
      </c>
      <c r="AD43" s="236">
        <v>0</v>
      </c>
      <c r="AE43" s="236">
        <v>0</v>
      </c>
      <c r="AF43" s="236">
        <v>0</v>
      </c>
      <c r="AG43" s="236">
        <v>0</v>
      </c>
      <c r="AH43" s="236">
        <v>0</v>
      </c>
      <c r="AI43" s="236">
        <v>0</v>
      </c>
      <c r="AJ43" s="236">
        <v>0</v>
      </c>
      <c r="AK43" s="236">
        <v>0</v>
      </c>
      <c r="AL43" s="236">
        <v>0</v>
      </c>
      <c r="AM43" s="236">
        <v>0</v>
      </c>
      <c r="AN43" s="236">
        <v>0</v>
      </c>
      <c r="AO43" s="236">
        <v>0</v>
      </c>
      <c r="AP43" s="236">
        <v>0</v>
      </c>
      <c r="AQ43" s="236">
        <v>0</v>
      </c>
      <c r="AR43" s="236">
        <v>0</v>
      </c>
      <c r="AS43" s="236">
        <v>0</v>
      </c>
      <c r="AT43" s="236">
        <v>0</v>
      </c>
      <c r="AU43" s="236">
        <v>0</v>
      </c>
      <c r="AV43" s="236">
        <v>0</v>
      </c>
      <c r="AW43" s="236">
        <v>0</v>
      </c>
      <c r="AX43" s="236">
        <v>0</v>
      </c>
      <c r="AY43" s="236">
        <v>0</v>
      </c>
      <c r="AZ43" s="236">
        <v>0</v>
      </c>
      <c r="BA43" s="236">
        <v>0</v>
      </c>
      <c r="BB43" s="236">
        <v>0</v>
      </c>
      <c r="BC43" s="236">
        <v>0</v>
      </c>
      <c r="BD43" s="236">
        <v>0</v>
      </c>
      <c r="BE43" s="236">
        <v>0</v>
      </c>
      <c r="BF43" s="236">
        <v>0</v>
      </c>
      <c r="BG43" s="236">
        <v>0</v>
      </c>
      <c r="BH43" s="236">
        <v>0</v>
      </c>
      <c r="BI43" s="236">
        <v>0</v>
      </c>
      <c r="BJ43" s="236">
        <v>0</v>
      </c>
      <c r="BK43" s="236">
        <v>0</v>
      </c>
      <c r="BL43" s="236">
        <v>0</v>
      </c>
      <c r="BM43" s="236">
        <v>0</v>
      </c>
      <c r="BN43" s="236">
        <v>0</v>
      </c>
      <c r="BO43" s="236">
        <v>0</v>
      </c>
      <c r="BP43" s="236">
        <v>0</v>
      </c>
      <c r="BQ43" s="236">
        <v>0</v>
      </c>
      <c r="BR43" s="236">
        <v>0</v>
      </c>
      <c r="BS43" s="236">
        <v>0</v>
      </c>
      <c r="BT43" s="236">
        <v>0</v>
      </c>
      <c r="BU43" s="236">
        <v>0</v>
      </c>
      <c r="BV43" s="236">
        <v>0</v>
      </c>
      <c r="BW43" s="236">
        <v>0</v>
      </c>
      <c r="BX43" s="236">
        <v>0</v>
      </c>
      <c r="BY43" s="236">
        <v>0</v>
      </c>
      <c r="BZ43" s="236">
        <v>0</v>
      </c>
      <c r="CA43" s="236">
        <v>0</v>
      </c>
      <c r="CB43" s="236">
        <v>0</v>
      </c>
      <c r="CC43" s="236">
        <v>0</v>
      </c>
      <c r="CD43" s="236">
        <v>0</v>
      </c>
      <c r="CE43" s="236">
        <v>0</v>
      </c>
      <c r="CF43" s="236">
        <v>0</v>
      </c>
      <c r="CG43" s="236">
        <v>0</v>
      </c>
      <c r="CH43" s="236">
        <v>0</v>
      </c>
      <c r="CI43" s="236">
        <v>0</v>
      </c>
      <c r="CJ43" s="236">
        <v>0</v>
      </c>
      <c r="CK43" s="236">
        <v>0</v>
      </c>
      <c r="CL43" s="236">
        <v>0</v>
      </c>
      <c r="CM43" s="236">
        <v>0</v>
      </c>
      <c r="CN43" s="236">
        <v>0</v>
      </c>
      <c r="CO43" s="236">
        <v>0</v>
      </c>
      <c r="CP43" s="236">
        <v>0</v>
      </c>
      <c r="CQ43" s="236">
        <v>0</v>
      </c>
      <c r="CR43" s="236">
        <v>0</v>
      </c>
      <c r="CS43" s="236">
        <v>0</v>
      </c>
      <c r="CT43" s="236">
        <v>0</v>
      </c>
      <c r="CU43" s="236">
        <v>0</v>
      </c>
      <c r="CV43" s="236">
        <v>0</v>
      </c>
      <c r="CW43" s="236">
        <v>0</v>
      </c>
      <c r="CX43" s="236">
        <v>0</v>
      </c>
      <c r="CY43" s="236">
        <v>0</v>
      </c>
      <c r="CZ43" s="236">
        <v>0</v>
      </c>
      <c r="DA43" s="236">
        <v>0</v>
      </c>
    </row>
    <row r="44" spans="1:105">
      <c r="A44" s="242" t="s">
        <v>1717</v>
      </c>
      <c r="B44" s="236">
        <v>0</v>
      </c>
      <c r="C44" s="236">
        <v>0</v>
      </c>
      <c r="D44" s="236">
        <v>0</v>
      </c>
      <c r="E44" s="236">
        <v>0</v>
      </c>
      <c r="F44" s="236">
        <v>0</v>
      </c>
      <c r="G44" s="236">
        <v>0</v>
      </c>
      <c r="H44" s="236">
        <v>0</v>
      </c>
      <c r="I44" s="236">
        <v>0</v>
      </c>
      <c r="J44" s="236">
        <v>0</v>
      </c>
      <c r="K44" s="236">
        <v>0</v>
      </c>
      <c r="L44" s="236">
        <v>0</v>
      </c>
      <c r="M44" s="236">
        <v>0</v>
      </c>
      <c r="N44" s="236">
        <v>0</v>
      </c>
      <c r="O44" s="236">
        <v>0</v>
      </c>
      <c r="P44" s="236">
        <v>0</v>
      </c>
      <c r="Q44" s="236">
        <v>0</v>
      </c>
      <c r="R44" s="236">
        <v>0</v>
      </c>
      <c r="S44" s="236">
        <v>0</v>
      </c>
      <c r="T44" s="236">
        <v>0</v>
      </c>
      <c r="U44" s="236">
        <v>0</v>
      </c>
      <c r="V44" s="236">
        <v>0</v>
      </c>
      <c r="W44" s="236">
        <v>0</v>
      </c>
      <c r="X44" s="236">
        <v>0</v>
      </c>
      <c r="Y44" s="236">
        <v>0</v>
      </c>
      <c r="Z44" s="236">
        <v>0</v>
      </c>
      <c r="AA44" s="236">
        <v>0</v>
      </c>
      <c r="AB44" s="236">
        <v>0</v>
      </c>
      <c r="AC44" s="236">
        <v>0</v>
      </c>
      <c r="AD44" s="236">
        <v>0</v>
      </c>
      <c r="AE44" s="236">
        <v>0</v>
      </c>
      <c r="AF44" s="236">
        <v>0</v>
      </c>
      <c r="AG44" s="236">
        <v>0</v>
      </c>
      <c r="AH44" s="236">
        <v>0</v>
      </c>
      <c r="AI44" s="236">
        <v>0</v>
      </c>
      <c r="AJ44" s="236">
        <v>0</v>
      </c>
      <c r="AK44" s="236">
        <v>0</v>
      </c>
      <c r="AL44" s="236">
        <v>0</v>
      </c>
      <c r="AM44" s="236">
        <v>0</v>
      </c>
      <c r="AN44" s="236">
        <v>0</v>
      </c>
      <c r="AO44" s="236">
        <v>0</v>
      </c>
      <c r="AP44" s="236">
        <v>0</v>
      </c>
      <c r="AQ44" s="236">
        <v>0</v>
      </c>
      <c r="AR44" s="236">
        <v>0</v>
      </c>
      <c r="AS44" s="236">
        <v>0</v>
      </c>
      <c r="AT44" s="236">
        <v>0</v>
      </c>
      <c r="AU44" s="236">
        <v>0</v>
      </c>
      <c r="AV44" s="236">
        <v>0</v>
      </c>
      <c r="AW44" s="236">
        <v>0</v>
      </c>
      <c r="AX44" s="236">
        <v>0</v>
      </c>
      <c r="AY44" s="236">
        <v>0</v>
      </c>
      <c r="AZ44" s="236">
        <v>0</v>
      </c>
      <c r="BA44" s="236">
        <v>0</v>
      </c>
      <c r="BB44" s="236">
        <v>0</v>
      </c>
      <c r="BC44" s="236">
        <v>0</v>
      </c>
      <c r="BD44" s="236">
        <v>0</v>
      </c>
      <c r="BE44" s="236">
        <v>0</v>
      </c>
      <c r="BF44" s="236">
        <v>0</v>
      </c>
      <c r="BG44" s="236">
        <v>0</v>
      </c>
      <c r="BH44" s="236">
        <v>0</v>
      </c>
      <c r="BI44" s="236">
        <v>0</v>
      </c>
      <c r="BJ44" s="236">
        <v>0</v>
      </c>
      <c r="BK44" s="236">
        <v>0</v>
      </c>
      <c r="BL44" s="236">
        <v>0</v>
      </c>
      <c r="BM44" s="236">
        <v>0</v>
      </c>
      <c r="BN44" s="236">
        <v>0</v>
      </c>
      <c r="BO44" s="236">
        <v>0</v>
      </c>
      <c r="BP44" s="236">
        <v>0</v>
      </c>
      <c r="BQ44" s="236">
        <v>0</v>
      </c>
      <c r="BR44" s="236">
        <v>0</v>
      </c>
      <c r="BS44" s="236">
        <v>0</v>
      </c>
      <c r="BT44" s="236">
        <v>0</v>
      </c>
      <c r="BU44" s="236">
        <v>0</v>
      </c>
      <c r="BV44" s="236">
        <v>0</v>
      </c>
      <c r="BW44" s="236">
        <v>0</v>
      </c>
      <c r="BX44" s="236">
        <v>0</v>
      </c>
      <c r="BY44" s="236">
        <v>0</v>
      </c>
      <c r="BZ44" s="236">
        <v>0</v>
      </c>
      <c r="CA44" s="236">
        <v>0</v>
      </c>
      <c r="CB44" s="236">
        <v>0</v>
      </c>
      <c r="CC44" s="236">
        <v>0</v>
      </c>
      <c r="CD44" s="236">
        <v>0</v>
      </c>
      <c r="CE44" s="236">
        <v>0</v>
      </c>
      <c r="CF44" s="236">
        <v>0</v>
      </c>
      <c r="CG44" s="236">
        <v>0</v>
      </c>
      <c r="CH44" s="236">
        <v>0</v>
      </c>
      <c r="CI44" s="236">
        <v>0</v>
      </c>
      <c r="CJ44" s="236">
        <v>0</v>
      </c>
      <c r="CK44" s="236">
        <v>0</v>
      </c>
      <c r="CL44" s="236">
        <v>0</v>
      </c>
      <c r="CM44" s="236">
        <v>0</v>
      </c>
      <c r="CN44" s="236">
        <v>0</v>
      </c>
      <c r="CO44" s="236">
        <v>0</v>
      </c>
      <c r="CP44" s="236">
        <v>0</v>
      </c>
      <c r="CQ44" s="236">
        <v>0</v>
      </c>
      <c r="CR44" s="236">
        <v>0</v>
      </c>
      <c r="CS44" s="236">
        <v>0</v>
      </c>
      <c r="CT44" s="236">
        <v>0</v>
      </c>
      <c r="CU44" s="236">
        <v>0</v>
      </c>
      <c r="CV44" s="236">
        <v>0</v>
      </c>
      <c r="CW44" s="236">
        <v>0</v>
      </c>
      <c r="CX44" s="236">
        <v>0</v>
      </c>
      <c r="CY44" s="236">
        <v>0</v>
      </c>
      <c r="CZ44" s="236">
        <v>0</v>
      </c>
      <c r="DA44" s="236">
        <v>0</v>
      </c>
    </row>
    <row r="45" spans="1:105">
      <c r="A45" s="242" t="s">
        <v>1718</v>
      </c>
      <c r="B45" s="236">
        <v>0</v>
      </c>
      <c r="C45" s="236">
        <v>0</v>
      </c>
      <c r="D45" s="236">
        <v>0</v>
      </c>
      <c r="E45" s="236">
        <v>0</v>
      </c>
      <c r="F45" s="236">
        <v>0</v>
      </c>
      <c r="G45" s="236">
        <v>0</v>
      </c>
      <c r="H45" s="236">
        <v>0</v>
      </c>
      <c r="I45" s="236">
        <v>0</v>
      </c>
      <c r="J45" s="236">
        <v>0</v>
      </c>
      <c r="K45" s="236">
        <v>0</v>
      </c>
      <c r="L45" s="236">
        <v>0</v>
      </c>
      <c r="M45" s="236">
        <v>0</v>
      </c>
      <c r="N45" s="236">
        <v>0</v>
      </c>
      <c r="O45" s="236">
        <v>0</v>
      </c>
      <c r="P45" s="236">
        <v>0</v>
      </c>
      <c r="Q45" s="236">
        <v>0</v>
      </c>
      <c r="R45" s="236">
        <v>0</v>
      </c>
      <c r="S45" s="236">
        <v>0</v>
      </c>
      <c r="T45" s="236">
        <v>0</v>
      </c>
      <c r="U45" s="236">
        <v>0</v>
      </c>
      <c r="V45" s="236">
        <v>0</v>
      </c>
      <c r="W45" s="236">
        <v>0</v>
      </c>
      <c r="X45" s="236">
        <v>0</v>
      </c>
      <c r="Y45" s="236">
        <v>0</v>
      </c>
      <c r="Z45" s="236">
        <v>0</v>
      </c>
      <c r="AA45" s="236">
        <v>0</v>
      </c>
      <c r="AB45" s="236">
        <v>0</v>
      </c>
      <c r="AC45" s="236">
        <v>0</v>
      </c>
      <c r="AD45" s="236">
        <v>0</v>
      </c>
      <c r="AE45" s="236">
        <v>0</v>
      </c>
      <c r="AF45" s="236">
        <v>0</v>
      </c>
      <c r="AG45" s="236">
        <v>0</v>
      </c>
      <c r="AH45" s="236">
        <v>0</v>
      </c>
      <c r="AI45" s="236">
        <v>0</v>
      </c>
      <c r="AJ45" s="236">
        <v>0</v>
      </c>
      <c r="AK45" s="236">
        <v>0</v>
      </c>
      <c r="AL45" s="236">
        <v>0</v>
      </c>
      <c r="AM45" s="236">
        <v>0</v>
      </c>
      <c r="AN45" s="236">
        <v>0</v>
      </c>
      <c r="AO45" s="236">
        <v>0</v>
      </c>
      <c r="AP45" s="236">
        <v>0</v>
      </c>
      <c r="AQ45" s="236">
        <v>0</v>
      </c>
      <c r="AR45" s="236">
        <v>0</v>
      </c>
      <c r="AS45" s="236">
        <v>0</v>
      </c>
      <c r="AT45" s="236">
        <v>0</v>
      </c>
      <c r="AU45" s="236">
        <v>0</v>
      </c>
      <c r="AV45" s="236">
        <v>0</v>
      </c>
      <c r="AW45" s="236">
        <v>0</v>
      </c>
      <c r="AX45" s="236">
        <v>0</v>
      </c>
      <c r="AY45" s="236">
        <v>0</v>
      </c>
      <c r="AZ45" s="236">
        <v>0</v>
      </c>
      <c r="BA45" s="236">
        <v>0</v>
      </c>
      <c r="BB45" s="236">
        <v>0</v>
      </c>
      <c r="BC45" s="236">
        <v>0</v>
      </c>
      <c r="BD45" s="236">
        <v>0</v>
      </c>
      <c r="BE45" s="236">
        <v>0</v>
      </c>
      <c r="BF45" s="236">
        <v>0</v>
      </c>
      <c r="BG45" s="236">
        <v>0</v>
      </c>
      <c r="BH45" s="236">
        <v>0</v>
      </c>
      <c r="BI45" s="236">
        <v>0</v>
      </c>
      <c r="BJ45" s="236">
        <v>0</v>
      </c>
      <c r="BK45" s="236">
        <v>0</v>
      </c>
      <c r="BL45" s="236">
        <v>0</v>
      </c>
      <c r="BM45" s="236">
        <v>0</v>
      </c>
      <c r="BN45" s="236">
        <v>0</v>
      </c>
      <c r="BO45" s="236">
        <v>0</v>
      </c>
      <c r="BP45" s="236">
        <v>0</v>
      </c>
      <c r="BQ45" s="236">
        <v>0</v>
      </c>
      <c r="BR45" s="236">
        <v>0</v>
      </c>
      <c r="BS45" s="236">
        <v>0</v>
      </c>
      <c r="BT45" s="236">
        <v>0</v>
      </c>
      <c r="BU45" s="236">
        <v>0</v>
      </c>
      <c r="BV45" s="236">
        <v>0</v>
      </c>
      <c r="BW45" s="236">
        <v>0</v>
      </c>
      <c r="BX45" s="236">
        <v>0</v>
      </c>
      <c r="BY45" s="236">
        <v>0</v>
      </c>
      <c r="BZ45" s="236">
        <v>0</v>
      </c>
      <c r="CA45" s="236">
        <v>0</v>
      </c>
      <c r="CB45" s="236">
        <v>0</v>
      </c>
      <c r="CC45" s="236">
        <v>0</v>
      </c>
      <c r="CD45" s="236">
        <v>0</v>
      </c>
      <c r="CE45" s="236">
        <v>0</v>
      </c>
      <c r="CF45" s="236">
        <v>0</v>
      </c>
      <c r="CG45" s="236">
        <v>0</v>
      </c>
      <c r="CH45" s="236">
        <v>0</v>
      </c>
      <c r="CI45" s="236">
        <v>0</v>
      </c>
      <c r="CJ45" s="236">
        <v>0</v>
      </c>
      <c r="CK45" s="236">
        <v>0</v>
      </c>
      <c r="CL45" s="236">
        <v>0</v>
      </c>
      <c r="CM45" s="236">
        <v>0</v>
      </c>
      <c r="CN45" s="236">
        <v>0</v>
      </c>
      <c r="CO45" s="236">
        <v>0</v>
      </c>
      <c r="CP45" s="236">
        <v>0</v>
      </c>
      <c r="CQ45" s="236">
        <v>0</v>
      </c>
      <c r="CR45" s="236">
        <v>0</v>
      </c>
      <c r="CS45" s="236">
        <v>0</v>
      </c>
      <c r="CT45" s="236">
        <v>0</v>
      </c>
      <c r="CU45" s="236">
        <v>0</v>
      </c>
      <c r="CV45" s="236">
        <v>0</v>
      </c>
      <c r="CW45" s="236">
        <v>0</v>
      </c>
      <c r="CX45" s="236">
        <v>0</v>
      </c>
      <c r="CY45" s="236">
        <v>0</v>
      </c>
      <c r="CZ45" s="236">
        <v>0</v>
      </c>
      <c r="DA45" s="236">
        <v>0</v>
      </c>
    </row>
    <row r="46" spans="1:105">
      <c r="A46" s="242" t="s">
        <v>1719</v>
      </c>
      <c r="B46" s="236">
        <v>0</v>
      </c>
      <c r="C46" s="236">
        <v>0</v>
      </c>
      <c r="D46" s="236">
        <v>0</v>
      </c>
      <c r="E46" s="236">
        <v>0</v>
      </c>
      <c r="F46" s="236">
        <v>0</v>
      </c>
      <c r="G46" s="236">
        <v>0</v>
      </c>
      <c r="H46" s="236">
        <v>0</v>
      </c>
      <c r="I46" s="236">
        <v>0</v>
      </c>
      <c r="J46" s="236">
        <v>0</v>
      </c>
      <c r="K46" s="236">
        <v>0</v>
      </c>
      <c r="L46" s="236">
        <v>0</v>
      </c>
      <c r="M46" s="236">
        <v>0</v>
      </c>
      <c r="N46" s="236">
        <v>0</v>
      </c>
      <c r="O46" s="236">
        <v>0</v>
      </c>
      <c r="P46" s="236">
        <v>0</v>
      </c>
      <c r="Q46" s="236">
        <v>0</v>
      </c>
      <c r="R46" s="236">
        <v>0</v>
      </c>
      <c r="S46" s="236">
        <v>0</v>
      </c>
      <c r="T46" s="236">
        <v>0</v>
      </c>
      <c r="U46" s="236">
        <v>0</v>
      </c>
      <c r="V46" s="236">
        <v>0</v>
      </c>
      <c r="W46" s="236">
        <v>0</v>
      </c>
      <c r="X46" s="236">
        <v>0</v>
      </c>
      <c r="Y46" s="236">
        <v>0</v>
      </c>
      <c r="Z46" s="236">
        <v>0</v>
      </c>
      <c r="AA46" s="236">
        <v>0</v>
      </c>
      <c r="AB46" s="236">
        <v>0</v>
      </c>
      <c r="AC46" s="236">
        <v>0</v>
      </c>
      <c r="AD46" s="236">
        <v>0</v>
      </c>
      <c r="AE46" s="236">
        <v>0</v>
      </c>
      <c r="AF46" s="236">
        <v>0</v>
      </c>
      <c r="AG46" s="236">
        <v>0</v>
      </c>
      <c r="AH46" s="236">
        <v>0</v>
      </c>
      <c r="AI46" s="236">
        <v>0</v>
      </c>
      <c r="AJ46" s="236">
        <v>0</v>
      </c>
      <c r="AK46" s="236">
        <v>0</v>
      </c>
      <c r="AL46" s="236">
        <v>0</v>
      </c>
      <c r="AM46" s="236">
        <v>0</v>
      </c>
      <c r="AN46" s="236">
        <v>0</v>
      </c>
      <c r="AO46" s="236">
        <v>0</v>
      </c>
      <c r="AP46" s="236">
        <v>0</v>
      </c>
      <c r="AQ46" s="236">
        <v>0</v>
      </c>
      <c r="AR46" s="236">
        <v>0</v>
      </c>
      <c r="AS46" s="236">
        <v>0</v>
      </c>
      <c r="AT46" s="236">
        <v>0</v>
      </c>
      <c r="AU46" s="236">
        <v>0</v>
      </c>
      <c r="AV46" s="236">
        <v>0</v>
      </c>
      <c r="AW46" s="236">
        <v>0</v>
      </c>
      <c r="AX46" s="236">
        <v>0</v>
      </c>
      <c r="AY46" s="236">
        <v>0</v>
      </c>
      <c r="AZ46" s="236">
        <v>0</v>
      </c>
      <c r="BA46" s="236">
        <v>0</v>
      </c>
      <c r="BB46" s="236">
        <v>0</v>
      </c>
      <c r="BC46" s="236">
        <v>0</v>
      </c>
      <c r="BD46" s="236">
        <v>0</v>
      </c>
      <c r="BE46" s="236">
        <v>0</v>
      </c>
      <c r="BF46" s="236">
        <v>0</v>
      </c>
      <c r="BG46" s="236">
        <v>0</v>
      </c>
      <c r="BH46" s="236">
        <v>0</v>
      </c>
      <c r="BI46" s="236">
        <v>0</v>
      </c>
      <c r="BJ46" s="236">
        <v>0</v>
      </c>
      <c r="BK46" s="236">
        <v>0</v>
      </c>
      <c r="BL46" s="236">
        <v>0</v>
      </c>
      <c r="BM46" s="236">
        <v>0</v>
      </c>
      <c r="BN46" s="236">
        <v>0</v>
      </c>
      <c r="BO46" s="236">
        <v>0</v>
      </c>
      <c r="BP46" s="236">
        <v>0</v>
      </c>
      <c r="BQ46" s="236">
        <v>0</v>
      </c>
      <c r="BR46" s="236">
        <v>0</v>
      </c>
      <c r="BS46" s="236">
        <v>0</v>
      </c>
      <c r="BT46" s="236">
        <v>0</v>
      </c>
      <c r="BU46" s="236">
        <v>0</v>
      </c>
      <c r="BV46" s="236">
        <v>0</v>
      </c>
      <c r="BW46" s="236">
        <v>0</v>
      </c>
      <c r="BX46" s="236">
        <v>0</v>
      </c>
      <c r="BY46" s="236">
        <v>0</v>
      </c>
      <c r="BZ46" s="236">
        <v>0</v>
      </c>
      <c r="CA46" s="236">
        <v>0</v>
      </c>
      <c r="CB46" s="236">
        <v>0</v>
      </c>
      <c r="CC46" s="236">
        <v>0</v>
      </c>
      <c r="CD46" s="236">
        <v>0</v>
      </c>
      <c r="CE46" s="236">
        <v>0</v>
      </c>
      <c r="CF46" s="236">
        <v>0</v>
      </c>
      <c r="CG46" s="236">
        <v>0</v>
      </c>
      <c r="CH46" s="236">
        <v>0</v>
      </c>
      <c r="CI46" s="236">
        <v>0</v>
      </c>
      <c r="CJ46" s="236">
        <v>0</v>
      </c>
      <c r="CK46" s="236">
        <v>0</v>
      </c>
      <c r="CL46" s="236">
        <v>0</v>
      </c>
      <c r="CM46" s="236">
        <v>0</v>
      </c>
      <c r="CN46" s="236">
        <v>0</v>
      </c>
      <c r="CO46" s="236">
        <v>0</v>
      </c>
      <c r="CP46" s="236">
        <v>0</v>
      </c>
      <c r="CQ46" s="236">
        <v>0</v>
      </c>
      <c r="CR46" s="236">
        <v>0</v>
      </c>
      <c r="CS46" s="236">
        <v>0</v>
      </c>
      <c r="CT46" s="236">
        <v>0</v>
      </c>
      <c r="CU46" s="236">
        <v>0</v>
      </c>
      <c r="CV46" s="236">
        <v>0</v>
      </c>
      <c r="CW46" s="236">
        <v>0</v>
      </c>
      <c r="CX46" s="236">
        <v>0</v>
      </c>
      <c r="CY46" s="236">
        <v>0</v>
      </c>
      <c r="CZ46" s="236">
        <v>0</v>
      </c>
      <c r="DA46" s="236">
        <v>0</v>
      </c>
    </row>
    <row r="47" spans="1:105">
      <c r="A47" s="242" t="s">
        <v>1720</v>
      </c>
      <c r="B47" s="236">
        <v>0</v>
      </c>
      <c r="C47" s="236">
        <v>0</v>
      </c>
      <c r="D47" s="236">
        <v>0</v>
      </c>
      <c r="E47" s="236">
        <v>0</v>
      </c>
      <c r="F47" s="236">
        <v>0</v>
      </c>
      <c r="G47" s="236">
        <v>0</v>
      </c>
      <c r="H47" s="236">
        <v>0</v>
      </c>
      <c r="I47" s="236">
        <v>0</v>
      </c>
      <c r="J47" s="236">
        <v>0</v>
      </c>
      <c r="K47" s="236">
        <v>0</v>
      </c>
      <c r="L47" s="236">
        <v>0</v>
      </c>
      <c r="M47" s="236">
        <v>0</v>
      </c>
      <c r="N47" s="236">
        <v>0</v>
      </c>
      <c r="O47" s="236">
        <v>0</v>
      </c>
      <c r="P47" s="236">
        <v>0</v>
      </c>
      <c r="Q47" s="236">
        <v>0</v>
      </c>
      <c r="R47" s="236">
        <v>0</v>
      </c>
      <c r="S47" s="236">
        <v>0</v>
      </c>
      <c r="T47" s="236">
        <v>0</v>
      </c>
      <c r="U47" s="236">
        <v>0</v>
      </c>
      <c r="V47" s="236">
        <v>0</v>
      </c>
      <c r="W47" s="236">
        <v>0</v>
      </c>
      <c r="X47" s="236">
        <v>0</v>
      </c>
      <c r="Y47" s="236">
        <v>0</v>
      </c>
      <c r="Z47" s="236">
        <v>0</v>
      </c>
      <c r="AA47" s="236">
        <v>0</v>
      </c>
      <c r="AB47" s="236">
        <v>0</v>
      </c>
      <c r="AC47" s="236">
        <v>0</v>
      </c>
      <c r="AD47" s="236">
        <v>0</v>
      </c>
      <c r="AE47" s="236">
        <v>0</v>
      </c>
      <c r="AF47" s="236">
        <v>0</v>
      </c>
      <c r="AG47" s="236">
        <v>0</v>
      </c>
      <c r="AH47" s="236">
        <v>0</v>
      </c>
      <c r="AI47" s="236">
        <v>0</v>
      </c>
      <c r="AJ47" s="236">
        <v>0</v>
      </c>
      <c r="AK47" s="236">
        <v>0</v>
      </c>
      <c r="AL47" s="236">
        <v>0</v>
      </c>
      <c r="AM47" s="236">
        <v>0</v>
      </c>
      <c r="AN47" s="236">
        <v>0</v>
      </c>
      <c r="AO47" s="236">
        <v>0</v>
      </c>
      <c r="AP47" s="236">
        <v>0</v>
      </c>
      <c r="AQ47" s="236">
        <v>0</v>
      </c>
      <c r="AR47" s="236">
        <v>0</v>
      </c>
      <c r="AS47" s="236">
        <v>0</v>
      </c>
      <c r="AT47" s="236">
        <v>0</v>
      </c>
      <c r="AU47" s="236">
        <v>0</v>
      </c>
      <c r="AV47" s="236">
        <v>0</v>
      </c>
      <c r="AW47" s="236">
        <v>0</v>
      </c>
      <c r="AX47" s="236">
        <v>0</v>
      </c>
      <c r="AY47" s="236">
        <v>0</v>
      </c>
      <c r="AZ47" s="236">
        <v>0</v>
      </c>
      <c r="BA47" s="236">
        <v>0</v>
      </c>
      <c r="BB47" s="236">
        <v>0</v>
      </c>
      <c r="BC47" s="236">
        <v>0</v>
      </c>
      <c r="BD47" s="236">
        <v>0</v>
      </c>
      <c r="BE47" s="236">
        <v>0</v>
      </c>
      <c r="BF47" s="236">
        <v>0</v>
      </c>
      <c r="BG47" s="236">
        <v>0</v>
      </c>
      <c r="BH47" s="236">
        <v>0</v>
      </c>
      <c r="BI47" s="236">
        <v>0</v>
      </c>
      <c r="BJ47" s="236">
        <v>0</v>
      </c>
      <c r="BK47" s="236">
        <v>0</v>
      </c>
      <c r="BL47" s="236">
        <v>0</v>
      </c>
      <c r="BM47" s="236">
        <v>0</v>
      </c>
      <c r="BN47" s="236">
        <v>0</v>
      </c>
      <c r="BO47" s="236">
        <v>0</v>
      </c>
      <c r="BP47" s="236">
        <v>0</v>
      </c>
      <c r="BQ47" s="236">
        <v>0</v>
      </c>
      <c r="BR47" s="236">
        <v>0</v>
      </c>
      <c r="BS47" s="236">
        <v>0</v>
      </c>
      <c r="BT47" s="236">
        <v>0</v>
      </c>
      <c r="BU47" s="236">
        <v>0</v>
      </c>
      <c r="BV47" s="236">
        <v>0</v>
      </c>
      <c r="BW47" s="236">
        <v>0</v>
      </c>
      <c r="BX47" s="236">
        <v>0</v>
      </c>
      <c r="BY47" s="236">
        <v>0</v>
      </c>
      <c r="BZ47" s="236">
        <v>0</v>
      </c>
      <c r="CA47" s="236">
        <v>0</v>
      </c>
      <c r="CB47" s="236">
        <v>0</v>
      </c>
      <c r="CC47" s="236">
        <v>0</v>
      </c>
      <c r="CD47" s="236">
        <v>0</v>
      </c>
      <c r="CE47" s="236">
        <v>0</v>
      </c>
      <c r="CF47" s="236">
        <v>0</v>
      </c>
      <c r="CG47" s="236">
        <v>0</v>
      </c>
      <c r="CH47" s="236">
        <v>0</v>
      </c>
      <c r="CI47" s="236">
        <v>0</v>
      </c>
      <c r="CJ47" s="236">
        <v>0</v>
      </c>
      <c r="CK47" s="236">
        <v>0</v>
      </c>
      <c r="CL47" s="236">
        <v>0</v>
      </c>
      <c r="CM47" s="236">
        <v>0</v>
      </c>
      <c r="CN47" s="236">
        <v>0</v>
      </c>
      <c r="CO47" s="236">
        <v>0</v>
      </c>
      <c r="CP47" s="236">
        <v>0</v>
      </c>
      <c r="CQ47" s="236">
        <v>0</v>
      </c>
      <c r="CR47" s="236">
        <v>0</v>
      </c>
      <c r="CS47" s="236">
        <v>0</v>
      </c>
      <c r="CT47" s="236">
        <v>0</v>
      </c>
      <c r="CU47" s="236">
        <v>0</v>
      </c>
      <c r="CV47" s="236">
        <v>0</v>
      </c>
      <c r="CW47" s="236">
        <v>0</v>
      </c>
      <c r="CX47" s="236">
        <v>0</v>
      </c>
      <c r="CY47" s="236">
        <v>0</v>
      </c>
      <c r="CZ47" s="236">
        <v>0</v>
      </c>
      <c r="DA47" s="236">
        <v>0</v>
      </c>
    </row>
    <row r="48" spans="1:105">
      <c r="A48" s="242" t="s">
        <v>1721</v>
      </c>
      <c r="B48" s="236">
        <v>0</v>
      </c>
      <c r="C48" s="236">
        <v>0</v>
      </c>
      <c r="D48" s="236">
        <v>0</v>
      </c>
      <c r="E48" s="236">
        <v>0</v>
      </c>
      <c r="F48" s="236">
        <v>0</v>
      </c>
      <c r="G48" s="236">
        <v>0</v>
      </c>
      <c r="H48" s="236">
        <v>0</v>
      </c>
      <c r="I48" s="236">
        <v>0</v>
      </c>
      <c r="J48" s="236">
        <v>0</v>
      </c>
      <c r="K48" s="236">
        <v>0</v>
      </c>
      <c r="L48" s="236">
        <v>0</v>
      </c>
      <c r="M48" s="236">
        <v>0</v>
      </c>
      <c r="N48" s="236">
        <v>0</v>
      </c>
      <c r="O48" s="236">
        <v>0</v>
      </c>
      <c r="P48" s="236">
        <v>0</v>
      </c>
      <c r="Q48" s="236">
        <v>0</v>
      </c>
      <c r="R48" s="236">
        <v>0</v>
      </c>
      <c r="S48" s="236">
        <v>0</v>
      </c>
      <c r="T48" s="236">
        <v>0</v>
      </c>
      <c r="U48" s="236">
        <v>0</v>
      </c>
      <c r="V48" s="236">
        <v>0</v>
      </c>
      <c r="W48" s="236">
        <v>0</v>
      </c>
      <c r="X48" s="236">
        <v>0</v>
      </c>
      <c r="Y48" s="236">
        <v>0</v>
      </c>
      <c r="Z48" s="236">
        <v>0</v>
      </c>
      <c r="AA48" s="236">
        <v>0</v>
      </c>
      <c r="AB48" s="236">
        <v>0</v>
      </c>
      <c r="AC48" s="236">
        <v>0</v>
      </c>
      <c r="AD48" s="236">
        <v>0</v>
      </c>
      <c r="AE48" s="236">
        <v>0</v>
      </c>
      <c r="AF48" s="236">
        <v>0</v>
      </c>
      <c r="AG48" s="236">
        <v>0</v>
      </c>
      <c r="AH48" s="236">
        <v>0</v>
      </c>
      <c r="AI48" s="236">
        <v>0</v>
      </c>
      <c r="AJ48" s="236">
        <v>0</v>
      </c>
      <c r="AK48" s="236">
        <v>0</v>
      </c>
      <c r="AL48" s="236">
        <v>0</v>
      </c>
      <c r="AM48" s="236">
        <v>0</v>
      </c>
      <c r="AN48" s="236">
        <v>0</v>
      </c>
      <c r="AO48" s="236">
        <v>0</v>
      </c>
      <c r="AP48" s="236">
        <v>0</v>
      </c>
      <c r="AQ48" s="236">
        <v>0</v>
      </c>
      <c r="AR48" s="236">
        <v>0</v>
      </c>
      <c r="AS48" s="236">
        <v>0</v>
      </c>
      <c r="AT48" s="236">
        <v>0</v>
      </c>
      <c r="AU48" s="236">
        <v>0</v>
      </c>
      <c r="AV48" s="236">
        <v>0</v>
      </c>
      <c r="AW48" s="236">
        <v>0</v>
      </c>
      <c r="AX48" s="236">
        <v>0</v>
      </c>
      <c r="AY48" s="236">
        <v>0</v>
      </c>
      <c r="AZ48" s="236">
        <v>0</v>
      </c>
      <c r="BA48" s="236">
        <v>0</v>
      </c>
      <c r="BB48" s="236">
        <v>0</v>
      </c>
      <c r="BC48" s="236">
        <v>0</v>
      </c>
      <c r="BD48" s="236">
        <v>0</v>
      </c>
      <c r="BE48" s="236">
        <v>0</v>
      </c>
      <c r="BF48" s="236">
        <v>0</v>
      </c>
      <c r="BG48" s="236">
        <v>0</v>
      </c>
      <c r="BH48" s="236">
        <v>0</v>
      </c>
      <c r="BI48" s="236">
        <v>0</v>
      </c>
      <c r="BJ48" s="236">
        <v>0</v>
      </c>
      <c r="BK48" s="236">
        <v>0</v>
      </c>
      <c r="BL48" s="236">
        <v>0</v>
      </c>
      <c r="BM48" s="236">
        <v>0</v>
      </c>
      <c r="BN48" s="236">
        <v>0</v>
      </c>
      <c r="BO48" s="236">
        <v>0</v>
      </c>
      <c r="BP48" s="236">
        <v>0</v>
      </c>
      <c r="BQ48" s="236">
        <v>0</v>
      </c>
      <c r="BR48" s="236">
        <v>0</v>
      </c>
      <c r="BS48" s="236">
        <v>0</v>
      </c>
      <c r="BT48" s="236">
        <v>0</v>
      </c>
      <c r="BU48" s="236">
        <v>0</v>
      </c>
      <c r="BV48" s="236">
        <v>0</v>
      </c>
      <c r="BW48" s="236">
        <v>0</v>
      </c>
      <c r="BX48" s="236">
        <v>0</v>
      </c>
      <c r="BY48" s="236">
        <v>0</v>
      </c>
      <c r="BZ48" s="236">
        <v>0</v>
      </c>
      <c r="CA48" s="236">
        <v>0</v>
      </c>
      <c r="CB48" s="236">
        <v>0</v>
      </c>
      <c r="CC48" s="236">
        <v>0</v>
      </c>
      <c r="CD48" s="236">
        <v>0</v>
      </c>
      <c r="CE48" s="236">
        <v>0</v>
      </c>
      <c r="CF48" s="236">
        <v>0</v>
      </c>
      <c r="CG48" s="236">
        <v>0</v>
      </c>
      <c r="CH48" s="236">
        <v>0</v>
      </c>
      <c r="CI48" s="236">
        <v>0</v>
      </c>
      <c r="CJ48" s="236">
        <v>0</v>
      </c>
      <c r="CK48" s="236">
        <v>0</v>
      </c>
      <c r="CL48" s="236">
        <v>0</v>
      </c>
      <c r="CM48" s="236">
        <v>0</v>
      </c>
      <c r="CN48" s="236">
        <v>0</v>
      </c>
      <c r="CO48" s="236">
        <v>0</v>
      </c>
      <c r="CP48" s="236">
        <v>0</v>
      </c>
      <c r="CQ48" s="236">
        <v>0</v>
      </c>
      <c r="CR48" s="236">
        <v>0</v>
      </c>
      <c r="CS48" s="236">
        <v>0</v>
      </c>
      <c r="CT48" s="236">
        <v>0</v>
      </c>
      <c r="CU48" s="236">
        <v>0</v>
      </c>
      <c r="CV48" s="236">
        <v>0</v>
      </c>
      <c r="CW48" s="236">
        <v>0</v>
      </c>
      <c r="CX48" s="236">
        <v>0</v>
      </c>
      <c r="CY48" s="236">
        <v>0</v>
      </c>
      <c r="CZ48" s="236">
        <v>0</v>
      </c>
      <c r="DA48" s="236">
        <v>0</v>
      </c>
    </row>
    <row r="49" spans="1:105">
      <c r="A49" s="242" t="s">
        <v>1722</v>
      </c>
      <c r="B49" s="236">
        <v>0</v>
      </c>
      <c r="C49" s="236">
        <v>0</v>
      </c>
      <c r="D49" s="236">
        <v>0</v>
      </c>
      <c r="E49" s="236">
        <v>0</v>
      </c>
      <c r="F49" s="236">
        <v>0</v>
      </c>
      <c r="G49" s="236">
        <v>0</v>
      </c>
      <c r="H49" s="236">
        <v>0</v>
      </c>
      <c r="I49" s="236">
        <v>0</v>
      </c>
      <c r="J49" s="236">
        <v>0</v>
      </c>
      <c r="K49" s="236">
        <v>0</v>
      </c>
      <c r="L49" s="236">
        <v>0</v>
      </c>
      <c r="M49" s="236">
        <v>0</v>
      </c>
      <c r="N49" s="236">
        <v>0</v>
      </c>
      <c r="O49" s="236">
        <v>0</v>
      </c>
      <c r="P49" s="236">
        <v>0</v>
      </c>
      <c r="Q49" s="236">
        <v>0</v>
      </c>
      <c r="R49" s="236">
        <v>0</v>
      </c>
      <c r="S49" s="236">
        <v>0</v>
      </c>
      <c r="T49" s="236">
        <v>0</v>
      </c>
      <c r="U49" s="236">
        <v>0</v>
      </c>
      <c r="V49" s="236">
        <v>0</v>
      </c>
      <c r="W49" s="236">
        <v>0</v>
      </c>
      <c r="X49" s="236">
        <v>0</v>
      </c>
      <c r="Y49" s="236">
        <v>0</v>
      </c>
      <c r="Z49" s="236">
        <v>0</v>
      </c>
      <c r="AA49" s="236">
        <v>0</v>
      </c>
      <c r="AB49" s="236">
        <v>0</v>
      </c>
      <c r="AC49" s="236">
        <v>0</v>
      </c>
      <c r="AD49" s="236">
        <v>0</v>
      </c>
      <c r="AE49" s="236">
        <v>0</v>
      </c>
      <c r="AF49" s="236">
        <v>0</v>
      </c>
      <c r="AG49" s="236">
        <v>0</v>
      </c>
      <c r="AH49" s="236">
        <v>0</v>
      </c>
      <c r="AI49" s="236">
        <v>0</v>
      </c>
      <c r="AJ49" s="236">
        <v>0</v>
      </c>
      <c r="AK49" s="236">
        <v>0</v>
      </c>
      <c r="AL49" s="236">
        <v>0</v>
      </c>
      <c r="AM49" s="236">
        <v>0</v>
      </c>
      <c r="AN49" s="236">
        <v>0</v>
      </c>
      <c r="AO49" s="236">
        <v>0</v>
      </c>
      <c r="AP49" s="236">
        <v>0</v>
      </c>
      <c r="AQ49" s="236">
        <v>0</v>
      </c>
      <c r="AR49" s="236">
        <v>0</v>
      </c>
      <c r="AS49" s="236">
        <v>0</v>
      </c>
      <c r="AT49" s="236">
        <v>0</v>
      </c>
      <c r="AU49" s="236">
        <v>0</v>
      </c>
      <c r="AV49" s="236">
        <v>0</v>
      </c>
      <c r="AW49" s="236">
        <v>0</v>
      </c>
      <c r="AX49" s="236">
        <v>0</v>
      </c>
      <c r="AY49" s="236">
        <v>0</v>
      </c>
      <c r="AZ49" s="236">
        <v>0</v>
      </c>
      <c r="BA49" s="236">
        <v>0</v>
      </c>
      <c r="BB49" s="236">
        <v>0</v>
      </c>
      <c r="BC49" s="236">
        <v>0</v>
      </c>
      <c r="BD49" s="236">
        <v>0</v>
      </c>
      <c r="BE49" s="236">
        <v>0</v>
      </c>
      <c r="BF49" s="236">
        <v>0</v>
      </c>
      <c r="BG49" s="236">
        <v>0</v>
      </c>
      <c r="BH49" s="236">
        <v>0</v>
      </c>
      <c r="BI49" s="236">
        <v>0</v>
      </c>
      <c r="BJ49" s="236">
        <v>0</v>
      </c>
      <c r="BK49" s="236">
        <v>0</v>
      </c>
      <c r="BL49" s="236">
        <v>0</v>
      </c>
      <c r="BM49" s="236">
        <v>0</v>
      </c>
      <c r="BN49" s="236">
        <v>0</v>
      </c>
      <c r="BO49" s="236">
        <v>0</v>
      </c>
      <c r="BP49" s="236">
        <v>0</v>
      </c>
      <c r="BQ49" s="236">
        <v>0</v>
      </c>
      <c r="BR49" s="236">
        <v>0</v>
      </c>
      <c r="BS49" s="236">
        <v>0</v>
      </c>
      <c r="BT49" s="236">
        <v>0</v>
      </c>
      <c r="BU49" s="236">
        <v>0</v>
      </c>
      <c r="BV49" s="236">
        <v>0</v>
      </c>
      <c r="BW49" s="236">
        <v>0</v>
      </c>
      <c r="BX49" s="236">
        <v>0</v>
      </c>
      <c r="BY49" s="236">
        <v>0</v>
      </c>
      <c r="BZ49" s="236">
        <v>0</v>
      </c>
      <c r="CA49" s="236">
        <v>0</v>
      </c>
      <c r="CB49" s="236">
        <v>0</v>
      </c>
      <c r="CC49" s="236">
        <v>0</v>
      </c>
      <c r="CD49" s="236">
        <v>0</v>
      </c>
      <c r="CE49" s="236">
        <v>0</v>
      </c>
      <c r="CF49" s="236">
        <v>0</v>
      </c>
      <c r="CG49" s="236">
        <v>0</v>
      </c>
      <c r="CH49" s="236">
        <v>0</v>
      </c>
      <c r="CI49" s="236">
        <v>0</v>
      </c>
      <c r="CJ49" s="236">
        <v>0</v>
      </c>
      <c r="CK49" s="236">
        <v>0</v>
      </c>
      <c r="CL49" s="236">
        <v>0</v>
      </c>
      <c r="CM49" s="236">
        <v>0</v>
      </c>
      <c r="CN49" s="236">
        <v>0</v>
      </c>
      <c r="CO49" s="236">
        <v>0</v>
      </c>
      <c r="CP49" s="236">
        <v>0</v>
      </c>
      <c r="CQ49" s="236">
        <v>0</v>
      </c>
      <c r="CR49" s="236">
        <v>0</v>
      </c>
      <c r="CS49" s="236">
        <v>0</v>
      </c>
      <c r="CT49" s="236">
        <v>0</v>
      </c>
      <c r="CU49" s="236">
        <v>0</v>
      </c>
      <c r="CV49" s="236">
        <v>0</v>
      </c>
      <c r="CW49" s="236">
        <v>0</v>
      </c>
      <c r="CX49" s="236">
        <v>0</v>
      </c>
      <c r="CY49" s="236">
        <v>0</v>
      </c>
      <c r="CZ49" s="236">
        <v>0</v>
      </c>
      <c r="DA49" s="236">
        <v>0</v>
      </c>
    </row>
    <row r="50" spans="1:105">
      <c r="A50" s="242" t="s">
        <v>1723</v>
      </c>
      <c r="B50" s="236">
        <v>0</v>
      </c>
      <c r="C50" s="236">
        <v>0</v>
      </c>
      <c r="D50" s="236">
        <v>0</v>
      </c>
      <c r="E50" s="236">
        <v>0</v>
      </c>
      <c r="F50" s="236">
        <v>0</v>
      </c>
      <c r="G50" s="236">
        <v>0</v>
      </c>
      <c r="H50" s="236">
        <v>0</v>
      </c>
      <c r="I50" s="236">
        <v>0</v>
      </c>
      <c r="J50" s="236">
        <v>0</v>
      </c>
      <c r="K50" s="236">
        <v>0</v>
      </c>
      <c r="L50" s="236">
        <v>0</v>
      </c>
      <c r="M50" s="236">
        <v>0</v>
      </c>
      <c r="N50" s="236">
        <v>0</v>
      </c>
      <c r="O50" s="236">
        <v>0</v>
      </c>
      <c r="P50" s="236">
        <v>0</v>
      </c>
      <c r="Q50" s="236">
        <v>0</v>
      </c>
      <c r="R50" s="236">
        <v>0</v>
      </c>
      <c r="S50" s="236">
        <v>0</v>
      </c>
      <c r="T50" s="236">
        <v>0</v>
      </c>
      <c r="U50" s="236">
        <v>0</v>
      </c>
      <c r="V50" s="236">
        <v>0</v>
      </c>
      <c r="W50" s="236">
        <v>0</v>
      </c>
      <c r="X50" s="236">
        <v>0</v>
      </c>
      <c r="Y50" s="236">
        <v>0</v>
      </c>
      <c r="Z50" s="236">
        <v>0</v>
      </c>
      <c r="AA50" s="236">
        <v>0</v>
      </c>
      <c r="AB50" s="236">
        <v>0</v>
      </c>
      <c r="AC50" s="236">
        <v>0</v>
      </c>
      <c r="AD50" s="236">
        <v>0</v>
      </c>
      <c r="AE50" s="236">
        <v>0</v>
      </c>
      <c r="AF50" s="236">
        <v>0</v>
      </c>
      <c r="AG50" s="236">
        <v>0</v>
      </c>
      <c r="AH50" s="236">
        <v>0</v>
      </c>
      <c r="AI50" s="236">
        <v>0</v>
      </c>
      <c r="AJ50" s="236">
        <v>0</v>
      </c>
      <c r="AK50" s="236">
        <v>0</v>
      </c>
      <c r="AL50" s="236">
        <v>0</v>
      </c>
      <c r="AM50" s="236">
        <v>0</v>
      </c>
      <c r="AN50" s="236">
        <v>0</v>
      </c>
      <c r="AO50" s="236">
        <v>0</v>
      </c>
      <c r="AP50" s="236">
        <v>0</v>
      </c>
      <c r="AQ50" s="236">
        <v>0</v>
      </c>
      <c r="AR50" s="236">
        <v>0</v>
      </c>
      <c r="AS50" s="236">
        <v>0</v>
      </c>
      <c r="AT50" s="236">
        <v>0</v>
      </c>
      <c r="AU50" s="236">
        <v>0</v>
      </c>
      <c r="AV50" s="236">
        <v>0</v>
      </c>
      <c r="AW50" s="236">
        <v>0</v>
      </c>
      <c r="AX50" s="236">
        <v>0</v>
      </c>
      <c r="AY50" s="236">
        <v>0</v>
      </c>
      <c r="AZ50" s="236">
        <v>0</v>
      </c>
      <c r="BA50" s="236">
        <v>0</v>
      </c>
      <c r="BB50" s="236">
        <v>0</v>
      </c>
      <c r="BC50" s="236">
        <v>0</v>
      </c>
      <c r="BD50" s="236">
        <v>0</v>
      </c>
      <c r="BE50" s="236">
        <v>0</v>
      </c>
      <c r="BF50" s="236">
        <v>0</v>
      </c>
      <c r="BG50" s="236">
        <v>0</v>
      </c>
      <c r="BH50" s="236">
        <v>0</v>
      </c>
      <c r="BI50" s="236">
        <v>0</v>
      </c>
      <c r="BJ50" s="236">
        <v>0</v>
      </c>
      <c r="BK50" s="236">
        <v>0</v>
      </c>
      <c r="BL50" s="236">
        <v>0</v>
      </c>
      <c r="BM50" s="236">
        <v>0</v>
      </c>
      <c r="BN50" s="236">
        <v>0</v>
      </c>
      <c r="BO50" s="236">
        <v>0</v>
      </c>
      <c r="BP50" s="236">
        <v>0</v>
      </c>
      <c r="BQ50" s="236">
        <v>0</v>
      </c>
      <c r="BR50" s="236">
        <v>0</v>
      </c>
      <c r="BS50" s="236">
        <v>0</v>
      </c>
      <c r="BT50" s="236">
        <v>0</v>
      </c>
      <c r="BU50" s="236">
        <v>0</v>
      </c>
      <c r="BV50" s="236">
        <v>0</v>
      </c>
      <c r="BW50" s="236">
        <v>0</v>
      </c>
      <c r="BX50" s="236">
        <v>0</v>
      </c>
      <c r="BY50" s="236">
        <v>0</v>
      </c>
      <c r="BZ50" s="236">
        <v>0</v>
      </c>
      <c r="CA50" s="236">
        <v>0</v>
      </c>
      <c r="CB50" s="236">
        <v>0</v>
      </c>
      <c r="CC50" s="236">
        <v>0</v>
      </c>
      <c r="CD50" s="236">
        <v>0</v>
      </c>
      <c r="CE50" s="236">
        <v>0</v>
      </c>
      <c r="CF50" s="236">
        <v>0</v>
      </c>
      <c r="CG50" s="236">
        <v>0</v>
      </c>
      <c r="CH50" s="236">
        <v>0</v>
      </c>
      <c r="CI50" s="236">
        <v>0</v>
      </c>
      <c r="CJ50" s="236">
        <v>0</v>
      </c>
      <c r="CK50" s="236">
        <v>0</v>
      </c>
      <c r="CL50" s="236">
        <v>0</v>
      </c>
      <c r="CM50" s="236">
        <v>0</v>
      </c>
      <c r="CN50" s="236">
        <v>0</v>
      </c>
      <c r="CO50" s="236">
        <v>0</v>
      </c>
      <c r="CP50" s="236">
        <v>0</v>
      </c>
      <c r="CQ50" s="236">
        <v>0</v>
      </c>
      <c r="CR50" s="236">
        <v>0</v>
      </c>
      <c r="CS50" s="236">
        <v>0</v>
      </c>
      <c r="CT50" s="236">
        <v>0</v>
      </c>
      <c r="CU50" s="236">
        <v>0</v>
      </c>
      <c r="CV50" s="236">
        <v>0</v>
      </c>
      <c r="CW50" s="236">
        <v>0</v>
      </c>
      <c r="CX50" s="236">
        <v>0</v>
      </c>
      <c r="CY50" s="236">
        <v>0</v>
      </c>
      <c r="CZ50" s="236">
        <v>0</v>
      </c>
      <c r="DA50" s="236">
        <v>0</v>
      </c>
    </row>
    <row r="51" spans="1:105">
      <c r="A51" s="242" t="s">
        <v>1724</v>
      </c>
      <c r="B51" s="236">
        <v>0</v>
      </c>
      <c r="C51" s="236">
        <v>0</v>
      </c>
      <c r="D51" s="236">
        <v>0</v>
      </c>
      <c r="E51" s="236">
        <v>0</v>
      </c>
      <c r="F51" s="236">
        <v>0</v>
      </c>
      <c r="G51" s="236">
        <v>0</v>
      </c>
      <c r="H51" s="236">
        <v>0</v>
      </c>
      <c r="I51" s="236">
        <v>0</v>
      </c>
      <c r="J51" s="236">
        <v>0</v>
      </c>
      <c r="K51" s="236">
        <v>0</v>
      </c>
      <c r="L51" s="236">
        <v>0</v>
      </c>
      <c r="M51" s="236">
        <v>0</v>
      </c>
      <c r="N51" s="236">
        <v>0</v>
      </c>
      <c r="O51" s="236">
        <v>0</v>
      </c>
      <c r="P51" s="236">
        <v>0</v>
      </c>
      <c r="Q51" s="236">
        <v>0</v>
      </c>
      <c r="R51" s="236">
        <v>0</v>
      </c>
      <c r="S51" s="236">
        <v>0</v>
      </c>
      <c r="T51" s="236">
        <v>0</v>
      </c>
      <c r="U51" s="236">
        <v>0</v>
      </c>
      <c r="V51" s="236">
        <v>0</v>
      </c>
      <c r="W51" s="236">
        <v>0</v>
      </c>
      <c r="X51" s="236">
        <v>0</v>
      </c>
      <c r="Y51" s="236">
        <v>0</v>
      </c>
      <c r="Z51" s="236">
        <v>0</v>
      </c>
      <c r="AA51" s="236">
        <v>0</v>
      </c>
      <c r="AB51" s="236">
        <v>0</v>
      </c>
      <c r="AC51" s="236">
        <v>0</v>
      </c>
      <c r="AD51" s="236">
        <v>0</v>
      </c>
      <c r="AE51" s="236">
        <v>0</v>
      </c>
      <c r="AF51" s="236">
        <v>0</v>
      </c>
      <c r="AG51" s="236">
        <v>0</v>
      </c>
      <c r="AH51" s="236">
        <v>0</v>
      </c>
      <c r="AI51" s="236">
        <v>0</v>
      </c>
      <c r="AJ51" s="236">
        <v>0</v>
      </c>
      <c r="AK51" s="236">
        <v>0</v>
      </c>
      <c r="AL51" s="236">
        <v>0</v>
      </c>
      <c r="AM51" s="236">
        <v>0</v>
      </c>
      <c r="AN51" s="236">
        <v>0</v>
      </c>
      <c r="AO51" s="236">
        <v>0</v>
      </c>
      <c r="AP51" s="236">
        <v>0</v>
      </c>
      <c r="AQ51" s="236">
        <v>0</v>
      </c>
      <c r="AR51" s="236">
        <v>0</v>
      </c>
      <c r="AS51" s="236">
        <v>0</v>
      </c>
      <c r="AT51" s="236">
        <v>0</v>
      </c>
      <c r="AU51" s="236">
        <v>0</v>
      </c>
      <c r="AV51" s="236">
        <v>0</v>
      </c>
      <c r="AW51" s="236">
        <v>0</v>
      </c>
      <c r="AX51" s="236">
        <v>0</v>
      </c>
      <c r="AY51" s="236">
        <v>0</v>
      </c>
      <c r="AZ51" s="236">
        <v>0</v>
      </c>
      <c r="BA51" s="236">
        <v>0</v>
      </c>
      <c r="BB51" s="236">
        <v>0</v>
      </c>
      <c r="BC51" s="236">
        <v>0</v>
      </c>
      <c r="BD51" s="236">
        <v>0</v>
      </c>
      <c r="BE51" s="236">
        <v>0</v>
      </c>
      <c r="BF51" s="236">
        <v>0</v>
      </c>
      <c r="BG51" s="236">
        <v>0</v>
      </c>
      <c r="BH51" s="236">
        <v>0</v>
      </c>
      <c r="BI51" s="236">
        <v>0</v>
      </c>
      <c r="BJ51" s="236">
        <v>0</v>
      </c>
      <c r="BK51" s="236">
        <v>0</v>
      </c>
      <c r="BL51" s="236">
        <v>0</v>
      </c>
      <c r="BM51" s="236">
        <v>0</v>
      </c>
      <c r="BN51" s="236">
        <v>0</v>
      </c>
      <c r="BO51" s="236">
        <v>0</v>
      </c>
      <c r="BP51" s="236">
        <v>0</v>
      </c>
      <c r="BQ51" s="236">
        <v>0</v>
      </c>
      <c r="BR51" s="236">
        <v>0</v>
      </c>
      <c r="BS51" s="236">
        <v>0</v>
      </c>
      <c r="BT51" s="236">
        <v>0</v>
      </c>
      <c r="BU51" s="236">
        <v>0</v>
      </c>
      <c r="BV51" s="236">
        <v>0</v>
      </c>
      <c r="BW51" s="236">
        <v>0</v>
      </c>
      <c r="BX51" s="236">
        <v>0</v>
      </c>
      <c r="BY51" s="236">
        <v>0</v>
      </c>
      <c r="BZ51" s="236">
        <v>0</v>
      </c>
      <c r="CA51" s="236">
        <v>0</v>
      </c>
      <c r="CB51" s="236">
        <v>0</v>
      </c>
      <c r="CC51" s="236">
        <v>0</v>
      </c>
      <c r="CD51" s="236">
        <v>0</v>
      </c>
      <c r="CE51" s="236">
        <v>0</v>
      </c>
      <c r="CF51" s="236">
        <v>0</v>
      </c>
      <c r="CG51" s="236">
        <v>0</v>
      </c>
      <c r="CH51" s="236">
        <v>0</v>
      </c>
      <c r="CI51" s="236">
        <v>0</v>
      </c>
      <c r="CJ51" s="236">
        <v>0</v>
      </c>
      <c r="CK51" s="236">
        <v>0</v>
      </c>
      <c r="CL51" s="236">
        <v>0</v>
      </c>
      <c r="CM51" s="236">
        <v>0</v>
      </c>
      <c r="CN51" s="236">
        <v>0</v>
      </c>
      <c r="CO51" s="236">
        <v>0</v>
      </c>
      <c r="CP51" s="236">
        <v>0</v>
      </c>
      <c r="CQ51" s="236">
        <v>0</v>
      </c>
      <c r="CR51" s="236">
        <v>0</v>
      </c>
      <c r="CS51" s="236">
        <v>0</v>
      </c>
      <c r="CT51" s="236">
        <v>0</v>
      </c>
      <c r="CU51" s="236">
        <v>0</v>
      </c>
      <c r="CV51" s="236">
        <v>0</v>
      </c>
      <c r="CW51" s="236">
        <v>0</v>
      </c>
      <c r="CX51" s="236">
        <v>0</v>
      </c>
      <c r="CY51" s="236">
        <v>0</v>
      </c>
      <c r="CZ51" s="236">
        <v>0</v>
      </c>
      <c r="DA51" s="236">
        <v>0</v>
      </c>
    </row>
    <row r="52" spans="1:105">
      <c r="A52" s="242" t="s">
        <v>1725</v>
      </c>
      <c r="B52" s="236">
        <v>0</v>
      </c>
      <c r="C52" s="236">
        <v>0</v>
      </c>
      <c r="D52" s="236">
        <v>0</v>
      </c>
      <c r="E52" s="236">
        <v>0</v>
      </c>
      <c r="F52" s="236">
        <v>0</v>
      </c>
      <c r="G52" s="236">
        <v>0</v>
      </c>
      <c r="H52" s="236">
        <v>0</v>
      </c>
      <c r="I52" s="236">
        <v>0</v>
      </c>
      <c r="J52" s="236">
        <v>0</v>
      </c>
      <c r="K52" s="236">
        <v>0</v>
      </c>
      <c r="L52" s="236">
        <v>0</v>
      </c>
      <c r="M52" s="236">
        <v>0</v>
      </c>
      <c r="N52" s="236">
        <v>0</v>
      </c>
      <c r="O52" s="236">
        <v>0</v>
      </c>
      <c r="P52" s="236">
        <v>0</v>
      </c>
      <c r="Q52" s="236">
        <v>0</v>
      </c>
      <c r="R52" s="236">
        <v>0</v>
      </c>
      <c r="S52" s="236">
        <v>0</v>
      </c>
      <c r="T52" s="236">
        <v>0</v>
      </c>
      <c r="U52" s="236">
        <v>0</v>
      </c>
      <c r="V52" s="236">
        <v>0</v>
      </c>
      <c r="W52" s="236">
        <v>0</v>
      </c>
      <c r="X52" s="236">
        <v>0</v>
      </c>
      <c r="Y52" s="236">
        <v>0</v>
      </c>
      <c r="Z52" s="236">
        <v>0</v>
      </c>
      <c r="AA52" s="236">
        <v>0</v>
      </c>
      <c r="AB52" s="236">
        <v>0</v>
      </c>
      <c r="AC52" s="236">
        <v>0</v>
      </c>
      <c r="AD52" s="236">
        <v>0</v>
      </c>
      <c r="AE52" s="236">
        <v>0</v>
      </c>
      <c r="AF52" s="236">
        <v>0</v>
      </c>
      <c r="AG52" s="236">
        <v>0</v>
      </c>
      <c r="AH52" s="236">
        <v>0</v>
      </c>
      <c r="AI52" s="236">
        <v>0</v>
      </c>
      <c r="AJ52" s="236">
        <v>0</v>
      </c>
      <c r="AK52" s="236">
        <v>0</v>
      </c>
      <c r="AL52" s="236">
        <v>0</v>
      </c>
      <c r="AM52" s="236">
        <v>0</v>
      </c>
      <c r="AN52" s="236">
        <v>0</v>
      </c>
      <c r="AO52" s="236">
        <v>0</v>
      </c>
      <c r="AP52" s="236">
        <v>0</v>
      </c>
      <c r="AQ52" s="236">
        <v>0</v>
      </c>
      <c r="AR52" s="236">
        <v>0</v>
      </c>
      <c r="AS52" s="236">
        <v>0</v>
      </c>
      <c r="AT52" s="236">
        <v>0</v>
      </c>
      <c r="AU52" s="236">
        <v>0</v>
      </c>
      <c r="AV52" s="236">
        <v>0</v>
      </c>
      <c r="AW52" s="236">
        <v>0</v>
      </c>
      <c r="AX52" s="236">
        <v>0</v>
      </c>
      <c r="AY52" s="236">
        <v>0</v>
      </c>
      <c r="AZ52" s="236">
        <v>0</v>
      </c>
      <c r="BA52" s="236">
        <v>0</v>
      </c>
      <c r="BB52" s="236">
        <v>0</v>
      </c>
      <c r="BC52" s="236">
        <v>0</v>
      </c>
      <c r="BD52" s="236">
        <v>0</v>
      </c>
      <c r="BE52" s="236">
        <v>0</v>
      </c>
      <c r="BF52" s="236">
        <v>0</v>
      </c>
      <c r="BG52" s="236">
        <v>0</v>
      </c>
      <c r="BH52" s="236">
        <v>0</v>
      </c>
      <c r="BI52" s="236">
        <v>0</v>
      </c>
      <c r="BJ52" s="236">
        <v>0</v>
      </c>
      <c r="BK52" s="236">
        <v>0</v>
      </c>
      <c r="BL52" s="236">
        <v>0</v>
      </c>
      <c r="BM52" s="236">
        <v>0</v>
      </c>
      <c r="BN52" s="236">
        <v>0</v>
      </c>
      <c r="BO52" s="236">
        <v>0</v>
      </c>
      <c r="BP52" s="236">
        <v>0</v>
      </c>
      <c r="BQ52" s="236">
        <v>0</v>
      </c>
      <c r="BR52" s="236">
        <v>0</v>
      </c>
      <c r="BS52" s="236">
        <v>0</v>
      </c>
      <c r="BT52" s="236">
        <v>0</v>
      </c>
      <c r="BU52" s="236">
        <v>0</v>
      </c>
      <c r="BV52" s="236">
        <v>0</v>
      </c>
      <c r="BW52" s="236">
        <v>0</v>
      </c>
      <c r="BX52" s="236">
        <v>0</v>
      </c>
      <c r="BY52" s="236">
        <v>0</v>
      </c>
      <c r="BZ52" s="236">
        <v>0</v>
      </c>
      <c r="CA52" s="236">
        <v>0</v>
      </c>
      <c r="CB52" s="236">
        <v>0</v>
      </c>
      <c r="CC52" s="236">
        <v>0</v>
      </c>
      <c r="CD52" s="236">
        <v>0</v>
      </c>
      <c r="CE52" s="236">
        <v>0</v>
      </c>
      <c r="CF52" s="236">
        <v>0</v>
      </c>
      <c r="CG52" s="236">
        <v>0</v>
      </c>
      <c r="CH52" s="236">
        <v>0</v>
      </c>
      <c r="CI52" s="236">
        <v>0</v>
      </c>
      <c r="CJ52" s="236">
        <v>0</v>
      </c>
      <c r="CK52" s="236">
        <v>0</v>
      </c>
      <c r="CL52" s="236">
        <v>0</v>
      </c>
      <c r="CM52" s="236">
        <v>0</v>
      </c>
      <c r="CN52" s="236">
        <v>0</v>
      </c>
      <c r="CO52" s="236">
        <v>0</v>
      </c>
      <c r="CP52" s="236">
        <v>0</v>
      </c>
      <c r="CQ52" s="236">
        <v>0</v>
      </c>
      <c r="CR52" s="236">
        <v>0</v>
      </c>
      <c r="CS52" s="236">
        <v>0</v>
      </c>
      <c r="CT52" s="236">
        <v>0</v>
      </c>
      <c r="CU52" s="236">
        <v>0</v>
      </c>
      <c r="CV52" s="236">
        <v>0</v>
      </c>
      <c r="CW52" s="236">
        <v>0</v>
      </c>
      <c r="CX52" s="236">
        <v>0</v>
      </c>
      <c r="CY52" s="236">
        <v>0</v>
      </c>
      <c r="CZ52" s="236">
        <v>0</v>
      </c>
      <c r="DA52" s="236">
        <v>0</v>
      </c>
    </row>
    <row r="53" spans="1:105">
      <c r="A53" s="242" t="s">
        <v>1726</v>
      </c>
      <c r="B53" s="236">
        <v>0</v>
      </c>
      <c r="C53" s="236">
        <v>0</v>
      </c>
      <c r="D53" s="236">
        <v>0</v>
      </c>
      <c r="E53" s="236">
        <v>0</v>
      </c>
      <c r="F53" s="236">
        <v>0</v>
      </c>
      <c r="G53" s="236">
        <v>0</v>
      </c>
      <c r="H53" s="236">
        <v>0</v>
      </c>
      <c r="I53" s="236">
        <v>0</v>
      </c>
      <c r="J53" s="236">
        <v>0</v>
      </c>
      <c r="K53" s="236">
        <v>0</v>
      </c>
      <c r="L53" s="236">
        <v>0</v>
      </c>
      <c r="M53" s="236">
        <v>0</v>
      </c>
      <c r="N53" s="236">
        <v>0</v>
      </c>
      <c r="O53" s="236">
        <v>0</v>
      </c>
      <c r="P53" s="236">
        <v>0</v>
      </c>
      <c r="Q53" s="236">
        <v>0</v>
      </c>
      <c r="R53" s="236">
        <v>0</v>
      </c>
      <c r="S53" s="236">
        <v>0</v>
      </c>
      <c r="T53" s="236">
        <v>0</v>
      </c>
      <c r="U53" s="236">
        <v>0</v>
      </c>
      <c r="V53" s="236">
        <v>0</v>
      </c>
      <c r="W53" s="236">
        <v>0</v>
      </c>
      <c r="X53" s="236">
        <v>0</v>
      </c>
      <c r="Y53" s="236">
        <v>0</v>
      </c>
      <c r="Z53" s="236">
        <v>0</v>
      </c>
      <c r="AA53" s="236">
        <v>0</v>
      </c>
      <c r="AB53" s="236">
        <v>0</v>
      </c>
      <c r="AC53" s="236">
        <v>0</v>
      </c>
      <c r="AD53" s="236">
        <v>0</v>
      </c>
      <c r="AE53" s="236">
        <v>0</v>
      </c>
      <c r="AF53" s="236">
        <v>0</v>
      </c>
      <c r="AG53" s="236">
        <v>0</v>
      </c>
      <c r="AH53" s="236">
        <v>0</v>
      </c>
      <c r="AI53" s="236">
        <v>0</v>
      </c>
      <c r="AJ53" s="236">
        <v>0</v>
      </c>
      <c r="AK53" s="236">
        <v>0</v>
      </c>
      <c r="AL53" s="236">
        <v>0</v>
      </c>
      <c r="AM53" s="236">
        <v>0</v>
      </c>
      <c r="AN53" s="236">
        <v>0</v>
      </c>
      <c r="AO53" s="236">
        <v>0</v>
      </c>
      <c r="AP53" s="236">
        <v>0</v>
      </c>
      <c r="AQ53" s="236">
        <v>0</v>
      </c>
      <c r="AR53" s="236">
        <v>0</v>
      </c>
      <c r="AS53" s="236">
        <v>0</v>
      </c>
      <c r="AT53" s="236">
        <v>0</v>
      </c>
      <c r="AU53" s="236">
        <v>0</v>
      </c>
      <c r="AV53" s="236">
        <v>0</v>
      </c>
      <c r="AW53" s="236">
        <v>0</v>
      </c>
      <c r="AX53" s="236">
        <v>0</v>
      </c>
      <c r="AY53" s="236">
        <v>0</v>
      </c>
      <c r="AZ53" s="236">
        <v>0</v>
      </c>
      <c r="BA53" s="236">
        <v>0</v>
      </c>
      <c r="BB53" s="236">
        <v>0</v>
      </c>
      <c r="BC53" s="236">
        <v>0</v>
      </c>
      <c r="BD53" s="236">
        <v>0</v>
      </c>
      <c r="BE53" s="236">
        <v>0</v>
      </c>
      <c r="BF53" s="236">
        <v>0</v>
      </c>
      <c r="BG53" s="236">
        <v>0</v>
      </c>
      <c r="BH53" s="236">
        <v>0</v>
      </c>
      <c r="BI53" s="236">
        <v>0</v>
      </c>
      <c r="BJ53" s="236">
        <v>0</v>
      </c>
      <c r="BK53" s="236">
        <v>0</v>
      </c>
      <c r="BL53" s="236">
        <v>0</v>
      </c>
      <c r="BM53" s="236">
        <v>0</v>
      </c>
      <c r="BN53" s="236">
        <v>0</v>
      </c>
      <c r="BO53" s="236">
        <v>0</v>
      </c>
      <c r="BP53" s="236">
        <v>0</v>
      </c>
      <c r="BQ53" s="236">
        <v>0</v>
      </c>
      <c r="BR53" s="236">
        <v>0</v>
      </c>
      <c r="BS53" s="236">
        <v>0</v>
      </c>
      <c r="BT53" s="236">
        <v>0</v>
      </c>
      <c r="BU53" s="236">
        <v>0</v>
      </c>
      <c r="BV53" s="236">
        <v>0</v>
      </c>
      <c r="BW53" s="236">
        <v>0</v>
      </c>
      <c r="BX53" s="236">
        <v>0</v>
      </c>
      <c r="BY53" s="236">
        <v>0</v>
      </c>
      <c r="BZ53" s="236">
        <v>0</v>
      </c>
      <c r="CA53" s="236">
        <v>0</v>
      </c>
      <c r="CB53" s="236">
        <v>0</v>
      </c>
      <c r="CC53" s="236">
        <v>0</v>
      </c>
      <c r="CD53" s="236">
        <v>0</v>
      </c>
      <c r="CE53" s="236">
        <v>0</v>
      </c>
      <c r="CF53" s="236">
        <v>0</v>
      </c>
      <c r="CG53" s="236">
        <v>0</v>
      </c>
      <c r="CH53" s="236">
        <v>0</v>
      </c>
      <c r="CI53" s="236">
        <v>0</v>
      </c>
      <c r="CJ53" s="236">
        <v>0</v>
      </c>
      <c r="CK53" s="236">
        <v>0</v>
      </c>
      <c r="CL53" s="236">
        <v>0</v>
      </c>
      <c r="CM53" s="236">
        <v>0</v>
      </c>
      <c r="CN53" s="236">
        <v>0</v>
      </c>
      <c r="CO53" s="236">
        <v>0</v>
      </c>
      <c r="CP53" s="236">
        <v>0</v>
      </c>
      <c r="CQ53" s="236">
        <v>0</v>
      </c>
      <c r="CR53" s="236">
        <v>0</v>
      </c>
      <c r="CS53" s="236">
        <v>0</v>
      </c>
      <c r="CT53" s="236">
        <v>0</v>
      </c>
      <c r="CU53" s="236">
        <v>0</v>
      </c>
      <c r="CV53" s="236">
        <v>0</v>
      </c>
      <c r="CW53" s="236">
        <v>0</v>
      </c>
      <c r="CX53" s="236">
        <v>0</v>
      </c>
      <c r="CY53" s="236">
        <v>0</v>
      </c>
      <c r="CZ53" s="236">
        <v>0</v>
      </c>
      <c r="DA53" s="236">
        <v>0</v>
      </c>
    </row>
    <row r="54" spans="1:105">
      <c r="A54" s="242" t="s">
        <v>1727</v>
      </c>
      <c r="B54" s="236">
        <v>0</v>
      </c>
      <c r="C54" s="236">
        <v>0</v>
      </c>
      <c r="D54" s="236">
        <v>0</v>
      </c>
      <c r="E54" s="236">
        <v>0</v>
      </c>
      <c r="F54" s="236">
        <v>0</v>
      </c>
      <c r="G54" s="236">
        <v>0</v>
      </c>
      <c r="H54" s="236">
        <v>0</v>
      </c>
      <c r="I54" s="236">
        <v>0</v>
      </c>
      <c r="J54" s="236">
        <v>0</v>
      </c>
      <c r="K54" s="236">
        <v>0</v>
      </c>
      <c r="L54" s="236">
        <v>0</v>
      </c>
      <c r="M54" s="236">
        <v>0</v>
      </c>
      <c r="N54" s="236">
        <v>0</v>
      </c>
      <c r="O54" s="236">
        <v>0</v>
      </c>
      <c r="P54" s="236">
        <v>0</v>
      </c>
      <c r="Q54" s="236">
        <v>0</v>
      </c>
      <c r="R54" s="236">
        <v>0</v>
      </c>
      <c r="S54" s="236">
        <v>0</v>
      </c>
      <c r="T54" s="236">
        <v>0</v>
      </c>
      <c r="U54" s="236">
        <v>0</v>
      </c>
      <c r="V54" s="236">
        <v>0</v>
      </c>
      <c r="W54" s="236">
        <v>0</v>
      </c>
      <c r="X54" s="236">
        <v>0</v>
      </c>
      <c r="Y54" s="236">
        <v>0</v>
      </c>
      <c r="Z54" s="236">
        <v>0</v>
      </c>
      <c r="AA54" s="236">
        <v>0</v>
      </c>
      <c r="AB54" s="236">
        <v>0</v>
      </c>
      <c r="AC54" s="236">
        <v>0</v>
      </c>
      <c r="AD54" s="236">
        <v>0</v>
      </c>
      <c r="AE54" s="236">
        <v>0</v>
      </c>
      <c r="AF54" s="236">
        <v>0</v>
      </c>
      <c r="AG54" s="236">
        <v>0</v>
      </c>
      <c r="AH54" s="236">
        <v>0</v>
      </c>
      <c r="AI54" s="236">
        <v>0</v>
      </c>
      <c r="AJ54" s="236">
        <v>0</v>
      </c>
      <c r="AK54" s="236">
        <v>0</v>
      </c>
      <c r="AL54" s="236">
        <v>0</v>
      </c>
      <c r="AM54" s="236">
        <v>0</v>
      </c>
      <c r="AN54" s="236">
        <v>0</v>
      </c>
      <c r="AO54" s="236">
        <v>0</v>
      </c>
      <c r="AP54" s="236">
        <v>0</v>
      </c>
      <c r="AQ54" s="236">
        <v>0</v>
      </c>
      <c r="AR54" s="236">
        <v>0</v>
      </c>
      <c r="AS54" s="236">
        <v>0</v>
      </c>
      <c r="AT54" s="236">
        <v>0</v>
      </c>
      <c r="AU54" s="236">
        <v>0</v>
      </c>
      <c r="AV54" s="236">
        <v>0</v>
      </c>
      <c r="AW54" s="236">
        <v>0</v>
      </c>
      <c r="AX54" s="236">
        <v>0</v>
      </c>
      <c r="AY54" s="236">
        <v>0</v>
      </c>
      <c r="AZ54" s="236">
        <v>0</v>
      </c>
      <c r="BA54" s="236">
        <v>0</v>
      </c>
      <c r="BB54" s="236">
        <v>0</v>
      </c>
      <c r="BC54" s="236">
        <v>0</v>
      </c>
      <c r="BD54" s="236">
        <v>0</v>
      </c>
      <c r="BE54" s="236">
        <v>0</v>
      </c>
      <c r="BF54" s="236">
        <v>0</v>
      </c>
      <c r="BG54" s="236">
        <v>0</v>
      </c>
      <c r="BH54" s="236">
        <v>0</v>
      </c>
      <c r="BI54" s="236">
        <v>0</v>
      </c>
      <c r="BJ54" s="236">
        <v>0</v>
      </c>
      <c r="BK54" s="236">
        <v>0</v>
      </c>
      <c r="BL54" s="236">
        <v>0</v>
      </c>
      <c r="BM54" s="236">
        <v>0</v>
      </c>
      <c r="BN54" s="236">
        <v>0</v>
      </c>
      <c r="BO54" s="236">
        <v>0</v>
      </c>
      <c r="BP54" s="236">
        <v>0</v>
      </c>
      <c r="BQ54" s="236">
        <v>0</v>
      </c>
      <c r="BR54" s="236">
        <v>0</v>
      </c>
      <c r="BS54" s="236">
        <v>0</v>
      </c>
      <c r="BT54" s="236">
        <v>0</v>
      </c>
      <c r="BU54" s="236">
        <v>0</v>
      </c>
      <c r="BV54" s="236">
        <v>0</v>
      </c>
      <c r="BW54" s="236">
        <v>0</v>
      </c>
      <c r="BX54" s="236">
        <v>0</v>
      </c>
      <c r="BY54" s="236">
        <v>0</v>
      </c>
      <c r="BZ54" s="236">
        <v>0</v>
      </c>
      <c r="CA54" s="236">
        <v>0</v>
      </c>
      <c r="CB54" s="236">
        <v>0</v>
      </c>
      <c r="CC54" s="236">
        <v>0</v>
      </c>
      <c r="CD54" s="236">
        <v>0</v>
      </c>
      <c r="CE54" s="236">
        <v>0</v>
      </c>
      <c r="CF54" s="236">
        <v>0</v>
      </c>
      <c r="CG54" s="236">
        <v>0</v>
      </c>
      <c r="CH54" s="236">
        <v>0</v>
      </c>
      <c r="CI54" s="236">
        <v>0</v>
      </c>
      <c r="CJ54" s="236">
        <v>0</v>
      </c>
      <c r="CK54" s="236">
        <v>0</v>
      </c>
      <c r="CL54" s="236">
        <v>0</v>
      </c>
      <c r="CM54" s="236">
        <v>0</v>
      </c>
      <c r="CN54" s="236">
        <v>0</v>
      </c>
      <c r="CO54" s="236">
        <v>0</v>
      </c>
      <c r="CP54" s="236">
        <v>0</v>
      </c>
      <c r="CQ54" s="236">
        <v>0</v>
      </c>
      <c r="CR54" s="236">
        <v>0</v>
      </c>
      <c r="CS54" s="236">
        <v>0</v>
      </c>
      <c r="CT54" s="236">
        <v>0</v>
      </c>
      <c r="CU54" s="236">
        <v>0</v>
      </c>
      <c r="CV54" s="236">
        <v>0</v>
      </c>
      <c r="CW54" s="236">
        <v>0</v>
      </c>
      <c r="CX54" s="236">
        <v>0</v>
      </c>
      <c r="CY54" s="236">
        <v>0</v>
      </c>
      <c r="CZ54" s="236">
        <v>0</v>
      </c>
      <c r="DA54" s="236">
        <v>0</v>
      </c>
    </row>
    <row r="55" spans="1:105">
      <c r="A55" s="242" t="s">
        <v>1728</v>
      </c>
      <c r="B55" s="236">
        <v>0</v>
      </c>
      <c r="C55" s="236">
        <v>0</v>
      </c>
      <c r="D55" s="236">
        <v>0</v>
      </c>
      <c r="E55" s="236">
        <v>0</v>
      </c>
      <c r="F55" s="236">
        <v>0</v>
      </c>
      <c r="G55" s="236">
        <v>0</v>
      </c>
      <c r="H55" s="236">
        <v>0</v>
      </c>
      <c r="I55" s="236">
        <v>0</v>
      </c>
      <c r="J55" s="236">
        <v>0</v>
      </c>
      <c r="K55" s="236">
        <v>0</v>
      </c>
      <c r="L55" s="236">
        <v>0</v>
      </c>
      <c r="M55" s="236">
        <v>0</v>
      </c>
      <c r="N55" s="236">
        <v>0</v>
      </c>
      <c r="O55" s="236">
        <v>0</v>
      </c>
      <c r="P55" s="236">
        <v>0</v>
      </c>
      <c r="Q55" s="236">
        <v>0</v>
      </c>
      <c r="R55" s="236">
        <v>0</v>
      </c>
      <c r="S55" s="236">
        <v>0</v>
      </c>
      <c r="T55" s="236">
        <v>0</v>
      </c>
      <c r="U55" s="236">
        <v>0</v>
      </c>
      <c r="V55" s="236">
        <v>0</v>
      </c>
      <c r="W55" s="236">
        <v>0</v>
      </c>
      <c r="X55" s="236">
        <v>0</v>
      </c>
      <c r="Y55" s="236">
        <v>0</v>
      </c>
      <c r="Z55" s="236">
        <v>0</v>
      </c>
      <c r="AA55" s="236">
        <v>0</v>
      </c>
      <c r="AB55" s="236">
        <v>0</v>
      </c>
      <c r="AC55" s="236">
        <v>0</v>
      </c>
      <c r="AD55" s="236">
        <v>0</v>
      </c>
      <c r="AE55" s="236">
        <v>0</v>
      </c>
      <c r="AF55" s="236">
        <v>0</v>
      </c>
      <c r="AG55" s="236">
        <v>0</v>
      </c>
      <c r="AH55" s="236">
        <v>0</v>
      </c>
      <c r="AI55" s="236">
        <v>0</v>
      </c>
      <c r="AJ55" s="236">
        <v>0</v>
      </c>
      <c r="AK55" s="236">
        <v>0</v>
      </c>
      <c r="AL55" s="236">
        <v>0</v>
      </c>
      <c r="AM55" s="236">
        <v>0</v>
      </c>
      <c r="AN55" s="236">
        <v>0</v>
      </c>
      <c r="AO55" s="236">
        <v>0</v>
      </c>
      <c r="AP55" s="236">
        <v>0</v>
      </c>
      <c r="AQ55" s="236">
        <v>0</v>
      </c>
      <c r="AR55" s="236">
        <v>0</v>
      </c>
      <c r="AS55" s="236">
        <v>0</v>
      </c>
      <c r="AT55" s="236">
        <v>0</v>
      </c>
      <c r="AU55" s="236">
        <v>0</v>
      </c>
      <c r="AV55" s="236">
        <v>0</v>
      </c>
      <c r="AW55" s="236">
        <v>0</v>
      </c>
      <c r="AX55" s="236">
        <v>0</v>
      </c>
      <c r="AY55" s="236">
        <v>0</v>
      </c>
      <c r="AZ55" s="236">
        <v>0</v>
      </c>
      <c r="BA55" s="236">
        <v>0</v>
      </c>
      <c r="BB55" s="236">
        <v>0</v>
      </c>
      <c r="BC55" s="236">
        <v>0</v>
      </c>
      <c r="BD55" s="236">
        <v>0</v>
      </c>
      <c r="BE55" s="236">
        <v>0</v>
      </c>
      <c r="BF55" s="236">
        <v>0</v>
      </c>
      <c r="BG55" s="236">
        <v>0</v>
      </c>
      <c r="BH55" s="236">
        <v>0</v>
      </c>
      <c r="BI55" s="236">
        <v>0</v>
      </c>
      <c r="BJ55" s="236">
        <v>0</v>
      </c>
      <c r="BK55" s="236">
        <v>0</v>
      </c>
      <c r="BL55" s="236">
        <v>0</v>
      </c>
      <c r="BM55" s="236">
        <v>0</v>
      </c>
      <c r="BN55" s="236">
        <v>0</v>
      </c>
      <c r="BO55" s="236">
        <v>0</v>
      </c>
      <c r="BP55" s="236">
        <v>0</v>
      </c>
      <c r="BQ55" s="236">
        <v>0</v>
      </c>
      <c r="BR55" s="236">
        <v>0</v>
      </c>
      <c r="BS55" s="236">
        <v>0</v>
      </c>
      <c r="BT55" s="236">
        <v>0</v>
      </c>
      <c r="BU55" s="236">
        <v>0</v>
      </c>
      <c r="BV55" s="236">
        <v>0</v>
      </c>
      <c r="BW55" s="236">
        <v>0</v>
      </c>
      <c r="BX55" s="236">
        <v>0</v>
      </c>
      <c r="BY55" s="236">
        <v>0</v>
      </c>
      <c r="BZ55" s="236">
        <v>0</v>
      </c>
      <c r="CA55" s="236">
        <v>0</v>
      </c>
      <c r="CB55" s="236">
        <v>0</v>
      </c>
      <c r="CC55" s="236">
        <v>0</v>
      </c>
      <c r="CD55" s="236">
        <v>0</v>
      </c>
      <c r="CE55" s="236">
        <v>0</v>
      </c>
      <c r="CF55" s="236">
        <v>0</v>
      </c>
      <c r="CG55" s="236">
        <v>0</v>
      </c>
      <c r="CH55" s="236">
        <v>0</v>
      </c>
      <c r="CI55" s="236">
        <v>0</v>
      </c>
      <c r="CJ55" s="236">
        <v>0</v>
      </c>
      <c r="CK55" s="236">
        <v>0</v>
      </c>
      <c r="CL55" s="236">
        <v>0</v>
      </c>
      <c r="CM55" s="236">
        <v>0</v>
      </c>
      <c r="CN55" s="236">
        <v>0</v>
      </c>
      <c r="CO55" s="236">
        <v>0</v>
      </c>
      <c r="CP55" s="236">
        <v>0</v>
      </c>
      <c r="CQ55" s="236">
        <v>0</v>
      </c>
      <c r="CR55" s="236">
        <v>0</v>
      </c>
      <c r="CS55" s="236">
        <v>0</v>
      </c>
      <c r="CT55" s="236">
        <v>0</v>
      </c>
      <c r="CU55" s="236">
        <v>0</v>
      </c>
      <c r="CV55" s="236">
        <v>0</v>
      </c>
      <c r="CW55" s="236">
        <v>0</v>
      </c>
      <c r="CX55" s="236">
        <v>0</v>
      </c>
      <c r="CY55" s="236">
        <v>0</v>
      </c>
      <c r="CZ55" s="236">
        <v>0</v>
      </c>
      <c r="DA55" s="236">
        <v>0</v>
      </c>
    </row>
    <row r="57" spans="1:105">
      <c r="A57" s="246" t="s">
        <v>1729</v>
      </c>
      <c r="B57" s="247"/>
      <c r="C57" s="247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  <c r="BZ57" s="247"/>
      <c r="CA57" s="247"/>
      <c r="CB57" s="247"/>
      <c r="CC57" s="247"/>
      <c r="CD57" s="247"/>
      <c r="CE57" s="247"/>
      <c r="CF57" s="247"/>
      <c r="CG57" s="247"/>
      <c r="CH57" s="247"/>
      <c r="CI57" s="247"/>
      <c r="CJ57" s="247"/>
      <c r="CK57" s="247"/>
      <c r="CL57" s="247"/>
      <c r="CM57" s="247"/>
      <c r="CN57" s="247"/>
      <c r="CO57" s="247"/>
      <c r="CP57" s="247"/>
      <c r="CQ57" s="247"/>
      <c r="CR57" s="247"/>
      <c r="CS57" s="247"/>
      <c r="CT57" s="247"/>
      <c r="CU57" s="247"/>
      <c r="CV57" s="247"/>
      <c r="CW57" s="247"/>
      <c r="CX57" s="247"/>
      <c r="CY57" s="247"/>
      <c r="CZ57" s="247"/>
      <c r="DA57" s="247"/>
    </row>
    <row r="58" spans="1:105">
      <c r="A58" s="242" t="s">
        <v>1512</v>
      </c>
      <c r="B58" s="236">
        <v>0</v>
      </c>
      <c r="C58" s="236">
        <v>0</v>
      </c>
      <c r="D58" s="236">
        <v>0</v>
      </c>
      <c r="E58" s="236">
        <v>0</v>
      </c>
      <c r="F58" s="236">
        <v>0</v>
      </c>
      <c r="G58" s="236">
        <v>0</v>
      </c>
      <c r="H58" s="236">
        <v>0</v>
      </c>
      <c r="I58" s="236">
        <v>0</v>
      </c>
      <c r="J58" s="236">
        <v>0</v>
      </c>
      <c r="K58" s="236">
        <v>0</v>
      </c>
      <c r="L58" s="236">
        <v>0</v>
      </c>
      <c r="M58" s="236">
        <v>0</v>
      </c>
      <c r="N58" s="236">
        <v>0</v>
      </c>
      <c r="O58" s="236">
        <v>0</v>
      </c>
      <c r="P58" s="236">
        <v>0</v>
      </c>
      <c r="Q58" s="236">
        <v>0</v>
      </c>
      <c r="R58" s="236">
        <v>0</v>
      </c>
      <c r="S58" s="236">
        <v>0</v>
      </c>
      <c r="T58" s="236">
        <v>0</v>
      </c>
      <c r="U58" s="236">
        <v>0</v>
      </c>
      <c r="V58" s="236">
        <v>0</v>
      </c>
      <c r="W58" s="236">
        <v>0</v>
      </c>
      <c r="X58" s="236">
        <v>0</v>
      </c>
      <c r="Y58" s="236">
        <v>0</v>
      </c>
      <c r="Z58" s="236">
        <v>0</v>
      </c>
      <c r="AA58" s="236">
        <v>0</v>
      </c>
      <c r="AB58" s="236">
        <v>0</v>
      </c>
      <c r="AC58" s="236">
        <v>0</v>
      </c>
      <c r="AD58" s="236">
        <v>0</v>
      </c>
      <c r="AE58" s="236">
        <v>0</v>
      </c>
      <c r="AF58" s="236">
        <v>0</v>
      </c>
      <c r="AG58" s="236">
        <v>0</v>
      </c>
      <c r="AH58" s="236">
        <v>0</v>
      </c>
      <c r="AI58" s="236">
        <v>0</v>
      </c>
      <c r="AJ58" s="236">
        <v>0</v>
      </c>
      <c r="AK58" s="236">
        <v>844872</v>
      </c>
      <c r="AL58" s="236">
        <v>973399</v>
      </c>
      <c r="AM58" s="236">
        <v>1019568</v>
      </c>
      <c r="AN58" s="236">
        <v>2837839</v>
      </c>
      <c r="AO58" s="236">
        <v>988571</v>
      </c>
      <c r="AP58" s="236">
        <v>973875</v>
      </c>
      <c r="AQ58" s="236">
        <v>959844</v>
      </c>
      <c r="AR58" s="236">
        <v>946679</v>
      </c>
      <c r="AS58" s="236">
        <v>934045</v>
      </c>
      <c r="AT58" s="236">
        <v>922116</v>
      </c>
      <c r="AU58" s="236">
        <v>910769</v>
      </c>
      <c r="AV58" s="236">
        <v>899759</v>
      </c>
      <c r="AW58" s="236">
        <v>889415</v>
      </c>
      <c r="AX58" s="236">
        <v>879345</v>
      </c>
      <c r="AY58" s="236">
        <v>869734</v>
      </c>
      <c r="AZ58" s="236">
        <v>860613</v>
      </c>
      <c r="BA58" s="236">
        <v>11034765</v>
      </c>
      <c r="BB58" s="236">
        <v>863314</v>
      </c>
      <c r="BC58" s="236">
        <v>854799</v>
      </c>
      <c r="BD58" s="236">
        <v>846358</v>
      </c>
      <c r="BE58" s="236">
        <v>838120</v>
      </c>
      <c r="BF58" s="236">
        <v>830015</v>
      </c>
      <c r="BG58" s="236">
        <v>822181</v>
      </c>
      <c r="BH58" s="236">
        <v>814570</v>
      </c>
      <c r="BI58" s="236">
        <v>807046</v>
      </c>
      <c r="BJ58" s="236">
        <v>799854</v>
      </c>
      <c r="BK58" s="236">
        <v>792747</v>
      </c>
      <c r="BL58" s="236">
        <v>785864</v>
      </c>
      <c r="BM58" s="236">
        <v>779239</v>
      </c>
      <c r="BN58" s="236">
        <v>9834107</v>
      </c>
      <c r="BO58" s="236">
        <v>749063</v>
      </c>
      <c r="BP58" s="236">
        <v>743015</v>
      </c>
      <c r="BQ58" s="236">
        <v>736961</v>
      </c>
      <c r="BR58" s="236">
        <v>730990</v>
      </c>
      <c r="BS58" s="236">
        <v>725063</v>
      </c>
      <c r="BT58" s="236">
        <v>719284</v>
      </c>
      <c r="BU58" s="236">
        <v>713622</v>
      </c>
      <c r="BV58" s="236">
        <v>707983</v>
      </c>
      <c r="BW58" s="236">
        <v>702552</v>
      </c>
      <c r="BX58" s="236">
        <v>697151</v>
      </c>
      <c r="BY58" s="236">
        <v>691886</v>
      </c>
      <c r="BZ58" s="236">
        <v>686784</v>
      </c>
      <c r="CA58" s="236">
        <v>8604354</v>
      </c>
      <c r="CB58" s="236">
        <v>683517</v>
      </c>
      <c r="CC58" s="236">
        <v>678649</v>
      </c>
      <c r="CD58" s="236">
        <v>673753</v>
      </c>
      <c r="CE58" s="236">
        <v>668897</v>
      </c>
      <c r="CF58" s="236">
        <v>664056</v>
      </c>
      <c r="CG58" s="236">
        <v>659313</v>
      </c>
      <c r="CH58" s="236">
        <v>654646</v>
      </c>
      <c r="CI58" s="236">
        <v>649978</v>
      </c>
      <c r="CJ58" s="236">
        <v>645464</v>
      </c>
      <c r="CK58" s="236">
        <v>640959</v>
      </c>
      <c r="CL58" s="236">
        <v>636544</v>
      </c>
      <c r="CM58" s="236">
        <v>632222</v>
      </c>
      <c r="CN58" s="236">
        <v>7887998</v>
      </c>
      <c r="CO58" s="236">
        <v>640682</v>
      </c>
      <c r="CP58" s="236">
        <v>636433</v>
      </c>
      <c r="CQ58" s="236">
        <v>632170</v>
      </c>
      <c r="CR58" s="236">
        <v>627966</v>
      </c>
      <c r="CS58" s="236">
        <v>623764</v>
      </c>
      <c r="CT58" s="236">
        <v>619635</v>
      </c>
      <c r="CU58" s="236">
        <v>615560</v>
      </c>
      <c r="CV58" s="236">
        <v>611475</v>
      </c>
      <c r="CW58" s="236">
        <v>607513</v>
      </c>
      <c r="CX58" s="236">
        <v>603550</v>
      </c>
      <c r="CY58" s="236">
        <v>599663</v>
      </c>
      <c r="CZ58" s="236">
        <v>595871</v>
      </c>
      <c r="DA58" s="236">
        <v>7414282</v>
      </c>
    </row>
    <row r="60" spans="1:105">
      <c r="A60" s="245" t="s">
        <v>1730</v>
      </c>
    </row>
    <row r="61" spans="1:105">
      <c r="A61" s="242" t="s">
        <v>1731</v>
      </c>
      <c r="B61" s="236">
        <v>0</v>
      </c>
      <c r="C61" s="236">
        <v>0</v>
      </c>
      <c r="D61" s="236">
        <v>0</v>
      </c>
      <c r="E61" s="236">
        <v>0</v>
      </c>
      <c r="F61" s="236">
        <v>0</v>
      </c>
      <c r="G61" s="236">
        <v>0</v>
      </c>
      <c r="H61" s="236">
        <v>0</v>
      </c>
      <c r="I61" s="236">
        <v>0</v>
      </c>
      <c r="J61" s="236">
        <v>0</v>
      </c>
      <c r="K61" s="236">
        <v>0</v>
      </c>
      <c r="L61" s="236">
        <v>0</v>
      </c>
      <c r="M61" s="236">
        <v>0</v>
      </c>
      <c r="N61" s="236">
        <v>0</v>
      </c>
      <c r="O61" s="236">
        <v>0</v>
      </c>
      <c r="P61" s="236">
        <v>0</v>
      </c>
      <c r="Q61" s="236">
        <v>0</v>
      </c>
      <c r="R61" s="236">
        <v>0</v>
      </c>
      <c r="S61" s="236">
        <v>0</v>
      </c>
      <c r="T61" s="236">
        <v>0</v>
      </c>
      <c r="U61" s="236">
        <v>0</v>
      </c>
      <c r="V61" s="236">
        <v>0</v>
      </c>
      <c r="W61" s="236">
        <v>0</v>
      </c>
      <c r="X61" s="236">
        <v>0</v>
      </c>
      <c r="Y61" s="236">
        <v>0</v>
      </c>
      <c r="Z61" s="236">
        <v>0</v>
      </c>
      <c r="AA61" s="236">
        <v>0</v>
      </c>
      <c r="AB61" s="236">
        <v>0</v>
      </c>
      <c r="AC61" s="236">
        <v>0</v>
      </c>
      <c r="AD61" s="236">
        <v>0</v>
      </c>
      <c r="AE61" s="236">
        <v>0</v>
      </c>
      <c r="AF61" s="236">
        <v>0</v>
      </c>
      <c r="AG61" s="236">
        <v>0</v>
      </c>
      <c r="AH61" s="236">
        <v>0</v>
      </c>
      <c r="AI61" s="236">
        <v>0</v>
      </c>
      <c r="AJ61" s="236">
        <v>0</v>
      </c>
      <c r="AK61" s="236">
        <v>0</v>
      </c>
      <c r="AL61" s="236">
        <v>0</v>
      </c>
      <c r="AM61" s="236">
        <v>0</v>
      </c>
      <c r="AN61" s="236">
        <v>0</v>
      </c>
      <c r="AO61" s="236">
        <v>-124743.386396455</v>
      </c>
      <c r="AP61" s="236">
        <v>-124743.386396455</v>
      </c>
      <c r="AQ61" s="236">
        <v>-124743.386396455</v>
      </c>
      <c r="AR61" s="236">
        <v>-136391.15529923001</v>
      </c>
      <c r="AS61" s="236">
        <v>-136391.15529923001</v>
      </c>
      <c r="AT61" s="236">
        <v>-136391.15529923001</v>
      </c>
      <c r="AU61" s="236">
        <v>-176173.46764167899</v>
      </c>
      <c r="AV61" s="236">
        <v>-176173.46764167899</v>
      </c>
      <c r="AW61" s="236">
        <v>-176173.46764168001</v>
      </c>
      <c r="AX61" s="236">
        <v>-114526.47168988</v>
      </c>
      <c r="AY61" s="236">
        <v>-114526.47168988</v>
      </c>
      <c r="AZ61" s="236">
        <v>-114526.47168988</v>
      </c>
      <c r="BA61" s="236">
        <v>-1655503.4430817401</v>
      </c>
      <c r="BB61" s="236">
        <v>-66862.522670053993</v>
      </c>
      <c r="BC61" s="236">
        <v>-66862.522670053993</v>
      </c>
      <c r="BD61" s="236">
        <v>-66862.522670054095</v>
      </c>
      <c r="BE61" s="236">
        <v>-107107.34714915301</v>
      </c>
      <c r="BF61" s="236">
        <v>-107107.34714915301</v>
      </c>
      <c r="BG61" s="236">
        <v>-107107.34714915301</v>
      </c>
      <c r="BH61" s="236">
        <v>-144231.288142081</v>
      </c>
      <c r="BI61" s="236">
        <v>-144231.288142081</v>
      </c>
      <c r="BJ61" s="236">
        <v>-144231.288142081</v>
      </c>
      <c r="BK61" s="236">
        <v>-86930.719755349899</v>
      </c>
      <c r="BL61" s="236">
        <v>-86930.719755349899</v>
      </c>
      <c r="BM61" s="236">
        <v>-86930.719755349593</v>
      </c>
      <c r="BN61" s="236">
        <v>-1215395.63314991</v>
      </c>
      <c r="BO61" s="236">
        <v>-50767.137697365702</v>
      </c>
      <c r="BP61" s="236">
        <v>-50767.137697365702</v>
      </c>
      <c r="BQ61" s="236">
        <v>-50767.137697365702</v>
      </c>
      <c r="BR61" s="236">
        <v>-88546.385480730794</v>
      </c>
      <c r="BS61" s="236">
        <v>-88546.385480730794</v>
      </c>
      <c r="BT61" s="236">
        <v>-88546.385480730707</v>
      </c>
      <c r="BU61" s="236">
        <v>-120800.706068823</v>
      </c>
      <c r="BV61" s="236">
        <v>-120800.706068823</v>
      </c>
      <c r="BW61" s="236">
        <v>-120800.706068823</v>
      </c>
      <c r="BX61" s="236">
        <v>-69833.514192080896</v>
      </c>
      <c r="BY61" s="236">
        <v>-69833.514192080998</v>
      </c>
      <c r="BZ61" s="236">
        <v>-69833.514192080693</v>
      </c>
      <c r="CA61" s="236">
        <v>-989843.23031700205</v>
      </c>
      <c r="CB61" s="236">
        <v>-44351.870426795198</v>
      </c>
      <c r="CC61" s="236">
        <v>-44351.870426795198</v>
      </c>
      <c r="CD61" s="236">
        <v>-44351.870426765403</v>
      </c>
      <c r="CE61" s="236">
        <v>-79158.901652685498</v>
      </c>
      <c r="CF61" s="236">
        <v>-79158.901652685498</v>
      </c>
      <c r="CG61" s="236">
        <v>-79158.901652602202</v>
      </c>
      <c r="CH61" s="236">
        <v>-106988.269258613</v>
      </c>
      <c r="CI61" s="236">
        <v>-106988.269258613</v>
      </c>
      <c r="CJ61" s="236">
        <v>-106988.269258466</v>
      </c>
      <c r="CK61" s="236">
        <v>-57623.338685828901</v>
      </c>
      <c r="CL61" s="236">
        <v>-57623.338685828901</v>
      </c>
      <c r="CM61" s="236">
        <v>-57623.338685829003</v>
      </c>
      <c r="CN61" s="236">
        <v>-864367.14007150999</v>
      </c>
      <c r="CO61" s="236">
        <v>-34644.981789477999</v>
      </c>
      <c r="CP61" s="236">
        <v>-34644.981789477999</v>
      </c>
      <c r="CQ61" s="236">
        <v>-34644.981789625199</v>
      </c>
      <c r="CR61" s="236">
        <v>-70053.149380901203</v>
      </c>
      <c r="CS61" s="236">
        <v>-70053.149380901203</v>
      </c>
      <c r="CT61" s="236">
        <v>-70053.1493811127</v>
      </c>
      <c r="CU61" s="236">
        <v>-100001.756665095</v>
      </c>
      <c r="CV61" s="236">
        <v>-100001.756665095</v>
      </c>
      <c r="CW61" s="236">
        <v>-100001.756665753</v>
      </c>
      <c r="CX61" s="236">
        <v>-51675.375571618402</v>
      </c>
      <c r="CY61" s="236">
        <v>-51675.375571618402</v>
      </c>
      <c r="CZ61" s="236">
        <v>-51675.375571618497</v>
      </c>
      <c r="DA61" s="236">
        <v>-769125.79022229603</v>
      </c>
    </row>
    <row r="62" spans="1:105">
      <c r="A62" s="242" t="s">
        <v>1732</v>
      </c>
      <c r="B62" s="236">
        <v>0</v>
      </c>
      <c r="C62" s="236">
        <v>0</v>
      </c>
      <c r="D62" s="236">
        <v>0</v>
      </c>
      <c r="E62" s="236">
        <v>0</v>
      </c>
      <c r="F62" s="236">
        <v>0</v>
      </c>
      <c r="G62" s="236">
        <v>0</v>
      </c>
      <c r="H62" s="236">
        <v>0</v>
      </c>
      <c r="I62" s="236">
        <v>0</v>
      </c>
      <c r="J62" s="236">
        <v>0</v>
      </c>
      <c r="K62" s="236">
        <v>0</v>
      </c>
      <c r="L62" s="236">
        <v>0</v>
      </c>
      <c r="M62" s="236">
        <v>0</v>
      </c>
      <c r="N62" s="236">
        <v>0</v>
      </c>
      <c r="O62" s="236">
        <v>0</v>
      </c>
      <c r="P62" s="236">
        <v>0</v>
      </c>
      <c r="Q62" s="236">
        <v>0</v>
      </c>
      <c r="R62" s="236">
        <v>0</v>
      </c>
      <c r="S62" s="236">
        <v>0</v>
      </c>
      <c r="T62" s="236">
        <v>0</v>
      </c>
      <c r="U62" s="236">
        <v>0</v>
      </c>
      <c r="V62" s="236">
        <v>0</v>
      </c>
      <c r="W62" s="236">
        <v>0</v>
      </c>
      <c r="X62" s="236">
        <v>0</v>
      </c>
      <c r="Y62" s="236">
        <v>0</v>
      </c>
      <c r="Z62" s="236">
        <v>0</v>
      </c>
      <c r="AA62" s="236">
        <v>0</v>
      </c>
      <c r="AB62" s="236">
        <v>0</v>
      </c>
      <c r="AC62" s="236">
        <v>0</v>
      </c>
      <c r="AD62" s="236">
        <v>0</v>
      </c>
      <c r="AE62" s="236">
        <v>0</v>
      </c>
      <c r="AF62" s="236">
        <v>0</v>
      </c>
      <c r="AG62" s="236">
        <v>0</v>
      </c>
      <c r="AH62" s="236">
        <v>0</v>
      </c>
      <c r="AI62" s="236">
        <v>0</v>
      </c>
      <c r="AJ62" s="236">
        <v>0</v>
      </c>
      <c r="AK62" s="236">
        <v>4093987</v>
      </c>
      <c r="AL62" s="236">
        <v>0</v>
      </c>
      <c r="AM62" s="236">
        <v>0</v>
      </c>
      <c r="AN62" s="236">
        <v>4093987</v>
      </c>
      <c r="AO62" s="236">
        <v>0</v>
      </c>
      <c r="AP62" s="236">
        <v>0</v>
      </c>
      <c r="AQ62" s="236">
        <v>0</v>
      </c>
      <c r="AR62" s="236">
        <v>0</v>
      </c>
      <c r="AS62" s="236">
        <v>0</v>
      </c>
      <c r="AT62" s="236">
        <v>0</v>
      </c>
      <c r="AU62" s="236">
        <v>0</v>
      </c>
      <c r="AV62" s="236">
        <v>0</v>
      </c>
      <c r="AW62" s="236">
        <v>0</v>
      </c>
      <c r="AX62" s="236">
        <v>0</v>
      </c>
      <c r="AY62" s="236">
        <v>0</v>
      </c>
      <c r="AZ62" s="236">
        <v>0</v>
      </c>
      <c r="BA62" s="236">
        <v>0</v>
      </c>
      <c r="BB62" s="236">
        <v>0</v>
      </c>
      <c r="BC62" s="236">
        <v>0</v>
      </c>
      <c r="BD62" s="236">
        <v>0</v>
      </c>
      <c r="BE62" s="236">
        <v>0</v>
      </c>
      <c r="BF62" s="236">
        <v>0</v>
      </c>
      <c r="BG62" s="236">
        <v>0</v>
      </c>
      <c r="BH62" s="236">
        <v>0</v>
      </c>
      <c r="BI62" s="236">
        <v>0</v>
      </c>
      <c r="BJ62" s="236">
        <v>0</v>
      </c>
      <c r="BK62" s="236">
        <v>0</v>
      </c>
      <c r="BL62" s="236">
        <v>0</v>
      </c>
      <c r="BM62" s="236">
        <v>0</v>
      </c>
      <c r="BN62" s="236">
        <v>0</v>
      </c>
      <c r="BO62" s="236">
        <v>0</v>
      </c>
      <c r="BP62" s="236">
        <v>0</v>
      </c>
      <c r="BQ62" s="236">
        <v>0</v>
      </c>
      <c r="BR62" s="236">
        <v>0</v>
      </c>
      <c r="BS62" s="236">
        <v>0</v>
      </c>
      <c r="BT62" s="236">
        <v>0</v>
      </c>
      <c r="BU62" s="236">
        <v>0</v>
      </c>
      <c r="BV62" s="236">
        <v>0</v>
      </c>
      <c r="BW62" s="236">
        <v>0</v>
      </c>
      <c r="BX62" s="236">
        <v>0</v>
      </c>
      <c r="BY62" s="236">
        <v>0</v>
      </c>
      <c r="BZ62" s="236">
        <v>0</v>
      </c>
      <c r="CA62" s="236">
        <v>0</v>
      </c>
      <c r="CB62" s="236">
        <v>0</v>
      </c>
      <c r="CC62" s="236">
        <v>0</v>
      </c>
      <c r="CD62" s="236">
        <v>0</v>
      </c>
      <c r="CE62" s="236">
        <v>0</v>
      </c>
      <c r="CF62" s="236">
        <v>0</v>
      </c>
      <c r="CG62" s="236">
        <v>0</v>
      </c>
      <c r="CH62" s="236">
        <v>0</v>
      </c>
      <c r="CI62" s="236">
        <v>0</v>
      </c>
      <c r="CJ62" s="236">
        <v>0</v>
      </c>
      <c r="CK62" s="236">
        <v>0</v>
      </c>
      <c r="CL62" s="236">
        <v>0</v>
      </c>
      <c r="CM62" s="236">
        <v>0</v>
      </c>
      <c r="CN62" s="236">
        <v>0</v>
      </c>
      <c r="CO62" s="236">
        <v>0</v>
      </c>
      <c r="CP62" s="236">
        <v>0</v>
      </c>
      <c r="CQ62" s="236">
        <v>0</v>
      </c>
      <c r="CR62" s="236">
        <v>0</v>
      </c>
      <c r="CS62" s="236">
        <v>0</v>
      </c>
      <c r="CT62" s="236">
        <v>0</v>
      </c>
      <c r="CU62" s="236">
        <v>0</v>
      </c>
      <c r="CV62" s="236">
        <v>0</v>
      </c>
      <c r="CW62" s="236">
        <v>0</v>
      </c>
      <c r="CX62" s="236">
        <v>0</v>
      </c>
      <c r="CY62" s="236">
        <v>0</v>
      </c>
      <c r="CZ62" s="236">
        <v>0</v>
      </c>
      <c r="DA62" s="236">
        <v>0</v>
      </c>
    </row>
    <row r="63" spans="1:105">
      <c r="A63" s="242" t="s">
        <v>1733</v>
      </c>
      <c r="B63" s="248">
        <v>0</v>
      </c>
      <c r="C63" s="248">
        <v>0</v>
      </c>
      <c r="D63" s="248">
        <v>0</v>
      </c>
      <c r="E63" s="248">
        <v>0</v>
      </c>
      <c r="F63" s="248">
        <v>0</v>
      </c>
      <c r="G63" s="248">
        <v>0</v>
      </c>
      <c r="H63" s="248">
        <v>0</v>
      </c>
      <c r="I63" s="248">
        <v>0</v>
      </c>
      <c r="J63" s="248">
        <v>0</v>
      </c>
      <c r="K63" s="248">
        <v>0</v>
      </c>
      <c r="L63" s="248">
        <v>0</v>
      </c>
      <c r="M63" s="248">
        <v>0</v>
      </c>
      <c r="N63" s="248">
        <v>0</v>
      </c>
      <c r="O63" s="248">
        <v>0</v>
      </c>
      <c r="P63" s="248">
        <v>0</v>
      </c>
      <c r="Q63" s="248">
        <v>0</v>
      </c>
      <c r="R63" s="248">
        <v>0</v>
      </c>
      <c r="S63" s="248">
        <v>0</v>
      </c>
      <c r="T63" s="248">
        <v>0</v>
      </c>
      <c r="U63" s="248">
        <v>0</v>
      </c>
      <c r="V63" s="248">
        <v>0</v>
      </c>
      <c r="W63" s="248">
        <v>0</v>
      </c>
      <c r="X63" s="248">
        <v>0</v>
      </c>
      <c r="Y63" s="248">
        <v>0</v>
      </c>
      <c r="Z63" s="248">
        <v>0</v>
      </c>
      <c r="AA63" s="248">
        <v>0</v>
      </c>
      <c r="AB63" s="248">
        <v>0</v>
      </c>
      <c r="AC63" s="248">
        <v>0</v>
      </c>
      <c r="AD63" s="248">
        <v>0</v>
      </c>
      <c r="AE63" s="248">
        <v>0</v>
      </c>
      <c r="AF63" s="248">
        <v>0</v>
      </c>
      <c r="AG63" s="248">
        <v>0</v>
      </c>
      <c r="AH63" s="248">
        <v>0</v>
      </c>
      <c r="AI63" s="248">
        <v>0</v>
      </c>
      <c r="AJ63" s="248">
        <v>0</v>
      </c>
      <c r="AK63" s="248">
        <v>4093987</v>
      </c>
      <c r="AL63" s="248">
        <v>0</v>
      </c>
      <c r="AM63" s="248">
        <v>0</v>
      </c>
      <c r="AN63" s="248">
        <v>4093987</v>
      </c>
      <c r="AO63" s="248">
        <v>-124743.386396455</v>
      </c>
      <c r="AP63" s="248">
        <v>-124743.386396455</v>
      </c>
      <c r="AQ63" s="248">
        <v>-124743.386396455</v>
      </c>
      <c r="AR63" s="248">
        <v>-136391.15529923001</v>
      </c>
      <c r="AS63" s="248">
        <v>-136391.15529923001</v>
      </c>
      <c r="AT63" s="248">
        <v>-136391.15529923001</v>
      </c>
      <c r="AU63" s="248">
        <v>-176173.46764167899</v>
      </c>
      <c r="AV63" s="248">
        <v>-176173.46764167899</v>
      </c>
      <c r="AW63" s="248">
        <v>-176173.46764168001</v>
      </c>
      <c r="AX63" s="248">
        <v>-114526.47168988</v>
      </c>
      <c r="AY63" s="248">
        <v>-114526.47168988</v>
      </c>
      <c r="AZ63" s="248">
        <v>-114526.47168988</v>
      </c>
      <c r="BA63" s="248">
        <v>-1655503.4430817401</v>
      </c>
      <c r="BB63" s="248">
        <v>-66862.522670053993</v>
      </c>
      <c r="BC63" s="248">
        <v>-66862.522670053993</v>
      </c>
      <c r="BD63" s="248">
        <v>-66862.522670054095</v>
      </c>
      <c r="BE63" s="248">
        <v>-107107.34714915301</v>
      </c>
      <c r="BF63" s="248">
        <v>-107107.34714915301</v>
      </c>
      <c r="BG63" s="248">
        <v>-107107.34714915301</v>
      </c>
      <c r="BH63" s="248">
        <v>-144231.288142081</v>
      </c>
      <c r="BI63" s="248">
        <v>-144231.288142081</v>
      </c>
      <c r="BJ63" s="248">
        <v>-144231.288142081</v>
      </c>
      <c r="BK63" s="248">
        <v>-86930.719755349899</v>
      </c>
      <c r="BL63" s="248">
        <v>-86930.719755349899</v>
      </c>
      <c r="BM63" s="248">
        <v>-86930.719755349593</v>
      </c>
      <c r="BN63" s="248">
        <v>-1215395.63314991</v>
      </c>
      <c r="BO63" s="248">
        <v>-50767.137697365702</v>
      </c>
      <c r="BP63" s="248">
        <v>-50767.137697365702</v>
      </c>
      <c r="BQ63" s="248">
        <v>-50767.137697365702</v>
      </c>
      <c r="BR63" s="248">
        <v>-88546.385480730794</v>
      </c>
      <c r="BS63" s="248">
        <v>-88546.385480730794</v>
      </c>
      <c r="BT63" s="248">
        <v>-88546.385480730707</v>
      </c>
      <c r="BU63" s="248">
        <v>-120800.706068823</v>
      </c>
      <c r="BV63" s="248">
        <v>-120800.706068823</v>
      </c>
      <c r="BW63" s="248">
        <v>-120800.706068823</v>
      </c>
      <c r="BX63" s="248">
        <v>-69833.514192080896</v>
      </c>
      <c r="BY63" s="248">
        <v>-69833.514192080998</v>
      </c>
      <c r="BZ63" s="248">
        <v>-69833.514192080693</v>
      </c>
      <c r="CA63" s="248">
        <v>-989843.23031700205</v>
      </c>
      <c r="CB63" s="248">
        <v>-44351.870426795198</v>
      </c>
      <c r="CC63" s="248">
        <v>-44351.870426795198</v>
      </c>
      <c r="CD63" s="248">
        <v>-44351.870426765403</v>
      </c>
      <c r="CE63" s="248">
        <v>-79158.901652685498</v>
      </c>
      <c r="CF63" s="248">
        <v>-79158.901652685498</v>
      </c>
      <c r="CG63" s="248">
        <v>-79158.901652602202</v>
      </c>
      <c r="CH63" s="248">
        <v>-106988.269258613</v>
      </c>
      <c r="CI63" s="248">
        <v>-106988.269258613</v>
      </c>
      <c r="CJ63" s="248">
        <v>-106988.269258466</v>
      </c>
      <c r="CK63" s="248">
        <v>-57623.338685828901</v>
      </c>
      <c r="CL63" s="248">
        <v>-57623.338685828901</v>
      </c>
      <c r="CM63" s="248">
        <v>-57623.338685829003</v>
      </c>
      <c r="CN63" s="248">
        <v>-864367.14007150999</v>
      </c>
      <c r="CO63" s="248">
        <v>-34644.981789477999</v>
      </c>
      <c r="CP63" s="248">
        <v>-34644.981789477999</v>
      </c>
      <c r="CQ63" s="248">
        <v>-34644.981789625199</v>
      </c>
      <c r="CR63" s="248">
        <v>-70053.149380901203</v>
      </c>
      <c r="CS63" s="248">
        <v>-70053.149380901203</v>
      </c>
      <c r="CT63" s="248">
        <v>-70053.1493811127</v>
      </c>
      <c r="CU63" s="248">
        <v>-100001.756665095</v>
      </c>
      <c r="CV63" s="248">
        <v>-100001.756665095</v>
      </c>
      <c r="CW63" s="248">
        <v>-100001.756665753</v>
      </c>
      <c r="CX63" s="248">
        <v>-51675.375571618402</v>
      </c>
      <c r="CY63" s="248">
        <v>-51675.375571618402</v>
      </c>
      <c r="CZ63" s="248">
        <v>-51675.375571618497</v>
      </c>
      <c r="DA63" s="248">
        <v>-769125.79022229603</v>
      </c>
    </row>
    <row r="64" spans="1:105">
      <c r="A64" s="245" t="s">
        <v>1734</v>
      </c>
    </row>
    <row r="65" spans="1:105">
      <c r="A65" s="242" t="s">
        <v>1709</v>
      </c>
      <c r="B65" s="236">
        <v>0</v>
      </c>
      <c r="C65" s="236">
        <v>0</v>
      </c>
      <c r="D65" s="236">
        <v>0</v>
      </c>
      <c r="E65" s="236">
        <v>0</v>
      </c>
      <c r="F65" s="236">
        <v>0</v>
      </c>
      <c r="G65" s="236">
        <v>0</v>
      </c>
      <c r="H65" s="236">
        <v>0</v>
      </c>
      <c r="I65" s="236">
        <v>0</v>
      </c>
      <c r="J65" s="236">
        <v>0</v>
      </c>
      <c r="K65" s="236">
        <v>0</v>
      </c>
      <c r="L65" s="236">
        <v>0</v>
      </c>
      <c r="M65" s="236">
        <v>0</v>
      </c>
      <c r="N65" s="236">
        <v>0</v>
      </c>
      <c r="O65" s="236">
        <v>0</v>
      </c>
      <c r="P65" s="236">
        <v>0</v>
      </c>
      <c r="Q65" s="236">
        <v>0</v>
      </c>
      <c r="R65" s="236">
        <v>0</v>
      </c>
      <c r="S65" s="236">
        <v>0</v>
      </c>
      <c r="T65" s="236">
        <v>0</v>
      </c>
      <c r="U65" s="236">
        <v>0</v>
      </c>
      <c r="V65" s="236">
        <v>0</v>
      </c>
      <c r="W65" s="236">
        <v>0</v>
      </c>
      <c r="X65" s="236">
        <v>0</v>
      </c>
      <c r="Y65" s="236">
        <v>0</v>
      </c>
      <c r="Z65" s="236">
        <v>0</v>
      </c>
      <c r="AA65" s="236">
        <v>0</v>
      </c>
      <c r="AB65" s="236">
        <v>0</v>
      </c>
      <c r="AC65" s="236">
        <v>0</v>
      </c>
      <c r="AD65" s="236">
        <v>0</v>
      </c>
      <c r="AE65" s="236">
        <v>0</v>
      </c>
      <c r="AF65" s="236">
        <v>0</v>
      </c>
      <c r="AG65" s="236">
        <v>0</v>
      </c>
      <c r="AH65" s="236">
        <v>0</v>
      </c>
      <c r="AI65" s="236">
        <v>0</v>
      </c>
      <c r="AJ65" s="236">
        <v>0</v>
      </c>
      <c r="AK65" s="236">
        <v>957291.12679320702</v>
      </c>
      <c r="AL65" s="236">
        <v>-138670.81191970201</v>
      </c>
      <c r="AM65" s="236">
        <v>-138670.81191970201</v>
      </c>
      <c r="AN65" s="236">
        <v>679949.50295380305</v>
      </c>
      <c r="AO65" s="236">
        <v>-296559.75608489901</v>
      </c>
      <c r="AP65" s="236">
        <v>-296559.75608489901</v>
      </c>
      <c r="AQ65" s="236">
        <v>-296559.75608489901</v>
      </c>
      <c r="AR65" s="236">
        <v>-296559.75608489901</v>
      </c>
      <c r="AS65" s="236">
        <v>-296559.75608489901</v>
      </c>
      <c r="AT65" s="236">
        <v>-296559.75608489901</v>
      </c>
      <c r="AU65" s="236">
        <v>-296559.75608489901</v>
      </c>
      <c r="AV65" s="236">
        <v>-296559.75608489901</v>
      </c>
      <c r="AW65" s="236">
        <v>-296559.75608489901</v>
      </c>
      <c r="AX65" s="236">
        <v>-296559.75608489901</v>
      </c>
      <c r="AY65" s="236">
        <v>-296559.75608489901</v>
      </c>
      <c r="AZ65" s="236">
        <v>-296559.75608489901</v>
      </c>
      <c r="BA65" s="236">
        <v>-3558717.07301878</v>
      </c>
      <c r="BB65" s="236">
        <v>-189345.66969574901</v>
      </c>
      <c r="BC65" s="236">
        <v>-189345.66969574901</v>
      </c>
      <c r="BD65" s="236">
        <v>-189345.66969574901</v>
      </c>
      <c r="BE65" s="236">
        <v>-189345.66969574901</v>
      </c>
      <c r="BF65" s="236">
        <v>-189345.66969574901</v>
      </c>
      <c r="BG65" s="236">
        <v>-189345.66969574901</v>
      </c>
      <c r="BH65" s="236">
        <v>-189345.66969574901</v>
      </c>
      <c r="BI65" s="236">
        <v>-189345.66969574901</v>
      </c>
      <c r="BJ65" s="236">
        <v>-189345.66969574901</v>
      </c>
      <c r="BK65" s="236">
        <v>-189345.66969574901</v>
      </c>
      <c r="BL65" s="236">
        <v>-189345.66969574901</v>
      </c>
      <c r="BM65" s="236">
        <v>-189345.66969574901</v>
      </c>
      <c r="BN65" s="236">
        <v>-2272148.0363489799</v>
      </c>
      <c r="BO65" s="236">
        <v>-140271.67624556401</v>
      </c>
      <c r="BP65" s="236">
        <v>-140271.67624556401</v>
      </c>
      <c r="BQ65" s="236">
        <v>-140271.67624556401</v>
      </c>
      <c r="BR65" s="236">
        <v>-140271.67624556401</v>
      </c>
      <c r="BS65" s="236">
        <v>-140271.67624556401</v>
      </c>
      <c r="BT65" s="236">
        <v>-140271.67624556401</v>
      </c>
      <c r="BU65" s="236">
        <v>-140271.67624556401</v>
      </c>
      <c r="BV65" s="236">
        <v>-140271.67624556401</v>
      </c>
      <c r="BW65" s="236">
        <v>-140271.67624556401</v>
      </c>
      <c r="BX65" s="236">
        <v>-140271.67624556401</v>
      </c>
      <c r="BY65" s="236">
        <v>-140271.67624556401</v>
      </c>
      <c r="BZ65" s="236">
        <v>-140271.67624556401</v>
      </c>
      <c r="CA65" s="236">
        <v>-1683260.11494676</v>
      </c>
      <c r="CB65" s="236">
        <v>-105702.790674483</v>
      </c>
      <c r="CC65" s="236">
        <v>-105702.790674483</v>
      </c>
      <c r="CD65" s="236">
        <v>-105702.790674483</v>
      </c>
      <c r="CE65" s="236">
        <v>-105702.790674483</v>
      </c>
      <c r="CF65" s="236">
        <v>-105702.790674483</v>
      </c>
      <c r="CG65" s="236">
        <v>-105702.790674483</v>
      </c>
      <c r="CH65" s="236">
        <v>-105702.790674483</v>
      </c>
      <c r="CI65" s="236">
        <v>-105702.790674483</v>
      </c>
      <c r="CJ65" s="236">
        <v>-105702.790674483</v>
      </c>
      <c r="CK65" s="236">
        <v>-105702.790674483</v>
      </c>
      <c r="CL65" s="236">
        <v>-105702.790674483</v>
      </c>
      <c r="CM65" s="236">
        <v>-105702.790674483</v>
      </c>
      <c r="CN65" s="236">
        <v>-1268433.4880937899</v>
      </c>
      <c r="CO65" s="236">
        <v>-101542.408654999</v>
      </c>
      <c r="CP65" s="236">
        <v>-101542.408654999</v>
      </c>
      <c r="CQ65" s="236">
        <v>-101542.408654999</v>
      </c>
      <c r="CR65" s="236">
        <v>-101542.408654999</v>
      </c>
      <c r="CS65" s="236">
        <v>-101542.408654999</v>
      </c>
      <c r="CT65" s="236">
        <v>-101542.408654999</v>
      </c>
      <c r="CU65" s="236">
        <v>-101542.408654999</v>
      </c>
      <c r="CV65" s="236">
        <v>-101542.408654999</v>
      </c>
      <c r="CW65" s="236">
        <v>-101542.408654999</v>
      </c>
      <c r="CX65" s="236">
        <v>-101542.408654999</v>
      </c>
      <c r="CY65" s="236">
        <v>-101542.408654999</v>
      </c>
      <c r="CZ65" s="236">
        <v>-101542.408654999</v>
      </c>
      <c r="DA65" s="236">
        <v>-1218508.9038599799</v>
      </c>
    </row>
    <row r="66" spans="1:105">
      <c r="A66" s="242" t="s">
        <v>1710</v>
      </c>
      <c r="B66" s="236">
        <v>0</v>
      </c>
      <c r="C66" s="236">
        <v>0</v>
      </c>
      <c r="D66" s="236">
        <v>0</v>
      </c>
      <c r="E66" s="236">
        <v>0</v>
      </c>
      <c r="F66" s="236">
        <v>0</v>
      </c>
      <c r="G66" s="236">
        <v>0</v>
      </c>
      <c r="H66" s="236">
        <v>0</v>
      </c>
      <c r="I66" s="236">
        <v>0</v>
      </c>
      <c r="J66" s="236">
        <v>0</v>
      </c>
      <c r="K66" s="236">
        <v>0</v>
      </c>
      <c r="L66" s="236">
        <v>0</v>
      </c>
      <c r="M66" s="236">
        <v>0</v>
      </c>
      <c r="N66" s="236">
        <v>0</v>
      </c>
      <c r="O66" s="236">
        <v>0</v>
      </c>
      <c r="P66" s="236">
        <v>0</v>
      </c>
      <c r="Q66" s="236">
        <v>0</v>
      </c>
      <c r="R66" s="236">
        <v>0</v>
      </c>
      <c r="S66" s="236">
        <v>0</v>
      </c>
      <c r="T66" s="236">
        <v>0</v>
      </c>
      <c r="U66" s="236">
        <v>0</v>
      </c>
      <c r="V66" s="236">
        <v>0</v>
      </c>
      <c r="W66" s="236">
        <v>0</v>
      </c>
      <c r="X66" s="236">
        <v>0</v>
      </c>
      <c r="Y66" s="236">
        <v>0</v>
      </c>
      <c r="Z66" s="236">
        <v>0</v>
      </c>
      <c r="AA66" s="236">
        <v>0</v>
      </c>
      <c r="AB66" s="236">
        <v>0</v>
      </c>
      <c r="AC66" s="236">
        <v>0</v>
      </c>
      <c r="AD66" s="236">
        <v>0</v>
      </c>
      <c r="AE66" s="236">
        <v>0</v>
      </c>
      <c r="AF66" s="236">
        <v>0</v>
      </c>
      <c r="AG66" s="236">
        <v>0</v>
      </c>
      <c r="AH66" s="236">
        <v>0</v>
      </c>
      <c r="AI66" s="236">
        <v>0</v>
      </c>
      <c r="AJ66" s="236">
        <v>0</v>
      </c>
      <c r="AK66" s="236">
        <v>0</v>
      </c>
      <c r="AL66" s="236">
        <v>0</v>
      </c>
      <c r="AM66" s="236">
        <v>0</v>
      </c>
      <c r="AN66" s="236">
        <v>0</v>
      </c>
      <c r="AO66" s="236">
        <v>0</v>
      </c>
      <c r="AP66" s="236">
        <v>0</v>
      </c>
      <c r="AQ66" s="236">
        <v>0</v>
      </c>
      <c r="AR66" s="236">
        <v>0</v>
      </c>
      <c r="AS66" s="236">
        <v>0</v>
      </c>
      <c r="AT66" s="236">
        <v>0</v>
      </c>
      <c r="AU66" s="236">
        <v>0</v>
      </c>
      <c r="AV66" s="236">
        <v>0</v>
      </c>
      <c r="AW66" s="236">
        <v>0</v>
      </c>
      <c r="AX66" s="236">
        <v>0</v>
      </c>
      <c r="AY66" s="236">
        <v>0</v>
      </c>
      <c r="AZ66" s="236">
        <v>0</v>
      </c>
      <c r="BA66" s="236">
        <v>0</v>
      </c>
      <c r="BB66" s="236">
        <v>0</v>
      </c>
      <c r="BC66" s="236">
        <v>0</v>
      </c>
      <c r="BD66" s="236">
        <v>0</v>
      </c>
      <c r="BE66" s="236">
        <v>0</v>
      </c>
      <c r="BF66" s="236">
        <v>0</v>
      </c>
      <c r="BG66" s="236">
        <v>0</v>
      </c>
      <c r="BH66" s="236">
        <v>0</v>
      </c>
      <c r="BI66" s="236">
        <v>0</v>
      </c>
      <c r="BJ66" s="236">
        <v>0</v>
      </c>
      <c r="BK66" s="236">
        <v>0</v>
      </c>
      <c r="BL66" s="236">
        <v>0</v>
      </c>
      <c r="BM66" s="236">
        <v>0</v>
      </c>
      <c r="BN66" s="236">
        <v>0</v>
      </c>
      <c r="BO66" s="236">
        <v>0</v>
      </c>
      <c r="BP66" s="236">
        <v>0</v>
      </c>
      <c r="BQ66" s="236">
        <v>0</v>
      </c>
      <c r="BR66" s="236">
        <v>0</v>
      </c>
      <c r="BS66" s="236">
        <v>0</v>
      </c>
      <c r="BT66" s="236">
        <v>0</v>
      </c>
      <c r="BU66" s="236">
        <v>0</v>
      </c>
      <c r="BV66" s="236">
        <v>0</v>
      </c>
      <c r="BW66" s="236">
        <v>0</v>
      </c>
      <c r="BX66" s="236">
        <v>0</v>
      </c>
      <c r="BY66" s="236">
        <v>0</v>
      </c>
      <c r="BZ66" s="236">
        <v>0</v>
      </c>
      <c r="CA66" s="236">
        <v>0</v>
      </c>
      <c r="CB66" s="236">
        <v>0</v>
      </c>
      <c r="CC66" s="236">
        <v>0</v>
      </c>
      <c r="CD66" s="236">
        <v>0</v>
      </c>
      <c r="CE66" s="236">
        <v>0</v>
      </c>
      <c r="CF66" s="236">
        <v>0</v>
      </c>
      <c r="CG66" s="236">
        <v>0</v>
      </c>
      <c r="CH66" s="236">
        <v>0</v>
      </c>
      <c r="CI66" s="236">
        <v>0</v>
      </c>
      <c r="CJ66" s="236">
        <v>0</v>
      </c>
      <c r="CK66" s="236">
        <v>0</v>
      </c>
      <c r="CL66" s="236">
        <v>0</v>
      </c>
      <c r="CM66" s="236">
        <v>0</v>
      </c>
      <c r="CN66" s="236">
        <v>0</v>
      </c>
      <c r="CO66" s="236">
        <v>0</v>
      </c>
      <c r="CP66" s="236">
        <v>0</v>
      </c>
      <c r="CQ66" s="236">
        <v>0</v>
      </c>
      <c r="CR66" s="236">
        <v>0</v>
      </c>
      <c r="CS66" s="236">
        <v>0</v>
      </c>
      <c r="CT66" s="236">
        <v>0</v>
      </c>
      <c r="CU66" s="236">
        <v>0</v>
      </c>
      <c r="CV66" s="236">
        <v>0</v>
      </c>
      <c r="CW66" s="236">
        <v>0</v>
      </c>
      <c r="CX66" s="236">
        <v>0</v>
      </c>
      <c r="CY66" s="236">
        <v>0</v>
      </c>
      <c r="CZ66" s="236">
        <v>0</v>
      </c>
      <c r="DA66" s="236">
        <v>0</v>
      </c>
    </row>
    <row r="67" spans="1:105">
      <c r="A67" s="242" t="s">
        <v>1711</v>
      </c>
      <c r="B67" s="236">
        <v>0</v>
      </c>
      <c r="C67" s="236">
        <v>0</v>
      </c>
      <c r="D67" s="236">
        <v>0</v>
      </c>
      <c r="E67" s="236">
        <v>0</v>
      </c>
      <c r="F67" s="236">
        <v>0</v>
      </c>
      <c r="G67" s="236">
        <v>0</v>
      </c>
      <c r="H67" s="236">
        <v>0</v>
      </c>
      <c r="I67" s="236">
        <v>0</v>
      </c>
      <c r="J67" s="236">
        <v>0</v>
      </c>
      <c r="K67" s="236">
        <v>0</v>
      </c>
      <c r="L67" s="236">
        <v>0</v>
      </c>
      <c r="M67" s="236">
        <v>0</v>
      </c>
      <c r="N67" s="236">
        <v>0</v>
      </c>
      <c r="O67" s="236">
        <v>0</v>
      </c>
      <c r="P67" s="236">
        <v>0</v>
      </c>
      <c r="Q67" s="236">
        <v>0</v>
      </c>
      <c r="R67" s="236">
        <v>0</v>
      </c>
      <c r="S67" s="236">
        <v>0</v>
      </c>
      <c r="T67" s="236">
        <v>0</v>
      </c>
      <c r="U67" s="236">
        <v>0</v>
      </c>
      <c r="V67" s="236">
        <v>0</v>
      </c>
      <c r="W67" s="236">
        <v>0</v>
      </c>
      <c r="X67" s="236">
        <v>0</v>
      </c>
      <c r="Y67" s="236">
        <v>0</v>
      </c>
      <c r="Z67" s="236">
        <v>0</v>
      </c>
      <c r="AA67" s="236">
        <v>0</v>
      </c>
      <c r="AB67" s="236">
        <v>0</v>
      </c>
      <c r="AC67" s="236">
        <v>0</v>
      </c>
      <c r="AD67" s="236">
        <v>0</v>
      </c>
      <c r="AE67" s="236">
        <v>0</v>
      </c>
      <c r="AF67" s="236">
        <v>0</v>
      </c>
      <c r="AG67" s="236">
        <v>0</v>
      </c>
      <c r="AH67" s="236">
        <v>0</v>
      </c>
      <c r="AI67" s="236">
        <v>0</v>
      </c>
      <c r="AJ67" s="236">
        <v>0</v>
      </c>
      <c r="AK67" s="236">
        <v>-7765410.1593001001</v>
      </c>
      <c r="AL67" s="236">
        <v>-970676.26991251297</v>
      </c>
      <c r="AM67" s="236">
        <v>-970676.26991251297</v>
      </c>
      <c r="AN67" s="236">
        <v>-9706762.6991251204</v>
      </c>
      <c r="AO67" s="236">
        <v>0</v>
      </c>
      <c r="AP67" s="236">
        <v>0</v>
      </c>
      <c r="AQ67" s="236">
        <v>0</v>
      </c>
      <c r="AR67" s="236">
        <v>0</v>
      </c>
      <c r="AS67" s="236">
        <v>0</v>
      </c>
      <c r="AT67" s="236">
        <v>0</v>
      </c>
      <c r="AU67" s="236">
        <v>0</v>
      </c>
      <c r="AV67" s="236">
        <v>0</v>
      </c>
      <c r="AW67" s="236">
        <v>0</v>
      </c>
      <c r="AX67" s="236">
        <v>0</v>
      </c>
      <c r="AY67" s="236">
        <v>0</v>
      </c>
      <c r="AZ67" s="236">
        <v>0</v>
      </c>
      <c r="BA67" s="236">
        <v>0</v>
      </c>
      <c r="BB67" s="236">
        <v>0</v>
      </c>
      <c r="BC67" s="236">
        <v>0</v>
      </c>
      <c r="BD67" s="236">
        <v>0</v>
      </c>
      <c r="BE67" s="236">
        <v>0</v>
      </c>
      <c r="BF67" s="236">
        <v>0</v>
      </c>
      <c r="BG67" s="236">
        <v>0</v>
      </c>
      <c r="BH67" s="236">
        <v>0</v>
      </c>
      <c r="BI67" s="236">
        <v>0</v>
      </c>
      <c r="BJ67" s="236">
        <v>0</v>
      </c>
      <c r="BK67" s="236">
        <v>0</v>
      </c>
      <c r="BL67" s="236">
        <v>0</v>
      </c>
      <c r="BM67" s="236">
        <v>0</v>
      </c>
      <c r="BN67" s="236">
        <v>0</v>
      </c>
      <c r="BO67" s="236">
        <v>0</v>
      </c>
      <c r="BP67" s="236">
        <v>0</v>
      </c>
      <c r="BQ67" s="236">
        <v>0</v>
      </c>
      <c r="BR67" s="236">
        <v>0</v>
      </c>
      <c r="BS67" s="236">
        <v>0</v>
      </c>
      <c r="BT67" s="236">
        <v>0</v>
      </c>
      <c r="BU67" s="236">
        <v>0</v>
      </c>
      <c r="BV67" s="236">
        <v>0</v>
      </c>
      <c r="BW67" s="236">
        <v>0</v>
      </c>
      <c r="BX67" s="236">
        <v>0</v>
      </c>
      <c r="BY67" s="236">
        <v>0</v>
      </c>
      <c r="BZ67" s="236">
        <v>0</v>
      </c>
      <c r="CA67" s="236">
        <v>0</v>
      </c>
      <c r="CB67" s="236">
        <v>0</v>
      </c>
      <c r="CC67" s="236">
        <v>0</v>
      </c>
      <c r="CD67" s="236">
        <v>0</v>
      </c>
      <c r="CE67" s="236">
        <v>0</v>
      </c>
      <c r="CF67" s="236">
        <v>0</v>
      </c>
      <c r="CG67" s="236">
        <v>0</v>
      </c>
      <c r="CH67" s="236">
        <v>0</v>
      </c>
      <c r="CI67" s="236">
        <v>0</v>
      </c>
      <c r="CJ67" s="236">
        <v>0</v>
      </c>
      <c r="CK67" s="236">
        <v>0</v>
      </c>
      <c r="CL67" s="236">
        <v>0</v>
      </c>
      <c r="CM67" s="236">
        <v>0</v>
      </c>
      <c r="CN67" s="236">
        <v>0</v>
      </c>
      <c r="CO67" s="236">
        <v>0</v>
      </c>
      <c r="CP67" s="236">
        <v>0</v>
      </c>
      <c r="CQ67" s="236">
        <v>0</v>
      </c>
      <c r="CR67" s="236">
        <v>0</v>
      </c>
      <c r="CS67" s="236">
        <v>0</v>
      </c>
      <c r="CT67" s="236">
        <v>0</v>
      </c>
      <c r="CU67" s="236">
        <v>0</v>
      </c>
      <c r="CV67" s="236">
        <v>0</v>
      </c>
      <c r="CW67" s="236">
        <v>0</v>
      </c>
      <c r="CX67" s="236">
        <v>0</v>
      </c>
      <c r="CY67" s="236">
        <v>0</v>
      </c>
      <c r="CZ67" s="236">
        <v>0</v>
      </c>
      <c r="DA67" s="236">
        <v>0</v>
      </c>
    </row>
    <row r="68" spans="1:105">
      <c r="A68" s="242" t="s">
        <v>1712</v>
      </c>
      <c r="B68" s="236">
        <v>0</v>
      </c>
      <c r="C68" s="236">
        <v>0</v>
      </c>
      <c r="D68" s="236">
        <v>0</v>
      </c>
      <c r="E68" s="236">
        <v>0</v>
      </c>
      <c r="F68" s="236">
        <v>0</v>
      </c>
      <c r="G68" s="236">
        <v>0</v>
      </c>
      <c r="H68" s="236">
        <v>0</v>
      </c>
      <c r="I68" s="236">
        <v>0</v>
      </c>
      <c r="J68" s="236">
        <v>0</v>
      </c>
      <c r="K68" s="236">
        <v>0</v>
      </c>
      <c r="L68" s="236">
        <v>0</v>
      </c>
      <c r="M68" s="236">
        <v>0</v>
      </c>
      <c r="N68" s="236">
        <v>0</v>
      </c>
      <c r="O68" s="236">
        <v>0</v>
      </c>
      <c r="P68" s="236">
        <v>0</v>
      </c>
      <c r="Q68" s="236">
        <v>0</v>
      </c>
      <c r="R68" s="236">
        <v>0</v>
      </c>
      <c r="S68" s="236">
        <v>0</v>
      </c>
      <c r="T68" s="236">
        <v>0</v>
      </c>
      <c r="U68" s="236">
        <v>0</v>
      </c>
      <c r="V68" s="236">
        <v>0</v>
      </c>
      <c r="W68" s="236">
        <v>0</v>
      </c>
      <c r="X68" s="236">
        <v>0</v>
      </c>
      <c r="Y68" s="236">
        <v>0</v>
      </c>
      <c r="Z68" s="236">
        <v>0</v>
      </c>
      <c r="AA68" s="236">
        <v>0</v>
      </c>
      <c r="AB68" s="236">
        <v>0</v>
      </c>
      <c r="AC68" s="236">
        <v>0</v>
      </c>
      <c r="AD68" s="236">
        <v>0</v>
      </c>
      <c r="AE68" s="236">
        <v>0</v>
      </c>
      <c r="AF68" s="236">
        <v>0</v>
      </c>
      <c r="AG68" s="236">
        <v>0</v>
      </c>
      <c r="AH68" s="236">
        <v>0</v>
      </c>
      <c r="AI68" s="236">
        <v>0</v>
      </c>
      <c r="AJ68" s="236">
        <v>0</v>
      </c>
      <c r="AK68" s="236">
        <v>0</v>
      </c>
      <c r="AL68" s="236">
        <v>0</v>
      </c>
      <c r="AM68" s="236">
        <v>0</v>
      </c>
      <c r="AN68" s="236">
        <v>0</v>
      </c>
      <c r="AO68" s="236">
        <v>0</v>
      </c>
      <c r="AP68" s="236">
        <v>0</v>
      </c>
      <c r="AQ68" s="236">
        <v>0</v>
      </c>
      <c r="AR68" s="236">
        <v>0</v>
      </c>
      <c r="AS68" s="236">
        <v>0</v>
      </c>
      <c r="AT68" s="236">
        <v>0</v>
      </c>
      <c r="AU68" s="236">
        <v>0</v>
      </c>
      <c r="AV68" s="236">
        <v>0</v>
      </c>
      <c r="AW68" s="236">
        <v>0</v>
      </c>
      <c r="AX68" s="236">
        <v>0</v>
      </c>
      <c r="AY68" s="236">
        <v>0</v>
      </c>
      <c r="AZ68" s="236">
        <v>0</v>
      </c>
      <c r="BA68" s="236">
        <v>0</v>
      </c>
      <c r="BB68" s="236">
        <v>0</v>
      </c>
      <c r="BC68" s="236">
        <v>0</v>
      </c>
      <c r="BD68" s="236">
        <v>0</v>
      </c>
      <c r="BE68" s="236">
        <v>0</v>
      </c>
      <c r="BF68" s="236">
        <v>0</v>
      </c>
      <c r="BG68" s="236">
        <v>0</v>
      </c>
      <c r="BH68" s="236">
        <v>0</v>
      </c>
      <c r="BI68" s="236">
        <v>0</v>
      </c>
      <c r="BJ68" s="236">
        <v>0</v>
      </c>
      <c r="BK68" s="236">
        <v>0</v>
      </c>
      <c r="BL68" s="236">
        <v>0</v>
      </c>
      <c r="BM68" s="236">
        <v>0</v>
      </c>
      <c r="BN68" s="236">
        <v>0</v>
      </c>
      <c r="BO68" s="236">
        <v>0</v>
      </c>
      <c r="BP68" s="236">
        <v>0</v>
      </c>
      <c r="BQ68" s="236">
        <v>0</v>
      </c>
      <c r="BR68" s="236">
        <v>0</v>
      </c>
      <c r="BS68" s="236">
        <v>0</v>
      </c>
      <c r="BT68" s="236">
        <v>0</v>
      </c>
      <c r="BU68" s="236">
        <v>0</v>
      </c>
      <c r="BV68" s="236">
        <v>0</v>
      </c>
      <c r="BW68" s="236">
        <v>0</v>
      </c>
      <c r="BX68" s="236">
        <v>0</v>
      </c>
      <c r="BY68" s="236">
        <v>0</v>
      </c>
      <c r="BZ68" s="236">
        <v>0</v>
      </c>
      <c r="CA68" s="236">
        <v>0</v>
      </c>
      <c r="CB68" s="236">
        <v>0</v>
      </c>
      <c r="CC68" s="236">
        <v>0</v>
      </c>
      <c r="CD68" s="236">
        <v>0</v>
      </c>
      <c r="CE68" s="236">
        <v>0</v>
      </c>
      <c r="CF68" s="236">
        <v>0</v>
      </c>
      <c r="CG68" s="236">
        <v>0</v>
      </c>
      <c r="CH68" s="236">
        <v>0</v>
      </c>
      <c r="CI68" s="236">
        <v>0</v>
      </c>
      <c r="CJ68" s="236">
        <v>0</v>
      </c>
      <c r="CK68" s="236">
        <v>0</v>
      </c>
      <c r="CL68" s="236">
        <v>0</v>
      </c>
      <c r="CM68" s="236">
        <v>0</v>
      </c>
      <c r="CN68" s="236">
        <v>0</v>
      </c>
      <c r="CO68" s="236">
        <v>0</v>
      </c>
      <c r="CP68" s="236">
        <v>0</v>
      </c>
      <c r="CQ68" s="236">
        <v>0</v>
      </c>
      <c r="CR68" s="236">
        <v>0</v>
      </c>
      <c r="CS68" s="236">
        <v>0</v>
      </c>
      <c r="CT68" s="236">
        <v>0</v>
      </c>
      <c r="CU68" s="236">
        <v>0</v>
      </c>
      <c r="CV68" s="236">
        <v>0</v>
      </c>
      <c r="CW68" s="236">
        <v>0</v>
      </c>
      <c r="CX68" s="236">
        <v>0</v>
      </c>
      <c r="CY68" s="236">
        <v>0</v>
      </c>
      <c r="CZ68" s="236">
        <v>0</v>
      </c>
      <c r="DA68" s="236">
        <v>0</v>
      </c>
    </row>
    <row r="69" spans="1:105">
      <c r="A69" s="242" t="s">
        <v>1713</v>
      </c>
      <c r="B69" s="236">
        <v>0</v>
      </c>
      <c r="C69" s="236">
        <v>0</v>
      </c>
      <c r="D69" s="236">
        <v>0</v>
      </c>
      <c r="E69" s="236">
        <v>0</v>
      </c>
      <c r="F69" s="236">
        <v>0</v>
      </c>
      <c r="G69" s="236">
        <v>0</v>
      </c>
      <c r="H69" s="236">
        <v>0</v>
      </c>
      <c r="I69" s="236">
        <v>0</v>
      </c>
      <c r="J69" s="236">
        <v>0</v>
      </c>
      <c r="K69" s="236">
        <v>0</v>
      </c>
      <c r="L69" s="236">
        <v>0</v>
      </c>
      <c r="M69" s="236">
        <v>0</v>
      </c>
      <c r="N69" s="236">
        <v>0</v>
      </c>
      <c r="O69" s="236">
        <v>0</v>
      </c>
      <c r="P69" s="236">
        <v>0</v>
      </c>
      <c r="Q69" s="236">
        <v>0</v>
      </c>
      <c r="R69" s="236">
        <v>0</v>
      </c>
      <c r="S69" s="236">
        <v>0</v>
      </c>
      <c r="T69" s="236">
        <v>0</v>
      </c>
      <c r="U69" s="236">
        <v>0</v>
      </c>
      <c r="V69" s="236">
        <v>0</v>
      </c>
      <c r="W69" s="236">
        <v>0</v>
      </c>
      <c r="X69" s="236">
        <v>0</v>
      </c>
      <c r="Y69" s="236">
        <v>0</v>
      </c>
      <c r="Z69" s="236">
        <v>0</v>
      </c>
      <c r="AA69" s="236">
        <v>0</v>
      </c>
      <c r="AB69" s="236">
        <v>0</v>
      </c>
      <c r="AC69" s="236">
        <v>0</v>
      </c>
      <c r="AD69" s="236">
        <v>0</v>
      </c>
      <c r="AE69" s="236">
        <v>0</v>
      </c>
      <c r="AF69" s="236">
        <v>0</v>
      </c>
      <c r="AG69" s="236">
        <v>0</v>
      </c>
      <c r="AH69" s="236">
        <v>0</v>
      </c>
      <c r="AI69" s="236">
        <v>0</v>
      </c>
      <c r="AJ69" s="236">
        <v>0</v>
      </c>
      <c r="AK69" s="236">
        <v>1498811</v>
      </c>
      <c r="AL69" s="236">
        <v>1393526</v>
      </c>
      <c r="AM69" s="236">
        <v>1738862</v>
      </c>
      <c r="AN69" s="236">
        <v>4631199</v>
      </c>
      <c r="AO69" s="236">
        <v>2423947</v>
      </c>
      <c r="AP69" s="236">
        <v>2234792</v>
      </c>
      <c r="AQ69" s="236">
        <v>2133791</v>
      </c>
      <c r="AR69" s="236">
        <v>2002076</v>
      </c>
      <c r="AS69" s="236">
        <v>1921255</v>
      </c>
      <c r="AT69" s="236">
        <v>1814057</v>
      </c>
      <c r="AU69" s="236">
        <v>1725571</v>
      </c>
      <c r="AV69" s="236">
        <v>1674443</v>
      </c>
      <c r="AW69" s="236">
        <v>1572951</v>
      </c>
      <c r="AX69" s="236">
        <v>1531449</v>
      </c>
      <c r="AY69" s="236">
        <v>1461611</v>
      </c>
      <c r="AZ69" s="236">
        <v>1387031</v>
      </c>
      <c r="BA69" s="236">
        <v>21882974</v>
      </c>
      <c r="BB69" s="236">
        <v>1382335</v>
      </c>
      <c r="BC69" s="236">
        <v>1277259</v>
      </c>
      <c r="BD69" s="236">
        <v>1266234</v>
      </c>
      <c r="BE69" s="236">
        <v>1235738</v>
      </c>
      <c r="BF69" s="236">
        <v>1215661</v>
      </c>
      <c r="BG69" s="236">
        <v>1175167</v>
      </c>
      <c r="BH69" s="236">
        <v>1141656</v>
      </c>
      <c r="BI69" s="236">
        <v>1128620</v>
      </c>
      <c r="BJ69" s="236">
        <v>1078804</v>
      </c>
      <c r="BK69" s="236">
        <v>1066064</v>
      </c>
      <c r="BL69" s="236">
        <v>1032466</v>
      </c>
      <c r="BM69" s="236">
        <v>993728</v>
      </c>
      <c r="BN69" s="236">
        <v>13993732</v>
      </c>
      <c r="BO69" s="236">
        <v>1001195</v>
      </c>
      <c r="BP69" s="236">
        <v>935574</v>
      </c>
      <c r="BQ69" s="236">
        <v>936510</v>
      </c>
      <c r="BR69" s="236">
        <v>923794</v>
      </c>
      <c r="BS69" s="236">
        <v>916753</v>
      </c>
      <c r="BT69" s="236">
        <v>894057</v>
      </c>
      <c r="BU69" s="236">
        <v>875843</v>
      </c>
      <c r="BV69" s="236">
        <v>872364</v>
      </c>
      <c r="BW69" s="236">
        <v>840083</v>
      </c>
      <c r="BX69" s="236">
        <v>835503</v>
      </c>
      <c r="BY69" s="236">
        <v>814504</v>
      </c>
      <c r="BZ69" s="236">
        <v>789261</v>
      </c>
      <c r="CA69" s="236">
        <v>10635441</v>
      </c>
      <c r="CB69" s="236">
        <v>799182</v>
      </c>
      <c r="CC69" s="236">
        <v>750952</v>
      </c>
      <c r="CD69" s="236">
        <v>755259</v>
      </c>
      <c r="CE69" s="236">
        <v>749141</v>
      </c>
      <c r="CF69" s="236">
        <v>746763</v>
      </c>
      <c r="CG69" s="236">
        <v>731672</v>
      </c>
      <c r="CH69" s="236">
        <v>720020</v>
      </c>
      <c r="CI69" s="236">
        <v>720082</v>
      </c>
      <c r="CJ69" s="236">
        <v>696335</v>
      </c>
      <c r="CK69" s="236">
        <v>695016</v>
      </c>
      <c r="CL69" s="236">
        <v>680992</v>
      </c>
      <c r="CM69" s="236">
        <v>666804</v>
      </c>
      <c r="CN69" s="236">
        <v>8712218</v>
      </c>
      <c r="CO69" s="236">
        <v>672347</v>
      </c>
      <c r="CP69" s="236">
        <v>642439</v>
      </c>
      <c r="CQ69" s="236">
        <v>644440</v>
      </c>
      <c r="CR69" s="236">
        <v>635588</v>
      </c>
      <c r="CS69" s="236">
        <v>635294</v>
      </c>
      <c r="CT69" s="236">
        <v>624258</v>
      </c>
      <c r="CU69" s="236">
        <v>616078</v>
      </c>
      <c r="CV69" s="236">
        <v>617705</v>
      </c>
      <c r="CW69" s="236">
        <v>598943</v>
      </c>
      <c r="CX69" s="236">
        <v>599170</v>
      </c>
      <c r="CY69" s="236">
        <v>587720</v>
      </c>
      <c r="CZ69" s="236">
        <v>573350</v>
      </c>
      <c r="DA69" s="236">
        <v>7447332</v>
      </c>
    </row>
    <row r="70" spans="1:105">
      <c r="A70" s="242" t="s">
        <v>1714</v>
      </c>
      <c r="B70" s="236">
        <v>0</v>
      </c>
      <c r="C70" s="236">
        <v>0</v>
      </c>
      <c r="D70" s="236">
        <v>0</v>
      </c>
      <c r="E70" s="236">
        <v>0</v>
      </c>
      <c r="F70" s="236">
        <v>0</v>
      </c>
      <c r="G70" s="236">
        <v>0</v>
      </c>
      <c r="H70" s="236">
        <v>0</v>
      </c>
      <c r="I70" s="236">
        <v>0</v>
      </c>
      <c r="J70" s="236">
        <v>0</v>
      </c>
      <c r="K70" s="236">
        <v>0</v>
      </c>
      <c r="L70" s="236">
        <v>0</v>
      </c>
      <c r="M70" s="236">
        <v>0</v>
      </c>
      <c r="N70" s="236">
        <v>0</v>
      </c>
      <c r="O70" s="236">
        <v>0</v>
      </c>
      <c r="P70" s="236">
        <v>0</v>
      </c>
      <c r="Q70" s="236">
        <v>0</v>
      </c>
      <c r="R70" s="236">
        <v>0</v>
      </c>
      <c r="S70" s="236">
        <v>0</v>
      </c>
      <c r="T70" s="236">
        <v>0</v>
      </c>
      <c r="U70" s="236">
        <v>0</v>
      </c>
      <c r="V70" s="236">
        <v>0</v>
      </c>
      <c r="W70" s="236">
        <v>0</v>
      </c>
      <c r="X70" s="236">
        <v>0</v>
      </c>
      <c r="Y70" s="236">
        <v>0</v>
      </c>
      <c r="Z70" s="236">
        <v>0</v>
      </c>
      <c r="AA70" s="236">
        <v>0</v>
      </c>
      <c r="AB70" s="236">
        <v>0</v>
      </c>
      <c r="AC70" s="236">
        <v>0</v>
      </c>
      <c r="AD70" s="236">
        <v>0</v>
      </c>
      <c r="AE70" s="236">
        <v>0</v>
      </c>
      <c r="AF70" s="236">
        <v>0</v>
      </c>
      <c r="AG70" s="236">
        <v>0</v>
      </c>
      <c r="AH70" s="236">
        <v>0</v>
      </c>
      <c r="AI70" s="236">
        <v>0</v>
      </c>
      <c r="AJ70" s="236">
        <v>0</v>
      </c>
      <c r="AK70" s="236">
        <v>-6303885</v>
      </c>
      <c r="AL70" s="236">
        <v>-15488213</v>
      </c>
      <c r="AM70" s="236">
        <v>-6492330</v>
      </c>
      <c r="AN70" s="236">
        <v>-28284428</v>
      </c>
      <c r="AO70" s="236">
        <v>0</v>
      </c>
      <c r="AP70" s="236">
        <v>0</v>
      </c>
      <c r="AQ70" s="236">
        <v>0</v>
      </c>
      <c r="AR70" s="236">
        <v>0</v>
      </c>
      <c r="AS70" s="236">
        <v>0</v>
      </c>
      <c r="AT70" s="236">
        <v>0</v>
      </c>
      <c r="AU70" s="236">
        <v>0</v>
      </c>
      <c r="AV70" s="236">
        <v>0</v>
      </c>
      <c r="AW70" s="236">
        <v>0</v>
      </c>
      <c r="AX70" s="236">
        <v>0</v>
      </c>
      <c r="AY70" s="236">
        <v>0</v>
      </c>
      <c r="AZ70" s="236">
        <v>0</v>
      </c>
      <c r="BA70" s="236">
        <v>0</v>
      </c>
      <c r="BB70" s="236">
        <v>0</v>
      </c>
      <c r="BC70" s="236">
        <v>0</v>
      </c>
      <c r="BD70" s="236">
        <v>0</v>
      </c>
      <c r="BE70" s="236">
        <v>0</v>
      </c>
      <c r="BF70" s="236">
        <v>0</v>
      </c>
      <c r="BG70" s="236">
        <v>0</v>
      </c>
      <c r="BH70" s="236">
        <v>0</v>
      </c>
      <c r="BI70" s="236">
        <v>0</v>
      </c>
      <c r="BJ70" s="236">
        <v>0</v>
      </c>
      <c r="BK70" s="236">
        <v>0</v>
      </c>
      <c r="BL70" s="236">
        <v>0</v>
      </c>
      <c r="BM70" s="236">
        <v>0</v>
      </c>
      <c r="BN70" s="236">
        <v>0</v>
      </c>
      <c r="BO70" s="236">
        <v>0</v>
      </c>
      <c r="BP70" s="236">
        <v>0</v>
      </c>
      <c r="BQ70" s="236">
        <v>0</v>
      </c>
      <c r="BR70" s="236">
        <v>0</v>
      </c>
      <c r="BS70" s="236">
        <v>0</v>
      </c>
      <c r="BT70" s="236">
        <v>0</v>
      </c>
      <c r="BU70" s="236">
        <v>0</v>
      </c>
      <c r="BV70" s="236">
        <v>0</v>
      </c>
      <c r="BW70" s="236">
        <v>0</v>
      </c>
      <c r="BX70" s="236">
        <v>0</v>
      </c>
      <c r="BY70" s="236">
        <v>0</v>
      </c>
      <c r="BZ70" s="236">
        <v>0</v>
      </c>
      <c r="CA70" s="236">
        <v>0</v>
      </c>
      <c r="CB70" s="236">
        <v>0</v>
      </c>
      <c r="CC70" s="236">
        <v>0</v>
      </c>
      <c r="CD70" s="236">
        <v>0</v>
      </c>
      <c r="CE70" s="236">
        <v>0</v>
      </c>
      <c r="CF70" s="236">
        <v>0</v>
      </c>
      <c r="CG70" s="236">
        <v>0</v>
      </c>
      <c r="CH70" s="236">
        <v>0</v>
      </c>
      <c r="CI70" s="236">
        <v>0</v>
      </c>
      <c r="CJ70" s="236">
        <v>0</v>
      </c>
      <c r="CK70" s="236">
        <v>0</v>
      </c>
      <c r="CL70" s="236">
        <v>0</v>
      </c>
      <c r="CM70" s="236">
        <v>0</v>
      </c>
      <c r="CN70" s="236">
        <v>0</v>
      </c>
      <c r="CO70" s="236">
        <v>0</v>
      </c>
      <c r="CP70" s="236">
        <v>0</v>
      </c>
      <c r="CQ70" s="236">
        <v>0</v>
      </c>
      <c r="CR70" s="236">
        <v>0</v>
      </c>
      <c r="CS70" s="236">
        <v>0</v>
      </c>
      <c r="CT70" s="236">
        <v>0</v>
      </c>
      <c r="CU70" s="236">
        <v>0</v>
      </c>
      <c r="CV70" s="236">
        <v>0</v>
      </c>
      <c r="CW70" s="236">
        <v>0</v>
      </c>
      <c r="CX70" s="236">
        <v>0</v>
      </c>
      <c r="CY70" s="236">
        <v>0</v>
      </c>
      <c r="CZ70" s="236">
        <v>0</v>
      </c>
      <c r="DA70" s="236">
        <v>0</v>
      </c>
    </row>
    <row r="71" spans="1:105">
      <c r="A71" s="242" t="s">
        <v>1715</v>
      </c>
      <c r="B71" s="236">
        <v>0</v>
      </c>
      <c r="C71" s="236">
        <v>0</v>
      </c>
      <c r="D71" s="236">
        <v>0</v>
      </c>
      <c r="E71" s="236">
        <v>0</v>
      </c>
      <c r="F71" s="236">
        <v>0</v>
      </c>
      <c r="G71" s="236">
        <v>0</v>
      </c>
      <c r="H71" s="236">
        <v>0</v>
      </c>
      <c r="I71" s="236">
        <v>0</v>
      </c>
      <c r="J71" s="236">
        <v>0</v>
      </c>
      <c r="K71" s="236">
        <v>0</v>
      </c>
      <c r="L71" s="236">
        <v>0</v>
      </c>
      <c r="M71" s="236">
        <v>0</v>
      </c>
      <c r="N71" s="236">
        <v>0</v>
      </c>
      <c r="O71" s="236">
        <v>0</v>
      </c>
      <c r="P71" s="236">
        <v>0</v>
      </c>
      <c r="Q71" s="236">
        <v>0</v>
      </c>
      <c r="R71" s="236">
        <v>0</v>
      </c>
      <c r="S71" s="236">
        <v>0</v>
      </c>
      <c r="T71" s="236">
        <v>0</v>
      </c>
      <c r="U71" s="236">
        <v>0</v>
      </c>
      <c r="V71" s="236">
        <v>0</v>
      </c>
      <c r="W71" s="236">
        <v>0</v>
      </c>
      <c r="X71" s="236">
        <v>0</v>
      </c>
      <c r="Y71" s="236">
        <v>0</v>
      </c>
      <c r="Z71" s="236">
        <v>0</v>
      </c>
      <c r="AA71" s="236">
        <v>0</v>
      </c>
      <c r="AB71" s="236">
        <v>0</v>
      </c>
      <c r="AC71" s="236">
        <v>0</v>
      </c>
      <c r="AD71" s="236">
        <v>0</v>
      </c>
      <c r="AE71" s="236">
        <v>0</v>
      </c>
      <c r="AF71" s="236">
        <v>0</v>
      </c>
      <c r="AG71" s="236">
        <v>0</v>
      </c>
      <c r="AH71" s="236">
        <v>0</v>
      </c>
      <c r="AI71" s="236">
        <v>0</v>
      </c>
      <c r="AJ71" s="236">
        <v>0</v>
      </c>
      <c r="AK71" s="236">
        <v>-1316</v>
      </c>
      <c r="AL71" s="236">
        <v>-1316</v>
      </c>
      <c r="AM71" s="236">
        <v>-1315</v>
      </c>
      <c r="AN71" s="236">
        <v>-3947</v>
      </c>
      <c r="AO71" s="236">
        <v>-1316</v>
      </c>
      <c r="AP71" s="236">
        <v>-1316</v>
      </c>
      <c r="AQ71" s="236">
        <v>-1316</v>
      </c>
      <c r="AR71" s="236">
        <v>-1316</v>
      </c>
      <c r="AS71" s="236">
        <v>-1316</v>
      </c>
      <c r="AT71" s="236">
        <v>-1316</v>
      </c>
      <c r="AU71" s="236">
        <v>-1316</v>
      </c>
      <c r="AV71" s="236">
        <v>-1316</v>
      </c>
      <c r="AW71" s="236">
        <v>-1316</v>
      </c>
      <c r="AX71" s="236">
        <v>-1316</v>
      </c>
      <c r="AY71" s="236">
        <v>-1315</v>
      </c>
      <c r="AZ71" s="236">
        <v>-1316</v>
      </c>
      <c r="BA71" s="236">
        <v>-15791</v>
      </c>
      <c r="BB71" s="236">
        <v>-1316</v>
      </c>
      <c r="BC71" s="236">
        <v>-1316</v>
      </c>
      <c r="BD71" s="236">
        <v>-1316</v>
      </c>
      <c r="BE71" s="236">
        <v>-1316</v>
      </c>
      <c r="BF71" s="236">
        <v>-1316</v>
      </c>
      <c r="BG71" s="236">
        <v>-1316</v>
      </c>
      <c r="BH71" s="236">
        <v>-1316</v>
      </c>
      <c r="BI71" s="236">
        <v>-1316</v>
      </c>
      <c r="BJ71" s="236">
        <v>-1316</v>
      </c>
      <c r="BK71" s="236">
        <v>-1315</v>
      </c>
      <c r="BL71" s="236">
        <v>-1316</v>
      </c>
      <c r="BM71" s="236">
        <v>-1316</v>
      </c>
      <c r="BN71" s="236">
        <v>-15791</v>
      </c>
      <c r="BO71" s="236">
        <v>-1316</v>
      </c>
      <c r="BP71" s="236">
        <v>-1316</v>
      </c>
      <c r="BQ71" s="236">
        <v>-1316</v>
      </c>
      <c r="BR71" s="236">
        <v>-1316</v>
      </c>
      <c r="BS71" s="236">
        <v>-1316</v>
      </c>
      <c r="BT71" s="236">
        <v>-1316</v>
      </c>
      <c r="BU71" s="236">
        <v>-1316</v>
      </c>
      <c r="BV71" s="236">
        <v>-1316</v>
      </c>
      <c r="BW71" s="236">
        <v>-1315</v>
      </c>
      <c r="BX71" s="236">
        <v>-1316</v>
      </c>
      <c r="BY71" s="236">
        <v>-1316</v>
      </c>
      <c r="BZ71" s="236">
        <v>-1316</v>
      </c>
      <c r="CA71" s="236">
        <v>-15791</v>
      </c>
      <c r="CB71" s="236">
        <v>-1316</v>
      </c>
      <c r="CC71" s="236">
        <v>-1316</v>
      </c>
      <c r="CD71" s="236">
        <v>-1316</v>
      </c>
      <c r="CE71" s="236">
        <v>-1316</v>
      </c>
      <c r="CF71" s="236">
        <v>-1316</v>
      </c>
      <c r="CG71" s="236">
        <v>-1316</v>
      </c>
      <c r="CH71" s="236">
        <v>-1316</v>
      </c>
      <c r="CI71" s="236">
        <v>-1315</v>
      </c>
      <c r="CJ71" s="236">
        <v>-1316</v>
      </c>
      <c r="CK71" s="236">
        <v>-1316</v>
      </c>
      <c r="CL71" s="236">
        <v>-1316</v>
      </c>
      <c r="CM71" s="236">
        <v>-1316</v>
      </c>
      <c r="CN71" s="236">
        <v>-15791</v>
      </c>
      <c r="CO71" s="236">
        <v>-1316</v>
      </c>
      <c r="CP71" s="236">
        <v>-1316</v>
      </c>
      <c r="CQ71" s="236">
        <v>-1316</v>
      </c>
      <c r="CR71" s="236">
        <v>-1316</v>
      </c>
      <c r="CS71" s="236">
        <v>-1316</v>
      </c>
      <c r="CT71" s="236">
        <v>-1316</v>
      </c>
      <c r="CU71" s="236">
        <v>-1315</v>
      </c>
      <c r="CV71" s="236">
        <v>-1316</v>
      </c>
      <c r="CW71" s="236">
        <v>-1316</v>
      </c>
      <c r="CX71" s="236">
        <v>-1316</v>
      </c>
      <c r="CY71" s="236">
        <v>-1316</v>
      </c>
      <c r="CZ71" s="236">
        <v>-1316</v>
      </c>
      <c r="DA71" s="236">
        <v>-15791</v>
      </c>
    </row>
    <row r="72" spans="1:105">
      <c r="A72" s="242" t="s">
        <v>1716</v>
      </c>
      <c r="B72" s="236">
        <v>0</v>
      </c>
      <c r="C72" s="236">
        <v>0</v>
      </c>
      <c r="D72" s="236">
        <v>0</v>
      </c>
      <c r="E72" s="236">
        <v>0</v>
      </c>
      <c r="F72" s="236">
        <v>0</v>
      </c>
      <c r="G72" s="236">
        <v>0</v>
      </c>
      <c r="H72" s="236">
        <v>0</v>
      </c>
      <c r="I72" s="236">
        <v>0</v>
      </c>
      <c r="J72" s="236">
        <v>0</v>
      </c>
      <c r="K72" s="236">
        <v>0</v>
      </c>
      <c r="L72" s="236">
        <v>0</v>
      </c>
      <c r="M72" s="236">
        <v>0</v>
      </c>
      <c r="N72" s="236">
        <v>0</v>
      </c>
      <c r="O72" s="236">
        <v>0</v>
      </c>
      <c r="P72" s="236">
        <v>0</v>
      </c>
      <c r="Q72" s="236">
        <v>0</v>
      </c>
      <c r="R72" s="236">
        <v>0</v>
      </c>
      <c r="S72" s="236">
        <v>0</v>
      </c>
      <c r="T72" s="236">
        <v>0</v>
      </c>
      <c r="U72" s="236">
        <v>0</v>
      </c>
      <c r="V72" s="236">
        <v>0</v>
      </c>
      <c r="W72" s="236">
        <v>0</v>
      </c>
      <c r="X72" s="236">
        <v>0</v>
      </c>
      <c r="Y72" s="236">
        <v>0</v>
      </c>
      <c r="Z72" s="236">
        <v>0</v>
      </c>
      <c r="AA72" s="236">
        <v>0</v>
      </c>
      <c r="AB72" s="236">
        <v>0</v>
      </c>
      <c r="AC72" s="236">
        <v>0</v>
      </c>
      <c r="AD72" s="236">
        <v>0</v>
      </c>
      <c r="AE72" s="236">
        <v>0</v>
      </c>
      <c r="AF72" s="236">
        <v>0</v>
      </c>
      <c r="AG72" s="236">
        <v>0</v>
      </c>
      <c r="AH72" s="236">
        <v>0</v>
      </c>
      <c r="AI72" s="236">
        <v>0</v>
      </c>
      <c r="AJ72" s="236">
        <v>0</v>
      </c>
      <c r="AK72" s="236">
        <v>806</v>
      </c>
      <c r="AL72" s="236">
        <v>805</v>
      </c>
      <c r="AM72" s="236">
        <v>806</v>
      </c>
      <c r="AN72" s="236">
        <v>2417</v>
      </c>
      <c r="AO72" s="236">
        <v>805</v>
      </c>
      <c r="AP72" s="236">
        <v>806</v>
      </c>
      <c r="AQ72" s="236">
        <v>806</v>
      </c>
      <c r="AR72" s="236">
        <v>805</v>
      </c>
      <c r="AS72" s="236">
        <v>806</v>
      </c>
      <c r="AT72" s="236">
        <v>806</v>
      </c>
      <c r="AU72" s="236">
        <v>805</v>
      </c>
      <c r="AV72" s="236">
        <v>806</v>
      </c>
      <c r="AW72" s="236">
        <v>806</v>
      </c>
      <c r="AX72" s="236">
        <v>805</v>
      </c>
      <c r="AY72" s="236">
        <v>806</v>
      </c>
      <c r="AZ72" s="236">
        <v>805</v>
      </c>
      <c r="BA72" s="236">
        <v>9667</v>
      </c>
      <c r="BB72" s="236">
        <v>806</v>
      </c>
      <c r="BC72" s="236">
        <v>806</v>
      </c>
      <c r="BD72" s="236">
        <v>805</v>
      </c>
      <c r="BE72" s="236">
        <v>806</v>
      </c>
      <c r="BF72" s="236">
        <v>806</v>
      </c>
      <c r="BG72" s="236">
        <v>805</v>
      </c>
      <c r="BH72" s="236">
        <v>806</v>
      </c>
      <c r="BI72" s="236">
        <v>805</v>
      </c>
      <c r="BJ72" s="236">
        <v>806</v>
      </c>
      <c r="BK72" s="236">
        <v>806</v>
      </c>
      <c r="BL72" s="236">
        <v>805</v>
      </c>
      <c r="BM72" s="236">
        <v>806</v>
      </c>
      <c r="BN72" s="236">
        <v>9668</v>
      </c>
      <c r="BO72" s="236">
        <v>806</v>
      </c>
      <c r="BP72" s="236">
        <v>805</v>
      </c>
      <c r="BQ72" s="236">
        <v>806</v>
      </c>
      <c r="BR72" s="236">
        <v>805</v>
      </c>
      <c r="BS72" s="236">
        <v>806</v>
      </c>
      <c r="BT72" s="236">
        <v>806</v>
      </c>
      <c r="BU72" s="236">
        <v>805</v>
      </c>
      <c r="BV72" s="236">
        <v>806</v>
      </c>
      <c r="BW72" s="236">
        <v>806</v>
      </c>
      <c r="BX72" s="236">
        <v>805</v>
      </c>
      <c r="BY72" s="236">
        <v>806</v>
      </c>
      <c r="BZ72" s="236">
        <v>806</v>
      </c>
      <c r="CA72" s="236">
        <v>9668</v>
      </c>
      <c r="CB72" s="236">
        <v>805</v>
      </c>
      <c r="CC72" s="236">
        <v>806</v>
      </c>
      <c r="CD72" s="236">
        <v>805</v>
      </c>
      <c r="CE72" s="236">
        <v>806</v>
      </c>
      <c r="CF72" s="236">
        <v>806</v>
      </c>
      <c r="CG72" s="236">
        <v>805</v>
      </c>
      <c r="CH72" s="236">
        <v>806</v>
      </c>
      <c r="CI72" s="236">
        <v>806</v>
      </c>
      <c r="CJ72" s="236">
        <v>805</v>
      </c>
      <c r="CK72" s="236">
        <v>806</v>
      </c>
      <c r="CL72" s="236">
        <v>805</v>
      </c>
      <c r="CM72" s="236">
        <v>806</v>
      </c>
      <c r="CN72" s="236">
        <v>9667</v>
      </c>
      <c r="CO72" s="236">
        <v>806</v>
      </c>
      <c r="CP72" s="236">
        <v>805</v>
      </c>
      <c r="CQ72" s="236">
        <v>806</v>
      </c>
      <c r="CR72" s="236">
        <v>806</v>
      </c>
      <c r="CS72" s="236">
        <v>805</v>
      </c>
      <c r="CT72" s="236">
        <v>806</v>
      </c>
      <c r="CU72" s="236">
        <v>805</v>
      </c>
      <c r="CV72" s="236">
        <v>806</v>
      </c>
      <c r="CW72" s="236">
        <v>806</v>
      </c>
      <c r="CX72" s="236">
        <v>805</v>
      </c>
      <c r="CY72" s="236">
        <v>806</v>
      </c>
      <c r="CZ72" s="236">
        <v>806</v>
      </c>
      <c r="DA72" s="236">
        <v>9668</v>
      </c>
    </row>
    <row r="73" spans="1:105">
      <c r="A73" s="242" t="s">
        <v>1735</v>
      </c>
      <c r="B73" s="236">
        <v>0</v>
      </c>
      <c r="C73" s="236">
        <v>0</v>
      </c>
      <c r="D73" s="236">
        <v>0</v>
      </c>
      <c r="E73" s="236">
        <v>0</v>
      </c>
      <c r="F73" s="236">
        <v>0</v>
      </c>
      <c r="G73" s="236">
        <v>0</v>
      </c>
      <c r="H73" s="236">
        <v>0</v>
      </c>
      <c r="I73" s="236">
        <v>0</v>
      </c>
      <c r="J73" s="236">
        <v>0</v>
      </c>
      <c r="K73" s="236">
        <v>0</v>
      </c>
      <c r="L73" s="236">
        <v>0</v>
      </c>
      <c r="M73" s="236">
        <v>0</v>
      </c>
      <c r="N73" s="236">
        <v>0</v>
      </c>
      <c r="O73" s="236">
        <v>0</v>
      </c>
      <c r="P73" s="236">
        <v>0</v>
      </c>
      <c r="Q73" s="236">
        <v>0</v>
      </c>
      <c r="R73" s="236">
        <v>0</v>
      </c>
      <c r="S73" s="236">
        <v>0</v>
      </c>
      <c r="T73" s="236">
        <v>0</v>
      </c>
      <c r="U73" s="236">
        <v>0</v>
      </c>
      <c r="V73" s="236">
        <v>0</v>
      </c>
      <c r="W73" s="236">
        <v>0</v>
      </c>
      <c r="X73" s="236">
        <v>0</v>
      </c>
      <c r="Y73" s="236">
        <v>0</v>
      </c>
      <c r="Z73" s="236">
        <v>0</v>
      </c>
      <c r="AA73" s="236">
        <v>0</v>
      </c>
      <c r="AB73" s="236">
        <v>0</v>
      </c>
      <c r="AC73" s="236">
        <v>0</v>
      </c>
      <c r="AD73" s="236">
        <v>0</v>
      </c>
      <c r="AE73" s="236">
        <v>0</v>
      </c>
      <c r="AF73" s="236">
        <v>0</v>
      </c>
      <c r="AG73" s="236">
        <v>0</v>
      </c>
      <c r="AH73" s="236">
        <v>0</v>
      </c>
      <c r="AI73" s="236">
        <v>0</v>
      </c>
      <c r="AJ73" s="236">
        <v>0</v>
      </c>
      <c r="AK73" s="236">
        <v>-86662762</v>
      </c>
      <c r="AL73" s="236">
        <v>0</v>
      </c>
      <c r="AM73" s="236">
        <v>0</v>
      </c>
      <c r="AN73" s="236">
        <v>-86662762</v>
      </c>
      <c r="AO73" s="236">
        <v>0</v>
      </c>
      <c r="AP73" s="236">
        <v>0</v>
      </c>
      <c r="AQ73" s="236">
        <v>0</v>
      </c>
      <c r="AR73" s="236">
        <v>0</v>
      </c>
      <c r="AS73" s="236">
        <v>0</v>
      </c>
      <c r="AT73" s="236">
        <v>0</v>
      </c>
      <c r="AU73" s="236">
        <v>0</v>
      </c>
      <c r="AV73" s="236">
        <v>0</v>
      </c>
      <c r="AW73" s="236">
        <v>0</v>
      </c>
      <c r="AX73" s="236">
        <v>0</v>
      </c>
      <c r="AY73" s="236">
        <v>0</v>
      </c>
      <c r="AZ73" s="236">
        <v>0</v>
      </c>
      <c r="BA73" s="236">
        <v>0</v>
      </c>
      <c r="BB73" s="236">
        <v>0</v>
      </c>
      <c r="BC73" s="236">
        <v>0</v>
      </c>
      <c r="BD73" s="236">
        <v>0</v>
      </c>
      <c r="BE73" s="236">
        <v>0</v>
      </c>
      <c r="BF73" s="236">
        <v>0</v>
      </c>
      <c r="BG73" s="236">
        <v>0</v>
      </c>
      <c r="BH73" s="236">
        <v>0</v>
      </c>
      <c r="BI73" s="236">
        <v>0</v>
      </c>
      <c r="BJ73" s="236">
        <v>0</v>
      </c>
      <c r="BK73" s="236">
        <v>0</v>
      </c>
      <c r="BL73" s="236">
        <v>0</v>
      </c>
      <c r="BM73" s="236">
        <v>0</v>
      </c>
      <c r="BN73" s="236">
        <v>0</v>
      </c>
      <c r="BO73" s="236">
        <v>0</v>
      </c>
      <c r="BP73" s="236">
        <v>0</v>
      </c>
      <c r="BQ73" s="236">
        <v>0</v>
      </c>
      <c r="BR73" s="236">
        <v>0</v>
      </c>
      <c r="BS73" s="236">
        <v>0</v>
      </c>
      <c r="BT73" s="236">
        <v>0</v>
      </c>
      <c r="BU73" s="236">
        <v>0</v>
      </c>
      <c r="BV73" s="236">
        <v>0</v>
      </c>
      <c r="BW73" s="236">
        <v>0</v>
      </c>
      <c r="BX73" s="236">
        <v>0</v>
      </c>
      <c r="BY73" s="236">
        <v>0</v>
      </c>
      <c r="BZ73" s="236">
        <v>0</v>
      </c>
      <c r="CA73" s="236">
        <v>0</v>
      </c>
      <c r="CB73" s="236">
        <v>0</v>
      </c>
      <c r="CC73" s="236">
        <v>0</v>
      </c>
      <c r="CD73" s="236">
        <v>0</v>
      </c>
      <c r="CE73" s="236">
        <v>0</v>
      </c>
      <c r="CF73" s="236">
        <v>0</v>
      </c>
      <c r="CG73" s="236">
        <v>0</v>
      </c>
      <c r="CH73" s="236">
        <v>0</v>
      </c>
      <c r="CI73" s="236">
        <v>0</v>
      </c>
      <c r="CJ73" s="236">
        <v>0</v>
      </c>
      <c r="CK73" s="236">
        <v>0</v>
      </c>
      <c r="CL73" s="236">
        <v>0</v>
      </c>
      <c r="CM73" s="236">
        <v>0</v>
      </c>
      <c r="CN73" s="236">
        <v>0</v>
      </c>
      <c r="CO73" s="236">
        <v>0</v>
      </c>
      <c r="CP73" s="236">
        <v>0</v>
      </c>
      <c r="CQ73" s="236">
        <v>0</v>
      </c>
      <c r="CR73" s="236">
        <v>0</v>
      </c>
      <c r="CS73" s="236">
        <v>0</v>
      </c>
      <c r="CT73" s="236">
        <v>0</v>
      </c>
      <c r="CU73" s="236">
        <v>0</v>
      </c>
      <c r="CV73" s="236">
        <v>0</v>
      </c>
      <c r="CW73" s="236">
        <v>0</v>
      </c>
      <c r="CX73" s="236">
        <v>0</v>
      </c>
      <c r="CY73" s="236">
        <v>0</v>
      </c>
      <c r="CZ73" s="236">
        <v>0</v>
      </c>
      <c r="DA73" s="236">
        <v>0</v>
      </c>
    </row>
    <row r="74" spans="1:105">
      <c r="A74" s="242" t="s">
        <v>1736</v>
      </c>
      <c r="B74" s="248">
        <v>0</v>
      </c>
      <c r="C74" s="248">
        <v>0</v>
      </c>
      <c r="D74" s="248">
        <v>0</v>
      </c>
      <c r="E74" s="248">
        <v>0</v>
      </c>
      <c r="F74" s="248">
        <v>0</v>
      </c>
      <c r="G74" s="248">
        <v>0</v>
      </c>
      <c r="H74" s="248">
        <v>0</v>
      </c>
      <c r="I74" s="248">
        <v>0</v>
      </c>
      <c r="J74" s="248">
        <v>0</v>
      </c>
      <c r="K74" s="248">
        <v>0</v>
      </c>
      <c r="L74" s="248">
        <v>0</v>
      </c>
      <c r="M74" s="248">
        <v>0</v>
      </c>
      <c r="N74" s="248">
        <v>0</v>
      </c>
      <c r="O74" s="248">
        <v>0</v>
      </c>
      <c r="P74" s="248">
        <v>0</v>
      </c>
      <c r="Q74" s="248">
        <v>0</v>
      </c>
      <c r="R74" s="248">
        <v>0</v>
      </c>
      <c r="S74" s="248">
        <v>0</v>
      </c>
      <c r="T74" s="248">
        <v>0</v>
      </c>
      <c r="U74" s="248">
        <v>0</v>
      </c>
      <c r="V74" s="248">
        <v>0</v>
      </c>
      <c r="W74" s="248">
        <v>0</v>
      </c>
      <c r="X74" s="248">
        <v>0</v>
      </c>
      <c r="Y74" s="248">
        <v>0</v>
      </c>
      <c r="Z74" s="248">
        <v>0</v>
      </c>
      <c r="AA74" s="248">
        <v>0</v>
      </c>
      <c r="AB74" s="248">
        <v>0</v>
      </c>
      <c r="AC74" s="248">
        <v>0</v>
      </c>
      <c r="AD74" s="248">
        <v>0</v>
      </c>
      <c r="AE74" s="248">
        <v>0</v>
      </c>
      <c r="AF74" s="248">
        <v>0</v>
      </c>
      <c r="AG74" s="248">
        <v>0</v>
      </c>
      <c r="AH74" s="248">
        <v>0</v>
      </c>
      <c r="AI74" s="248">
        <v>0</v>
      </c>
      <c r="AJ74" s="248">
        <v>0</v>
      </c>
      <c r="AK74" s="248">
        <v>-98276465.032506898</v>
      </c>
      <c r="AL74" s="248">
        <v>-15204545.0818322</v>
      </c>
      <c r="AM74" s="248">
        <v>-5863324.0818322096</v>
      </c>
      <c r="AN74" s="248">
        <v>-119344334.196171</v>
      </c>
      <c r="AO74" s="248">
        <v>2126876.2439151001</v>
      </c>
      <c r="AP74" s="248">
        <v>1937722.2439151001</v>
      </c>
      <c r="AQ74" s="248">
        <v>1836721.2439151001</v>
      </c>
      <c r="AR74" s="248">
        <v>1705005.2439151001</v>
      </c>
      <c r="AS74" s="248">
        <v>1624185.2439151001</v>
      </c>
      <c r="AT74" s="248">
        <v>1516987.2439151001</v>
      </c>
      <c r="AU74" s="248">
        <v>1428500.2439151001</v>
      </c>
      <c r="AV74" s="248">
        <v>1377373.2439151001</v>
      </c>
      <c r="AW74" s="248">
        <v>1275881.2439151001</v>
      </c>
      <c r="AX74" s="248">
        <v>1234378.2439151001</v>
      </c>
      <c r="AY74" s="248">
        <v>1164542.2439151001</v>
      </c>
      <c r="AZ74" s="248">
        <v>1089960.2439151001</v>
      </c>
      <c r="BA74" s="248">
        <v>18318132.9269812</v>
      </c>
      <c r="BB74" s="248">
        <v>1192479.3303042499</v>
      </c>
      <c r="BC74" s="248">
        <v>1087403.3303042499</v>
      </c>
      <c r="BD74" s="248">
        <v>1076377.3303042499</v>
      </c>
      <c r="BE74" s="248">
        <v>1045882.33030425</v>
      </c>
      <c r="BF74" s="248">
        <v>1025805.33030425</v>
      </c>
      <c r="BG74" s="248">
        <v>985310.33030425105</v>
      </c>
      <c r="BH74" s="248">
        <v>951800.33030425105</v>
      </c>
      <c r="BI74" s="248">
        <v>938763.33030425105</v>
      </c>
      <c r="BJ74" s="248">
        <v>888948.33030425105</v>
      </c>
      <c r="BK74" s="248">
        <v>876209.33030425105</v>
      </c>
      <c r="BL74" s="248">
        <v>842609.33030425105</v>
      </c>
      <c r="BM74" s="248">
        <v>803872.33030425105</v>
      </c>
      <c r="BN74" s="248">
        <v>11715460.963651</v>
      </c>
      <c r="BO74" s="248">
        <v>860413.32375443599</v>
      </c>
      <c r="BP74" s="248">
        <v>794791.32375443599</v>
      </c>
      <c r="BQ74" s="248">
        <v>795728.32375443599</v>
      </c>
      <c r="BR74" s="248">
        <v>783011.32375443599</v>
      </c>
      <c r="BS74" s="248">
        <v>775971.32375443599</v>
      </c>
      <c r="BT74" s="248">
        <v>753275.32375443599</v>
      </c>
      <c r="BU74" s="248">
        <v>735060.32375443599</v>
      </c>
      <c r="BV74" s="248">
        <v>731582.32375443599</v>
      </c>
      <c r="BW74" s="248">
        <v>699302.32375443599</v>
      </c>
      <c r="BX74" s="248">
        <v>694720.32375443599</v>
      </c>
      <c r="BY74" s="248">
        <v>673722.32375443599</v>
      </c>
      <c r="BZ74" s="248">
        <v>648479.32375443599</v>
      </c>
      <c r="CA74" s="248">
        <v>8946057.8850532304</v>
      </c>
      <c r="CB74" s="248">
        <v>692968.20932551695</v>
      </c>
      <c r="CC74" s="248">
        <v>644739.20932551695</v>
      </c>
      <c r="CD74" s="248">
        <v>649045.20932551695</v>
      </c>
      <c r="CE74" s="248">
        <v>642928.20932551695</v>
      </c>
      <c r="CF74" s="248">
        <v>640550.20932551695</v>
      </c>
      <c r="CG74" s="248">
        <v>625458.20932551695</v>
      </c>
      <c r="CH74" s="248">
        <v>613807.20932551695</v>
      </c>
      <c r="CI74" s="248">
        <v>613870.20932551695</v>
      </c>
      <c r="CJ74" s="248">
        <v>590121.20932551695</v>
      </c>
      <c r="CK74" s="248">
        <v>588803.20932551695</v>
      </c>
      <c r="CL74" s="248">
        <v>574778.20932551695</v>
      </c>
      <c r="CM74" s="248">
        <v>560591.20932551695</v>
      </c>
      <c r="CN74" s="248">
        <v>7437660.5119062001</v>
      </c>
      <c r="CO74" s="248">
        <v>570294.59134500101</v>
      </c>
      <c r="CP74" s="248">
        <v>540385.59134500101</v>
      </c>
      <c r="CQ74" s="248">
        <v>542387.59134500101</v>
      </c>
      <c r="CR74" s="248">
        <v>533535.59134500101</v>
      </c>
      <c r="CS74" s="248">
        <v>533240.59134500101</v>
      </c>
      <c r="CT74" s="248">
        <v>522205.59134500101</v>
      </c>
      <c r="CU74" s="248">
        <v>514025.59134500101</v>
      </c>
      <c r="CV74" s="248">
        <v>515652.59134500101</v>
      </c>
      <c r="CW74" s="248">
        <v>496890.59134500101</v>
      </c>
      <c r="CX74" s="248">
        <v>497116.59134500101</v>
      </c>
      <c r="CY74" s="248">
        <v>485667.59134500101</v>
      </c>
      <c r="CZ74" s="248">
        <v>471297.59134500101</v>
      </c>
      <c r="DA74" s="248">
        <v>6222700.0961400103</v>
      </c>
    </row>
    <row r="76" spans="1:105">
      <c r="A76" s="242" t="s">
        <v>1737</v>
      </c>
      <c r="B76" s="236">
        <v>0</v>
      </c>
      <c r="C76" s="236">
        <v>0</v>
      </c>
      <c r="D76" s="236">
        <v>0</v>
      </c>
      <c r="E76" s="236">
        <v>0</v>
      </c>
      <c r="F76" s="236">
        <v>0</v>
      </c>
      <c r="G76" s="236">
        <v>0</v>
      </c>
      <c r="H76" s="236">
        <v>0</v>
      </c>
      <c r="I76" s="236">
        <v>0</v>
      </c>
      <c r="J76" s="236">
        <v>0</v>
      </c>
      <c r="K76" s="236">
        <v>0</v>
      </c>
      <c r="L76" s="236">
        <v>0</v>
      </c>
      <c r="M76" s="236">
        <v>0</v>
      </c>
      <c r="N76" s="236">
        <v>0</v>
      </c>
      <c r="O76" s="236">
        <v>0</v>
      </c>
      <c r="P76" s="236">
        <v>0</v>
      </c>
      <c r="Q76" s="236">
        <v>0</v>
      </c>
      <c r="R76" s="236">
        <v>0</v>
      </c>
      <c r="S76" s="236">
        <v>0</v>
      </c>
      <c r="T76" s="236">
        <v>0</v>
      </c>
      <c r="U76" s="236">
        <v>0</v>
      </c>
      <c r="V76" s="236">
        <v>0</v>
      </c>
      <c r="W76" s="236">
        <v>0</v>
      </c>
      <c r="X76" s="236">
        <v>0</v>
      </c>
      <c r="Y76" s="236">
        <v>0</v>
      </c>
      <c r="Z76" s="236">
        <v>0</v>
      </c>
      <c r="AA76" s="236">
        <v>0</v>
      </c>
      <c r="AB76" s="236">
        <v>0</v>
      </c>
      <c r="AC76" s="236">
        <v>0</v>
      </c>
      <c r="AD76" s="236">
        <v>0</v>
      </c>
      <c r="AE76" s="236">
        <v>0</v>
      </c>
      <c r="AF76" s="236">
        <v>0</v>
      </c>
      <c r="AG76" s="236">
        <v>0</v>
      </c>
      <c r="AH76" s="236">
        <v>0</v>
      </c>
      <c r="AI76" s="236">
        <v>0</v>
      </c>
      <c r="AJ76" s="236">
        <v>0</v>
      </c>
      <c r="AK76" s="236">
        <v>-93337606.032506898</v>
      </c>
      <c r="AL76" s="236">
        <v>-14231146.0818322</v>
      </c>
      <c r="AM76" s="236">
        <v>-4843756.0818322096</v>
      </c>
      <c r="AN76" s="236">
        <v>-112412508.196171</v>
      </c>
      <c r="AO76" s="236">
        <v>2990703.8575186399</v>
      </c>
      <c r="AP76" s="236">
        <v>2786853.8575186399</v>
      </c>
      <c r="AQ76" s="236">
        <v>2671821.8575186399</v>
      </c>
      <c r="AR76" s="236">
        <v>2515293.0886158701</v>
      </c>
      <c r="AS76" s="236">
        <v>2421839.0886158701</v>
      </c>
      <c r="AT76" s="236">
        <v>2302712.0886158701</v>
      </c>
      <c r="AU76" s="236">
        <v>2163095.7762734201</v>
      </c>
      <c r="AV76" s="236">
        <v>2100958.7762734201</v>
      </c>
      <c r="AW76" s="236">
        <v>1989122.7762734201</v>
      </c>
      <c r="AX76" s="236">
        <v>1999196.77222522</v>
      </c>
      <c r="AY76" s="236">
        <v>1919749.77222522</v>
      </c>
      <c r="AZ76" s="236">
        <v>1836046.77222522</v>
      </c>
      <c r="BA76" s="236">
        <v>27697394.4838994</v>
      </c>
      <c r="BB76" s="236">
        <v>1988930.80763419</v>
      </c>
      <c r="BC76" s="236">
        <v>1875339.80763419</v>
      </c>
      <c r="BD76" s="236">
        <v>1855872.80763419</v>
      </c>
      <c r="BE76" s="236">
        <v>1776894.9831550899</v>
      </c>
      <c r="BF76" s="236">
        <v>1748712.9831550899</v>
      </c>
      <c r="BG76" s="236">
        <v>1700383.9831550899</v>
      </c>
      <c r="BH76" s="236">
        <v>1622139.0421621599</v>
      </c>
      <c r="BI76" s="236">
        <v>1601578.0421621599</v>
      </c>
      <c r="BJ76" s="236">
        <v>1544571.0421621599</v>
      </c>
      <c r="BK76" s="236">
        <v>1582025.6105489</v>
      </c>
      <c r="BL76" s="236">
        <v>1541542.6105489</v>
      </c>
      <c r="BM76" s="236">
        <v>1496180.6105489</v>
      </c>
      <c r="BN76" s="236">
        <v>20334172.330501098</v>
      </c>
      <c r="BO76" s="236">
        <v>1558709.18605707</v>
      </c>
      <c r="BP76" s="236">
        <v>1487039.18605707</v>
      </c>
      <c r="BQ76" s="236">
        <v>1481922.18605707</v>
      </c>
      <c r="BR76" s="236">
        <v>1425454.9382737</v>
      </c>
      <c r="BS76" s="236">
        <v>1412487.9382737</v>
      </c>
      <c r="BT76" s="236">
        <v>1384012.9382737</v>
      </c>
      <c r="BU76" s="236">
        <v>1327881.61768561</v>
      </c>
      <c r="BV76" s="236">
        <v>1318764.61768561</v>
      </c>
      <c r="BW76" s="236">
        <v>1281053.61768561</v>
      </c>
      <c r="BX76" s="236">
        <v>1322037.8095623499</v>
      </c>
      <c r="BY76" s="236">
        <v>1295774.8095623499</v>
      </c>
      <c r="BZ76" s="236">
        <v>1265429.8095623499</v>
      </c>
      <c r="CA76" s="236">
        <v>16560568.6547362</v>
      </c>
      <c r="CB76" s="236">
        <v>1332133.33889872</v>
      </c>
      <c r="CC76" s="236">
        <v>1279036.33889872</v>
      </c>
      <c r="CD76" s="236">
        <v>1278446.33889875</v>
      </c>
      <c r="CE76" s="236">
        <v>1232666.3076728301</v>
      </c>
      <c r="CF76" s="236">
        <v>1225447.3076728301</v>
      </c>
      <c r="CG76" s="236">
        <v>1205612.3076729099</v>
      </c>
      <c r="CH76" s="236">
        <v>1161464.9400669001</v>
      </c>
      <c r="CI76" s="236">
        <v>1156859.9400669001</v>
      </c>
      <c r="CJ76" s="236">
        <v>1128596.94006705</v>
      </c>
      <c r="CK76" s="236">
        <v>1172138.87063968</v>
      </c>
      <c r="CL76" s="236">
        <v>1153698.87063968</v>
      </c>
      <c r="CM76" s="236">
        <v>1135189.87063968</v>
      </c>
      <c r="CN76" s="236">
        <v>14461291.3718346</v>
      </c>
      <c r="CO76" s="236">
        <v>1176331.6095555199</v>
      </c>
      <c r="CP76" s="236">
        <v>1142173.6095555199</v>
      </c>
      <c r="CQ76" s="236">
        <v>1139912.6095553699</v>
      </c>
      <c r="CR76" s="236">
        <v>1091448.4419640901</v>
      </c>
      <c r="CS76" s="236">
        <v>1086951.4419640901</v>
      </c>
      <c r="CT76" s="236">
        <v>1071787.4419638801</v>
      </c>
      <c r="CU76" s="236">
        <v>1029583.8346799</v>
      </c>
      <c r="CV76" s="236">
        <v>1027125.8346799</v>
      </c>
      <c r="CW76" s="236">
        <v>1004401.83467924</v>
      </c>
      <c r="CX76" s="236">
        <v>1048991.2157733799</v>
      </c>
      <c r="CY76" s="236">
        <v>1033655.21577338</v>
      </c>
      <c r="CZ76" s="236">
        <v>1015493.21577338</v>
      </c>
      <c r="DA76" s="236">
        <v>12867856.305917701</v>
      </c>
    </row>
    <row r="78" spans="1:105">
      <c r="A78" s="242" t="s">
        <v>1738</v>
      </c>
      <c r="B78" s="236">
        <v>0</v>
      </c>
      <c r="C78" s="236">
        <v>0</v>
      </c>
      <c r="D78" s="236">
        <v>0</v>
      </c>
      <c r="E78" s="236">
        <v>0</v>
      </c>
      <c r="F78" s="236">
        <v>0</v>
      </c>
      <c r="G78" s="236">
        <v>0</v>
      </c>
      <c r="H78" s="236">
        <v>0</v>
      </c>
      <c r="I78" s="236">
        <v>0</v>
      </c>
      <c r="J78" s="236">
        <v>0</v>
      </c>
      <c r="K78" s="236">
        <v>0</v>
      </c>
      <c r="L78" s="236">
        <v>0</v>
      </c>
      <c r="M78" s="236">
        <v>0</v>
      </c>
      <c r="N78" s="236">
        <v>0</v>
      </c>
      <c r="O78" s="236">
        <v>0</v>
      </c>
      <c r="P78" s="236">
        <v>0</v>
      </c>
      <c r="Q78" s="236">
        <v>0</v>
      </c>
      <c r="R78" s="236">
        <v>0</v>
      </c>
      <c r="S78" s="236">
        <v>0</v>
      </c>
      <c r="T78" s="236">
        <v>0</v>
      </c>
      <c r="U78" s="236">
        <v>0</v>
      </c>
      <c r="V78" s="236">
        <v>0</v>
      </c>
      <c r="W78" s="236">
        <v>0</v>
      </c>
      <c r="X78" s="236">
        <v>0</v>
      </c>
      <c r="Y78" s="236">
        <v>0</v>
      </c>
      <c r="Z78" s="236">
        <v>0</v>
      </c>
      <c r="AA78" s="236">
        <v>0</v>
      </c>
      <c r="AB78" s="236">
        <v>0</v>
      </c>
      <c r="AC78" s="236">
        <v>0</v>
      </c>
      <c r="AD78" s="236">
        <v>0</v>
      </c>
      <c r="AE78" s="236">
        <v>0</v>
      </c>
      <c r="AF78" s="236">
        <v>0</v>
      </c>
      <c r="AG78" s="236">
        <v>0</v>
      </c>
      <c r="AH78" s="236">
        <v>0</v>
      </c>
      <c r="AI78" s="236">
        <v>0</v>
      </c>
      <c r="AJ78" s="236">
        <v>0</v>
      </c>
      <c r="AK78" s="236">
        <v>0</v>
      </c>
      <c r="AL78" s="236">
        <v>93337606.032506898</v>
      </c>
      <c r="AM78" s="236">
        <v>107568752.11433899</v>
      </c>
      <c r="AN78" s="236">
        <v>0</v>
      </c>
      <c r="AO78" s="236">
        <v>112412508.196171</v>
      </c>
      <c r="AP78" s="236">
        <v>109421804.338652</v>
      </c>
      <c r="AQ78" s="236">
        <v>106634950.481134</v>
      </c>
      <c r="AR78" s="236">
        <v>103963128.623615</v>
      </c>
      <c r="AS78" s="236">
        <v>101447835.534999</v>
      </c>
      <c r="AT78" s="236">
        <v>99025996.446383595</v>
      </c>
      <c r="AU78" s="236">
        <v>96723284.357767805</v>
      </c>
      <c r="AV78" s="236">
        <v>94560188.581494302</v>
      </c>
      <c r="AW78" s="236">
        <v>92459229.805220902</v>
      </c>
      <c r="AX78" s="236">
        <v>90470107.028947502</v>
      </c>
      <c r="AY78" s="236">
        <v>88470910.256722301</v>
      </c>
      <c r="AZ78" s="236">
        <v>86551160.4844971</v>
      </c>
      <c r="BA78" s="236">
        <v>112412508.196171</v>
      </c>
      <c r="BB78" s="236">
        <v>84715113.712271899</v>
      </c>
      <c r="BC78" s="236">
        <v>82726182.904637694</v>
      </c>
      <c r="BD78" s="236">
        <v>80850843.097003505</v>
      </c>
      <c r="BE78" s="236">
        <v>78994970.2893693</v>
      </c>
      <c r="BF78" s="236">
        <v>77218075.306214198</v>
      </c>
      <c r="BG78" s="236">
        <v>75469362.323059097</v>
      </c>
      <c r="BH78" s="236">
        <v>73768978.339903995</v>
      </c>
      <c r="BI78" s="236">
        <v>72146839.297741801</v>
      </c>
      <c r="BJ78" s="236">
        <v>70545261.255579695</v>
      </c>
      <c r="BK78" s="236">
        <v>69000690.2134175</v>
      </c>
      <c r="BL78" s="236">
        <v>67418664.602868602</v>
      </c>
      <c r="BM78" s="236">
        <v>65877121.992319703</v>
      </c>
      <c r="BN78" s="236">
        <v>84715113.712271899</v>
      </c>
      <c r="BO78" s="236">
        <v>64380941.381770797</v>
      </c>
      <c r="BP78" s="236">
        <v>62822232.195713699</v>
      </c>
      <c r="BQ78" s="236">
        <v>61335193.009656698</v>
      </c>
      <c r="BR78" s="236">
        <v>59853270.823599599</v>
      </c>
      <c r="BS78" s="236">
        <v>58427815.885325901</v>
      </c>
      <c r="BT78" s="236">
        <v>57015327.947052203</v>
      </c>
      <c r="BU78" s="236">
        <v>55631315.008778498</v>
      </c>
      <c r="BV78" s="236">
        <v>54303433.391092896</v>
      </c>
      <c r="BW78" s="236">
        <v>52984668.773407198</v>
      </c>
      <c r="BX78" s="236">
        <v>51703615.155721597</v>
      </c>
      <c r="BY78" s="236">
        <v>50381577.346159302</v>
      </c>
      <c r="BZ78" s="236">
        <v>49085802.536596902</v>
      </c>
      <c r="CA78" s="236">
        <v>64380941.381770797</v>
      </c>
      <c r="CB78" s="236">
        <v>47820372.727034599</v>
      </c>
      <c r="CC78" s="236">
        <v>46488239.388135798</v>
      </c>
      <c r="CD78" s="236">
        <v>45209203.049237102</v>
      </c>
      <c r="CE78" s="236">
        <v>43930756.710338399</v>
      </c>
      <c r="CF78" s="236">
        <v>42698090.402665503</v>
      </c>
      <c r="CG78" s="236">
        <v>41472643.094992697</v>
      </c>
      <c r="CH78" s="236">
        <v>40267030.787319802</v>
      </c>
      <c r="CI78" s="236">
        <v>39105565.847252898</v>
      </c>
      <c r="CJ78" s="236">
        <v>37948705.907186002</v>
      </c>
      <c r="CK78" s="236">
        <v>36820108.967118897</v>
      </c>
      <c r="CL78" s="236">
        <v>35647970.0964792</v>
      </c>
      <c r="CM78" s="236">
        <v>34494271.2258396</v>
      </c>
      <c r="CN78" s="236">
        <v>47820372.727034599</v>
      </c>
      <c r="CO78" s="236">
        <v>33359081.3551999</v>
      </c>
      <c r="CP78" s="236">
        <v>32182749.745644301</v>
      </c>
      <c r="CQ78" s="236">
        <v>31040576.1360888</v>
      </c>
      <c r="CR78" s="236">
        <v>29900663.526533399</v>
      </c>
      <c r="CS78" s="236">
        <v>28809215.084569301</v>
      </c>
      <c r="CT78" s="236">
        <v>27722263.6426052</v>
      </c>
      <c r="CU78" s="236">
        <v>26650476.200641301</v>
      </c>
      <c r="CV78" s="236">
        <v>25620892.365961399</v>
      </c>
      <c r="CW78" s="236">
        <v>24593766.531281501</v>
      </c>
      <c r="CX78" s="236">
        <v>23589364.6966023</v>
      </c>
      <c r="CY78" s="236">
        <v>22540373.4808289</v>
      </c>
      <c r="CZ78" s="236">
        <v>21506718.2650555</v>
      </c>
      <c r="DA78" s="236">
        <v>33359081.3551999</v>
      </c>
    </row>
    <row r="79" spans="1:105">
      <c r="A79" s="242" t="s">
        <v>1739</v>
      </c>
      <c r="B79" s="236">
        <v>0</v>
      </c>
      <c r="C79" s="236">
        <v>0</v>
      </c>
      <c r="D79" s="236">
        <v>0</v>
      </c>
      <c r="E79" s="236">
        <v>0</v>
      </c>
      <c r="F79" s="236">
        <v>0</v>
      </c>
      <c r="G79" s="236">
        <v>0</v>
      </c>
      <c r="H79" s="236">
        <v>0</v>
      </c>
      <c r="I79" s="236">
        <v>0</v>
      </c>
      <c r="J79" s="236">
        <v>0</v>
      </c>
      <c r="K79" s="236">
        <v>0</v>
      </c>
      <c r="L79" s="236">
        <v>0</v>
      </c>
      <c r="M79" s="236">
        <v>0</v>
      </c>
      <c r="N79" s="236">
        <v>0</v>
      </c>
      <c r="O79" s="236">
        <v>0</v>
      </c>
      <c r="P79" s="236">
        <v>0</v>
      </c>
      <c r="Q79" s="236">
        <v>0</v>
      </c>
      <c r="R79" s="236">
        <v>0</v>
      </c>
      <c r="S79" s="236">
        <v>0</v>
      </c>
      <c r="T79" s="236">
        <v>0</v>
      </c>
      <c r="U79" s="236">
        <v>0</v>
      </c>
      <c r="V79" s="236">
        <v>0</v>
      </c>
      <c r="W79" s="236">
        <v>0</v>
      </c>
      <c r="X79" s="236">
        <v>0</v>
      </c>
      <c r="Y79" s="236">
        <v>0</v>
      </c>
      <c r="Z79" s="236">
        <v>0</v>
      </c>
      <c r="AA79" s="236">
        <v>0</v>
      </c>
      <c r="AB79" s="236">
        <v>0</v>
      </c>
      <c r="AC79" s="236">
        <v>0</v>
      </c>
      <c r="AD79" s="236">
        <v>0</v>
      </c>
      <c r="AE79" s="236">
        <v>0</v>
      </c>
      <c r="AF79" s="236">
        <v>0</v>
      </c>
      <c r="AG79" s="236">
        <v>0</v>
      </c>
      <c r="AH79" s="236">
        <v>0</v>
      </c>
      <c r="AI79" s="236">
        <v>0</v>
      </c>
      <c r="AJ79" s="236">
        <v>0</v>
      </c>
      <c r="AK79" s="236">
        <v>93337606.032506898</v>
      </c>
      <c r="AL79" s="236">
        <v>14231146.0818322</v>
      </c>
      <c r="AM79" s="236">
        <v>4843756.0818322096</v>
      </c>
      <c r="AN79" s="236">
        <v>112412508.196171</v>
      </c>
      <c r="AO79" s="236">
        <v>0</v>
      </c>
      <c r="AP79" s="236">
        <v>0</v>
      </c>
      <c r="AQ79" s="236">
        <v>0</v>
      </c>
      <c r="AR79" s="236">
        <v>0</v>
      </c>
      <c r="AS79" s="236">
        <v>0</v>
      </c>
      <c r="AT79" s="236">
        <v>0</v>
      </c>
      <c r="AU79" s="236">
        <v>0</v>
      </c>
      <c r="AV79" s="236">
        <v>0</v>
      </c>
      <c r="AW79" s="236">
        <v>0</v>
      </c>
      <c r="AX79" s="236">
        <v>0</v>
      </c>
      <c r="AY79" s="236">
        <v>0</v>
      </c>
      <c r="AZ79" s="236">
        <v>0</v>
      </c>
      <c r="BA79" s="236">
        <v>0</v>
      </c>
      <c r="BB79" s="236">
        <v>0</v>
      </c>
      <c r="BC79" s="236">
        <v>0</v>
      </c>
      <c r="BD79" s="236">
        <v>0</v>
      </c>
      <c r="BE79" s="236">
        <v>0</v>
      </c>
      <c r="BF79" s="236">
        <v>0</v>
      </c>
      <c r="BG79" s="236">
        <v>0</v>
      </c>
      <c r="BH79" s="236">
        <v>0</v>
      </c>
      <c r="BI79" s="236">
        <v>0</v>
      </c>
      <c r="BJ79" s="236">
        <v>0</v>
      </c>
      <c r="BK79" s="236">
        <v>0</v>
      </c>
      <c r="BL79" s="236">
        <v>0</v>
      </c>
      <c r="BM79" s="236">
        <v>0</v>
      </c>
      <c r="BN79" s="236">
        <v>0</v>
      </c>
      <c r="BO79" s="236">
        <v>0</v>
      </c>
      <c r="BP79" s="236">
        <v>0</v>
      </c>
      <c r="BQ79" s="236">
        <v>0</v>
      </c>
      <c r="BR79" s="236">
        <v>0</v>
      </c>
      <c r="BS79" s="236">
        <v>0</v>
      </c>
      <c r="BT79" s="236">
        <v>0</v>
      </c>
      <c r="BU79" s="236">
        <v>0</v>
      </c>
      <c r="BV79" s="236">
        <v>0</v>
      </c>
      <c r="BW79" s="236">
        <v>0</v>
      </c>
      <c r="BX79" s="236">
        <v>0</v>
      </c>
      <c r="BY79" s="236">
        <v>0</v>
      </c>
      <c r="BZ79" s="236">
        <v>0</v>
      </c>
      <c r="CA79" s="236">
        <v>0</v>
      </c>
      <c r="CB79" s="236">
        <v>0</v>
      </c>
      <c r="CC79" s="236">
        <v>0</v>
      </c>
      <c r="CD79" s="236">
        <v>0</v>
      </c>
      <c r="CE79" s="236">
        <v>0</v>
      </c>
      <c r="CF79" s="236">
        <v>0</v>
      </c>
      <c r="CG79" s="236">
        <v>0</v>
      </c>
      <c r="CH79" s="236">
        <v>0</v>
      </c>
      <c r="CI79" s="236">
        <v>0</v>
      </c>
      <c r="CJ79" s="236">
        <v>0</v>
      </c>
      <c r="CK79" s="236">
        <v>0</v>
      </c>
      <c r="CL79" s="236">
        <v>0</v>
      </c>
      <c r="CM79" s="236">
        <v>0</v>
      </c>
      <c r="CN79" s="236">
        <v>0</v>
      </c>
      <c r="CO79" s="236">
        <v>0</v>
      </c>
      <c r="CP79" s="236">
        <v>0</v>
      </c>
      <c r="CQ79" s="236">
        <v>0</v>
      </c>
      <c r="CR79" s="236">
        <v>0</v>
      </c>
      <c r="CS79" s="236">
        <v>0</v>
      </c>
      <c r="CT79" s="236">
        <v>0</v>
      </c>
      <c r="CU79" s="236">
        <v>0</v>
      </c>
      <c r="CV79" s="236">
        <v>0</v>
      </c>
      <c r="CW79" s="236">
        <v>0</v>
      </c>
      <c r="CX79" s="236">
        <v>0</v>
      </c>
      <c r="CY79" s="236">
        <v>0</v>
      </c>
      <c r="CZ79" s="236">
        <v>0</v>
      </c>
      <c r="DA79" s="236">
        <v>0</v>
      </c>
    </row>
    <row r="80" spans="1:105">
      <c r="A80" s="242" t="s">
        <v>1740</v>
      </c>
      <c r="B80" s="236">
        <v>0</v>
      </c>
      <c r="C80" s="236">
        <v>0</v>
      </c>
      <c r="D80" s="236">
        <v>0</v>
      </c>
      <c r="E80" s="236">
        <v>0</v>
      </c>
      <c r="F80" s="236">
        <v>0</v>
      </c>
      <c r="G80" s="236">
        <v>0</v>
      </c>
      <c r="H80" s="236">
        <v>0</v>
      </c>
      <c r="I80" s="236">
        <v>0</v>
      </c>
      <c r="J80" s="236">
        <v>0</v>
      </c>
      <c r="K80" s="236">
        <v>0</v>
      </c>
      <c r="L80" s="236">
        <v>0</v>
      </c>
      <c r="M80" s="236">
        <v>0</v>
      </c>
      <c r="N80" s="236">
        <v>0</v>
      </c>
      <c r="O80" s="236">
        <v>0</v>
      </c>
      <c r="P80" s="236">
        <v>0</v>
      </c>
      <c r="Q80" s="236">
        <v>0</v>
      </c>
      <c r="R80" s="236">
        <v>0</v>
      </c>
      <c r="S80" s="236">
        <v>0</v>
      </c>
      <c r="T80" s="236">
        <v>0</v>
      </c>
      <c r="U80" s="236">
        <v>0</v>
      </c>
      <c r="V80" s="236">
        <v>0</v>
      </c>
      <c r="W80" s="236">
        <v>0</v>
      </c>
      <c r="X80" s="236">
        <v>0</v>
      </c>
      <c r="Y80" s="236">
        <v>0</v>
      </c>
      <c r="Z80" s="236">
        <v>0</v>
      </c>
      <c r="AA80" s="236">
        <v>0</v>
      </c>
      <c r="AB80" s="236">
        <v>0</v>
      </c>
      <c r="AC80" s="236">
        <v>0</v>
      </c>
      <c r="AD80" s="236">
        <v>0</v>
      </c>
      <c r="AE80" s="236">
        <v>0</v>
      </c>
      <c r="AF80" s="236">
        <v>0</v>
      </c>
      <c r="AG80" s="236">
        <v>0</v>
      </c>
      <c r="AH80" s="236">
        <v>0</v>
      </c>
      <c r="AI80" s="236">
        <v>0</v>
      </c>
      <c r="AJ80" s="236">
        <v>0</v>
      </c>
      <c r="AK80" s="236">
        <v>0</v>
      </c>
      <c r="AL80" s="236">
        <v>0</v>
      </c>
      <c r="AM80" s="236">
        <v>0</v>
      </c>
      <c r="AN80" s="236">
        <v>0</v>
      </c>
      <c r="AO80" s="236">
        <v>0</v>
      </c>
      <c r="AP80" s="236">
        <v>0</v>
      </c>
      <c r="AQ80" s="236">
        <v>0</v>
      </c>
      <c r="AR80" s="236">
        <v>0</v>
      </c>
      <c r="AS80" s="236">
        <v>0</v>
      </c>
      <c r="AT80" s="236">
        <v>0</v>
      </c>
      <c r="AU80" s="236">
        <v>0</v>
      </c>
      <c r="AV80" s="236">
        <v>0</v>
      </c>
      <c r="AW80" s="236">
        <v>0</v>
      </c>
      <c r="AX80" s="236">
        <v>0</v>
      </c>
      <c r="AY80" s="236">
        <v>0</v>
      </c>
      <c r="AZ80" s="236">
        <v>0</v>
      </c>
      <c r="BA80" s="236">
        <v>0</v>
      </c>
      <c r="BB80" s="236">
        <v>0</v>
      </c>
      <c r="BC80" s="236">
        <v>0</v>
      </c>
      <c r="BD80" s="236">
        <v>0</v>
      </c>
      <c r="BE80" s="236">
        <v>0</v>
      </c>
      <c r="BF80" s="236">
        <v>0</v>
      </c>
      <c r="BG80" s="236">
        <v>0</v>
      </c>
      <c r="BH80" s="236">
        <v>0</v>
      </c>
      <c r="BI80" s="236">
        <v>0</v>
      </c>
      <c r="BJ80" s="236">
        <v>0</v>
      </c>
      <c r="BK80" s="236">
        <v>0</v>
      </c>
      <c r="BL80" s="236">
        <v>0</v>
      </c>
      <c r="BM80" s="236">
        <v>0</v>
      </c>
      <c r="BN80" s="236">
        <v>0</v>
      </c>
      <c r="BO80" s="236">
        <v>0</v>
      </c>
      <c r="BP80" s="236">
        <v>0</v>
      </c>
      <c r="BQ80" s="236">
        <v>0</v>
      </c>
      <c r="BR80" s="236">
        <v>0</v>
      </c>
      <c r="BS80" s="236">
        <v>0</v>
      </c>
      <c r="BT80" s="236">
        <v>0</v>
      </c>
      <c r="BU80" s="236">
        <v>0</v>
      </c>
      <c r="BV80" s="236">
        <v>0</v>
      </c>
      <c r="BW80" s="236">
        <v>0</v>
      </c>
      <c r="BX80" s="236">
        <v>0</v>
      </c>
      <c r="BY80" s="236">
        <v>0</v>
      </c>
      <c r="BZ80" s="236">
        <v>0</v>
      </c>
      <c r="CA80" s="236">
        <v>0</v>
      </c>
      <c r="CB80" s="236">
        <v>0</v>
      </c>
      <c r="CC80" s="236">
        <v>0</v>
      </c>
      <c r="CD80" s="236">
        <v>0</v>
      </c>
      <c r="CE80" s="236">
        <v>0</v>
      </c>
      <c r="CF80" s="236">
        <v>0</v>
      </c>
      <c r="CG80" s="236">
        <v>0</v>
      </c>
      <c r="CH80" s="236">
        <v>0</v>
      </c>
      <c r="CI80" s="236">
        <v>0</v>
      </c>
      <c r="CJ80" s="236">
        <v>0</v>
      </c>
      <c r="CK80" s="236">
        <v>0</v>
      </c>
      <c r="CL80" s="236">
        <v>0</v>
      </c>
      <c r="CM80" s="236">
        <v>0</v>
      </c>
      <c r="CN80" s="236">
        <v>0</v>
      </c>
      <c r="CO80" s="236">
        <v>0</v>
      </c>
      <c r="CP80" s="236">
        <v>0</v>
      </c>
      <c r="CQ80" s="236">
        <v>0</v>
      </c>
      <c r="CR80" s="236">
        <v>0</v>
      </c>
      <c r="CS80" s="236">
        <v>0</v>
      </c>
      <c r="CT80" s="236">
        <v>0</v>
      </c>
      <c r="CU80" s="236">
        <v>0</v>
      </c>
      <c r="CV80" s="236">
        <v>0</v>
      </c>
      <c r="CW80" s="236">
        <v>0</v>
      </c>
      <c r="CX80" s="236">
        <v>0</v>
      </c>
      <c r="CY80" s="236">
        <v>0</v>
      </c>
      <c r="CZ80" s="236">
        <v>0</v>
      </c>
      <c r="DA80" s="236">
        <v>0</v>
      </c>
    </row>
    <row r="81" spans="1:105">
      <c r="A81" s="242" t="s">
        <v>1741</v>
      </c>
      <c r="B81" s="236">
        <v>0</v>
      </c>
      <c r="C81" s="236">
        <v>0</v>
      </c>
      <c r="D81" s="236">
        <v>0</v>
      </c>
      <c r="E81" s="236">
        <v>0</v>
      </c>
      <c r="F81" s="236">
        <v>0</v>
      </c>
      <c r="G81" s="236">
        <v>0</v>
      </c>
      <c r="H81" s="236">
        <v>0</v>
      </c>
      <c r="I81" s="236">
        <v>0</v>
      </c>
      <c r="J81" s="236">
        <v>0</v>
      </c>
      <c r="K81" s="236">
        <v>0</v>
      </c>
      <c r="L81" s="236">
        <v>0</v>
      </c>
      <c r="M81" s="236">
        <v>0</v>
      </c>
      <c r="N81" s="236">
        <v>0</v>
      </c>
      <c r="O81" s="236">
        <v>0</v>
      </c>
      <c r="P81" s="236">
        <v>0</v>
      </c>
      <c r="Q81" s="236">
        <v>0</v>
      </c>
      <c r="R81" s="236">
        <v>0</v>
      </c>
      <c r="S81" s="236">
        <v>0</v>
      </c>
      <c r="T81" s="236">
        <v>0</v>
      </c>
      <c r="U81" s="236">
        <v>0</v>
      </c>
      <c r="V81" s="236">
        <v>0</v>
      </c>
      <c r="W81" s="236">
        <v>0</v>
      </c>
      <c r="X81" s="236">
        <v>0</v>
      </c>
      <c r="Y81" s="236">
        <v>0</v>
      </c>
      <c r="Z81" s="236">
        <v>0</v>
      </c>
      <c r="AA81" s="236">
        <v>0</v>
      </c>
      <c r="AB81" s="236">
        <v>0</v>
      </c>
      <c r="AC81" s="236">
        <v>0</v>
      </c>
      <c r="AD81" s="236">
        <v>0</v>
      </c>
      <c r="AE81" s="236">
        <v>0</v>
      </c>
      <c r="AF81" s="236">
        <v>0</v>
      </c>
      <c r="AG81" s="236">
        <v>0</v>
      </c>
      <c r="AH81" s="236">
        <v>0</v>
      </c>
      <c r="AI81" s="236">
        <v>0</v>
      </c>
      <c r="AJ81" s="236">
        <v>0</v>
      </c>
      <c r="AK81" s="236">
        <v>0</v>
      </c>
      <c r="AL81" s="236">
        <v>0</v>
      </c>
      <c r="AM81" s="236">
        <v>0</v>
      </c>
      <c r="AN81" s="236">
        <v>0</v>
      </c>
      <c r="AO81" s="236">
        <v>-2990703.8575186399</v>
      </c>
      <c r="AP81" s="236">
        <v>-2786853.8575186399</v>
      </c>
      <c r="AQ81" s="236">
        <v>-2671821.8575186399</v>
      </c>
      <c r="AR81" s="236">
        <v>-2515293.0886158701</v>
      </c>
      <c r="AS81" s="236">
        <v>-2421839.0886158701</v>
      </c>
      <c r="AT81" s="236">
        <v>-2302712.0886158701</v>
      </c>
      <c r="AU81" s="236">
        <v>-2163095.7762734201</v>
      </c>
      <c r="AV81" s="236">
        <v>-2100958.7762734201</v>
      </c>
      <c r="AW81" s="236">
        <v>-1989122.7762734201</v>
      </c>
      <c r="AX81" s="236">
        <v>-1999196.77222522</v>
      </c>
      <c r="AY81" s="236">
        <v>-1919749.77222522</v>
      </c>
      <c r="AZ81" s="236">
        <v>-1836046.77222522</v>
      </c>
      <c r="BA81" s="236">
        <v>-27697394.4838994</v>
      </c>
      <c r="BB81" s="236">
        <v>-1988930.80763419</v>
      </c>
      <c r="BC81" s="236">
        <v>-1875339.80763419</v>
      </c>
      <c r="BD81" s="236">
        <v>-1855872.80763419</v>
      </c>
      <c r="BE81" s="236">
        <v>-1776894.9831550899</v>
      </c>
      <c r="BF81" s="236">
        <v>-1748712.9831550899</v>
      </c>
      <c r="BG81" s="236">
        <v>-1700383.9831550899</v>
      </c>
      <c r="BH81" s="236">
        <v>-1622139.0421621599</v>
      </c>
      <c r="BI81" s="236">
        <v>-1601578.0421621599</v>
      </c>
      <c r="BJ81" s="236">
        <v>-1544571.0421621599</v>
      </c>
      <c r="BK81" s="236">
        <v>-1582025.6105489</v>
      </c>
      <c r="BL81" s="236">
        <v>-1541542.6105489</v>
      </c>
      <c r="BM81" s="236">
        <v>-1496180.6105489</v>
      </c>
      <c r="BN81" s="236">
        <v>-20334172.330501098</v>
      </c>
      <c r="BO81" s="236">
        <v>-1558709.18605707</v>
      </c>
      <c r="BP81" s="236">
        <v>-1487039.18605707</v>
      </c>
      <c r="BQ81" s="236">
        <v>-1481922.18605707</v>
      </c>
      <c r="BR81" s="236">
        <v>-1425454.9382737</v>
      </c>
      <c r="BS81" s="236">
        <v>-1412487.9382737</v>
      </c>
      <c r="BT81" s="236">
        <v>-1384012.9382737</v>
      </c>
      <c r="BU81" s="236">
        <v>-1327881.61768561</v>
      </c>
      <c r="BV81" s="236">
        <v>-1318764.61768561</v>
      </c>
      <c r="BW81" s="236">
        <v>-1281053.61768561</v>
      </c>
      <c r="BX81" s="236">
        <v>-1322037.8095623499</v>
      </c>
      <c r="BY81" s="236">
        <v>-1295774.8095623499</v>
      </c>
      <c r="BZ81" s="236">
        <v>-1265429.8095623499</v>
      </c>
      <c r="CA81" s="236">
        <v>-16560568.6547362</v>
      </c>
      <c r="CB81" s="236">
        <v>-1332133.33889872</v>
      </c>
      <c r="CC81" s="236">
        <v>-1279036.33889872</v>
      </c>
      <c r="CD81" s="236">
        <v>-1278446.33889875</v>
      </c>
      <c r="CE81" s="236">
        <v>-1232666.3076728301</v>
      </c>
      <c r="CF81" s="236">
        <v>-1225447.3076728301</v>
      </c>
      <c r="CG81" s="236">
        <v>-1205612.3076729099</v>
      </c>
      <c r="CH81" s="236">
        <v>-1161464.9400669001</v>
      </c>
      <c r="CI81" s="236">
        <v>-1156859.9400669001</v>
      </c>
      <c r="CJ81" s="236">
        <v>-1128596.94006705</v>
      </c>
      <c r="CK81" s="236">
        <v>-1172138.87063968</v>
      </c>
      <c r="CL81" s="236">
        <v>-1153698.87063968</v>
      </c>
      <c r="CM81" s="236">
        <v>-1135189.87063968</v>
      </c>
      <c r="CN81" s="236">
        <v>-14461291.3718346</v>
      </c>
      <c r="CO81" s="236">
        <v>-1176331.6095555199</v>
      </c>
      <c r="CP81" s="236">
        <v>-1142173.6095555199</v>
      </c>
      <c r="CQ81" s="236">
        <v>-1139912.6095553699</v>
      </c>
      <c r="CR81" s="236">
        <v>-1091448.4419640901</v>
      </c>
      <c r="CS81" s="236">
        <v>-1086951.4419640901</v>
      </c>
      <c r="CT81" s="236">
        <v>-1071787.4419638801</v>
      </c>
      <c r="CU81" s="236">
        <v>-1029583.8346799</v>
      </c>
      <c r="CV81" s="236">
        <v>-1027125.8346799</v>
      </c>
      <c r="CW81" s="236">
        <v>-1004401.83467924</v>
      </c>
      <c r="CX81" s="236">
        <v>-1048991.2157733799</v>
      </c>
      <c r="CY81" s="236">
        <v>-1033655.21577338</v>
      </c>
      <c r="CZ81" s="236">
        <v>-1015493.21577338</v>
      </c>
      <c r="DA81" s="236">
        <v>-12867856.305917701</v>
      </c>
    </row>
    <row r="82" spans="1:105">
      <c r="A82" s="242" t="s">
        <v>1742</v>
      </c>
      <c r="B82" s="236">
        <v>0</v>
      </c>
      <c r="C82" s="236">
        <v>0</v>
      </c>
      <c r="D82" s="236">
        <v>0</v>
      </c>
      <c r="E82" s="236">
        <v>0</v>
      </c>
      <c r="F82" s="236">
        <v>0</v>
      </c>
      <c r="G82" s="236">
        <v>0</v>
      </c>
      <c r="H82" s="236">
        <v>0</v>
      </c>
      <c r="I82" s="236">
        <v>0</v>
      </c>
      <c r="J82" s="236">
        <v>0</v>
      </c>
      <c r="K82" s="236">
        <v>0</v>
      </c>
      <c r="L82" s="236">
        <v>0</v>
      </c>
      <c r="M82" s="236">
        <v>0</v>
      </c>
      <c r="N82" s="236">
        <v>0</v>
      </c>
      <c r="O82" s="236">
        <v>0</v>
      </c>
      <c r="P82" s="236">
        <v>0</v>
      </c>
      <c r="Q82" s="236">
        <v>0</v>
      </c>
      <c r="R82" s="236">
        <v>0</v>
      </c>
      <c r="S82" s="236">
        <v>0</v>
      </c>
      <c r="T82" s="236">
        <v>0</v>
      </c>
      <c r="U82" s="236">
        <v>0</v>
      </c>
      <c r="V82" s="236">
        <v>0</v>
      </c>
      <c r="W82" s="236">
        <v>0</v>
      </c>
      <c r="X82" s="236">
        <v>0</v>
      </c>
      <c r="Y82" s="236">
        <v>0</v>
      </c>
      <c r="Z82" s="236">
        <v>0</v>
      </c>
      <c r="AA82" s="236">
        <v>0</v>
      </c>
      <c r="AB82" s="236">
        <v>0</v>
      </c>
      <c r="AC82" s="236">
        <v>0</v>
      </c>
      <c r="AD82" s="236">
        <v>0</v>
      </c>
      <c r="AE82" s="236">
        <v>0</v>
      </c>
      <c r="AF82" s="236">
        <v>0</v>
      </c>
      <c r="AG82" s="236">
        <v>0</v>
      </c>
      <c r="AH82" s="236">
        <v>0</v>
      </c>
      <c r="AI82" s="236">
        <v>0</v>
      </c>
      <c r="AJ82" s="236">
        <v>0</v>
      </c>
      <c r="AK82" s="236">
        <v>0</v>
      </c>
      <c r="AL82" s="236">
        <v>0</v>
      </c>
      <c r="AM82" s="236">
        <v>0</v>
      </c>
      <c r="AN82" s="236">
        <v>0</v>
      </c>
      <c r="AO82" s="236">
        <v>-2990703.8575186399</v>
      </c>
      <c r="AP82" s="236">
        <v>-2786853.8575186399</v>
      </c>
      <c r="AQ82" s="236">
        <v>-2671821.8575186399</v>
      </c>
      <c r="AR82" s="236">
        <v>-2515293.0886158701</v>
      </c>
      <c r="AS82" s="236">
        <v>-2421839.0886158701</v>
      </c>
      <c r="AT82" s="236">
        <v>-2302712.0886158701</v>
      </c>
      <c r="AU82" s="236">
        <v>-2163095.7762734201</v>
      </c>
      <c r="AV82" s="236">
        <v>-2100958.7762734201</v>
      </c>
      <c r="AW82" s="236">
        <v>-1989122.7762734201</v>
      </c>
      <c r="AX82" s="236">
        <v>-1999196.77222522</v>
      </c>
      <c r="AY82" s="236">
        <v>-1919749.77222522</v>
      </c>
      <c r="AZ82" s="236">
        <v>-1836046.77222522</v>
      </c>
      <c r="BA82" s="236">
        <v>-27697394.4838994</v>
      </c>
      <c r="BB82" s="236">
        <v>-1988930.80763419</v>
      </c>
      <c r="BC82" s="236">
        <v>-1875339.80763419</v>
      </c>
      <c r="BD82" s="236">
        <v>-1855872.80763419</v>
      </c>
      <c r="BE82" s="236">
        <v>-1776894.9831550899</v>
      </c>
      <c r="BF82" s="236">
        <v>-1748712.9831550899</v>
      </c>
      <c r="BG82" s="236">
        <v>-1700383.9831550899</v>
      </c>
      <c r="BH82" s="236">
        <v>-1622139.0421621599</v>
      </c>
      <c r="BI82" s="236">
        <v>-1601578.0421621599</v>
      </c>
      <c r="BJ82" s="236">
        <v>-1544571.0421621599</v>
      </c>
      <c r="BK82" s="236">
        <v>-1582025.6105489</v>
      </c>
      <c r="BL82" s="236">
        <v>-1541542.6105489</v>
      </c>
      <c r="BM82" s="236">
        <v>-1496180.6105489</v>
      </c>
      <c r="BN82" s="236">
        <v>-20334172.330501098</v>
      </c>
      <c r="BO82" s="236">
        <v>-1558709.18605707</v>
      </c>
      <c r="BP82" s="236">
        <v>-1487039.18605707</v>
      </c>
      <c r="BQ82" s="236">
        <v>-1481922.18605707</v>
      </c>
      <c r="BR82" s="236">
        <v>-1425454.9382737</v>
      </c>
      <c r="BS82" s="236">
        <v>-1412487.9382737</v>
      </c>
      <c r="BT82" s="236">
        <v>-1384012.9382737</v>
      </c>
      <c r="BU82" s="236">
        <v>-1327881.61768561</v>
      </c>
      <c r="BV82" s="236">
        <v>-1318764.61768561</v>
      </c>
      <c r="BW82" s="236">
        <v>-1281053.61768561</v>
      </c>
      <c r="BX82" s="236">
        <v>-1322037.8095623499</v>
      </c>
      <c r="BY82" s="236">
        <v>-1295774.8095623499</v>
      </c>
      <c r="BZ82" s="236">
        <v>-1265429.8095623499</v>
      </c>
      <c r="CA82" s="236">
        <v>-16560568.6547362</v>
      </c>
      <c r="CB82" s="236">
        <v>-1332133.33889872</v>
      </c>
      <c r="CC82" s="236">
        <v>-1279036.33889872</v>
      </c>
      <c r="CD82" s="236">
        <v>-1278446.33889875</v>
      </c>
      <c r="CE82" s="236">
        <v>-1232666.3076728301</v>
      </c>
      <c r="CF82" s="236">
        <v>-1225447.3076728301</v>
      </c>
      <c r="CG82" s="236">
        <v>-1205612.3076729099</v>
      </c>
      <c r="CH82" s="236">
        <v>-1161464.9400669001</v>
      </c>
      <c r="CI82" s="236">
        <v>-1156859.9400669001</v>
      </c>
      <c r="CJ82" s="236">
        <v>-1128596.94006705</v>
      </c>
      <c r="CK82" s="236">
        <v>-1172138.87063968</v>
      </c>
      <c r="CL82" s="236">
        <v>-1153698.87063968</v>
      </c>
      <c r="CM82" s="236">
        <v>-1135189.87063968</v>
      </c>
      <c r="CN82" s="236">
        <v>-14461291.3718346</v>
      </c>
      <c r="CO82" s="236">
        <v>-1176331.6095555199</v>
      </c>
      <c r="CP82" s="236">
        <v>-1142173.6095555199</v>
      </c>
      <c r="CQ82" s="236">
        <v>-1139912.6095553699</v>
      </c>
      <c r="CR82" s="236">
        <v>-1091448.4419640901</v>
      </c>
      <c r="CS82" s="236">
        <v>-1086951.4419640901</v>
      </c>
      <c r="CT82" s="236">
        <v>-1071787.4419638801</v>
      </c>
      <c r="CU82" s="236">
        <v>-1029583.8346799</v>
      </c>
      <c r="CV82" s="236">
        <v>-1027125.8346799</v>
      </c>
      <c r="CW82" s="236">
        <v>-1004401.83467924</v>
      </c>
      <c r="CX82" s="236">
        <v>-1048991.2157733799</v>
      </c>
      <c r="CY82" s="236">
        <v>-1033655.21577338</v>
      </c>
      <c r="CZ82" s="236">
        <v>-1015493.21577338</v>
      </c>
      <c r="DA82" s="236">
        <v>-12867856.305917701</v>
      </c>
    </row>
    <row r="83" spans="1:105">
      <c r="A83" s="242" t="s">
        <v>1743</v>
      </c>
      <c r="B83" s="236">
        <v>0</v>
      </c>
      <c r="C83" s="236">
        <v>0</v>
      </c>
      <c r="D83" s="236">
        <v>0</v>
      </c>
      <c r="E83" s="236">
        <v>0</v>
      </c>
      <c r="F83" s="236">
        <v>0</v>
      </c>
      <c r="G83" s="236">
        <v>0</v>
      </c>
      <c r="H83" s="236">
        <v>0</v>
      </c>
      <c r="I83" s="236">
        <v>0</v>
      </c>
      <c r="J83" s="236">
        <v>0</v>
      </c>
      <c r="K83" s="236">
        <v>0</v>
      </c>
      <c r="L83" s="236">
        <v>0</v>
      </c>
      <c r="M83" s="236">
        <v>0</v>
      </c>
      <c r="N83" s="236">
        <v>0</v>
      </c>
      <c r="O83" s="236">
        <v>0</v>
      </c>
      <c r="P83" s="236">
        <v>0</v>
      </c>
      <c r="Q83" s="236">
        <v>0</v>
      </c>
      <c r="R83" s="236">
        <v>0</v>
      </c>
      <c r="S83" s="236">
        <v>0</v>
      </c>
      <c r="T83" s="236">
        <v>0</v>
      </c>
      <c r="U83" s="236">
        <v>0</v>
      </c>
      <c r="V83" s="236">
        <v>0</v>
      </c>
      <c r="W83" s="236">
        <v>0</v>
      </c>
      <c r="X83" s="236">
        <v>0</v>
      </c>
      <c r="Y83" s="236">
        <v>0</v>
      </c>
      <c r="Z83" s="236">
        <v>0</v>
      </c>
      <c r="AA83" s="236">
        <v>0</v>
      </c>
      <c r="AB83" s="236">
        <v>0</v>
      </c>
      <c r="AC83" s="236">
        <v>0</v>
      </c>
      <c r="AD83" s="236">
        <v>0</v>
      </c>
      <c r="AE83" s="236">
        <v>0</v>
      </c>
      <c r="AF83" s="236">
        <v>0</v>
      </c>
      <c r="AG83" s="236">
        <v>0</v>
      </c>
      <c r="AH83" s="236">
        <v>0</v>
      </c>
      <c r="AI83" s="236">
        <v>0</v>
      </c>
      <c r="AJ83" s="236">
        <v>0</v>
      </c>
      <c r="AK83" s="236">
        <v>93337606.032506898</v>
      </c>
      <c r="AL83" s="236">
        <v>107568752.11433899</v>
      </c>
      <c r="AM83" s="236">
        <v>112412508.196171</v>
      </c>
      <c r="AN83" s="236">
        <v>112412508.196171</v>
      </c>
      <c r="AO83" s="236">
        <v>109421804.338652</v>
      </c>
      <c r="AP83" s="236">
        <v>106634950.481134</v>
      </c>
      <c r="AQ83" s="236">
        <v>103963128.623615</v>
      </c>
      <c r="AR83" s="236">
        <v>101447835.534999</v>
      </c>
      <c r="AS83" s="236">
        <v>99025996.446383595</v>
      </c>
      <c r="AT83" s="236">
        <v>96723284.357767805</v>
      </c>
      <c r="AU83" s="236">
        <v>94560188.581494302</v>
      </c>
      <c r="AV83" s="236">
        <v>92459229.805220902</v>
      </c>
      <c r="AW83" s="236">
        <v>90470107.028947502</v>
      </c>
      <c r="AX83" s="236">
        <v>88470910.256722301</v>
      </c>
      <c r="AY83" s="236">
        <v>86551160.4844971</v>
      </c>
      <c r="AZ83" s="236">
        <v>84715113.712271899</v>
      </c>
      <c r="BA83" s="236">
        <v>84715113.712271899</v>
      </c>
      <c r="BB83" s="236">
        <v>82726182.904637694</v>
      </c>
      <c r="BC83" s="236">
        <v>80850843.097003505</v>
      </c>
      <c r="BD83" s="236">
        <v>78994970.2893693</v>
      </c>
      <c r="BE83" s="236">
        <v>77218075.306214198</v>
      </c>
      <c r="BF83" s="236">
        <v>75469362.323059097</v>
      </c>
      <c r="BG83" s="236">
        <v>73768978.339903995</v>
      </c>
      <c r="BH83" s="236">
        <v>72146839.297741801</v>
      </c>
      <c r="BI83" s="236">
        <v>70545261.255579695</v>
      </c>
      <c r="BJ83" s="236">
        <v>69000690.2134175</v>
      </c>
      <c r="BK83" s="236">
        <v>67418664.602868602</v>
      </c>
      <c r="BL83" s="236">
        <v>65877121.992319703</v>
      </c>
      <c r="BM83" s="236">
        <v>64380941.381770797</v>
      </c>
      <c r="BN83" s="236">
        <v>64380941.381770797</v>
      </c>
      <c r="BO83" s="236">
        <v>62822232.195713699</v>
      </c>
      <c r="BP83" s="236">
        <v>61335193.009656698</v>
      </c>
      <c r="BQ83" s="236">
        <v>59853270.823599599</v>
      </c>
      <c r="BR83" s="236">
        <v>58427815.885325901</v>
      </c>
      <c r="BS83" s="236">
        <v>57015327.947052203</v>
      </c>
      <c r="BT83" s="236">
        <v>55631315.008778498</v>
      </c>
      <c r="BU83" s="236">
        <v>54303433.391092896</v>
      </c>
      <c r="BV83" s="236">
        <v>52984668.773407198</v>
      </c>
      <c r="BW83" s="236">
        <v>51703615.155721597</v>
      </c>
      <c r="BX83" s="236">
        <v>50381577.346159302</v>
      </c>
      <c r="BY83" s="236">
        <v>49085802.536596902</v>
      </c>
      <c r="BZ83" s="236">
        <v>47820372.727034599</v>
      </c>
      <c r="CA83" s="236">
        <v>47820372.727034599</v>
      </c>
      <c r="CB83" s="236">
        <v>46488239.388135798</v>
      </c>
      <c r="CC83" s="236">
        <v>45209203.049237102</v>
      </c>
      <c r="CD83" s="236">
        <v>43930756.710338399</v>
      </c>
      <c r="CE83" s="236">
        <v>42698090.402665503</v>
      </c>
      <c r="CF83" s="236">
        <v>41472643.094992697</v>
      </c>
      <c r="CG83" s="236">
        <v>40267030.787319802</v>
      </c>
      <c r="CH83" s="236">
        <v>39105565.847252898</v>
      </c>
      <c r="CI83" s="236">
        <v>37948705.907186002</v>
      </c>
      <c r="CJ83" s="236">
        <v>36820108.967118897</v>
      </c>
      <c r="CK83" s="236">
        <v>35647970.0964792</v>
      </c>
      <c r="CL83" s="236">
        <v>34494271.2258396</v>
      </c>
      <c r="CM83" s="236">
        <v>33359081.3551999</v>
      </c>
      <c r="CN83" s="236">
        <v>33359081.3551999</v>
      </c>
      <c r="CO83" s="236">
        <v>32182749.745644301</v>
      </c>
      <c r="CP83" s="236">
        <v>31040576.1360888</v>
      </c>
      <c r="CQ83" s="236">
        <v>29900663.526533399</v>
      </c>
      <c r="CR83" s="236">
        <v>28809215.084569301</v>
      </c>
      <c r="CS83" s="236">
        <v>27722263.6426052</v>
      </c>
      <c r="CT83" s="236">
        <v>26650476.200641301</v>
      </c>
      <c r="CU83" s="236">
        <v>25620892.365961399</v>
      </c>
      <c r="CV83" s="236">
        <v>24593766.531281501</v>
      </c>
      <c r="CW83" s="236">
        <v>23589364.6966023</v>
      </c>
      <c r="CX83" s="236">
        <v>22540373.4808289</v>
      </c>
      <c r="CY83" s="236">
        <v>21506718.2650555</v>
      </c>
      <c r="CZ83" s="236">
        <v>20491225.0492821</v>
      </c>
      <c r="DA83" s="236">
        <v>20491225.0492821</v>
      </c>
    </row>
    <row r="85" spans="1:105">
      <c r="A85" s="242" t="s">
        <v>1744</v>
      </c>
      <c r="B85" s="236">
        <v>0</v>
      </c>
      <c r="C85" s="236">
        <v>0</v>
      </c>
      <c r="D85" s="236">
        <v>0</v>
      </c>
      <c r="E85" s="236">
        <v>0</v>
      </c>
      <c r="F85" s="236">
        <v>0</v>
      </c>
      <c r="G85" s="236">
        <v>0</v>
      </c>
      <c r="H85" s="236">
        <v>0</v>
      </c>
      <c r="I85" s="236">
        <v>0</v>
      </c>
      <c r="J85" s="236">
        <v>0</v>
      </c>
      <c r="K85" s="236">
        <v>0</v>
      </c>
      <c r="L85" s="236">
        <v>0</v>
      </c>
      <c r="M85" s="236">
        <v>0</v>
      </c>
      <c r="N85" s="236">
        <v>0</v>
      </c>
      <c r="O85" s="236">
        <v>0</v>
      </c>
      <c r="P85" s="236">
        <v>0</v>
      </c>
      <c r="Q85" s="236">
        <v>0</v>
      </c>
      <c r="R85" s="236">
        <v>0</v>
      </c>
      <c r="S85" s="236">
        <v>0</v>
      </c>
      <c r="T85" s="236">
        <v>0</v>
      </c>
      <c r="U85" s="236">
        <v>0</v>
      </c>
      <c r="V85" s="236">
        <v>0</v>
      </c>
      <c r="W85" s="236">
        <v>0</v>
      </c>
      <c r="X85" s="236">
        <v>0</v>
      </c>
      <c r="Y85" s="236">
        <v>0</v>
      </c>
      <c r="Z85" s="236">
        <v>0</v>
      </c>
      <c r="AA85" s="236">
        <v>0</v>
      </c>
      <c r="AB85" s="236">
        <v>0</v>
      </c>
      <c r="AC85" s="236">
        <v>0</v>
      </c>
      <c r="AD85" s="236">
        <v>0</v>
      </c>
      <c r="AE85" s="236">
        <v>0</v>
      </c>
      <c r="AF85" s="236">
        <v>0</v>
      </c>
      <c r="AG85" s="236">
        <v>0</v>
      </c>
      <c r="AH85" s="236">
        <v>0</v>
      </c>
      <c r="AI85" s="236">
        <v>0</v>
      </c>
      <c r="AJ85" s="236">
        <v>0</v>
      </c>
      <c r="AK85" s="236">
        <v>0</v>
      </c>
      <c r="AL85" s="236">
        <v>0</v>
      </c>
      <c r="AM85" s="236">
        <v>0</v>
      </c>
      <c r="AN85" s="236">
        <v>0</v>
      </c>
      <c r="AO85" s="236">
        <v>0</v>
      </c>
      <c r="AP85" s="236">
        <v>0</v>
      </c>
      <c r="AQ85" s="236">
        <v>0</v>
      </c>
      <c r="AR85" s="236">
        <v>0</v>
      </c>
      <c r="AS85" s="236">
        <v>0</v>
      </c>
      <c r="AT85" s="236">
        <v>0</v>
      </c>
      <c r="AU85" s="236">
        <v>0</v>
      </c>
      <c r="AV85" s="236">
        <v>0</v>
      </c>
      <c r="AW85" s="236">
        <v>0</v>
      </c>
      <c r="AX85" s="236">
        <v>0</v>
      </c>
      <c r="AY85" s="236">
        <v>0</v>
      </c>
      <c r="AZ85" s="236">
        <v>0</v>
      </c>
      <c r="BA85" s="236">
        <v>0</v>
      </c>
      <c r="BB85" s="236">
        <v>0</v>
      </c>
      <c r="BC85" s="236">
        <v>0</v>
      </c>
      <c r="BD85" s="236">
        <v>0</v>
      </c>
      <c r="BE85" s="236">
        <v>0</v>
      </c>
      <c r="BF85" s="236">
        <v>0</v>
      </c>
      <c r="BG85" s="236">
        <v>0</v>
      </c>
      <c r="BH85" s="236">
        <v>0</v>
      </c>
      <c r="BI85" s="236">
        <v>0</v>
      </c>
      <c r="BJ85" s="236">
        <v>0</v>
      </c>
      <c r="BK85" s="236">
        <v>0</v>
      </c>
      <c r="BL85" s="236">
        <v>0</v>
      </c>
      <c r="BM85" s="236">
        <v>0</v>
      </c>
      <c r="BN85" s="236">
        <v>0</v>
      </c>
      <c r="BO85" s="236">
        <v>0</v>
      </c>
      <c r="BP85" s="236">
        <v>0</v>
      </c>
      <c r="BQ85" s="236">
        <v>0</v>
      </c>
      <c r="BR85" s="236">
        <v>0</v>
      </c>
      <c r="BS85" s="236">
        <v>0</v>
      </c>
      <c r="BT85" s="236">
        <v>0</v>
      </c>
      <c r="BU85" s="236">
        <v>0</v>
      </c>
      <c r="BV85" s="236">
        <v>0</v>
      </c>
      <c r="BW85" s="236">
        <v>0</v>
      </c>
      <c r="BX85" s="236">
        <v>0</v>
      </c>
      <c r="BY85" s="236">
        <v>0</v>
      </c>
      <c r="BZ85" s="236">
        <v>0</v>
      </c>
      <c r="CA85" s="236">
        <v>0</v>
      </c>
      <c r="CB85" s="236">
        <v>0</v>
      </c>
      <c r="CC85" s="236">
        <v>0</v>
      </c>
      <c r="CD85" s="236">
        <v>0</v>
      </c>
      <c r="CE85" s="236">
        <v>0</v>
      </c>
      <c r="CF85" s="236">
        <v>0</v>
      </c>
      <c r="CG85" s="236">
        <v>0</v>
      </c>
      <c r="CH85" s="236">
        <v>0</v>
      </c>
      <c r="CI85" s="236">
        <v>0</v>
      </c>
      <c r="CJ85" s="236">
        <v>0</v>
      </c>
      <c r="CK85" s="236">
        <v>0</v>
      </c>
      <c r="CL85" s="236">
        <v>0</v>
      </c>
      <c r="CM85" s="236">
        <v>0</v>
      </c>
      <c r="CN85" s="236">
        <v>0</v>
      </c>
      <c r="CO85" s="236">
        <v>0</v>
      </c>
      <c r="CP85" s="236">
        <v>0</v>
      </c>
      <c r="CQ85" s="236">
        <v>0</v>
      </c>
      <c r="CR85" s="236">
        <v>0</v>
      </c>
      <c r="CS85" s="236">
        <v>0</v>
      </c>
      <c r="CT85" s="236">
        <v>0</v>
      </c>
      <c r="CU85" s="236">
        <v>0</v>
      </c>
      <c r="CV85" s="236">
        <v>0</v>
      </c>
      <c r="CW85" s="236">
        <v>0</v>
      </c>
      <c r="CX85" s="236">
        <v>0</v>
      </c>
      <c r="CY85" s="236">
        <v>0</v>
      </c>
      <c r="CZ85" s="236">
        <v>0</v>
      </c>
      <c r="DA85" s="236">
        <v>0</v>
      </c>
    </row>
    <row r="86" spans="1:105" s="250" customFormat="1">
      <c r="A86" s="249" t="s">
        <v>1553</v>
      </c>
      <c r="B86" s="250">
        <v>0</v>
      </c>
      <c r="C86" s="250">
        <v>0</v>
      </c>
      <c r="D86" s="250">
        <v>0</v>
      </c>
      <c r="E86" s="250">
        <v>0</v>
      </c>
      <c r="F86" s="250">
        <v>0</v>
      </c>
      <c r="G86" s="250">
        <v>0</v>
      </c>
      <c r="H86" s="250">
        <v>0</v>
      </c>
      <c r="I86" s="250">
        <v>0</v>
      </c>
      <c r="J86" s="250">
        <v>0</v>
      </c>
      <c r="K86" s="250">
        <v>0</v>
      </c>
      <c r="L86" s="250">
        <v>0</v>
      </c>
      <c r="M86" s="250">
        <v>0</v>
      </c>
      <c r="N86" s="250">
        <v>0</v>
      </c>
      <c r="O86" s="250">
        <v>0</v>
      </c>
      <c r="P86" s="250">
        <v>0</v>
      </c>
      <c r="Q86" s="250">
        <v>0</v>
      </c>
      <c r="R86" s="250">
        <v>0</v>
      </c>
      <c r="S86" s="250">
        <v>0</v>
      </c>
      <c r="T86" s="250">
        <v>0</v>
      </c>
      <c r="U86" s="250">
        <v>0</v>
      </c>
      <c r="V86" s="250">
        <v>0</v>
      </c>
      <c r="W86" s="250">
        <v>0</v>
      </c>
      <c r="X86" s="250">
        <v>0</v>
      </c>
      <c r="Y86" s="250">
        <v>0</v>
      </c>
      <c r="Z86" s="250">
        <v>0</v>
      </c>
      <c r="AA86" s="250">
        <v>0</v>
      </c>
      <c r="AB86" s="250">
        <v>0.06</v>
      </c>
      <c r="AC86" s="250">
        <v>0.06</v>
      </c>
      <c r="AD86" s="250">
        <v>0.06</v>
      </c>
      <c r="AE86" s="250">
        <v>0.06</v>
      </c>
      <c r="AF86" s="250">
        <v>0.06</v>
      </c>
      <c r="AG86" s="250">
        <v>0.06</v>
      </c>
      <c r="AH86" s="250">
        <v>0.06</v>
      </c>
      <c r="AI86" s="250">
        <v>0.06</v>
      </c>
      <c r="AJ86" s="250">
        <v>0.06</v>
      </c>
      <c r="AK86" s="250">
        <v>0.06</v>
      </c>
      <c r="AL86" s="250">
        <v>0.06</v>
      </c>
      <c r="AM86" s="250">
        <v>0.06</v>
      </c>
      <c r="AN86" s="250">
        <v>0.06</v>
      </c>
      <c r="AO86" s="250">
        <v>0.06</v>
      </c>
      <c r="AP86" s="250">
        <v>0.06</v>
      </c>
      <c r="AQ86" s="250">
        <v>0.06</v>
      </c>
      <c r="AR86" s="250">
        <v>0.06</v>
      </c>
      <c r="AS86" s="250">
        <v>0.06</v>
      </c>
      <c r="AT86" s="250">
        <v>0.06</v>
      </c>
      <c r="AU86" s="250">
        <v>0.06</v>
      </c>
      <c r="AV86" s="250">
        <v>0.06</v>
      </c>
      <c r="AW86" s="250">
        <v>0.06</v>
      </c>
      <c r="AX86" s="250">
        <v>0.06</v>
      </c>
      <c r="AY86" s="250">
        <v>0.06</v>
      </c>
      <c r="AZ86" s="250">
        <v>0.06</v>
      </c>
      <c r="BA86" s="250">
        <v>0.06</v>
      </c>
      <c r="BB86" s="250">
        <v>0.06</v>
      </c>
      <c r="BC86" s="250">
        <v>0.06</v>
      </c>
      <c r="BD86" s="250">
        <v>0.06</v>
      </c>
      <c r="BE86" s="250">
        <v>0.06</v>
      </c>
      <c r="BF86" s="250">
        <v>0.06</v>
      </c>
      <c r="BG86" s="250">
        <v>0.06</v>
      </c>
      <c r="BH86" s="250">
        <v>0.06</v>
      </c>
      <c r="BI86" s="250">
        <v>0.06</v>
      </c>
      <c r="BJ86" s="250">
        <v>0.06</v>
      </c>
      <c r="BK86" s="250">
        <v>0.06</v>
      </c>
      <c r="BL86" s="250">
        <v>0.06</v>
      </c>
      <c r="BM86" s="250">
        <v>0.06</v>
      </c>
      <c r="BN86" s="250">
        <v>0.06</v>
      </c>
      <c r="BO86" s="250">
        <v>0.06</v>
      </c>
      <c r="BP86" s="250">
        <v>0.06</v>
      </c>
      <c r="BQ86" s="250">
        <v>0.06</v>
      </c>
      <c r="BR86" s="250">
        <v>0.06</v>
      </c>
      <c r="BS86" s="250">
        <v>0.06</v>
      </c>
      <c r="BT86" s="250">
        <v>0.06</v>
      </c>
      <c r="BU86" s="250">
        <v>0.06</v>
      </c>
      <c r="BV86" s="250">
        <v>0.06</v>
      </c>
      <c r="BW86" s="250">
        <v>0.06</v>
      </c>
      <c r="BX86" s="250">
        <v>0.06</v>
      </c>
      <c r="BY86" s="250">
        <v>0.06</v>
      </c>
      <c r="BZ86" s="250">
        <v>0.06</v>
      </c>
      <c r="CA86" s="250">
        <v>0.06</v>
      </c>
      <c r="CB86" s="250">
        <v>0.06</v>
      </c>
      <c r="CC86" s="250">
        <v>0.06</v>
      </c>
      <c r="CD86" s="250">
        <v>0.06</v>
      </c>
      <c r="CE86" s="250">
        <v>0.06</v>
      </c>
      <c r="CF86" s="250">
        <v>0.06</v>
      </c>
      <c r="CG86" s="250">
        <v>0.06</v>
      </c>
      <c r="CH86" s="250">
        <v>0.06</v>
      </c>
      <c r="CI86" s="250">
        <v>0.06</v>
      </c>
      <c r="CJ86" s="250">
        <v>0.06</v>
      </c>
      <c r="CK86" s="250">
        <v>0.06</v>
      </c>
      <c r="CL86" s="250">
        <v>0.06</v>
      </c>
      <c r="CM86" s="250">
        <v>0.06</v>
      </c>
      <c r="CN86" s="250">
        <v>0.06</v>
      </c>
      <c r="CO86" s="250">
        <v>0.06</v>
      </c>
      <c r="CP86" s="250">
        <v>0.06</v>
      </c>
      <c r="CQ86" s="250">
        <v>0.06</v>
      </c>
      <c r="CR86" s="250">
        <v>0.06</v>
      </c>
      <c r="CS86" s="250">
        <v>0.06</v>
      </c>
      <c r="CT86" s="250">
        <v>0.06</v>
      </c>
      <c r="CU86" s="250">
        <v>0.06</v>
      </c>
      <c r="CV86" s="250">
        <v>0.06</v>
      </c>
      <c r="CW86" s="250">
        <v>0.06</v>
      </c>
      <c r="CX86" s="250">
        <v>0.06</v>
      </c>
      <c r="CY86" s="250">
        <v>0.06</v>
      </c>
      <c r="CZ86" s="250">
        <v>0.06</v>
      </c>
      <c r="DA86" s="250">
        <v>0.06</v>
      </c>
    </row>
    <row r="87" spans="1:105">
      <c r="A87" s="251" t="s">
        <v>1745</v>
      </c>
      <c r="B87" s="252">
        <v>0</v>
      </c>
      <c r="C87" s="252">
        <v>0</v>
      </c>
      <c r="D87" s="252">
        <v>0</v>
      </c>
      <c r="E87" s="252">
        <v>0</v>
      </c>
      <c r="F87" s="252">
        <v>0</v>
      </c>
      <c r="G87" s="252">
        <v>0</v>
      </c>
      <c r="H87" s="252">
        <v>0</v>
      </c>
      <c r="I87" s="252">
        <v>0</v>
      </c>
      <c r="J87" s="252">
        <v>0</v>
      </c>
      <c r="K87" s="252">
        <v>0</v>
      </c>
      <c r="L87" s="252">
        <v>0</v>
      </c>
      <c r="M87" s="252">
        <v>0</v>
      </c>
      <c r="N87" s="252">
        <v>0</v>
      </c>
      <c r="O87" s="252">
        <v>0</v>
      </c>
      <c r="P87" s="252">
        <v>0</v>
      </c>
      <c r="Q87" s="252">
        <v>0</v>
      </c>
      <c r="R87" s="252">
        <v>0</v>
      </c>
      <c r="S87" s="252">
        <v>0</v>
      </c>
      <c r="T87" s="252">
        <v>0</v>
      </c>
      <c r="U87" s="252">
        <v>0</v>
      </c>
      <c r="V87" s="252">
        <v>0</v>
      </c>
      <c r="W87" s="252">
        <v>0</v>
      </c>
      <c r="X87" s="252">
        <v>0</v>
      </c>
      <c r="Y87" s="252">
        <v>0</v>
      </c>
      <c r="Z87" s="252">
        <v>0</v>
      </c>
      <c r="AA87" s="252">
        <v>0</v>
      </c>
      <c r="AB87" s="252">
        <v>0</v>
      </c>
      <c r="AC87" s="252">
        <v>0</v>
      </c>
      <c r="AD87" s="252">
        <v>0</v>
      </c>
      <c r="AE87" s="252">
        <v>0</v>
      </c>
      <c r="AF87" s="252">
        <v>0</v>
      </c>
      <c r="AG87" s="252">
        <v>0</v>
      </c>
      <c r="AH87" s="252">
        <v>0</v>
      </c>
      <c r="AI87" s="252">
        <v>0</v>
      </c>
      <c r="AJ87" s="252">
        <v>0</v>
      </c>
      <c r="AK87" s="252">
        <v>0</v>
      </c>
      <c r="AL87" s="252">
        <v>0</v>
      </c>
      <c r="AM87" s="252">
        <v>0</v>
      </c>
      <c r="AN87" s="252">
        <v>0</v>
      </c>
      <c r="AO87" s="252">
        <v>0</v>
      </c>
      <c r="AP87" s="252">
        <v>0</v>
      </c>
      <c r="AQ87" s="252">
        <v>0</v>
      </c>
      <c r="AR87" s="252">
        <v>0</v>
      </c>
      <c r="AS87" s="252">
        <v>0</v>
      </c>
      <c r="AT87" s="252">
        <v>0</v>
      </c>
      <c r="AU87" s="252">
        <v>0</v>
      </c>
      <c r="AV87" s="252">
        <v>0</v>
      </c>
      <c r="AW87" s="252">
        <v>0</v>
      </c>
      <c r="AX87" s="252">
        <v>0</v>
      </c>
      <c r="AY87" s="252">
        <v>0</v>
      </c>
      <c r="AZ87" s="252">
        <v>0</v>
      </c>
      <c r="BA87" s="252">
        <v>0</v>
      </c>
      <c r="BB87" s="252">
        <v>0</v>
      </c>
      <c r="BC87" s="252">
        <v>0</v>
      </c>
      <c r="BD87" s="252">
        <v>0</v>
      </c>
      <c r="BE87" s="252">
        <v>0</v>
      </c>
      <c r="BF87" s="252">
        <v>0</v>
      </c>
      <c r="BG87" s="252">
        <v>0</v>
      </c>
      <c r="BH87" s="252">
        <v>0</v>
      </c>
      <c r="BI87" s="252">
        <v>0</v>
      </c>
      <c r="BJ87" s="252">
        <v>0</v>
      </c>
      <c r="BK87" s="252">
        <v>0</v>
      </c>
      <c r="BL87" s="252">
        <v>0</v>
      </c>
      <c r="BM87" s="252">
        <v>0</v>
      </c>
      <c r="BN87" s="252">
        <v>0</v>
      </c>
      <c r="BO87" s="252">
        <v>0</v>
      </c>
      <c r="BP87" s="252">
        <v>0</v>
      </c>
      <c r="BQ87" s="252">
        <v>0</v>
      </c>
      <c r="BR87" s="252">
        <v>0</v>
      </c>
      <c r="BS87" s="252">
        <v>0</v>
      </c>
      <c r="BT87" s="252">
        <v>0</v>
      </c>
      <c r="BU87" s="252">
        <v>0</v>
      </c>
      <c r="BV87" s="252">
        <v>0</v>
      </c>
      <c r="BW87" s="252">
        <v>0</v>
      </c>
      <c r="BX87" s="252">
        <v>0</v>
      </c>
      <c r="BY87" s="252">
        <v>0</v>
      </c>
      <c r="BZ87" s="252">
        <v>0</v>
      </c>
      <c r="CA87" s="252">
        <v>0</v>
      </c>
      <c r="CB87" s="252">
        <v>0</v>
      </c>
      <c r="CC87" s="252">
        <v>0</v>
      </c>
      <c r="CD87" s="252">
        <v>0</v>
      </c>
      <c r="CE87" s="252">
        <v>0</v>
      </c>
      <c r="CF87" s="252">
        <v>0</v>
      </c>
      <c r="CG87" s="252">
        <v>0</v>
      </c>
      <c r="CH87" s="252">
        <v>0</v>
      </c>
      <c r="CI87" s="252">
        <v>0</v>
      </c>
      <c r="CJ87" s="252">
        <v>0</v>
      </c>
      <c r="CK87" s="252">
        <v>0</v>
      </c>
      <c r="CL87" s="252">
        <v>0</v>
      </c>
      <c r="CM87" s="252">
        <v>0</v>
      </c>
      <c r="CN87" s="252">
        <v>0</v>
      </c>
      <c r="CO87" s="252">
        <v>0</v>
      </c>
      <c r="CP87" s="252">
        <v>0</v>
      </c>
      <c r="CQ87" s="252">
        <v>0</v>
      </c>
      <c r="CR87" s="252">
        <v>0</v>
      </c>
      <c r="CS87" s="252">
        <v>0</v>
      </c>
      <c r="CT87" s="252">
        <v>0</v>
      </c>
      <c r="CU87" s="252">
        <v>0</v>
      </c>
      <c r="CV87" s="252">
        <v>0</v>
      </c>
      <c r="CW87" s="252">
        <v>0</v>
      </c>
      <c r="CX87" s="252">
        <v>0</v>
      </c>
      <c r="CY87" s="252">
        <v>0</v>
      </c>
      <c r="CZ87" s="252">
        <v>0</v>
      </c>
      <c r="DA87" s="252">
        <v>0</v>
      </c>
    </row>
    <row r="89" spans="1:105">
      <c r="A89" s="245" t="s">
        <v>1746</v>
      </c>
    </row>
    <row r="90" spans="1:105">
      <c r="A90" s="242" t="s">
        <v>1747</v>
      </c>
      <c r="B90" s="236">
        <v>0</v>
      </c>
      <c r="C90" s="236">
        <v>0</v>
      </c>
      <c r="D90" s="236">
        <v>0</v>
      </c>
      <c r="E90" s="236">
        <v>0</v>
      </c>
      <c r="F90" s="236">
        <v>0</v>
      </c>
      <c r="G90" s="236">
        <v>0</v>
      </c>
      <c r="H90" s="236">
        <v>0</v>
      </c>
      <c r="I90" s="236">
        <v>0</v>
      </c>
      <c r="J90" s="236">
        <v>0</v>
      </c>
      <c r="K90" s="236">
        <v>0</v>
      </c>
      <c r="L90" s="236">
        <v>0</v>
      </c>
      <c r="M90" s="236">
        <v>0</v>
      </c>
      <c r="N90" s="236">
        <v>0</v>
      </c>
      <c r="O90" s="236">
        <v>0</v>
      </c>
      <c r="P90" s="236">
        <v>0</v>
      </c>
      <c r="Q90" s="236">
        <v>0</v>
      </c>
      <c r="R90" s="236">
        <v>0</v>
      </c>
      <c r="S90" s="236">
        <v>0</v>
      </c>
      <c r="T90" s="236">
        <v>0</v>
      </c>
      <c r="U90" s="236">
        <v>0</v>
      </c>
      <c r="V90" s="236">
        <v>0</v>
      </c>
      <c r="W90" s="236">
        <v>0</v>
      </c>
      <c r="X90" s="236">
        <v>0</v>
      </c>
      <c r="Y90" s="236">
        <v>0</v>
      </c>
      <c r="Z90" s="236">
        <v>0</v>
      </c>
      <c r="AA90" s="236">
        <v>0</v>
      </c>
      <c r="AB90" s="236">
        <v>0</v>
      </c>
      <c r="AC90" s="236">
        <v>0</v>
      </c>
      <c r="AD90" s="236">
        <v>0</v>
      </c>
      <c r="AE90" s="236">
        <v>0</v>
      </c>
      <c r="AF90" s="236">
        <v>0</v>
      </c>
      <c r="AG90" s="236">
        <v>0</v>
      </c>
      <c r="AH90" s="236">
        <v>0</v>
      </c>
      <c r="AI90" s="236">
        <v>0</v>
      </c>
      <c r="AJ90" s="236">
        <v>0</v>
      </c>
      <c r="AK90" s="236">
        <v>-57437.4676075924</v>
      </c>
      <c r="AL90" s="236">
        <v>8320.2487151821206</v>
      </c>
      <c r="AM90" s="236">
        <v>8320.2487151821206</v>
      </c>
      <c r="AN90" s="236">
        <v>-40796.970177228097</v>
      </c>
      <c r="AO90" s="236">
        <v>17793.585365093899</v>
      </c>
      <c r="AP90" s="236">
        <v>17793.585365093899</v>
      </c>
      <c r="AQ90" s="236">
        <v>17793.585365093899</v>
      </c>
      <c r="AR90" s="236">
        <v>17793.585365093899</v>
      </c>
      <c r="AS90" s="236">
        <v>17793.585365093899</v>
      </c>
      <c r="AT90" s="236">
        <v>17793.585365093899</v>
      </c>
      <c r="AU90" s="236">
        <v>17793.585365093899</v>
      </c>
      <c r="AV90" s="236">
        <v>17793.585365093899</v>
      </c>
      <c r="AW90" s="236">
        <v>17793.585365093899</v>
      </c>
      <c r="AX90" s="236">
        <v>17793.585365093899</v>
      </c>
      <c r="AY90" s="236">
        <v>17793.585365093899</v>
      </c>
      <c r="AZ90" s="236">
        <v>17793.585365093899</v>
      </c>
      <c r="BA90" s="236">
        <v>213523.024381127</v>
      </c>
      <c r="BB90" s="236">
        <v>11360.740181744901</v>
      </c>
      <c r="BC90" s="236">
        <v>11360.740181744901</v>
      </c>
      <c r="BD90" s="236">
        <v>11360.740181744901</v>
      </c>
      <c r="BE90" s="236">
        <v>11360.740181744901</v>
      </c>
      <c r="BF90" s="236">
        <v>11360.740181744901</v>
      </c>
      <c r="BG90" s="236">
        <v>11360.740181744901</v>
      </c>
      <c r="BH90" s="236">
        <v>11360.740181744901</v>
      </c>
      <c r="BI90" s="236">
        <v>11360.740181744901</v>
      </c>
      <c r="BJ90" s="236">
        <v>11360.740181744901</v>
      </c>
      <c r="BK90" s="236">
        <v>11360.740181744901</v>
      </c>
      <c r="BL90" s="236">
        <v>11360.740181744901</v>
      </c>
      <c r="BM90" s="236">
        <v>11360.740181744901</v>
      </c>
      <c r="BN90" s="236">
        <v>136328.88218093899</v>
      </c>
      <c r="BO90" s="236">
        <v>8416.3005747338393</v>
      </c>
      <c r="BP90" s="236">
        <v>8416.3005747338393</v>
      </c>
      <c r="BQ90" s="236">
        <v>8416.3005747338393</v>
      </c>
      <c r="BR90" s="236">
        <v>8416.3005747338393</v>
      </c>
      <c r="BS90" s="236">
        <v>8416.3005747338393</v>
      </c>
      <c r="BT90" s="236">
        <v>8416.3005747338393</v>
      </c>
      <c r="BU90" s="236">
        <v>8416.3005747338393</v>
      </c>
      <c r="BV90" s="236">
        <v>8416.3005747338393</v>
      </c>
      <c r="BW90" s="236">
        <v>8416.3005747338393</v>
      </c>
      <c r="BX90" s="236">
        <v>8416.3005747338393</v>
      </c>
      <c r="BY90" s="236">
        <v>8416.3005747338393</v>
      </c>
      <c r="BZ90" s="236">
        <v>8416.3005747338393</v>
      </c>
      <c r="CA90" s="236">
        <v>100995.606896806</v>
      </c>
      <c r="CB90" s="236">
        <v>6342.1674404689702</v>
      </c>
      <c r="CC90" s="236">
        <v>6342.1674404689702</v>
      </c>
      <c r="CD90" s="236">
        <v>6342.1674404689702</v>
      </c>
      <c r="CE90" s="236">
        <v>6342.1674404689702</v>
      </c>
      <c r="CF90" s="236">
        <v>6342.1674404689702</v>
      </c>
      <c r="CG90" s="236">
        <v>6342.1674404689702</v>
      </c>
      <c r="CH90" s="236">
        <v>6342.1674404689702</v>
      </c>
      <c r="CI90" s="236">
        <v>6342.1674404689702</v>
      </c>
      <c r="CJ90" s="236">
        <v>6342.1674404689702</v>
      </c>
      <c r="CK90" s="236">
        <v>6342.1674404689702</v>
      </c>
      <c r="CL90" s="236">
        <v>6342.1674404689702</v>
      </c>
      <c r="CM90" s="236">
        <v>6342.1674404689702</v>
      </c>
      <c r="CN90" s="236">
        <v>76106.009285627704</v>
      </c>
      <c r="CO90" s="236">
        <v>6092.5445192999396</v>
      </c>
      <c r="CP90" s="236">
        <v>6092.5445192999396</v>
      </c>
      <c r="CQ90" s="236">
        <v>6092.5445192999396</v>
      </c>
      <c r="CR90" s="236">
        <v>6092.5445192999396</v>
      </c>
      <c r="CS90" s="236">
        <v>6092.5445192999396</v>
      </c>
      <c r="CT90" s="236">
        <v>6092.5445192999396</v>
      </c>
      <c r="CU90" s="236">
        <v>6092.5445192999396</v>
      </c>
      <c r="CV90" s="236">
        <v>6092.5445192999396</v>
      </c>
      <c r="CW90" s="236">
        <v>6092.5445192999396</v>
      </c>
      <c r="CX90" s="236">
        <v>6092.5445192999396</v>
      </c>
      <c r="CY90" s="236">
        <v>6092.5445192999396</v>
      </c>
      <c r="CZ90" s="236">
        <v>6092.5445192999396</v>
      </c>
      <c r="DA90" s="236">
        <v>73110.534231599202</v>
      </c>
    </row>
    <row r="91" spans="1:105">
      <c r="A91" s="242" t="s">
        <v>1748</v>
      </c>
      <c r="B91" s="236">
        <v>0</v>
      </c>
      <c r="C91" s="236">
        <v>0</v>
      </c>
      <c r="D91" s="236">
        <v>0</v>
      </c>
      <c r="E91" s="236">
        <v>0</v>
      </c>
      <c r="F91" s="236">
        <v>0</v>
      </c>
      <c r="G91" s="236">
        <v>0</v>
      </c>
      <c r="H91" s="236">
        <v>0</v>
      </c>
      <c r="I91" s="236">
        <v>0</v>
      </c>
      <c r="J91" s="236">
        <v>0</v>
      </c>
      <c r="K91" s="236">
        <v>0</v>
      </c>
      <c r="L91" s="236">
        <v>0</v>
      </c>
      <c r="M91" s="236">
        <v>0</v>
      </c>
      <c r="N91" s="236">
        <v>0</v>
      </c>
      <c r="O91" s="236">
        <v>0</v>
      </c>
      <c r="P91" s="236">
        <v>0</v>
      </c>
      <c r="Q91" s="236">
        <v>0</v>
      </c>
      <c r="R91" s="236">
        <v>0</v>
      </c>
      <c r="S91" s="236">
        <v>0</v>
      </c>
      <c r="T91" s="236">
        <v>0</v>
      </c>
      <c r="U91" s="236">
        <v>0</v>
      </c>
      <c r="V91" s="236">
        <v>0</v>
      </c>
      <c r="W91" s="236">
        <v>0</v>
      </c>
      <c r="X91" s="236">
        <v>0</v>
      </c>
      <c r="Y91" s="236">
        <v>0</v>
      </c>
      <c r="Z91" s="236">
        <v>0</v>
      </c>
      <c r="AA91" s="236">
        <v>0</v>
      </c>
      <c r="AB91" s="236">
        <v>0</v>
      </c>
      <c r="AC91" s="236">
        <v>0</v>
      </c>
      <c r="AD91" s="236">
        <v>0</v>
      </c>
      <c r="AE91" s="236">
        <v>0</v>
      </c>
      <c r="AF91" s="236">
        <v>0</v>
      </c>
      <c r="AG91" s="236">
        <v>0</v>
      </c>
      <c r="AH91" s="236">
        <v>0</v>
      </c>
      <c r="AI91" s="236">
        <v>0</v>
      </c>
      <c r="AJ91" s="236">
        <v>0</v>
      </c>
      <c r="AK91" s="236">
        <v>0</v>
      </c>
      <c r="AL91" s="236">
        <v>0</v>
      </c>
      <c r="AM91" s="236">
        <v>0</v>
      </c>
      <c r="AN91" s="236">
        <v>0</v>
      </c>
      <c r="AO91" s="236">
        <v>0</v>
      </c>
      <c r="AP91" s="236">
        <v>0</v>
      </c>
      <c r="AQ91" s="236">
        <v>0</v>
      </c>
      <c r="AR91" s="236">
        <v>0</v>
      </c>
      <c r="AS91" s="236">
        <v>0</v>
      </c>
      <c r="AT91" s="236">
        <v>0</v>
      </c>
      <c r="AU91" s="236">
        <v>0</v>
      </c>
      <c r="AV91" s="236">
        <v>0</v>
      </c>
      <c r="AW91" s="236">
        <v>0</v>
      </c>
      <c r="AX91" s="236">
        <v>0</v>
      </c>
      <c r="AY91" s="236">
        <v>0</v>
      </c>
      <c r="AZ91" s="236">
        <v>0</v>
      </c>
      <c r="BA91" s="236">
        <v>0</v>
      </c>
      <c r="BB91" s="236">
        <v>0</v>
      </c>
      <c r="BC91" s="236">
        <v>0</v>
      </c>
      <c r="BD91" s="236">
        <v>0</v>
      </c>
      <c r="BE91" s="236">
        <v>0</v>
      </c>
      <c r="BF91" s="236">
        <v>0</v>
      </c>
      <c r="BG91" s="236">
        <v>0</v>
      </c>
      <c r="BH91" s="236">
        <v>0</v>
      </c>
      <c r="BI91" s="236">
        <v>0</v>
      </c>
      <c r="BJ91" s="236">
        <v>0</v>
      </c>
      <c r="BK91" s="236">
        <v>0</v>
      </c>
      <c r="BL91" s="236">
        <v>0</v>
      </c>
      <c r="BM91" s="236">
        <v>0</v>
      </c>
      <c r="BN91" s="236">
        <v>0</v>
      </c>
      <c r="BO91" s="236">
        <v>0</v>
      </c>
      <c r="BP91" s="236">
        <v>0</v>
      </c>
      <c r="BQ91" s="236">
        <v>0</v>
      </c>
      <c r="BR91" s="236">
        <v>0</v>
      </c>
      <c r="BS91" s="236">
        <v>0</v>
      </c>
      <c r="BT91" s="236">
        <v>0</v>
      </c>
      <c r="BU91" s="236">
        <v>0</v>
      </c>
      <c r="BV91" s="236">
        <v>0</v>
      </c>
      <c r="BW91" s="236">
        <v>0</v>
      </c>
      <c r="BX91" s="236">
        <v>0</v>
      </c>
      <c r="BY91" s="236">
        <v>0</v>
      </c>
      <c r="BZ91" s="236">
        <v>0</v>
      </c>
      <c r="CA91" s="236">
        <v>0</v>
      </c>
      <c r="CB91" s="236">
        <v>0</v>
      </c>
      <c r="CC91" s="236">
        <v>0</v>
      </c>
      <c r="CD91" s="236">
        <v>0</v>
      </c>
      <c r="CE91" s="236">
        <v>0</v>
      </c>
      <c r="CF91" s="236">
        <v>0</v>
      </c>
      <c r="CG91" s="236">
        <v>0</v>
      </c>
      <c r="CH91" s="236">
        <v>0</v>
      </c>
      <c r="CI91" s="236">
        <v>0</v>
      </c>
      <c r="CJ91" s="236">
        <v>0</v>
      </c>
      <c r="CK91" s="236">
        <v>0</v>
      </c>
      <c r="CL91" s="236">
        <v>0</v>
      </c>
      <c r="CM91" s="236">
        <v>0</v>
      </c>
      <c r="CN91" s="236">
        <v>0</v>
      </c>
      <c r="CO91" s="236">
        <v>0</v>
      </c>
      <c r="CP91" s="236">
        <v>0</v>
      </c>
      <c r="CQ91" s="236">
        <v>0</v>
      </c>
      <c r="CR91" s="236">
        <v>0</v>
      </c>
      <c r="CS91" s="236">
        <v>0</v>
      </c>
      <c r="CT91" s="236">
        <v>0</v>
      </c>
      <c r="CU91" s="236">
        <v>0</v>
      </c>
      <c r="CV91" s="236">
        <v>0</v>
      </c>
      <c r="CW91" s="236">
        <v>0</v>
      </c>
      <c r="CX91" s="236">
        <v>0</v>
      </c>
      <c r="CY91" s="236">
        <v>0</v>
      </c>
      <c r="CZ91" s="236">
        <v>0</v>
      </c>
      <c r="DA91" s="236">
        <v>0</v>
      </c>
    </row>
    <row r="92" spans="1:105">
      <c r="A92" s="242" t="s">
        <v>1749</v>
      </c>
      <c r="B92" s="236">
        <v>0</v>
      </c>
      <c r="C92" s="236">
        <v>0</v>
      </c>
      <c r="D92" s="236">
        <v>0</v>
      </c>
      <c r="E92" s="236">
        <v>0</v>
      </c>
      <c r="F92" s="236">
        <v>0</v>
      </c>
      <c r="G92" s="236">
        <v>0</v>
      </c>
      <c r="H92" s="236">
        <v>0</v>
      </c>
      <c r="I92" s="236">
        <v>0</v>
      </c>
      <c r="J92" s="236">
        <v>0</v>
      </c>
      <c r="K92" s="236">
        <v>0</v>
      </c>
      <c r="L92" s="236">
        <v>0</v>
      </c>
      <c r="M92" s="236">
        <v>0</v>
      </c>
      <c r="N92" s="236">
        <v>0</v>
      </c>
      <c r="O92" s="236">
        <v>0</v>
      </c>
      <c r="P92" s="236">
        <v>0</v>
      </c>
      <c r="Q92" s="236">
        <v>0</v>
      </c>
      <c r="R92" s="236">
        <v>0</v>
      </c>
      <c r="S92" s="236">
        <v>0</v>
      </c>
      <c r="T92" s="236">
        <v>0</v>
      </c>
      <c r="U92" s="236">
        <v>0</v>
      </c>
      <c r="V92" s="236">
        <v>0</v>
      </c>
      <c r="W92" s="236">
        <v>0</v>
      </c>
      <c r="X92" s="236">
        <v>0</v>
      </c>
      <c r="Y92" s="236">
        <v>0</v>
      </c>
      <c r="Z92" s="236">
        <v>0</v>
      </c>
      <c r="AA92" s="236">
        <v>0</v>
      </c>
      <c r="AB92" s="236">
        <v>0</v>
      </c>
      <c r="AC92" s="236">
        <v>0</v>
      </c>
      <c r="AD92" s="236">
        <v>0</v>
      </c>
      <c r="AE92" s="236">
        <v>0</v>
      </c>
      <c r="AF92" s="236">
        <v>0</v>
      </c>
      <c r="AG92" s="236">
        <v>0</v>
      </c>
      <c r="AH92" s="236">
        <v>0</v>
      </c>
      <c r="AI92" s="236">
        <v>0</v>
      </c>
      <c r="AJ92" s="236">
        <v>0</v>
      </c>
      <c r="AK92" s="236">
        <v>465924.60955800599</v>
      </c>
      <c r="AL92" s="236">
        <v>58240.576194750698</v>
      </c>
      <c r="AM92" s="236">
        <v>58240.576194750698</v>
      </c>
      <c r="AN92" s="236">
        <v>582405.76194750704</v>
      </c>
      <c r="AO92" s="236">
        <v>0</v>
      </c>
      <c r="AP92" s="236">
        <v>0</v>
      </c>
      <c r="AQ92" s="236">
        <v>0</v>
      </c>
      <c r="AR92" s="236">
        <v>0</v>
      </c>
      <c r="AS92" s="236">
        <v>0</v>
      </c>
      <c r="AT92" s="236">
        <v>0</v>
      </c>
      <c r="AU92" s="236">
        <v>0</v>
      </c>
      <c r="AV92" s="236">
        <v>0</v>
      </c>
      <c r="AW92" s="236">
        <v>0</v>
      </c>
      <c r="AX92" s="236">
        <v>0</v>
      </c>
      <c r="AY92" s="236">
        <v>0</v>
      </c>
      <c r="AZ92" s="236">
        <v>0</v>
      </c>
      <c r="BA92" s="236">
        <v>0</v>
      </c>
      <c r="BB92" s="236">
        <v>0</v>
      </c>
      <c r="BC92" s="236">
        <v>0</v>
      </c>
      <c r="BD92" s="236">
        <v>0</v>
      </c>
      <c r="BE92" s="236">
        <v>0</v>
      </c>
      <c r="BF92" s="236">
        <v>0</v>
      </c>
      <c r="BG92" s="236">
        <v>0</v>
      </c>
      <c r="BH92" s="236">
        <v>0</v>
      </c>
      <c r="BI92" s="236">
        <v>0</v>
      </c>
      <c r="BJ92" s="236">
        <v>0</v>
      </c>
      <c r="BK92" s="236">
        <v>0</v>
      </c>
      <c r="BL92" s="236">
        <v>0</v>
      </c>
      <c r="BM92" s="236">
        <v>0</v>
      </c>
      <c r="BN92" s="236">
        <v>0</v>
      </c>
      <c r="BO92" s="236">
        <v>0</v>
      </c>
      <c r="BP92" s="236">
        <v>0</v>
      </c>
      <c r="BQ92" s="236">
        <v>0</v>
      </c>
      <c r="BR92" s="236">
        <v>0</v>
      </c>
      <c r="BS92" s="236">
        <v>0</v>
      </c>
      <c r="BT92" s="236">
        <v>0</v>
      </c>
      <c r="BU92" s="236">
        <v>0</v>
      </c>
      <c r="BV92" s="236">
        <v>0</v>
      </c>
      <c r="BW92" s="236">
        <v>0</v>
      </c>
      <c r="BX92" s="236">
        <v>0</v>
      </c>
      <c r="BY92" s="236">
        <v>0</v>
      </c>
      <c r="BZ92" s="236">
        <v>0</v>
      </c>
      <c r="CA92" s="236">
        <v>0</v>
      </c>
      <c r="CB92" s="236">
        <v>0</v>
      </c>
      <c r="CC92" s="236">
        <v>0</v>
      </c>
      <c r="CD92" s="236">
        <v>0</v>
      </c>
      <c r="CE92" s="236">
        <v>0</v>
      </c>
      <c r="CF92" s="236">
        <v>0</v>
      </c>
      <c r="CG92" s="236">
        <v>0</v>
      </c>
      <c r="CH92" s="236">
        <v>0</v>
      </c>
      <c r="CI92" s="236">
        <v>0</v>
      </c>
      <c r="CJ92" s="236">
        <v>0</v>
      </c>
      <c r="CK92" s="236">
        <v>0</v>
      </c>
      <c r="CL92" s="236">
        <v>0</v>
      </c>
      <c r="CM92" s="236">
        <v>0</v>
      </c>
      <c r="CN92" s="236">
        <v>0</v>
      </c>
      <c r="CO92" s="236">
        <v>0</v>
      </c>
      <c r="CP92" s="236">
        <v>0</v>
      </c>
      <c r="CQ92" s="236">
        <v>0</v>
      </c>
      <c r="CR92" s="236">
        <v>0</v>
      </c>
      <c r="CS92" s="236">
        <v>0</v>
      </c>
      <c r="CT92" s="236">
        <v>0</v>
      </c>
      <c r="CU92" s="236">
        <v>0</v>
      </c>
      <c r="CV92" s="236">
        <v>0</v>
      </c>
      <c r="CW92" s="236">
        <v>0</v>
      </c>
      <c r="CX92" s="236">
        <v>0</v>
      </c>
      <c r="CY92" s="236">
        <v>0</v>
      </c>
      <c r="CZ92" s="236">
        <v>0</v>
      </c>
      <c r="DA92" s="236">
        <v>0</v>
      </c>
    </row>
    <row r="93" spans="1:105">
      <c r="A93" s="242" t="s">
        <v>1750</v>
      </c>
      <c r="B93" s="236">
        <v>0</v>
      </c>
      <c r="C93" s="236">
        <v>0</v>
      </c>
      <c r="D93" s="236">
        <v>0</v>
      </c>
      <c r="E93" s="236">
        <v>0</v>
      </c>
      <c r="F93" s="236">
        <v>0</v>
      </c>
      <c r="G93" s="236">
        <v>0</v>
      </c>
      <c r="H93" s="236">
        <v>0</v>
      </c>
      <c r="I93" s="236">
        <v>0</v>
      </c>
      <c r="J93" s="236">
        <v>0</v>
      </c>
      <c r="K93" s="236">
        <v>0</v>
      </c>
      <c r="L93" s="236">
        <v>0</v>
      </c>
      <c r="M93" s="236">
        <v>0</v>
      </c>
      <c r="N93" s="236">
        <v>0</v>
      </c>
      <c r="O93" s="236">
        <v>0</v>
      </c>
      <c r="P93" s="236">
        <v>0</v>
      </c>
      <c r="Q93" s="236">
        <v>0</v>
      </c>
      <c r="R93" s="236">
        <v>0</v>
      </c>
      <c r="S93" s="236">
        <v>0</v>
      </c>
      <c r="T93" s="236">
        <v>0</v>
      </c>
      <c r="U93" s="236">
        <v>0</v>
      </c>
      <c r="V93" s="236">
        <v>0</v>
      </c>
      <c r="W93" s="236">
        <v>0</v>
      </c>
      <c r="X93" s="236">
        <v>0</v>
      </c>
      <c r="Y93" s="236">
        <v>0</v>
      </c>
      <c r="Z93" s="236">
        <v>0</v>
      </c>
      <c r="AA93" s="236">
        <v>0</v>
      </c>
      <c r="AB93" s="236">
        <v>0</v>
      </c>
      <c r="AC93" s="236">
        <v>0</v>
      </c>
      <c r="AD93" s="236">
        <v>0</v>
      </c>
      <c r="AE93" s="236">
        <v>0</v>
      </c>
      <c r="AF93" s="236">
        <v>0</v>
      </c>
      <c r="AG93" s="236">
        <v>0</v>
      </c>
      <c r="AH93" s="236">
        <v>0</v>
      </c>
      <c r="AI93" s="236">
        <v>0</v>
      </c>
      <c r="AJ93" s="236">
        <v>0</v>
      </c>
      <c r="AK93" s="236">
        <v>0</v>
      </c>
      <c r="AL93" s="236">
        <v>0</v>
      </c>
      <c r="AM93" s="236">
        <v>0</v>
      </c>
      <c r="AN93" s="236">
        <v>0</v>
      </c>
      <c r="AO93" s="236">
        <v>0</v>
      </c>
      <c r="AP93" s="236">
        <v>0</v>
      </c>
      <c r="AQ93" s="236">
        <v>0</v>
      </c>
      <c r="AR93" s="236">
        <v>0</v>
      </c>
      <c r="AS93" s="236">
        <v>0</v>
      </c>
      <c r="AT93" s="236">
        <v>0</v>
      </c>
      <c r="AU93" s="236">
        <v>0</v>
      </c>
      <c r="AV93" s="236">
        <v>0</v>
      </c>
      <c r="AW93" s="236">
        <v>0</v>
      </c>
      <c r="AX93" s="236">
        <v>0</v>
      </c>
      <c r="AY93" s="236">
        <v>0</v>
      </c>
      <c r="AZ93" s="236">
        <v>0</v>
      </c>
      <c r="BA93" s="236">
        <v>0</v>
      </c>
      <c r="BB93" s="236">
        <v>0</v>
      </c>
      <c r="BC93" s="236">
        <v>0</v>
      </c>
      <c r="BD93" s="236">
        <v>0</v>
      </c>
      <c r="BE93" s="236">
        <v>0</v>
      </c>
      <c r="BF93" s="236">
        <v>0</v>
      </c>
      <c r="BG93" s="236">
        <v>0</v>
      </c>
      <c r="BH93" s="236">
        <v>0</v>
      </c>
      <c r="BI93" s="236">
        <v>0</v>
      </c>
      <c r="BJ93" s="236">
        <v>0</v>
      </c>
      <c r="BK93" s="236">
        <v>0</v>
      </c>
      <c r="BL93" s="236">
        <v>0</v>
      </c>
      <c r="BM93" s="236">
        <v>0</v>
      </c>
      <c r="BN93" s="236">
        <v>0</v>
      </c>
      <c r="BO93" s="236">
        <v>0</v>
      </c>
      <c r="BP93" s="236">
        <v>0</v>
      </c>
      <c r="BQ93" s="236">
        <v>0</v>
      </c>
      <c r="BR93" s="236">
        <v>0</v>
      </c>
      <c r="BS93" s="236">
        <v>0</v>
      </c>
      <c r="BT93" s="236">
        <v>0</v>
      </c>
      <c r="BU93" s="236">
        <v>0</v>
      </c>
      <c r="BV93" s="236">
        <v>0</v>
      </c>
      <c r="BW93" s="236">
        <v>0</v>
      </c>
      <c r="BX93" s="236">
        <v>0</v>
      </c>
      <c r="BY93" s="236">
        <v>0</v>
      </c>
      <c r="BZ93" s="236">
        <v>0</v>
      </c>
      <c r="CA93" s="236">
        <v>0</v>
      </c>
      <c r="CB93" s="236">
        <v>0</v>
      </c>
      <c r="CC93" s="236">
        <v>0</v>
      </c>
      <c r="CD93" s="236">
        <v>0</v>
      </c>
      <c r="CE93" s="236">
        <v>0</v>
      </c>
      <c r="CF93" s="236">
        <v>0</v>
      </c>
      <c r="CG93" s="236">
        <v>0</v>
      </c>
      <c r="CH93" s="236">
        <v>0</v>
      </c>
      <c r="CI93" s="236">
        <v>0</v>
      </c>
      <c r="CJ93" s="236">
        <v>0</v>
      </c>
      <c r="CK93" s="236">
        <v>0</v>
      </c>
      <c r="CL93" s="236">
        <v>0</v>
      </c>
      <c r="CM93" s="236">
        <v>0</v>
      </c>
      <c r="CN93" s="236">
        <v>0</v>
      </c>
      <c r="CO93" s="236">
        <v>0</v>
      </c>
      <c r="CP93" s="236">
        <v>0</v>
      </c>
      <c r="CQ93" s="236">
        <v>0</v>
      </c>
      <c r="CR93" s="236">
        <v>0</v>
      </c>
      <c r="CS93" s="236">
        <v>0</v>
      </c>
      <c r="CT93" s="236">
        <v>0</v>
      </c>
      <c r="CU93" s="236">
        <v>0</v>
      </c>
      <c r="CV93" s="236">
        <v>0</v>
      </c>
      <c r="CW93" s="236">
        <v>0</v>
      </c>
      <c r="CX93" s="236">
        <v>0</v>
      </c>
      <c r="CY93" s="236">
        <v>0</v>
      </c>
      <c r="CZ93" s="236">
        <v>0</v>
      </c>
      <c r="DA93" s="236">
        <v>0</v>
      </c>
    </row>
    <row r="94" spans="1:105">
      <c r="A94" s="242" t="s">
        <v>1751</v>
      </c>
      <c r="B94" s="236">
        <v>0</v>
      </c>
      <c r="C94" s="236">
        <v>0</v>
      </c>
      <c r="D94" s="236">
        <v>0</v>
      </c>
      <c r="E94" s="236">
        <v>0</v>
      </c>
      <c r="F94" s="236">
        <v>0</v>
      </c>
      <c r="G94" s="236">
        <v>0</v>
      </c>
      <c r="H94" s="236">
        <v>0</v>
      </c>
      <c r="I94" s="236">
        <v>0</v>
      </c>
      <c r="J94" s="236">
        <v>0</v>
      </c>
      <c r="K94" s="236">
        <v>0</v>
      </c>
      <c r="L94" s="236">
        <v>0</v>
      </c>
      <c r="M94" s="236">
        <v>0</v>
      </c>
      <c r="N94" s="236">
        <v>0</v>
      </c>
      <c r="O94" s="236">
        <v>0</v>
      </c>
      <c r="P94" s="236">
        <v>0</v>
      </c>
      <c r="Q94" s="236">
        <v>0</v>
      </c>
      <c r="R94" s="236">
        <v>0</v>
      </c>
      <c r="S94" s="236">
        <v>0</v>
      </c>
      <c r="T94" s="236">
        <v>0</v>
      </c>
      <c r="U94" s="236">
        <v>0</v>
      </c>
      <c r="V94" s="236">
        <v>0</v>
      </c>
      <c r="W94" s="236">
        <v>0</v>
      </c>
      <c r="X94" s="236">
        <v>0</v>
      </c>
      <c r="Y94" s="236">
        <v>0</v>
      </c>
      <c r="Z94" s="236">
        <v>0</v>
      </c>
      <c r="AA94" s="236">
        <v>0</v>
      </c>
      <c r="AB94" s="236">
        <v>0</v>
      </c>
      <c r="AC94" s="236">
        <v>0</v>
      </c>
      <c r="AD94" s="236">
        <v>0</v>
      </c>
      <c r="AE94" s="236">
        <v>0</v>
      </c>
      <c r="AF94" s="236">
        <v>0</v>
      </c>
      <c r="AG94" s="236">
        <v>0</v>
      </c>
      <c r="AH94" s="236">
        <v>0</v>
      </c>
      <c r="AI94" s="236">
        <v>0</v>
      </c>
      <c r="AJ94" s="236">
        <v>0</v>
      </c>
      <c r="AK94" s="236">
        <v>-89928.66</v>
      </c>
      <c r="AL94" s="236">
        <v>-83611.56</v>
      </c>
      <c r="AM94" s="236">
        <v>-104331.72</v>
      </c>
      <c r="AN94" s="236">
        <v>-277871.94</v>
      </c>
      <c r="AO94" s="236">
        <v>-145436.82</v>
      </c>
      <c r="AP94" s="236">
        <v>-134087.51999999999</v>
      </c>
      <c r="AQ94" s="236">
        <v>-128027.459999999</v>
      </c>
      <c r="AR94" s="236">
        <v>-120124.56</v>
      </c>
      <c r="AS94" s="236">
        <v>-115275.3</v>
      </c>
      <c r="AT94" s="236">
        <v>-108843.42</v>
      </c>
      <c r="AU94" s="236">
        <v>-103534.26</v>
      </c>
      <c r="AV94" s="236">
        <v>-100466.58</v>
      </c>
      <c r="AW94" s="236">
        <v>-94377.06</v>
      </c>
      <c r="AX94" s="236">
        <v>-91886.94</v>
      </c>
      <c r="AY94" s="236">
        <v>-87696.66</v>
      </c>
      <c r="AZ94" s="236">
        <v>-83221.86</v>
      </c>
      <c r="BA94" s="236">
        <v>-1312978.44</v>
      </c>
      <c r="BB94" s="236">
        <v>-82940.099999999904</v>
      </c>
      <c r="BC94" s="236">
        <v>-76635.539999999994</v>
      </c>
      <c r="BD94" s="236">
        <v>-75974.039999999994</v>
      </c>
      <c r="BE94" s="236">
        <v>-74144.28</v>
      </c>
      <c r="BF94" s="236">
        <v>-72939.66</v>
      </c>
      <c r="BG94" s="236">
        <v>-70510.02</v>
      </c>
      <c r="BH94" s="236">
        <v>-68499.360000000001</v>
      </c>
      <c r="BI94" s="236">
        <v>-67717.2</v>
      </c>
      <c r="BJ94" s="236">
        <v>-64728.24</v>
      </c>
      <c r="BK94" s="236">
        <v>-63963.839999999997</v>
      </c>
      <c r="BL94" s="236">
        <v>-61947.96</v>
      </c>
      <c r="BM94" s="236">
        <v>-59623.68</v>
      </c>
      <c r="BN94" s="236">
        <v>-839623.91999999899</v>
      </c>
      <c r="BO94" s="236">
        <v>-60071.7</v>
      </c>
      <c r="BP94" s="236">
        <v>-56134.4399999999</v>
      </c>
      <c r="BQ94" s="236">
        <v>-56190.6</v>
      </c>
      <c r="BR94" s="236">
        <v>-55427.64</v>
      </c>
      <c r="BS94" s="236">
        <v>-55005.18</v>
      </c>
      <c r="BT94" s="236">
        <v>-53643.42</v>
      </c>
      <c r="BU94" s="236">
        <v>-52550.5799999999</v>
      </c>
      <c r="BV94" s="236">
        <v>-52341.84</v>
      </c>
      <c r="BW94" s="236">
        <v>-50404.979999999901</v>
      </c>
      <c r="BX94" s="236">
        <v>-50130.18</v>
      </c>
      <c r="BY94" s="236">
        <v>-48870.239999999998</v>
      </c>
      <c r="BZ94" s="236">
        <v>-47355.659999999902</v>
      </c>
      <c r="CA94" s="236">
        <v>-638126.46</v>
      </c>
      <c r="CB94" s="236">
        <v>-47950.92</v>
      </c>
      <c r="CC94" s="236">
        <v>-45057.119999999901</v>
      </c>
      <c r="CD94" s="236">
        <v>-45315.54</v>
      </c>
      <c r="CE94" s="236">
        <v>-44948.46</v>
      </c>
      <c r="CF94" s="236">
        <v>-44805.78</v>
      </c>
      <c r="CG94" s="236">
        <v>-43900.32</v>
      </c>
      <c r="CH94" s="236">
        <v>-43201.2</v>
      </c>
      <c r="CI94" s="236">
        <v>-43204.92</v>
      </c>
      <c r="CJ94" s="236">
        <v>-41780.1</v>
      </c>
      <c r="CK94" s="236">
        <v>-41700.959999999999</v>
      </c>
      <c r="CL94" s="236">
        <v>-40859.519999999997</v>
      </c>
      <c r="CM94" s="236">
        <v>-40008.239999999998</v>
      </c>
      <c r="CN94" s="236">
        <v>-522733.07999999903</v>
      </c>
      <c r="CO94" s="236">
        <v>-40340.82</v>
      </c>
      <c r="CP94" s="236">
        <v>-38546.339999999997</v>
      </c>
      <c r="CQ94" s="236">
        <v>-38666.400000000001</v>
      </c>
      <c r="CR94" s="236">
        <v>-38135.279999999999</v>
      </c>
      <c r="CS94" s="236">
        <v>-38117.64</v>
      </c>
      <c r="CT94" s="236">
        <v>-37455.479999999901</v>
      </c>
      <c r="CU94" s="236">
        <v>-36964.68</v>
      </c>
      <c r="CV94" s="236">
        <v>-37062.299999999901</v>
      </c>
      <c r="CW94" s="236">
        <v>-35936.58</v>
      </c>
      <c r="CX94" s="236">
        <v>-35950.199999999997</v>
      </c>
      <c r="CY94" s="236">
        <v>-35263.199999999997</v>
      </c>
      <c r="CZ94" s="236">
        <v>-34401</v>
      </c>
      <c r="DA94" s="236">
        <v>-446839.92</v>
      </c>
    </row>
    <row r="95" spans="1:105">
      <c r="A95" s="242" t="s">
        <v>1752</v>
      </c>
      <c r="B95" s="236">
        <v>0</v>
      </c>
      <c r="C95" s="236">
        <v>0</v>
      </c>
      <c r="D95" s="236">
        <v>0</v>
      </c>
      <c r="E95" s="236">
        <v>0</v>
      </c>
      <c r="F95" s="236">
        <v>0</v>
      </c>
      <c r="G95" s="236">
        <v>0</v>
      </c>
      <c r="H95" s="236">
        <v>0</v>
      </c>
      <c r="I95" s="236">
        <v>0</v>
      </c>
      <c r="J95" s="236">
        <v>0</v>
      </c>
      <c r="K95" s="236">
        <v>0</v>
      </c>
      <c r="L95" s="236">
        <v>0</v>
      </c>
      <c r="M95" s="236">
        <v>0</v>
      </c>
      <c r="N95" s="236">
        <v>0</v>
      </c>
      <c r="O95" s="236">
        <v>0</v>
      </c>
      <c r="P95" s="236">
        <v>0</v>
      </c>
      <c r="Q95" s="236">
        <v>0</v>
      </c>
      <c r="R95" s="236">
        <v>0</v>
      </c>
      <c r="S95" s="236">
        <v>0</v>
      </c>
      <c r="T95" s="236">
        <v>0</v>
      </c>
      <c r="U95" s="236">
        <v>0</v>
      </c>
      <c r="V95" s="236">
        <v>0</v>
      </c>
      <c r="W95" s="236">
        <v>0</v>
      </c>
      <c r="X95" s="236">
        <v>0</v>
      </c>
      <c r="Y95" s="236">
        <v>0</v>
      </c>
      <c r="Z95" s="236">
        <v>0</v>
      </c>
      <c r="AA95" s="236">
        <v>0</v>
      </c>
      <c r="AB95" s="236">
        <v>0</v>
      </c>
      <c r="AC95" s="236">
        <v>0</v>
      </c>
      <c r="AD95" s="236">
        <v>0</v>
      </c>
      <c r="AE95" s="236">
        <v>0</v>
      </c>
      <c r="AF95" s="236">
        <v>0</v>
      </c>
      <c r="AG95" s="236">
        <v>0</v>
      </c>
      <c r="AH95" s="236">
        <v>0</v>
      </c>
      <c r="AI95" s="236">
        <v>0</v>
      </c>
      <c r="AJ95" s="236">
        <v>0</v>
      </c>
      <c r="AK95" s="236">
        <v>378233.1</v>
      </c>
      <c r="AL95" s="236">
        <v>929292.77999999898</v>
      </c>
      <c r="AM95" s="236">
        <v>389539.8</v>
      </c>
      <c r="AN95" s="236">
        <v>1697065.68</v>
      </c>
      <c r="AO95" s="236">
        <v>0</v>
      </c>
      <c r="AP95" s="236">
        <v>0</v>
      </c>
      <c r="AQ95" s="236">
        <v>0</v>
      </c>
      <c r="AR95" s="236">
        <v>0</v>
      </c>
      <c r="AS95" s="236">
        <v>0</v>
      </c>
      <c r="AT95" s="236">
        <v>0</v>
      </c>
      <c r="AU95" s="236">
        <v>0</v>
      </c>
      <c r="AV95" s="236">
        <v>0</v>
      </c>
      <c r="AW95" s="236">
        <v>0</v>
      </c>
      <c r="AX95" s="236">
        <v>0</v>
      </c>
      <c r="AY95" s="236">
        <v>0</v>
      </c>
      <c r="AZ95" s="236">
        <v>0</v>
      </c>
      <c r="BA95" s="236">
        <v>0</v>
      </c>
      <c r="BB95" s="236">
        <v>0</v>
      </c>
      <c r="BC95" s="236">
        <v>0</v>
      </c>
      <c r="BD95" s="236">
        <v>0</v>
      </c>
      <c r="BE95" s="236">
        <v>0</v>
      </c>
      <c r="BF95" s="236">
        <v>0</v>
      </c>
      <c r="BG95" s="236">
        <v>0</v>
      </c>
      <c r="BH95" s="236">
        <v>0</v>
      </c>
      <c r="BI95" s="236">
        <v>0</v>
      </c>
      <c r="BJ95" s="236">
        <v>0</v>
      </c>
      <c r="BK95" s="236">
        <v>0</v>
      </c>
      <c r="BL95" s="236">
        <v>0</v>
      </c>
      <c r="BM95" s="236">
        <v>0</v>
      </c>
      <c r="BN95" s="236">
        <v>0</v>
      </c>
      <c r="BO95" s="236">
        <v>0</v>
      </c>
      <c r="BP95" s="236">
        <v>0</v>
      </c>
      <c r="BQ95" s="236">
        <v>0</v>
      </c>
      <c r="BR95" s="236">
        <v>0</v>
      </c>
      <c r="BS95" s="236">
        <v>0</v>
      </c>
      <c r="BT95" s="236">
        <v>0</v>
      </c>
      <c r="BU95" s="236">
        <v>0</v>
      </c>
      <c r="BV95" s="236">
        <v>0</v>
      </c>
      <c r="BW95" s="236">
        <v>0</v>
      </c>
      <c r="BX95" s="236">
        <v>0</v>
      </c>
      <c r="BY95" s="236">
        <v>0</v>
      </c>
      <c r="BZ95" s="236">
        <v>0</v>
      </c>
      <c r="CA95" s="236">
        <v>0</v>
      </c>
      <c r="CB95" s="236">
        <v>0</v>
      </c>
      <c r="CC95" s="236">
        <v>0</v>
      </c>
      <c r="CD95" s="236">
        <v>0</v>
      </c>
      <c r="CE95" s="236">
        <v>0</v>
      </c>
      <c r="CF95" s="236">
        <v>0</v>
      </c>
      <c r="CG95" s="236">
        <v>0</v>
      </c>
      <c r="CH95" s="236">
        <v>0</v>
      </c>
      <c r="CI95" s="236">
        <v>0</v>
      </c>
      <c r="CJ95" s="236">
        <v>0</v>
      </c>
      <c r="CK95" s="236">
        <v>0</v>
      </c>
      <c r="CL95" s="236">
        <v>0</v>
      </c>
      <c r="CM95" s="236">
        <v>0</v>
      </c>
      <c r="CN95" s="236">
        <v>0</v>
      </c>
      <c r="CO95" s="236">
        <v>0</v>
      </c>
      <c r="CP95" s="236">
        <v>0</v>
      </c>
      <c r="CQ95" s="236">
        <v>0</v>
      </c>
      <c r="CR95" s="236">
        <v>0</v>
      </c>
      <c r="CS95" s="236">
        <v>0</v>
      </c>
      <c r="CT95" s="236">
        <v>0</v>
      </c>
      <c r="CU95" s="236">
        <v>0</v>
      </c>
      <c r="CV95" s="236">
        <v>0</v>
      </c>
      <c r="CW95" s="236">
        <v>0</v>
      </c>
      <c r="CX95" s="236">
        <v>0</v>
      </c>
      <c r="CY95" s="236">
        <v>0</v>
      </c>
      <c r="CZ95" s="236">
        <v>0</v>
      </c>
      <c r="DA95" s="236">
        <v>0</v>
      </c>
    </row>
    <row r="96" spans="1:105">
      <c r="A96" s="242" t="s">
        <v>1753</v>
      </c>
      <c r="B96" s="236">
        <v>0</v>
      </c>
      <c r="C96" s="236">
        <v>0</v>
      </c>
      <c r="D96" s="236">
        <v>0</v>
      </c>
      <c r="E96" s="236">
        <v>0</v>
      </c>
      <c r="F96" s="236">
        <v>0</v>
      </c>
      <c r="G96" s="236">
        <v>0</v>
      </c>
      <c r="H96" s="236">
        <v>0</v>
      </c>
      <c r="I96" s="236">
        <v>0</v>
      </c>
      <c r="J96" s="236">
        <v>0</v>
      </c>
      <c r="K96" s="236">
        <v>0</v>
      </c>
      <c r="L96" s="236">
        <v>0</v>
      </c>
      <c r="M96" s="236">
        <v>0</v>
      </c>
      <c r="N96" s="236">
        <v>0</v>
      </c>
      <c r="O96" s="236">
        <v>0</v>
      </c>
      <c r="P96" s="236">
        <v>0</v>
      </c>
      <c r="Q96" s="236">
        <v>0</v>
      </c>
      <c r="R96" s="236">
        <v>0</v>
      </c>
      <c r="S96" s="236">
        <v>0</v>
      </c>
      <c r="T96" s="236">
        <v>0</v>
      </c>
      <c r="U96" s="236">
        <v>0</v>
      </c>
      <c r="V96" s="236">
        <v>0</v>
      </c>
      <c r="W96" s="236">
        <v>0</v>
      </c>
      <c r="X96" s="236">
        <v>0</v>
      </c>
      <c r="Y96" s="236">
        <v>0</v>
      </c>
      <c r="Z96" s="236">
        <v>0</v>
      </c>
      <c r="AA96" s="236">
        <v>0</v>
      </c>
      <c r="AB96" s="236">
        <v>0</v>
      </c>
      <c r="AC96" s="236">
        <v>0</v>
      </c>
      <c r="AD96" s="236">
        <v>0</v>
      </c>
      <c r="AE96" s="236">
        <v>0</v>
      </c>
      <c r="AF96" s="236">
        <v>0</v>
      </c>
      <c r="AG96" s="236">
        <v>0</v>
      </c>
      <c r="AH96" s="236">
        <v>0</v>
      </c>
      <c r="AI96" s="236">
        <v>0</v>
      </c>
      <c r="AJ96" s="236">
        <v>0</v>
      </c>
      <c r="AK96" s="236">
        <v>78.959999999999994</v>
      </c>
      <c r="AL96" s="236">
        <v>78.959999999999994</v>
      </c>
      <c r="AM96" s="236">
        <v>78.899999999999906</v>
      </c>
      <c r="AN96" s="236">
        <v>236.82</v>
      </c>
      <c r="AO96" s="236">
        <v>78.959999999999994</v>
      </c>
      <c r="AP96" s="236">
        <v>78.959999999999994</v>
      </c>
      <c r="AQ96" s="236">
        <v>78.959999999999994</v>
      </c>
      <c r="AR96" s="236">
        <v>78.959999999999994</v>
      </c>
      <c r="AS96" s="236">
        <v>78.959999999999994</v>
      </c>
      <c r="AT96" s="236">
        <v>78.959999999999994</v>
      </c>
      <c r="AU96" s="236">
        <v>78.959999999999994</v>
      </c>
      <c r="AV96" s="236">
        <v>78.959999999999994</v>
      </c>
      <c r="AW96" s="236">
        <v>78.959999999999994</v>
      </c>
      <c r="AX96" s="236">
        <v>78.959999999999994</v>
      </c>
      <c r="AY96" s="236">
        <v>78.899999999999906</v>
      </c>
      <c r="AZ96" s="236">
        <v>78.959999999999994</v>
      </c>
      <c r="BA96" s="236">
        <v>947.46</v>
      </c>
      <c r="BB96" s="236">
        <v>78.959999999999994</v>
      </c>
      <c r="BC96" s="236">
        <v>78.959999999999994</v>
      </c>
      <c r="BD96" s="236">
        <v>78.959999999999994</v>
      </c>
      <c r="BE96" s="236">
        <v>78.959999999999994</v>
      </c>
      <c r="BF96" s="236">
        <v>78.959999999999994</v>
      </c>
      <c r="BG96" s="236">
        <v>78.959999999999994</v>
      </c>
      <c r="BH96" s="236">
        <v>78.959999999999994</v>
      </c>
      <c r="BI96" s="236">
        <v>78.959999999999994</v>
      </c>
      <c r="BJ96" s="236">
        <v>78.959999999999994</v>
      </c>
      <c r="BK96" s="236">
        <v>78.899999999999906</v>
      </c>
      <c r="BL96" s="236">
        <v>78.959999999999994</v>
      </c>
      <c r="BM96" s="236">
        <v>78.959999999999994</v>
      </c>
      <c r="BN96" s="236">
        <v>947.46</v>
      </c>
      <c r="BO96" s="236">
        <v>78.959999999999994</v>
      </c>
      <c r="BP96" s="236">
        <v>78.959999999999994</v>
      </c>
      <c r="BQ96" s="236">
        <v>78.959999999999994</v>
      </c>
      <c r="BR96" s="236">
        <v>78.959999999999994</v>
      </c>
      <c r="BS96" s="236">
        <v>78.959999999999994</v>
      </c>
      <c r="BT96" s="236">
        <v>78.959999999999994</v>
      </c>
      <c r="BU96" s="236">
        <v>78.959999999999994</v>
      </c>
      <c r="BV96" s="236">
        <v>78.959999999999994</v>
      </c>
      <c r="BW96" s="236">
        <v>78.899999999999906</v>
      </c>
      <c r="BX96" s="236">
        <v>78.959999999999994</v>
      </c>
      <c r="BY96" s="236">
        <v>78.959999999999994</v>
      </c>
      <c r="BZ96" s="236">
        <v>78.959999999999994</v>
      </c>
      <c r="CA96" s="236">
        <v>947.46</v>
      </c>
      <c r="CB96" s="236">
        <v>78.959999999999994</v>
      </c>
      <c r="CC96" s="236">
        <v>78.959999999999994</v>
      </c>
      <c r="CD96" s="236">
        <v>78.959999999999994</v>
      </c>
      <c r="CE96" s="236">
        <v>78.959999999999994</v>
      </c>
      <c r="CF96" s="236">
        <v>78.959999999999994</v>
      </c>
      <c r="CG96" s="236">
        <v>78.959999999999994</v>
      </c>
      <c r="CH96" s="236">
        <v>78.959999999999994</v>
      </c>
      <c r="CI96" s="236">
        <v>78.899999999999906</v>
      </c>
      <c r="CJ96" s="236">
        <v>78.959999999999994</v>
      </c>
      <c r="CK96" s="236">
        <v>78.959999999999994</v>
      </c>
      <c r="CL96" s="236">
        <v>78.959999999999994</v>
      </c>
      <c r="CM96" s="236">
        <v>78.959999999999994</v>
      </c>
      <c r="CN96" s="236">
        <v>947.46</v>
      </c>
      <c r="CO96" s="236">
        <v>78.959999999999994</v>
      </c>
      <c r="CP96" s="236">
        <v>78.959999999999994</v>
      </c>
      <c r="CQ96" s="236">
        <v>78.959999999999994</v>
      </c>
      <c r="CR96" s="236">
        <v>78.959999999999994</v>
      </c>
      <c r="CS96" s="236">
        <v>78.959999999999994</v>
      </c>
      <c r="CT96" s="236">
        <v>78.959999999999994</v>
      </c>
      <c r="CU96" s="236">
        <v>78.899999999999906</v>
      </c>
      <c r="CV96" s="236">
        <v>78.959999999999994</v>
      </c>
      <c r="CW96" s="236">
        <v>78.959999999999994</v>
      </c>
      <c r="CX96" s="236">
        <v>78.959999999999994</v>
      </c>
      <c r="CY96" s="236">
        <v>78.959999999999994</v>
      </c>
      <c r="CZ96" s="236">
        <v>78.959999999999994</v>
      </c>
      <c r="DA96" s="236">
        <v>947.46</v>
      </c>
    </row>
    <row r="97" spans="1:105">
      <c r="A97" s="242" t="s">
        <v>1754</v>
      </c>
      <c r="B97" s="236">
        <v>0</v>
      </c>
      <c r="C97" s="236">
        <v>0</v>
      </c>
      <c r="D97" s="236">
        <v>0</v>
      </c>
      <c r="E97" s="236">
        <v>0</v>
      </c>
      <c r="F97" s="236">
        <v>0</v>
      </c>
      <c r="G97" s="236">
        <v>0</v>
      </c>
      <c r="H97" s="236">
        <v>0</v>
      </c>
      <c r="I97" s="236">
        <v>0</v>
      </c>
      <c r="J97" s="236">
        <v>0</v>
      </c>
      <c r="K97" s="236">
        <v>0</v>
      </c>
      <c r="L97" s="236">
        <v>0</v>
      </c>
      <c r="M97" s="236">
        <v>0</v>
      </c>
      <c r="N97" s="236">
        <v>0</v>
      </c>
      <c r="O97" s="236">
        <v>0</v>
      </c>
      <c r="P97" s="236">
        <v>0</v>
      </c>
      <c r="Q97" s="236">
        <v>0</v>
      </c>
      <c r="R97" s="236">
        <v>0</v>
      </c>
      <c r="S97" s="236">
        <v>0</v>
      </c>
      <c r="T97" s="236">
        <v>0</v>
      </c>
      <c r="U97" s="236">
        <v>0</v>
      </c>
      <c r="V97" s="236">
        <v>0</v>
      </c>
      <c r="W97" s="236">
        <v>0</v>
      </c>
      <c r="X97" s="236">
        <v>0</v>
      </c>
      <c r="Y97" s="236">
        <v>0</v>
      </c>
      <c r="Z97" s="236">
        <v>0</v>
      </c>
      <c r="AA97" s="236">
        <v>0</v>
      </c>
      <c r="AB97" s="236">
        <v>0</v>
      </c>
      <c r="AC97" s="236">
        <v>0</v>
      </c>
      <c r="AD97" s="236">
        <v>0</v>
      </c>
      <c r="AE97" s="236">
        <v>0</v>
      </c>
      <c r="AF97" s="236">
        <v>0</v>
      </c>
      <c r="AG97" s="236">
        <v>0</v>
      </c>
      <c r="AH97" s="236">
        <v>0</v>
      </c>
      <c r="AI97" s="236">
        <v>0</v>
      </c>
      <c r="AJ97" s="236">
        <v>0</v>
      </c>
      <c r="AK97" s="236">
        <v>-48.36</v>
      </c>
      <c r="AL97" s="236">
        <v>-48.3</v>
      </c>
      <c r="AM97" s="236">
        <v>-48.36</v>
      </c>
      <c r="AN97" s="236">
        <v>-145.01999999999899</v>
      </c>
      <c r="AO97" s="236">
        <v>-48.3</v>
      </c>
      <c r="AP97" s="236">
        <v>-48.36</v>
      </c>
      <c r="AQ97" s="236">
        <v>-48.36</v>
      </c>
      <c r="AR97" s="236">
        <v>-48.3</v>
      </c>
      <c r="AS97" s="236">
        <v>-48.36</v>
      </c>
      <c r="AT97" s="236">
        <v>-48.36</v>
      </c>
      <c r="AU97" s="236">
        <v>-48.3</v>
      </c>
      <c r="AV97" s="236">
        <v>-48.36</v>
      </c>
      <c r="AW97" s="236">
        <v>-48.36</v>
      </c>
      <c r="AX97" s="236">
        <v>-48.3</v>
      </c>
      <c r="AY97" s="236">
        <v>-48.36</v>
      </c>
      <c r="AZ97" s="236">
        <v>-48.3</v>
      </c>
      <c r="BA97" s="236">
        <v>-580.02</v>
      </c>
      <c r="BB97" s="236">
        <v>-48.36</v>
      </c>
      <c r="BC97" s="236">
        <v>-48.36</v>
      </c>
      <c r="BD97" s="236">
        <v>-48.3</v>
      </c>
      <c r="BE97" s="236">
        <v>-48.36</v>
      </c>
      <c r="BF97" s="236">
        <v>-48.36</v>
      </c>
      <c r="BG97" s="236">
        <v>-48.3</v>
      </c>
      <c r="BH97" s="236">
        <v>-48.36</v>
      </c>
      <c r="BI97" s="236">
        <v>-48.3</v>
      </c>
      <c r="BJ97" s="236">
        <v>-48.36</v>
      </c>
      <c r="BK97" s="236">
        <v>-48.36</v>
      </c>
      <c r="BL97" s="236">
        <v>-48.3</v>
      </c>
      <c r="BM97" s="236">
        <v>-48.36</v>
      </c>
      <c r="BN97" s="236">
        <v>-580.08000000000004</v>
      </c>
      <c r="BO97" s="236">
        <v>-48.36</v>
      </c>
      <c r="BP97" s="236">
        <v>-48.3</v>
      </c>
      <c r="BQ97" s="236">
        <v>-48.36</v>
      </c>
      <c r="BR97" s="236">
        <v>-48.3</v>
      </c>
      <c r="BS97" s="236">
        <v>-48.36</v>
      </c>
      <c r="BT97" s="236">
        <v>-48.36</v>
      </c>
      <c r="BU97" s="236">
        <v>-48.3</v>
      </c>
      <c r="BV97" s="236">
        <v>-48.36</v>
      </c>
      <c r="BW97" s="236">
        <v>-48.36</v>
      </c>
      <c r="BX97" s="236">
        <v>-48.3</v>
      </c>
      <c r="BY97" s="236">
        <v>-48.36</v>
      </c>
      <c r="BZ97" s="236">
        <v>-48.36</v>
      </c>
      <c r="CA97" s="236">
        <v>-580.08000000000004</v>
      </c>
      <c r="CB97" s="236">
        <v>-48.3</v>
      </c>
      <c r="CC97" s="236">
        <v>-48.36</v>
      </c>
      <c r="CD97" s="236">
        <v>-48.3</v>
      </c>
      <c r="CE97" s="236">
        <v>-48.36</v>
      </c>
      <c r="CF97" s="236">
        <v>-48.36</v>
      </c>
      <c r="CG97" s="236">
        <v>-48.3</v>
      </c>
      <c r="CH97" s="236">
        <v>-48.36</v>
      </c>
      <c r="CI97" s="236">
        <v>-48.36</v>
      </c>
      <c r="CJ97" s="236">
        <v>-48.3</v>
      </c>
      <c r="CK97" s="236">
        <v>-48.36</v>
      </c>
      <c r="CL97" s="236">
        <v>-48.3</v>
      </c>
      <c r="CM97" s="236">
        <v>-48.36</v>
      </c>
      <c r="CN97" s="236">
        <v>-580.02</v>
      </c>
      <c r="CO97" s="236">
        <v>-48.36</v>
      </c>
      <c r="CP97" s="236">
        <v>-48.3</v>
      </c>
      <c r="CQ97" s="236">
        <v>-48.36</v>
      </c>
      <c r="CR97" s="236">
        <v>-48.36</v>
      </c>
      <c r="CS97" s="236">
        <v>-48.3</v>
      </c>
      <c r="CT97" s="236">
        <v>-48.36</v>
      </c>
      <c r="CU97" s="236">
        <v>-48.3</v>
      </c>
      <c r="CV97" s="236">
        <v>-48.36</v>
      </c>
      <c r="CW97" s="236">
        <v>-48.36</v>
      </c>
      <c r="CX97" s="236">
        <v>-48.3</v>
      </c>
      <c r="CY97" s="236">
        <v>-48.36</v>
      </c>
      <c r="CZ97" s="236">
        <v>-48.36</v>
      </c>
      <c r="DA97" s="236">
        <v>-580.08000000000004</v>
      </c>
    </row>
    <row r="98" spans="1:105">
      <c r="A98" s="242" t="s">
        <v>1755</v>
      </c>
      <c r="B98" s="236">
        <v>0</v>
      </c>
      <c r="C98" s="236">
        <v>0</v>
      </c>
      <c r="D98" s="236">
        <v>0</v>
      </c>
      <c r="E98" s="236">
        <v>0</v>
      </c>
      <c r="F98" s="236">
        <v>0</v>
      </c>
      <c r="G98" s="236">
        <v>0</v>
      </c>
      <c r="H98" s="236">
        <v>0</v>
      </c>
      <c r="I98" s="236">
        <v>0</v>
      </c>
      <c r="J98" s="236">
        <v>0</v>
      </c>
      <c r="K98" s="236">
        <v>0</v>
      </c>
      <c r="L98" s="236">
        <v>0</v>
      </c>
      <c r="M98" s="236">
        <v>0</v>
      </c>
      <c r="N98" s="236">
        <v>0</v>
      </c>
      <c r="O98" s="236">
        <v>0</v>
      </c>
      <c r="P98" s="236">
        <v>0</v>
      </c>
      <c r="Q98" s="236">
        <v>0</v>
      </c>
      <c r="R98" s="236">
        <v>0</v>
      </c>
      <c r="S98" s="236">
        <v>0</v>
      </c>
      <c r="T98" s="236">
        <v>0</v>
      </c>
      <c r="U98" s="236">
        <v>0</v>
      </c>
      <c r="V98" s="236">
        <v>0</v>
      </c>
      <c r="W98" s="236">
        <v>0</v>
      </c>
      <c r="X98" s="236">
        <v>0</v>
      </c>
      <c r="Y98" s="236">
        <v>0</v>
      </c>
      <c r="Z98" s="236">
        <v>0</v>
      </c>
      <c r="AA98" s="236">
        <v>0</v>
      </c>
      <c r="AB98" s="236">
        <v>0</v>
      </c>
      <c r="AC98" s="236">
        <v>0</v>
      </c>
      <c r="AD98" s="236">
        <v>0</v>
      </c>
      <c r="AE98" s="236">
        <v>0</v>
      </c>
      <c r="AF98" s="236">
        <v>0</v>
      </c>
      <c r="AG98" s="236">
        <v>0</v>
      </c>
      <c r="AH98" s="236">
        <v>0</v>
      </c>
      <c r="AI98" s="236">
        <v>0</v>
      </c>
      <c r="AJ98" s="236">
        <v>0</v>
      </c>
      <c r="AK98" s="236">
        <v>5199765.72</v>
      </c>
      <c r="AL98" s="236">
        <v>0</v>
      </c>
      <c r="AM98" s="236">
        <v>0</v>
      </c>
      <c r="AN98" s="236">
        <v>5199765.72</v>
      </c>
      <c r="AO98" s="236">
        <v>0</v>
      </c>
      <c r="AP98" s="236">
        <v>0</v>
      </c>
      <c r="AQ98" s="236">
        <v>0</v>
      </c>
      <c r="AR98" s="236">
        <v>0</v>
      </c>
      <c r="AS98" s="236">
        <v>0</v>
      </c>
      <c r="AT98" s="236">
        <v>0</v>
      </c>
      <c r="AU98" s="236">
        <v>0</v>
      </c>
      <c r="AV98" s="236">
        <v>0</v>
      </c>
      <c r="AW98" s="236">
        <v>0</v>
      </c>
      <c r="AX98" s="236">
        <v>0</v>
      </c>
      <c r="AY98" s="236">
        <v>0</v>
      </c>
      <c r="AZ98" s="236">
        <v>0</v>
      </c>
      <c r="BA98" s="236">
        <v>0</v>
      </c>
      <c r="BB98" s="236">
        <v>0</v>
      </c>
      <c r="BC98" s="236">
        <v>0</v>
      </c>
      <c r="BD98" s="236">
        <v>0</v>
      </c>
      <c r="BE98" s="236">
        <v>0</v>
      </c>
      <c r="BF98" s="236">
        <v>0</v>
      </c>
      <c r="BG98" s="236">
        <v>0</v>
      </c>
      <c r="BH98" s="236">
        <v>0</v>
      </c>
      <c r="BI98" s="236">
        <v>0</v>
      </c>
      <c r="BJ98" s="236">
        <v>0</v>
      </c>
      <c r="BK98" s="236">
        <v>0</v>
      </c>
      <c r="BL98" s="236">
        <v>0</v>
      </c>
      <c r="BM98" s="236">
        <v>0</v>
      </c>
      <c r="BN98" s="236">
        <v>0</v>
      </c>
      <c r="BO98" s="236">
        <v>0</v>
      </c>
      <c r="BP98" s="236">
        <v>0</v>
      </c>
      <c r="BQ98" s="236">
        <v>0</v>
      </c>
      <c r="BR98" s="236">
        <v>0</v>
      </c>
      <c r="BS98" s="236">
        <v>0</v>
      </c>
      <c r="BT98" s="236">
        <v>0</v>
      </c>
      <c r="BU98" s="236">
        <v>0</v>
      </c>
      <c r="BV98" s="236">
        <v>0</v>
      </c>
      <c r="BW98" s="236">
        <v>0</v>
      </c>
      <c r="BX98" s="236">
        <v>0</v>
      </c>
      <c r="BY98" s="236">
        <v>0</v>
      </c>
      <c r="BZ98" s="236">
        <v>0</v>
      </c>
      <c r="CA98" s="236">
        <v>0</v>
      </c>
      <c r="CB98" s="236">
        <v>0</v>
      </c>
      <c r="CC98" s="236">
        <v>0</v>
      </c>
      <c r="CD98" s="236">
        <v>0</v>
      </c>
      <c r="CE98" s="236">
        <v>0</v>
      </c>
      <c r="CF98" s="236">
        <v>0</v>
      </c>
      <c r="CG98" s="236">
        <v>0</v>
      </c>
      <c r="CH98" s="236">
        <v>0</v>
      </c>
      <c r="CI98" s="236">
        <v>0</v>
      </c>
      <c r="CJ98" s="236">
        <v>0</v>
      </c>
      <c r="CK98" s="236">
        <v>0</v>
      </c>
      <c r="CL98" s="236">
        <v>0</v>
      </c>
      <c r="CM98" s="236">
        <v>0</v>
      </c>
      <c r="CN98" s="236">
        <v>0</v>
      </c>
      <c r="CO98" s="236">
        <v>0</v>
      </c>
      <c r="CP98" s="236">
        <v>0</v>
      </c>
      <c r="CQ98" s="236">
        <v>0</v>
      </c>
      <c r="CR98" s="236">
        <v>0</v>
      </c>
      <c r="CS98" s="236">
        <v>0</v>
      </c>
      <c r="CT98" s="236">
        <v>0</v>
      </c>
      <c r="CU98" s="236">
        <v>0</v>
      </c>
      <c r="CV98" s="236">
        <v>0</v>
      </c>
      <c r="CW98" s="236">
        <v>0</v>
      </c>
      <c r="CX98" s="236">
        <v>0</v>
      </c>
      <c r="CY98" s="236">
        <v>0</v>
      </c>
      <c r="CZ98" s="236">
        <v>0</v>
      </c>
      <c r="DA98" s="236">
        <v>0</v>
      </c>
    </row>
    <row r="99" spans="1:105">
      <c r="A99" s="242" t="s">
        <v>1756</v>
      </c>
      <c r="B99" s="248">
        <v>0</v>
      </c>
      <c r="C99" s="248">
        <v>0</v>
      </c>
      <c r="D99" s="248">
        <v>0</v>
      </c>
      <c r="E99" s="248">
        <v>0</v>
      </c>
      <c r="F99" s="248">
        <v>0</v>
      </c>
      <c r="G99" s="248">
        <v>0</v>
      </c>
      <c r="H99" s="248">
        <v>0</v>
      </c>
      <c r="I99" s="248">
        <v>0</v>
      </c>
      <c r="J99" s="248">
        <v>0</v>
      </c>
      <c r="K99" s="248">
        <v>0</v>
      </c>
      <c r="L99" s="248">
        <v>0</v>
      </c>
      <c r="M99" s="248">
        <v>0</v>
      </c>
      <c r="N99" s="248">
        <v>0</v>
      </c>
      <c r="O99" s="248">
        <v>0</v>
      </c>
      <c r="P99" s="248">
        <v>0</v>
      </c>
      <c r="Q99" s="248">
        <v>0</v>
      </c>
      <c r="R99" s="248">
        <v>0</v>
      </c>
      <c r="S99" s="248">
        <v>0</v>
      </c>
      <c r="T99" s="248">
        <v>0</v>
      </c>
      <c r="U99" s="248">
        <v>0</v>
      </c>
      <c r="V99" s="248">
        <v>0</v>
      </c>
      <c r="W99" s="248">
        <v>0</v>
      </c>
      <c r="X99" s="248">
        <v>0</v>
      </c>
      <c r="Y99" s="248">
        <v>0</v>
      </c>
      <c r="Z99" s="248">
        <v>0</v>
      </c>
      <c r="AA99" s="248">
        <v>0</v>
      </c>
      <c r="AB99" s="248">
        <v>0</v>
      </c>
      <c r="AC99" s="248">
        <v>0</v>
      </c>
      <c r="AD99" s="248">
        <v>0</v>
      </c>
      <c r="AE99" s="248">
        <v>0</v>
      </c>
      <c r="AF99" s="248">
        <v>0</v>
      </c>
      <c r="AG99" s="248">
        <v>0</v>
      </c>
      <c r="AH99" s="248">
        <v>0</v>
      </c>
      <c r="AI99" s="248">
        <v>0</v>
      </c>
      <c r="AJ99" s="248">
        <v>0</v>
      </c>
      <c r="AK99" s="248">
        <v>5896587.9019504096</v>
      </c>
      <c r="AL99" s="248">
        <v>912272.70490993198</v>
      </c>
      <c r="AM99" s="248">
        <v>351799.44490993198</v>
      </c>
      <c r="AN99" s="248">
        <v>7160660.0517702699</v>
      </c>
      <c r="AO99" s="248">
        <v>-127612.57463490601</v>
      </c>
      <c r="AP99" s="248">
        <v>-116263.334634906</v>
      </c>
      <c r="AQ99" s="248">
        <v>-110203.274634906</v>
      </c>
      <c r="AR99" s="248">
        <v>-102300.314634906</v>
      </c>
      <c r="AS99" s="248">
        <v>-97451.114634906</v>
      </c>
      <c r="AT99" s="248">
        <v>-91019.234634905995</v>
      </c>
      <c r="AU99" s="248">
        <v>-85710.014634905994</v>
      </c>
      <c r="AV99" s="248">
        <v>-82642.394634905999</v>
      </c>
      <c r="AW99" s="248">
        <v>-76552.874634905995</v>
      </c>
      <c r="AX99" s="248">
        <v>-74062.694634906002</v>
      </c>
      <c r="AY99" s="248">
        <v>-69872.534634905998</v>
      </c>
      <c r="AZ99" s="248">
        <v>-65397.614634906</v>
      </c>
      <c r="BA99" s="248">
        <v>-1099087.97561887</v>
      </c>
      <c r="BB99" s="248">
        <v>-71548.759818254999</v>
      </c>
      <c r="BC99" s="248">
        <v>-65244.199818255001</v>
      </c>
      <c r="BD99" s="248">
        <v>-64582.639818254996</v>
      </c>
      <c r="BE99" s="248">
        <v>-62752.939818254999</v>
      </c>
      <c r="BF99" s="248">
        <v>-61548.319818254997</v>
      </c>
      <c r="BG99" s="248">
        <v>-59118.619818255</v>
      </c>
      <c r="BH99" s="248">
        <v>-57108.019818255001</v>
      </c>
      <c r="BI99" s="248">
        <v>-56325.799818255</v>
      </c>
      <c r="BJ99" s="248">
        <v>-53336.899818254999</v>
      </c>
      <c r="BK99" s="248">
        <v>-52572.559818255002</v>
      </c>
      <c r="BL99" s="248">
        <v>-50556.559818255002</v>
      </c>
      <c r="BM99" s="248">
        <v>-48232.339818255001</v>
      </c>
      <c r="BN99" s="248">
        <v>-702927.65781906003</v>
      </c>
      <c r="BO99" s="248">
        <v>-51624.799425266101</v>
      </c>
      <c r="BP99" s="248">
        <v>-47687.479425266101</v>
      </c>
      <c r="BQ99" s="248">
        <v>-47743.699425266102</v>
      </c>
      <c r="BR99" s="248">
        <v>-46980.679425266098</v>
      </c>
      <c r="BS99" s="248">
        <v>-46558.279425266097</v>
      </c>
      <c r="BT99" s="248">
        <v>-45196.519425266102</v>
      </c>
      <c r="BU99" s="248">
        <v>-44103.619425266101</v>
      </c>
      <c r="BV99" s="248">
        <v>-43894.9394252661</v>
      </c>
      <c r="BW99" s="248">
        <v>-41958.139425266098</v>
      </c>
      <c r="BX99" s="248">
        <v>-41683.219425266099</v>
      </c>
      <c r="BY99" s="248">
        <v>-40423.339425266102</v>
      </c>
      <c r="BZ99" s="248">
        <v>-38908.7594252661</v>
      </c>
      <c r="CA99" s="248">
        <v>-536763.47310319298</v>
      </c>
      <c r="CB99" s="248">
        <v>-41578.092559530996</v>
      </c>
      <c r="CC99" s="248">
        <v>-38684.352559530998</v>
      </c>
      <c r="CD99" s="248">
        <v>-38942.712559530999</v>
      </c>
      <c r="CE99" s="248">
        <v>-38575.692559531002</v>
      </c>
      <c r="CF99" s="248">
        <v>-38433.012559531002</v>
      </c>
      <c r="CG99" s="248">
        <v>-37527.492559530998</v>
      </c>
      <c r="CH99" s="248">
        <v>-36828.432559531</v>
      </c>
      <c r="CI99" s="248">
        <v>-36832.212559530999</v>
      </c>
      <c r="CJ99" s="248">
        <v>-35407.272559530997</v>
      </c>
      <c r="CK99" s="248">
        <v>-35328.192559531002</v>
      </c>
      <c r="CL99" s="248">
        <v>-34486.692559531002</v>
      </c>
      <c r="CM99" s="248">
        <v>-33635.472559531001</v>
      </c>
      <c r="CN99" s="248">
        <v>-446259.63071437198</v>
      </c>
      <c r="CO99" s="248">
        <v>-34217.675480700003</v>
      </c>
      <c r="CP99" s="248">
        <v>-32423.135480699999</v>
      </c>
      <c r="CQ99" s="248">
        <v>-32543.255480700001</v>
      </c>
      <c r="CR99" s="248">
        <v>-32012.135480699999</v>
      </c>
      <c r="CS99" s="248">
        <v>-31994.435480700002</v>
      </c>
      <c r="CT99" s="248">
        <v>-31332.3354807</v>
      </c>
      <c r="CU99" s="248">
        <v>-30841.5354807</v>
      </c>
      <c r="CV99" s="248">
        <v>-30939.155480699999</v>
      </c>
      <c r="CW99" s="248">
        <v>-29813.435480700002</v>
      </c>
      <c r="CX99" s="248">
        <v>-29826.995480699999</v>
      </c>
      <c r="CY99" s="248">
        <v>-29140.055480700001</v>
      </c>
      <c r="CZ99" s="248">
        <v>-28277.8554807</v>
      </c>
      <c r="DA99" s="248">
        <v>-373362.00576839998</v>
      </c>
    </row>
    <row r="100" spans="1:105">
      <c r="A100" s="242" t="s">
        <v>1757</v>
      </c>
      <c r="B100" s="236">
        <v>0</v>
      </c>
      <c r="C100" s="236">
        <v>0</v>
      </c>
      <c r="D100" s="236">
        <v>0</v>
      </c>
      <c r="E100" s="236">
        <v>0</v>
      </c>
      <c r="F100" s="236">
        <v>0</v>
      </c>
      <c r="G100" s="236">
        <v>0</v>
      </c>
      <c r="H100" s="236">
        <v>0</v>
      </c>
      <c r="I100" s="236">
        <v>0</v>
      </c>
      <c r="J100" s="236">
        <v>0</v>
      </c>
      <c r="K100" s="236">
        <v>0</v>
      </c>
      <c r="L100" s="236">
        <v>0</v>
      </c>
      <c r="M100" s="236">
        <v>0</v>
      </c>
      <c r="N100" s="236">
        <v>0</v>
      </c>
      <c r="O100" s="236">
        <v>0</v>
      </c>
      <c r="P100" s="236">
        <v>0</v>
      </c>
      <c r="Q100" s="236">
        <v>0</v>
      </c>
      <c r="R100" s="236">
        <v>0</v>
      </c>
      <c r="S100" s="236">
        <v>0</v>
      </c>
      <c r="T100" s="236">
        <v>0</v>
      </c>
      <c r="U100" s="236">
        <v>0</v>
      </c>
      <c r="V100" s="236">
        <v>0</v>
      </c>
      <c r="W100" s="236">
        <v>0</v>
      </c>
      <c r="X100" s="236">
        <v>0</v>
      </c>
      <c r="Y100" s="236">
        <v>0</v>
      </c>
      <c r="Z100" s="236">
        <v>0</v>
      </c>
      <c r="AA100" s="236">
        <v>0</v>
      </c>
      <c r="AB100" s="236">
        <v>0</v>
      </c>
      <c r="AC100" s="236">
        <v>0</v>
      </c>
      <c r="AD100" s="236">
        <v>0</v>
      </c>
      <c r="AE100" s="236">
        <v>0</v>
      </c>
      <c r="AF100" s="236">
        <v>0</v>
      </c>
      <c r="AG100" s="236">
        <v>0</v>
      </c>
      <c r="AH100" s="236">
        <v>0</v>
      </c>
      <c r="AI100" s="236">
        <v>0</v>
      </c>
      <c r="AJ100" s="236">
        <v>0</v>
      </c>
      <c r="AK100" s="236">
        <v>-5600256.3619504096</v>
      </c>
      <c r="AL100" s="236">
        <v>-853868.76490993204</v>
      </c>
      <c r="AM100" s="236">
        <v>-290625.36490993202</v>
      </c>
      <c r="AN100" s="236">
        <v>-6744750.4917702796</v>
      </c>
      <c r="AO100" s="236">
        <v>179442.23145111799</v>
      </c>
      <c r="AP100" s="236">
        <v>167211.23145111799</v>
      </c>
      <c r="AQ100" s="236">
        <v>160309.311451118</v>
      </c>
      <c r="AR100" s="236">
        <v>150917.585316952</v>
      </c>
      <c r="AS100" s="236">
        <v>145310.34531695201</v>
      </c>
      <c r="AT100" s="236">
        <v>138162.72531695201</v>
      </c>
      <c r="AU100" s="236">
        <v>129785.746576405</v>
      </c>
      <c r="AV100" s="236">
        <v>126057.526576405</v>
      </c>
      <c r="AW100" s="236">
        <v>119347.36657640499</v>
      </c>
      <c r="AX100" s="236">
        <v>119951.806333513</v>
      </c>
      <c r="AY100" s="236">
        <v>115184.98633351301</v>
      </c>
      <c r="AZ100" s="236">
        <v>110162.806333513</v>
      </c>
      <c r="BA100" s="236">
        <v>1661843.66903396</v>
      </c>
      <c r="BB100" s="236">
        <v>119335.848458051</v>
      </c>
      <c r="BC100" s="236">
        <v>112520.38845805101</v>
      </c>
      <c r="BD100" s="236">
        <v>111352.368458051</v>
      </c>
      <c r="BE100" s="236">
        <v>106613.698989305</v>
      </c>
      <c r="BF100" s="236">
        <v>104922.77898930501</v>
      </c>
      <c r="BG100" s="236">
        <v>102023.038989305</v>
      </c>
      <c r="BH100" s="236">
        <v>97328.3425297301</v>
      </c>
      <c r="BI100" s="236">
        <v>96094.682529730097</v>
      </c>
      <c r="BJ100" s="236">
        <v>92674.262529730098</v>
      </c>
      <c r="BK100" s="236">
        <v>94921.536632934003</v>
      </c>
      <c r="BL100" s="236">
        <v>92492.556632934007</v>
      </c>
      <c r="BM100" s="236">
        <v>89770.836632934006</v>
      </c>
      <c r="BN100" s="236">
        <v>1220050.33983006</v>
      </c>
      <c r="BO100" s="236">
        <v>93522.551163424199</v>
      </c>
      <c r="BP100" s="236">
        <v>89222.351163424202</v>
      </c>
      <c r="BQ100" s="236">
        <v>88915.331163424198</v>
      </c>
      <c r="BR100" s="236">
        <v>85527.296296422297</v>
      </c>
      <c r="BS100" s="236">
        <v>84749.276296422293</v>
      </c>
      <c r="BT100" s="236">
        <v>83040.776296422293</v>
      </c>
      <c r="BU100" s="236">
        <v>79672.897061136697</v>
      </c>
      <c r="BV100" s="236">
        <v>79125.877061136707</v>
      </c>
      <c r="BW100" s="236">
        <v>76863.217061136704</v>
      </c>
      <c r="BX100" s="236">
        <v>79322.268573741298</v>
      </c>
      <c r="BY100" s="236">
        <v>77746.488573741197</v>
      </c>
      <c r="BZ100" s="236">
        <v>75925.788573741302</v>
      </c>
      <c r="CA100" s="236">
        <v>993634.11928417301</v>
      </c>
      <c r="CB100" s="236">
        <v>79928.000333923294</v>
      </c>
      <c r="CC100" s="236">
        <v>76742.180333923301</v>
      </c>
      <c r="CD100" s="236">
        <v>76706.780333925097</v>
      </c>
      <c r="CE100" s="236">
        <v>73959.978460369894</v>
      </c>
      <c r="CF100" s="236">
        <v>73526.838460369807</v>
      </c>
      <c r="CG100" s="236">
        <v>72336.738460374807</v>
      </c>
      <c r="CH100" s="236">
        <v>69687.896404014202</v>
      </c>
      <c r="CI100" s="236">
        <v>69411.596404014199</v>
      </c>
      <c r="CJ100" s="236">
        <v>67715.816404023004</v>
      </c>
      <c r="CK100" s="236">
        <v>70328.332238381205</v>
      </c>
      <c r="CL100" s="236">
        <v>69221.932238381196</v>
      </c>
      <c r="CM100" s="236">
        <v>68111.392238381202</v>
      </c>
      <c r="CN100" s="236">
        <v>867677.48231008102</v>
      </c>
      <c r="CO100" s="236">
        <v>70579.896573331294</v>
      </c>
      <c r="CP100" s="236">
        <v>68530.416573331298</v>
      </c>
      <c r="CQ100" s="236">
        <v>68394.756573322506</v>
      </c>
      <c r="CR100" s="236">
        <v>65486.906517845899</v>
      </c>
      <c r="CS100" s="236">
        <v>65217.086517845899</v>
      </c>
      <c r="CT100" s="236">
        <v>64307.246517833199</v>
      </c>
      <c r="CU100" s="236">
        <v>61775.030080794299</v>
      </c>
      <c r="CV100" s="236">
        <v>61627.550080794303</v>
      </c>
      <c r="CW100" s="236">
        <v>60264.110080754799</v>
      </c>
      <c r="CX100" s="236">
        <v>62939.472946402901</v>
      </c>
      <c r="CY100" s="236">
        <v>62019.312946402897</v>
      </c>
      <c r="CZ100" s="236">
        <v>60929.592946402903</v>
      </c>
      <c r="DA100" s="236">
        <v>772071.37835506198</v>
      </c>
    </row>
    <row r="101" spans="1:105">
      <c r="A101" s="251" t="s">
        <v>1758</v>
      </c>
      <c r="B101" s="252">
        <v>0</v>
      </c>
      <c r="C101" s="252">
        <v>0</v>
      </c>
      <c r="D101" s="252">
        <v>0</v>
      </c>
      <c r="E101" s="252">
        <v>0</v>
      </c>
      <c r="F101" s="252">
        <v>0</v>
      </c>
      <c r="G101" s="252">
        <v>0</v>
      </c>
      <c r="H101" s="252">
        <v>0</v>
      </c>
      <c r="I101" s="252">
        <v>0</v>
      </c>
      <c r="J101" s="252">
        <v>0</v>
      </c>
      <c r="K101" s="252">
        <v>0</v>
      </c>
      <c r="L101" s="252">
        <v>0</v>
      </c>
      <c r="M101" s="252">
        <v>0</v>
      </c>
      <c r="N101" s="252">
        <v>0</v>
      </c>
      <c r="O101" s="252">
        <v>0</v>
      </c>
      <c r="P101" s="252">
        <v>0</v>
      </c>
      <c r="Q101" s="252">
        <v>0</v>
      </c>
      <c r="R101" s="252">
        <v>0</v>
      </c>
      <c r="S101" s="252">
        <v>0</v>
      </c>
      <c r="T101" s="252">
        <v>0</v>
      </c>
      <c r="U101" s="252">
        <v>0</v>
      </c>
      <c r="V101" s="252">
        <v>0</v>
      </c>
      <c r="W101" s="252">
        <v>0</v>
      </c>
      <c r="X101" s="252">
        <v>0</v>
      </c>
      <c r="Y101" s="252">
        <v>0</v>
      </c>
      <c r="Z101" s="252">
        <v>0</v>
      </c>
      <c r="AA101" s="252">
        <v>0</v>
      </c>
      <c r="AB101" s="252">
        <v>0</v>
      </c>
      <c r="AC101" s="252">
        <v>0</v>
      </c>
      <c r="AD101" s="252">
        <v>0</v>
      </c>
      <c r="AE101" s="252">
        <v>0</v>
      </c>
      <c r="AF101" s="252">
        <v>0</v>
      </c>
      <c r="AG101" s="252">
        <v>0</v>
      </c>
      <c r="AH101" s="252">
        <v>0</v>
      </c>
      <c r="AI101" s="252">
        <v>0</v>
      </c>
      <c r="AJ101" s="252">
        <v>0</v>
      </c>
      <c r="AK101" s="252">
        <v>296331.53999999998</v>
      </c>
      <c r="AL101" s="252">
        <v>58403.939999999799</v>
      </c>
      <c r="AM101" s="252">
        <v>61174.080000000002</v>
      </c>
      <c r="AN101" s="252">
        <v>415909.55999999901</v>
      </c>
      <c r="AO101" s="252">
        <v>51829.656816212599</v>
      </c>
      <c r="AP101" s="252">
        <v>50947.896816212597</v>
      </c>
      <c r="AQ101" s="252">
        <v>50106.036816212603</v>
      </c>
      <c r="AR101" s="252">
        <v>48617.270682046103</v>
      </c>
      <c r="AS101" s="252">
        <v>47859.230682046102</v>
      </c>
      <c r="AT101" s="252">
        <v>47143.490682046096</v>
      </c>
      <c r="AU101" s="252">
        <v>44075.731941499202</v>
      </c>
      <c r="AV101" s="252">
        <v>43415.131941499203</v>
      </c>
      <c r="AW101" s="252">
        <v>42794.491941499196</v>
      </c>
      <c r="AX101" s="252">
        <v>45889.111698607099</v>
      </c>
      <c r="AY101" s="252">
        <v>45312.451698607103</v>
      </c>
      <c r="AZ101" s="252">
        <v>44765.191698607101</v>
      </c>
      <c r="BA101" s="252">
        <v>562755.69341509498</v>
      </c>
      <c r="BB101" s="252">
        <v>47787.088639796697</v>
      </c>
      <c r="BC101" s="252">
        <v>47276.188639796703</v>
      </c>
      <c r="BD101" s="252">
        <v>46769.728639796696</v>
      </c>
      <c r="BE101" s="252">
        <v>43860.759171050697</v>
      </c>
      <c r="BF101" s="252">
        <v>43374.459171050701</v>
      </c>
      <c r="BG101" s="252">
        <v>42904.4191710507</v>
      </c>
      <c r="BH101" s="252">
        <v>40220.322711475099</v>
      </c>
      <c r="BI101" s="252">
        <v>39768.882711475097</v>
      </c>
      <c r="BJ101" s="252">
        <v>39337.3627114751</v>
      </c>
      <c r="BK101" s="252">
        <v>42348.976814679001</v>
      </c>
      <c r="BL101" s="252">
        <v>41935.996814678998</v>
      </c>
      <c r="BM101" s="252">
        <v>41538.496814678998</v>
      </c>
      <c r="BN101" s="252">
        <v>517122.682011005</v>
      </c>
      <c r="BO101" s="252">
        <v>41897.751738157996</v>
      </c>
      <c r="BP101" s="252">
        <v>41534.871738157999</v>
      </c>
      <c r="BQ101" s="252">
        <v>41171.631738158001</v>
      </c>
      <c r="BR101" s="252">
        <v>38546.616871156097</v>
      </c>
      <c r="BS101" s="252">
        <v>38190.996871156101</v>
      </c>
      <c r="BT101" s="252">
        <v>37844.256871156103</v>
      </c>
      <c r="BU101" s="252">
        <v>35569.277635870603</v>
      </c>
      <c r="BV101" s="252">
        <v>35230.937635870599</v>
      </c>
      <c r="BW101" s="252">
        <v>34905.077635870599</v>
      </c>
      <c r="BX101" s="252">
        <v>37639.049148475096</v>
      </c>
      <c r="BY101" s="252">
        <v>37323.149148475102</v>
      </c>
      <c r="BZ101" s="252">
        <v>37017.0291484751</v>
      </c>
      <c r="CA101" s="252">
        <v>456870.64618097898</v>
      </c>
      <c r="CB101" s="252">
        <v>38349.907774392203</v>
      </c>
      <c r="CC101" s="252">
        <v>38057.827774392201</v>
      </c>
      <c r="CD101" s="252">
        <v>37764.067774394003</v>
      </c>
      <c r="CE101" s="252">
        <v>35384.285900838797</v>
      </c>
      <c r="CF101" s="252">
        <v>35093.825900838798</v>
      </c>
      <c r="CG101" s="252">
        <v>34809.245900843802</v>
      </c>
      <c r="CH101" s="252">
        <v>32859.4638444831</v>
      </c>
      <c r="CI101" s="252">
        <v>32579.383844483102</v>
      </c>
      <c r="CJ101" s="252">
        <v>32308.543844492</v>
      </c>
      <c r="CK101" s="252">
        <v>35000.139678850202</v>
      </c>
      <c r="CL101" s="252">
        <v>34735.239678850201</v>
      </c>
      <c r="CM101" s="252">
        <v>34475.919678850201</v>
      </c>
      <c r="CN101" s="252">
        <v>421417.85159570898</v>
      </c>
      <c r="CO101" s="252">
        <v>36362.221092631298</v>
      </c>
      <c r="CP101" s="252">
        <v>36107.281092631303</v>
      </c>
      <c r="CQ101" s="252">
        <v>35851.501092622399</v>
      </c>
      <c r="CR101" s="252">
        <v>33474.771037145903</v>
      </c>
      <c r="CS101" s="252">
        <v>33222.651037145901</v>
      </c>
      <c r="CT101" s="252">
        <v>32974.911037133199</v>
      </c>
      <c r="CU101" s="252">
        <v>30933.4946000942</v>
      </c>
      <c r="CV101" s="252">
        <v>30688.394600094201</v>
      </c>
      <c r="CW101" s="252">
        <v>30450.674600054699</v>
      </c>
      <c r="CX101" s="252">
        <v>33112.477465702897</v>
      </c>
      <c r="CY101" s="252">
        <v>32879.257465702802</v>
      </c>
      <c r="CZ101" s="252">
        <v>32651.737465702801</v>
      </c>
      <c r="DA101" s="252">
        <v>398709.37258666201</v>
      </c>
    </row>
    <row r="103" spans="1:105">
      <c r="A103" s="242" t="s">
        <v>1759</v>
      </c>
      <c r="B103" s="236">
        <v>0</v>
      </c>
      <c r="C103" s="236">
        <v>0</v>
      </c>
      <c r="D103" s="236">
        <v>0</v>
      </c>
      <c r="E103" s="236">
        <v>0</v>
      </c>
      <c r="F103" s="236">
        <v>0</v>
      </c>
      <c r="G103" s="236">
        <v>0</v>
      </c>
      <c r="H103" s="236">
        <v>0</v>
      </c>
      <c r="I103" s="236">
        <v>0</v>
      </c>
      <c r="J103" s="236">
        <v>0</v>
      </c>
      <c r="K103" s="236">
        <v>0</v>
      </c>
      <c r="L103" s="236">
        <v>0</v>
      </c>
      <c r="M103" s="236">
        <v>0</v>
      </c>
      <c r="N103" s="236">
        <v>0</v>
      </c>
      <c r="O103" s="236">
        <v>0</v>
      </c>
      <c r="P103" s="236">
        <v>0</v>
      </c>
      <c r="Q103" s="236">
        <v>0</v>
      </c>
      <c r="R103" s="236">
        <v>0</v>
      </c>
      <c r="S103" s="236">
        <v>0</v>
      </c>
      <c r="T103" s="236">
        <v>0</v>
      </c>
      <c r="U103" s="236">
        <v>0</v>
      </c>
      <c r="V103" s="236">
        <v>0</v>
      </c>
      <c r="W103" s="236">
        <v>0</v>
      </c>
      <c r="X103" s="236">
        <v>0</v>
      </c>
      <c r="Y103" s="236">
        <v>0</v>
      </c>
      <c r="Z103" s="236">
        <v>0</v>
      </c>
      <c r="AA103" s="236">
        <v>0</v>
      </c>
      <c r="AB103" s="236">
        <v>0</v>
      </c>
      <c r="AC103" s="236">
        <v>0</v>
      </c>
      <c r="AD103" s="236">
        <v>0</v>
      </c>
      <c r="AE103" s="236">
        <v>0</v>
      </c>
      <c r="AF103" s="236">
        <v>0</v>
      </c>
      <c r="AG103" s="236">
        <v>0</v>
      </c>
      <c r="AH103" s="236">
        <v>0</v>
      </c>
      <c r="AI103" s="236">
        <v>0</v>
      </c>
      <c r="AJ103" s="236">
        <v>0</v>
      </c>
      <c r="AK103" s="236">
        <v>0</v>
      </c>
      <c r="AL103" s="236">
        <v>0</v>
      </c>
      <c r="AM103" s="236">
        <v>0</v>
      </c>
      <c r="AN103" s="236">
        <v>0</v>
      </c>
      <c r="AO103" s="236">
        <v>0</v>
      </c>
      <c r="AP103" s="236">
        <v>0</v>
      </c>
      <c r="AQ103" s="236">
        <v>0</v>
      </c>
      <c r="AR103" s="236">
        <v>0</v>
      </c>
      <c r="AS103" s="236">
        <v>0</v>
      </c>
      <c r="AT103" s="236">
        <v>0</v>
      </c>
      <c r="AU103" s="236">
        <v>0</v>
      </c>
      <c r="AV103" s="236">
        <v>0</v>
      </c>
      <c r="AW103" s="236">
        <v>0</v>
      </c>
      <c r="AX103" s="236">
        <v>0</v>
      </c>
      <c r="AY103" s="236">
        <v>0</v>
      </c>
      <c r="AZ103" s="236">
        <v>0</v>
      </c>
      <c r="BA103" s="236">
        <v>0</v>
      </c>
      <c r="BB103" s="236">
        <v>0</v>
      </c>
      <c r="BC103" s="236">
        <v>0</v>
      </c>
      <c r="BD103" s="236">
        <v>0</v>
      </c>
      <c r="BE103" s="236">
        <v>0</v>
      </c>
      <c r="BF103" s="236">
        <v>0</v>
      </c>
      <c r="BG103" s="236">
        <v>0</v>
      </c>
      <c r="BH103" s="236">
        <v>0</v>
      </c>
      <c r="BI103" s="236">
        <v>0</v>
      </c>
      <c r="BJ103" s="236">
        <v>0</v>
      </c>
      <c r="BK103" s="236">
        <v>0</v>
      </c>
      <c r="BL103" s="236">
        <v>0</v>
      </c>
      <c r="BM103" s="236">
        <v>0</v>
      </c>
      <c r="BN103" s="236">
        <v>0</v>
      </c>
      <c r="BO103" s="236">
        <v>0</v>
      </c>
      <c r="BP103" s="236">
        <v>0</v>
      </c>
      <c r="BQ103" s="236">
        <v>0</v>
      </c>
      <c r="BR103" s="236">
        <v>0</v>
      </c>
      <c r="BS103" s="236">
        <v>0</v>
      </c>
      <c r="BT103" s="236">
        <v>0</v>
      </c>
      <c r="BU103" s="236">
        <v>0</v>
      </c>
      <c r="BV103" s="236">
        <v>0</v>
      </c>
      <c r="BW103" s="236">
        <v>0</v>
      </c>
      <c r="BX103" s="236">
        <v>0</v>
      </c>
      <c r="BY103" s="236">
        <v>0</v>
      </c>
      <c r="BZ103" s="236">
        <v>0</v>
      </c>
      <c r="CA103" s="236">
        <v>0</v>
      </c>
      <c r="CB103" s="236">
        <v>0</v>
      </c>
      <c r="CC103" s="236">
        <v>0</v>
      </c>
      <c r="CD103" s="236">
        <v>0</v>
      </c>
      <c r="CE103" s="236">
        <v>0</v>
      </c>
      <c r="CF103" s="236">
        <v>0</v>
      </c>
      <c r="CG103" s="236">
        <v>0</v>
      </c>
      <c r="CH103" s="236">
        <v>0</v>
      </c>
      <c r="CI103" s="236">
        <v>0</v>
      </c>
      <c r="CJ103" s="236">
        <v>0</v>
      </c>
      <c r="CK103" s="236">
        <v>0</v>
      </c>
      <c r="CL103" s="236">
        <v>0</v>
      </c>
      <c r="CM103" s="236">
        <v>0</v>
      </c>
      <c r="CN103" s="236">
        <v>0</v>
      </c>
      <c r="CO103" s="236">
        <v>0</v>
      </c>
      <c r="CP103" s="236">
        <v>0</v>
      </c>
      <c r="CQ103" s="236">
        <v>0</v>
      </c>
      <c r="CR103" s="236">
        <v>0</v>
      </c>
      <c r="CS103" s="236">
        <v>0</v>
      </c>
      <c r="CT103" s="236">
        <v>0</v>
      </c>
      <c r="CU103" s="236">
        <v>0</v>
      </c>
      <c r="CV103" s="236">
        <v>0</v>
      </c>
      <c r="CW103" s="236">
        <v>0</v>
      </c>
      <c r="CX103" s="236">
        <v>0</v>
      </c>
      <c r="CY103" s="236">
        <v>0</v>
      </c>
      <c r="CZ103" s="236">
        <v>0</v>
      </c>
      <c r="DA103" s="236">
        <v>0</v>
      </c>
    </row>
    <row r="104" spans="1:105">
      <c r="A104" s="242" t="s">
        <v>1760</v>
      </c>
      <c r="B104" s="236">
        <v>0</v>
      </c>
      <c r="C104" s="236">
        <v>0</v>
      </c>
      <c r="D104" s="236">
        <v>0</v>
      </c>
      <c r="E104" s="236">
        <v>0</v>
      </c>
      <c r="F104" s="236">
        <v>0</v>
      </c>
      <c r="G104" s="236">
        <v>0</v>
      </c>
      <c r="H104" s="236">
        <v>0</v>
      </c>
      <c r="I104" s="236">
        <v>0</v>
      </c>
      <c r="J104" s="236">
        <v>0</v>
      </c>
      <c r="K104" s="236">
        <v>0</v>
      </c>
      <c r="L104" s="236">
        <v>0</v>
      </c>
      <c r="M104" s="236">
        <v>0</v>
      </c>
      <c r="N104" s="236">
        <v>0</v>
      </c>
      <c r="O104" s="236">
        <v>0</v>
      </c>
      <c r="P104" s="236">
        <v>0</v>
      </c>
      <c r="Q104" s="236">
        <v>0</v>
      </c>
      <c r="R104" s="236">
        <v>0</v>
      </c>
      <c r="S104" s="236">
        <v>0</v>
      </c>
      <c r="T104" s="236">
        <v>0</v>
      </c>
      <c r="U104" s="236">
        <v>0</v>
      </c>
      <c r="V104" s="236">
        <v>0</v>
      </c>
      <c r="W104" s="236">
        <v>0</v>
      </c>
      <c r="X104" s="236">
        <v>0</v>
      </c>
      <c r="Y104" s="236">
        <v>0</v>
      </c>
      <c r="Z104" s="236">
        <v>0</v>
      </c>
      <c r="AA104" s="236">
        <v>0</v>
      </c>
      <c r="AB104" s="236">
        <v>0</v>
      </c>
      <c r="AC104" s="236">
        <v>0</v>
      </c>
      <c r="AD104" s="236">
        <v>0</v>
      </c>
      <c r="AE104" s="236">
        <v>0</v>
      </c>
      <c r="AF104" s="236">
        <v>0</v>
      </c>
      <c r="AG104" s="236">
        <v>0</v>
      </c>
      <c r="AH104" s="236">
        <v>0</v>
      </c>
      <c r="AI104" s="236">
        <v>0</v>
      </c>
      <c r="AJ104" s="236">
        <v>0</v>
      </c>
      <c r="AK104" s="236">
        <v>296331.53999999998</v>
      </c>
      <c r="AL104" s="236">
        <v>58403.939999999799</v>
      </c>
      <c r="AM104" s="236">
        <v>61174.080000000002</v>
      </c>
      <c r="AN104" s="236">
        <v>415909.55999999901</v>
      </c>
      <c r="AO104" s="236">
        <v>51829.656816212599</v>
      </c>
      <c r="AP104" s="236">
        <v>50947.896816212597</v>
      </c>
      <c r="AQ104" s="236">
        <v>50106.036816212603</v>
      </c>
      <c r="AR104" s="236">
        <v>48617.270682046103</v>
      </c>
      <c r="AS104" s="236">
        <v>47859.230682046102</v>
      </c>
      <c r="AT104" s="236">
        <v>47143.490682046096</v>
      </c>
      <c r="AU104" s="236">
        <v>44075.731941499202</v>
      </c>
      <c r="AV104" s="236">
        <v>43415.131941499203</v>
      </c>
      <c r="AW104" s="236">
        <v>42794.491941499196</v>
      </c>
      <c r="AX104" s="236">
        <v>45889.111698607099</v>
      </c>
      <c r="AY104" s="236">
        <v>45312.451698607103</v>
      </c>
      <c r="AZ104" s="236">
        <v>44765.191698607101</v>
      </c>
      <c r="BA104" s="236">
        <v>562755.69341509498</v>
      </c>
      <c r="BB104" s="236">
        <v>47787.088639796697</v>
      </c>
      <c r="BC104" s="236">
        <v>47276.188639796703</v>
      </c>
      <c r="BD104" s="236">
        <v>46769.728639796696</v>
      </c>
      <c r="BE104" s="236">
        <v>43860.759171050697</v>
      </c>
      <c r="BF104" s="236">
        <v>43374.459171050701</v>
      </c>
      <c r="BG104" s="236">
        <v>42904.4191710507</v>
      </c>
      <c r="BH104" s="236">
        <v>40220.322711475099</v>
      </c>
      <c r="BI104" s="236">
        <v>39768.882711475097</v>
      </c>
      <c r="BJ104" s="236">
        <v>39337.3627114751</v>
      </c>
      <c r="BK104" s="236">
        <v>42348.976814679001</v>
      </c>
      <c r="BL104" s="236">
        <v>41935.996814678998</v>
      </c>
      <c r="BM104" s="236">
        <v>41538.496814678998</v>
      </c>
      <c r="BN104" s="236">
        <v>517122.682011005</v>
      </c>
      <c r="BO104" s="236">
        <v>41897.751738157996</v>
      </c>
      <c r="BP104" s="236">
        <v>41534.871738157999</v>
      </c>
      <c r="BQ104" s="236">
        <v>41171.631738158001</v>
      </c>
      <c r="BR104" s="236">
        <v>38546.616871156097</v>
      </c>
      <c r="BS104" s="236">
        <v>38190.996871156101</v>
      </c>
      <c r="BT104" s="236">
        <v>37844.256871156103</v>
      </c>
      <c r="BU104" s="236">
        <v>35569.277635870603</v>
      </c>
      <c r="BV104" s="236">
        <v>35230.937635870599</v>
      </c>
      <c r="BW104" s="236">
        <v>34905.077635870599</v>
      </c>
      <c r="BX104" s="236">
        <v>37639.049148475096</v>
      </c>
      <c r="BY104" s="236">
        <v>37323.149148475102</v>
      </c>
      <c r="BZ104" s="236">
        <v>37017.0291484751</v>
      </c>
      <c r="CA104" s="236">
        <v>456870.64618097898</v>
      </c>
      <c r="CB104" s="236">
        <v>38349.907774392203</v>
      </c>
      <c r="CC104" s="236">
        <v>38057.827774392201</v>
      </c>
      <c r="CD104" s="236">
        <v>37764.067774394003</v>
      </c>
      <c r="CE104" s="236">
        <v>35384.285900838797</v>
      </c>
      <c r="CF104" s="236">
        <v>35093.825900838798</v>
      </c>
      <c r="CG104" s="236">
        <v>34809.245900843802</v>
      </c>
      <c r="CH104" s="236">
        <v>32859.4638444831</v>
      </c>
      <c r="CI104" s="236">
        <v>32579.383844483102</v>
      </c>
      <c r="CJ104" s="236">
        <v>32308.543844492</v>
      </c>
      <c r="CK104" s="236">
        <v>35000.139678850202</v>
      </c>
      <c r="CL104" s="236">
        <v>34735.239678850201</v>
      </c>
      <c r="CM104" s="236">
        <v>34475.919678850201</v>
      </c>
      <c r="CN104" s="236">
        <v>421417.85159570898</v>
      </c>
      <c r="CO104" s="236">
        <v>36362.221092631298</v>
      </c>
      <c r="CP104" s="236">
        <v>36107.281092631303</v>
      </c>
      <c r="CQ104" s="236">
        <v>35851.501092622399</v>
      </c>
      <c r="CR104" s="236">
        <v>33474.771037145903</v>
      </c>
      <c r="CS104" s="236">
        <v>33222.651037145901</v>
      </c>
      <c r="CT104" s="236">
        <v>32974.911037133199</v>
      </c>
      <c r="CU104" s="236">
        <v>30933.4946000942</v>
      </c>
      <c r="CV104" s="236">
        <v>30688.394600094201</v>
      </c>
      <c r="CW104" s="236">
        <v>30450.674600054699</v>
      </c>
      <c r="CX104" s="236">
        <v>33112.477465702897</v>
      </c>
      <c r="CY104" s="236">
        <v>32879.257465702802</v>
      </c>
      <c r="CZ104" s="236">
        <v>32651.737465702801</v>
      </c>
      <c r="DA104" s="236">
        <v>398709.37258666201</v>
      </c>
    </row>
    <row r="105" spans="1:105" ht="12" thickBot="1">
      <c r="A105" s="251" t="s">
        <v>1761</v>
      </c>
      <c r="B105" s="253">
        <v>0</v>
      </c>
      <c r="C105" s="253">
        <v>0</v>
      </c>
      <c r="D105" s="253">
        <v>0</v>
      </c>
      <c r="E105" s="253">
        <v>0</v>
      </c>
      <c r="F105" s="253">
        <v>0</v>
      </c>
      <c r="G105" s="253">
        <v>0</v>
      </c>
      <c r="H105" s="253">
        <v>0</v>
      </c>
      <c r="I105" s="253">
        <v>0</v>
      </c>
      <c r="J105" s="253">
        <v>0</v>
      </c>
      <c r="K105" s="253">
        <v>0</v>
      </c>
      <c r="L105" s="253">
        <v>0</v>
      </c>
      <c r="M105" s="253">
        <v>0</v>
      </c>
      <c r="N105" s="253">
        <v>0</v>
      </c>
      <c r="O105" s="253">
        <v>0</v>
      </c>
      <c r="P105" s="253">
        <v>0</v>
      </c>
      <c r="Q105" s="253">
        <v>0</v>
      </c>
      <c r="R105" s="253">
        <v>0</v>
      </c>
      <c r="S105" s="253">
        <v>0</v>
      </c>
      <c r="T105" s="253">
        <v>0</v>
      </c>
      <c r="U105" s="253">
        <v>0</v>
      </c>
      <c r="V105" s="253">
        <v>0</v>
      </c>
      <c r="W105" s="253">
        <v>0</v>
      </c>
      <c r="X105" s="253">
        <v>0</v>
      </c>
      <c r="Y105" s="253">
        <v>0</v>
      </c>
      <c r="Z105" s="253">
        <v>0</v>
      </c>
      <c r="AA105" s="253">
        <v>0</v>
      </c>
      <c r="AB105" s="253">
        <v>0</v>
      </c>
      <c r="AC105" s="253">
        <v>0</v>
      </c>
      <c r="AD105" s="253">
        <v>0</v>
      </c>
      <c r="AE105" s="253">
        <v>0</v>
      </c>
      <c r="AF105" s="253">
        <v>0</v>
      </c>
      <c r="AG105" s="253">
        <v>0</v>
      </c>
      <c r="AH105" s="253">
        <v>0</v>
      </c>
      <c r="AI105" s="253">
        <v>0</v>
      </c>
      <c r="AJ105" s="253">
        <v>0</v>
      </c>
      <c r="AK105" s="253">
        <v>296331.53999999998</v>
      </c>
      <c r="AL105" s="253">
        <v>58403.939999999799</v>
      </c>
      <c r="AM105" s="253">
        <v>61174.080000000002</v>
      </c>
      <c r="AN105" s="253">
        <v>415909.55999999901</v>
      </c>
      <c r="AO105" s="253">
        <v>51829.656816212599</v>
      </c>
      <c r="AP105" s="253">
        <v>50947.896816212597</v>
      </c>
      <c r="AQ105" s="253">
        <v>50106.036816212603</v>
      </c>
      <c r="AR105" s="253">
        <v>48617.270682046103</v>
      </c>
      <c r="AS105" s="253">
        <v>47859.230682046102</v>
      </c>
      <c r="AT105" s="253">
        <v>47143.490682046096</v>
      </c>
      <c r="AU105" s="253">
        <v>44075.731941499202</v>
      </c>
      <c r="AV105" s="253">
        <v>43415.131941499203</v>
      </c>
      <c r="AW105" s="253">
        <v>42794.491941499196</v>
      </c>
      <c r="AX105" s="253">
        <v>45889.111698607099</v>
      </c>
      <c r="AY105" s="253">
        <v>45312.451698607103</v>
      </c>
      <c r="AZ105" s="253">
        <v>44765.191698607101</v>
      </c>
      <c r="BA105" s="253">
        <v>562755.69341509498</v>
      </c>
      <c r="BB105" s="253">
        <v>47787.088639796697</v>
      </c>
      <c r="BC105" s="253">
        <v>47276.188639796703</v>
      </c>
      <c r="BD105" s="253">
        <v>46769.728639796696</v>
      </c>
      <c r="BE105" s="253">
        <v>43860.759171050697</v>
      </c>
      <c r="BF105" s="253">
        <v>43374.459171050701</v>
      </c>
      <c r="BG105" s="253">
        <v>42904.4191710507</v>
      </c>
      <c r="BH105" s="253">
        <v>40220.322711475099</v>
      </c>
      <c r="BI105" s="253">
        <v>39768.882711475097</v>
      </c>
      <c r="BJ105" s="253">
        <v>39337.3627114751</v>
      </c>
      <c r="BK105" s="253">
        <v>42348.976814679001</v>
      </c>
      <c r="BL105" s="253">
        <v>41935.996814678998</v>
      </c>
      <c r="BM105" s="253">
        <v>41538.496814678998</v>
      </c>
      <c r="BN105" s="253">
        <v>517122.682011005</v>
      </c>
      <c r="BO105" s="253">
        <v>41897.751738157996</v>
      </c>
      <c r="BP105" s="253">
        <v>41534.871738157999</v>
      </c>
      <c r="BQ105" s="253">
        <v>41171.631738158001</v>
      </c>
      <c r="BR105" s="253">
        <v>38546.616871156097</v>
      </c>
      <c r="BS105" s="253">
        <v>38190.996871156101</v>
      </c>
      <c r="BT105" s="253">
        <v>37844.256871156103</v>
      </c>
      <c r="BU105" s="253">
        <v>35569.277635870603</v>
      </c>
      <c r="BV105" s="253">
        <v>35230.937635870599</v>
      </c>
      <c r="BW105" s="253">
        <v>34905.077635870599</v>
      </c>
      <c r="BX105" s="253">
        <v>37639.049148475096</v>
      </c>
      <c r="BY105" s="253">
        <v>37323.149148475102</v>
      </c>
      <c r="BZ105" s="253">
        <v>37017.0291484751</v>
      </c>
      <c r="CA105" s="253">
        <v>456870.64618097898</v>
      </c>
      <c r="CB105" s="253">
        <v>38349.907774392203</v>
      </c>
      <c r="CC105" s="253">
        <v>38057.827774392201</v>
      </c>
      <c r="CD105" s="253">
        <v>37764.067774394003</v>
      </c>
      <c r="CE105" s="253">
        <v>35384.285900838797</v>
      </c>
      <c r="CF105" s="253">
        <v>35093.825900838798</v>
      </c>
      <c r="CG105" s="253">
        <v>34809.245900843802</v>
      </c>
      <c r="CH105" s="253">
        <v>32859.4638444831</v>
      </c>
      <c r="CI105" s="253">
        <v>32579.383844483102</v>
      </c>
      <c r="CJ105" s="253">
        <v>32308.543844492</v>
      </c>
      <c r="CK105" s="253">
        <v>35000.139678850202</v>
      </c>
      <c r="CL105" s="253">
        <v>34735.239678850201</v>
      </c>
      <c r="CM105" s="253">
        <v>34475.919678850201</v>
      </c>
      <c r="CN105" s="253">
        <v>421417.85159570898</v>
      </c>
      <c r="CO105" s="253">
        <v>36362.221092631298</v>
      </c>
      <c r="CP105" s="253">
        <v>36107.281092631303</v>
      </c>
      <c r="CQ105" s="253">
        <v>35851.501092622399</v>
      </c>
      <c r="CR105" s="253">
        <v>33474.771037145903</v>
      </c>
      <c r="CS105" s="253">
        <v>33222.651037145901</v>
      </c>
      <c r="CT105" s="253">
        <v>32974.911037133199</v>
      </c>
      <c r="CU105" s="253">
        <v>30933.4946000942</v>
      </c>
      <c r="CV105" s="253">
        <v>30688.394600094201</v>
      </c>
      <c r="CW105" s="253">
        <v>30450.674600054699</v>
      </c>
      <c r="CX105" s="253">
        <v>33112.477465702897</v>
      </c>
      <c r="CY105" s="253">
        <v>32879.257465702802</v>
      </c>
      <c r="CZ105" s="253">
        <v>32651.737465702801</v>
      </c>
      <c r="DA105" s="253">
        <v>398709.37258666201</v>
      </c>
    </row>
    <row r="106" spans="1:105" ht="12" thickTop="1"/>
    <row r="107" spans="1:105">
      <c r="A107" s="254"/>
      <c r="B107" s="255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  <c r="P107" s="255"/>
      <c r="Q107" s="255"/>
      <c r="R107" s="255"/>
      <c r="S107" s="255"/>
      <c r="T107" s="255"/>
      <c r="U107" s="255"/>
      <c r="V107" s="255"/>
      <c r="W107" s="255"/>
      <c r="X107" s="255"/>
      <c r="Y107" s="255"/>
      <c r="Z107" s="255"/>
      <c r="AA107" s="255"/>
      <c r="AB107" s="255"/>
      <c r="AC107" s="255"/>
      <c r="AD107" s="255"/>
      <c r="AE107" s="255"/>
      <c r="AF107" s="255"/>
      <c r="AG107" s="255"/>
      <c r="AH107" s="255"/>
      <c r="AI107" s="255"/>
      <c r="AJ107" s="255"/>
      <c r="AK107" s="255"/>
      <c r="AL107" s="255"/>
      <c r="AM107" s="255"/>
      <c r="AN107" s="255"/>
      <c r="AO107" s="255"/>
      <c r="AP107" s="255"/>
      <c r="AQ107" s="255"/>
      <c r="AR107" s="255"/>
      <c r="AS107" s="255"/>
      <c r="AT107" s="255"/>
      <c r="AU107" s="255"/>
      <c r="AV107" s="255"/>
      <c r="AW107" s="255"/>
      <c r="AX107" s="255"/>
      <c r="AY107" s="255"/>
      <c r="AZ107" s="255"/>
      <c r="BA107" s="255"/>
      <c r="BB107" s="255"/>
      <c r="BC107" s="255"/>
      <c r="BD107" s="255"/>
      <c r="BE107" s="255"/>
      <c r="BF107" s="255"/>
      <c r="BG107" s="255"/>
      <c r="BH107" s="255"/>
      <c r="BI107" s="255"/>
      <c r="BJ107" s="255"/>
      <c r="BK107" s="255"/>
      <c r="BL107" s="255"/>
      <c r="BM107" s="255"/>
      <c r="BN107" s="255"/>
      <c r="BO107" s="255"/>
      <c r="BP107" s="255"/>
      <c r="BQ107" s="255"/>
      <c r="BR107" s="255"/>
      <c r="BS107" s="255"/>
      <c r="BT107" s="255"/>
      <c r="BU107" s="255"/>
      <c r="BV107" s="255"/>
      <c r="BW107" s="255"/>
      <c r="BX107" s="255"/>
      <c r="BY107" s="255"/>
      <c r="BZ107" s="255"/>
      <c r="CA107" s="255"/>
      <c r="CB107" s="255"/>
      <c r="CC107" s="255"/>
      <c r="CD107" s="255"/>
      <c r="CE107" s="255"/>
      <c r="CF107" s="255"/>
      <c r="CG107" s="255"/>
      <c r="CH107" s="255"/>
      <c r="CI107" s="255"/>
      <c r="CJ107" s="255"/>
      <c r="CK107" s="255"/>
      <c r="CL107" s="255"/>
      <c r="CM107" s="255"/>
      <c r="CN107" s="255"/>
      <c r="CO107" s="255"/>
      <c r="CP107" s="255"/>
      <c r="CQ107" s="255"/>
      <c r="CR107" s="255"/>
      <c r="CS107" s="255"/>
      <c r="CT107" s="255"/>
      <c r="CU107" s="255"/>
      <c r="CV107" s="255"/>
      <c r="CW107" s="255"/>
      <c r="CX107" s="255"/>
      <c r="CY107" s="255"/>
      <c r="CZ107" s="255"/>
      <c r="DA107" s="255"/>
    </row>
    <row r="108" spans="1:105">
      <c r="A108" s="245" t="s">
        <v>1762</v>
      </c>
    </row>
    <row r="109" spans="1:105">
      <c r="A109" s="242" t="s">
        <v>1724</v>
      </c>
      <c r="B109" s="236">
        <v>0</v>
      </c>
      <c r="C109" s="236">
        <v>0</v>
      </c>
      <c r="D109" s="236">
        <v>0</v>
      </c>
      <c r="E109" s="236">
        <v>0</v>
      </c>
      <c r="F109" s="236">
        <v>0</v>
      </c>
      <c r="G109" s="236">
        <v>0</v>
      </c>
      <c r="H109" s="236">
        <v>0</v>
      </c>
      <c r="I109" s="236">
        <v>0</v>
      </c>
      <c r="J109" s="236">
        <v>0</v>
      </c>
      <c r="K109" s="236">
        <v>0</v>
      </c>
      <c r="L109" s="236">
        <v>0</v>
      </c>
      <c r="M109" s="236">
        <v>0</v>
      </c>
      <c r="N109" s="236">
        <v>0</v>
      </c>
      <c r="O109" s="236">
        <v>0</v>
      </c>
      <c r="P109" s="236">
        <v>0</v>
      </c>
      <c r="Q109" s="236">
        <v>0</v>
      </c>
      <c r="R109" s="236">
        <v>0</v>
      </c>
      <c r="S109" s="236">
        <v>0</v>
      </c>
      <c r="T109" s="236">
        <v>0</v>
      </c>
      <c r="U109" s="236">
        <v>0</v>
      </c>
      <c r="V109" s="236">
        <v>0</v>
      </c>
      <c r="W109" s="236">
        <v>0</v>
      </c>
      <c r="X109" s="236">
        <v>0</v>
      </c>
      <c r="Y109" s="236">
        <v>0</v>
      </c>
      <c r="Z109" s="236">
        <v>0</v>
      </c>
      <c r="AA109" s="236">
        <v>0</v>
      </c>
      <c r="AB109" s="236">
        <v>0</v>
      </c>
      <c r="AC109" s="236">
        <v>0</v>
      </c>
      <c r="AD109" s="236">
        <v>0</v>
      </c>
      <c r="AE109" s="236">
        <v>0</v>
      </c>
      <c r="AF109" s="236">
        <v>0</v>
      </c>
      <c r="AG109" s="236">
        <v>0</v>
      </c>
      <c r="AH109" s="236">
        <v>0</v>
      </c>
      <c r="AI109" s="236">
        <v>0</v>
      </c>
      <c r="AJ109" s="236">
        <v>0</v>
      </c>
      <c r="AK109" s="236">
        <v>0</v>
      </c>
      <c r="AL109" s="236">
        <v>0</v>
      </c>
      <c r="AM109" s="236">
        <v>0</v>
      </c>
      <c r="AN109" s="236">
        <v>0</v>
      </c>
      <c r="AO109" s="236">
        <v>0</v>
      </c>
      <c r="AP109" s="236">
        <v>0</v>
      </c>
      <c r="AQ109" s="236">
        <v>0</v>
      </c>
      <c r="AR109" s="236">
        <v>0</v>
      </c>
      <c r="AS109" s="236">
        <v>0</v>
      </c>
      <c r="AT109" s="236">
        <v>0</v>
      </c>
      <c r="AU109" s="236">
        <v>0</v>
      </c>
      <c r="AV109" s="236">
        <v>0</v>
      </c>
      <c r="AW109" s="236">
        <v>0</v>
      </c>
      <c r="AX109" s="236">
        <v>0</v>
      </c>
      <c r="AY109" s="236">
        <v>0</v>
      </c>
      <c r="AZ109" s="236">
        <v>0</v>
      </c>
      <c r="BA109" s="236">
        <v>0</v>
      </c>
      <c r="BB109" s="236">
        <v>0</v>
      </c>
      <c r="BC109" s="236">
        <v>0</v>
      </c>
      <c r="BD109" s="236">
        <v>0</v>
      </c>
      <c r="BE109" s="236">
        <v>0</v>
      </c>
      <c r="BF109" s="236">
        <v>0</v>
      </c>
      <c r="BG109" s="236">
        <v>0</v>
      </c>
      <c r="BH109" s="236">
        <v>0</v>
      </c>
      <c r="BI109" s="236">
        <v>0</v>
      </c>
      <c r="BJ109" s="236">
        <v>0</v>
      </c>
      <c r="BK109" s="236">
        <v>0</v>
      </c>
      <c r="BL109" s="236">
        <v>0</v>
      </c>
      <c r="BM109" s="236">
        <v>0</v>
      </c>
      <c r="BN109" s="236">
        <v>0</v>
      </c>
      <c r="BO109" s="236">
        <v>0</v>
      </c>
      <c r="BP109" s="236">
        <v>0</v>
      </c>
      <c r="BQ109" s="236">
        <v>0</v>
      </c>
      <c r="BR109" s="236">
        <v>0</v>
      </c>
      <c r="BS109" s="236">
        <v>0</v>
      </c>
      <c r="BT109" s="236">
        <v>0</v>
      </c>
      <c r="BU109" s="236">
        <v>0</v>
      </c>
      <c r="BV109" s="236">
        <v>0</v>
      </c>
      <c r="BW109" s="236">
        <v>0</v>
      </c>
      <c r="BX109" s="236">
        <v>0</v>
      </c>
      <c r="BY109" s="236">
        <v>0</v>
      </c>
      <c r="BZ109" s="236">
        <v>0</v>
      </c>
      <c r="CA109" s="236">
        <v>0</v>
      </c>
      <c r="CB109" s="236">
        <v>0</v>
      </c>
      <c r="CC109" s="236">
        <v>0</v>
      </c>
      <c r="CD109" s="236">
        <v>0</v>
      </c>
      <c r="CE109" s="236">
        <v>0</v>
      </c>
      <c r="CF109" s="236">
        <v>0</v>
      </c>
      <c r="CG109" s="236">
        <v>0</v>
      </c>
      <c r="CH109" s="236">
        <v>0</v>
      </c>
      <c r="CI109" s="236">
        <v>0</v>
      </c>
      <c r="CJ109" s="236">
        <v>0</v>
      </c>
      <c r="CK109" s="236">
        <v>0</v>
      </c>
      <c r="CL109" s="236">
        <v>0</v>
      </c>
      <c r="CM109" s="236">
        <v>0</v>
      </c>
      <c r="CN109" s="236">
        <v>0</v>
      </c>
      <c r="CO109" s="236">
        <v>0</v>
      </c>
      <c r="CP109" s="236">
        <v>0</v>
      </c>
      <c r="CQ109" s="236">
        <v>0</v>
      </c>
      <c r="CR109" s="236">
        <v>0</v>
      </c>
      <c r="CS109" s="236">
        <v>0</v>
      </c>
      <c r="CT109" s="236">
        <v>0</v>
      </c>
      <c r="CU109" s="236">
        <v>0</v>
      </c>
      <c r="CV109" s="236">
        <v>0</v>
      </c>
      <c r="CW109" s="236">
        <v>0</v>
      </c>
      <c r="CX109" s="236">
        <v>0</v>
      </c>
      <c r="CY109" s="236">
        <v>0</v>
      </c>
      <c r="CZ109" s="236">
        <v>0</v>
      </c>
      <c r="DA109" s="236">
        <v>0</v>
      </c>
    </row>
    <row r="110" spans="1:105">
      <c r="A110" s="242" t="s">
        <v>1727</v>
      </c>
      <c r="B110" s="236">
        <v>0</v>
      </c>
      <c r="C110" s="236">
        <v>0</v>
      </c>
      <c r="D110" s="236">
        <v>0</v>
      </c>
      <c r="E110" s="236">
        <v>0</v>
      </c>
      <c r="F110" s="236">
        <v>0</v>
      </c>
      <c r="G110" s="236">
        <v>0</v>
      </c>
      <c r="H110" s="236">
        <v>0</v>
      </c>
      <c r="I110" s="236">
        <v>0</v>
      </c>
      <c r="J110" s="236">
        <v>0</v>
      </c>
      <c r="K110" s="236">
        <v>0</v>
      </c>
      <c r="L110" s="236">
        <v>0</v>
      </c>
      <c r="M110" s="236">
        <v>0</v>
      </c>
      <c r="N110" s="236">
        <v>0</v>
      </c>
      <c r="O110" s="236">
        <v>0</v>
      </c>
      <c r="P110" s="236">
        <v>0</v>
      </c>
      <c r="Q110" s="236">
        <v>0</v>
      </c>
      <c r="R110" s="236">
        <v>0</v>
      </c>
      <c r="S110" s="236">
        <v>0</v>
      </c>
      <c r="T110" s="236">
        <v>0</v>
      </c>
      <c r="U110" s="236">
        <v>0</v>
      </c>
      <c r="V110" s="236">
        <v>0</v>
      </c>
      <c r="W110" s="236">
        <v>0</v>
      </c>
      <c r="X110" s="236">
        <v>0</v>
      </c>
      <c r="Y110" s="236">
        <v>0</v>
      </c>
      <c r="Z110" s="236">
        <v>0</v>
      </c>
      <c r="AA110" s="236">
        <v>0</v>
      </c>
      <c r="AB110" s="236">
        <v>0</v>
      </c>
      <c r="AC110" s="236">
        <v>0</v>
      </c>
      <c r="AD110" s="236">
        <v>0</v>
      </c>
      <c r="AE110" s="236">
        <v>0</v>
      </c>
      <c r="AF110" s="236">
        <v>0</v>
      </c>
      <c r="AG110" s="236">
        <v>0</v>
      </c>
      <c r="AH110" s="236">
        <v>0</v>
      </c>
      <c r="AI110" s="236">
        <v>0</v>
      </c>
      <c r="AJ110" s="236">
        <v>0</v>
      </c>
      <c r="AK110" s="236">
        <v>0</v>
      </c>
      <c r="AL110" s="236">
        <v>0</v>
      </c>
      <c r="AM110" s="236">
        <v>0</v>
      </c>
      <c r="AN110" s="236">
        <v>0</v>
      </c>
      <c r="AO110" s="236">
        <v>0</v>
      </c>
      <c r="AP110" s="236">
        <v>0</v>
      </c>
      <c r="AQ110" s="236">
        <v>0</v>
      </c>
      <c r="AR110" s="236">
        <v>0</v>
      </c>
      <c r="AS110" s="236">
        <v>0</v>
      </c>
      <c r="AT110" s="236">
        <v>0</v>
      </c>
      <c r="AU110" s="236">
        <v>0</v>
      </c>
      <c r="AV110" s="236">
        <v>0</v>
      </c>
      <c r="AW110" s="236">
        <v>0</v>
      </c>
      <c r="AX110" s="236">
        <v>0</v>
      </c>
      <c r="AY110" s="236">
        <v>0</v>
      </c>
      <c r="AZ110" s="236">
        <v>0</v>
      </c>
      <c r="BA110" s="236">
        <v>0</v>
      </c>
      <c r="BB110" s="236">
        <v>0</v>
      </c>
      <c r="BC110" s="236">
        <v>0</v>
      </c>
      <c r="BD110" s="236">
        <v>0</v>
      </c>
      <c r="BE110" s="236">
        <v>0</v>
      </c>
      <c r="BF110" s="236">
        <v>0</v>
      </c>
      <c r="BG110" s="236">
        <v>0</v>
      </c>
      <c r="BH110" s="236">
        <v>0</v>
      </c>
      <c r="BI110" s="236">
        <v>0</v>
      </c>
      <c r="BJ110" s="236">
        <v>0</v>
      </c>
      <c r="BK110" s="236">
        <v>0</v>
      </c>
      <c r="BL110" s="236">
        <v>0</v>
      </c>
      <c r="BM110" s="236">
        <v>0</v>
      </c>
      <c r="BN110" s="236">
        <v>0</v>
      </c>
      <c r="BO110" s="236">
        <v>0</v>
      </c>
      <c r="BP110" s="236">
        <v>0</v>
      </c>
      <c r="BQ110" s="236">
        <v>0</v>
      </c>
      <c r="BR110" s="236">
        <v>0</v>
      </c>
      <c r="BS110" s="236">
        <v>0</v>
      </c>
      <c r="BT110" s="236">
        <v>0</v>
      </c>
      <c r="BU110" s="236">
        <v>0</v>
      </c>
      <c r="BV110" s="236">
        <v>0</v>
      </c>
      <c r="BW110" s="236">
        <v>0</v>
      </c>
      <c r="BX110" s="236">
        <v>0</v>
      </c>
      <c r="BY110" s="236">
        <v>0</v>
      </c>
      <c r="BZ110" s="236">
        <v>0</v>
      </c>
      <c r="CA110" s="236">
        <v>0</v>
      </c>
      <c r="CB110" s="236">
        <v>0</v>
      </c>
      <c r="CC110" s="236">
        <v>0</v>
      </c>
      <c r="CD110" s="236">
        <v>0</v>
      </c>
      <c r="CE110" s="236">
        <v>0</v>
      </c>
      <c r="CF110" s="236">
        <v>0</v>
      </c>
      <c r="CG110" s="236">
        <v>0</v>
      </c>
      <c r="CH110" s="236">
        <v>0</v>
      </c>
      <c r="CI110" s="236">
        <v>0</v>
      </c>
      <c r="CJ110" s="236">
        <v>0</v>
      </c>
      <c r="CK110" s="236">
        <v>0</v>
      </c>
      <c r="CL110" s="236">
        <v>0</v>
      </c>
      <c r="CM110" s="236">
        <v>0</v>
      </c>
      <c r="CN110" s="236">
        <v>0</v>
      </c>
      <c r="CO110" s="236">
        <v>0</v>
      </c>
      <c r="CP110" s="236">
        <v>0</v>
      </c>
      <c r="CQ110" s="236">
        <v>0</v>
      </c>
      <c r="CR110" s="236">
        <v>0</v>
      </c>
      <c r="CS110" s="236">
        <v>0</v>
      </c>
      <c r="CT110" s="236">
        <v>0</v>
      </c>
      <c r="CU110" s="236">
        <v>0</v>
      </c>
      <c r="CV110" s="236">
        <v>0</v>
      </c>
      <c r="CW110" s="236">
        <v>0</v>
      </c>
      <c r="CX110" s="236">
        <v>0</v>
      </c>
      <c r="CY110" s="236">
        <v>0</v>
      </c>
      <c r="CZ110" s="236">
        <v>0</v>
      </c>
      <c r="DA110" s="236">
        <v>0</v>
      </c>
    </row>
    <row r="111" spans="1:105">
      <c r="A111" s="242" t="s">
        <v>1763</v>
      </c>
      <c r="B111" s="236">
        <v>0</v>
      </c>
      <c r="C111" s="236">
        <v>0</v>
      </c>
      <c r="D111" s="236">
        <v>0</v>
      </c>
      <c r="E111" s="236">
        <v>0</v>
      </c>
      <c r="F111" s="236">
        <v>0</v>
      </c>
      <c r="G111" s="236">
        <v>0</v>
      </c>
      <c r="H111" s="236">
        <v>0</v>
      </c>
      <c r="I111" s="236">
        <v>0</v>
      </c>
      <c r="J111" s="236">
        <v>0</v>
      </c>
      <c r="K111" s="236">
        <v>0</v>
      </c>
      <c r="L111" s="236">
        <v>0</v>
      </c>
      <c r="M111" s="236">
        <v>0</v>
      </c>
      <c r="N111" s="236">
        <v>0</v>
      </c>
      <c r="O111" s="236">
        <v>0</v>
      </c>
      <c r="P111" s="236">
        <v>0</v>
      </c>
      <c r="Q111" s="236">
        <v>0</v>
      </c>
      <c r="R111" s="236">
        <v>0</v>
      </c>
      <c r="S111" s="236">
        <v>0</v>
      </c>
      <c r="T111" s="236">
        <v>0</v>
      </c>
      <c r="U111" s="236">
        <v>0</v>
      </c>
      <c r="V111" s="236">
        <v>0</v>
      </c>
      <c r="W111" s="236">
        <v>0</v>
      </c>
      <c r="X111" s="236">
        <v>0</v>
      </c>
      <c r="Y111" s="236">
        <v>0</v>
      </c>
      <c r="Z111" s="236">
        <v>0</v>
      </c>
      <c r="AA111" s="236">
        <v>0</v>
      </c>
      <c r="AB111" s="236">
        <v>0</v>
      </c>
      <c r="AC111" s="236">
        <v>0</v>
      </c>
      <c r="AD111" s="236">
        <v>0</v>
      </c>
      <c r="AE111" s="236">
        <v>0</v>
      </c>
      <c r="AF111" s="236">
        <v>0</v>
      </c>
      <c r="AG111" s="236">
        <v>0</v>
      </c>
      <c r="AH111" s="236">
        <v>0</v>
      </c>
      <c r="AI111" s="236">
        <v>0</v>
      </c>
      <c r="AJ111" s="236">
        <v>0</v>
      </c>
      <c r="AK111" s="236">
        <v>0</v>
      </c>
      <c r="AL111" s="236">
        <v>0</v>
      </c>
      <c r="AM111" s="236">
        <v>0</v>
      </c>
      <c r="AN111" s="236">
        <v>0</v>
      </c>
      <c r="AO111" s="236">
        <v>0</v>
      </c>
      <c r="AP111" s="236">
        <v>0</v>
      </c>
      <c r="AQ111" s="236">
        <v>0</v>
      </c>
      <c r="AR111" s="236">
        <v>0</v>
      </c>
      <c r="AS111" s="236">
        <v>0</v>
      </c>
      <c r="AT111" s="236">
        <v>0</v>
      </c>
      <c r="AU111" s="236">
        <v>0</v>
      </c>
      <c r="AV111" s="236">
        <v>0</v>
      </c>
      <c r="AW111" s="236">
        <v>0</v>
      </c>
      <c r="AX111" s="236">
        <v>0</v>
      </c>
      <c r="AY111" s="236">
        <v>0</v>
      </c>
      <c r="AZ111" s="236">
        <v>0</v>
      </c>
      <c r="BA111" s="236">
        <v>0</v>
      </c>
      <c r="BB111" s="236">
        <v>0</v>
      </c>
      <c r="BC111" s="236">
        <v>0</v>
      </c>
      <c r="BD111" s="236">
        <v>0</v>
      </c>
      <c r="BE111" s="236">
        <v>0</v>
      </c>
      <c r="BF111" s="236">
        <v>0</v>
      </c>
      <c r="BG111" s="236">
        <v>0</v>
      </c>
      <c r="BH111" s="236">
        <v>0</v>
      </c>
      <c r="BI111" s="236">
        <v>0</v>
      </c>
      <c r="BJ111" s="236">
        <v>0</v>
      </c>
      <c r="BK111" s="236">
        <v>0</v>
      </c>
      <c r="BL111" s="236">
        <v>0</v>
      </c>
      <c r="BM111" s="236">
        <v>0</v>
      </c>
      <c r="BN111" s="236">
        <v>0</v>
      </c>
      <c r="BO111" s="236">
        <v>0</v>
      </c>
      <c r="BP111" s="236">
        <v>0</v>
      </c>
      <c r="BQ111" s="236">
        <v>0</v>
      </c>
      <c r="BR111" s="236">
        <v>0</v>
      </c>
      <c r="BS111" s="236">
        <v>0</v>
      </c>
      <c r="BT111" s="236">
        <v>0</v>
      </c>
      <c r="BU111" s="236">
        <v>0</v>
      </c>
      <c r="BV111" s="236">
        <v>0</v>
      </c>
      <c r="BW111" s="236">
        <v>0</v>
      </c>
      <c r="BX111" s="236">
        <v>0</v>
      </c>
      <c r="BY111" s="236">
        <v>0</v>
      </c>
      <c r="BZ111" s="236">
        <v>0</v>
      </c>
      <c r="CA111" s="236">
        <v>0</v>
      </c>
      <c r="CB111" s="236">
        <v>0</v>
      </c>
      <c r="CC111" s="236">
        <v>0</v>
      </c>
      <c r="CD111" s="236">
        <v>0</v>
      </c>
      <c r="CE111" s="236">
        <v>0</v>
      </c>
      <c r="CF111" s="236">
        <v>0</v>
      </c>
      <c r="CG111" s="236">
        <v>0</v>
      </c>
      <c r="CH111" s="236">
        <v>0</v>
      </c>
      <c r="CI111" s="236">
        <v>0</v>
      </c>
      <c r="CJ111" s="236">
        <v>0</v>
      </c>
      <c r="CK111" s="236">
        <v>0</v>
      </c>
      <c r="CL111" s="236">
        <v>0</v>
      </c>
      <c r="CM111" s="236">
        <v>0</v>
      </c>
      <c r="CN111" s="236">
        <v>0</v>
      </c>
      <c r="CO111" s="236">
        <v>0</v>
      </c>
      <c r="CP111" s="236">
        <v>0</v>
      </c>
      <c r="CQ111" s="236">
        <v>0</v>
      </c>
      <c r="CR111" s="236">
        <v>0</v>
      </c>
      <c r="CS111" s="236">
        <v>0</v>
      </c>
      <c r="CT111" s="236">
        <v>0</v>
      </c>
      <c r="CU111" s="236">
        <v>0</v>
      </c>
      <c r="CV111" s="236">
        <v>0</v>
      </c>
      <c r="CW111" s="236">
        <v>0</v>
      </c>
      <c r="CX111" s="236">
        <v>0</v>
      </c>
      <c r="CY111" s="236">
        <v>0</v>
      </c>
      <c r="CZ111" s="236">
        <v>0</v>
      </c>
      <c r="DA111" s="236">
        <v>0</v>
      </c>
    </row>
    <row r="113" spans="1:105">
      <c r="A113" s="242" t="s">
        <v>1725</v>
      </c>
      <c r="B113" s="236">
        <v>0</v>
      </c>
      <c r="C113" s="236">
        <v>0</v>
      </c>
      <c r="D113" s="236">
        <v>0</v>
      </c>
      <c r="E113" s="236">
        <v>0</v>
      </c>
      <c r="F113" s="236">
        <v>0</v>
      </c>
      <c r="G113" s="236">
        <v>0</v>
      </c>
      <c r="H113" s="236">
        <v>0</v>
      </c>
      <c r="I113" s="236">
        <v>0</v>
      </c>
      <c r="J113" s="236">
        <v>0</v>
      </c>
      <c r="K113" s="236">
        <v>0</v>
      </c>
      <c r="L113" s="236">
        <v>0</v>
      </c>
      <c r="M113" s="236">
        <v>0</v>
      </c>
      <c r="N113" s="236">
        <v>0</v>
      </c>
      <c r="O113" s="236">
        <v>0</v>
      </c>
      <c r="P113" s="236">
        <v>0</v>
      </c>
      <c r="Q113" s="236">
        <v>0</v>
      </c>
      <c r="R113" s="236">
        <v>0</v>
      </c>
      <c r="S113" s="236">
        <v>0</v>
      </c>
      <c r="T113" s="236">
        <v>0</v>
      </c>
      <c r="U113" s="236">
        <v>0</v>
      </c>
      <c r="V113" s="236">
        <v>0</v>
      </c>
      <c r="W113" s="236">
        <v>0</v>
      </c>
      <c r="X113" s="236">
        <v>0</v>
      </c>
      <c r="Y113" s="236">
        <v>0</v>
      </c>
      <c r="Z113" s="236">
        <v>0</v>
      </c>
      <c r="AA113" s="236">
        <v>0</v>
      </c>
      <c r="AB113" s="236">
        <v>0</v>
      </c>
      <c r="AC113" s="236">
        <v>0</v>
      </c>
      <c r="AD113" s="236">
        <v>0</v>
      </c>
      <c r="AE113" s="236">
        <v>0</v>
      </c>
      <c r="AF113" s="236">
        <v>0</v>
      </c>
      <c r="AG113" s="236">
        <v>0</v>
      </c>
      <c r="AH113" s="236">
        <v>0</v>
      </c>
      <c r="AI113" s="236">
        <v>0</v>
      </c>
      <c r="AJ113" s="236">
        <v>0</v>
      </c>
      <c r="AK113" s="236">
        <v>0</v>
      </c>
      <c r="AL113" s="236">
        <v>0</v>
      </c>
      <c r="AM113" s="236">
        <v>0</v>
      </c>
      <c r="AN113" s="236">
        <v>0</v>
      </c>
      <c r="AO113" s="236">
        <v>0</v>
      </c>
      <c r="AP113" s="236">
        <v>0</v>
      </c>
      <c r="AQ113" s="236">
        <v>0</v>
      </c>
      <c r="AR113" s="236">
        <v>0</v>
      </c>
      <c r="AS113" s="236">
        <v>0</v>
      </c>
      <c r="AT113" s="236">
        <v>0</v>
      </c>
      <c r="AU113" s="236">
        <v>0</v>
      </c>
      <c r="AV113" s="236">
        <v>0</v>
      </c>
      <c r="AW113" s="236">
        <v>0</v>
      </c>
      <c r="AX113" s="236">
        <v>0</v>
      </c>
      <c r="AY113" s="236">
        <v>0</v>
      </c>
      <c r="AZ113" s="236">
        <v>0</v>
      </c>
      <c r="BA113" s="236">
        <v>0</v>
      </c>
      <c r="BB113" s="236">
        <v>0</v>
      </c>
      <c r="BC113" s="236">
        <v>0</v>
      </c>
      <c r="BD113" s="236">
        <v>0</v>
      </c>
      <c r="BE113" s="236">
        <v>0</v>
      </c>
      <c r="BF113" s="236">
        <v>0</v>
      </c>
      <c r="BG113" s="236">
        <v>0</v>
      </c>
      <c r="BH113" s="236">
        <v>0</v>
      </c>
      <c r="BI113" s="236">
        <v>0</v>
      </c>
      <c r="BJ113" s="236">
        <v>0</v>
      </c>
      <c r="BK113" s="236">
        <v>0</v>
      </c>
      <c r="BL113" s="236">
        <v>0</v>
      </c>
      <c r="BM113" s="236">
        <v>0</v>
      </c>
      <c r="BN113" s="236">
        <v>0</v>
      </c>
      <c r="BO113" s="236">
        <v>0</v>
      </c>
      <c r="BP113" s="236">
        <v>0</v>
      </c>
      <c r="BQ113" s="236">
        <v>0</v>
      </c>
      <c r="BR113" s="236">
        <v>0</v>
      </c>
      <c r="BS113" s="236">
        <v>0</v>
      </c>
      <c r="BT113" s="236">
        <v>0</v>
      </c>
      <c r="BU113" s="236">
        <v>0</v>
      </c>
      <c r="BV113" s="236">
        <v>0</v>
      </c>
      <c r="BW113" s="236">
        <v>0</v>
      </c>
      <c r="BX113" s="236">
        <v>0</v>
      </c>
      <c r="BY113" s="236">
        <v>0</v>
      </c>
      <c r="BZ113" s="236">
        <v>0</v>
      </c>
      <c r="CA113" s="236">
        <v>0</v>
      </c>
      <c r="CB113" s="236">
        <v>0</v>
      </c>
      <c r="CC113" s="236">
        <v>0</v>
      </c>
      <c r="CD113" s="236">
        <v>0</v>
      </c>
      <c r="CE113" s="236">
        <v>0</v>
      </c>
      <c r="CF113" s="236">
        <v>0</v>
      </c>
      <c r="CG113" s="236">
        <v>0</v>
      </c>
      <c r="CH113" s="236">
        <v>0</v>
      </c>
      <c r="CI113" s="236">
        <v>0</v>
      </c>
      <c r="CJ113" s="236">
        <v>0</v>
      </c>
      <c r="CK113" s="236">
        <v>0</v>
      </c>
      <c r="CL113" s="236">
        <v>0</v>
      </c>
      <c r="CM113" s="236">
        <v>0</v>
      </c>
      <c r="CN113" s="236">
        <v>0</v>
      </c>
      <c r="CO113" s="236">
        <v>0</v>
      </c>
      <c r="CP113" s="236">
        <v>0</v>
      </c>
      <c r="CQ113" s="236">
        <v>0</v>
      </c>
      <c r="CR113" s="236">
        <v>0</v>
      </c>
      <c r="CS113" s="236">
        <v>0</v>
      </c>
      <c r="CT113" s="236">
        <v>0</v>
      </c>
      <c r="CU113" s="236">
        <v>0</v>
      </c>
      <c r="CV113" s="236">
        <v>0</v>
      </c>
      <c r="CW113" s="236">
        <v>0</v>
      </c>
      <c r="CX113" s="236">
        <v>0</v>
      </c>
      <c r="CY113" s="236">
        <v>0</v>
      </c>
      <c r="CZ113" s="236">
        <v>0</v>
      </c>
      <c r="DA113" s="236">
        <v>0</v>
      </c>
    </row>
    <row r="114" spans="1:105">
      <c r="A114" s="242" t="s">
        <v>1726</v>
      </c>
      <c r="B114" s="236">
        <v>0</v>
      </c>
      <c r="C114" s="236">
        <v>0</v>
      </c>
      <c r="D114" s="236">
        <v>0</v>
      </c>
      <c r="E114" s="236">
        <v>0</v>
      </c>
      <c r="F114" s="236">
        <v>0</v>
      </c>
      <c r="G114" s="236">
        <v>0</v>
      </c>
      <c r="H114" s="236">
        <v>0</v>
      </c>
      <c r="I114" s="236">
        <v>0</v>
      </c>
      <c r="J114" s="236">
        <v>0</v>
      </c>
      <c r="K114" s="236">
        <v>0</v>
      </c>
      <c r="L114" s="236">
        <v>0</v>
      </c>
      <c r="M114" s="236">
        <v>0</v>
      </c>
      <c r="N114" s="236">
        <v>0</v>
      </c>
      <c r="O114" s="236">
        <v>0</v>
      </c>
      <c r="P114" s="236">
        <v>0</v>
      </c>
      <c r="Q114" s="236">
        <v>0</v>
      </c>
      <c r="R114" s="236">
        <v>0</v>
      </c>
      <c r="S114" s="236">
        <v>0</v>
      </c>
      <c r="T114" s="236">
        <v>0</v>
      </c>
      <c r="U114" s="236">
        <v>0</v>
      </c>
      <c r="V114" s="236">
        <v>0</v>
      </c>
      <c r="W114" s="236">
        <v>0</v>
      </c>
      <c r="X114" s="236">
        <v>0</v>
      </c>
      <c r="Y114" s="236">
        <v>0</v>
      </c>
      <c r="Z114" s="236">
        <v>0</v>
      </c>
      <c r="AA114" s="236">
        <v>0</v>
      </c>
      <c r="AB114" s="236">
        <v>0</v>
      </c>
      <c r="AC114" s="236">
        <v>0</v>
      </c>
      <c r="AD114" s="236">
        <v>0</v>
      </c>
      <c r="AE114" s="236">
        <v>0</v>
      </c>
      <c r="AF114" s="236">
        <v>0</v>
      </c>
      <c r="AG114" s="236">
        <v>0</v>
      </c>
      <c r="AH114" s="236">
        <v>0</v>
      </c>
      <c r="AI114" s="236">
        <v>0</v>
      </c>
      <c r="AJ114" s="236">
        <v>0</v>
      </c>
      <c r="AK114" s="236">
        <v>0</v>
      </c>
      <c r="AL114" s="236">
        <v>0</v>
      </c>
      <c r="AM114" s="236">
        <v>0</v>
      </c>
      <c r="AN114" s="236">
        <v>0</v>
      </c>
      <c r="AO114" s="236">
        <v>0</v>
      </c>
      <c r="AP114" s="236">
        <v>0</v>
      </c>
      <c r="AQ114" s="236">
        <v>0</v>
      </c>
      <c r="AR114" s="236">
        <v>0</v>
      </c>
      <c r="AS114" s="236">
        <v>0</v>
      </c>
      <c r="AT114" s="236">
        <v>0</v>
      </c>
      <c r="AU114" s="236">
        <v>0</v>
      </c>
      <c r="AV114" s="236">
        <v>0</v>
      </c>
      <c r="AW114" s="236">
        <v>0</v>
      </c>
      <c r="AX114" s="236">
        <v>0</v>
      </c>
      <c r="AY114" s="236">
        <v>0</v>
      </c>
      <c r="AZ114" s="236">
        <v>0</v>
      </c>
      <c r="BA114" s="236">
        <v>0</v>
      </c>
      <c r="BB114" s="236">
        <v>0</v>
      </c>
      <c r="BC114" s="236">
        <v>0</v>
      </c>
      <c r="BD114" s="236">
        <v>0</v>
      </c>
      <c r="BE114" s="236">
        <v>0</v>
      </c>
      <c r="BF114" s="236">
        <v>0</v>
      </c>
      <c r="BG114" s="236">
        <v>0</v>
      </c>
      <c r="BH114" s="236">
        <v>0</v>
      </c>
      <c r="BI114" s="236">
        <v>0</v>
      </c>
      <c r="BJ114" s="236">
        <v>0</v>
      </c>
      <c r="BK114" s="236">
        <v>0</v>
      </c>
      <c r="BL114" s="236">
        <v>0</v>
      </c>
      <c r="BM114" s="236">
        <v>0</v>
      </c>
      <c r="BN114" s="236">
        <v>0</v>
      </c>
      <c r="BO114" s="236">
        <v>0</v>
      </c>
      <c r="BP114" s="236">
        <v>0</v>
      </c>
      <c r="BQ114" s="236">
        <v>0</v>
      </c>
      <c r="BR114" s="236">
        <v>0</v>
      </c>
      <c r="BS114" s="236">
        <v>0</v>
      </c>
      <c r="BT114" s="236">
        <v>0</v>
      </c>
      <c r="BU114" s="236">
        <v>0</v>
      </c>
      <c r="BV114" s="236">
        <v>0</v>
      </c>
      <c r="BW114" s="236">
        <v>0</v>
      </c>
      <c r="BX114" s="236">
        <v>0</v>
      </c>
      <c r="BY114" s="236">
        <v>0</v>
      </c>
      <c r="BZ114" s="236">
        <v>0</v>
      </c>
      <c r="CA114" s="236">
        <v>0</v>
      </c>
      <c r="CB114" s="236">
        <v>0</v>
      </c>
      <c r="CC114" s="236">
        <v>0</v>
      </c>
      <c r="CD114" s="236">
        <v>0</v>
      </c>
      <c r="CE114" s="236">
        <v>0</v>
      </c>
      <c r="CF114" s="236">
        <v>0</v>
      </c>
      <c r="CG114" s="236">
        <v>0</v>
      </c>
      <c r="CH114" s="236">
        <v>0</v>
      </c>
      <c r="CI114" s="236">
        <v>0</v>
      </c>
      <c r="CJ114" s="236">
        <v>0</v>
      </c>
      <c r="CK114" s="236">
        <v>0</v>
      </c>
      <c r="CL114" s="236">
        <v>0</v>
      </c>
      <c r="CM114" s="236">
        <v>0</v>
      </c>
      <c r="CN114" s="236">
        <v>0</v>
      </c>
      <c r="CO114" s="236">
        <v>0</v>
      </c>
      <c r="CP114" s="236">
        <v>0</v>
      </c>
      <c r="CQ114" s="236">
        <v>0</v>
      </c>
      <c r="CR114" s="236">
        <v>0</v>
      </c>
      <c r="CS114" s="236">
        <v>0</v>
      </c>
      <c r="CT114" s="236">
        <v>0</v>
      </c>
      <c r="CU114" s="236">
        <v>0</v>
      </c>
      <c r="CV114" s="236">
        <v>0</v>
      </c>
      <c r="CW114" s="236">
        <v>0</v>
      </c>
      <c r="CX114" s="236">
        <v>0</v>
      </c>
      <c r="CY114" s="236">
        <v>0</v>
      </c>
      <c r="CZ114" s="236">
        <v>0</v>
      </c>
      <c r="DA114" s="236">
        <v>0</v>
      </c>
    </row>
    <row r="115" spans="1:105">
      <c r="A115" s="242" t="s">
        <v>1764</v>
      </c>
      <c r="B115" s="236">
        <v>0</v>
      </c>
      <c r="C115" s="236">
        <v>0</v>
      </c>
      <c r="D115" s="236">
        <v>0</v>
      </c>
      <c r="E115" s="236">
        <v>0</v>
      </c>
      <c r="F115" s="236">
        <v>0</v>
      </c>
      <c r="G115" s="236">
        <v>0</v>
      </c>
      <c r="H115" s="236">
        <v>0</v>
      </c>
      <c r="I115" s="236">
        <v>0</v>
      </c>
      <c r="J115" s="236">
        <v>0</v>
      </c>
      <c r="K115" s="236">
        <v>0</v>
      </c>
      <c r="L115" s="236">
        <v>0</v>
      </c>
      <c r="M115" s="236">
        <v>0</v>
      </c>
      <c r="N115" s="236">
        <v>0</v>
      </c>
      <c r="O115" s="236">
        <v>0</v>
      </c>
      <c r="P115" s="236">
        <v>0</v>
      </c>
      <c r="Q115" s="236">
        <v>0</v>
      </c>
      <c r="R115" s="236">
        <v>0</v>
      </c>
      <c r="S115" s="236">
        <v>0</v>
      </c>
      <c r="T115" s="236">
        <v>0</v>
      </c>
      <c r="U115" s="236">
        <v>0</v>
      </c>
      <c r="V115" s="236">
        <v>0</v>
      </c>
      <c r="W115" s="236">
        <v>0</v>
      </c>
      <c r="X115" s="236">
        <v>0</v>
      </c>
      <c r="Y115" s="236">
        <v>0</v>
      </c>
      <c r="Z115" s="236">
        <v>0</v>
      </c>
      <c r="AA115" s="236">
        <v>0</v>
      </c>
      <c r="AB115" s="236">
        <v>0</v>
      </c>
      <c r="AC115" s="236">
        <v>0</v>
      </c>
      <c r="AD115" s="236">
        <v>0</v>
      </c>
      <c r="AE115" s="236">
        <v>0</v>
      </c>
      <c r="AF115" s="236">
        <v>0</v>
      </c>
      <c r="AG115" s="236">
        <v>0</v>
      </c>
      <c r="AH115" s="236">
        <v>0</v>
      </c>
      <c r="AI115" s="236">
        <v>0</v>
      </c>
      <c r="AJ115" s="236">
        <v>0</v>
      </c>
      <c r="AK115" s="236">
        <v>0</v>
      </c>
      <c r="AL115" s="236">
        <v>0</v>
      </c>
      <c r="AM115" s="236">
        <v>0</v>
      </c>
      <c r="AN115" s="236">
        <v>0</v>
      </c>
      <c r="AO115" s="236">
        <v>0</v>
      </c>
      <c r="AP115" s="236">
        <v>0</v>
      </c>
      <c r="AQ115" s="236">
        <v>0</v>
      </c>
      <c r="AR115" s="236">
        <v>0</v>
      </c>
      <c r="AS115" s="236">
        <v>0</v>
      </c>
      <c r="AT115" s="236">
        <v>0</v>
      </c>
      <c r="AU115" s="236">
        <v>0</v>
      </c>
      <c r="AV115" s="236">
        <v>0</v>
      </c>
      <c r="AW115" s="236">
        <v>0</v>
      </c>
      <c r="AX115" s="236">
        <v>0</v>
      </c>
      <c r="AY115" s="236">
        <v>0</v>
      </c>
      <c r="AZ115" s="236">
        <v>0</v>
      </c>
      <c r="BA115" s="236">
        <v>0</v>
      </c>
      <c r="BB115" s="236">
        <v>0</v>
      </c>
      <c r="BC115" s="236">
        <v>0</v>
      </c>
      <c r="BD115" s="236">
        <v>0</v>
      </c>
      <c r="BE115" s="236">
        <v>0</v>
      </c>
      <c r="BF115" s="236">
        <v>0</v>
      </c>
      <c r="BG115" s="236">
        <v>0</v>
      </c>
      <c r="BH115" s="236">
        <v>0</v>
      </c>
      <c r="BI115" s="236">
        <v>0</v>
      </c>
      <c r="BJ115" s="236">
        <v>0</v>
      </c>
      <c r="BK115" s="236">
        <v>0</v>
      </c>
      <c r="BL115" s="236">
        <v>0</v>
      </c>
      <c r="BM115" s="236">
        <v>0</v>
      </c>
      <c r="BN115" s="236">
        <v>0</v>
      </c>
      <c r="BO115" s="236">
        <v>0</v>
      </c>
      <c r="BP115" s="236">
        <v>0</v>
      </c>
      <c r="BQ115" s="236">
        <v>0</v>
      </c>
      <c r="BR115" s="236">
        <v>0</v>
      </c>
      <c r="BS115" s="236">
        <v>0</v>
      </c>
      <c r="BT115" s="236">
        <v>0</v>
      </c>
      <c r="BU115" s="236">
        <v>0</v>
      </c>
      <c r="BV115" s="236">
        <v>0</v>
      </c>
      <c r="BW115" s="236">
        <v>0</v>
      </c>
      <c r="BX115" s="236">
        <v>0</v>
      </c>
      <c r="BY115" s="236">
        <v>0</v>
      </c>
      <c r="BZ115" s="236">
        <v>0</v>
      </c>
      <c r="CA115" s="236">
        <v>0</v>
      </c>
      <c r="CB115" s="236">
        <v>0</v>
      </c>
      <c r="CC115" s="236">
        <v>0</v>
      </c>
      <c r="CD115" s="236">
        <v>0</v>
      </c>
      <c r="CE115" s="236">
        <v>0</v>
      </c>
      <c r="CF115" s="236">
        <v>0</v>
      </c>
      <c r="CG115" s="236">
        <v>0</v>
      </c>
      <c r="CH115" s="236">
        <v>0</v>
      </c>
      <c r="CI115" s="236">
        <v>0</v>
      </c>
      <c r="CJ115" s="236">
        <v>0</v>
      </c>
      <c r="CK115" s="236">
        <v>0</v>
      </c>
      <c r="CL115" s="236">
        <v>0</v>
      </c>
      <c r="CM115" s="236">
        <v>0</v>
      </c>
      <c r="CN115" s="236">
        <v>0</v>
      </c>
      <c r="CO115" s="236">
        <v>0</v>
      </c>
      <c r="CP115" s="236">
        <v>0</v>
      </c>
      <c r="CQ115" s="236">
        <v>0</v>
      </c>
      <c r="CR115" s="236">
        <v>0</v>
      </c>
      <c r="CS115" s="236">
        <v>0</v>
      </c>
      <c r="CT115" s="236">
        <v>0</v>
      </c>
      <c r="CU115" s="236">
        <v>0</v>
      </c>
      <c r="CV115" s="236">
        <v>0</v>
      </c>
      <c r="CW115" s="236">
        <v>0</v>
      </c>
      <c r="CX115" s="236">
        <v>0</v>
      </c>
      <c r="CY115" s="236">
        <v>0</v>
      </c>
      <c r="CZ115" s="236">
        <v>0</v>
      </c>
      <c r="DA115" s="236">
        <v>0</v>
      </c>
    </row>
    <row r="117" spans="1:105">
      <c r="A117" s="242" t="s">
        <v>1765</v>
      </c>
      <c r="B117" s="236">
        <v>0</v>
      </c>
      <c r="C117" s="236">
        <v>0</v>
      </c>
      <c r="D117" s="236">
        <v>0</v>
      </c>
      <c r="E117" s="236">
        <v>0</v>
      </c>
      <c r="F117" s="236">
        <v>0</v>
      </c>
      <c r="G117" s="236">
        <v>0</v>
      </c>
      <c r="H117" s="236">
        <v>0</v>
      </c>
      <c r="I117" s="236">
        <v>0</v>
      </c>
      <c r="J117" s="236">
        <v>0</v>
      </c>
      <c r="K117" s="236">
        <v>0</v>
      </c>
      <c r="L117" s="236">
        <v>0</v>
      </c>
      <c r="M117" s="236">
        <v>0</v>
      </c>
      <c r="N117" s="236">
        <v>0</v>
      </c>
      <c r="O117" s="236">
        <v>0</v>
      </c>
      <c r="P117" s="236">
        <v>0</v>
      </c>
      <c r="Q117" s="236">
        <v>0</v>
      </c>
      <c r="R117" s="236">
        <v>0</v>
      </c>
      <c r="S117" s="236">
        <v>0</v>
      </c>
      <c r="T117" s="236">
        <v>0</v>
      </c>
      <c r="U117" s="236">
        <v>0</v>
      </c>
      <c r="V117" s="236">
        <v>0</v>
      </c>
      <c r="W117" s="236">
        <v>0</v>
      </c>
      <c r="X117" s="236">
        <v>0</v>
      </c>
      <c r="Y117" s="236">
        <v>0</v>
      </c>
      <c r="Z117" s="236">
        <v>0</v>
      </c>
      <c r="AA117" s="236">
        <v>0</v>
      </c>
      <c r="AB117" s="236">
        <v>0</v>
      </c>
      <c r="AC117" s="236">
        <v>0</v>
      </c>
      <c r="AD117" s="236">
        <v>0</v>
      </c>
      <c r="AE117" s="236">
        <v>0</v>
      </c>
      <c r="AF117" s="236">
        <v>0</v>
      </c>
      <c r="AG117" s="236">
        <v>0</v>
      </c>
      <c r="AH117" s="236">
        <v>0</v>
      </c>
      <c r="AI117" s="236">
        <v>0</v>
      </c>
      <c r="AJ117" s="236">
        <v>0</v>
      </c>
      <c r="AK117" s="236">
        <v>0</v>
      </c>
      <c r="AL117" s="236">
        <v>0</v>
      </c>
      <c r="AM117" s="236">
        <v>0</v>
      </c>
      <c r="AN117" s="236">
        <v>0</v>
      </c>
      <c r="AO117" s="236">
        <v>0</v>
      </c>
      <c r="AP117" s="236">
        <v>0</v>
      </c>
      <c r="AQ117" s="236">
        <v>0</v>
      </c>
      <c r="AR117" s="236">
        <v>0</v>
      </c>
      <c r="AS117" s="236">
        <v>0</v>
      </c>
      <c r="AT117" s="236">
        <v>0</v>
      </c>
      <c r="AU117" s="236">
        <v>0</v>
      </c>
      <c r="AV117" s="236">
        <v>0</v>
      </c>
      <c r="AW117" s="236">
        <v>0</v>
      </c>
      <c r="AX117" s="236">
        <v>0</v>
      </c>
      <c r="AY117" s="236">
        <v>0</v>
      </c>
      <c r="AZ117" s="236">
        <v>0</v>
      </c>
      <c r="BA117" s="236">
        <v>0</v>
      </c>
      <c r="BB117" s="236">
        <v>0</v>
      </c>
      <c r="BC117" s="236">
        <v>0</v>
      </c>
      <c r="BD117" s="236">
        <v>0</v>
      </c>
      <c r="BE117" s="236">
        <v>0</v>
      </c>
      <c r="BF117" s="236">
        <v>0</v>
      </c>
      <c r="BG117" s="236">
        <v>0</v>
      </c>
      <c r="BH117" s="236">
        <v>0</v>
      </c>
      <c r="BI117" s="236">
        <v>0</v>
      </c>
      <c r="BJ117" s="236">
        <v>0</v>
      </c>
      <c r="BK117" s="236">
        <v>0</v>
      </c>
      <c r="BL117" s="236">
        <v>0</v>
      </c>
      <c r="BM117" s="236">
        <v>0</v>
      </c>
      <c r="BN117" s="236">
        <v>0</v>
      </c>
      <c r="BO117" s="236">
        <v>0</v>
      </c>
      <c r="BP117" s="236">
        <v>0</v>
      </c>
      <c r="BQ117" s="236">
        <v>0</v>
      </c>
      <c r="BR117" s="236">
        <v>0</v>
      </c>
      <c r="BS117" s="236">
        <v>0</v>
      </c>
      <c r="BT117" s="236">
        <v>0</v>
      </c>
      <c r="BU117" s="236">
        <v>0</v>
      </c>
      <c r="BV117" s="236">
        <v>0</v>
      </c>
      <c r="BW117" s="236">
        <v>0</v>
      </c>
      <c r="BX117" s="236">
        <v>0</v>
      </c>
      <c r="BY117" s="236">
        <v>0</v>
      </c>
      <c r="BZ117" s="236">
        <v>0</v>
      </c>
      <c r="CA117" s="236">
        <v>0</v>
      </c>
      <c r="CB117" s="236">
        <v>0</v>
      </c>
      <c r="CC117" s="236">
        <v>0</v>
      </c>
      <c r="CD117" s="236">
        <v>0</v>
      </c>
      <c r="CE117" s="236">
        <v>0</v>
      </c>
      <c r="CF117" s="236">
        <v>0</v>
      </c>
      <c r="CG117" s="236">
        <v>0</v>
      </c>
      <c r="CH117" s="236">
        <v>0</v>
      </c>
      <c r="CI117" s="236">
        <v>0</v>
      </c>
      <c r="CJ117" s="236">
        <v>0</v>
      </c>
      <c r="CK117" s="236">
        <v>0</v>
      </c>
      <c r="CL117" s="236">
        <v>0</v>
      </c>
      <c r="CM117" s="236">
        <v>0</v>
      </c>
      <c r="CN117" s="236">
        <v>0</v>
      </c>
      <c r="CO117" s="236">
        <v>0</v>
      </c>
      <c r="CP117" s="236">
        <v>0</v>
      </c>
      <c r="CQ117" s="236">
        <v>0</v>
      </c>
      <c r="CR117" s="236">
        <v>0</v>
      </c>
      <c r="CS117" s="236">
        <v>0</v>
      </c>
      <c r="CT117" s="236">
        <v>0</v>
      </c>
      <c r="CU117" s="236">
        <v>0</v>
      </c>
      <c r="CV117" s="236">
        <v>0</v>
      </c>
      <c r="CW117" s="236">
        <v>0</v>
      </c>
      <c r="CX117" s="236">
        <v>0</v>
      </c>
      <c r="CY117" s="236">
        <v>0</v>
      </c>
      <c r="CZ117" s="236">
        <v>0</v>
      </c>
      <c r="DA117" s="236">
        <v>0</v>
      </c>
    </row>
    <row r="119" spans="1:105">
      <c r="A119" s="242" t="s">
        <v>1708</v>
      </c>
      <c r="B119" s="236">
        <v>0</v>
      </c>
      <c r="C119" s="236">
        <v>0</v>
      </c>
      <c r="D119" s="236">
        <v>0</v>
      </c>
      <c r="E119" s="236">
        <v>0</v>
      </c>
      <c r="F119" s="236">
        <v>0</v>
      </c>
      <c r="G119" s="236">
        <v>0</v>
      </c>
      <c r="H119" s="236">
        <v>0</v>
      </c>
      <c r="I119" s="236">
        <v>0</v>
      </c>
      <c r="J119" s="236">
        <v>0</v>
      </c>
      <c r="K119" s="236">
        <v>0</v>
      </c>
      <c r="L119" s="236">
        <v>0</v>
      </c>
      <c r="M119" s="236">
        <v>1</v>
      </c>
      <c r="N119" s="236">
        <v>1</v>
      </c>
      <c r="O119" s="236">
        <v>0</v>
      </c>
      <c r="P119" s="236">
        <v>0</v>
      </c>
      <c r="Q119" s="236">
        <v>0</v>
      </c>
      <c r="R119" s="236">
        <v>0</v>
      </c>
      <c r="S119" s="236">
        <v>0</v>
      </c>
      <c r="T119" s="236">
        <v>0</v>
      </c>
      <c r="U119" s="236">
        <v>0</v>
      </c>
      <c r="V119" s="236">
        <v>0</v>
      </c>
      <c r="W119" s="236">
        <v>0</v>
      </c>
      <c r="X119" s="236">
        <v>0</v>
      </c>
      <c r="Y119" s="236">
        <v>0</v>
      </c>
      <c r="Z119" s="236">
        <v>1</v>
      </c>
      <c r="AA119" s="236">
        <v>1</v>
      </c>
      <c r="AB119" s="236">
        <v>0</v>
      </c>
      <c r="AC119" s="236">
        <v>0</v>
      </c>
      <c r="AD119" s="236">
        <v>0</v>
      </c>
      <c r="AE119" s="236">
        <v>0</v>
      </c>
      <c r="AF119" s="236">
        <v>0</v>
      </c>
      <c r="AG119" s="236">
        <v>0</v>
      </c>
      <c r="AH119" s="236">
        <v>0</v>
      </c>
      <c r="AI119" s="236">
        <v>0</v>
      </c>
      <c r="AJ119" s="236">
        <v>0</v>
      </c>
      <c r="AK119" s="236">
        <v>0</v>
      </c>
      <c r="AL119" s="236">
        <v>0</v>
      </c>
      <c r="AM119" s="236">
        <v>1</v>
      </c>
      <c r="AN119" s="236">
        <v>1</v>
      </c>
      <c r="AO119" s="236">
        <v>0</v>
      </c>
      <c r="AP119" s="236">
        <v>0</v>
      </c>
      <c r="AQ119" s="236">
        <v>0</v>
      </c>
      <c r="AR119" s="236">
        <v>0</v>
      </c>
      <c r="AS119" s="236">
        <v>0</v>
      </c>
      <c r="AT119" s="236">
        <v>0</v>
      </c>
      <c r="AU119" s="236">
        <v>0</v>
      </c>
      <c r="AV119" s="236">
        <v>0</v>
      </c>
      <c r="AW119" s="236">
        <v>0</v>
      </c>
      <c r="AX119" s="236">
        <v>0</v>
      </c>
      <c r="AY119" s="236">
        <v>0</v>
      </c>
      <c r="AZ119" s="236">
        <v>1</v>
      </c>
      <c r="BA119" s="236">
        <v>1</v>
      </c>
      <c r="BB119" s="236">
        <v>0</v>
      </c>
      <c r="BC119" s="236">
        <v>0</v>
      </c>
      <c r="BD119" s="236">
        <v>0</v>
      </c>
      <c r="BE119" s="236">
        <v>0</v>
      </c>
      <c r="BF119" s="236">
        <v>0</v>
      </c>
      <c r="BG119" s="236">
        <v>0</v>
      </c>
      <c r="BH119" s="236">
        <v>0</v>
      </c>
      <c r="BI119" s="236">
        <v>0</v>
      </c>
      <c r="BJ119" s="236">
        <v>0</v>
      </c>
      <c r="BK119" s="236">
        <v>0</v>
      </c>
      <c r="BL119" s="236">
        <v>0</v>
      </c>
      <c r="BM119" s="236">
        <v>1</v>
      </c>
      <c r="BN119" s="236">
        <v>1</v>
      </c>
      <c r="BO119" s="236">
        <v>0</v>
      </c>
      <c r="BP119" s="236">
        <v>0</v>
      </c>
      <c r="BQ119" s="236">
        <v>0</v>
      </c>
      <c r="BR119" s="236">
        <v>0</v>
      </c>
      <c r="BS119" s="236">
        <v>0</v>
      </c>
      <c r="BT119" s="236">
        <v>0</v>
      </c>
      <c r="BU119" s="236">
        <v>0</v>
      </c>
      <c r="BV119" s="236">
        <v>0</v>
      </c>
      <c r="BW119" s="236">
        <v>0</v>
      </c>
      <c r="BX119" s="236">
        <v>0</v>
      </c>
      <c r="BY119" s="236">
        <v>0</v>
      </c>
      <c r="BZ119" s="236">
        <v>1</v>
      </c>
      <c r="CA119" s="236">
        <v>1</v>
      </c>
      <c r="CB119" s="236">
        <v>0</v>
      </c>
      <c r="CC119" s="236">
        <v>0</v>
      </c>
      <c r="CD119" s="236">
        <v>0</v>
      </c>
      <c r="CE119" s="236">
        <v>0</v>
      </c>
      <c r="CF119" s="236">
        <v>0</v>
      </c>
      <c r="CG119" s="236">
        <v>0</v>
      </c>
      <c r="CH119" s="236">
        <v>0</v>
      </c>
      <c r="CI119" s="236">
        <v>0</v>
      </c>
      <c r="CJ119" s="236">
        <v>0</v>
      </c>
      <c r="CK119" s="236">
        <v>0</v>
      </c>
      <c r="CL119" s="236">
        <v>0</v>
      </c>
      <c r="CM119" s="236">
        <v>1</v>
      </c>
      <c r="CN119" s="236">
        <v>1</v>
      </c>
      <c r="CO119" s="236">
        <v>0</v>
      </c>
      <c r="CP119" s="236">
        <v>0</v>
      </c>
      <c r="CQ119" s="236">
        <v>0</v>
      </c>
      <c r="CR119" s="236">
        <v>0</v>
      </c>
      <c r="CS119" s="236">
        <v>0</v>
      </c>
      <c r="CT119" s="236">
        <v>0</v>
      </c>
      <c r="CU119" s="236">
        <v>0</v>
      </c>
      <c r="CV119" s="236">
        <v>0</v>
      </c>
      <c r="CW119" s="236">
        <v>0</v>
      </c>
      <c r="CX119" s="236">
        <v>0</v>
      </c>
      <c r="CY119" s="236">
        <v>0</v>
      </c>
      <c r="CZ119" s="236">
        <v>1</v>
      </c>
      <c r="DA119" s="236">
        <v>1</v>
      </c>
    </row>
    <row r="120" spans="1:105">
      <c r="A120" s="242" t="s">
        <v>1766</v>
      </c>
      <c r="B120" s="236">
        <v>0</v>
      </c>
      <c r="C120" s="236">
        <v>0</v>
      </c>
      <c r="D120" s="236">
        <v>0</v>
      </c>
      <c r="E120" s="236">
        <v>0</v>
      </c>
      <c r="F120" s="236">
        <v>0</v>
      </c>
      <c r="G120" s="236">
        <v>0</v>
      </c>
      <c r="H120" s="236">
        <v>0</v>
      </c>
      <c r="I120" s="236">
        <v>0</v>
      </c>
      <c r="J120" s="236">
        <v>0</v>
      </c>
      <c r="K120" s="236">
        <v>0</v>
      </c>
      <c r="L120" s="236">
        <v>0</v>
      </c>
      <c r="M120" s="236">
        <v>0</v>
      </c>
      <c r="N120" s="236">
        <v>0</v>
      </c>
      <c r="O120" s="236">
        <v>0</v>
      </c>
      <c r="P120" s="236">
        <v>0</v>
      </c>
      <c r="Q120" s="236">
        <v>0</v>
      </c>
      <c r="R120" s="236">
        <v>0</v>
      </c>
      <c r="S120" s="236">
        <v>0</v>
      </c>
      <c r="T120" s="236">
        <v>0</v>
      </c>
      <c r="U120" s="236">
        <v>0</v>
      </c>
      <c r="V120" s="236">
        <v>0</v>
      </c>
      <c r="W120" s="236">
        <v>0</v>
      </c>
      <c r="X120" s="236">
        <v>0</v>
      </c>
      <c r="Y120" s="236">
        <v>0</v>
      </c>
      <c r="Z120" s="236">
        <v>0</v>
      </c>
      <c r="AA120" s="236">
        <v>0</v>
      </c>
      <c r="AB120" s="236">
        <v>0</v>
      </c>
      <c r="AC120" s="236">
        <v>0</v>
      </c>
      <c r="AD120" s="236">
        <v>0</v>
      </c>
      <c r="AE120" s="236">
        <v>0</v>
      </c>
      <c r="AF120" s="236">
        <v>0</v>
      </c>
      <c r="AG120" s="236">
        <v>0</v>
      </c>
      <c r="AH120" s="236">
        <v>0</v>
      </c>
      <c r="AI120" s="236">
        <v>0</v>
      </c>
      <c r="AJ120" s="236">
        <v>0</v>
      </c>
      <c r="AK120" s="236">
        <v>0</v>
      </c>
      <c r="AL120" s="236">
        <v>0</v>
      </c>
      <c r="AM120" s="236">
        <v>0</v>
      </c>
      <c r="AN120" s="236">
        <v>0</v>
      </c>
      <c r="AO120" s="236">
        <v>0</v>
      </c>
      <c r="AP120" s="236">
        <v>0</v>
      </c>
      <c r="AQ120" s="236">
        <v>0</v>
      </c>
      <c r="AR120" s="236">
        <v>0</v>
      </c>
      <c r="AS120" s="236">
        <v>0</v>
      </c>
      <c r="AT120" s="236">
        <v>0</v>
      </c>
      <c r="AU120" s="236">
        <v>0</v>
      </c>
      <c r="AV120" s="236">
        <v>0</v>
      </c>
      <c r="AW120" s="236">
        <v>0</v>
      </c>
      <c r="AX120" s="236">
        <v>0</v>
      </c>
      <c r="AY120" s="236">
        <v>0</v>
      </c>
      <c r="AZ120" s="236">
        <v>0</v>
      </c>
      <c r="BA120" s="236">
        <v>0</v>
      </c>
      <c r="BB120" s="236">
        <v>0</v>
      </c>
      <c r="BC120" s="236">
        <v>0</v>
      </c>
      <c r="BD120" s="236">
        <v>0</v>
      </c>
      <c r="BE120" s="236">
        <v>0</v>
      </c>
      <c r="BF120" s="236">
        <v>0</v>
      </c>
      <c r="BG120" s="236">
        <v>0</v>
      </c>
      <c r="BH120" s="236">
        <v>0</v>
      </c>
      <c r="BI120" s="236">
        <v>0</v>
      </c>
      <c r="BJ120" s="236">
        <v>0</v>
      </c>
      <c r="BK120" s="236">
        <v>0</v>
      </c>
      <c r="BL120" s="236">
        <v>0</v>
      </c>
      <c r="BM120" s="236">
        <v>0</v>
      </c>
      <c r="BN120" s="236">
        <v>0</v>
      </c>
      <c r="BO120" s="236">
        <v>0</v>
      </c>
      <c r="BP120" s="236">
        <v>0</v>
      </c>
      <c r="BQ120" s="236">
        <v>0</v>
      </c>
      <c r="BR120" s="236">
        <v>0</v>
      </c>
      <c r="BS120" s="236">
        <v>0</v>
      </c>
      <c r="BT120" s="236">
        <v>0</v>
      </c>
      <c r="BU120" s="236">
        <v>0</v>
      </c>
      <c r="BV120" s="236">
        <v>0</v>
      </c>
      <c r="BW120" s="236">
        <v>0</v>
      </c>
      <c r="BX120" s="236">
        <v>0</v>
      </c>
      <c r="BY120" s="236">
        <v>0</v>
      </c>
      <c r="BZ120" s="236">
        <v>0</v>
      </c>
      <c r="CA120" s="236">
        <v>0</v>
      </c>
      <c r="CB120" s="236">
        <v>0</v>
      </c>
      <c r="CC120" s="236">
        <v>0</v>
      </c>
      <c r="CD120" s="236">
        <v>0</v>
      </c>
      <c r="CE120" s="236">
        <v>0</v>
      </c>
      <c r="CF120" s="236">
        <v>0</v>
      </c>
      <c r="CG120" s="236">
        <v>0</v>
      </c>
      <c r="CH120" s="236">
        <v>0</v>
      </c>
      <c r="CI120" s="236">
        <v>0</v>
      </c>
      <c r="CJ120" s="236">
        <v>0</v>
      </c>
      <c r="CK120" s="236">
        <v>0</v>
      </c>
      <c r="CL120" s="236">
        <v>0</v>
      </c>
      <c r="CM120" s="236">
        <v>0</v>
      </c>
      <c r="CN120" s="236">
        <v>0</v>
      </c>
      <c r="CO120" s="236">
        <v>0</v>
      </c>
      <c r="CP120" s="236">
        <v>0</v>
      </c>
      <c r="CQ120" s="236">
        <v>0</v>
      </c>
      <c r="CR120" s="236">
        <v>0</v>
      </c>
      <c r="CS120" s="236">
        <v>0</v>
      </c>
      <c r="CT120" s="236">
        <v>0</v>
      </c>
      <c r="CU120" s="236">
        <v>0</v>
      </c>
      <c r="CV120" s="236">
        <v>0</v>
      </c>
      <c r="CW120" s="236">
        <v>0</v>
      </c>
      <c r="CX120" s="236">
        <v>0</v>
      </c>
      <c r="CY120" s="236">
        <v>0</v>
      </c>
      <c r="CZ120" s="236">
        <v>0</v>
      </c>
      <c r="DA120" s="236">
        <v>0</v>
      </c>
    </row>
    <row r="121" spans="1:105">
      <c r="A121" s="242" t="s">
        <v>1728</v>
      </c>
      <c r="B121" s="236">
        <v>0</v>
      </c>
      <c r="C121" s="236">
        <v>0</v>
      </c>
      <c r="D121" s="236">
        <v>0</v>
      </c>
      <c r="E121" s="236">
        <v>0</v>
      </c>
      <c r="F121" s="236">
        <v>0</v>
      </c>
      <c r="G121" s="236">
        <v>0</v>
      </c>
      <c r="H121" s="236">
        <v>0</v>
      </c>
      <c r="I121" s="236">
        <v>0</v>
      </c>
      <c r="J121" s="236">
        <v>0</v>
      </c>
      <c r="K121" s="236">
        <v>0</v>
      </c>
      <c r="L121" s="236">
        <v>0</v>
      </c>
      <c r="M121" s="236">
        <v>0</v>
      </c>
      <c r="N121" s="236">
        <v>0</v>
      </c>
      <c r="O121" s="236">
        <v>0</v>
      </c>
      <c r="P121" s="236">
        <v>0</v>
      </c>
      <c r="Q121" s="236">
        <v>0</v>
      </c>
      <c r="R121" s="236">
        <v>0</v>
      </c>
      <c r="S121" s="236">
        <v>0</v>
      </c>
      <c r="T121" s="236">
        <v>0</v>
      </c>
      <c r="U121" s="236">
        <v>0</v>
      </c>
      <c r="V121" s="236">
        <v>0</v>
      </c>
      <c r="W121" s="236">
        <v>0</v>
      </c>
      <c r="X121" s="236">
        <v>0</v>
      </c>
      <c r="Y121" s="236">
        <v>0</v>
      </c>
      <c r="Z121" s="236">
        <v>0</v>
      </c>
      <c r="AA121" s="236">
        <v>0</v>
      </c>
      <c r="AB121" s="236">
        <v>0</v>
      </c>
      <c r="AC121" s="236">
        <v>0</v>
      </c>
      <c r="AD121" s="236">
        <v>0</v>
      </c>
      <c r="AE121" s="236">
        <v>0</v>
      </c>
      <c r="AF121" s="236">
        <v>0</v>
      </c>
      <c r="AG121" s="236">
        <v>0</v>
      </c>
      <c r="AH121" s="236">
        <v>0</v>
      </c>
      <c r="AI121" s="236">
        <v>0</v>
      </c>
      <c r="AJ121" s="236">
        <v>0</v>
      </c>
      <c r="AK121" s="236">
        <v>0</v>
      </c>
      <c r="AL121" s="236">
        <v>0</v>
      </c>
      <c r="AM121" s="236">
        <v>0</v>
      </c>
      <c r="AN121" s="236">
        <v>0</v>
      </c>
      <c r="AO121" s="236">
        <v>0</v>
      </c>
      <c r="AP121" s="236">
        <v>0</v>
      </c>
      <c r="AQ121" s="236">
        <v>0</v>
      </c>
      <c r="AR121" s="236">
        <v>0</v>
      </c>
      <c r="AS121" s="236">
        <v>0</v>
      </c>
      <c r="AT121" s="236">
        <v>0</v>
      </c>
      <c r="AU121" s="236">
        <v>0</v>
      </c>
      <c r="AV121" s="236">
        <v>0</v>
      </c>
      <c r="AW121" s="236">
        <v>0</v>
      </c>
      <c r="AX121" s="236">
        <v>0</v>
      </c>
      <c r="AY121" s="236">
        <v>0</v>
      </c>
      <c r="AZ121" s="236">
        <v>0</v>
      </c>
      <c r="BA121" s="236">
        <v>0</v>
      </c>
      <c r="BB121" s="236">
        <v>0</v>
      </c>
      <c r="BC121" s="236">
        <v>0</v>
      </c>
      <c r="BD121" s="236">
        <v>0</v>
      </c>
      <c r="BE121" s="236">
        <v>0</v>
      </c>
      <c r="BF121" s="236">
        <v>0</v>
      </c>
      <c r="BG121" s="236">
        <v>0</v>
      </c>
      <c r="BH121" s="236">
        <v>0</v>
      </c>
      <c r="BI121" s="236">
        <v>0</v>
      </c>
      <c r="BJ121" s="236">
        <v>0</v>
      </c>
      <c r="BK121" s="236">
        <v>0</v>
      </c>
      <c r="BL121" s="236">
        <v>0</v>
      </c>
      <c r="BM121" s="236">
        <v>0</v>
      </c>
      <c r="BN121" s="236">
        <v>0</v>
      </c>
      <c r="BO121" s="236">
        <v>0</v>
      </c>
      <c r="BP121" s="236">
        <v>0</v>
      </c>
      <c r="BQ121" s="236">
        <v>0</v>
      </c>
      <c r="BR121" s="236">
        <v>0</v>
      </c>
      <c r="BS121" s="236">
        <v>0</v>
      </c>
      <c r="BT121" s="236">
        <v>0</v>
      </c>
      <c r="BU121" s="236">
        <v>0</v>
      </c>
      <c r="BV121" s="236">
        <v>0</v>
      </c>
      <c r="BW121" s="236">
        <v>0</v>
      </c>
      <c r="BX121" s="236">
        <v>0</v>
      </c>
      <c r="BY121" s="236">
        <v>0</v>
      </c>
      <c r="BZ121" s="236">
        <v>0</v>
      </c>
      <c r="CA121" s="236">
        <v>0</v>
      </c>
      <c r="CB121" s="236">
        <v>0</v>
      </c>
      <c r="CC121" s="236">
        <v>0</v>
      </c>
      <c r="CD121" s="236">
        <v>0</v>
      </c>
      <c r="CE121" s="236">
        <v>0</v>
      </c>
      <c r="CF121" s="236">
        <v>0</v>
      </c>
      <c r="CG121" s="236">
        <v>0</v>
      </c>
      <c r="CH121" s="236">
        <v>0</v>
      </c>
      <c r="CI121" s="236">
        <v>0</v>
      </c>
      <c r="CJ121" s="236">
        <v>0</v>
      </c>
      <c r="CK121" s="236">
        <v>0</v>
      </c>
      <c r="CL121" s="236">
        <v>0</v>
      </c>
      <c r="CM121" s="236">
        <v>0</v>
      </c>
      <c r="CN121" s="236">
        <v>0</v>
      </c>
      <c r="CO121" s="236">
        <v>0</v>
      </c>
      <c r="CP121" s="236">
        <v>0</v>
      </c>
      <c r="CQ121" s="236">
        <v>0</v>
      </c>
      <c r="CR121" s="236">
        <v>0</v>
      </c>
      <c r="CS121" s="236">
        <v>0</v>
      </c>
      <c r="CT121" s="236">
        <v>0</v>
      </c>
      <c r="CU121" s="236">
        <v>0</v>
      </c>
      <c r="CV121" s="236">
        <v>0</v>
      </c>
      <c r="CW121" s="236">
        <v>0</v>
      </c>
      <c r="CX121" s="236">
        <v>0</v>
      </c>
      <c r="CY121" s="236">
        <v>0</v>
      </c>
      <c r="CZ121" s="236">
        <v>0</v>
      </c>
      <c r="DA121" s="236">
        <v>0</v>
      </c>
    </row>
    <row r="123" spans="1:105">
      <c r="A123" s="246" t="s">
        <v>1767</v>
      </c>
      <c r="B123" s="247"/>
      <c r="C123" s="247"/>
      <c r="D123" s="247"/>
      <c r="E123" s="247"/>
      <c r="F123" s="247"/>
      <c r="G123" s="247"/>
      <c r="H123" s="247"/>
      <c r="I123" s="247"/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/>
      <c r="AB123" s="247"/>
      <c r="AC123" s="247"/>
      <c r="AD123" s="247"/>
      <c r="AE123" s="247"/>
      <c r="AF123" s="247"/>
      <c r="AG123" s="247"/>
      <c r="AH123" s="247"/>
      <c r="AI123" s="247"/>
      <c r="AJ123" s="247"/>
      <c r="AK123" s="247"/>
      <c r="AL123" s="247"/>
      <c r="AM123" s="247"/>
      <c r="AN123" s="247"/>
      <c r="AO123" s="247"/>
      <c r="AP123" s="247"/>
      <c r="AQ123" s="247"/>
      <c r="AR123" s="247"/>
      <c r="AS123" s="247"/>
      <c r="AT123" s="247"/>
      <c r="AU123" s="247"/>
      <c r="AV123" s="247"/>
      <c r="AW123" s="247"/>
      <c r="AX123" s="247"/>
      <c r="AY123" s="247"/>
      <c r="AZ123" s="247"/>
      <c r="BA123" s="247"/>
      <c r="BB123" s="247"/>
      <c r="BC123" s="247"/>
      <c r="BD123" s="247"/>
      <c r="BE123" s="247"/>
      <c r="BF123" s="247"/>
      <c r="BG123" s="247"/>
      <c r="BH123" s="247"/>
      <c r="BI123" s="247"/>
      <c r="BJ123" s="247"/>
      <c r="BK123" s="247"/>
      <c r="BL123" s="247"/>
      <c r="BM123" s="247"/>
      <c r="BN123" s="247"/>
      <c r="BO123" s="247"/>
      <c r="BP123" s="247"/>
      <c r="BQ123" s="247"/>
      <c r="BR123" s="247"/>
      <c r="BS123" s="247"/>
      <c r="BT123" s="247"/>
      <c r="BU123" s="247"/>
      <c r="BV123" s="247"/>
      <c r="BW123" s="247"/>
      <c r="BX123" s="247"/>
      <c r="BY123" s="247"/>
      <c r="BZ123" s="247"/>
      <c r="CA123" s="247"/>
      <c r="CB123" s="247"/>
      <c r="CC123" s="247"/>
      <c r="CD123" s="247"/>
      <c r="CE123" s="247"/>
      <c r="CF123" s="247"/>
      <c r="CG123" s="247"/>
      <c r="CH123" s="247"/>
      <c r="CI123" s="247"/>
      <c r="CJ123" s="247"/>
      <c r="CK123" s="247"/>
      <c r="CL123" s="247"/>
      <c r="CM123" s="247"/>
      <c r="CN123" s="247"/>
      <c r="CO123" s="247"/>
      <c r="CP123" s="247"/>
      <c r="CQ123" s="247"/>
      <c r="CR123" s="247"/>
      <c r="CS123" s="247"/>
      <c r="CT123" s="247"/>
      <c r="CU123" s="247"/>
      <c r="CV123" s="247"/>
      <c r="CW123" s="247"/>
      <c r="CX123" s="247"/>
      <c r="CY123" s="247"/>
      <c r="CZ123" s="247"/>
      <c r="DA123" s="247"/>
    </row>
    <row r="124" spans="1:105">
      <c r="A124" s="242" t="s">
        <v>1512</v>
      </c>
      <c r="B124" s="236">
        <v>0</v>
      </c>
      <c r="C124" s="236">
        <v>0</v>
      </c>
      <c r="D124" s="236">
        <v>0</v>
      </c>
      <c r="E124" s="236">
        <v>0</v>
      </c>
      <c r="F124" s="236">
        <v>0</v>
      </c>
      <c r="G124" s="236">
        <v>0</v>
      </c>
      <c r="H124" s="236">
        <v>0</v>
      </c>
      <c r="I124" s="236">
        <v>0</v>
      </c>
      <c r="J124" s="236">
        <v>0</v>
      </c>
      <c r="K124" s="236">
        <v>0</v>
      </c>
      <c r="L124" s="236">
        <v>0</v>
      </c>
      <c r="M124" s="236">
        <v>0</v>
      </c>
      <c r="N124" s="236">
        <v>0</v>
      </c>
      <c r="O124" s="236">
        <v>0</v>
      </c>
      <c r="P124" s="236">
        <v>0</v>
      </c>
      <c r="Q124" s="236">
        <v>0</v>
      </c>
      <c r="R124" s="236">
        <v>0</v>
      </c>
      <c r="S124" s="236">
        <v>0</v>
      </c>
      <c r="T124" s="236">
        <v>0</v>
      </c>
      <c r="U124" s="236">
        <v>0</v>
      </c>
      <c r="V124" s="236">
        <v>0</v>
      </c>
      <c r="W124" s="236">
        <v>0</v>
      </c>
      <c r="X124" s="236">
        <v>0</v>
      </c>
      <c r="Y124" s="236">
        <v>0</v>
      </c>
      <c r="Z124" s="236">
        <v>0</v>
      </c>
      <c r="AA124" s="236">
        <v>0</v>
      </c>
      <c r="AB124" s="236">
        <v>0</v>
      </c>
      <c r="AC124" s="236">
        <v>0</v>
      </c>
      <c r="AD124" s="236">
        <v>0</v>
      </c>
      <c r="AE124" s="236">
        <v>0</v>
      </c>
      <c r="AF124" s="236">
        <v>0</v>
      </c>
      <c r="AG124" s="236">
        <v>0</v>
      </c>
      <c r="AH124" s="236">
        <v>0</v>
      </c>
      <c r="AI124" s="236">
        <v>0</v>
      </c>
      <c r="AJ124" s="236">
        <v>0</v>
      </c>
      <c r="AK124" s="236">
        <v>844872</v>
      </c>
      <c r="AL124" s="236">
        <v>973399</v>
      </c>
      <c r="AM124" s="236">
        <v>1019568</v>
      </c>
      <c r="AN124" s="236">
        <v>2837839</v>
      </c>
      <c r="AO124" s="236">
        <v>988571</v>
      </c>
      <c r="AP124" s="236">
        <v>973875</v>
      </c>
      <c r="AQ124" s="236">
        <v>959844</v>
      </c>
      <c r="AR124" s="236">
        <v>946679</v>
      </c>
      <c r="AS124" s="236">
        <v>934045</v>
      </c>
      <c r="AT124" s="236">
        <v>922116</v>
      </c>
      <c r="AU124" s="236">
        <v>910769</v>
      </c>
      <c r="AV124" s="236">
        <v>899759</v>
      </c>
      <c r="AW124" s="236">
        <v>889415</v>
      </c>
      <c r="AX124" s="236">
        <v>879345</v>
      </c>
      <c r="AY124" s="236">
        <v>869734</v>
      </c>
      <c r="AZ124" s="236">
        <v>860613</v>
      </c>
      <c r="BA124" s="236">
        <v>11034765</v>
      </c>
      <c r="BB124" s="236">
        <v>863314</v>
      </c>
      <c r="BC124" s="236">
        <v>854799</v>
      </c>
      <c r="BD124" s="236">
        <v>846358</v>
      </c>
      <c r="BE124" s="236">
        <v>838120</v>
      </c>
      <c r="BF124" s="236">
        <v>830015</v>
      </c>
      <c r="BG124" s="236">
        <v>822181</v>
      </c>
      <c r="BH124" s="236">
        <v>814570</v>
      </c>
      <c r="BI124" s="236">
        <v>807046</v>
      </c>
      <c r="BJ124" s="236">
        <v>799854</v>
      </c>
      <c r="BK124" s="236">
        <v>792747</v>
      </c>
      <c r="BL124" s="236">
        <v>785864</v>
      </c>
      <c r="BM124" s="236">
        <v>779239</v>
      </c>
      <c r="BN124" s="236">
        <v>9834107</v>
      </c>
      <c r="BO124" s="236">
        <v>749063</v>
      </c>
      <c r="BP124" s="236">
        <v>743015</v>
      </c>
      <c r="BQ124" s="236">
        <v>736961</v>
      </c>
      <c r="BR124" s="236">
        <v>730990</v>
      </c>
      <c r="BS124" s="236">
        <v>725063</v>
      </c>
      <c r="BT124" s="236">
        <v>719284</v>
      </c>
      <c r="BU124" s="236">
        <v>713622</v>
      </c>
      <c r="BV124" s="236">
        <v>707983</v>
      </c>
      <c r="BW124" s="236">
        <v>702552</v>
      </c>
      <c r="BX124" s="236">
        <v>697151</v>
      </c>
      <c r="BY124" s="236">
        <v>691886</v>
      </c>
      <c r="BZ124" s="236">
        <v>686784</v>
      </c>
      <c r="CA124" s="236">
        <v>8604354</v>
      </c>
      <c r="CB124" s="236">
        <v>683517</v>
      </c>
      <c r="CC124" s="236">
        <v>678649</v>
      </c>
      <c r="CD124" s="236">
        <v>673753</v>
      </c>
      <c r="CE124" s="236">
        <v>668897</v>
      </c>
      <c r="CF124" s="236">
        <v>664056</v>
      </c>
      <c r="CG124" s="236">
        <v>659313</v>
      </c>
      <c r="CH124" s="236">
        <v>654646</v>
      </c>
      <c r="CI124" s="236">
        <v>649978</v>
      </c>
      <c r="CJ124" s="236">
        <v>645464</v>
      </c>
      <c r="CK124" s="236">
        <v>640959</v>
      </c>
      <c r="CL124" s="236">
        <v>636544</v>
      </c>
      <c r="CM124" s="236">
        <v>632222</v>
      </c>
      <c r="CN124" s="236">
        <v>7887998</v>
      </c>
      <c r="CO124" s="236">
        <v>640682</v>
      </c>
      <c r="CP124" s="236">
        <v>636433</v>
      </c>
      <c r="CQ124" s="236">
        <v>632170</v>
      </c>
      <c r="CR124" s="236">
        <v>627966</v>
      </c>
      <c r="CS124" s="236">
        <v>623764</v>
      </c>
      <c r="CT124" s="236">
        <v>619635</v>
      </c>
      <c r="CU124" s="236">
        <v>615560</v>
      </c>
      <c r="CV124" s="236">
        <v>611475</v>
      </c>
      <c r="CW124" s="236">
        <v>607513</v>
      </c>
      <c r="CX124" s="236">
        <v>603550</v>
      </c>
      <c r="CY124" s="236">
        <v>599663</v>
      </c>
      <c r="CZ124" s="236">
        <v>595871</v>
      </c>
      <c r="DA124" s="236">
        <v>7414282</v>
      </c>
    </row>
    <row r="126" spans="1:105">
      <c r="A126" s="245" t="s">
        <v>1730</v>
      </c>
    </row>
    <row r="127" spans="1:105">
      <c r="A127" s="242" t="s">
        <v>1731</v>
      </c>
      <c r="B127" s="236">
        <v>0</v>
      </c>
      <c r="C127" s="236">
        <v>0</v>
      </c>
      <c r="D127" s="236">
        <v>0</v>
      </c>
      <c r="E127" s="236">
        <v>0</v>
      </c>
      <c r="F127" s="236">
        <v>0</v>
      </c>
      <c r="G127" s="236">
        <v>0</v>
      </c>
      <c r="H127" s="236">
        <v>0</v>
      </c>
      <c r="I127" s="236">
        <v>0</v>
      </c>
      <c r="J127" s="236">
        <v>0</v>
      </c>
      <c r="K127" s="236">
        <v>0</v>
      </c>
      <c r="L127" s="236">
        <v>0</v>
      </c>
      <c r="M127" s="236">
        <v>0</v>
      </c>
      <c r="N127" s="236">
        <v>0</v>
      </c>
      <c r="O127" s="236">
        <v>0</v>
      </c>
      <c r="P127" s="236">
        <v>0</v>
      </c>
      <c r="Q127" s="236">
        <v>0</v>
      </c>
      <c r="R127" s="236">
        <v>0</v>
      </c>
      <c r="S127" s="236">
        <v>0</v>
      </c>
      <c r="T127" s="236">
        <v>0</v>
      </c>
      <c r="U127" s="236">
        <v>0</v>
      </c>
      <c r="V127" s="236">
        <v>0</v>
      </c>
      <c r="W127" s="236">
        <v>0</v>
      </c>
      <c r="X127" s="236">
        <v>0</v>
      </c>
      <c r="Y127" s="236">
        <v>0</v>
      </c>
      <c r="Z127" s="236">
        <v>0</v>
      </c>
      <c r="AA127" s="236">
        <v>0</v>
      </c>
      <c r="AB127" s="236">
        <v>0</v>
      </c>
      <c r="AC127" s="236">
        <v>0</v>
      </c>
      <c r="AD127" s="236">
        <v>0</v>
      </c>
      <c r="AE127" s="236">
        <v>0</v>
      </c>
      <c r="AF127" s="236">
        <v>0</v>
      </c>
      <c r="AG127" s="236">
        <v>0</v>
      </c>
      <c r="AH127" s="236">
        <v>0</v>
      </c>
      <c r="AI127" s="236">
        <v>0</v>
      </c>
      <c r="AJ127" s="236">
        <v>0</v>
      </c>
      <c r="AK127" s="236">
        <v>2113355.1540880199</v>
      </c>
      <c r="AL127" s="236">
        <v>2113355.1540880199</v>
      </c>
      <c r="AM127" s="236">
        <v>2113355.1540880199</v>
      </c>
      <c r="AN127" s="236">
        <v>6340065.46226406</v>
      </c>
      <c r="AO127" s="236">
        <v>-124743.386396455</v>
      </c>
      <c r="AP127" s="236">
        <v>-124743.386396455</v>
      </c>
      <c r="AQ127" s="236">
        <v>-124743.386396455</v>
      </c>
      <c r="AR127" s="236">
        <v>-136391.15529923001</v>
      </c>
      <c r="AS127" s="236">
        <v>-136391.15529923001</v>
      </c>
      <c r="AT127" s="236">
        <v>-136391.15529923001</v>
      </c>
      <c r="AU127" s="236">
        <v>-176173.46764167899</v>
      </c>
      <c r="AV127" s="236">
        <v>-176173.46764167899</v>
      </c>
      <c r="AW127" s="236">
        <v>-176173.46764168001</v>
      </c>
      <c r="AX127" s="236">
        <v>-114526.47168988</v>
      </c>
      <c r="AY127" s="236">
        <v>-114526.47168988</v>
      </c>
      <c r="AZ127" s="236">
        <v>-114526.47168988</v>
      </c>
      <c r="BA127" s="236">
        <v>-1655503.4430817401</v>
      </c>
      <c r="BB127" s="236">
        <v>-66862.522670053993</v>
      </c>
      <c r="BC127" s="236">
        <v>-66862.522670053993</v>
      </c>
      <c r="BD127" s="236">
        <v>-66862.522670054095</v>
      </c>
      <c r="BE127" s="236">
        <v>-107107.34714915301</v>
      </c>
      <c r="BF127" s="236">
        <v>-107107.34714915301</v>
      </c>
      <c r="BG127" s="236">
        <v>-107107.34714915301</v>
      </c>
      <c r="BH127" s="236">
        <v>-144231.288142081</v>
      </c>
      <c r="BI127" s="236">
        <v>-144231.288142081</v>
      </c>
      <c r="BJ127" s="236">
        <v>-144231.288142081</v>
      </c>
      <c r="BK127" s="236">
        <v>-86930.719755349899</v>
      </c>
      <c r="BL127" s="236">
        <v>-86930.719755349899</v>
      </c>
      <c r="BM127" s="236">
        <v>-86930.719755349593</v>
      </c>
      <c r="BN127" s="236">
        <v>-1215395.63314991</v>
      </c>
      <c r="BO127" s="236">
        <v>-50767.137697365702</v>
      </c>
      <c r="BP127" s="236">
        <v>-50767.137697365702</v>
      </c>
      <c r="BQ127" s="236">
        <v>-50767.137697365702</v>
      </c>
      <c r="BR127" s="236">
        <v>-88546.385480730794</v>
      </c>
      <c r="BS127" s="236">
        <v>-88546.385480730794</v>
      </c>
      <c r="BT127" s="236">
        <v>-88546.385480730707</v>
      </c>
      <c r="BU127" s="236">
        <v>-120800.706068823</v>
      </c>
      <c r="BV127" s="236">
        <v>-120800.706068823</v>
      </c>
      <c r="BW127" s="236">
        <v>-120800.706068823</v>
      </c>
      <c r="BX127" s="236">
        <v>-69833.514192080896</v>
      </c>
      <c r="BY127" s="236">
        <v>-69833.514192080998</v>
      </c>
      <c r="BZ127" s="236">
        <v>-69833.514192080693</v>
      </c>
      <c r="CA127" s="236">
        <v>-989843.23031700205</v>
      </c>
      <c r="CB127" s="236">
        <v>-44351.870426795198</v>
      </c>
      <c r="CC127" s="236">
        <v>-44351.870426795198</v>
      </c>
      <c r="CD127" s="236">
        <v>-44351.870426765403</v>
      </c>
      <c r="CE127" s="236">
        <v>-79158.901652685498</v>
      </c>
      <c r="CF127" s="236">
        <v>-79158.901652685498</v>
      </c>
      <c r="CG127" s="236">
        <v>-79158.901652602202</v>
      </c>
      <c r="CH127" s="236">
        <v>-106988.269258613</v>
      </c>
      <c r="CI127" s="236">
        <v>-106988.269258613</v>
      </c>
      <c r="CJ127" s="236">
        <v>-106988.269258466</v>
      </c>
      <c r="CK127" s="236">
        <v>-57623.338685828901</v>
      </c>
      <c r="CL127" s="236">
        <v>-57623.338685828901</v>
      </c>
      <c r="CM127" s="236">
        <v>-57623.338685829003</v>
      </c>
      <c r="CN127" s="236">
        <v>-864367.14007150999</v>
      </c>
      <c r="CO127" s="236">
        <v>-34644.981789477999</v>
      </c>
      <c r="CP127" s="236">
        <v>-34644.981789477999</v>
      </c>
      <c r="CQ127" s="236">
        <v>-34644.981789625199</v>
      </c>
      <c r="CR127" s="236">
        <v>-70053.149380901203</v>
      </c>
      <c r="CS127" s="236">
        <v>-70053.149380901203</v>
      </c>
      <c r="CT127" s="236">
        <v>-70053.1493811127</v>
      </c>
      <c r="CU127" s="236">
        <v>-100001.756665095</v>
      </c>
      <c r="CV127" s="236">
        <v>-100001.756665095</v>
      </c>
      <c r="CW127" s="236">
        <v>-100001.756665753</v>
      </c>
      <c r="CX127" s="236">
        <v>-51675.375571618402</v>
      </c>
      <c r="CY127" s="236">
        <v>-51675.375571618402</v>
      </c>
      <c r="CZ127" s="236">
        <v>-51675.375571618497</v>
      </c>
      <c r="DA127" s="236">
        <v>-769125.79022229603</v>
      </c>
    </row>
    <row r="128" spans="1:105">
      <c r="A128" s="242" t="s">
        <v>1768</v>
      </c>
      <c r="B128" s="236">
        <v>0</v>
      </c>
      <c r="C128" s="236">
        <v>0</v>
      </c>
      <c r="D128" s="236">
        <v>0</v>
      </c>
      <c r="E128" s="236">
        <v>0</v>
      </c>
      <c r="F128" s="236">
        <v>0</v>
      </c>
      <c r="G128" s="236">
        <v>0</v>
      </c>
      <c r="H128" s="236">
        <v>0</v>
      </c>
      <c r="I128" s="236">
        <v>0</v>
      </c>
      <c r="J128" s="236">
        <v>0</v>
      </c>
      <c r="K128" s="236">
        <v>0</v>
      </c>
      <c r="L128" s="236">
        <v>0</v>
      </c>
      <c r="M128" s="236">
        <v>0</v>
      </c>
      <c r="N128" s="236">
        <v>0</v>
      </c>
      <c r="O128" s="236">
        <v>0</v>
      </c>
      <c r="P128" s="236">
        <v>0</v>
      </c>
      <c r="Q128" s="236">
        <v>0</v>
      </c>
      <c r="R128" s="236">
        <v>0</v>
      </c>
      <c r="S128" s="236">
        <v>0</v>
      </c>
      <c r="T128" s="236">
        <v>0</v>
      </c>
      <c r="U128" s="236">
        <v>0</v>
      </c>
      <c r="V128" s="236">
        <v>0</v>
      </c>
      <c r="W128" s="236">
        <v>0</v>
      </c>
      <c r="X128" s="236">
        <v>0</v>
      </c>
      <c r="Y128" s="236">
        <v>0</v>
      </c>
      <c r="Z128" s="236">
        <v>0</v>
      </c>
      <c r="AA128" s="236">
        <v>0</v>
      </c>
      <c r="AB128" s="236">
        <v>0</v>
      </c>
      <c r="AC128" s="236">
        <v>0</v>
      </c>
      <c r="AD128" s="236">
        <v>0</v>
      </c>
      <c r="AE128" s="236">
        <v>0</v>
      </c>
      <c r="AF128" s="236">
        <v>0</v>
      </c>
      <c r="AG128" s="236">
        <v>0</v>
      </c>
      <c r="AH128" s="236">
        <v>0</v>
      </c>
      <c r="AI128" s="236">
        <v>0</v>
      </c>
      <c r="AJ128" s="236">
        <v>0</v>
      </c>
      <c r="AK128" s="236">
        <v>4093987</v>
      </c>
      <c r="AL128" s="236">
        <v>0</v>
      </c>
      <c r="AM128" s="236">
        <v>0</v>
      </c>
      <c r="AN128" s="236">
        <v>4093987</v>
      </c>
      <c r="AO128" s="236">
        <v>0</v>
      </c>
      <c r="AP128" s="236">
        <v>0</v>
      </c>
      <c r="AQ128" s="236">
        <v>0</v>
      </c>
      <c r="AR128" s="236">
        <v>0</v>
      </c>
      <c r="AS128" s="236">
        <v>0</v>
      </c>
      <c r="AT128" s="236">
        <v>0</v>
      </c>
      <c r="AU128" s="236">
        <v>0</v>
      </c>
      <c r="AV128" s="236">
        <v>0</v>
      </c>
      <c r="AW128" s="236">
        <v>0</v>
      </c>
      <c r="AX128" s="236">
        <v>0</v>
      </c>
      <c r="AY128" s="236">
        <v>0</v>
      </c>
      <c r="AZ128" s="236">
        <v>0</v>
      </c>
      <c r="BA128" s="236">
        <v>0</v>
      </c>
      <c r="BB128" s="236">
        <v>0</v>
      </c>
      <c r="BC128" s="236">
        <v>0</v>
      </c>
      <c r="BD128" s="236">
        <v>0</v>
      </c>
      <c r="BE128" s="236">
        <v>0</v>
      </c>
      <c r="BF128" s="236">
        <v>0</v>
      </c>
      <c r="BG128" s="236">
        <v>0</v>
      </c>
      <c r="BH128" s="236">
        <v>0</v>
      </c>
      <c r="BI128" s="236">
        <v>0</v>
      </c>
      <c r="BJ128" s="236">
        <v>0</v>
      </c>
      <c r="BK128" s="236">
        <v>0</v>
      </c>
      <c r="BL128" s="236">
        <v>0</v>
      </c>
      <c r="BM128" s="236">
        <v>0</v>
      </c>
      <c r="BN128" s="236">
        <v>0</v>
      </c>
      <c r="BO128" s="236">
        <v>0</v>
      </c>
      <c r="BP128" s="236">
        <v>0</v>
      </c>
      <c r="BQ128" s="236">
        <v>0</v>
      </c>
      <c r="BR128" s="236">
        <v>0</v>
      </c>
      <c r="BS128" s="236">
        <v>0</v>
      </c>
      <c r="BT128" s="236">
        <v>0</v>
      </c>
      <c r="BU128" s="236">
        <v>0</v>
      </c>
      <c r="BV128" s="236">
        <v>0</v>
      </c>
      <c r="BW128" s="236">
        <v>0</v>
      </c>
      <c r="BX128" s="236">
        <v>0</v>
      </c>
      <c r="BY128" s="236">
        <v>0</v>
      </c>
      <c r="BZ128" s="236">
        <v>0</v>
      </c>
      <c r="CA128" s="236">
        <v>0</v>
      </c>
      <c r="CB128" s="236">
        <v>0</v>
      </c>
      <c r="CC128" s="236">
        <v>0</v>
      </c>
      <c r="CD128" s="236">
        <v>0</v>
      </c>
      <c r="CE128" s="236">
        <v>0</v>
      </c>
      <c r="CF128" s="236">
        <v>0</v>
      </c>
      <c r="CG128" s="236">
        <v>0</v>
      </c>
      <c r="CH128" s="236">
        <v>0</v>
      </c>
      <c r="CI128" s="236">
        <v>0</v>
      </c>
      <c r="CJ128" s="236">
        <v>0</v>
      </c>
      <c r="CK128" s="236">
        <v>0</v>
      </c>
      <c r="CL128" s="236">
        <v>0</v>
      </c>
      <c r="CM128" s="236">
        <v>0</v>
      </c>
      <c r="CN128" s="236">
        <v>0</v>
      </c>
      <c r="CO128" s="236">
        <v>0</v>
      </c>
      <c r="CP128" s="236">
        <v>0</v>
      </c>
      <c r="CQ128" s="236">
        <v>0</v>
      </c>
      <c r="CR128" s="236">
        <v>0</v>
      </c>
      <c r="CS128" s="236">
        <v>0</v>
      </c>
      <c r="CT128" s="236">
        <v>0</v>
      </c>
      <c r="CU128" s="236">
        <v>0</v>
      </c>
      <c r="CV128" s="236">
        <v>0</v>
      </c>
      <c r="CW128" s="236">
        <v>0</v>
      </c>
      <c r="CX128" s="236">
        <v>0</v>
      </c>
      <c r="CY128" s="236">
        <v>0</v>
      </c>
      <c r="CZ128" s="236">
        <v>0</v>
      </c>
      <c r="DA128" s="236">
        <v>0</v>
      </c>
    </row>
    <row r="129" spans="1:105">
      <c r="A129" s="242" t="s">
        <v>1733</v>
      </c>
      <c r="B129" s="248">
        <v>0</v>
      </c>
      <c r="C129" s="248">
        <v>0</v>
      </c>
      <c r="D129" s="248">
        <v>0</v>
      </c>
      <c r="E129" s="248">
        <v>0</v>
      </c>
      <c r="F129" s="248">
        <v>0</v>
      </c>
      <c r="G129" s="248">
        <v>0</v>
      </c>
      <c r="H129" s="248">
        <v>0</v>
      </c>
      <c r="I129" s="248">
        <v>0</v>
      </c>
      <c r="J129" s="248">
        <v>0</v>
      </c>
      <c r="K129" s="248">
        <v>0</v>
      </c>
      <c r="L129" s="248">
        <v>0</v>
      </c>
      <c r="M129" s="248">
        <v>0</v>
      </c>
      <c r="N129" s="248">
        <v>0</v>
      </c>
      <c r="O129" s="248">
        <v>0</v>
      </c>
      <c r="P129" s="248">
        <v>0</v>
      </c>
      <c r="Q129" s="248">
        <v>0</v>
      </c>
      <c r="R129" s="248">
        <v>0</v>
      </c>
      <c r="S129" s="248">
        <v>0</v>
      </c>
      <c r="T129" s="248">
        <v>0</v>
      </c>
      <c r="U129" s="248">
        <v>0</v>
      </c>
      <c r="V129" s="248">
        <v>0</v>
      </c>
      <c r="W129" s="248">
        <v>0</v>
      </c>
      <c r="X129" s="248">
        <v>0</v>
      </c>
      <c r="Y129" s="248">
        <v>0</v>
      </c>
      <c r="Z129" s="248">
        <v>0</v>
      </c>
      <c r="AA129" s="248">
        <v>0</v>
      </c>
      <c r="AB129" s="248">
        <v>0</v>
      </c>
      <c r="AC129" s="248">
        <v>0</v>
      </c>
      <c r="AD129" s="248">
        <v>0</v>
      </c>
      <c r="AE129" s="248">
        <v>0</v>
      </c>
      <c r="AF129" s="248">
        <v>0</v>
      </c>
      <c r="AG129" s="248">
        <v>0</v>
      </c>
      <c r="AH129" s="248">
        <v>0</v>
      </c>
      <c r="AI129" s="248">
        <v>0</v>
      </c>
      <c r="AJ129" s="248">
        <v>0</v>
      </c>
      <c r="AK129" s="248">
        <v>6207342.1540880203</v>
      </c>
      <c r="AL129" s="248">
        <v>2113355.1540880199</v>
      </c>
      <c r="AM129" s="248">
        <v>2113355.1540880199</v>
      </c>
      <c r="AN129" s="248">
        <v>10434052.462264</v>
      </c>
      <c r="AO129" s="248">
        <v>-124743.386396455</v>
      </c>
      <c r="AP129" s="248">
        <v>-124743.386396455</v>
      </c>
      <c r="AQ129" s="248">
        <v>-124743.386396455</v>
      </c>
      <c r="AR129" s="248">
        <v>-136391.15529923001</v>
      </c>
      <c r="AS129" s="248">
        <v>-136391.15529923001</v>
      </c>
      <c r="AT129" s="248">
        <v>-136391.15529923001</v>
      </c>
      <c r="AU129" s="248">
        <v>-176173.46764167899</v>
      </c>
      <c r="AV129" s="248">
        <v>-176173.46764167899</v>
      </c>
      <c r="AW129" s="248">
        <v>-176173.46764168001</v>
      </c>
      <c r="AX129" s="248">
        <v>-114526.47168988</v>
      </c>
      <c r="AY129" s="248">
        <v>-114526.47168988</v>
      </c>
      <c r="AZ129" s="248">
        <v>-114526.47168988</v>
      </c>
      <c r="BA129" s="248">
        <v>-1655503.4430817401</v>
      </c>
      <c r="BB129" s="248">
        <v>-66862.522670053993</v>
      </c>
      <c r="BC129" s="248">
        <v>-66862.522670053993</v>
      </c>
      <c r="BD129" s="248">
        <v>-66862.522670054095</v>
      </c>
      <c r="BE129" s="248">
        <v>-107107.34714915301</v>
      </c>
      <c r="BF129" s="248">
        <v>-107107.34714915301</v>
      </c>
      <c r="BG129" s="248">
        <v>-107107.34714915301</v>
      </c>
      <c r="BH129" s="248">
        <v>-144231.288142081</v>
      </c>
      <c r="BI129" s="248">
        <v>-144231.288142081</v>
      </c>
      <c r="BJ129" s="248">
        <v>-144231.288142081</v>
      </c>
      <c r="BK129" s="248">
        <v>-86930.719755349899</v>
      </c>
      <c r="BL129" s="248">
        <v>-86930.719755349899</v>
      </c>
      <c r="BM129" s="248">
        <v>-86930.719755349593</v>
      </c>
      <c r="BN129" s="248">
        <v>-1215395.63314991</v>
      </c>
      <c r="BO129" s="248">
        <v>-50767.137697365702</v>
      </c>
      <c r="BP129" s="248">
        <v>-50767.137697365702</v>
      </c>
      <c r="BQ129" s="248">
        <v>-50767.137697365702</v>
      </c>
      <c r="BR129" s="248">
        <v>-88546.385480730794</v>
      </c>
      <c r="BS129" s="248">
        <v>-88546.385480730794</v>
      </c>
      <c r="BT129" s="248">
        <v>-88546.385480730707</v>
      </c>
      <c r="BU129" s="248">
        <v>-120800.706068823</v>
      </c>
      <c r="BV129" s="248">
        <v>-120800.706068823</v>
      </c>
      <c r="BW129" s="248">
        <v>-120800.706068823</v>
      </c>
      <c r="BX129" s="248">
        <v>-69833.514192080896</v>
      </c>
      <c r="BY129" s="248">
        <v>-69833.514192080998</v>
      </c>
      <c r="BZ129" s="248">
        <v>-69833.514192080693</v>
      </c>
      <c r="CA129" s="248">
        <v>-989843.23031700205</v>
      </c>
      <c r="CB129" s="248">
        <v>-44351.870426795198</v>
      </c>
      <c r="CC129" s="248">
        <v>-44351.870426795198</v>
      </c>
      <c r="CD129" s="248">
        <v>-44351.870426765403</v>
      </c>
      <c r="CE129" s="248">
        <v>-79158.901652685498</v>
      </c>
      <c r="CF129" s="248">
        <v>-79158.901652685498</v>
      </c>
      <c r="CG129" s="248">
        <v>-79158.901652602202</v>
      </c>
      <c r="CH129" s="248">
        <v>-106988.269258613</v>
      </c>
      <c r="CI129" s="248">
        <v>-106988.269258613</v>
      </c>
      <c r="CJ129" s="248">
        <v>-106988.269258466</v>
      </c>
      <c r="CK129" s="248">
        <v>-57623.338685828901</v>
      </c>
      <c r="CL129" s="248">
        <v>-57623.338685828901</v>
      </c>
      <c r="CM129" s="248">
        <v>-57623.338685829003</v>
      </c>
      <c r="CN129" s="248">
        <v>-864367.14007150999</v>
      </c>
      <c r="CO129" s="248">
        <v>-34644.981789477999</v>
      </c>
      <c r="CP129" s="248">
        <v>-34644.981789477999</v>
      </c>
      <c r="CQ129" s="248">
        <v>-34644.981789625199</v>
      </c>
      <c r="CR129" s="248">
        <v>-70053.149380901203</v>
      </c>
      <c r="CS129" s="248">
        <v>-70053.149380901203</v>
      </c>
      <c r="CT129" s="248">
        <v>-70053.1493811127</v>
      </c>
      <c r="CU129" s="248">
        <v>-100001.756665095</v>
      </c>
      <c r="CV129" s="248">
        <v>-100001.756665095</v>
      </c>
      <c r="CW129" s="248">
        <v>-100001.756665753</v>
      </c>
      <c r="CX129" s="248">
        <v>-51675.375571618402</v>
      </c>
      <c r="CY129" s="248">
        <v>-51675.375571618402</v>
      </c>
      <c r="CZ129" s="248">
        <v>-51675.375571618497</v>
      </c>
      <c r="DA129" s="248">
        <v>-769125.79022229603</v>
      </c>
    </row>
    <row r="130" spans="1:105">
      <c r="A130" s="245" t="s">
        <v>1734</v>
      </c>
    </row>
    <row r="131" spans="1:105">
      <c r="A131" s="242" t="s">
        <v>1709</v>
      </c>
      <c r="B131" s="236">
        <v>0</v>
      </c>
      <c r="C131" s="236">
        <v>0</v>
      </c>
      <c r="D131" s="236">
        <v>0</v>
      </c>
      <c r="E131" s="236">
        <v>0</v>
      </c>
      <c r="F131" s="236">
        <v>0</v>
      </c>
      <c r="G131" s="236">
        <v>0</v>
      </c>
      <c r="H131" s="236">
        <v>0</v>
      </c>
      <c r="I131" s="236">
        <v>0</v>
      </c>
      <c r="J131" s="236">
        <v>0</v>
      </c>
      <c r="K131" s="236">
        <v>0</v>
      </c>
      <c r="L131" s="236">
        <v>0</v>
      </c>
      <c r="M131" s="236">
        <v>0</v>
      </c>
      <c r="N131" s="236">
        <v>0</v>
      </c>
      <c r="O131" s="236">
        <v>0</v>
      </c>
      <c r="P131" s="236">
        <v>0</v>
      </c>
      <c r="Q131" s="236">
        <v>0</v>
      </c>
      <c r="R131" s="236">
        <v>0</v>
      </c>
      <c r="S131" s="236">
        <v>0</v>
      </c>
      <c r="T131" s="236">
        <v>0</v>
      </c>
      <c r="U131" s="236">
        <v>0</v>
      </c>
      <c r="V131" s="236">
        <v>0</v>
      </c>
      <c r="W131" s="236">
        <v>0</v>
      </c>
      <c r="X131" s="236">
        <v>0</v>
      </c>
      <c r="Y131" s="236">
        <v>0</v>
      </c>
      <c r="Z131" s="236">
        <v>0</v>
      </c>
      <c r="AA131" s="236">
        <v>0</v>
      </c>
      <c r="AB131" s="236">
        <v>0</v>
      </c>
      <c r="AC131" s="236">
        <v>0</v>
      </c>
      <c r="AD131" s="236">
        <v>0</v>
      </c>
      <c r="AE131" s="236">
        <v>0</v>
      </c>
      <c r="AF131" s="236">
        <v>0</v>
      </c>
      <c r="AG131" s="236">
        <v>0</v>
      </c>
      <c r="AH131" s="236">
        <v>0</v>
      </c>
      <c r="AI131" s="236">
        <v>0</v>
      </c>
      <c r="AJ131" s="236">
        <v>0</v>
      </c>
      <c r="AK131" s="236">
        <v>957291.12679320702</v>
      </c>
      <c r="AL131" s="236">
        <v>-138670.81191970201</v>
      </c>
      <c r="AM131" s="236">
        <v>-138670.81191970201</v>
      </c>
      <c r="AN131" s="236">
        <v>679949.50295380305</v>
      </c>
      <c r="AO131" s="236">
        <v>-296559.75608489901</v>
      </c>
      <c r="AP131" s="236">
        <v>-296559.75608489901</v>
      </c>
      <c r="AQ131" s="236">
        <v>-296559.75608489901</v>
      </c>
      <c r="AR131" s="236">
        <v>-296559.75608489901</v>
      </c>
      <c r="AS131" s="236">
        <v>-296559.75608489901</v>
      </c>
      <c r="AT131" s="236">
        <v>-296559.75608489901</v>
      </c>
      <c r="AU131" s="236">
        <v>-296559.75608489901</v>
      </c>
      <c r="AV131" s="236">
        <v>-296559.75608489901</v>
      </c>
      <c r="AW131" s="236">
        <v>-296559.75608489901</v>
      </c>
      <c r="AX131" s="236">
        <v>-296559.75608489901</v>
      </c>
      <c r="AY131" s="236">
        <v>-296559.75608489901</v>
      </c>
      <c r="AZ131" s="236">
        <v>-296559.75608489901</v>
      </c>
      <c r="BA131" s="236">
        <v>-3558717.07301878</v>
      </c>
      <c r="BB131" s="236">
        <v>-189345.66969574901</v>
      </c>
      <c r="BC131" s="236">
        <v>-189345.66969574901</v>
      </c>
      <c r="BD131" s="236">
        <v>-189345.66969574901</v>
      </c>
      <c r="BE131" s="236">
        <v>-189345.66969574901</v>
      </c>
      <c r="BF131" s="236">
        <v>-189345.66969574901</v>
      </c>
      <c r="BG131" s="236">
        <v>-189345.66969574901</v>
      </c>
      <c r="BH131" s="236">
        <v>-189345.66969574901</v>
      </c>
      <c r="BI131" s="236">
        <v>-189345.66969574901</v>
      </c>
      <c r="BJ131" s="236">
        <v>-189345.66969574901</v>
      </c>
      <c r="BK131" s="236">
        <v>-189345.66969574901</v>
      </c>
      <c r="BL131" s="236">
        <v>-189345.66969574901</v>
      </c>
      <c r="BM131" s="236">
        <v>-189345.66969574901</v>
      </c>
      <c r="BN131" s="236">
        <v>-2272148.0363489799</v>
      </c>
      <c r="BO131" s="236">
        <v>-140271.67624556401</v>
      </c>
      <c r="BP131" s="236">
        <v>-140271.67624556401</v>
      </c>
      <c r="BQ131" s="236">
        <v>-140271.67624556401</v>
      </c>
      <c r="BR131" s="236">
        <v>-140271.67624556401</v>
      </c>
      <c r="BS131" s="236">
        <v>-140271.67624556401</v>
      </c>
      <c r="BT131" s="236">
        <v>-140271.67624556401</v>
      </c>
      <c r="BU131" s="236">
        <v>-140271.67624556401</v>
      </c>
      <c r="BV131" s="236">
        <v>-140271.67624556401</v>
      </c>
      <c r="BW131" s="236">
        <v>-140271.67624556401</v>
      </c>
      <c r="BX131" s="236">
        <v>-140271.67624556401</v>
      </c>
      <c r="BY131" s="236">
        <v>-140271.67624556401</v>
      </c>
      <c r="BZ131" s="236">
        <v>-140271.67624556401</v>
      </c>
      <c r="CA131" s="236">
        <v>-1683260.11494676</v>
      </c>
      <c r="CB131" s="236">
        <v>-105702.790674483</v>
      </c>
      <c r="CC131" s="236">
        <v>-105702.790674483</v>
      </c>
      <c r="CD131" s="236">
        <v>-105702.790674483</v>
      </c>
      <c r="CE131" s="236">
        <v>-105702.790674483</v>
      </c>
      <c r="CF131" s="236">
        <v>-105702.790674483</v>
      </c>
      <c r="CG131" s="236">
        <v>-105702.790674483</v>
      </c>
      <c r="CH131" s="236">
        <v>-105702.790674483</v>
      </c>
      <c r="CI131" s="236">
        <v>-105702.790674483</v>
      </c>
      <c r="CJ131" s="236">
        <v>-105702.790674483</v>
      </c>
      <c r="CK131" s="236">
        <v>-105702.790674483</v>
      </c>
      <c r="CL131" s="236">
        <v>-105702.790674483</v>
      </c>
      <c r="CM131" s="236">
        <v>-105702.790674483</v>
      </c>
      <c r="CN131" s="236">
        <v>-1268433.4880937899</v>
      </c>
      <c r="CO131" s="236">
        <v>-101542.408654999</v>
      </c>
      <c r="CP131" s="236">
        <v>-101542.408654999</v>
      </c>
      <c r="CQ131" s="236">
        <v>-101542.408654999</v>
      </c>
      <c r="CR131" s="236">
        <v>-101542.408654999</v>
      </c>
      <c r="CS131" s="236">
        <v>-101542.408654999</v>
      </c>
      <c r="CT131" s="236">
        <v>-101542.408654999</v>
      </c>
      <c r="CU131" s="236">
        <v>-101542.408654999</v>
      </c>
      <c r="CV131" s="236">
        <v>-101542.408654999</v>
      </c>
      <c r="CW131" s="236">
        <v>-101542.408654999</v>
      </c>
      <c r="CX131" s="236">
        <v>-101542.408654999</v>
      </c>
      <c r="CY131" s="236">
        <v>-101542.408654999</v>
      </c>
      <c r="CZ131" s="236">
        <v>-101542.408654999</v>
      </c>
      <c r="DA131" s="236">
        <v>-1218508.9038599799</v>
      </c>
    </row>
    <row r="132" spans="1:105">
      <c r="A132" s="242" t="s">
        <v>1710</v>
      </c>
      <c r="B132" s="236">
        <v>0</v>
      </c>
      <c r="C132" s="236">
        <v>0</v>
      </c>
      <c r="D132" s="236">
        <v>0</v>
      </c>
      <c r="E132" s="236">
        <v>0</v>
      </c>
      <c r="F132" s="236">
        <v>0</v>
      </c>
      <c r="G132" s="236">
        <v>0</v>
      </c>
      <c r="H132" s="236">
        <v>0</v>
      </c>
      <c r="I132" s="236">
        <v>0</v>
      </c>
      <c r="J132" s="236">
        <v>0</v>
      </c>
      <c r="K132" s="236">
        <v>0</v>
      </c>
      <c r="L132" s="236">
        <v>0</v>
      </c>
      <c r="M132" s="236">
        <v>0</v>
      </c>
      <c r="N132" s="236">
        <v>0</v>
      </c>
      <c r="O132" s="236">
        <v>0</v>
      </c>
      <c r="P132" s="236">
        <v>0</v>
      </c>
      <c r="Q132" s="236">
        <v>0</v>
      </c>
      <c r="R132" s="236">
        <v>0</v>
      </c>
      <c r="S132" s="236">
        <v>0</v>
      </c>
      <c r="T132" s="236">
        <v>0</v>
      </c>
      <c r="U132" s="236">
        <v>0</v>
      </c>
      <c r="V132" s="236">
        <v>0</v>
      </c>
      <c r="W132" s="236">
        <v>0</v>
      </c>
      <c r="X132" s="236">
        <v>0</v>
      </c>
      <c r="Y132" s="236">
        <v>0</v>
      </c>
      <c r="Z132" s="236">
        <v>0</v>
      </c>
      <c r="AA132" s="236">
        <v>0</v>
      </c>
      <c r="AB132" s="236">
        <v>0</v>
      </c>
      <c r="AC132" s="236">
        <v>0</v>
      </c>
      <c r="AD132" s="236">
        <v>0</v>
      </c>
      <c r="AE132" s="236">
        <v>0</v>
      </c>
      <c r="AF132" s="236">
        <v>0</v>
      </c>
      <c r="AG132" s="236">
        <v>0</v>
      </c>
      <c r="AH132" s="236">
        <v>0</v>
      </c>
      <c r="AI132" s="236">
        <v>0</v>
      </c>
      <c r="AJ132" s="236">
        <v>0</v>
      </c>
      <c r="AK132" s="236">
        <v>0</v>
      </c>
      <c r="AL132" s="236">
        <v>0</v>
      </c>
      <c r="AM132" s="236">
        <v>0</v>
      </c>
      <c r="AN132" s="236">
        <v>0</v>
      </c>
      <c r="AO132" s="236">
        <v>0</v>
      </c>
      <c r="AP132" s="236">
        <v>0</v>
      </c>
      <c r="AQ132" s="236">
        <v>0</v>
      </c>
      <c r="AR132" s="236">
        <v>0</v>
      </c>
      <c r="AS132" s="236">
        <v>0</v>
      </c>
      <c r="AT132" s="236">
        <v>0</v>
      </c>
      <c r="AU132" s="236">
        <v>0</v>
      </c>
      <c r="AV132" s="236">
        <v>0</v>
      </c>
      <c r="AW132" s="236">
        <v>0</v>
      </c>
      <c r="AX132" s="236">
        <v>0</v>
      </c>
      <c r="AY132" s="236">
        <v>0</v>
      </c>
      <c r="AZ132" s="236">
        <v>0</v>
      </c>
      <c r="BA132" s="236">
        <v>0</v>
      </c>
      <c r="BB132" s="236">
        <v>0</v>
      </c>
      <c r="BC132" s="236">
        <v>0</v>
      </c>
      <c r="BD132" s="236">
        <v>0</v>
      </c>
      <c r="BE132" s="236">
        <v>0</v>
      </c>
      <c r="BF132" s="236">
        <v>0</v>
      </c>
      <c r="BG132" s="236">
        <v>0</v>
      </c>
      <c r="BH132" s="236">
        <v>0</v>
      </c>
      <c r="BI132" s="236">
        <v>0</v>
      </c>
      <c r="BJ132" s="236">
        <v>0</v>
      </c>
      <c r="BK132" s="236">
        <v>0</v>
      </c>
      <c r="BL132" s="236">
        <v>0</v>
      </c>
      <c r="BM132" s="236">
        <v>0</v>
      </c>
      <c r="BN132" s="236">
        <v>0</v>
      </c>
      <c r="BO132" s="236">
        <v>0</v>
      </c>
      <c r="BP132" s="236">
        <v>0</v>
      </c>
      <c r="BQ132" s="236">
        <v>0</v>
      </c>
      <c r="BR132" s="236">
        <v>0</v>
      </c>
      <c r="BS132" s="236">
        <v>0</v>
      </c>
      <c r="BT132" s="236">
        <v>0</v>
      </c>
      <c r="BU132" s="236">
        <v>0</v>
      </c>
      <c r="BV132" s="236">
        <v>0</v>
      </c>
      <c r="BW132" s="236">
        <v>0</v>
      </c>
      <c r="BX132" s="236">
        <v>0</v>
      </c>
      <c r="BY132" s="236">
        <v>0</v>
      </c>
      <c r="BZ132" s="236">
        <v>0</v>
      </c>
      <c r="CA132" s="236">
        <v>0</v>
      </c>
      <c r="CB132" s="236">
        <v>0</v>
      </c>
      <c r="CC132" s="236">
        <v>0</v>
      </c>
      <c r="CD132" s="236">
        <v>0</v>
      </c>
      <c r="CE132" s="236">
        <v>0</v>
      </c>
      <c r="CF132" s="236">
        <v>0</v>
      </c>
      <c r="CG132" s="236">
        <v>0</v>
      </c>
      <c r="CH132" s="236">
        <v>0</v>
      </c>
      <c r="CI132" s="236">
        <v>0</v>
      </c>
      <c r="CJ132" s="236">
        <v>0</v>
      </c>
      <c r="CK132" s="236">
        <v>0</v>
      </c>
      <c r="CL132" s="236">
        <v>0</v>
      </c>
      <c r="CM132" s="236">
        <v>0</v>
      </c>
      <c r="CN132" s="236">
        <v>0</v>
      </c>
      <c r="CO132" s="236">
        <v>0</v>
      </c>
      <c r="CP132" s="236">
        <v>0</v>
      </c>
      <c r="CQ132" s="236">
        <v>0</v>
      </c>
      <c r="CR132" s="236">
        <v>0</v>
      </c>
      <c r="CS132" s="236">
        <v>0</v>
      </c>
      <c r="CT132" s="236">
        <v>0</v>
      </c>
      <c r="CU132" s="236">
        <v>0</v>
      </c>
      <c r="CV132" s="236">
        <v>0</v>
      </c>
      <c r="CW132" s="236">
        <v>0</v>
      </c>
      <c r="CX132" s="236">
        <v>0</v>
      </c>
      <c r="CY132" s="236">
        <v>0</v>
      </c>
      <c r="CZ132" s="236">
        <v>0</v>
      </c>
      <c r="DA132" s="236">
        <v>0</v>
      </c>
    </row>
    <row r="133" spans="1:105">
      <c r="A133" s="242" t="s">
        <v>1711</v>
      </c>
      <c r="B133" s="236">
        <v>0</v>
      </c>
      <c r="C133" s="236">
        <v>0</v>
      </c>
      <c r="D133" s="236">
        <v>0</v>
      </c>
      <c r="E133" s="236">
        <v>0</v>
      </c>
      <c r="F133" s="236">
        <v>0</v>
      </c>
      <c r="G133" s="236">
        <v>0</v>
      </c>
      <c r="H133" s="236">
        <v>0</v>
      </c>
      <c r="I133" s="236">
        <v>0</v>
      </c>
      <c r="J133" s="236">
        <v>0</v>
      </c>
      <c r="K133" s="236">
        <v>0</v>
      </c>
      <c r="L133" s="236">
        <v>0</v>
      </c>
      <c r="M133" s="236">
        <v>0</v>
      </c>
      <c r="N133" s="236">
        <v>0</v>
      </c>
      <c r="O133" s="236">
        <v>0</v>
      </c>
      <c r="P133" s="236">
        <v>0</v>
      </c>
      <c r="Q133" s="236">
        <v>0</v>
      </c>
      <c r="R133" s="236">
        <v>0</v>
      </c>
      <c r="S133" s="236">
        <v>0</v>
      </c>
      <c r="T133" s="236">
        <v>0</v>
      </c>
      <c r="U133" s="236">
        <v>0</v>
      </c>
      <c r="V133" s="236">
        <v>0</v>
      </c>
      <c r="W133" s="236">
        <v>0</v>
      </c>
      <c r="X133" s="236">
        <v>0</v>
      </c>
      <c r="Y133" s="236">
        <v>0</v>
      </c>
      <c r="Z133" s="236">
        <v>0</v>
      </c>
      <c r="AA133" s="236">
        <v>0</v>
      </c>
      <c r="AB133" s="236">
        <v>0</v>
      </c>
      <c r="AC133" s="236">
        <v>0</v>
      </c>
      <c r="AD133" s="236">
        <v>0</v>
      </c>
      <c r="AE133" s="236">
        <v>0</v>
      </c>
      <c r="AF133" s="236">
        <v>0</v>
      </c>
      <c r="AG133" s="236">
        <v>0</v>
      </c>
      <c r="AH133" s="236">
        <v>0</v>
      </c>
      <c r="AI133" s="236">
        <v>0</v>
      </c>
      <c r="AJ133" s="236">
        <v>0</v>
      </c>
      <c r="AK133" s="236">
        <v>-7765410.1593001001</v>
      </c>
      <c r="AL133" s="236">
        <v>-970676.26991251297</v>
      </c>
      <c r="AM133" s="236">
        <v>-970676.26991251297</v>
      </c>
      <c r="AN133" s="236">
        <v>-9706762.6991251204</v>
      </c>
      <c r="AO133" s="236">
        <v>0</v>
      </c>
      <c r="AP133" s="236">
        <v>0</v>
      </c>
      <c r="AQ133" s="236">
        <v>0</v>
      </c>
      <c r="AR133" s="236">
        <v>0</v>
      </c>
      <c r="AS133" s="236">
        <v>0</v>
      </c>
      <c r="AT133" s="236">
        <v>0</v>
      </c>
      <c r="AU133" s="236">
        <v>0</v>
      </c>
      <c r="AV133" s="236">
        <v>0</v>
      </c>
      <c r="AW133" s="236">
        <v>0</v>
      </c>
      <c r="AX133" s="236">
        <v>0</v>
      </c>
      <c r="AY133" s="236">
        <v>0</v>
      </c>
      <c r="AZ133" s="236">
        <v>0</v>
      </c>
      <c r="BA133" s="236">
        <v>0</v>
      </c>
      <c r="BB133" s="236">
        <v>0</v>
      </c>
      <c r="BC133" s="236">
        <v>0</v>
      </c>
      <c r="BD133" s="236">
        <v>0</v>
      </c>
      <c r="BE133" s="236">
        <v>0</v>
      </c>
      <c r="BF133" s="236">
        <v>0</v>
      </c>
      <c r="BG133" s="236">
        <v>0</v>
      </c>
      <c r="BH133" s="236">
        <v>0</v>
      </c>
      <c r="BI133" s="236">
        <v>0</v>
      </c>
      <c r="BJ133" s="236">
        <v>0</v>
      </c>
      <c r="BK133" s="236">
        <v>0</v>
      </c>
      <c r="BL133" s="236">
        <v>0</v>
      </c>
      <c r="BM133" s="236">
        <v>0</v>
      </c>
      <c r="BN133" s="236">
        <v>0</v>
      </c>
      <c r="BO133" s="236">
        <v>0</v>
      </c>
      <c r="BP133" s="236">
        <v>0</v>
      </c>
      <c r="BQ133" s="236">
        <v>0</v>
      </c>
      <c r="BR133" s="236">
        <v>0</v>
      </c>
      <c r="BS133" s="236">
        <v>0</v>
      </c>
      <c r="BT133" s="236">
        <v>0</v>
      </c>
      <c r="BU133" s="236">
        <v>0</v>
      </c>
      <c r="BV133" s="236">
        <v>0</v>
      </c>
      <c r="BW133" s="236">
        <v>0</v>
      </c>
      <c r="BX133" s="236">
        <v>0</v>
      </c>
      <c r="BY133" s="236">
        <v>0</v>
      </c>
      <c r="BZ133" s="236">
        <v>0</v>
      </c>
      <c r="CA133" s="236">
        <v>0</v>
      </c>
      <c r="CB133" s="236">
        <v>0</v>
      </c>
      <c r="CC133" s="236">
        <v>0</v>
      </c>
      <c r="CD133" s="236">
        <v>0</v>
      </c>
      <c r="CE133" s="236">
        <v>0</v>
      </c>
      <c r="CF133" s="236">
        <v>0</v>
      </c>
      <c r="CG133" s="236">
        <v>0</v>
      </c>
      <c r="CH133" s="236">
        <v>0</v>
      </c>
      <c r="CI133" s="236">
        <v>0</v>
      </c>
      <c r="CJ133" s="236">
        <v>0</v>
      </c>
      <c r="CK133" s="236">
        <v>0</v>
      </c>
      <c r="CL133" s="236">
        <v>0</v>
      </c>
      <c r="CM133" s="236">
        <v>0</v>
      </c>
      <c r="CN133" s="236">
        <v>0</v>
      </c>
      <c r="CO133" s="236">
        <v>0</v>
      </c>
      <c r="CP133" s="236">
        <v>0</v>
      </c>
      <c r="CQ133" s="236">
        <v>0</v>
      </c>
      <c r="CR133" s="236">
        <v>0</v>
      </c>
      <c r="CS133" s="236">
        <v>0</v>
      </c>
      <c r="CT133" s="236">
        <v>0</v>
      </c>
      <c r="CU133" s="236">
        <v>0</v>
      </c>
      <c r="CV133" s="236">
        <v>0</v>
      </c>
      <c r="CW133" s="236">
        <v>0</v>
      </c>
      <c r="CX133" s="236">
        <v>0</v>
      </c>
      <c r="CY133" s="236">
        <v>0</v>
      </c>
      <c r="CZ133" s="236">
        <v>0</v>
      </c>
      <c r="DA133" s="236">
        <v>0</v>
      </c>
    </row>
    <row r="134" spans="1:105">
      <c r="A134" s="242" t="s">
        <v>1712</v>
      </c>
      <c r="B134" s="236">
        <v>0</v>
      </c>
      <c r="C134" s="236">
        <v>0</v>
      </c>
      <c r="D134" s="236">
        <v>0</v>
      </c>
      <c r="E134" s="236">
        <v>0</v>
      </c>
      <c r="F134" s="236">
        <v>0</v>
      </c>
      <c r="G134" s="236">
        <v>0</v>
      </c>
      <c r="H134" s="236">
        <v>0</v>
      </c>
      <c r="I134" s="236">
        <v>0</v>
      </c>
      <c r="J134" s="236">
        <v>0</v>
      </c>
      <c r="K134" s="236">
        <v>0</v>
      </c>
      <c r="L134" s="236">
        <v>0</v>
      </c>
      <c r="M134" s="236">
        <v>0</v>
      </c>
      <c r="N134" s="236">
        <v>0</v>
      </c>
      <c r="O134" s="236">
        <v>0</v>
      </c>
      <c r="P134" s="236">
        <v>0</v>
      </c>
      <c r="Q134" s="236">
        <v>0</v>
      </c>
      <c r="R134" s="236">
        <v>0</v>
      </c>
      <c r="S134" s="236">
        <v>0</v>
      </c>
      <c r="T134" s="236">
        <v>0</v>
      </c>
      <c r="U134" s="236">
        <v>0</v>
      </c>
      <c r="V134" s="236">
        <v>0</v>
      </c>
      <c r="W134" s="236">
        <v>0</v>
      </c>
      <c r="X134" s="236">
        <v>0</v>
      </c>
      <c r="Y134" s="236">
        <v>0</v>
      </c>
      <c r="Z134" s="236">
        <v>0</v>
      </c>
      <c r="AA134" s="236">
        <v>0</v>
      </c>
      <c r="AB134" s="236">
        <v>0</v>
      </c>
      <c r="AC134" s="236">
        <v>0</v>
      </c>
      <c r="AD134" s="236">
        <v>0</v>
      </c>
      <c r="AE134" s="236">
        <v>0</v>
      </c>
      <c r="AF134" s="236">
        <v>0</v>
      </c>
      <c r="AG134" s="236">
        <v>0</v>
      </c>
      <c r="AH134" s="236">
        <v>0</v>
      </c>
      <c r="AI134" s="236">
        <v>0</v>
      </c>
      <c r="AJ134" s="236">
        <v>0</v>
      </c>
      <c r="AK134" s="236">
        <v>0</v>
      </c>
      <c r="AL134" s="236">
        <v>0</v>
      </c>
      <c r="AM134" s="236">
        <v>0</v>
      </c>
      <c r="AN134" s="236">
        <v>0</v>
      </c>
      <c r="AO134" s="236">
        <v>0</v>
      </c>
      <c r="AP134" s="236">
        <v>0</v>
      </c>
      <c r="AQ134" s="236">
        <v>0</v>
      </c>
      <c r="AR134" s="236">
        <v>0</v>
      </c>
      <c r="AS134" s="236">
        <v>0</v>
      </c>
      <c r="AT134" s="236">
        <v>0</v>
      </c>
      <c r="AU134" s="236">
        <v>0</v>
      </c>
      <c r="AV134" s="236">
        <v>0</v>
      </c>
      <c r="AW134" s="236">
        <v>0</v>
      </c>
      <c r="AX134" s="236">
        <v>0</v>
      </c>
      <c r="AY134" s="236">
        <v>0</v>
      </c>
      <c r="AZ134" s="236">
        <v>0</v>
      </c>
      <c r="BA134" s="236">
        <v>0</v>
      </c>
      <c r="BB134" s="236">
        <v>0</v>
      </c>
      <c r="BC134" s="236">
        <v>0</v>
      </c>
      <c r="BD134" s="236">
        <v>0</v>
      </c>
      <c r="BE134" s="236">
        <v>0</v>
      </c>
      <c r="BF134" s="236">
        <v>0</v>
      </c>
      <c r="BG134" s="236">
        <v>0</v>
      </c>
      <c r="BH134" s="236">
        <v>0</v>
      </c>
      <c r="BI134" s="236">
        <v>0</v>
      </c>
      <c r="BJ134" s="236">
        <v>0</v>
      </c>
      <c r="BK134" s="236">
        <v>0</v>
      </c>
      <c r="BL134" s="236">
        <v>0</v>
      </c>
      <c r="BM134" s="236">
        <v>0</v>
      </c>
      <c r="BN134" s="236">
        <v>0</v>
      </c>
      <c r="BO134" s="236">
        <v>0</v>
      </c>
      <c r="BP134" s="236">
        <v>0</v>
      </c>
      <c r="BQ134" s="236">
        <v>0</v>
      </c>
      <c r="BR134" s="236">
        <v>0</v>
      </c>
      <c r="BS134" s="236">
        <v>0</v>
      </c>
      <c r="BT134" s="236">
        <v>0</v>
      </c>
      <c r="BU134" s="236">
        <v>0</v>
      </c>
      <c r="BV134" s="236">
        <v>0</v>
      </c>
      <c r="BW134" s="236">
        <v>0</v>
      </c>
      <c r="BX134" s="236">
        <v>0</v>
      </c>
      <c r="BY134" s="236">
        <v>0</v>
      </c>
      <c r="BZ134" s="236">
        <v>0</v>
      </c>
      <c r="CA134" s="236">
        <v>0</v>
      </c>
      <c r="CB134" s="236">
        <v>0</v>
      </c>
      <c r="CC134" s="236">
        <v>0</v>
      </c>
      <c r="CD134" s="236">
        <v>0</v>
      </c>
      <c r="CE134" s="236">
        <v>0</v>
      </c>
      <c r="CF134" s="236">
        <v>0</v>
      </c>
      <c r="CG134" s="236">
        <v>0</v>
      </c>
      <c r="CH134" s="236">
        <v>0</v>
      </c>
      <c r="CI134" s="236">
        <v>0</v>
      </c>
      <c r="CJ134" s="236">
        <v>0</v>
      </c>
      <c r="CK134" s="236">
        <v>0</v>
      </c>
      <c r="CL134" s="236">
        <v>0</v>
      </c>
      <c r="CM134" s="236">
        <v>0</v>
      </c>
      <c r="CN134" s="236">
        <v>0</v>
      </c>
      <c r="CO134" s="236">
        <v>0</v>
      </c>
      <c r="CP134" s="236">
        <v>0</v>
      </c>
      <c r="CQ134" s="236">
        <v>0</v>
      </c>
      <c r="CR134" s="236">
        <v>0</v>
      </c>
      <c r="CS134" s="236">
        <v>0</v>
      </c>
      <c r="CT134" s="236">
        <v>0</v>
      </c>
      <c r="CU134" s="236">
        <v>0</v>
      </c>
      <c r="CV134" s="236">
        <v>0</v>
      </c>
      <c r="CW134" s="236">
        <v>0</v>
      </c>
      <c r="CX134" s="236">
        <v>0</v>
      </c>
      <c r="CY134" s="236">
        <v>0</v>
      </c>
      <c r="CZ134" s="236">
        <v>0</v>
      </c>
      <c r="DA134" s="236">
        <v>0</v>
      </c>
    </row>
    <row r="135" spans="1:105">
      <c r="A135" s="242" t="s">
        <v>1713</v>
      </c>
      <c r="B135" s="236">
        <v>0</v>
      </c>
      <c r="C135" s="236">
        <v>0</v>
      </c>
      <c r="D135" s="236">
        <v>0</v>
      </c>
      <c r="E135" s="236">
        <v>0</v>
      </c>
      <c r="F135" s="236">
        <v>0</v>
      </c>
      <c r="G135" s="236">
        <v>0</v>
      </c>
      <c r="H135" s="236">
        <v>0</v>
      </c>
      <c r="I135" s="236">
        <v>0</v>
      </c>
      <c r="J135" s="236">
        <v>0</v>
      </c>
      <c r="K135" s="236">
        <v>0</v>
      </c>
      <c r="L135" s="236">
        <v>0</v>
      </c>
      <c r="M135" s="236">
        <v>0</v>
      </c>
      <c r="N135" s="236">
        <v>0</v>
      </c>
      <c r="O135" s="236">
        <v>0</v>
      </c>
      <c r="P135" s="236">
        <v>0</v>
      </c>
      <c r="Q135" s="236">
        <v>0</v>
      </c>
      <c r="R135" s="236">
        <v>0</v>
      </c>
      <c r="S135" s="236">
        <v>0</v>
      </c>
      <c r="T135" s="236">
        <v>0</v>
      </c>
      <c r="U135" s="236">
        <v>0</v>
      </c>
      <c r="V135" s="236">
        <v>0</v>
      </c>
      <c r="W135" s="236">
        <v>0</v>
      </c>
      <c r="X135" s="236">
        <v>0</v>
      </c>
      <c r="Y135" s="236">
        <v>0</v>
      </c>
      <c r="Z135" s="236">
        <v>0</v>
      </c>
      <c r="AA135" s="236">
        <v>0</v>
      </c>
      <c r="AB135" s="236">
        <v>0</v>
      </c>
      <c r="AC135" s="236">
        <v>0</v>
      </c>
      <c r="AD135" s="236">
        <v>0</v>
      </c>
      <c r="AE135" s="236">
        <v>0</v>
      </c>
      <c r="AF135" s="236">
        <v>0</v>
      </c>
      <c r="AG135" s="236">
        <v>0</v>
      </c>
      <c r="AH135" s="236">
        <v>0</v>
      </c>
      <c r="AI135" s="236">
        <v>0</v>
      </c>
      <c r="AJ135" s="236">
        <v>0</v>
      </c>
      <c r="AK135" s="236">
        <v>1498811</v>
      </c>
      <c r="AL135" s="236">
        <v>1393526</v>
      </c>
      <c r="AM135" s="236">
        <v>1738862</v>
      </c>
      <c r="AN135" s="236">
        <v>4631199</v>
      </c>
      <c r="AO135" s="236">
        <v>2423947</v>
      </c>
      <c r="AP135" s="236">
        <v>2234792</v>
      </c>
      <c r="AQ135" s="236">
        <v>2133791</v>
      </c>
      <c r="AR135" s="236">
        <v>2002076</v>
      </c>
      <c r="AS135" s="236">
        <v>1921255</v>
      </c>
      <c r="AT135" s="236">
        <v>1814057</v>
      </c>
      <c r="AU135" s="236">
        <v>1725571</v>
      </c>
      <c r="AV135" s="236">
        <v>1674443</v>
      </c>
      <c r="AW135" s="236">
        <v>1572951</v>
      </c>
      <c r="AX135" s="236">
        <v>1531449</v>
      </c>
      <c r="AY135" s="236">
        <v>1461611</v>
      </c>
      <c r="AZ135" s="236">
        <v>1387031</v>
      </c>
      <c r="BA135" s="236">
        <v>21882974</v>
      </c>
      <c r="BB135" s="236">
        <v>1382335</v>
      </c>
      <c r="BC135" s="236">
        <v>1277259</v>
      </c>
      <c r="BD135" s="236">
        <v>1266234</v>
      </c>
      <c r="BE135" s="236">
        <v>1235738</v>
      </c>
      <c r="BF135" s="236">
        <v>1215661</v>
      </c>
      <c r="BG135" s="236">
        <v>1175167</v>
      </c>
      <c r="BH135" s="236">
        <v>1141656</v>
      </c>
      <c r="BI135" s="236">
        <v>1128620</v>
      </c>
      <c r="BJ135" s="236">
        <v>1078804</v>
      </c>
      <c r="BK135" s="236">
        <v>1066064</v>
      </c>
      <c r="BL135" s="236">
        <v>1032466</v>
      </c>
      <c r="BM135" s="236">
        <v>993728</v>
      </c>
      <c r="BN135" s="236">
        <v>13993732</v>
      </c>
      <c r="BO135" s="236">
        <v>1001195</v>
      </c>
      <c r="BP135" s="236">
        <v>935574</v>
      </c>
      <c r="BQ135" s="236">
        <v>936510</v>
      </c>
      <c r="BR135" s="236">
        <v>923794</v>
      </c>
      <c r="BS135" s="236">
        <v>916753</v>
      </c>
      <c r="BT135" s="236">
        <v>894057</v>
      </c>
      <c r="BU135" s="236">
        <v>875843</v>
      </c>
      <c r="BV135" s="236">
        <v>872364</v>
      </c>
      <c r="BW135" s="236">
        <v>840083</v>
      </c>
      <c r="BX135" s="236">
        <v>835503</v>
      </c>
      <c r="BY135" s="236">
        <v>814504</v>
      </c>
      <c r="BZ135" s="236">
        <v>789261</v>
      </c>
      <c r="CA135" s="236">
        <v>10635441</v>
      </c>
      <c r="CB135" s="236">
        <v>799182</v>
      </c>
      <c r="CC135" s="236">
        <v>750952</v>
      </c>
      <c r="CD135" s="236">
        <v>755259</v>
      </c>
      <c r="CE135" s="236">
        <v>749141</v>
      </c>
      <c r="CF135" s="236">
        <v>746763</v>
      </c>
      <c r="CG135" s="236">
        <v>731672</v>
      </c>
      <c r="CH135" s="236">
        <v>720020</v>
      </c>
      <c r="CI135" s="236">
        <v>720082</v>
      </c>
      <c r="CJ135" s="236">
        <v>696335</v>
      </c>
      <c r="CK135" s="236">
        <v>695016</v>
      </c>
      <c r="CL135" s="236">
        <v>680992</v>
      </c>
      <c r="CM135" s="236">
        <v>666804</v>
      </c>
      <c r="CN135" s="236">
        <v>8712218</v>
      </c>
      <c r="CO135" s="236">
        <v>672347</v>
      </c>
      <c r="CP135" s="236">
        <v>642439</v>
      </c>
      <c r="CQ135" s="236">
        <v>644440</v>
      </c>
      <c r="CR135" s="236">
        <v>635588</v>
      </c>
      <c r="CS135" s="236">
        <v>635294</v>
      </c>
      <c r="CT135" s="236">
        <v>624258</v>
      </c>
      <c r="CU135" s="236">
        <v>616078</v>
      </c>
      <c r="CV135" s="236">
        <v>617705</v>
      </c>
      <c r="CW135" s="236">
        <v>598943</v>
      </c>
      <c r="CX135" s="236">
        <v>599170</v>
      </c>
      <c r="CY135" s="236">
        <v>587720</v>
      </c>
      <c r="CZ135" s="236">
        <v>573350</v>
      </c>
      <c r="DA135" s="236">
        <v>7447332</v>
      </c>
    </row>
    <row r="136" spans="1:105">
      <c r="A136" s="242" t="s">
        <v>1714</v>
      </c>
      <c r="B136" s="236">
        <v>0</v>
      </c>
      <c r="C136" s="236">
        <v>0</v>
      </c>
      <c r="D136" s="236">
        <v>0</v>
      </c>
      <c r="E136" s="236">
        <v>0</v>
      </c>
      <c r="F136" s="236">
        <v>0</v>
      </c>
      <c r="G136" s="236">
        <v>0</v>
      </c>
      <c r="H136" s="236">
        <v>0</v>
      </c>
      <c r="I136" s="236">
        <v>0</v>
      </c>
      <c r="J136" s="236">
        <v>0</v>
      </c>
      <c r="K136" s="236">
        <v>0</v>
      </c>
      <c r="L136" s="236">
        <v>0</v>
      </c>
      <c r="M136" s="236">
        <v>0</v>
      </c>
      <c r="N136" s="236">
        <v>0</v>
      </c>
      <c r="O136" s="236">
        <v>0</v>
      </c>
      <c r="P136" s="236">
        <v>0</v>
      </c>
      <c r="Q136" s="236">
        <v>0</v>
      </c>
      <c r="R136" s="236">
        <v>0</v>
      </c>
      <c r="S136" s="236">
        <v>0</v>
      </c>
      <c r="T136" s="236">
        <v>0</v>
      </c>
      <c r="U136" s="236">
        <v>0</v>
      </c>
      <c r="V136" s="236">
        <v>0</v>
      </c>
      <c r="W136" s="236">
        <v>0</v>
      </c>
      <c r="X136" s="236">
        <v>0</v>
      </c>
      <c r="Y136" s="236">
        <v>0</v>
      </c>
      <c r="Z136" s="236">
        <v>0</v>
      </c>
      <c r="AA136" s="236">
        <v>0</v>
      </c>
      <c r="AB136" s="236">
        <v>0</v>
      </c>
      <c r="AC136" s="236">
        <v>0</v>
      </c>
      <c r="AD136" s="236">
        <v>0</v>
      </c>
      <c r="AE136" s="236">
        <v>0</v>
      </c>
      <c r="AF136" s="236">
        <v>0</v>
      </c>
      <c r="AG136" s="236">
        <v>0</v>
      </c>
      <c r="AH136" s="236">
        <v>0</v>
      </c>
      <c r="AI136" s="236">
        <v>0</v>
      </c>
      <c r="AJ136" s="236">
        <v>0</v>
      </c>
      <c r="AK136" s="236">
        <v>-6303885</v>
      </c>
      <c r="AL136" s="236">
        <v>-15488213</v>
      </c>
      <c r="AM136" s="236">
        <v>-6492330</v>
      </c>
      <c r="AN136" s="236">
        <v>-28284428</v>
      </c>
      <c r="AO136" s="236">
        <v>0</v>
      </c>
      <c r="AP136" s="236">
        <v>0</v>
      </c>
      <c r="AQ136" s="236">
        <v>0</v>
      </c>
      <c r="AR136" s="236">
        <v>0</v>
      </c>
      <c r="AS136" s="236">
        <v>0</v>
      </c>
      <c r="AT136" s="236">
        <v>0</v>
      </c>
      <c r="AU136" s="236">
        <v>0</v>
      </c>
      <c r="AV136" s="236">
        <v>0</v>
      </c>
      <c r="AW136" s="236">
        <v>0</v>
      </c>
      <c r="AX136" s="236">
        <v>0</v>
      </c>
      <c r="AY136" s="236">
        <v>0</v>
      </c>
      <c r="AZ136" s="236">
        <v>0</v>
      </c>
      <c r="BA136" s="236">
        <v>0</v>
      </c>
      <c r="BB136" s="236">
        <v>0</v>
      </c>
      <c r="BC136" s="236">
        <v>0</v>
      </c>
      <c r="BD136" s="236">
        <v>0</v>
      </c>
      <c r="BE136" s="236">
        <v>0</v>
      </c>
      <c r="BF136" s="236">
        <v>0</v>
      </c>
      <c r="BG136" s="236">
        <v>0</v>
      </c>
      <c r="BH136" s="236">
        <v>0</v>
      </c>
      <c r="BI136" s="236">
        <v>0</v>
      </c>
      <c r="BJ136" s="236">
        <v>0</v>
      </c>
      <c r="BK136" s="236">
        <v>0</v>
      </c>
      <c r="BL136" s="236">
        <v>0</v>
      </c>
      <c r="BM136" s="236">
        <v>0</v>
      </c>
      <c r="BN136" s="236">
        <v>0</v>
      </c>
      <c r="BO136" s="236">
        <v>0</v>
      </c>
      <c r="BP136" s="236">
        <v>0</v>
      </c>
      <c r="BQ136" s="236">
        <v>0</v>
      </c>
      <c r="BR136" s="236">
        <v>0</v>
      </c>
      <c r="BS136" s="236">
        <v>0</v>
      </c>
      <c r="BT136" s="236">
        <v>0</v>
      </c>
      <c r="BU136" s="236">
        <v>0</v>
      </c>
      <c r="BV136" s="236">
        <v>0</v>
      </c>
      <c r="BW136" s="236">
        <v>0</v>
      </c>
      <c r="BX136" s="236">
        <v>0</v>
      </c>
      <c r="BY136" s="236">
        <v>0</v>
      </c>
      <c r="BZ136" s="236">
        <v>0</v>
      </c>
      <c r="CA136" s="236">
        <v>0</v>
      </c>
      <c r="CB136" s="236">
        <v>0</v>
      </c>
      <c r="CC136" s="236">
        <v>0</v>
      </c>
      <c r="CD136" s="236">
        <v>0</v>
      </c>
      <c r="CE136" s="236">
        <v>0</v>
      </c>
      <c r="CF136" s="236">
        <v>0</v>
      </c>
      <c r="CG136" s="236">
        <v>0</v>
      </c>
      <c r="CH136" s="236">
        <v>0</v>
      </c>
      <c r="CI136" s="236">
        <v>0</v>
      </c>
      <c r="CJ136" s="236">
        <v>0</v>
      </c>
      <c r="CK136" s="236">
        <v>0</v>
      </c>
      <c r="CL136" s="236">
        <v>0</v>
      </c>
      <c r="CM136" s="236">
        <v>0</v>
      </c>
      <c r="CN136" s="236">
        <v>0</v>
      </c>
      <c r="CO136" s="236">
        <v>0</v>
      </c>
      <c r="CP136" s="236">
        <v>0</v>
      </c>
      <c r="CQ136" s="236">
        <v>0</v>
      </c>
      <c r="CR136" s="236">
        <v>0</v>
      </c>
      <c r="CS136" s="236">
        <v>0</v>
      </c>
      <c r="CT136" s="236">
        <v>0</v>
      </c>
      <c r="CU136" s="236">
        <v>0</v>
      </c>
      <c r="CV136" s="236">
        <v>0</v>
      </c>
      <c r="CW136" s="236">
        <v>0</v>
      </c>
      <c r="CX136" s="236">
        <v>0</v>
      </c>
      <c r="CY136" s="236">
        <v>0</v>
      </c>
      <c r="CZ136" s="236">
        <v>0</v>
      </c>
      <c r="DA136" s="236">
        <v>0</v>
      </c>
    </row>
    <row r="137" spans="1:105">
      <c r="A137" s="242" t="s">
        <v>1715</v>
      </c>
      <c r="B137" s="236">
        <v>0</v>
      </c>
      <c r="C137" s="236">
        <v>0</v>
      </c>
      <c r="D137" s="236">
        <v>0</v>
      </c>
      <c r="E137" s="236">
        <v>0</v>
      </c>
      <c r="F137" s="236">
        <v>0</v>
      </c>
      <c r="G137" s="236">
        <v>0</v>
      </c>
      <c r="H137" s="236">
        <v>0</v>
      </c>
      <c r="I137" s="236">
        <v>0</v>
      </c>
      <c r="J137" s="236">
        <v>0</v>
      </c>
      <c r="K137" s="236">
        <v>0</v>
      </c>
      <c r="L137" s="236">
        <v>0</v>
      </c>
      <c r="M137" s="236">
        <v>0</v>
      </c>
      <c r="N137" s="236">
        <v>0</v>
      </c>
      <c r="O137" s="236">
        <v>0</v>
      </c>
      <c r="P137" s="236">
        <v>0</v>
      </c>
      <c r="Q137" s="236">
        <v>0</v>
      </c>
      <c r="R137" s="236">
        <v>0</v>
      </c>
      <c r="S137" s="236">
        <v>0</v>
      </c>
      <c r="T137" s="236">
        <v>0</v>
      </c>
      <c r="U137" s="236">
        <v>0</v>
      </c>
      <c r="V137" s="236">
        <v>0</v>
      </c>
      <c r="W137" s="236">
        <v>0</v>
      </c>
      <c r="X137" s="236">
        <v>0</v>
      </c>
      <c r="Y137" s="236">
        <v>0</v>
      </c>
      <c r="Z137" s="236">
        <v>0</v>
      </c>
      <c r="AA137" s="236">
        <v>0</v>
      </c>
      <c r="AB137" s="236">
        <v>0</v>
      </c>
      <c r="AC137" s="236">
        <v>0</v>
      </c>
      <c r="AD137" s="236">
        <v>0</v>
      </c>
      <c r="AE137" s="236">
        <v>0</v>
      </c>
      <c r="AF137" s="236">
        <v>0</v>
      </c>
      <c r="AG137" s="236">
        <v>0</v>
      </c>
      <c r="AH137" s="236">
        <v>0</v>
      </c>
      <c r="AI137" s="236">
        <v>0</v>
      </c>
      <c r="AJ137" s="236">
        <v>0</v>
      </c>
      <c r="AK137" s="236">
        <v>-1316</v>
      </c>
      <c r="AL137" s="236">
        <v>-1316</v>
      </c>
      <c r="AM137" s="236">
        <v>-1315</v>
      </c>
      <c r="AN137" s="236">
        <v>-3947</v>
      </c>
      <c r="AO137" s="236">
        <v>-1316</v>
      </c>
      <c r="AP137" s="236">
        <v>-1316</v>
      </c>
      <c r="AQ137" s="236">
        <v>-1316</v>
      </c>
      <c r="AR137" s="236">
        <v>-1316</v>
      </c>
      <c r="AS137" s="236">
        <v>-1316</v>
      </c>
      <c r="AT137" s="236">
        <v>-1316</v>
      </c>
      <c r="AU137" s="236">
        <v>-1316</v>
      </c>
      <c r="AV137" s="236">
        <v>-1316</v>
      </c>
      <c r="AW137" s="236">
        <v>-1316</v>
      </c>
      <c r="AX137" s="236">
        <v>-1316</v>
      </c>
      <c r="AY137" s="236">
        <v>-1315</v>
      </c>
      <c r="AZ137" s="236">
        <v>-1316</v>
      </c>
      <c r="BA137" s="236">
        <v>-15791</v>
      </c>
      <c r="BB137" s="236">
        <v>-1316</v>
      </c>
      <c r="BC137" s="236">
        <v>-1316</v>
      </c>
      <c r="BD137" s="236">
        <v>-1316</v>
      </c>
      <c r="BE137" s="236">
        <v>-1316</v>
      </c>
      <c r="BF137" s="236">
        <v>-1316</v>
      </c>
      <c r="BG137" s="236">
        <v>-1316</v>
      </c>
      <c r="BH137" s="236">
        <v>-1316</v>
      </c>
      <c r="BI137" s="236">
        <v>-1316</v>
      </c>
      <c r="BJ137" s="236">
        <v>-1316</v>
      </c>
      <c r="BK137" s="236">
        <v>-1315</v>
      </c>
      <c r="BL137" s="236">
        <v>-1316</v>
      </c>
      <c r="BM137" s="236">
        <v>-1316</v>
      </c>
      <c r="BN137" s="236">
        <v>-15791</v>
      </c>
      <c r="BO137" s="236">
        <v>-1316</v>
      </c>
      <c r="BP137" s="236">
        <v>-1316</v>
      </c>
      <c r="BQ137" s="236">
        <v>-1316</v>
      </c>
      <c r="BR137" s="236">
        <v>-1316</v>
      </c>
      <c r="BS137" s="236">
        <v>-1316</v>
      </c>
      <c r="BT137" s="236">
        <v>-1316</v>
      </c>
      <c r="BU137" s="236">
        <v>-1316</v>
      </c>
      <c r="BV137" s="236">
        <v>-1316</v>
      </c>
      <c r="BW137" s="236">
        <v>-1315</v>
      </c>
      <c r="BX137" s="236">
        <v>-1316</v>
      </c>
      <c r="BY137" s="236">
        <v>-1316</v>
      </c>
      <c r="BZ137" s="236">
        <v>-1316</v>
      </c>
      <c r="CA137" s="236">
        <v>-15791</v>
      </c>
      <c r="CB137" s="236">
        <v>-1316</v>
      </c>
      <c r="CC137" s="236">
        <v>-1316</v>
      </c>
      <c r="CD137" s="236">
        <v>-1316</v>
      </c>
      <c r="CE137" s="236">
        <v>-1316</v>
      </c>
      <c r="CF137" s="236">
        <v>-1316</v>
      </c>
      <c r="CG137" s="236">
        <v>-1316</v>
      </c>
      <c r="CH137" s="236">
        <v>-1316</v>
      </c>
      <c r="CI137" s="236">
        <v>-1315</v>
      </c>
      <c r="CJ137" s="236">
        <v>-1316</v>
      </c>
      <c r="CK137" s="236">
        <v>-1316</v>
      </c>
      <c r="CL137" s="236">
        <v>-1316</v>
      </c>
      <c r="CM137" s="236">
        <v>-1316</v>
      </c>
      <c r="CN137" s="236">
        <v>-15791</v>
      </c>
      <c r="CO137" s="236">
        <v>-1316</v>
      </c>
      <c r="CP137" s="236">
        <v>-1316</v>
      </c>
      <c r="CQ137" s="236">
        <v>-1316</v>
      </c>
      <c r="CR137" s="236">
        <v>-1316</v>
      </c>
      <c r="CS137" s="236">
        <v>-1316</v>
      </c>
      <c r="CT137" s="236">
        <v>-1316</v>
      </c>
      <c r="CU137" s="236">
        <v>-1315</v>
      </c>
      <c r="CV137" s="236">
        <v>-1316</v>
      </c>
      <c r="CW137" s="236">
        <v>-1316</v>
      </c>
      <c r="CX137" s="236">
        <v>-1316</v>
      </c>
      <c r="CY137" s="236">
        <v>-1316</v>
      </c>
      <c r="CZ137" s="236">
        <v>-1316</v>
      </c>
      <c r="DA137" s="236">
        <v>-15791</v>
      </c>
    </row>
    <row r="138" spans="1:105">
      <c r="A138" s="242" t="s">
        <v>1716</v>
      </c>
      <c r="B138" s="236">
        <v>0</v>
      </c>
      <c r="C138" s="236">
        <v>0</v>
      </c>
      <c r="D138" s="236">
        <v>0</v>
      </c>
      <c r="E138" s="236">
        <v>0</v>
      </c>
      <c r="F138" s="236">
        <v>0</v>
      </c>
      <c r="G138" s="236">
        <v>0</v>
      </c>
      <c r="H138" s="236">
        <v>0</v>
      </c>
      <c r="I138" s="236">
        <v>0</v>
      </c>
      <c r="J138" s="236">
        <v>0</v>
      </c>
      <c r="K138" s="236">
        <v>0</v>
      </c>
      <c r="L138" s="236">
        <v>0</v>
      </c>
      <c r="M138" s="236">
        <v>0</v>
      </c>
      <c r="N138" s="236">
        <v>0</v>
      </c>
      <c r="O138" s="236">
        <v>0</v>
      </c>
      <c r="P138" s="236">
        <v>0</v>
      </c>
      <c r="Q138" s="236">
        <v>0</v>
      </c>
      <c r="R138" s="236">
        <v>0</v>
      </c>
      <c r="S138" s="236">
        <v>0</v>
      </c>
      <c r="T138" s="236">
        <v>0</v>
      </c>
      <c r="U138" s="236">
        <v>0</v>
      </c>
      <c r="V138" s="236">
        <v>0</v>
      </c>
      <c r="W138" s="236">
        <v>0</v>
      </c>
      <c r="X138" s="236">
        <v>0</v>
      </c>
      <c r="Y138" s="236">
        <v>0</v>
      </c>
      <c r="Z138" s="236">
        <v>0</v>
      </c>
      <c r="AA138" s="236">
        <v>0</v>
      </c>
      <c r="AB138" s="236">
        <v>0</v>
      </c>
      <c r="AC138" s="236">
        <v>0</v>
      </c>
      <c r="AD138" s="236">
        <v>0</v>
      </c>
      <c r="AE138" s="236">
        <v>0</v>
      </c>
      <c r="AF138" s="236">
        <v>0</v>
      </c>
      <c r="AG138" s="236">
        <v>0</v>
      </c>
      <c r="AH138" s="236">
        <v>0</v>
      </c>
      <c r="AI138" s="236">
        <v>0</v>
      </c>
      <c r="AJ138" s="236">
        <v>0</v>
      </c>
      <c r="AK138" s="236">
        <v>806</v>
      </c>
      <c r="AL138" s="236">
        <v>805</v>
      </c>
      <c r="AM138" s="236">
        <v>806</v>
      </c>
      <c r="AN138" s="236">
        <v>2417</v>
      </c>
      <c r="AO138" s="236">
        <v>805</v>
      </c>
      <c r="AP138" s="236">
        <v>806</v>
      </c>
      <c r="AQ138" s="236">
        <v>806</v>
      </c>
      <c r="AR138" s="236">
        <v>805</v>
      </c>
      <c r="AS138" s="236">
        <v>806</v>
      </c>
      <c r="AT138" s="236">
        <v>806</v>
      </c>
      <c r="AU138" s="236">
        <v>805</v>
      </c>
      <c r="AV138" s="236">
        <v>806</v>
      </c>
      <c r="AW138" s="236">
        <v>806</v>
      </c>
      <c r="AX138" s="236">
        <v>805</v>
      </c>
      <c r="AY138" s="236">
        <v>806</v>
      </c>
      <c r="AZ138" s="236">
        <v>805</v>
      </c>
      <c r="BA138" s="236">
        <v>9667</v>
      </c>
      <c r="BB138" s="236">
        <v>806</v>
      </c>
      <c r="BC138" s="236">
        <v>806</v>
      </c>
      <c r="BD138" s="236">
        <v>805</v>
      </c>
      <c r="BE138" s="236">
        <v>806</v>
      </c>
      <c r="BF138" s="236">
        <v>806</v>
      </c>
      <c r="BG138" s="236">
        <v>805</v>
      </c>
      <c r="BH138" s="236">
        <v>806</v>
      </c>
      <c r="BI138" s="236">
        <v>805</v>
      </c>
      <c r="BJ138" s="236">
        <v>806</v>
      </c>
      <c r="BK138" s="236">
        <v>806</v>
      </c>
      <c r="BL138" s="236">
        <v>805</v>
      </c>
      <c r="BM138" s="236">
        <v>806</v>
      </c>
      <c r="BN138" s="236">
        <v>9668</v>
      </c>
      <c r="BO138" s="236">
        <v>806</v>
      </c>
      <c r="BP138" s="236">
        <v>805</v>
      </c>
      <c r="BQ138" s="236">
        <v>806</v>
      </c>
      <c r="BR138" s="236">
        <v>805</v>
      </c>
      <c r="BS138" s="236">
        <v>806</v>
      </c>
      <c r="BT138" s="236">
        <v>806</v>
      </c>
      <c r="BU138" s="236">
        <v>805</v>
      </c>
      <c r="BV138" s="236">
        <v>806</v>
      </c>
      <c r="BW138" s="236">
        <v>806</v>
      </c>
      <c r="BX138" s="236">
        <v>805</v>
      </c>
      <c r="BY138" s="236">
        <v>806</v>
      </c>
      <c r="BZ138" s="236">
        <v>806</v>
      </c>
      <c r="CA138" s="236">
        <v>9668</v>
      </c>
      <c r="CB138" s="236">
        <v>805</v>
      </c>
      <c r="CC138" s="236">
        <v>806</v>
      </c>
      <c r="CD138" s="236">
        <v>805</v>
      </c>
      <c r="CE138" s="236">
        <v>806</v>
      </c>
      <c r="CF138" s="236">
        <v>806</v>
      </c>
      <c r="CG138" s="236">
        <v>805</v>
      </c>
      <c r="CH138" s="236">
        <v>806</v>
      </c>
      <c r="CI138" s="236">
        <v>806</v>
      </c>
      <c r="CJ138" s="236">
        <v>805</v>
      </c>
      <c r="CK138" s="236">
        <v>806</v>
      </c>
      <c r="CL138" s="236">
        <v>805</v>
      </c>
      <c r="CM138" s="236">
        <v>806</v>
      </c>
      <c r="CN138" s="236">
        <v>9667</v>
      </c>
      <c r="CO138" s="236">
        <v>806</v>
      </c>
      <c r="CP138" s="236">
        <v>805</v>
      </c>
      <c r="CQ138" s="236">
        <v>806</v>
      </c>
      <c r="CR138" s="236">
        <v>806</v>
      </c>
      <c r="CS138" s="236">
        <v>805</v>
      </c>
      <c r="CT138" s="236">
        <v>806</v>
      </c>
      <c r="CU138" s="236">
        <v>805</v>
      </c>
      <c r="CV138" s="236">
        <v>806</v>
      </c>
      <c r="CW138" s="236">
        <v>806</v>
      </c>
      <c r="CX138" s="236">
        <v>805</v>
      </c>
      <c r="CY138" s="236">
        <v>806</v>
      </c>
      <c r="CZ138" s="236">
        <v>806</v>
      </c>
      <c r="DA138" s="236">
        <v>9668</v>
      </c>
    </row>
    <row r="139" spans="1:105">
      <c r="A139" s="242" t="s">
        <v>1769</v>
      </c>
      <c r="B139" s="236">
        <v>0</v>
      </c>
      <c r="C139" s="236">
        <v>0</v>
      </c>
      <c r="D139" s="236">
        <v>0</v>
      </c>
      <c r="E139" s="236">
        <v>0</v>
      </c>
      <c r="F139" s="236">
        <v>0</v>
      </c>
      <c r="G139" s="236">
        <v>0</v>
      </c>
      <c r="H139" s="236">
        <v>0</v>
      </c>
      <c r="I139" s="236">
        <v>0</v>
      </c>
      <c r="J139" s="236">
        <v>0</v>
      </c>
      <c r="K139" s="236">
        <v>0</v>
      </c>
      <c r="L139" s="236">
        <v>0</v>
      </c>
      <c r="M139" s="236">
        <v>0</v>
      </c>
      <c r="N139" s="236">
        <v>0</v>
      </c>
      <c r="O139" s="236">
        <v>0</v>
      </c>
      <c r="P139" s="236">
        <v>0</v>
      </c>
      <c r="Q139" s="236">
        <v>0</v>
      </c>
      <c r="R139" s="236">
        <v>0</v>
      </c>
      <c r="S139" s="236">
        <v>0</v>
      </c>
      <c r="T139" s="236">
        <v>0</v>
      </c>
      <c r="U139" s="236">
        <v>0</v>
      </c>
      <c r="V139" s="236">
        <v>0</v>
      </c>
      <c r="W139" s="236">
        <v>0</v>
      </c>
      <c r="X139" s="236">
        <v>0</v>
      </c>
      <c r="Y139" s="236">
        <v>0</v>
      </c>
      <c r="Z139" s="236">
        <v>0</v>
      </c>
      <c r="AA139" s="236">
        <v>0</v>
      </c>
      <c r="AB139" s="236">
        <v>0</v>
      </c>
      <c r="AC139" s="236">
        <v>0</v>
      </c>
      <c r="AD139" s="236">
        <v>0</v>
      </c>
      <c r="AE139" s="236">
        <v>0</v>
      </c>
      <c r="AF139" s="236">
        <v>0</v>
      </c>
      <c r="AG139" s="236">
        <v>0</v>
      </c>
      <c r="AH139" s="236">
        <v>0</v>
      </c>
      <c r="AI139" s="236">
        <v>0</v>
      </c>
      <c r="AJ139" s="236">
        <v>0</v>
      </c>
      <c r="AK139" s="236">
        <v>-86662762</v>
      </c>
      <c r="AL139" s="236">
        <v>0</v>
      </c>
      <c r="AM139" s="236">
        <v>0</v>
      </c>
      <c r="AN139" s="236">
        <v>-86662762</v>
      </c>
      <c r="AO139" s="236">
        <v>0</v>
      </c>
      <c r="AP139" s="236">
        <v>0</v>
      </c>
      <c r="AQ139" s="236">
        <v>0</v>
      </c>
      <c r="AR139" s="236">
        <v>0</v>
      </c>
      <c r="AS139" s="236">
        <v>0</v>
      </c>
      <c r="AT139" s="236">
        <v>0</v>
      </c>
      <c r="AU139" s="236">
        <v>0</v>
      </c>
      <c r="AV139" s="236">
        <v>0</v>
      </c>
      <c r="AW139" s="236">
        <v>0</v>
      </c>
      <c r="AX139" s="236">
        <v>0</v>
      </c>
      <c r="AY139" s="236">
        <v>0</v>
      </c>
      <c r="AZ139" s="236">
        <v>0</v>
      </c>
      <c r="BA139" s="236">
        <v>0</v>
      </c>
      <c r="BB139" s="236">
        <v>0</v>
      </c>
      <c r="BC139" s="236">
        <v>0</v>
      </c>
      <c r="BD139" s="236">
        <v>0</v>
      </c>
      <c r="BE139" s="236">
        <v>0</v>
      </c>
      <c r="BF139" s="236">
        <v>0</v>
      </c>
      <c r="BG139" s="236">
        <v>0</v>
      </c>
      <c r="BH139" s="236">
        <v>0</v>
      </c>
      <c r="BI139" s="236">
        <v>0</v>
      </c>
      <c r="BJ139" s="236">
        <v>0</v>
      </c>
      <c r="BK139" s="236">
        <v>0</v>
      </c>
      <c r="BL139" s="236">
        <v>0</v>
      </c>
      <c r="BM139" s="236">
        <v>0</v>
      </c>
      <c r="BN139" s="236">
        <v>0</v>
      </c>
      <c r="BO139" s="236">
        <v>0</v>
      </c>
      <c r="BP139" s="236">
        <v>0</v>
      </c>
      <c r="BQ139" s="236">
        <v>0</v>
      </c>
      <c r="BR139" s="236">
        <v>0</v>
      </c>
      <c r="BS139" s="236">
        <v>0</v>
      </c>
      <c r="BT139" s="236">
        <v>0</v>
      </c>
      <c r="BU139" s="236">
        <v>0</v>
      </c>
      <c r="BV139" s="236">
        <v>0</v>
      </c>
      <c r="BW139" s="236">
        <v>0</v>
      </c>
      <c r="BX139" s="236">
        <v>0</v>
      </c>
      <c r="BY139" s="236">
        <v>0</v>
      </c>
      <c r="BZ139" s="236">
        <v>0</v>
      </c>
      <c r="CA139" s="236">
        <v>0</v>
      </c>
      <c r="CB139" s="236">
        <v>0</v>
      </c>
      <c r="CC139" s="236">
        <v>0</v>
      </c>
      <c r="CD139" s="236">
        <v>0</v>
      </c>
      <c r="CE139" s="236">
        <v>0</v>
      </c>
      <c r="CF139" s="236">
        <v>0</v>
      </c>
      <c r="CG139" s="236">
        <v>0</v>
      </c>
      <c r="CH139" s="236">
        <v>0</v>
      </c>
      <c r="CI139" s="236">
        <v>0</v>
      </c>
      <c r="CJ139" s="236">
        <v>0</v>
      </c>
      <c r="CK139" s="236">
        <v>0</v>
      </c>
      <c r="CL139" s="236">
        <v>0</v>
      </c>
      <c r="CM139" s="236">
        <v>0</v>
      </c>
      <c r="CN139" s="236">
        <v>0</v>
      </c>
      <c r="CO139" s="236">
        <v>0</v>
      </c>
      <c r="CP139" s="236">
        <v>0</v>
      </c>
      <c r="CQ139" s="236">
        <v>0</v>
      </c>
      <c r="CR139" s="236">
        <v>0</v>
      </c>
      <c r="CS139" s="236">
        <v>0</v>
      </c>
      <c r="CT139" s="236">
        <v>0</v>
      </c>
      <c r="CU139" s="236">
        <v>0</v>
      </c>
      <c r="CV139" s="236">
        <v>0</v>
      </c>
      <c r="CW139" s="236">
        <v>0</v>
      </c>
      <c r="CX139" s="236">
        <v>0</v>
      </c>
      <c r="CY139" s="236">
        <v>0</v>
      </c>
      <c r="CZ139" s="236">
        <v>0</v>
      </c>
      <c r="DA139" s="236">
        <v>0</v>
      </c>
    </row>
    <row r="140" spans="1:105">
      <c r="A140" s="242" t="s">
        <v>1736</v>
      </c>
      <c r="B140" s="248">
        <v>0</v>
      </c>
      <c r="C140" s="248">
        <v>0</v>
      </c>
      <c r="D140" s="248">
        <v>0</v>
      </c>
      <c r="E140" s="248">
        <v>0</v>
      </c>
      <c r="F140" s="248">
        <v>0</v>
      </c>
      <c r="G140" s="248">
        <v>0</v>
      </c>
      <c r="H140" s="248">
        <v>0</v>
      </c>
      <c r="I140" s="248">
        <v>0</v>
      </c>
      <c r="J140" s="248">
        <v>0</v>
      </c>
      <c r="K140" s="248">
        <v>0</v>
      </c>
      <c r="L140" s="248">
        <v>0</v>
      </c>
      <c r="M140" s="248">
        <v>0</v>
      </c>
      <c r="N140" s="248">
        <v>0</v>
      </c>
      <c r="O140" s="248">
        <v>0</v>
      </c>
      <c r="P140" s="248">
        <v>0</v>
      </c>
      <c r="Q140" s="248">
        <v>0</v>
      </c>
      <c r="R140" s="248">
        <v>0</v>
      </c>
      <c r="S140" s="248">
        <v>0</v>
      </c>
      <c r="T140" s="248">
        <v>0</v>
      </c>
      <c r="U140" s="248">
        <v>0</v>
      </c>
      <c r="V140" s="248">
        <v>0</v>
      </c>
      <c r="W140" s="248">
        <v>0</v>
      </c>
      <c r="X140" s="248">
        <v>0</v>
      </c>
      <c r="Y140" s="248">
        <v>0</v>
      </c>
      <c r="Z140" s="248">
        <v>0</v>
      </c>
      <c r="AA140" s="248">
        <v>0</v>
      </c>
      <c r="AB140" s="248">
        <v>0</v>
      </c>
      <c r="AC140" s="248">
        <v>0</v>
      </c>
      <c r="AD140" s="248">
        <v>0</v>
      </c>
      <c r="AE140" s="248">
        <v>0</v>
      </c>
      <c r="AF140" s="248">
        <v>0</v>
      </c>
      <c r="AG140" s="248">
        <v>0</v>
      </c>
      <c r="AH140" s="248">
        <v>0</v>
      </c>
      <c r="AI140" s="248">
        <v>0</v>
      </c>
      <c r="AJ140" s="248">
        <v>0</v>
      </c>
      <c r="AK140" s="248">
        <v>-98276465.032506898</v>
      </c>
      <c r="AL140" s="248">
        <v>-15204545.0818322</v>
      </c>
      <c r="AM140" s="248">
        <v>-5863324.0818322096</v>
      </c>
      <c r="AN140" s="248">
        <v>-119344334.196171</v>
      </c>
      <c r="AO140" s="248">
        <v>2126876.2439151001</v>
      </c>
      <c r="AP140" s="248">
        <v>1937722.2439151001</v>
      </c>
      <c r="AQ140" s="248">
        <v>1836721.2439151001</v>
      </c>
      <c r="AR140" s="248">
        <v>1705005.2439151001</v>
      </c>
      <c r="AS140" s="248">
        <v>1624185.2439151001</v>
      </c>
      <c r="AT140" s="248">
        <v>1516987.2439151001</v>
      </c>
      <c r="AU140" s="248">
        <v>1428500.2439151001</v>
      </c>
      <c r="AV140" s="248">
        <v>1377373.2439151001</v>
      </c>
      <c r="AW140" s="248">
        <v>1275881.2439151001</v>
      </c>
      <c r="AX140" s="248">
        <v>1234378.2439151001</v>
      </c>
      <c r="AY140" s="248">
        <v>1164542.2439151001</v>
      </c>
      <c r="AZ140" s="248">
        <v>1089960.2439151001</v>
      </c>
      <c r="BA140" s="248">
        <v>18318132.9269812</v>
      </c>
      <c r="BB140" s="248">
        <v>1192479.3303042499</v>
      </c>
      <c r="BC140" s="248">
        <v>1087403.3303042499</v>
      </c>
      <c r="BD140" s="248">
        <v>1076377.3303042499</v>
      </c>
      <c r="BE140" s="248">
        <v>1045882.33030425</v>
      </c>
      <c r="BF140" s="248">
        <v>1025805.33030425</v>
      </c>
      <c r="BG140" s="248">
        <v>985310.33030425105</v>
      </c>
      <c r="BH140" s="248">
        <v>951800.33030425105</v>
      </c>
      <c r="BI140" s="248">
        <v>938763.33030425105</v>
      </c>
      <c r="BJ140" s="248">
        <v>888948.33030425105</v>
      </c>
      <c r="BK140" s="248">
        <v>876209.33030425105</v>
      </c>
      <c r="BL140" s="248">
        <v>842609.33030425105</v>
      </c>
      <c r="BM140" s="248">
        <v>803872.33030425105</v>
      </c>
      <c r="BN140" s="248">
        <v>11715460.963651</v>
      </c>
      <c r="BO140" s="248">
        <v>860413.32375443599</v>
      </c>
      <c r="BP140" s="248">
        <v>794791.32375443599</v>
      </c>
      <c r="BQ140" s="248">
        <v>795728.32375443599</v>
      </c>
      <c r="BR140" s="248">
        <v>783011.32375443599</v>
      </c>
      <c r="BS140" s="248">
        <v>775971.32375443599</v>
      </c>
      <c r="BT140" s="248">
        <v>753275.32375443599</v>
      </c>
      <c r="BU140" s="248">
        <v>735060.32375443599</v>
      </c>
      <c r="BV140" s="248">
        <v>731582.32375443599</v>
      </c>
      <c r="BW140" s="248">
        <v>699302.32375443599</v>
      </c>
      <c r="BX140" s="248">
        <v>694720.32375443599</v>
      </c>
      <c r="BY140" s="248">
        <v>673722.32375443599</v>
      </c>
      <c r="BZ140" s="248">
        <v>648479.32375443599</v>
      </c>
      <c r="CA140" s="248">
        <v>8946057.8850532304</v>
      </c>
      <c r="CB140" s="248">
        <v>692968.20932551695</v>
      </c>
      <c r="CC140" s="248">
        <v>644739.20932551695</v>
      </c>
      <c r="CD140" s="248">
        <v>649045.20932551695</v>
      </c>
      <c r="CE140" s="248">
        <v>642928.20932551695</v>
      </c>
      <c r="CF140" s="248">
        <v>640550.20932551695</v>
      </c>
      <c r="CG140" s="248">
        <v>625458.20932551695</v>
      </c>
      <c r="CH140" s="248">
        <v>613807.20932551695</v>
      </c>
      <c r="CI140" s="248">
        <v>613870.20932551695</v>
      </c>
      <c r="CJ140" s="248">
        <v>590121.20932551695</v>
      </c>
      <c r="CK140" s="248">
        <v>588803.20932551695</v>
      </c>
      <c r="CL140" s="248">
        <v>574778.20932551695</v>
      </c>
      <c r="CM140" s="248">
        <v>560591.20932551695</v>
      </c>
      <c r="CN140" s="248">
        <v>7437660.5119062001</v>
      </c>
      <c r="CO140" s="248">
        <v>570294.59134500101</v>
      </c>
      <c r="CP140" s="248">
        <v>540385.59134500101</v>
      </c>
      <c r="CQ140" s="248">
        <v>542387.59134500101</v>
      </c>
      <c r="CR140" s="248">
        <v>533535.59134500101</v>
      </c>
      <c r="CS140" s="248">
        <v>533240.59134500101</v>
      </c>
      <c r="CT140" s="248">
        <v>522205.59134500101</v>
      </c>
      <c r="CU140" s="248">
        <v>514025.59134500101</v>
      </c>
      <c r="CV140" s="248">
        <v>515652.59134500101</v>
      </c>
      <c r="CW140" s="248">
        <v>496890.59134500101</v>
      </c>
      <c r="CX140" s="248">
        <v>497116.59134500101</v>
      </c>
      <c r="CY140" s="248">
        <v>485667.59134500101</v>
      </c>
      <c r="CZ140" s="248">
        <v>471297.59134500101</v>
      </c>
      <c r="DA140" s="248">
        <v>6222700.0961400103</v>
      </c>
    </row>
    <row r="142" spans="1:105">
      <c r="A142" s="242" t="s">
        <v>1770</v>
      </c>
      <c r="B142" s="236">
        <v>0</v>
      </c>
      <c r="C142" s="236">
        <v>0</v>
      </c>
      <c r="D142" s="236">
        <v>0</v>
      </c>
      <c r="E142" s="236">
        <v>0</v>
      </c>
      <c r="F142" s="236">
        <v>0</v>
      </c>
      <c r="G142" s="236">
        <v>0</v>
      </c>
      <c r="H142" s="236">
        <v>0</v>
      </c>
      <c r="I142" s="236">
        <v>0</v>
      </c>
      <c r="J142" s="236">
        <v>0</v>
      </c>
      <c r="K142" s="236">
        <v>0</v>
      </c>
      <c r="L142" s="236">
        <v>0</v>
      </c>
      <c r="M142" s="236">
        <v>0</v>
      </c>
      <c r="N142" s="236">
        <v>0</v>
      </c>
      <c r="O142" s="236">
        <v>0</v>
      </c>
      <c r="P142" s="236">
        <v>0</v>
      </c>
      <c r="Q142" s="236">
        <v>0</v>
      </c>
      <c r="R142" s="236">
        <v>0</v>
      </c>
      <c r="S142" s="236">
        <v>0</v>
      </c>
      <c r="T142" s="236">
        <v>0</v>
      </c>
      <c r="U142" s="236">
        <v>0</v>
      </c>
      <c r="V142" s="236">
        <v>0</v>
      </c>
      <c r="W142" s="236">
        <v>0</v>
      </c>
      <c r="X142" s="236">
        <v>0</v>
      </c>
      <c r="Y142" s="236">
        <v>0</v>
      </c>
      <c r="Z142" s="236">
        <v>0</v>
      </c>
      <c r="AA142" s="236">
        <v>0</v>
      </c>
      <c r="AB142" s="236">
        <v>0</v>
      </c>
      <c r="AC142" s="236">
        <v>0</v>
      </c>
      <c r="AD142" s="236">
        <v>0</v>
      </c>
      <c r="AE142" s="236">
        <v>0</v>
      </c>
      <c r="AF142" s="236">
        <v>0</v>
      </c>
      <c r="AG142" s="236">
        <v>0</v>
      </c>
      <c r="AH142" s="236">
        <v>0</v>
      </c>
      <c r="AI142" s="236">
        <v>0</v>
      </c>
      <c r="AJ142" s="236">
        <v>0</v>
      </c>
      <c r="AK142" s="236">
        <v>0</v>
      </c>
      <c r="AL142" s="236">
        <v>0</v>
      </c>
      <c r="AM142" s="236">
        <v>0</v>
      </c>
      <c r="AN142" s="236">
        <v>0</v>
      </c>
      <c r="AO142" s="236">
        <v>0</v>
      </c>
      <c r="AP142" s="236">
        <v>0</v>
      </c>
      <c r="AQ142" s="236">
        <v>0</v>
      </c>
      <c r="AR142" s="236">
        <v>0</v>
      </c>
      <c r="AS142" s="236">
        <v>0</v>
      </c>
      <c r="AT142" s="236">
        <v>0</v>
      </c>
      <c r="AU142" s="236">
        <v>0</v>
      </c>
      <c r="AV142" s="236">
        <v>0</v>
      </c>
      <c r="AW142" s="236">
        <v>0</v>
      </c>
      <c r="AX142" s="236">
        <v>0</v>
      </c>
      <c r="AY142" s="236">
        <v>0</v>
      </c>
      <c r="AZ142" s="236">
        <v>0</v>
      </c>
      <c r="BA142" s="236">
        <v>0</v>
      </c>
      <c r="BB142" s="236">
        <v>0</v>
      </c>
      <c r="BC142" s="236">
        <v>0</v>
      </c>
      <c r="BD142" s="236">
        <v>0</v>
      </c>
      <c r="BE142" s="236">
        <v>0</v>
      </c>
      <c r="BF142" s="236">
        <v>0</v>
      </c>
      <c r="BG142" s="236">
        <v>0</v>
      </c>
      <c r="BH142" s="236">
        <v>0</v>
      </c>
      <c r="BI142" s="236">
        <v>0</v>
      </c>
      <c r="BJ142" s="236">
        <v>0</v>
      </c>
      <c r="BK142" s="236">
        <v>0</v>
      </c>
      <c r="BL142" s="236">
        <v>0</v>
      </c>
      <c r="BM142" s="236">
        <v>0</v>
      </c>
      <c r="BN142" s="236">
        <v>0</v>
      </c>
      <c r="BO142" s="236">
        <v>0</v>
      </c>
      <c r="BP142" s="236">
        <v>0</v>
      </c>
      <c r="BQ142" s="236">
        <v>0</v>
      </c>
      <c r="BR142" s="236">
        <v>0</v>
      </c>
      <c r="BS142" s="236">
        <v>0</v>
      </c>
      <c r="BT142" s="236">
        <v>0</v>
      </c>
      <c r="BU142" s="236">
        <v>0</v>
      </c>
      <c r="BV142" s="236">
        <v>0</v>
      </c>
      <c r="BW142" s="236">
        <v>0</v>
      </c>
      <c r="BX142" s="236">
        <v>0</v>
      </c>
      <c r="BY142" s="236">
        <v>0</v>
      </c>
      <c r="BZ142" s="236">
        <v>0</v>
      </c>
      <c r="CA142" s="236">
        <v>0</v>
      </c>
      <c r="CB142" s="236">
        <v>0</v>
      </c>
      <c r="CC142" s="236">
        <v>0</v>
      </c>
      <c r="CD142" s="236">
        <v>0</v>
      </c>
      <c r="CE142" s="236">
        <v>0</v>
      </c>
      <c r="CF142" s="236">
        <v>0</v>
      </c>
      <c r="CG142" s="236">
        <v>0</v>
      </c>
      <c r="CH142" s="236">
        <v>0</v>
      </c>
      <c r="CI142" s="236">
        <v>0</v>
      </c>
      <c r="CJ142" s="236">
        <v>0</v>
      </c>
      <c r="CK142" s="236">
        <v>0</v>
      </c>
      <c r="CL142" s="236">
        <v>0</v>
      </c>
      <c r="CM142" s="236">
        <v>0</v>
      </c>
      <c r="CN142" s="236">
        <v>0</v>
      </c>
      <c r="CO142" s="236">
        <v>0</v>
      </c>
      <c r="CP142" s="236">
        <v>0</v>
      </c>
      <c r="CQ142" s="236">
        <v>0</v>
      </c>
      <c r="CR142" s="236">
        <v>0</v>
      </c>
      <c r="CS142" s="236">
        <v>0</v>
      </c>
      <c r="CT142" s="236">
        <v>0</v>
      </c>
      <c r="CU142" s="236">
        <v>0</v>
      </c>
      <c r="CV142" s="236">
        <v>0</v>
      </c>
      <c r="CW142" s="236">
        <v>0</v>
      </c>
      <c r="CX142" s="236">
        <v>0</v>
      </c>
      <c r="CY142" s="236">
        <v>0</v>
      </c>
      <c r="CZ142" s="236">
        <v>0</v>
      </c>
      <c r="DA142" s="236">
        <v>0</v>
      </c>
    </row>
    <row r="144" spans="1:105">
      <c r="A144" s="242" t="s">
        <v>1771</v>
      </c>
      <c r="B144" s="236">
        <v>0</v>
      </c>
      <c r="C144" s="236">
        <v>0</v>
      </c>
      <c r="D144" s="236">
        <v>0</v>
      </c>
      <c r="E144" s="236">
        <v>0</v>
      </c>
      <c r="F144" s="236">
        <v>0</v>
      </c>
      <c r="G144" s="236">
        <v>0</v>
      </c>
      <c r="H144" s="236">
        <v>0</v>
      </c>
      <c r="I144" s="236">
        <v>0</v>
      </c>
      <c r="J144" s="236">
        <v>0</v>
      </c>
      <c r="K144" s="236">
        <v>0</v>
      </c>
      <c r="L144" s="236">
        <v>0</v>
      </c>
      <c r="M144" s="236">
        <v>0</v>
      </c>
      <c r="N144" s="236">
        <v>0</v>
      </c>
      <c r="O144" s="236">
        <v>0</v>
      </c>
      <c r="P144" s="236">
        <v>0</v>
      </c>
      <c r="Q144" s="236">
        <v>0</v>
      </c>
      <c r="R144" s="236">
        <v>0</v>
      </c>
      <c r="S144" s="236">
        <v>0</v>
      </c>
      <c r="T144" s="236">
        <v>0</v>
      </c>
      <c r="U144" s="236">
        <v>0</v>
      </c>
      <c r="V144" s="236">
        <v>0</v>
      </c>
      <c r="W144" s="236">
        <v>0</v>
      </c>
      <c r="X144" s="236">
        <v>0</v>
      </c>
      <c r="Y144" s="236">
        <v>0</v>
      </c>
      <c r="Z144" s="236">
        <v>0</v>
      </c>
      <c r="AA144" s="236">
        <v>0</v>
      </c>
      <c r="AB144" s="236">
        <v>0</v>
      </c>
      <c r="AC144" s="236">
        <v>0</v>
      </c>
      <c r="AD144" s="236">
        <v>0</v>
      </c>
      <c r="AE144" s="236">
        <v>0</v>
      </c>
      <c r="AF144" s="236">
        <v>0</v>
      </c>
      <c r="AG144" s="236">
        <v>0</v>
      </c>
      <c r="AH144" s="236">
        <v>0</v>
      </c>
      <c r="AI144" s="236">
        <v>0</v>
      </c>
      <c r="AJ144" s="236">
        <v>0</v>
      </c>
      <c r="AK144" s="236">
        <v>-91224250.878418803</v>
      </c>
      <c r="AL144" s="236">
        <v>-12117790.9277441</v>
      </c>
      <c r="AM144" s="236">
        <v>-2730400.9277441902</v>
      </c>
      <c r="AN144" s="236">
        <v>-106072442.733907</v>
      </c>
      <c r="AO144" s="236">
        <v>2990703.8575186399</v>
      </c>
      <c r="AP144" s="236">
        <v>2786853.8575186399</v>
      </c>
      <c r="AQ144" s="236">
        <v>2671821.8575186399</v>
      </c>
      <c r="AR144" s="236">
        <v>2515293.0886158701</v>
      </c>
      <c r="AS144" s="236">
        <v>2421839.0886158701</v>
      </c>
      <c r="AT144" s="236">
        <v>2302712.0886158701</v>
      </c>
      <c r="AU144" s="236">
        <v>2163095.7762734201</v>
      </c>
      <c r="AV144" s="236">
        <v>2100958.7762734201</v>
      </c>
      <c r="AW144" s="236">
        <v>1989122.7762734201</v>
      </c>
      <c r="AX144" s="236">
        <v>1999196.77222522</v>
      </c>
      <c r="AY144" s="236">
        <v>1919749.77222522</v>
      </c>
      <c r="AZ144" s="236">
        <v>1836046.77222522</v>
      </c>
      <c r="BA144" s="236">
        <v>27697394.4838994</v>
      </c>
      <c r="BB144" s="236">
        <v>1988930.80763419</v>
      </c>
      <c r="BC144" s="236">
        <v>1875339.80763419</v>
      </c>
      <c r="BD144" s="236">
        <v>1855872.80763419</v>
      </c>
      <c r="BE144" s="236">
        <v>1776894.9831550899</v>
      </c>
      <c r="BF144" s="236">
        <v>1748712.9831550899</v>
      </c>
      <c r="BG144" s="236">
        <v>1700383.9831550899</v>
      </c>
      <c r="BH144" s="236">
        <v>1622139.0421621599</v>
      </c>
      <c r="BI144" s="236">
        <v>1601578.0421621599</v>
      </c>
      <c r="BJ144" s="236">
        <v>1544571.0421621599</v>
      </c>
      <c r="BK144" s="236">
        <v>1582025.6105489</v>
      </c>
      <c r="BL144" s="236">
        <v>1541542.6105489</v>
      </c>
      <c r="BM144" s="236">
        <v>1496180.6105489</v>
      </c>
      <c r="BN144" s="236">
        <v>20334172.330501098</v>
      </c>
      <c r="BO144" s="236">
        <v>1558709.18605707</v>
      </c>
      <c r="BP144" s="236">
        <v>1487039.18605707</v>
      </c>
      <c r="BQ144" s="236">
        <v>1481922.18605707</v>
      </c>
      <c r="BR144" s="236">
        <v>1425454.9382737</v>
      </c>
      <c r="BS144" s="236">
        <v>1412487.9382737</v>
      </c>
      <c r="BT144" s="236">
        <v>1384012.9382737</v>
      </c>
      <c r="BU144" s="236">
        <v>1327881.61768561</v>
      </c>
      <c r="BV144" s="236">
        <v>1318764.61768561</v>
      </c>
      <c r="BW144" s="236">
        <v>1281053.61768561</v>
      </c>
      <c r="BX144" s="236">
        <v>1322037.8095623499</v>
      </c>
      <c r="BY144" s="236">
        <v>1295774.8095623499</v>
      </c>
      <c r="BZ144" s="236">
        <v>1265429.8095623499</v>
      </c>
      <c r="CA144" s="236">
        <v>16560568.6547362</v>
      </c>
      <c r="CB144" s="236">
        <v>1332133.33889872</v>
      </c>
      <c r="CC144" s="236">
        <v>1279036.33889872</v>
      </c>
      <c r="CD144" s="236">
        <v>1278446.33889875</v>
      </c>
      <c r="CE144" s="236">
        <v>1232666.3076728301</v>
      </c>
      <c r="CF144" s="236">
        <v>1225447.3076728301</v>
      </c>
      <c r="CG144" s="236">
        <v>1205612.3076729099</v>
      </c>
      <c r="CH144" s="236">
        <v>1161464.9400669001</v>
      </c>
      <c r="CI144" s="236">
        <v>1156859.9400669001</v>
      </c>
      <c r="CJ144" s="236">
        <v>1128596.94006705</v>
      </c>
      <c r="CK144" s="236">
        <v>1172138.87063968</v>
      </c>
      <c r="CL144" s="236">
        <v>1153698.87063968</v>
      </c>
      <c r="CM144" s="236">
        <v>1135189.87063968</v>
      </c>
      <c r="CN144" s="236">
        <v>14461291.3718346</v>
      </c>
      <c r="CO144" s="236">
        <v>1176331.6095555199</v>
      </c>
      <c r="CP144" s="236">
        <v>1142173.6095555199</v>
      </c>
      <c r="CQ144" s="236">
        <v>1139912.6095553699</v>
      </c>
      <c r="CR144" s="236">
        <v>1091448.4419640901</v>
      </c>
      <c r="CS144" s="236">
        <v>1086951.4419640901</v>
      </c>
      <c r="CT144" s="236">
        <v>1071787.4419638801</v>
      </c>
      <c r="CU144" s="236">
        <v>1029583.8346799</v>
      </c>
      <c r="CV144" s="236">
        <v>1027125.8346799</v>
      </c>
      <c r="CW144" s="236">
        <v>1004401.83467924</v>
      </c>
      <c r="CX144" s="236">
        <v>1048991.2157733799</v>
      </c>
      <c r="CY144" s="236">
        <v>1033655.21577338</v>
      </c>
      <c r="CZ144" s="236">
        <v>1015493.21577338</v>
      </c>
      <c r="DA144" s="236">
        <v>12867856.305917701</v>
      </c>
    </row>
    <row r="145" spans="1:105" s="250" customFormat="1">
      <c r="A145" s="249" t="s">
        <v>1538</v>
      </c>
      <c r="B145" s="250">
        <v>0.35</v>
      </c>
      <c r="C145" s="250">
        <v>0.35</v>
      </c>
      <c r="D145" s="250">
        <v>0.35</v>
      </c>
      <c r="E145" s="250">
        <v>0.35</v>
      </c>
      <c r="F145" s="250">
        <v>0.35</v>
      </c>
      <c r="G145" s="250">
        <v>0.35</v>
      </c>
      <c r="H145" s="250">
        <v>0.35</v>
      </c>
      <c r="I145" s="250">
        <v>0.35</v>
      </c>
      <c r="J145" s="250">
        <v>0.35</v>
      </c>
      <c r="K145" s="250">
        <v>0.35</v>
      </c>
      <c r="L145" s="250">
        <v>0.35</v>
      </c>
      <c r="M145" s="250">
        <v>0.35</v>
      </c>
      <c r="N145" s="250">
        <v>0.35</v>
      </c>
      <c r="O145" s="250">
        <v>0.35</v>
      </c>
      <c r="P145" s="250">
        <v>0.35</v>
      </c>
      <c r="Q145" s="250">
        <v>0.35</v>
      </c>
      <c r="R145" s="250">
        <v>0.35</v>
      </c>
      <c r="S145" s="250">
        <v>0.35</v>
      </c>
      <c r="T145" s="250">
        <v>0.35</v>
      </c>
      <c r="U145" s="250">
        <v>0.35</v>
      </c>
      <c r="V145" s="250">
        <v>0.35</v>
      </c>
      <c r="W145" s="250">
        <v>0.35</v>
      </c>
      <c r="X145" s="250">
        <v>0.35</v>
      </c>
      <c r="Y145" s="250">
        <v>0.35</v>
      </c>
      <c r="Z145" s="250">
        <v>0.35</v>
      </c>
      <c r="AA145" s="250">
        <v>0.35</v>
      </c>
      <c r="AB145" s="250">
        <v>0.35</v>
      </c>
      <c r="AC145" s="250">
        <v>0.35</v>
      </c>
      <c r="AD145" s="250">
        <v>0.35</v>
      </c>
      <c r="AE145" s="250">
        <v>0.35</v>
      </c>
      <c r="AF145" s="250">
        <v>0.35</v>
      </c>
      <c r="AG145" s="250">
        <v>0.35</v>
      </c>
      <c r="AH145" s="250">
        <v>0.35</v>
      </c>
      <c r="AI145" s="250">
        <v>0.35</v>
      </c>
      <c r="AJ145" s="250">
        <v>0.35</v>
      </c>
      <c r="AK145" s="250">
        <v>0.35</v>
      </c>
      <c r="AL145" s="250">
        <v>0.35</v>
      </c>
      <c r="AM145" s="250">
        <v>0.35</v>
      </c>
      <c r="AN145" s="250">
        <v>0.35</v>
      </c>
      <c r="AO145" s="250">
        <v>0.35</v>
      </c>
      <c r="AP145" s="250">
        <v>0.35</v>
      </c>
      <c r="AQ145" s="250">
        <v>0.35</v>
      </c>
      <c r="AR145" s="250">
        <v>0.35</v>
      </c>
      <c r="AS145" s="250">
        <v>0.35</v>
      </c>
      <c r="AT145" s="250">
        <v>0.35</v>
      </c>
      <c r="AU145" s="250">
        <v>0.35</v>
      </c>
      <c r="AV145" s="250">
        <v>0.35</v>
      </c>
      <c r="AW145" s="250">
        <v>0.35</v>
      </c>
      <c r="AX145" s="250">
        <v>0.35</v>
      </c>
      <c r="AY145" s="250">
        <v>0.35</v>
      </c>
      <c r="AZ145" s="250">
        <v>0.35</v>
      </c>
      <c r="BA145" s="250">
        <v>0.35</v>
      </c>
      <c r="BB145" s="250">
        <v>0.35</v>
      </c>
      <c r="BC145" s="250">
        <v>0.35</v>
      </c>
      <c r="BD145" s="250">
        <v>0.35</v>
      </c>
      <c r="BE145" s="250">
        <v>0.35</v>
      </c>
      <c r="BF145" s="250">
        <v>0.35</v>
      </c>
      <c r="BG145" s="250">
        <v>0.35</v>
      </c>
      <c r="BH145" s="250">
        <v>0.35</v>
      </c>
      <c r="BI145" s="250">
        <v>0.35</v>
      </c>
      <c r="BJ145" s="250">
        <v>0.35</v>
      </c>
      <c r="BK145" s="250">
        <v>0.35</v>
      </c>
      <c r="BL145" s="250">
        <v>0.35</v>
      </c>
      <c r="BM145" s="250">
        <v>0.35</v>
      </c>
      <c r="BN145" s="250">
        <v>0.35</v>
      </c>
      <c r="BO145" s="250">
        <v>0.35</v>
      </c>
      <c r="BP145" s="250">
        <v>0.35</v>
      </c>
      <c r="BQ145" s="250">
        <v>0.35</v>
      </c>
      <c r="BR145" s="250">
        <v>0.35</v>
      </c>
      <c r="BS145" s="250">
        <v>0.35</v>
      </c>
      <c r="BT145" s="250">
        <v>0.35</v>
      </c>
      <c r="BU145" s="250">
        <v>0.35</v>
      </c>
      <c r="BV145" s="250">
        <v>0.35</v>
      </c>
      <c r="BW145" s="250">
        <v>0.35</v>
      </c>
      <c r="BX145" s="250">
        <v>0.35</v>
      </c>
      <c r="BY145" s="250">
        <v>0.35</v>
      </c>
      <c r="BZ145" s="250">
        <v>0.35</v>
      </c>
      <c r="CA145" s="250">
        <v>0.35</v>
      </c>
      <c r="CB145" s="250">
        <v>0.35</v>
      </c>
      <c r="CC145" s="250">
        <v>0.35</v>
      </c>
      <c r="CD145" s="250">
        <v>0.35</v>
      </c>
      <c r="CE145" s="250">
        <v>0.35</v>
      </c>
      <c r="CF145" s="250">
        <v>0.35</v>
      </c>
      <c r="CG145" s="250">
        <v>0.35</v>
      </c>
      <c r="CH145" s="250">
        <v>0.35</v>
      </c>
      <c r="CI145" s="250">
        <v>0.35</v>
      </c>
      <c r="CJ145" s="250">
        <v>0.35</v>
      </c>
      <c r="CK145" s="250">
        <v>0.35</v>
      </c>
      <c r="CL145" s="250">
        <v>0.35</v>
      </c>
      <c r="CM145" s="250">
        <v>0.35</v>
      </c>
      <c r="CN145" s="250">
        <v>0.35</v>
      </c>
      <c r="CO145" s="250">
        <v>0.35</v>
      </c>
      <c r="CP145" s="250">
        <v>0.35</v>
      </c>
      <c r="CQ145" s="250">
        <v>0.35</v>
      </c>
      <c r="CR145" s="250">
        <v>0.35</v>
      </c>
      <c r="CS145" s="250">
        <v>0.35</v>
      </c>
      <c r="CT145" s="250">
        <v>0.35</v>
      </c>
      <c r="CU145" s="250">
        <v>0.35</v>
      </c>
      <c r="CV145" s="250">
        <v>0.35</v>
      </c>
      <c r="CW145" s="250">
        <v>0.35</v>
      </c>
      <c r="CX145" s="250">
        <v>0.35</v>
      </c>
      <c r="CY145" s="250">
        <v>0.35</v>
      </c>
      <c r="CZ145" s="250">
        <v>0.35</v>
      </c>
      <c r="DA145" s="250">
        <v>0.35</v>
      </c>
    </row>
    <row r="146" spans="1:105">
      <c r="A146" s="251" t="s">
        <v>1772</v>
      </c>
      <c r="B146" s="252">
        <v>0</v>
      </c>
      <c r="C146" s="252">
        <v>0</v>
      </c>
      <c r="D146" s="252">
        <v>0</v>
      </c>
      <c r="E146" s="252">
        <v>0</v>
      </c>
      <c r="F146" s="252">
        <v>0</v>
      </c>
      <c r="G146" s="252">
        <v>0</v>
      </c>
      <c r="H146" s="252">
        <v>0</v>
      </c>
      <c r="I146" s="252">
        <v>0</v>
      </c>
      <c r="J146" s="252">
        <v>0</v>
      </c>
      <c r="K146" s="252">
        <v>0</v>
      </c>
      <c r="L146" s="252">
        <v>0</v>
      </c>
      <c r="M146" s="252">
        <v>0</v>
      </c>
      <c r="N146" s="252">
        <v>0</v>
      </c>
      <c r="O146" s="252">
        <v>0</v>
      </c>
      <c r="P146" s="252">
        <v>0</v>
      </c>
      <c r="Q146" s="252">
        <v>0</v>
      </c>
      <c r="R146" s="252">
        <v>0</v>
      </c>
      <c r="S146" s="252">
        <v>0</v>
      </c>
      <c r="T146" s="252">
        <v>0</v>
      </c>
      <c r="U146" s="252">
        <v>0</v>
      </c>
      <c r="V146" s="252">
        <v>0</v>
      </c>
      <c r="W146" s="252">
        <v>0</v>
      </c>
      <c r="X146" s="252">
        <v>0</v>
      </c>
      <c r="Y146" s="252">
        <v>0</v>
      </c>
      <c r="Z146" s="252">
        <v>0</v>
      </c>
      <c r="AA146" s="252">
        <v>0</v>
      </c>
      <c r="AB146" s="252">
        <v>0</v>
      </c>
      <c r="AC146" s="252">
        <v>0</v>
      </c>
      <c r="AD146" s="252">
        <v>0</v>
      </c>
      <c r="AE146" s="252">
        <v>0</v>
      </c>
      <c r="AF146" s="252">
        <v>0</v>
      </c>
      <c r="AG146" s="252">
        <v>0</v>
      </c>
      <c r="AH146" s="252">
        <v>0</v>
      </c>
      <c r="AI146" s="252">
        <v>0</v>
      </c>
      <c r="AJ146" s="252">
        <v>0</v>
      </c>
      <c r="AK146" s="252">
        <v>-31928487.807446599</v>
      </c>
      <c r="AL146" s="252">
        <v>-4241226.8247104604</v>
      </c>
      <c r="AM146" s="252">
        <v>-955640.32471046795</v>
      </c>
      <c r="AN146" s="252">
        <v>-37125354.956867501</v>
      </c>
      <c r="AO146" s="252">
        <v>1046746.35013152</v>
      </c>
      <c r="AP146" s="252">
        <v>975398.85013152496</v>
      </c>
      <c r="AQ146" s="252">
        <v>935137.65013152501</v>
      </c>
      <c r="AR146" s="252">
        <v>880352.58101555402</v>
      </c>
      <c r="AS146" s="252">
        <v>847643.681015554</v>
      </c>
      <c r="AT146" s="252">
        <v>805949.23101555405</v>
      </c>
      <c r="AU146" s="252">
        <v>757083.52169569698</v>
      </c>
      <c r="AV146" s="252">
        <v>735335.57169569703</v>
      </c>
      <c r="AW146" s="252">
        <v>696192.97169569705</v>
      </c>
      <c r="AX146" s="252">
        <v>699718.87027882703</v>
      </c>
      <c r="AY146" s="252">
        <v>671912.42027882696</v>
      </c>
      <c r="AZ146" s="252">
        <v>642616.37027882703</v>
      </c>
      <c r="BA146" s="252">
        <v>9694088.0693648104</v>
      </c>
      <c r="BB146" s="252">
        <v>696125.78267196903</v>
      </c>
      <c r="BC146" s="252">
        <v>656368.93267196906</v>
      </c>
      <c r="BD146" s="252">
        <v>649555.48267196899</v>
      </c>
      <c r="BE146" s="252">
        <v>621913.24410428398</v>
      </c>
      <c r="BF146" s="252">
        <v>612049.54410428402</v>
      </c>
      <c r="BG146" s="252">
        <v>595134.394104284</v>
      </c>
      <c r="BH146" s="252">
        <v>567748.66475675895</v>
      </c>
      <c r="BI146" s="252">
        <v>560552.31475675898</v>
      </c>
      <c r="BJ146" s="252">
        <v>540599.86475675902</v>
      </c>
      <c r="BK146" s="252">
        <v>553708.96369211504</v>
      </c>
      <c r="BL146" s="252">
        <v>539539.91369211499</v>
      </c>
      <c r="BM146" s="252">
        <v>523663.21369211498</v>
      </c>
      <c r="BN146" s="252">
        <v>7116960.3156753797</v>
      </c>
      <c r="BO146" s="252">
        <v>545548.21511997399</v>
      </c>
      <c r="BP146" s="252">
        <v>520463.71511997399</v>
      </c>
      <c r="BQ146" s="252">
        <v>518672.76511997398</v>
      </c>
      <c r="BR146" s="252">
        <v>498909.22839579597</v>
      </c>
      <c r="BS146" s="252">
        <v>494370.77839579602</v>
      </c>
      <c r="BT146" s="252">
        <v>484404.52839579602</v>
      </c>
      <c r="BU146" s="252">
        <v>464758.56618996401</v>
      </c>
      <c r="BV146" s="252">
        <v>461567.616189964</v>
      </c>
      <c r="BW146" s="252">
        <v>448368.76618996402</v>
      </c>
      <c r="BX146" s="252">
        <v>462713.23334682401</v>
      </c>
      <c r="BY146" s="252">
        <v>453521.18334682402</v>
      </c>
      <c r="BZ146" s="252">
        <v>442900.43334682402</v>
      </c>
      <c r="CA146" s="252">
        <v>5796199.0291576805</v>
      </c>
      <c r="CB146" s="252">
        <v>466246.66861455201</v>
      </c>
      <c r="CC146" s="252">
        <v>447662.718614552</v>
      </c>
      <c r="CD146" s="252">
        <v>447456.218614563</v>
      </c>
      <c r="CE146" s="252">
        <v>431433.20768549101</v>
      </c>
      <c r="CF146" s="252">
        <v>428906.55768549099</v>
      </c>
      <c r="CG146" s="252">
        <v>421964.30768551998</v>
      </c>
      <c r="CH146" s="252">
        <v>406512.729023416</v>
      </c>
      <c r="CI146" s="252">
        <v>404900.979023416</v>
      </c>
      <c r="CJ146" s="252">
        <v>395008.929023467</v>
      </c>
      <c r="CK146" s="252">
        <v>410248.60472389002</v>
      </c>
      <c r="CL146" s="252">
        <v>403794.60472389002</v>
      </c>
      <c r="CM146" s="252">
        <v>397316.45472389</v>
      </c>
      <c r="CN146" s="252">
        <v>5061451.9801421398</v>
      </c>
      <c r="CO146" s="252">
        <v>411716.06334443297</v>
      </c>
      <c r="CP146" s="252">
        <v>399760.76334443298</v>
      </c>
      <c r="CQ146" s="252">
        <v>398969.41334438103</v>
      </c>
      <c r="CR146" s="252">
        <v>382006.95468743402</v>
      </c>
      <c r="CS146" s="252">
        <v>380433.004687434</v>
      </c>
      <c r="CT146" s="252">
        <v>375125.60468736</v>
      </c>
      <c r="CU146" s="252">
        <v>360354.34213796601</v>
      </c>
      <c r="CV146" s="252">
        <v>359494.04213796603</v>
      </c>
      <c r="CW146" s="252">
        <v>351540.64213773602</v>
      </c>
      <c r="CX146" s="252">
        <v>367146.92552068399</v>
      </c>
      <c r="CY146" s="252">
        <v>361779.32552068302</v>
      </c>
      <c r="CZ146" s="252">
        <v>355422.62552068301</v>
      </c>
      <c r="DA146" s="252">
        <v>4503749.7070712</v>
      </c>
    </row>
    <row r="148" spans="1:105">
      <c r="A148" s="245" t="s">
        <v>1746</v>
      </c>
    </row>
    <row r="149" spans="1:105">
      <c r="A149" s="242" t="s">
        <v>1773</v>
      </c>
      <c r="B149" s="236">
        <v>0</v>
      </c>
      <c r="C149" s="236">
        <v>0</v>
      </c>
      <c r="D149" s="236">
        <v>0</v>
      </c>
      <c r="E149" s="236">
        <v>0</v>
      </c>
      <c r="F149" s="236">
        <v>0</v>
      </c>
      <c r="G149" s="236">
        <v>0</v>
      </c>
      <c r="H149" s="236">
        <v>0</v>
      </c>
      <c r="I149" s="236">
        <v>0</v>
      </c>
      <c r="J149" s="236">
        <v>0</v>
      </c>
      <c r="K149" s="236">
        <v>0</v>
      </c>
      <c r="L149" s="236">
        <v>0</v>
      </c>
      <c r="M149" s="236">
        <v>0</v>
      </c>
      <c r="N149" s="236">
        <v>0</v>
      </c>
      <c r="O149" s="236">
        <v>0</v>
      </c>
      <c r="P149" s="236">
        <v>0</v>
      </c>
      <c r="Q149" s="236">
        <v>0</v>
      </c>
      <c r="R149" s="236">
        <v>0</v>
      </c>
      <c r="S149" s="236">
        <v>0</v>
      </c>
      <c r="T149" s="236">
        <v>0</v>
      </c>
      <c r="U149" s="236">
        <v>0</v>
      </c>
      <c r="V149" s="236">
        <v>0</v>
      </c>
      <c r="W149" s="236">
        <v>0</v>
      </c>
      <c r="X149" s="236">
        <v>0</v>
      </c>
      <c r="Y149" s="236">
        <v>0</v>
      </c>
      <c r="Z149" s="236">
        <v>0</v>
      </c>
      <c r="AA149" s="236">
        <v>0</v>
      </c>
      <c r="AB149" s="236">
        <v>0</v>
      </c>
      <c r="AC149" s="236">
        <v>0</v>
      </c>
      <c r="AD149" s="236">
        <v>0</v>
      </c>
      <c r="AE149" s="236">
        <v>0</v>
      </c>
      <c r="AF149" s="236">
        <v>0</v>
      </c>
      <c r="AG149" s="236">
        <v>0</v>
      </c>
      <c r="AH149" s="236">
        <v>0</v>
      </c>
      <c r="AI149" s="236">
        <v>0</v>
      </c>
      <c r="AJ149" s="236">
        <v>0</v>
      </c>
      <c r="AK149" s="236">
        <v>-314948.78071496502</v>
      </c>
      <c r="AL149" s="236">
        <v>45622.697121581899</v>
      </c>
      <c r="AM149" s="236">
        <v>45622.697121581899</v>
      </c>
      <c r="AN149" s="236">
        <v>-223703.386471801</v>
      </c>
      <c r="AO149" s="236">
        <v>97568.1597519317</v>
      </c>
      <c r="AP149" s="236">
        <v>97568.1597519317</v>
      </c>
      <c r="AQ149" s="236">
        <v>97568.1597519317</v>
      </c>
      <c r="AR149" s="236">
        <v>97568.1597519317</v>
      </c>
      <c r="AS149" s="236">
        <v>97568.1597519317</v>
      </c>
      <c r="AT149" s="236">
        <v>97568.1597519317</v>
      </c>
      <c r="AU149" s="236">
        <v>97568.1597519317</v>
      </c>
      <c r="AV149" s="236">
        <v>97568.1597519317</v>
      </c>
      <c r="AW149" s="236">
        <v>97568.1597519317</v>
      </c>
      <c r="AX149" s="236">
        <v>97568.1597519317</v>
      </c>
      <c r="AY149" s="236">
        <v>97568.1597519317</v>
      </c>
      <c r="AZ149" s="236">
        <v>97568.1597519317</v>
      </c>
      <c r="BA149" s="236">
        <v>1170817.9170231801</v>
      </c>
      <c r="BB149" s="236">
        <v>62294.725329901397</v>
      </c>
      <c r="BC149" s="236">
        <v>62294.725329901397</v>
      </c>
      <c r="BD149" s="236">
        <v>62294.725329901397</v>
      </c>
      <c r="BE149" s="236">
        <v>62294.725329901397</v>
      </c>
      <c r="BF149" s="236">
        <v>62294.725329901397</v>
      </c>
      <c r="BG149" s="236">
        <v>62294.725329901397</v>
      </c>
      <c r="BH149" s="236">
        <v>62294.725329901397</v>
      </c>
      <c r="BI149" s="236">
        <v>62294.725329901397</v>
      </c>
      <c r="BJ149" s="236">
        <v>62294.725329901397</v>
      </c>
      <c r="BK149" s="236">
        <v>62294.725329901397</v>
      </c>
      <c r="BL149" s="236">
        <v>62294.725329901397</v>
      </c>
      <c r="BM149" s="236">
        <v>62294.725329901397</v>
      </c>
      <c r="BN149" s="236">
        <v>747536.70395881694</v>
      </c>
      <c r="BO149" s="236">
        <v>46149.381484790501</v>
      </c>
      <c r="BP149" s="236">
        <v>46149.381484790501</v>
      </c>
      <c r="BQ149" s="236">
        <v>46149.381484790501</v>
      </c>
      <c r="BR149" s="236">
        <v>46149.381484790501</v>
      </c>
      <c r="BS149" s="236">
        <v>46149.381484790501</v>
      </c>
      <c r="BT149" s="236">
        <v>46149.381484790501</v>
      </c>
      <c r="BU149" s="236">
        <v>46149.381484790501</v>
      </c>
      <c r="BV149" s="236">
        <v>46149.381484790501</v>
      </c>
      <c r="BW149" s="236">
        <v>46149.381484790501</v>
      </c>
      <c r="BX149" s="236">
        <v>46149.381484790501</v>
      </c>
      <c r="BY149" s="236">
        <v>46149.381484790501</v>
      </c>
      <c r="BZ149" s="236">
        <v>46149.381484790501</v>
      </c>
      <c r="CA149" s="236">
        <v>553792.57781748602</v>
      </c>
      <c r="CB149" s="236">
        <v>34776.218131904898</v>
      </c>
      <c r="CC149" s="236">
        <v>34776.218131904898</v>
      </c>
      <c r="CD149" s="236">
        <v>34776.218131904898</v>
      </c>
      <c r="CE149" s="236">
        <v>34776.218131904898</v>
      </c>
      <c r="CF149" s="236">
        <v>34776.218131904898</v>
      </c>
      <c r="CG149" s="236">
        <v>34776.218131904898</v>
      </c>
      <c r="CH149" s="236">
        <v>34776.218131904898</v>
      </c>
      <c r="CI149" s="236">
        <v>34776.218131904898</v>
      </c>
      <c r="CJ149" s="236">
        <v>34776.218131904898</v>
      </c>
      <c r="CK149" s="236">
        <v>34776.218131904898</v>
      </c>
      <c r="CL149" s="236">
        <v>34776.218131904898</v>
      </c>
      <c r="CM149" s="236">
        <v>34776.218131904898</v>
      </c>
      <c r="CN149" s="236">
        <v>417314.61758285802</v>
      </c>
      <c r="CO149" s="236">
        <v>33407.452447494601</v>
      </c>
      <c r="CP149" s="236">
        <v>33407.452447494601</v>
      </c>
      <c r="CQ149" s="236">
        <v>33407.452447494601</v>
      </c>
      <c r="CR149" s="236">
        <v>33407.452447494601</v>
      </c>
      <c r="CS149" s="236">
        <v>33407.452447494601</v>
      </c>
      <c r="CT149" s="236">
        <v>33407.452447494601</v>
      </c>
      <c r="CU149" s="236">
        <v>33407.452447494601</v>
      </c>
      <c r="CV149" s="236">
        <v>33407.452447494601</v>
      </c>
      <c r="CW149" s="236">
        <v>33407.452447494601</v>
      </c>
      <c r="CX149" s="236">
        <v>33407.452447494601</v>
      </c>
      <c r="CY149" s="236">
        <v>33407.452447494601</v>
      </c>
      <c r="CZ149" s="236">
        <v>33407.452447494601</v>
      </c>
      <c r="DA149" s="236">
        <v>400889.429369936</v>
      </c>
    </row>
    <row r="150" spans="1:105">
      <c r="A150" s="242" t="s">
        <v>1774</v>
      </c>
      <c r="B150" s="236">
        <v>0</v>
      </c>
      <c r="C150" s="236">
        <v>0</v>
      </c>
      <c r="D150" s="236">
        <v>0</v>
      </c>
      <c r="E150" s="236">
        <v>0</v>
      </c>
      <c r="F150" s="236">
        <v>0</v>
      </c>
      <c r="G150" s="236">
        <v>0</v>
      </c>
      <c r="H150" s="236">
        <v>0</v>
      </c>
      <c r="I150" s="236">
        <v>0</v>
      </c>
      <c r="J150" s="236">
        <v>0</v>
      </c>
      <c r="K150" s="236">
        <v>0</v>
      </c>
      <c r="L150" s="236">
        <v>0</v>
      </c>
      <c r="M150" s="236">
        <v>0</v>
      </c>
      <c r="N150" s="236">
        <v>0</v>
      </c>
      <c r="O150" s="236">
        <v>0</v>
      </c>
      <c r="P150" s="236">
        <v>0</v>
      </c>
      <c r="Q150" s="236">
        <v>0</v>
      </c>
      <c r="R150" s="236">
        <v>0</v>
      </c>
      <c r="S150" s="236">
        <v>0</v>
      </c>
      <c r="T150" s="236">
        <v>0</v>
      </c>
      <c r="U150" s="236">
        <v>0</v>
      </c>
      <c r="V150" s="236">
        <v>0</v>
      </c>
      <c r="W150" s="236">
        <v>0</v>
      </c>
      <c r="X150" s="236">
        <v>0</v>
      </c>
      <c r="Y150" s="236">
        <v>0</v>
      </c>
      <c r="Z150" s="236">
        <v>0</v>
      </c>
      <c r="AA150" s="236">
        <v>0</v>
      </c>
      <c r="AB150" s="236">
        <v>0</v>
      </c>
      <c r="AC150" s="236">
        <v>0</v>
      </c>
      <c r="AD150" s="236">
        <v>0</v>
      </c>
      <c r="AE150" s="236">
        <v>0</v>
      </c>
      <c r="AF150" s="236">
        <v>0</v>
      </c>
      <c r="AG150" s="236">
        <v>0</v>
      </c>
      <c r="AH150" s="236">
        <v>0</v>
      </c>
      <c r="AI150" s="236">
        <v>0</v>
      </c>
      <c r="AJ150" s="236">
        <v>0</v>
      </c>
      <c r="AK150" s="236">
        <v>0</v>
      </c>
      <c r="AL150" s="236">
        <v>0</v>
      </c>
      <c r="AM150" s="236">
        <v>0</v>
      </c>
      <c r="AN150" s="236">
        <v>0</v>
      </c>
      <c r="AO150" s="236">
        <v>0</v>
      </c>
      <c r="AP150" s="236">
        <v>0</v>
      </c>
      <c r="AQ150" s="236">
        <v>0</v>
      </c>
      <c r="AR150" s="236">
        <v>0</v>
      </c>
      <c r="AS150" s="236">
        <v>0</v>
      </c>
      <c r="AT150" s="236">
        <v>0</v>
      </c>
      <c r="AU150" s="236">
        <v>0</v>
      </c>
      <c r="AV150" s="236">
        <v>0</v>
      </c>
      <c r="AW150" s="236">
        <v>0</v>
      </c>
      <c r="AX150" s="236">
        <v>0</v>
      </c>
      <c r="AY150" s="236">
        <v>0</v>
      </c>
      <c r="AZ150" s="236">
        <v>0</v>
      </c>
      <c r="BA150" s="236">
        <v>0</v>
      </c>
      <c r="BB150" s="236">
        <v>0</v>
      </c>
      <c r="BC150" s="236">
        <v>0</v>
      </c>
      <c r="BD150" s="236">
        <v>0</v>
      </c>
      <c r="BE150" s="236">
        <v>0</v>
      </c>
      <c r="BF150" s="236">
        <v>0</v>
      </c>
      <c r="BG150" s="236">
        <v>0</v>
      </c>
      <c r="BH150" s="236">
        <v>0</v>
      </c>
      <c r="BI150" s="236">
        <v>0</v>
      </c>
      <c r="BJ150" s="236">
        <v>0</v>
      </c>
      <c r="BK150" s="236">
        <v>0</v>
      </c>
      <c r="BL150" s="236">
        <v>0</v>
      </c>
      <c r="BM150" s="236">
        <v>0</v>
      </c>
      <c r="BN150" s="236">
        <v>0</v>
      </c>
      <c r="BO150" s="236">
        <v>0</v>
      </c>
      <c r="BP150" s="236">
        <v>0</v>
      </c>
      <c r="BQ150" s="236">
        <v>0</v>
      </c>
      <c r="BR150" s="236">
        <v>0</v>
      </c>
      <c r="BS150" s="236">
        <v>0</v>
      </c>
      <c r="BT150" s="236">
        <v>0</v>
      </c>
      <c r="BU150" s="236">
        <v>0</v>
      </c>
      <c r="BV150" s="236">
        <v>0</v>
      </c>
      <c r="BW150" s="236">
        <v>0</v>
      </c>
      <c r="BX150" s="236">
        <v>0</v>
      </c>
      <c r="BY150" s="236">
        <v>0</v>
      </c>
      <c r="BZ150" s="236">
        <v>0</v>
      </c>
      <c r="CA150" s="236">
        <v>0</v>
      </c>
      <c r="CB150" s="236">
        <v>0</v>
      </c>
      <c r="CC150" s="236">
        <v>0</v>
      </c>
      <c r="CD150" s="236">
        <v>0</v>
      </c>
      <c r="CE150" s="236">
        <v>0</v>
      </c>
      <c r="CF150" s="236">
        <v>0</v>
      </c>
      <c r="CG150" s="236">
        <v>0</v>
      </c>
      <c r="CH150" s="236">
        <v>0</v>
      </c>
      <c r="CI150" s="236">
        <v>0</v>
      </c>
      <c r="CJ150" s="236">
        <v>0</v>
      </c>
      <c r="CK150" s="236">
        <v>0</v>
      </c>
      <c r="CL150" s="236">
        <v>0</v>
      </c>
      <c r="CM150" s="236">
        <v>0</v>
      </c>
      <c r="CN150" s="236">
        <v>0</v>
      </c>
      <c r="CO150" s="236">
        <v>0</v>
      </c>
      <c r="CP150" s="236">
        <v>0</v>
      </c>
      <c r="CQ150" s="236">
        <v>0</v>
      </c>
      <c r="CR150" s="236">
        <v>0</v>
      </c>
      <c r="CS150" s="236">
        <v>0</v>
      </c>
      <c r="CT150" s="236">
        <v>0</v>
      </c>
      <c r="CU150" s="236">
        <v>0</v>
      </c>
      <c r="CV150" s="236">
        <v>0</v>
      </c>
      <c r="CW150" s="236">
        <v>0</v>
      </c>
      <c r="CX150" s="236">
        <v>0</v>
      </c>
      <c r="CY150" s="236">
        <v>0</v>
      </c>
      <c r="CZ150" s="236">
        <v>0</v>
      </c>
      <c r="DA150" s="236">
        <v>0</v>
      </c>
    </row>
    <row r="151" spans="1:105">
      <c r="A151" s="242" t="s">
        <v>1775</v>
      </c>
      <c r="B151" s="236">
        <v>0</v>
      </c>
      <c r="C151" s="236">
        <v>0</v>
      </c>
      <c r="D151" s="236">
        <v>0</v>
      </c>
      <c r="E151" s="236">
        <v>0</v>
      </c>
      <c r="F151" s="236">
        <v>0</v>
      </c>
      <c r="G151" s="236">
        <v>0</v>
      </c>
      <c r="H151" s="236">
        <v>0</v>
      </c>
      <c r="I151" s="236">
        <v>0</v>
      </c>
      <c r="J151" s="236">
        <v>0</v>
      </c>
      <c r="K151" s="236">
        <v>0</v>
      </c>
      <c r="L151" s="236">
        <v>0</v>
      </c>
      <c r="M151" s="236">
        <v>0</v>
      </c>
      <c r="N151" s="236">
        <v>0</v>
      </c>
      <c r="O151" s="236">
        <v>0</v>
      </c>
      <c r="P151" s="236">
        <v>0</v>
      </c>
      <c r="Q151" s="236">
        <v>0</v>
      </c>
      <c r="R151" s="236">
        <v>0</v>
      </c>
      <c r="S151" s="236">
        <v>0</v>
      </c>
      <c r="T151" s="236">
        <v>0</v>
      </c>
      <c r="U151" s="236">
        <v>0</v>
      </c>
      <c r="V151" s="236">
        <v>0</v>
      </c>
      <c r="W151" s="236">
        <v>0</v>
      </c>
      <c r="X151" s="236">
        <v>0</v>
      </c>
      <c r="Y151" s="236">
        <v>0</v>
      </c>
      <c r="Z151" s="236">
        <v>0</v>
      </c>
      <c r="AA151" s="236">
        <v>0</v>
      </c>
      <c r="AB151" s="236">
        <v>0</v>
      </c>
      <c r="AC151" s="236">
        <v>0</v>
      </c>
      <c r="AD151" s="236">
        <v>0</v>
      </c>
      <c r="AE151" s="236">
        <v>0</v>
      </c>
      <c r="AF151" s="236">
        <v>0</v>
      </c>
      <c r="AG151" s="236">
        <v>0</v>
      </c>
      <c r="AH151" s="236">
        <v>0</v>
      </c>
      <c r="AI151" s="236">
        <v>0</v>
      </c>
      <c r="AJ151" s="236">
        <v>0</v>
      </c>
      <c r="AK151" s="236">
        <v>2554819.9424097301</v>
      </c>
      <c r="AL151" s="236">
        <v>319352.49280121602</v>
      </c>
      <c r="AM151" s="236">
        <v>319352.49280121602</v>
      </c>
      <c r="AN151" s="236">
        <v>3193524.9280121601</v>
      </c>
      <c r="AO151" s="236">
        <v>0</v>
      </c>
      <c r="AP151" s="236">
        <v>0</v>
      </c>
      <c r="AQ151" s="236">
        <v>0</v>
      </c>
      <c r="AR151" s="236">
        <v>0</v>
      </c>
      <c r="AS151" s="236">
        <v>0</v>
      </c>
      <c r="AT151" s="236">
        <v>0</v>
      </c>
      <c r="AU151" s="236">
        <v>0</v>
      </c>
      <c r="AV151" s="236">
        <v>0</v>
      </c>
      <c r="AW151" s="236">
        <v>0</v>
      </c>
      <c r="AX151" s="236">
        <v>0</v>
      </c>
      <c r="AY151" s="236">
        <v>0</v>
      </c>
      <c r="AZ151" s="236">
        <v>0</v>
      </c>
      <c r="BA151" s="236">
        <v>0</v>
      </c>
      <c r="BB151" s="236">
        <v>0</v>
      </c>
      <c r="BC151" s="236">
        <v>0</v>
      </c>
      <c r="BD151" s="236">
        <v>0</v>
      </c>
      <c r="BE151" s="236">
        <v>0</v>
      </c>
      <c r="BF151" s="236">
        <v>0</v>
      </c>
      <c r="BG151" s="236">
        <v>0</v>
      </c>
      <c r="BH151" s="236">
        <v>0</v>
      </c>
      <c r="BI151" s="236">
        <v>0</v>
      </c>
      <c r="BJ151" s="236">
        <v>0</v>
      </c>
      <c r="BK151" s="236">
        <v>0</v>
      </c>
      <c r="BL151" s="236">
        <v>0</v>
      </c>
      <c r="BM151" s="236">
        <v>0</v>
      </c>
      <c r="BN151" s="236">
        <v>0</v>
      </c>
      <c r="BO151" s="236">
        <v>0</v>
      </c>
      <c r="BP151" s="236">
        <v>0</v>
      </c>
      <c r="BQ151" s="236">
        <v>0</v>
      </c>
      <c r="BR151" s="236">
        <v>0</v>
      </c>
      <c r="BS151" s="236">
        <v>0</v>
      </c>
      <c r="BT151" s="236">
        <v>0</v>
      </c>
      <c r="BU151" s="236">
        <v>0</v>
      </c>
      <c r="BV151" s="236">
        <v>0</v>
      </c>
      <c r="BW151" s="236">
        <v>0</v>
      </c>
      <c r="BX151" s="236">
        <v>0</v>
      </c>
      <c r="BY151" s="236">
        <v>0</v>
      </c>
      <c r="BZ151" s="236">
        <v>0</v>
      </c>
      <c r="CA151" s="236">
        <v>0</v>
      </c>
      <c r="CB151" s="236">
        <v>0</v>
      </c>
      <c r="CC151" s="236">
        <v>0</v>
      </c>
      <c r="CD151" s="236">
        <v>0</v>
      </c>
      <c r="CE151" s="236">
        <v>0</v>
      </c>
      <c r="CF151" s="236">
        <v>0</v>
      </c>
      <c r="CG151" s="236">
        <v>0</v>
      </c>
      <c r="CH151" s="236">
        <v>0</v>
      </c>
      <c r="CI151" s="236">
        <v>0</v>
      </c>
      <c r="CJ151" s="236">
        <v>0</v>
      </c>
      <c r="CK151" s="236">
        <v>0</v>
      </c>
      <c r="CL151" s="236">
        <v>0</v>
      </c>
      <c r="CM151" s="236">
        <v>0</v>
      </c>
      <c r="CN151" s="236">
        <v>0</v>
      </c>
      <c r="CO151" s="236">
        <v>0</v>
      </c>
      <c r="CP151" s="236">
        <v>0</v>
      </c>
      <c r="CQ151" s="236">
        <v>0</v>
      </c>
      <c r="CR151" s="236">
        <v>0</v>
      </c>
      <c r="CS151" s="236">
        <v>0</v>
      </c>
      <c r="CT151" s="236">
        <v>0</v>
      </c>
      <c r="CU151" s="236">
        <v>0</v>
      </c>
      <c r="CV151" s="236">
        <v>0</v>
      </c>
      <c r="CW151" s="236">
        <v>0</v>
      </c>
      <c r="CX151" s="236">
        <v>0</v>
      </c>
      <c r="CY151" s="236">
        <v>0</v>
      </c>
      <c r="CZ151" s="236">
        <v>0</v>
      </c>
      <c r="DA151" s="236">
        <v>0</v>
      </c>
    </row>
    <row r="152" spans="1:105">
      <c r="A152" s="242" t="s">
        <v>1776</v>
      </c>
      <c r="B152" s="236">
        <v>0</v>
      </c>
      <c r="C152" s="236">
        <v>0</v>
      </c>
      <c r="D152" s="236">
        <v>0</v>
      </c>
      <c r="E152" s="236">
        <v>0</v>
      </c>
      <c r="F152" s="236">
        <v>0</v>
      </c>
      <c r="G152" s="236">
        <v>0</v>
      </c>
      <c r="H152" s="236">
        <v>0</v>
      </c>
      <c r="I152" s="236">
        <v>0</v>
      </c>
      <c r="J152" s="236">
        <v>0</v>
      </c>
      <c r="K152" s="236">
        <v>0</v>
      </c>
      <c r="L152" s="236">
        <v>0</v>
      </c>
      <c r="M152" s="236">
        <v>0</v>
      </c>
      <c r="N152" s="236">
        <v>0</v>
      </c>
      <c r="O152" s="236">
        <v>0</v>
      </c>
      <c r="P152" s="236">
        <v>0</v>
      </c>
      <c r="Q152" s="236">
        <v>0</v>
      </c>
      <c r="R152" s="236">
        <v>0</v>
      </c>
      <c r="S152" s="236">
        <v>0</v>
      </c>
      <c r="T152" s="236">
        <v>0</v>
      </c>
      <c r="U152" s="236">
        <v>0</v>
      </c>
      <c r="V152" s="236">
        <v>0</v>
      </c>
      <c r="W152" s="236">
        <v>0</v>
      </c>
      <c r="X152" s="236">
        <v>0</v>
      </c>
      <c r="Y152" s="236">
        <v>0</v>
      </c>
      <c r="Z152" s="236">
        <v>0</v>
      </c>
      <c r="AA152" s="236">
        <v>0</v>
      </c>
      <c r="AB152" s="236">
        <v>0</v>
      </c>
      <c r="AC152" s="236">
        <v>0</v>
      </c>
      <c r="AD152" s="236">
        <v>0</v>
      </c>
      <c r="AE152" s="236">
        <v>0</v>
      </c>
      <c r="AF152" s="236">
        <v>0</v>
      </c>
      <c r="AG152" s="236">
        <v>0</v>
      </c>
      <c r="AH152" s="236">
        <v>0</v>
      </c>
      <c r="AI152" s="236">
        <v>0</v>
      </c>
      <c r="AJ152" s="236">
        <v>0</v>
      </c>
      <c r="AK152" s="236">
        <v>0</v>
      </c>
      <c r="AL152" s="236">
        <v>0</v>
      </c>
      <c r="AM152" s="236">
        <v>0</v>
      </c>
      <c r="AN152" s="236">
        <v>0</v>
      </c>
      <c r="AO152" s="236">
        <v>0</v>
      </c>
      <c r="AP152" s="236">
        <v>0</v>
      </c>
      <c r="AQ152" s="236">
        <v>0</v>
      </c>
      <c r="AR152" s="236">
        <v>0</v>
      </c>
      <c r="AS152" s="236">
        <v>0</v>
      </c>
      <c r="AT152" s="236">
        <v>0</v>
      </c>
      <c r="AU152" s="236">
        <v>0</v>
      </c>
      <c r="AV152" s="236">
        <v>0</v>
      </c>
      <c r="AW152" s="236">
        <v>0</v>
      </c>
      <c r="AX152" s="236">
        <v>0</v>
      </c>
      <c r="AY152" s="236">
        <v>0</v>
      </c>
      <c r="AZ152" s="236">
        <v>0</v>
      </c>
      <c r="BA152" s="236">
        <v>0</v>
      </c>
      <c r="BB152" s="236">
        <v>0</v>
      </c>
      <c r="BC152" s="236">
        <v>0</v>
      </c>
      <c r="BD152" s="236">
        <v>0</v>
      </c>
      <c r="BE152" s="236">
        <v>0</v>
      </c>
      <c r="BF152" s="236">
        <v>0</v>
      </c>
      <c r="BG152" s="236">
        <v>0</v>
      </c>
      <c r="BH152" s="236">
        <v>0</v>
      </c>
      <c r="BI152" s="236">
        <v>0</v>
      </c>
      <c r="BJ152" s="236">
        <v>0</v>
      </c>
      <c r="BK152" s="236">
        <v>0</v>
      </c>
      <c r="BL152" s="236">
        <v>0</v>
      </c>
      <c r="BM152" s="236">
        <v>0</v>
      </c>
      <c r="BN152" s="236">
        <v>0</v>
      </c>
      <c r="BO152" s="236">
        <v>0</v>
      </c>
      <c r="BP152" s="236">
        <v>0</v>
      </c>
      <c r="BQ152" s="236">
        <v>0</v>
      </c>
      <c r="BR152" s="236">
        <v>0</v>
      </c>
      <c r="BS152" s="236">
        <v>0</v>
      </c>
      <c r="BT152" s="236">
        <v>0</v>
      </c>
      <c r="BU152" s="236">
        <v>0</v>
      </c>
      <c r="BV152" s="236">
        <v>0</v>
      </c>
      <c r="BW152" s="236">
        <v>0</v>
      </c>
      <c r="BX152" s="236">
        <v>0</v>
      </c>
      <c r="BY152" s="236">
        <v>0</v>
      </c>
      <c r="BZ152" s="236">
        <v>0</v>
      </c>
      <c r="CA152" s="236">
        <v>0</v>
      </c>
      <c r="CB152" s="236">
        <v>0</v>
      </c>
      <c r="CC152" s="236">
        <v>0</v>
      </c>
      <c r="CD152" s="236">
        <v>0</v>
      </c>
      <c r="CE152" s="236">
        <v>0</v>
      </c>
      <c r="CF152" s="236">
        <v>0</v>
      </c>
      <c r="CG152" s="236">
        <v>0</v>
      </c>
      <c r="CH152" s="236">
        <v>0</v>
      </c>
      <c r="CI152" s="236">
        <v>0</v>
      </c>
      <c r="CJ152" s="236">
        <v>0</v>
      </c>
      <c r="CK152" s="236">
        <v>0</v>
      </c>
      <c r="CL152" s="236">
        <v>0</v>
      </c>
      <c r="CM152" s="236">
        <v>0</v>
      </c>
      <c r="CN152" s="236">
        <v>0</v>
      </c>
      <c r="CO152" s="236">
        <v>0</v>
      </c>
      <c r="CP152" s="236">
        <v>0</v>
      </c>
      <c r="CQ152" s="236">
        <v>0</v>
      </c>
      <c r="CR152" s="236">
        <v>0</v>
      </c>
      <c r="CS152" s="236">
        <v>0</v>
      </c>
      <c r="CT152" s="236">
        <v>0</v>
      </c>
      <c r="CU152" s="236">
        <v>0</v>
      </c>
      <c r="CV152" s="236">
        <v>0</v>
      </c>
      <c r="CW152" s="236">
        <v>0</v>
      </c>
      <c r="CX152" s="236">
        <v>0</v>
      </c>
      <c r="CY152" s="236">
        <v>0</v>
      </c>
      <c r="CZ152" s="236">
        <v>0</v>
      </c>
      <c r="DA152" s="236">
        <v>0</v>
      </c>
    </row>
    <row r="153" spans="1:105">
      <c r="A153" s="242" t="s">
        <v>1777</v>
      </c>
      <c r="B153" s="236">
        <v>0</v>
      </c>
      <c r="C153" s="236">
        <v>0</v>
      </c>
      <c r="D153" s="236">
        <v>0</v>
      </c>
      <c r="E153" s="236">
        <v>0</v>
      </c>
      <c r="F153" s="236">
        <v>0</v>
      </c>
      <c r="G153" s="236">
        <v>0</v>
      </c>
      <c r="H153" s="236">
        <v>0</v>
      </c>
      <c r="I153" s="236">
        <v>0</v>
      </c>
      <c r="J153" s="236">
        <v>0</v>
      </c>
      <c r="K153" s="236">
        <v>0</v>
      </c>
      <c r="L153" s="236">
        <v>0</v>
      </c>
      <c r="M153" s="236">
        <v>0</v>
      </c>
      <c r="N153" s="236">
        <v>0</v>
      </c>
      <c r="O153" s="236">
        <v>0</v>
      </c>
      <c r="P153" s="236">
        <v>0</v>
      </c>
      <c r="Q153" s="236">
        <v>0</v>
      </c>
      <c r="R153" s="236">
        <v>0</v>
      </c>
      <c r="S153" s="236">
        <v>0</v>
      </c>
      <c r="T153" s="236">
        <v>0</v>
      </c>
      <c r="U153" s="236">
        <v>0</v>
      </c>
      <c r="V153" s="236">
        <v>0</v>
      </c>
      <c r="W153" s="236">
        <v>0</v>
      </c>
      <c r="X153" s="236">
        <v>0</v>
      </c>
      <c r="Y153" s="236">
        <v>0</v>
      </c>
      <c r="Z153" s="236">
        <v>0</v>
      </c>
      <c r="AA153" s="236">
        <v>0</v>
      </c>
      <c r="AB153" s="236">
        <v>0</v>
      </c>
      <c r="AC153" s="236">
        <v>0</v>
      </c>
      <c r="AD153" s="236">
        <v>0</v>
      </c>
      <c r="AE153" s="236">
        <v>0</v>
      </c>
      <c r="AF153" s="236">
        <v>0</v>
      </c>
      <c r="AG153" s="236">
        <v>0</v>
      </c>
      <c r="AH153" s="236">
        <v>0</v>
      </c>
      <c r="AI153" s="236">
        <v>0</v>
      </c>
      <c r="AJ153" s="236">
        <v>0</v>
      </c>
      <c r="AK153" s="236">
        <v>-493108.81900000002</v>
      </c>
      <c r="AL153" s="236">
        <v>-458470.054</v>
      </c>
      <c r="AM153" s="236">
        <v>-572085.598</v>
      </c>
      <c r="AN153" s="236">
        <v>-1523664.4709999999</v>
      </c>
      <c r="AO153" s="236">
        <v>-797478.56299999997</v>
      </c>
      <c r="AP153" s="236">
        <v>-735246.56799999997</v>
      </c>
      <c r="AQ153" s="236">
        <v>-702017.23899999994</v>
      </c>
      <c r="AR153" s="236">
        <v>-658683.00399999996</v>
      </c>
      <c r="AS153" s="236">
        <v>-632092.89500000002</v>
      </c>
      <c r="AT153" s="236">
        <v>-596824.75300000003</v>
      </c>
      <c r="AU153" s="236">
        <v>-567712.85900000005</v>
      </c>
      <c r="AV153" s="236">
        <v>-550891.74699999997</v>
      </c>
      <c r="AW153" s="236">
        <v>-517500.87900000002</v>
      </c>
      <c r="AX153" s="236">
        <v>-503846.72100000002</v>
      </c>
      <c r="AY153" s="236">
        <v>-480870.01899999997</v>
      </c>
      <c r="AZ153" s="236">
        <v>-456333.19900000002</v>
      </c>
      <c r="BA153" s="236">
        <v>-7199498.4460000005</v>
      </c>
      <c r="BB153" s="236">
        <v>-454788.21500000003</v>
      </c>
      <c r="BC153" s="236">
        <v>-420218.21100000001</v>
      </c>
      <c r="BD153" s="236">
        <v>-416590.98599999998</v>
      </c>
      <c r="BE153" s="236">
        <v>-406557.80200000003</v>
      </c>
      <c r="BF153" s="236">
        <v>-399952.46899999998</v>
      </c>
      <c r="BG153" s="236">
        <v>-386629.94300000003</v>
      </c>
      <c r="BH153" s="236">
        <v>-375604.82400000002</v>
      </c>
      <c r="BI153" s="236">
        <v>-371315.98</v>
      </c>
      <c r="BJ153" s="236">
        <v>-354926.516</v>
      </c>
      <c r="BK153" s="236">
        <v>-350735.05599999998</v>
      </c>
      <c r="BL153" s="236">
        <v>-339681.31400000001</v>
      </c>
      <c r="BM153" s="236">
        <v>-326936.51199999999</v>
      </c>
      <c r="BN153" s="236">
        <v>-4603937.8279999997</v>
      </c>
      <c r="BO153" s="236">
        <v>-329393.15500000003</v>
      </c>
      <c r="BP153" s="236">
        <v>-307803.84600000002</v>
      </c>
      <c r="BQ153" s="236">
        <v>-308111.78999999998</v>
      </c>
      <c r="BR153" s="236">
        <v>-303928.22600000002</v>
      </c>
      <c r="BS153" s="236">
        <v>-301611.73700000002</v>
      </c>
      <c r="BT153" s="236">
        <v>-294144.75300000003</v>
      </c>
      <c r="BU153" s="236">
        <v>-288152.34700000001</v>
      </c>
      <c r="BV153" s="236">
        <v>-287007.75599999999</v>
      </c>
      <c r="BW153" s="236">
        <v>-276387.30699999997</v>
      </c>
      <c r="BX153" s="236">
        <v>-274880.48700000002</v>
      </c>
      <c r="BY153" s="236">
        <v>-267971.81599999999</v>
      </c>
      <c r="BZ153" s="236">
        <v>-259666.86900000001</v>
      </c>
      <c r="CA153" s="236">
        <v>-3499060.0890000002</v>
      </c>
      <c r="CB153" s="236">
        <v>-262930.87800000003</v>
      </c>
      <c r="CC153" s="236">
        <v>-247063.20800000001</v>
      </c>
      <c r="CD153" s="236">
        <v>-248480.21100000001</v>
      </c>
      <c r="CE153" s="236">
        <v>-246467.389</v>
      </c>
      <c r="CF153" s="236">
        <v>-245685.027</v>
      </c>
      <c r="CG153" s="236">
        <v>-240720.08799999999</v>
      </c>
      <c r="CH153" s="236">
        <v>-236886.58</v>
      </c>
      <c r="CI153" s="236">
        <v>-236906.978</v>
      </c>
      <c r="CJ153" s="236">
        <v>-229094.215</v>
      </c>
      <c r="CK153" s="236">
        <v>-228660.264</v>
      </c>
      <c r="CL153" s="236">
        <v>-224046.36799999999</v>
      </c>
      <c r="CM153" s="236">
        <v>-219378.516</v>
      </c>
      <c r="CN153" s="236">
        <v>-2866319.7220000001</v>
      </c>
      <c r="CO153" s="236">
        <v>-221202.163</v>
      </c>
      <c r="CP153" s="236">
        <v>-211362.43100000001</v>
      </c>
      <c r="CQ153" s="236">
        <v>-212020.76</v>
      </c>
      <c r="CR153" s="236">
        <v>-209108.45199999999</v>
      </c>
      <c r="CS153" s="236">
        <v>-209011.726</v>
      </c>
      <c r="CT153" s="236">
        <v>-205380.88200000001</v>
      </c>
      <c r="CU153" s="236">
        <v>-202689.66200000001</v>
      </c>
      <c r="CV153" s="236">
        <v>-203224.94500000001</v>
      </c>
      <c r="CW153" s="236">
        <v>-197052.247</v>
      </c>
      <c r="CX153" s="236">
        <v>-197126.93</v>
      </c>
      <c r="CY153" s="236">
        <v>-193359.88</v>
      </c>
      <c r="CZ153" s="236">
        <v>-188632.15</v>
      </c>
      <c r="DA153" s="236">
        <v>-2450172.2280000001</v>
      </c>
    </row>
    <row r="154" spans="1:105">
      <c r="A154" s="242" t="s">
        <v>1778</v>
      </c>
      <c r="B154" s="236">
        <v>0</v>
      </c>
      <c r="C154" s="236">
        <v>0</v>
      </c>
      <c r="D154" s="236">
        <v>0</v>
      </c>
      <c r="E154" s="236">
        <v>0</v>
      </c>
      <c r="F154" s="236">
        <v>0</v>
      </c>
      <c r="G154" s="236">
        <v>0</v>
      </c>
      <c r="H154" s="236">
        <v>0</v>
      </c>
      <c r="I154" s="236">
        <v>0</v>
      </c>
      <c r="J154" s="236">
        <v>0</v>
      </c>
      <c r="K154" s="236">
        <v>0</v>
      </c>
      <c r="L154" s="236">
        <v>0</v>
      </c>
      <c r="M154" s="236">
        <v>0</v>
      </c>
      <c r="N154" s="236">
        <v>0</v>
      </c>
      <c r="O154" s="236">
        <v>0</v>
      </c>
      <c r="P154" s="236">
        <v>0</v>
      </c>
      <c r="Q154" s="236">
        <v>0</v>
      </c>
      <c r="R154" s="236">
        <v>0</v>
      </c>
      <c r="S154" s="236">
        <v>0</v>
      </c>
      <c r="T154" s="236">
        <v>0</v>
      </c>
      <c r="U154" s="236">
        <v>0</v>
      </c>
      <c r="V154" s="236">
        <v>0</v>
      </c>
      <c r="W154" s="236">
        <v>0</v>
      </c>
      <c r="X154" s="236">
        <v>0</v>
      </c>
      <c r="Y154" s="236">
        <v>0</v>
      </c>
      <c r="Z154" s="236">
        <v>0</v>
      </c>
      <c r="AA154" s="236">
        <v>0</v>
      </c>
      <c r="AB154" s="236">
        <v>0</v>
      </c>
      <c r="AC154" s="236">
        <v>0</v>
      </c>
      <c r="AD154" s="236">
        <v>0</v>
      </c>
      <c r="AE154" s="236">
        <v>0</v>
      </c>
      <c r="AF154" s="236">
        <v>0</v>
      </c>
      <c r="AG154" s="236">
        <v>0</v>
      </c>
      <c r="AH154" s="236">
        <v>0</v>
      </c>
      <c r="AI154" s="236">
        <v>0</v>
      </c>
      <c r="AJ154" s="236">
        <v>0</v>
      </c>
      <c r="AK154" s="236">
        <v>2073978.165</v>
      </c>
      <c r="AL154" s="236">
        <v>5095622.0769999996</v>
      </c>
      <c r="AM154" s="236">
        <v>2135976.5699999998</v>
      </c>
      <c r="AN154" s="236">
        <v>9305576.8120000008</v>
      </c>
      <c r="AO154" s="236">
        <v>0</v>
      </c>
      <c r="AP154" s="236">
        <v>0</v>
      </c>
      <c r="AQ154" s="236">
        <v>0</v>
      </c>
      <c r="AR154" s="236">
        <v>0</v>
      </c>
      <c r="AS154" s="236">
        <v>0</v>
      </c>
      <c r="AT154" s="236">
        <v>0</v>
      </c>
      <c r="AU154" s="236">
        <v>0</v>
      </c>
      <c r="AV154" s="236">
        <v>0</v>
      </c>
      <c r="AW154" s="236">
        <v>0</v>
      </c>
      <c r="AX154" s="236">
        <v>0</v>
      </c>
      <c r="AY154" s="236">
        <v>0</v>
      </c>
      <c r="AZ154" s="236">
        <v>0</v>
      </c>
      <c r="BA154" s="236">
        <v>0</v>
      </c>
      <c r="BB154" s="236">
        <v>0</v>
      </c>
      <c r="BC154" s="236">
        <v>0</v>
      </c>
      <c r="BD154" s="236">
        <v>0</v>
      </c>
      <c r="BE154" s="236">
        <v>0</v>
      </c>
      <c r="BF154" s="236">
        <v>0</v>
      </c>
      <c r="BG154" s="236">
        <v>0</v>
      </c>
      <c r="BH154" s="236">
        <v>0</v>
      </c>
      <c r="BI154" s="236">
        <v>0</v>
      </c>
      <c r="BJ154" s="236">
        <v>0</v>
      </c>
      <c r="BK154" s="236">
        <v>0</v>
      </c>
      <c r="BL154" s="236">
        <v>0</v>
      </c>
      <c r="BM154" s="236">
        <v>0</v>
      </c>
      <c r="BN154" s="236">
        <v>0</v>
      </c>
      <c r="BO154" s="236">
        <v>0</v>
      </c>
      <c r="BP154" s="236">
        <v>0</v>
      </c>
      <c r="BQ154" s="236">
        <v>0</v>
      </c>
      <c r="BR154" s="236">
        <v>0</v>
      </c>
      <c r="BS154" s="236">
        <v>0</v>
      </c>
      <c r="BT154" s="236">
        <v>0</v>
      </c>
      <c r="BU154" s="236">
        <v>0</v>
      </c>
      <c r="BV154" s="236">
        <v>0</v>
      </c>
      <c r="BW154" s="236">
        <v>0</v>
      </c>
      <c r="BX154" s="236">
        <v>0</v>
      </c>
      <c r="BY154" s="236">
        <v>0</v>
      </c>
      <c r="BZ154" s="236">
        <v>0</v>
      </c>
      <c r="CA154" s="236">
        <v>0</v>
      </c>
      <c r="CB154" s="236">
        <v>0</v>
      </c>
      <c r="CC154" s="236">
        <v>0</v>
      </c>
      <c r="CD154" s="236">
        <v>0</v>
      </c>
      <c r="CE154" s="236">
        <v>0</v>
      </c>
      <c r="CF154" s="236">
        <v>0</v>
      </c>
      <c r="CG154" s="236">
        <v>0</v>
      </c>
      <c r="CH154" s="236">
        <v>0</v>
      </c>
      <c r="CI154" s="236">
        <v>0</v>
      </c>
      <c r="CJ154" s="236">
        <v>0</v>
      </c>
      <c r="CK154" s="236">
        <v>0</v>
      </c>
      <c r="CL154" s="236">
        <v>0</v>
      </c>
      <c r="CM154" s="236">
        <v>0</v>
      </c>
      <c r="CN154" s="236">
        <v>0</v>
      </c>
      <c r="CO154" s="236">
        <v>0</v>
      </c>
      <c r="CP154" s="236">
        <v>0</v>
      </c>
      <c r="CQ154" s="236">
        <v>0</v>
      </c>
      <c r="CR154" s="236">
        <v>0</v>
      </c>
      <c r="CS154" s="236">
        <v>0</v>
      </c>
      <c r="CT154" s="236">
        <v>0</v>
      </c>
      <c r="CU154" s="236">
        <v>0</v>
      </c>
      <c r="CV154" s="236">
        <v>0</v>
      </c>
      <c r="CW154" s="236">
        <v>0</v>
      </c>
      <c r="CX154" s="236">
        <v>0</v>
      </c>
      <c r="CY154" s="236">
        <v>0</v>
      </c>
      <c r="CZ154" s="236">
        <v>0</v>
      </c>
      <c r="DA154" s="236">
        <v>0</v>
      </c>
    </row>
    <row r="155" spans="1:105">
      <c r="A155" s="242" t="s">
        <v>1779</v>
      </c>
      <c r="B155" s="236">
        <v>0</v>
      </c>
      <c r="C155" s="236">
        <v>0</v>
      </c>
      <c r="D155" s="236">
        <v>0</v>
      </c>
      <c r="E155" s="236">
        <v>0</v>
      </c>
      <c r="F155" s="236">
        <v>0</v>
      </c>
      <c r="G155" s="236">
        <v>0</v>
      </c>
      <c r="H155" s="236">
        <v>0</v>
      </c>
      <c r="I155" s="236">
        <v>0</v>
      </c>
      <c r="J155" s="236">
        <v>0</v>
      </c>
      <c r="K155" s="236">
        <v>0</v>
      </c>
      <c r="L155" s="236">
        <v>0</v>
      </c>
      <c r="M155" s="236">
        <v>0</v>
      </c>
      <c r="N155" s="236">
        <v>0</v>
      </c>
      <c r="O155" s="236">
        <v>0</v>
      </c>
      <c r="P155" s="236">
        <v>0</v>
      </c>
      <c r="Q155" s="236">
        <v>0</v>
      </c>
      <c r="R155" s="236">
        <v>0</v>
      </c>
      <c r="S155" s="236">
        <v>0</v>
      </c>
      <c r="T155" s="236">
        <v>0</v>
      </c>
      <c r="U155" s="236">
        <v>0</v>
      </c>
      <c r="V155" s="236">
        <v>0</v>
      </c>
      <c r="W155" s="236">
        <v>0</v>
      </c>
      <c r="X155" s="236">
        <v>0</v>
      </c>
      <c r="Y155" s="236">
        <v>0</v>
      </c>
      <c r="Z155" s="236">
        <v>0</v>
      </c>
      <c r="AA155" s="236">
        <v>0</v>
      </c>
      <c r="AB155" s="236">
        <v>0</v>
      </c>
      <c r="AC155" s="236">
        <v>0</v>
      </c>
      <c r="AD155" s="236">
        <v>0</v>
      </c>
      <c r="AE155" s="236">
        <v>0</v>
      </c>
      <c r="AF155" s="236">
        <v>0</v>
      </c>
      <c r="AG155" s="236">
        <v>0</v>
      </c>
      <c r="AH155" s="236">
        <v>0</v>
      </c>
      <c r="AI155" s="236">
        <v>0</v>
      </c>
      <c r="AJ155" s="236">
        <v>0</v>
      </c>
      <c r="AK155" s="236">
        <v>432.964</v>
      </c>
      <c r="AL155" s="236">
        <v>432.964</v>
      </c>
      <c r="AM155" s="236">
        <v>432.63499999999999</v>
      </c>
      <c r="AN155" s="236">
        <v>1298.5630000000001</v>
      </c>
      <c r="AO155" s="236">
        <v>432.964</v>
      </c>
      <c r="AP155" s="236">
        <v>432.964</v>
      </c>
      <c r="AQ155" s="236">
        <v>432.964</v>
      </c>
      <c r="AR155" s="236">
        <v>432.964</v>
      </c>
      <c r="AS155" s="236">
        <v>432.964</v>
      </c>
      <c r="AT155" s="236">
        <v>432.964</v>
      </c>
      <c r="AU155" s="236">
        <v>432.964</v>
      </c>
      <c r="AV155" s="236">
        <v>432.964</v>
      </c>
      <c r="AW155" s="236">
        <v>432.964</v>
      </c>
      <c r="AX155" s="236">
        <v>432.964</v>
      </c>
      <c r="AY155" s="236">
        <v>432.63499999999999</v>
      </c>
      <c r="AZ155" s="236">
        <v>432.964</v>
      </c>
      <c r="BA155" s="236">
        <v>5195.2389999999996</v>
      </c>
      <c r="BB155" s="236">
        <v>432.964</v>
      </c>
      <c r="BC155" s="236">
        <v>432.964</v>
      </c>
      <c r="BD155" s="236">
        <v>432.964</v>
      </c>
      <c r="BE155" s="236">
        <v>432.964</v>
      </c>
      <c r="BF155" s="236">
        <v>432.964</v>
      </c>
      <c r="BG155" s="236">
        <v>432.964</v>
      </c>
      <c r="BH155" s="236">
        <v>432.964</v>
      </c>
      <c r="BI155" s="236">
        <v>432.964</v>
      </c>
      <c r="BJ155" s="236">
        <v>432.964</v>
      </c>
      <c r="BK155" s="236">
        <v>432.63499999999999</v>
      </c>
      <c r="BL155" s="236">
        <v>432.964</v>
      </c>
      <c r="BM155" s="236">
        <v>432.964</v>
      </c>
      <c r="BN155" s="236">
        <v>5195.2389999999996</v>
      </c>
      <c r="BO155" s="236">
        <v>432.964</v>
      </c>
      <c r="BP155" s="236">
        <v>432.964</v>
      </c>
      <c r="BQ155" s="236">
        <v>432.964</v>
      </c>
      <c r="BR155" s="236">
        <v>432.964</v>
      </c>
      <c r="BS155" s="236">
        <v>432.964</v>
      </c>
      <c r="BT155" s="236">
        <v>432.964</v>
      </c>
      <c r="BU155" s="236">
        <v>432.964</v>
      </c>
      <c r="BV155" s="236">
        <v>432.964</v>
      </c>
      <c r="BW155" s="236">
        <v>432.63499999999999</v>
      </c>
      <c r="BX155" s="236">
        <v>432.964</v>
      </c>
      <c r="BY155" s="236">
        <v>432.964</v>
      </c>
      <c r="BZ155" s="236">
        <v>432.964</v>
      </c>
      <c r="CA155" s="236">
        <v>5195.2389999999996</v>
      </c>
      <c r="CB155" s="236">
        <v>432.964</v>
      </c>
      <c r="CC155" s="236">
        <v>432.964</v>
      </c>
      <c r="CD155" s="236">
        <v>432.964</v>
      </c>
      <c r="CE155" s="236">
        <v>432.964</v>
      </c>
      <c r="CF155" s="236">
        <v>432.964</v>
      </c>
      <c r="CG155" s="236">
        <v>432.964</v>
      </c>
      <c r="CH155" s="236">
        <v>432.964</v>
      </c>
      <c r="CI155" s="236">
        <v>432.63499999999999</v>
      </c>
      <c r="CJ155" s="236">
        <v>432.964</v>
      </c>
      <c r="CK155" s="236">
        <v>432.964</v>
      </c>
      <c r="CL155" s="236">
        <v>432.964</v>
      </c>
      <c r="CM155" s="236">
        <v>432.964</v>
      </c>
      <c r="CN155" s="236">
        <v>5195.2389999999996</v>
      </c>
      <c r="CO155" s="236">
        <v>432.964</v>
      </c>
      <c r="CP155" s="236">
        <v>432.964</v>
      </c>
      <c r="CQ155" s="236">
        <v>432.964</v>
      </c>
      <c r="CR155" s="236">
        <v>432.964</v>
      </c>
      <c r="CS155" s="236">
        <v>432.964</v>
      </c>
      <c r="CT155" s="236">
        <v>432.964</v>
      </c>
      <c r="CU155" s="236">
        <v>432.63499999999999</v>
      </c>
      <c r="CV155" s="236">
        <v>432.964</v>
      </c>
      <c r="CW155" s="236">
        <v>432.964</v>
      </c>
      <c r="CX155" s="236">
        <v>432.964</v>
      </c>
      <c r="CY155" s="236">
        <v>432.964</v>
      </c>
      <c r="CZ155" s="236">
        <v>432.964</v>
      </c>
      <c r="DA155" s="236">
        <v>5195.2389999999996</v>
      </c>
    </row>
    <row r="156" spans="1:105">
      <c r="A156" s="242" t="s">
        <v>1780</v>
      </c>
      <c r="B156" s="236">
        <v>0</v>
      </c>
      <c r="C156" s="236">
        <v>0</v>
      </c>
      <c r="D156" s="236">
        <v>0</v>
      </c>
      <c r="E156" s="236">
        <v>0</v>
      </c>
      <c r="F156" s="236">
        <v>0</v>
      </c>
      <c r="G156" s="236">
        <v>0</v>
      </c>
      <c r="H156" s="236">
        <v>0</v>
      </c>
      <c r="I156" s="236">
        <v>0</v>
      </c>
      <c r="J156" s="236">
        <v>0</v>
      </c>
      <c r="K156" s="236">
        <v>0</v>
      </c>
      <c r="L156" s="236">
        <v>0</v>
      </c>
      <c r="M156" s="236">
        <v>0</v>
      </c>
      <c r="N156" s="236">
        <v>0</v>
      </c>
      <c r="O156" s="236">
        <v>0</v>
      </c>
      <c r="P156" s="236">
        <v>0</v>
      </c>
      <c r="Q156" s="236">
        <v>0</v>
      </c>
      <c r="R156" s="236">
        <v>0</v>
      </c>
      <c r="S156" s="236">
        <v>0</v>
      </c>
      <c r="T156" s="236">
        <v>0</v>
      </c>
      <c r="U156" s="236">
        <v>0</v>
      </c>
      <c r="V156" s="236">
        <v>0</v>
      </c>
      <c r="W156" s="236">
        <v>0</v>
      </c>
      <c r="X156" s="236">
        <v>0</v>
      </c>
      <c r="Y156" s="236">
        <v>0</v>
      </c>
      <c r="Z156" s="236">
        <v>0</v>
      </c>
      <c r="AA156" s="236">
        <v>0</v>
      </c>
      <c r="AB156" s="236">
        <v>0</v>
      </c>
      <c r="AC156" s="236">
        <v>0</v>
      </c>
      <c r="AD156" s="236">
        <v>0</v>
      </c>
      <c r="AE156" s="236">
        <v>0</v>
      </c>
      <c r="AF156" s="236">
        <v>0</v>
      </c>
      <c r="AG156" s="236">
        <v>0</v>
      </c>
      <c r="AH156" s="236">
        <v>0</v>
      </c>
      <c r="AI156" s="236">
        <v>0</v>
      </c>
      <c r="AJ156" s="236">
        <v>0</v>
      </c>
      <c r="AK156" s="236">
        <v>-265.17399999999998</v>
      </c>
      <c r="AL156" s="236">
        <v>-264.84500000000003</v>
      </c>
      <c r="AM156" s="236">
        <v>-265.17399999999998</v>
      </c>
      <c r="AN156" s="236">
        <v>-795.19299999999998</v>
      </c>
      <c r="AO156" s="236">
        <v>-264.84500000000003</v>
      </c>
      <c r="AP156" s="236">
        <v>-265.17399999999998</v>
      </c>
      <c r="AQ156" s="236">
        <v>-265.17399999999998</v>
      </c>
      <c r="AR156" s="236">
        <v>-264.84500000000003</v>
      </c>
      <c r="AS156" s="236">
        <v>-265.17399999999998</v>
      </c>
      <c r="AT156" s="236">
        <v>-265.17399999999998</v>
      </c>
      <c r="AU156" s="236">
        <v>-264.84500000000003</v>
      </c>
      <c r="AV156" s="236">
        <v>-265.17399999999998</v>
      </c>
      <c r="AW156" s="236">
        <v>-265.17399999999998</v>
      </c>
      <c r="AX156" s="236">
        <v>-264.84500000000003</v>
      </c>
      <c r="AY156" s="236">
        <v>-265.17399999999998</v>
      </c>
      <c r="AZ156" s="236">
        <v>-264.84500000000003</v>
      </c>
      <c r="BA156" s="236">
        <v>-3180.4430000000002</v>
      </c>
      <c r="BB156" s="236">
        <v>-265.17399999999998</v>
      </c>
      <c r="BC156" s="236">
        <v>-265.17399999999998</v>
      </c>
      <c r="BD156" s="236">
        <v>-264.84500000000003</v>
      </c>
      <c r="BE156" s="236">
        <v>-265.17399999999998</v>
      </c>
      <c r="BF156" s="236">
        <v>-265.17399999999998</v>
      </c>
      <c r="BG156" s="236">
        <v>-264.84500000000003</v>
      </c>
      <c r="BH156" s="236">
        <v>-265.17399999999998</v>
      </c>
      <c r="BI156" s="236">
        <v>-264.84500000000003</v>
      </c>
      <c r="BJ156" s="236">
        <v>-265.17399999999998</v>
      </c>
      <c r="BK156" s="236">
        <v>-265.17399999999998</v>
      </c>
      <c r="BL156" s="236">
        <v>-264.84500000000003</v>
      </c>
      <c r="BM156" s="236">
        <v>-265.17399999999998</v>
      </c>
      <c r="BN156" s="236">
        <v>-3180.7719999999999</v>
      </c>
      <c r="BO156" s="236">
        <v>-265.17399999999998</v>
      </c>
      <c r="BP156" s="236">
        <v>-264.84500000000003</v>
      </c>
      <c r="BQ156" s="236">
        <v>-265.17399999999998</v>
      </c>
      <c r="BR156" s="236">
        <v>-264.84500000000003</v>
      </c>
      <c r="BS156" s="236">
        <v>-265.17399999999998</v>
      </c>
      <c r="BT156" s="236">
        <v>-265.17399999999998</v>
      </c>
      <c r="BU156" s="236">
        <v>-264.84500000000003</v>
      </c>
      <c r="BV156" s="236">
        <v>-265.17399999999998</v>
      </c>
      <c r="BW156" s="236">
        <v>-265.17399999999998</v>
      </c>
      <c r="BX156" s="236">
        <v>-264.84500000000003</v>
      </c>
      <c r="BY156" s="236">
        <v>-265.17399999999998</v>
      </c>
      <c r="BZ156" s="236">
        <v>-265.17399999999998</v>
      </c>
      <c r="CA156" s="236">
        <v>-3180.7719999999999</v>
      </c>
      <c r="CB156" s="236">
        <v>-264.84500000000003</v>
      </c>
      <c r="CC156" s="236">
        <v>-265.17399999999998</v>
      </c>
      <c r="CD156" s="236">
        <v>-264.84500000000003</v>
      </c>
      <c r="CE156" s="236">
        <v>-265.17399999999998</v>
      </c>
      <c r="CF156" s="236">
        <v>-265.17399999999998</v>
      </c>
      <c r="CG156" s="236">
        <v>-264.84500000000003</v>
      </c>
      <c r="CH156" s="236">
        <v>-265.17399999999998</v>
      </c>
      <c r="CI156" s="236">
        <v>-265.17399999999998</v>
      </c>
      <c r="CJ156" s="236">
        <v>-264.84500000000003</v>
      </c>
      <c r="CK156" s="236">
        <v>-265.17399999999998</v>
      </c>
      <c r="CL156" s="236">
        <v>-264.84500000000003</v>
      </c>
      <c r="CM156" s="236">
        <v>-265.17399999999998</v>
      </c>
      <c r="CN156" s="236">
        <v>-3180.4430000000002</v>
      </c>
      <c r="CO156" s="236">
        <v>-265.17399999999998</v>
      </c>
      <c r="CP156" s="236">
        <v>-264.84500000000003</v>
      </c>
      <c r="CQ156" s="236">
        <v>-265.17399999999998</v>
      </c>
      <c r="CR156" s="236">
        <v>-265.17399999999998</v>
      </c>
      <c r="CS156" s="236">
        <v>-264.84500000000003</v>
      </c>
      <c r="CT156" s="236">
        <v>-265.17399999999998</v>
      </c>
      <c r="CU156" s="236">
        <v>-264.84500000000003</v>
      </c>
      <c r="CV156" s="236">
        <v>-265.17399999999998</v>
      </c>
      <c r="CW156" s="236">
        <v>-265.17399999999998</v>
      </c>
      <c r="CX156" s="236">
        <v>-264.84500000000003</v>
      </c>
      <c r="CY156" s="236">
        <v>-265.17399999999998</v>
      </c>
      <c r="CZ156" s="236">
        <v>-265.17399999999998</v>
      </c>
      <c r="DA156" s="236">
        <v>-3180.7719999999999</v>
      </c>
    </row>
    <row r="157" spans="1:105">
      <c r="A157" s="242" t="s">
        <v>1781</v>
      </c>
      <c r="B157" s="236">
        <v>0</v>
      </c>
      <c r="C157" s="236">
        <v>0</v>
      </c>
      <c r="D157" s="236">
        <v>0</v>
      </c>
      <c r="E157" s="236">
        <v>0</v>
      </c>
      <c r="F157" s="236">
        <v>0</v>
      </c>
      <c r="G157" s="236">
        <v>0</v>
      </c>
      <c r="H157" s="236">
        <v>0</v>
      </c>
      <c r="I157" s="236">
        <v>0</v>
      </c>
      <c r="J157" s="236">
        <v>0</v>
      </c>
      <c r="K157" s="236">
        <v>0</v>
      </c>
      <c r="L157" s="236">
        <v>0</v>
      </c>
      <c r="M157" s="236">
        <v>0</v>
      </c>
      <c r="N157" s="236">
        <v>0</v>
      </c>
      <c r="O157" s="236">
        <v>0</v>
      </c>
      <c r="P157" s="236">
        <v>0</v>
      </c>
      <c r="Q157" s="236">
        <v>0</v>
      </c>
      <c r="R157" s="236">
        <v>0</v>
      </c>
      <c r="S157" s="236">
        <v>0</v>
      </c>
      <c r="T157" s="236">
        <v>0</v>
      </c>
      <c r="U157" s="236">
        <v>0</v>
      </c>
      <c r="V157" s="236">
        <v>0</v>
      </c>
      <c r="W157" s="236">
        <v>0</v>
      </c>
      <c r="X157" s="236">
        <v>0</v>
      </c>
      <c r="Y157" s="236">
        <v>0</v>
      </c>
      <c r="Z157" s="236">
        <v>0</v>
      </c>
      <c r="AA157" s="236">
        <v>0</v>
      </c>
      <c r="AB157" s="236">
        <v>0</v>
      </c>
      <c r="AC157" s="236">
        <v>0</v>
      </c>
      <c r="AD157" s="236">
        <v>0</v>
      </c>
      <c r="AE157" s="236">
        <v>0</v>
      </c>
      <c r="AF157" s="236">
        <v>0</v>
      </c>
      <c r="AG157" s="236">
        <v>0</v>
      </c>
      <c r="AH157" s="236">
        <v>0</v>
      </c>
      <c r="AI157" s="236">
        <v>0</v>
      </c>
      <c r="AJ157" s="236">
        <v>0</v>
      </c>
      <c r="AK157" s="236">
        <v>28512048.697999999</v>
      </c>
      <c r="AL157" s="236">
        <v>0</v>
      </c>
      <c r="AM157" s="236">
        <v>0</v>
      </c>
      <c r="AN157" s="236">
        <v>28512048.697999999</v>
      </c>
      <c r="AO157" s="236">
        <v>0</v>
      </c>
      <c r="AP157" s="236">
        <v>0</v>
      </c>
      <c r="AQ157" s="236">
        <v>0</v>
      </c>
      <c r="AR157" s="236">
        <v>0</v>
      </c>
      <c r="AS157" s="236">
        <v>0</v>
      </c>
      <c r="AT157" s="236">
        <v>0</v>
      </c>
      <c r="AU157" s="236">
        <v>0</v>
      </c>
      <c r="AV157" s="236">
        <v>0</v>
      </c>
      <c r="AW157" s="236">
        <v>0</v>
      </c>
      <c r="AX157" s="236">
        <v>0</v>
      </c>
      <c r="AY157" s="236">
        <v>0</v>
      </c>
      <c r="AZ157" s="236">
        <v>0</v>
      </c>
      <c r="BA157" s="236">
        <v>0</v>
      </c>
      <c r="BB157" s="236">
        <v>0</v>
      </c>
      <c r="BC157" s="236">
        <v>0</v>
      </c>
      <c r="BD157" s="236">
        <v>0</v>
      </c>
      <c r="BE157" s="236">
        <v>0</v>
      </c>
      <c r="BF157" s="236">
        <v>0</v>
      </c>
      <c r="BG157" s="236">
        <v>0</v>
      </c>
      <c r="BH157" s="236">
        <v>0</v>
      </c>
      <c r="BI157" s="236">
        <v>0</v>
      </c>
      <c r="BJ157" s="236">
        <v>0</v>
      </c>
      <c r="BK157" s="236">
        <v>0</v>
      </c>
      <c r="BL157" s="236">
        <v>0</v>
      </c>
      <c r="BM157" s="236">
        <v>0</v>
      </c>
      <c r="BN157" s="236">
        <v>0</v>
      </c>
      <c r="BO157" s="236">
        <v>0</v>
      </c>
      <c r="BP157" s="236">
        <v>0</v>
      </c>
      <c r="BQ157" s="236">
        <v>0</v>
      </c>
      <c r="BR157" s="236">
        <v>0</v>
      </c>
      <c r="BS157" s="236">
        <v>0</v>
      </c>
      <c r="BT157" s="236">
        <v>0</v>
      </c>
      <c r="BU157" s="236">
        <v>0</v>
      </c>
      <c r="BV157" s="236">
        <v>0</v>
      </c>
      <c r="BW157" s="236">
        <v>0</v>
      </c>
      <c r="BX157" s="236">
        <v>0</v>
      </c>
      <c r="BY157" s="236">
        <v>0</v>
      </c>
      <c r="BZ157" s="236">
        <v>0</v>
      </c>
      <c r="CA157" s="236">
        <v>0</v>
      </c>
      <c r="CB157" s="236">
        <v>0</v>
      </c>
      <c r="CC157" s="236">
        <v>0</v>
      </c>
      <c r="CD157" s="236">
        <v>0</v>
      </c>
      <c r="CE157" s="236">
        <v>0</v>
      </c>
      <c r="CF157" s="236">
        <v>0</v>
      </c>
      <c r="CG157" s="236">
        <v>0</v>
      </c>
      <c r="CH157" s="236">
        <v>0</v>
      </c>
      <c r="CI157" s="236">
        <v>0</v>
      </c>
      <c r="CJ157" s="236">
        <v>0</v>
      </c>
      <c r="CK157" s="236">
        <v>0</v>
      </c>
      <c r="CL157" s="236">
        <v>0</v>
      </c>
      <c r="CM157" s="236">
        <v>0</v>
      </c>
      <c r="CN157" s="236">
        <v>0</v>
      </c>
      <c r="CO157" s="236">
        <v>0</v>
      </c>
      <c r="CP157" s="236">
        <v>0</v>
      </c>
      <c r="CQ157" s="236">
        <v>0</v>
      </c>
      <c r="CR157" s="236">
        <v>0</v>
      </c>
      <c r="CS157" s="236">
        <v>0</v>
      </c>
      <c r="CT157" s="236">
        <v>0</v>
      </c>
      <c r="CU157" s="236">
        <v>0</v>
      </c>
      <c r="CV157" s="236">
        <v>0</v>
      </c>
      <c r="CW157" s="236">
        <v>0</v>
      </c>
      <c r="CX157" s="236">
        <v>0</v>
      </c>
      <c r="CY157" s="236">
        <v>0</v>
      </c>
      <c r="CZ157" s="236">
        <v>0</v>
      </c>
      <c r="DA157" s="236">
        <v>0</v>
      </c>
    </row>
    <row r="158" spans="1:105">
      <c r="A158" s="242" t="s">
        <v>1782</v>
      </c>
      <c r="B158" s="236">
        <v>0</v>
      </c>
      <c r="C158" s="236">
        <v>0</v>
      </c>
      <c r="D158" s="236">
        <v>0</v>
      </c>
      <c r="E158" s="236">
        <v>0</v>
      </c>
      <c r="F158" s="236">
        <v>0</v>
      </c>
      <c r="G158" s="236">
        <v>0</v>
      </c>
      <c r="H158" s="236">
        <v>0</v>
      </c>
      <c r="I158" s="236">
        <v>0</v>
      </c>
      <c r="J158" s="236">
        <v>0</v>
      </c>
      <c r="K158" s="236">
        <v>0</v>
      </c>
      <c r="L158" s="236">
        <v>0</v>
      </c>
      <c r="M158" s="236">
        <v>0</v>
      </c>
      <c r="N158" s="236">
        <v>0</v>
      </c>
      <c r="O158" s="236">
        <v>0</v>
      </c>
      <c r="P158" s="236">
        <v>0</v>
      </c>
      <c r="Q158" s="236">
        <v>0</v>
      </c>
      <c r="R158" s="236">
        <v>0</v>
      </c>
      <c r="S158" s="236">
        <v>0</v>
      </c>
      <c r="T158" s="236">
        <v>0</v>
      </c>
      <c r="U158" s="236">
        <v>0</v>
      </c>
      <c r="V158" s="236">
        <v>0</v>
      </c>
      <c r="W158" s="236">
        <v>0</v>
      </c>
      <c r="X158" s="236">
        <v>0</v>
      </c>
      <c r="Y158" s="236">
        <v>0</v>
      </c>
      <c r="Z158" s="236">
        <v>0</v>
      </c>
      <c r="AA158" s="236">
        <v>0</v>
      </c>
      <c r="AB158" s="236">
        <v>0</v>
      </c>
      <c r="AC158" s="236">
        <v>0</v>
      </c>
      <c r="AD158" s="236">
        <v>0</v>
      </c>
      <c r="AE158" s="236">
        <v>0</v>
      </c>
      <c r="AF158" s="236">
        <v>0</v>
      </c>
      <c r="AG158" s="236">
        <v>0</v>
      </c>
      <c r="AH158" s="236">
        <v>0</v>
      </c>
      <c r="AI158" s="236">
        <v>0</v>
      </c>
      <c r="AJ158" s="236">
        <v>0</v>
      </c>
      <c r="AK158" s="236">
        <v>1960089.7266826399</v>
      </c>
      <c r="AL158" s="236">
        <v>298854.067718476</v>
      </c>
      <c r="AM158" s="236">
        <v>101718.877718476</v>
      </c>
      <c r="AN158" s="236">
        <v>2360662.67211959</v>
      </c>
      <c r="AO158" s="236">
        <v>-62804.781007891499</v>
      </c>
      <c r="AP158" s="236">
        <v>-58523.9310078915</v>
      </c>
      <c r="AQ158" s="236">
        <v>-56108.259007891502</v>
      </c>
      <c r="AR158" s="236">
        <v>-52821.154860933202</v>
      </c>
      <c r="AS158" s="236">
        <v>-50858.620860933202</v>
      </c>
      <c r="AT158" s="236">
        <v>-48356.953860933201</v>
      </c>
      <c r="AU158" s="236">
        <v>-45425.011301741797</v>
      </c>
      <c r="AV158" s="236">
        <v>-44120.134301741797</v>
      </c>
      <c r="AW158" s="236">
        <v>-41771.5783017418</v>
      </c>
      <c r="AX158" s="236">
        <v>-41983.132216729602</v>
      </c>
      <c r="AY158" s="236">
        <v>-40314.7452167296</v>
      </c>
      <c r="AZ158" s="236">
        <v>-38556.982216729601</v>
      </c>
      <c r="BA158" s="236">
        <v>-581645.28416188899</v>
      </c>
      <c r="BB158" s="236">
        <v>-41767.546960318097</v>
      </c>
      <c r="BC158" s="236">
        <v>-39382.135960318097</v>
      </c>
      <c r="BD158" s="236">
        <v>-38973.328960318097</v>
      </c>
      <c r="BE158" s="236">
        <v>-37314.794646257003</v>
      </c>
      <c r="BF158" s="236">
        <v>-36722.972646257003</v>
      </c>
      <c r="BG158" s="236">
        <v>-35708.063646256996</v>
      </c>
      <c r="BH158" s="236">
        <v>-34064.919885405499</v>
      </c>
      <c r="BI158" s="236">
        <v>-33633.138885405497</v>
      </c>
      <c r="BJ158" s="236">
        <v>-32435.991885405499</v>
      </c>
      <c r="BK158" s="236">
        <v>-33222.537821526901</v>
      </c>
      <c r="BL158" s="236">
        <v>-32372.394821526901</v>
      </c>
      <c r="BM158" s="236">
        <v>-31419.792821526898</v>
      </c>
      <c r="BN158" s="236">
        <v>-427017.61894052301</v>
      </c>
      <c r="BO158" s="236">
        <v>-32732.892907198398</v>
      </c>
      <c r="BP158" s="236">
        <v>-31227.822907198399</v>
      </c>
      <c r="BQ158" s="236">
        <v>-31120.3659071984</v>
      </c>
      <c r="BR158" s="236">
        <v>-29934.553703747799</v>
      </c>
      <c r="BS158" s="236">
        <v>-29662.246703747802</v>
      </c>
      <c r="BT158" s="236">
        <v>-29064.2717037478</v>
      </c>
      <c r="BU158" s="236">
        <v>-27885.513971397799</v>
      </c>
      <c r="BV158" s="236">
        <v>-27694.0569713978</v>
      </c>
      <c r="BW158" s="236">
        <v>-26902.1259713978</v>
      </c>
      <c r="BX158" s="236">
        <v>-27762.794000809401</v>
      </c>
      <c r="BY158" s="236">
        <v>-27211.2710008094</v>
      </c>
      <c r="BZ158" s="236">
        <v>-26574.026000809401</v>
      </c>
      <c r="CA158" s="236">
        <v>-347771.94174946001</v>
      </c>
      <c r="CB158" s="236">
        <v>-27974.800116873099</v>
      </c>
      <c r="CC158" s="236">
        <v>-26859.763116873099</v>
      </c>
      <c r="CD158" s="236">
        <v>-26847.373116873699</v>
      </c>
      <c r="CE158" s="236">
        <v>-25885.992461129401</v>
      </c>
      <c r="CF158" s="236">
        <v>-25734.393461129399</v>
      </c>
      <c r="CG158" s="236">
        <v>-25317.8584611312</v>
      </c>
      <c r="CH158" s="236">
        <v>-24390.763741404899</v>
      </c>
      <c r="CI158" s="236">
        <v>-24294.058741404901</v>
      </c>
      <c r="CJ158" s="236">
        <v>-23700.535741407999</v>
      </c>
      <c r="CK158" s="236">
        <v>-24614.916283433398</v>
      </c>
      <c r="CL158" s="236">
        <v>-24227.6762834334</v>
      </c>
      <c r="CM158" s="236">
        <v>-23838.987283433398</v>
      </c>
      <c r="CN158" s="236">
        <v>-303687.118808528</v>
      </c>
      <c r="CO158" s="236">
        <v>-24702.963800665901</v>
      </c>
      <c r="CP158" s="236">
        <v>-23985.645800665901</v>
      </c>
      <c r="CQ158" s="236">
        <v>-23938.164800662798</v>
      </c>
      <c r="CR158" s="236">
        <v>-22920.417281245998</v>
      </c>
      <c r="CS158" s="236">
        <v>-22825.980281246</v>
      </c>
      <c r="CT158" s="236">
        <v>-22507.536281241599</v>
      </c>
      <c r="CU158" s="236">
        <v>-21621.260528277999</v>
      </c>
      <c r="CV158" s="236">
        <v>-21569.642528278</v>
      </c>
      <c r="CW158" s="236">
        <v>-21092.4385282642</v>
      </c>
      <c r="CX158" s="236">
        <v>-22028.815531241002</v>
      </c>
      <c r="CY158" s="236">
        <v>-21706.759531241001</v>
      </c>
      <c r="CZ158" s="236">
        <v>-21325.357531240999</v>
      </c>
      <c r="DA158" s="236">
        <v>-270224.98242427199</v>
      </c>
    </row>
    <row r="159" spans="1:105">
      <c r="A159" s="251" t="s">
        <v>1783</v>
      </c>
      <c r="B159" s="252">
        <v>0</v>
      </c>
      <c r="C159" s="252">
        <v>0</v>
      </c>
      <c r="D159" s="252">
        <v>0</v>
      </c>
      <c r="E159" s="252">
        <v>0</v>
      </c>
      <c r="F159" s="252">
        <v>0</v>
      </c>
      <c r="G159" s="252">
        <v>0</v>
      </c>
      <c r="H159" s="252">
        <v>0</v>
      </c>
      <c r="I159" s="252">
        <v>0</v>
      </c>
      <c r="J159" s="252">
        <v>0</v>
      </c>
      <c r="K159" s="252">
        <v>0</v>
      </c>
      <c r="L159" s="252">
        <v>0</v>
      </c>
      <c r="M159" s="252">
        <v>0</v>
      </c>
      <c r="N159" s="252">
        <v>0</v>
      </c>
      <c r="O159" s="252">
        <v>0</v>
      </c>
      <c r="P159" s="252">
        <v>0</v>
      </c>
      <c r="Q159" s="252">
        <v>0</v>
      </c>
      <c r="R159" s="252">
        <v>0</v>
      </c>
      <c r="S159" s="252">
        <v>0</v>
      </c>
      <c r="T159" s="252">
        <v>0</v>
      </c>
      <c r="U159" s="252">
        <v>0</v>
      </c>
      <c r="V159" s="252">
        <v>0</v>
      </c>
      <c r="W159" s="252">
        <v>0</v>
      </c>
      <c r="X159" s="252">
        <v>0</v>
      </c>
      <c r="Y159" s="252">
        <v>0</v>
      </c>
      <c r="Z159" s="252">
        <v>0</v>
      </c>
      <c r="AA159" s="252">
        <v>0</v>
      </c>
      <c r="AB159" s="252">
        <v>0</v>
      </c>
      <c r="AC159" s="252">
        <v>0</v>
      </c>
      <c r="AD159" s="252">
        <v>0</v>
      </c>
      <c r="AE159" s="252">
        <v>0</v>
      </c>
      <c r="AF159" s="252">
        <v>0</v>
      </c>
      <c r="AG159" s="252">
        <v>0</v>
      </c>
      <c r="AH159" s="252">
        <v>0</v>
      </c>
      <c r="AI159" s="252">
        <v>0</v>
      </c>
      <c r="AJ159" s="252">
        <v>0</v>
      </c>
      <c r="AK159" s="252">
        <v>34293046.722377397</v>
      </c>
      <c r="AL159" s="252">
        <v>5301149.3996412698</v>
      </c>
      <c r="AM159" s="252">
        <v>2030752.5006412701</v>
      </c>
      <c r="AN159" s="252">
        <v>41624948.622659899</v>
      </c>
      <c r="AO159" s="252">
        <v>-762547.06525595905</v>
      </c>
      <c r="AP159" s="252">
        <v>-696034.54925595899</v>
      </c>
      <c r="AQ159" s="252">
        <v>-660389.54825595894</v>
      </c>
      <c r="AR159" s="252">
        <v>-613767.88010900095</v>
      </c>
      <c r="AS159" s="252">
        <v>-585215.56610900105</v>
      </c>
      <c r="AT159" s="252">
        <v>-547445.75710900105</v>
      </c>
      <c r="AU159" s="252">
        <v>-515401.59154981002</v>
      </c>
      <c r="AV159" s="252">
        <v>-497275.93154980999</v>
      </c>
      <c r="AW159" s="252">
        <v>-461536.50754980999</v>
      </c>
      <c r="AX159" s="252">
        <v>-448093.57446479698</v>
      </c>
      <c r="AY159" s="252">
        <v>-423449.143464797</v>
      </c>
      <c r="AZ159" s="252">
        <v>-397153.90246479702</v>
      </c>
      <c r="BA159" s="252">
        <v>-6608311.0171387</v>
      </c>
      <c r="BB159" s="252">
        <v>-434093.24663041602</v>
      </c>
      <c r="BC159" s="252">
        <v>-397137.83163041598</v>
      </c>
      <c r="BD159" s="252">
        <v>-393101.47063041601</v>
      </c>
      <c r="BE159" s="252">
        <v>-381410.08131635498</v>
      </c>
      <c r="BF159" s="252">
        <v>-374212.92631635501</v>
      </c>
      <c r="BG159" s="252">
        <v>-359875.16231635498</v>
      </c>
      <c r="BH159" s="252">
        <v>-347207.228555504</v>
      </c>
      <c r="BI159" s="252">
        <v>-342486.27455550397</v>
      </c>
      <c r="BJ159" s="252">
        <v>-324899.99255550402</v>
      </c>
      <c r="BK159" s="252">
        <v>-321495.407491625</v>
      </c>
      <c r="BL159" s="252">
        <v>-309590.86449162499</v>
      </c>
      <c r="BM159" s="252">
        <v>-295893.78949162498</v>
      </c>
      <c r="BN159" s="252">
        <v>-4281404.2759817</v>
      </c>
      <c r="BO159" s="252">
        <v>-315808.87642240699</v>
      </c>
      <c r="BP159" s="252">
        <v>-292714.16842240799</v>
      </c>
      <c r="BQ159" s="252">
        <v>-292914.984422407</v>
      </c>
      <c r="BR159" s="252">
        <v>-287545.279218957</v>
      </c>
      <c r="BS159" s="252">
        <v>-284956.812218957</v>
      </c>
      <c r="BT159" s="252">
        <v>-276891.85321895703</v>
      </c>
      <c r="BU159" s="252">
        <v>-269720.36048660701</v>
      </c>
      <c r="BV159" s="252">
        <v>-268384.64148660703</v>
      </c>
      <c r="BW159" s="252">
        <v>-256972.59048660699</v>
      </c>
      <c r="BX159" s="252">
        <v>-256325.78051601801</v>
      </c>
      <c r="BY159" s="252">
        <v>-248865.91551601799</v>
      </c>
      <c r="BZ159" s="252">
        <v>-239923.72351601801</v>
      </c>
      <c r="CA159" s="252">
        <v>-3291024.9859319702</v>
      </c>
      <c r="CB159" s="252">
        <v>-255961.340984968</v>
      </c>
      <c r="CC159" s="252">
        <v>-238978.96298496801</v>
      </c>
      <c r="CD159" s="252">
        <v>-240383.24698496799</v>
      </c>
      <c r="CE159" s="252">
        <v>-237409.37332922401</v>
      </c>
      <c r="CF159" s="252">
        <v>-236475.412329224</v>
      </c>
      <c r="CG159" s="252">
        <v>-231093.60932922599</v>
      </c>
      <c r="CH159" s="252">
        <v>-226333.33560950001</v>
      </c>
      <c r="CI159" s="252">
        <v>-226257.3576095</v>
      </c>
      <c r="CJ159" s="252">
        <v>-217850.41360950301</v>
      </c>
      <c r="CK159" s="252">
        <v>-218331.17215152801</v>
      </c>
      <c r="CL159" s="252">
        <v>-213329.70715152801</v>
      </c>
      <c r="CM159" s="252">
        <v>-208273.49515152801</v>
      </c>
      <c r="CN159" s="252">
        <v>-2750677.4272256698</v>
      </c>
      <c r="CO159" s="252">
        <v>-212329.88435317099</v>
      </c>
      <c r="CP159" s="252">
        <v>-201772.505353171</v>
      </c>
      <c r="CQ159" s="252">
        <v>-202383.682353168</v>
      </c>
      <c r="CR159" s="252">
        <v>-198453.62683375101</v>
      </c>
      <c r="CS159" s="252">
        <v>-198262.13483375101</v>
      </c>
      <c r="CT159" s="252">
        <v>-194313.17583374699</v>
      </c>
      <c r="CU159" s="252">
        <v>-190735.680080783</v>
      </c>
      <c r="CV159" s="252">
        <v>-191219.34508078301</v>
      </c>
      <c r="CW159" s="252">
        <v>-184569.44308076901</v>
      </c>
      <c r="CX159" s="252">
        <v>-185580.17408374601</v>
      </c>
      <c r="CY159" s="252">
        <v>-181491.39708374601</v>
      </c>
      <c r="CZ159" s="252">
        <v>-176382.265083746</v>
      </c>
      <c r="DA159" s="252">
        <v>-2317493.3140543299</v>
      </c>
    </row>
    <row r="161" spans="1:105">
      <c r="A161" s="242" t="s">
        <v>1784</v>
      </c>
      <c r="B161" s="236">
        <v>0</v>
      </c>
      <c r="C161" s="236">
        <v>0</v>
      </c>
      <c r="D161" s="236">
        <v>0</v>
      </c>
      <c r="E161" s="236">
        <v>0</v>
      </c>
      <c r="F161" s="236">
        <v>0</v>
      </c>
      <c r="G161" s="236">
        <v>0</v>
      </c>
      <c r="H161" s="236">
        <v>0</v>
      </c>
      <c r="I161" s="236">
        <v>0</v>
      </c>
      <c r="J161" s="236">
        <v>0</v>
      </c>
      <c r="K161" s="236">
        <v>0</v>
      </c>
      <c r="L161" s="236">
        <v>0</v>
      </c>
      <c r="M161" s="236">
        <v>0</v>
      </c>
      <c r="N161" s="236">
        <v>0</v>
      </c>
      <c r="O161" s="236">
        <v>0</v>
      </c>
      <c r="P161" s="236">
        <v>0</v>
      </c>
      <c r="Q161" s="236">
        <v>0</v>
      </c>
      <c r="R161" s="236">
        <v>0</v>
      </c>
      <c r="S161" s="236">
        <v>0</v>
      </c>
      <c r="T161" s="236">
        <v>0</v>
      </c>
      <c r="U161" s="236">
        <v>0</v>
      </c>
      <c r="V161" s="236">
        <v>0</v>
      </c>
      <c r="W161" s="236">
        <v>0</v>
      </c>
      <c r="X161" s="236">
        <v>0</v>
      </c>
      <c r="Y161" s="236">
        <v>0</v>
      </c>
      <c r="Z161" s="236">
        <v>0</v>
      </c>
      <c r="AA161" s="236">
        <v>0</v>
      </c>
      <c r="AB161" s="236">
        <v>0</v>
      </c>
      <c r="AC161" s="236">
        <v>0</v>
      </c>
      <c r="AD161" s="236">
        <v>0</v>
      </c>
      <c r="AE161" s="236">
        <v>0</v>
      </c>
      <c r="AF161" s="236">
        <v>0</v>
      </c>
      <c r="AG161" s="236">
        <v>0</v>
      </c>
      <c r="AH161" s="236">
        <v>0</v>
      </c>
      <c r="AI161" s="236">
        <v>0</v>
      </c>
      <c r="AJ161" s="236">
        <v>0</v>
      </c>
      <c r="AK161" s="236">
        <v>-31928487.807446599</v>
      </c>
      <c r="AL161" s="236">
        <v>-4241226.8247104604</v>
      </c>
      <c r="AM161" s="236">
        <v>-955640.32471046795</v>
      </c>
      <c r="AN161" s="236">
        <v>-37125354.956867501</v>
      </c>
      <c r="AO161" s="236">
        <v>1046746.35013152</v>
      </c>
      <c r="AP161" s="236">
        <v>975398.85013152496</v>
      </c>
      <c r="AQ161" s="236">
        <v>935137.65013152501</v>
      </c>
      <c r="AR161" s="236">
        <v>880352.58101555402</v>
      </c>
      <c r="AS161" s="236">
        <v>847643.681015554</v>
      </c>
      <c r="AT161" s="236">
        <v>805949.23101555405</v>
      </c>
      <c r="AU161" s="236">
        <v>757083.52169569698</v>
      </c>
      <c r="AV161" s="236">
        <v>735335.57169569703</v>
      </c>
      <c r="AW161" s="236">
        <v>696192.97169569705</v>
      </c>
      <c r="AX161" s="236">
        <v>699718.87027882703</v>
      </c>
      <c r="AY161" s="236">
        <v>671912.42027882696</v>
      </c>
      <c r="AZ161" s="236">
        <v>642616.37027882703</v>
      </c>
      <c r="BA161" s="236">
        <v>9694088.0693648104</v>
      </c>
      <c r="BB161" s="236">
        <v>696125.78267196903</v>
      </c>
      <c r="BC161" s="236">
        <v>656368.93267196906</v>
      </c>
      <c r="BD161" s="236">
        <v>649555.48267196899</v>
      </c>
      <c r="BE161" s="236">
        <v>621913.24410428398</v>
      </c>
      <c r="BF161" s="236">
        <v>612049.54410428402</v>
      </c>
      <c r="BG161" s="236">
        <v>595134.394104284</v>
      </c>
      <c r="BH161" s="236">
        <v>567748.66475675895</v>
      </c>
      <c r="BI161" s="236">
        <v>560552.31475675898</v>
      </c>
      <c r="BJ161" s="236">
        <v>540599.86475675902</v>
      </c>
      <c r="BK161" s="236">
        <v>553708.96369211504</v>
      </c>
      <c r="BL161" s="236">
        <v>539539.91369211499</v>
      </c>
      <c r="BM161" s="236">
        <v>523663.21369211498</v>
      </c>
      <c r="BN161" s="236">
        <v>7116960.3156753797</v>
      </c>
      <c r="BO161" s="236">
        <v>545548.21511997399</v>
      </c>
      <c r="BP161" s="236">
        <v>520463.71511997399</v>
      </c>
      <c r="BQ161" s="236">
        <v>518672.76511997398</v>
      </c>
      <c r="BR161" s="236">
        <v>498909.22839579597</v>
      </c>
      <c r="BS161" s="236">
        <v>494370.77839579602</v>
      </c>
      <c r="BT161" s="236">
        <v>484404.52839579602</v>
      </c>
      <c r="BU161" s="236">
        <v>464758.56618996401</v>
      </c>
      <c r="BV161" s="236">
        <v>461567.616189964</v>
      </c>
      <c r="BW161" s="236">
        <v>448368.76618996402</v>
      </c>
      <c r="BX161" s="236">
        <v>462713.23334682401</v>
      </c>
      <c r="BY161" s="236">
        <v>453521.18334682402</v>
      </c>
      <c r="BZ161" s="236">
        <v>442900.43334682402</v>
      </c>
      <c r="CA161" s="236">
        <v>5796199.0291576805</v>
      </c>
      <c r="CB161" s="236">
        <v>466246.66861455201</v>
      </c>
      <c r="CC161" s="236">
        <v>447662.718614552</v>
      </c>
      <c r="CD161" s="236">
        <v>447456.218614563</v>
      </c>
      <c r="CE161" s="236">
        <v>431433.20768549101</v>
      </c>
      <c r="CF161" s="236">
        <v>428906.55768549099</v>
      </c>
      <c r="CG161" s="236">
        <v>421964.30768551998</v>
      </c>
      <c r="CH161" s="236">
        <v>406512.729023416</v>
      </c>
      <c r="CI161" s="236">
        <v>404900.979023416</v>
      </c>
      <c r="CJ161" s="236">
        <v>395008.929023467</v>
      </c>
      <c r="CK161" s="236">
        <v>410248.60472389002</v>
      </c>
      <c r="CL161" s="236">
        <v>403794.60472389002</v>
      </c>
      <c r="CM161" s="236">
        <v>397316.45472389</v>
      </c>
      <c r="CN161" s="236">
        <v>5061451.9801421398</v>
      </c>
      <c r="CO161" s="236">
        <v>411716.06334443297</v>
      </c>
      <c r="CP161" s="236">
        <v>399760.76334443298</v>
      </c>
      <c r="CQ161" s="236">
        <v>398969.41334438103</v>
      </c>
      <c r="CR161" s="236">
        <v>382006.95468743402</v>
      </c>
      <c r="CS161" s="236">
        <v>380433.004687434</v>
      </c>
      <c r="CT161" s="236">
        <v>375125.60468736</v>
      </c>
      <c r="CU161" s="236">
        <v>360354.34213796601</v>
      </c>
      <c r="CV161" s="236">
        <v>359494.04213796603</v>
      </c>
      <c r="CW161" s="236">
        <v>351540.64213773602</v>
      </c>
      <c r="CX161" s="236">
        <v>367146.92552068399</v>
      </c>
      <c r="CY161" s="236">
        <v>361779.32552068302</v>
      </c>
      <c r="CZ161" s="236">
        <v>355422.62552068301</v>
      </c>
      <c r="DA161" s="236">
        <v>4503749.7070712</v>
      </c>
    </row>
    <row r="162" spans="1:105">
      <c r="A162" s="242" t="s">
        <v>1785</v>
      </c>
      <c r="B162" s="236">
        <v>0</v>
      </c>
      <c r="C162" s="236">
        <v>0</v>
      </c>
      <c r="D162" s="236">
        <v>0</v>
      </c>
      <c r="E162" s="236">
        <v>0</v>
      </c>
      <c r="F162" s="236">
        <v>0</v>
      </c>
      <c r="G162" s="236">
        <v>0</v>
      </c>
      <c r="H162" s="236">
        <v>0</v>
      </c>
      <c r="I162" s="236">
        <v>0</v>
      </c>
      <c r="J162" s="236">
        <v>0</v>
      </c>
      <c r="K162" s="236">
        <v>0</v>
      </c>
      <c r="L162" s="236">
        <v>0</v>
      </c>
      <c r="M162" s="236">
        <v>0</v>
      </c>
      <c r="N162" s="236">
        <v>0</v>
      </c>
      <c r="O162" s="236">
        <v>0</v>
      </c>
      <c r="P162" s="236">
        <v>0</v>
      </c>
      <c r="Q162" s="236">
        <v>0</v>
      </c>
      <c r="R162" s="236">
        <v>0</v>
      </c>
      <c r="S162" s="236">
        <v>0</v>
      </c>
      <c r="T162" s="236">
        <v>0</v>
      </c>
      <c r="U162" s="236">
        <v>0</v>
      </c>
      <c r="V162" s="236">
        <v>0</v>
      </c>
      <c r="W162" s="236">
        <v>0</v>
      </c>
      <c r="X162" s="236">
        <v>0</v>
      </c>
      <c r="Y162" s="236">
        <v>0</v>
      </c>
      <c r="Z162" s="236">
        <v>0</v>
      </c>
      <c r="AA162" s="236">
        <v>0</v>
      </c>
      <c r="AB162" s="236">
        <v>0</v>
      </c>
      <c r="AC162" s="236">
        <v>0</v>
      </c>
      <c r="AD162" s="236">
        <v>0</v>
      </c>
      <c r="AE162" s="236">
        <v>0</v>
      </c>
      <c r="AF162" s="236">
        <v>0</v>
      </c>
      <c r="AG162" s="236">
        <v>0</v>
      </c>
      <c r="AH162" s="236">
        <v>0</v>
      </c>
      <c r="AI162" s="236">
        <v>0</v>
      </c>
      <c r="AJ162" s="236">
        <v>0</v>
      </c>
      <c r="AK162" s="236">
        <v>34293046.722377397</v>
      </c>
      <c r="AL162" s="236">
        <v>5301149.3996412698</v>
      </c>
      <c r="AM162" s="236">
        <v>2030752.5006412701</v>
      </c>
      <c r="AN162" s="236">
        <v>41624948.622659899</v>
      </c>
      <c r="AO162" s="236">
        <v>-762547.06525595905</v>
      </c>
      <c r="AP162" s="236">
        <v>-696034.54925595899</v>
      </c>
      <c r="AQ162" s="236">
        <v>-660389.54825595894</v>
      </c>
      <c r="AR162" s="236">
        <v>-613767.88010900095</v>
      </c>
      <c r="AS162" s="236">
        <v>-585215.56610900105</v>
      </c>
      <c r="AT162" s="236">
        <v>-547445.75710900105</v>
      </c>
      <c r="AU162" s="236">
        <v>-515401.59154981002</v>
      </c>
      <c r="AV162" s="236">
        <v>-497275.93154980999</v>
      </c>
      <c r="AW162" s="236">
        <v>-461536.50754980999</v>
      </c>
      <c r="AX162" s="236">
        <v>-448093.57446479698</v>
      </c>
      <c r="AY162" s="236">
        <v>-423449.143464797</v>
      </c>
      <c r="AZ162" s="236">
        <v>-397153.90246479702</v>
      </c>
      <c r="BA162" s="236">
        <v>-6608311.0171387</v>
      </c>
      <c r="BB162" s="236">
        <v>-434093.24663041602</v>
      </c>
      <c r="BC162" s="236">
        <v>-397137.83163041598</v>
      </c>
      <c r="BD162" s="236">
        <v>-393101.47063041601</v>
      </c>
      <c r="BE162" s="236">
        <v>-381410.08131635498</v>
      </c>
      <c r="BF162" s="236">
        <v>-374212.92631635501</v>
      </c>
      <c r="BG162" s="236">
        <v>-359875.16231635498</v>
      </c>
      <c r="BH162" s="236">
        <v>-347207.228555504</v>
      </c>
      <c r="BI162" s="236">
        <v>-342486.27455550397</v>
      </c>
      <c r="BJ162" s="236">
        <v>-324899.99255550402</v>
      </c>
      <c r="BK162" s="236">
        <v>-321495.407491625</v>
      </c>
      <c r="BL162" s="236">
        <v>-309590.86449162499</v>
      </c>
      <c r="BM162" s="236">
        <v>-295893.78949162498</v>
      </c>
      <c r="BN162" s="236">
        <v>-4281404.2759817</v>
      </c>
      <c r="BO162" s="236">
        <v>-315808.87642240699</v>
      </c>
      <c r="BP162" s="236">
        <v>-292714.16842240799</v>
      </c>
      <c r="BQ162" s="236">
        <v>-292914.984422407</v>
      </c>
      <c r="BR162" s="236">
        <v>-287545.279218957</v>
      </c>
      <c r="BS162" s="236">
        <v>-284956.812218957</v>
      </c>
      <c r="BT162" s="236">
        <v>-276891.85321895703</v>
      </c>
      <c r="BU162" s="236">
        <v>-269720.36048660701</v>
      </c>
      <c r="BV162" s="236">
        <v>-268384.64148660703</v>
      </c>
      <c r="BW162" s="236">
        <v>-256972.59048660699</v>
      </c>
      <c r="BX162" s="236">
        <v>-256325.78051601801</v>
      </c>
      <c r="BY162" s="236">
        <v>-248865.91551601799</v>
      </c>
      <c r="BZ162" s="236">
        <v>-239923.72351601801</v>
      </c>
      <c r="CA162" s="236">
        <v>-3291024.9859319702</v>
      </c>
      <c r="CB162" s="236">
        <v>-255961.340984968</v>
      </c>
      <c r="CC162" s="236">
        <v>-238978.96298496801</v>
      </c>
      <c r="CD162" s="236">
        <v>-240383.24698496799</v>
      </c>
      <c r="CE162" s="236">
        <v>-237409.37332922401</v>
      </c>
      <c r="CF162" s="236">
        <v>-236475.412329224</v>
      </c>
      <c r="CG162" s="236">
        <v>-231093.60932922599</v>
      </c>
      <c r="CH162" s="236">
        <v>-226333.33560950001</v>
      </c>
      <c r="CI162" s="236">
        <v>-226257.3576095</v>
      </c>
      <c r="CJ162" s="236">
        <v>-217850.41360950301</v>
      </c>
      <c r="CK162" s="236">
        <v>-218331.17215152801</v>
      </c>
      <c r="CL162" s="236">
        <v>-213329.70715152801</v>
      </c>
      <c r="CM162" s="236">
        <v>-208273.49515152801</v>
      </c>
      <c r="CN162" s="236">
        <v>-2750677.4272256698</v>
      </c>
      <c r="CO162" s="236">
        <v>-212329.88435317099</v>
      </c>
      <c r="CP162" s="236">
        <v>-201772.505353171</v>
      </c>
      <c r="CQ162" s="236">
        <v>-202383.682353168</v>
      </c>
      <c r="CR162" s="236">
        <v>-198453.62683375101</v>
      </c>
      <c r="CS162" s="236">
        <v>-198262.13483375101</v>
      </c>
      <c r="CT162" s="236">
        <v>-194313.17583374699</v>
      </c>
      <c r="CU162" s="236">
        <v>-190735.680080783</v>
      </c>
      <c r="CV162" s="236">
        <v>-191219.34508078301</v>
      </c>
      <c r="CW162" s="236">
        <v>-184569.44308076901</v>
      </c>
      <c r="CX162" s="236">
        <v>-185580.17408374601</v>
      </c>
      <c r="CY162" s="236">
        <v>-181491.39708374601</v>
      </c>
      <c r="CZ162" s="236">
        <v>-176382.265083746</v>
      </c>
      <c r="DA162" s="236">
        <v>-2317493.3140543299</v>
      </c>
    </row>
    <row r="163" spans="1:105" ht="12" thickBot="1">
      <c r="A163" s="251" t="s">
        <v>1786</v>
      </c>
      <c r="B163" s="253">
        <v>0</v>
      </c>
      <c r="C163" s="253">
        <v>0</v>
      </c>
      <c r="D163" s="253">
        <v>0</v>
      </c>
      <c r="E163" s="253">
        <v>0</v>
      </c>
      <c r="F163" s="253">
        <v>0</v>
      </c>
      <c r="G163" s="253">
        <v>0</v>
      </c>
      <c r="H163" s="253">
        <v>0</v>
      </c>
      <c r="I163" s="253">
        <v>0</v>
      </c>
      <c r="J163" s="253">
        <v>0</v>
      </c>
      <c r="K163" s="253">
        <v>0</v>
      </c>
      <c r="L163" s="253">
        <v>0</v>
      </c>
      <c r="M163" s="253">
        <v>0</v>
      </c>
      <c r="N163" s="253">
        <v>0</v>
      </c>
      <c r="O163" s="253">
        <v>0</v>
      </c>
      <c r="P163" s="253">
        <v>0</v>
      </c>
      <c r="Q163" s="253">
        <v>0</v>
      </c>
      <c r="R163" s="253">
        <v>0</v>
      </c>
      <c r="S163" s="253">
        <v>0</v>
      </c>
      <c r="T163" s="253">
        <v>0</v>
      </c>
      <c r="U163" s="253">
        <v>0</v>
      </c>
      <c r="V163" s="253">
        <v>0</v>
      </c>
      <c r="W163" s="253">
        <v>0</v>
      </c>
      <c r="X163" s="253">
        <v>0</v>
      </c>
      <c r="Y163" s="253">
        <v>0</v>
      </c>
      <c r="Z163" s="253">
        <v>0</v>
      </c>
      <c r="AA163" s="253">
        <v>0</v>
      </c>
      <c r="AB163" s="253">
        <v>0</v>
      </c>
      <c r="AC163" s="253">
        <v>0</v>
      </c>
      <c r="AD163" s="253">
        <v>0</v>
      </c>
      <c r="AE163" s="253">
        <v>0</v>
      </c>
      <c r="AF163" s="253">
        <v>0</v>
      </c>
      <c r="AG163" s="253">
        <v>0</v>
      </c>
      <c r="AH163" s="253">
        <v>0</v>
      </c>
      <c r="AI163" s="253">
        <v>0</v>
      </c>
      <c r="AJ163" s="253">
        <v>0</v>
      </c>
      <c r="AK163" s="253">
        <v>2364558.9149308</v>
      </c>
      <c r="AL163" s="253">
        <v>1059922.5749307999</v>
      </c>
      <c r="AM163" s="253">
        <v>1075112.1759307999</v>
      </c>
      <c r="AN163" s="253">
        <v>4499593.6657924196</v>
      </c>
      <c r="AO163" s="253">
        <v>284199.28487556602</v>
      </c>
      <c r="AP163" s="253">
        <v>279364.30087556603</v>
      </c>
      <c r="AQ163" s="253">
        <v>274748.101875566</v>
      </c>
      <c r="AR163" s="253">
        <v>266584.70090655301</v>
      </c>
      <c r="AS163" s="253">
        <v>262428.114906553</v>
      </c>
      <c r="AT163" s="253">
        <v>258503.473906553</v>
      </c>
      <c r="AU163" s="253">
        <v>241681.93014588699</v>
      </c>
      <c r="AV163" s="253">
        <v>238059.64014588701</v>
      </c>
      <c r="AW163" s="253">
        <v>234656.464145887</v>
      </c>
      <c r="AX163" s="253">
        <v>251625.295814029</v>
      </c>
      <c r="AY163" s="253">
        <v>248463.276814029</v>
      </c>
      <c r="AZ163" s="253">
        <v>245462.46781402899</v>
      </c>
      <c r="BA163" s="253">
        <v>3085777.0522261001</v>
      </c>
      <c r="BB163" s="253">
        <v>262032.536041552</v>
      </c>
      <c r="BC163" s="253">
        <v>259231.101041552</v>
      </c>
      <c r="BD163" s="253">
        <v>256454.01204155199</v>
      </c>
      <c r="BE163" s="253">
        <v>240503.16278792801</v>
      </c>
      <c r="BF163" s="253">
        <v>237836.617787928</v>
      </c>
      <c r="BG163" s="253">
        <v>235259.231787928</v>
      </c>
      <c r="BH163" s="253">
        <v>220541.43620125501</v>
      </c>
      <c r="BI163" s="253">
        <v>218066.040201255</v>
      </c>
      <c r="BJ163" s="253">
        <v>215699.872201255</v>
      </c>
      <c r="BK163" s="253">
        <v>232213.55620048899</v>
      </c>
      <c r="BL163" s="253">
        <v>229949.04920048901</v>
      </c>
      <c r="BM163" s="253">
        <v>227769.42420049</v>
      </c>
      <c r="BN163" s="253">
        <v>2835556.0396936699</v>
      </c>
      <c r="BO163" s="253">
        <v>229739.33869756601</v>
      </c>
      <c r="BP163" s="253">
        <v>227749.54669756599</v>
      </c>
      <c r="BQ163" s="253">
        <v>225757.78069756599</v>
      </c>
      <c r="BR163" s="253">
        <v>211363.949176839</v>
      </c>
      <c r="BS163" s="253">
        <v>209413.96617683899</v>
      </c>
      <c r="BT163" s="253">
        <v>207512.67517683899</v>
      </c>
      <c r="BU163" s="253">
        <v>195038.205703357</v>
      </c>
      <c r="BV163" s="253">
        <v>193182.974703357</v>
      </c>
      <c r="BW163" s="253">
        <v>191396.175703357</v>
      </c>
      <c r="BX163" s="253">
        <v>206387.45283080501</v>
      </c>
      <c r="BY163" s="253">
        <v>204655.26783080501</v>
      </c>
      <c r="BZ163" s="253">
        <v>202976.70983080499</v>
      </c>
      <c r="CA163" s="253">
        <v>2505174.0432257</v>
      </c>
      <c r="CB163" s="253">
        <v>210285.327629584</v>
      </c>
      <c r="CC163" s="253">
        <v>208683.75562958399</v>
      </c>
      <c r="CD163" s="253">
        <v>207072.97162959399</v>
      </c>
      <c r="CE163" s="253">
        <v>194023.83435626599</v>
      </c>
      <c r="CF163" s="253">
        <v>192431.145356266</v>
      </c>
      <c r="CG163" s="253">
        <v>190870.698356293</v>
      </c>
      <c r="CH163" s="253">
        <v>180179.393413916</v>
      </c>
      <c r="CI163" s="253">
        <v>178643.621413916</v>
      </c>
      <c r="CJ163" s="253">
        <v>177158.51541396399</v>
      </c>
      <c r="CK163" s="253">
        <v>191917.43257236201</v>
      </c>
      <c r="CL163" s="253">
        <v>190464.89757236201</v>
      </c>
      <c r="CM163" s="253">
        <v>189042.95957236199</v>
      </c>
      <c r="CN163" s="253">
        <v>2310774.55291647</v>
      </c>
      <c r="CO163" s="253">
        <v>199386.178991261</v>
      </c>
      <c r="CP163" s="253">
        <v>197988.25799126099</v>
      </c>
      <c r="CQ163" s="253">
        <v>196585.730991213</v>
      </c>
      <c r="CR163" s="253">
        <v>183553.327853683</v>
      </c>
      <c r="CS163" s="253">
        <v>182170.86985368299</v>
      </c>
      <c r="CT163" s="253">
        <v>180812.428853613</v>
      </c>
      <c r="CU163" s="253">
        <v>169618.66205718301</v>
      </c>
      <c r="CV163" s="253">
        <v>168274.69705718299</v>
      </c>
      <c r="CW163" s="253">
        <v>166971.19905696699</v>
      </c>
      <c r="CX163" s="253">
        <v>181566.75143693699</v>
      </c>
      <c r="CY163" s="253">
        <v>180287.92843693701</v>
      </c>
      <c r="CZ163" s="253">
        <v>179040.36043693699</v>
      </c>
      <c r="DA163" s="253">
        <v>2186256.3930168599</v>
      </c>
    </row>
    <row r="164" spans="1:105" ht="12" thickTop="1"/>
    <row r="165" spans="1:105">
      <c r="A165" s="254"/>
      <c r="B165" s="255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  <c r="P165" s="255"/>
      <c r="Q165" s="255"/>
      <c r="R165" s="255"/>
      <c r="S165" s="255"/>
      <c r="T165" s="255"/>
      <c r="U165" s="255"/>
      <c r="V165" s="255"/>
      <c r="W165" s="255"/>
      <c r="X165" s="255"/>
      <c r="Y165" s="255"/>
      <c r="Z165" s="255"/>
      <c r="AA165" s="255"/>
      <c r="AB165" s="255"/>
      <c r="AC165" s="255"/>
      <c r="AD165" s="255"/>
      <c r="AE165" s="255"/>
      <c r="AF165" s="255"/>
      <c r="AG165" s="255"/>
      <c r="AH165" s="255"/>
      <c r="AI165" s="255"/>
      <c r="AJ165" s="255"/>
      <c r="AK165" s="255"/>
      <c r="AL165" s="255"/>
      <c r="AM165" s="255"/>
      <c r="AN165" s="255"/>
      <c r="AO165" s="255"/>
      <c r="AP165" s="255"/>
      <c r="AQ165" s="255"/>
      <c r="AR165" s="255"/>
      <c r="AS165" s="255"/>
      <c r="AT165" s="255"/>
      <c r="AU165" s="255"/>
      <c r="AV165" s="255"/>
      <c r="AW165" s="255"/>
      <c r="AX165" s="255"/>
      <c r="AY165" s="255"/>
      <c r="AZ165" s="255"/>
      <c r="BA165" s="255"/>
      <c r="BB165" s="255"/>
      <c r="BC165" s="255"/>
      <c r="BD165" s="255"/>
      <c r="BE165" s="255"/>
      <c r="BF165" s="255"/>
      <c r="BG165" s="255"/>
      <c r="BH165" s="255"/>
      <c r="BI165" s="255"/>
      <c r="BJ165" s="255"/>
      <c r="BK165" s="255"/>
      <c r="BL165" s="255"/>
      <c r="BM165" s="255"/>
      <c r="BN165" s="255"/>
      <c r="BO165" s="255"/>
      <c r="BP165" s="255"/>
      <c r="BQ165" s="255"/>
      <c r="BR165" s="255"/>
      <c r="BS165" s="255"/>
      <c r="BT165" s="255"/>
      <c r="BU165" s="255"/>
      <c r="BV165" s="255"/>
      <c r="BW165" s="255"/>
      <c r="BX165" s="255"/>
      <c r="BY165" s="255"/>
      <c r="BZ165" s="255"/>
      <c r="CA165" s="255"/>
      <c r="CB165" s="255"/>
      <c r="CC165" s="255"/>
      <c r="CD165" s="255"/>
      <c r="CE165" s="255"/>
      <c r="CF165" s="255"/>
      <c r="CG165" s="255"/>
      <c r="CH165" s="255"/>
      <c r="CI165" s="255"/>
      <c r="CJ165" s="255"/>
      <c r="CK165" s="255"/>
      <c r="CL165" s="255"/>
      <c r="CM165" s="255"/>
      <c r="CN165" s="255"/>
      <c r="CO165" s="255"/>
      <c r="CP165" s="255"/>
      <c r="CQ165" s="255"/>
      <c r="CR165" s="255"/>
      <c r="CS165" s="255"/>
      <c r="CT165" s="255"/>
      <c r="CU165" s="255"/>
      <c r="CV165" s="255"/>
      <c r="CW165" s="255"/>
      <c r="CX165" s="255"/>
      <c r="CY165" s="255"/>
      <c r="CZ165" s="255"/>
      <c r="DA165" s="255"/>
    </row>
    <row r="167" spans="1:105" ht="12" thickBot="1">
      <c r="A167" s="245" t="s">
        <v>1787</v>
      </c>
      <c r="B167" s="256">
        <v>0</v>
      </c>
      <c r="C167" s="256">
        <v>0</v>
      </c>
      <c r="D167" s="256">
        <v>0</v>
      </c>
      <c r="E167" s="256">
        <v>0</v>
      </c>
      <c r="F167" s="256">
        <v>0</v>
      </c>
      <c r="G167" s="256">
        <v>0</v>
      </c>
      <c r="H167" s="256">
        <v>0</v>
      </c>
      <c r="I167" s="256">
        <v>0</v>
      </c>
      <c r="J167" s="256">
        <v>0</v>
      </c>
      <c r="K167" s="256">
        <v>0</v>
      </c>
      <c r="L167" s="256">
        <v>0</v>
      </c>
      <c r="M167" s="256">
        <v>0</v>
      </c>
      <c r="N167" s="256">
        <v>0</v>
      </c>
      <c r="O167" s="256">
        <v>0</v>
      </c>
      <c r="P167" s="256">
        <v>0</v>
      </c>
      <c r="Q167" s="256">
        <v>0</v>
      </c>
      <c r="R167" s="256">
        <v>0</v>
      </c>
      <c r="S167" s="256">
        <v>0</v>
      </c>
      <c r="T167" s="256">
        <v>0</v>
      </c>
      <c r="U167" s="256">
        <v>0</v>
      </c>
      <c r="V167" s="256">
        <v>0</v>
      </c>
      <c r="W167" s="256">
        <v>0</v>
      </c>
      <c r="X167" s="256">
        <v>0</v>
      </c>
      <c r="Y167" s="256">
        <v>0</v>
      </c>
      <c r="Z167" s="256">
        <v>0</v>
      </c>
      <c r="AA167" s="256">
        <v>0</v>
      </c>
      <c r="AB167" s="256">
        <v>0</v>
      </c>
      <c r="AC167" s="256">
        <v>0</v>
      </c>
      <c r="AD167" s="256">
        <v>0</v>
      </c>
      <c r="AE167" s="256">
        <v>0</v>
      </c>
      <c r="AF167" s="256">
        <v>0</v>
      </c>
      <c r="AG167" s="256">
        <v>0</v>
      </c>
      <c r="AH167" s="256">
        <v>0</v>
      </c>
      <c r="AI167" s="256">
        <v>0</v>
      </c>
      <c r="AJ167" s="256">
        <v>0</v>
      </c>
      <c r="AK167" s="256">
        <v>2660890.4549308</v>
      </c>
      <c r="AL167" s="256">
        <v>1118326.5149308001</v>
      </c>
      <c r="AM167" s="256">
        <v>1136286.2559308</v>
      </c>
      <c r="AN167" s="256">
        <v>4915503.2257924201</v>
      </c>
      <c r="AO167" s="256">
        <v>336028.94169177802</v>
      </c>
      <c r="AP167" s="256">
        <v>330312.19769177801</v>
      </c>
      <c r="AQ167" s="256">
        <v>324854.138691778</v>
      </c>
      <c r="AR167" s="256">
        <v>315201.97158859897</v>
      </c>
      <c r="AS167" s="256">
        <v>310287.34558859898</v>
      </c>
      <c r="AT167" s="256">
        <v>305646.96458859899</v>
      </c>
      <c r="AU167" s="256">
        <v>285757.66208738601</v>
      </c>
      <c r="AV167" s="256">
        <v>281474.77208738599</v>
      </c>
      <c r="AW167" s="256">
        <v>277450.956087386</v>
      </c>
      <c r="AX167" s="256">
        <v>297514.40751263598</v>
      </c>
      <c r="AY167" s="256">
        <v>293775.72851263598</v>
      </c>
      <c r="AZ167" s="256">
        <v>290227.65951263602</v>
      </c>
      <c r="BA167" s="256">
        <v>3648532.7456411999</v>
      </c>
      <c r="BB167" s="256">
        <v>309819.62468134903</v>
      </c>
      <c r="BC167" s="256">
        <v>306507.28968134901</v>
      </c>
      <c r="BD167" s="256">
        <v>303223.74068134901</v>
      </c>
      <c r="BE167" s="256">
        <v>284363.92195897899</v>
      </c>
      <c r="BF167" s="256">
        <v>281211.07695897901</v>
      </c>
      <c r="BG167" s="256">
        <v>278163.65095897898</v>
      </c>
      <c r="BH167" s="256">
        <v>260761.75891273</v>
      </c>
      <c r="BI167" s="256">
        <v>257834.92291272999</v>
      </c>
      <c r="BJ167" s="256">
        <v>255037.23491273</v>
      </c>
      <c r="BK167" s="256">
        <v>274562.53301516798</v>
      </c>
      <c r="BL167" s="256">
        <v>271885.04601516802</v>
      </c>
      <c r="BM167" s="256">
        <v>269307.92101516901</v>
      </c>
      <c r="BN167" s="256">
        <v>3352678.72170468</v>
      </c>
      <c r="BO167" s="256">
        <v>271637.09043572401</v>
      </c>
      <c r="BP167" s="256">
        <v>269284.41843572399</v>
      </c>
      <c r="BQ167" s="256">
        <v>266929.41243572399</v>
      </c>
      <c r="BR167" s="256">
        <v>249910.566047995</v>
      </c>
      <c r="BS167" s="256">
        <v>247604.963047995</v>
      </c>
      <c r="BT167" s="256">
        <v>245356.93204799501</v>
      </c>
      <c r="BU167" s="256">
        <v>230607.48333922701</v>
      </c>
      <c r="BV167" s="256">
        <v>228413.91233922701</v>
      </c>
      <c r="BW167" s="256">
        <v>226301.253339227</v>
      </c>
      <c r="BX167" s="256">
        <v>244026.50197928</v>
      </c>
      <c r="BY167" s="256">
        <v>241978.41697928001</v>
      </c>
      <c r="BZ167" s="256">
        <v>239993.73897927999</v>
      </c>
      <c r="CA167" s="256">
        <v>2962044.6894066799</v>
      </c>
      <c r="CB167" s="256">
        <v>248635.235403976</v>
      </c>
      <c r="CC167" s="256">
        <v>246741.58340397599</v>
      </c>
      <c r="CD167" s="256">
        <v>244837.03940398799</v>
      </c>
      <c r="CE167" s="256">
        <v>229408.12025710501</v>
      </c>
      <c r="CF167" s="256">
        <v>227524.971257105</v>
      </c>
      <c r="CG167" s="256">
        <v>225679.94425713699</v>
      </c>
      <c r="CH167" s="256">
        <v>213038.85725839899</v>
      </c>
      <c r="CI167" s="256">
        <v>211223.005258399</v>
      </c>
      <c r="CJ167" s="256">
        <v>209467.05925845599</v>
      </c>
      <c r="CK167" s="256">
        <v>226917.572251212</v>
      </c>
      <c r="CL167" s="256">
        <v>225200.137251212</v>
      </c>
      <c r="CM167" s="256">
        <v>223518.879251212</v>
      </c>
      <c r="CN167" s="256">
        <v>2732192.40451218</v>
      </c>
      <c r="CO167" s="256">
        <v>235748.40008389301</v>
      </c>
      <c r="CP167" s="256">
        <v>234095.539083893</v>
      </c>
      <c r="CQ167" s="256">
        <v>232437.232083835</v>
      </c>
      <c r="CR167" s="256">
        <v>217028.09889082899</v>
      </c>
      <c r="CS167" s="256">
        <v>215393.52089082901</v>
      </c>
      <c r="CT167" s="256">
        <v>213787.33989074701</v>
      </c>
      <c r="CU167" s="256">
        <v>200552.156657277</v>
      </c>
      <c r="CV167" s="256">
        <v>198963.09165727699</v>
      </c>
      <c r="CW167" s="256">
        <v>197421.873657021</v>
      </c>
      <c r="CX167" s="256">
        <v>214679.22890264</v>
      </c>
      <c r="CY167" s="256">
        <v>213167.18590263999</v>
      </c>
      <c r="CZ167" s="256">
        <v>211692.09790264</v>
      </c>
      <c r="DA167" s="256">
        <v>2584965.76560352</v>
      </c>
    </row>
    <row r="168" spans="1:105" ht="12" thickTop="1"/>
    <row r="169" spans="1:105">
      <c r="A169" s="254"/>
      <c r="B169" s="255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  <c r="P169" s="255"/>
      <c r="Q169" s="255"/>
      <c r="R169" s="255"/>
      <c r="S169" s="255"/>
      <c r="T169" s="255"/>
      <c r="U169" s="255"/>
      <c r="V169" s="255"/>
      <c r="W169" s="255"/>
      <c r="X169" s="255"/>
      <c r="Y169" s="255"/>
      <c r="Z169" s="255"/>
      <c r="AA169" s="255"/>
      <c r="AB169" s="255"/>
      <c r="AC169" s="255"/>
      <c r="AD169" s="255"/>
      <c r="AE169" s="255"/>
      <c r="AF169" s="255"/>
      <c r="AG169" s="255"/>
      <c r="AH169" s="255"/>
      <c r="AI169" s="255"/>
      <c r="AJ169" s="255"/>
      <c r="AK169" s="255"/>
      <c r="AL169" s="255"/>
      <c r="AM169" s="255"/>
      <c r="AN169" s="255"/>
      <c r="AO169" s="255"/>
      <c r="AP169" s="255"/>
      <c r="AQ169" s="255"/>
      <c r="AR169" s="255"/>
      <c r="AS169" s="255"/>
      <c r="AT169" s="255"/>
      <c r="AU169" s="255"/>
      <c r="AV169" s="255"/>
      <c r="AW169" s="255"/>
      <c r="AX169" s="255"/>
      <c r="AY169" s="255"/>
      <c r="AZ169" s="255"/>
      <c r="BA169" s="255"/>
      <c r="BB169" s="255"/>
      <c r="BC169" s="255"/>
      <c r="BD169" s="255"/>
      <c r="BE169" s="255"/>
      <c r="BF169" s="255"/>
      <c r="BG169" s="255"/>
      <c r="BH169" s="255"/>
      <c r="BI169" s="255"/>
      <c r="BJ169" s="255"/>
      <c r="BK169" s="255"/>
      <c r="BL169" s="255"/>
      <c r="BM169" s="255"/>
      <c r="BN169" s="255"/>
      <c r="BO169" s="255"/>
      <c r="BP169" s="255"/>
      <c r="BQ169" s="255"/>
      <c r="BR169" s="255"/>
      <c r="BS169" s="255"/>
      <c r="BT169" s="255"/>
      <c r="BU169" s="255"/>
      <c r="BV169" s="255"/>
      <c r="BW169" s="255"/>
      <c r="BX169" s="255"/>
      <c r="BY169" s="255"/>
      <c r="BZ169" s="255"/>
      <c r="CA169" s="255"/>
      <c r="CB169" s="255"/>
      <c r="CC169" s="255"/>
      <c r="CD169" s="255"/>
      <c r="CE169" s="255"/>
      <c r="CF169" s="255"/>
      <c r="CG169" s="255"/>
      <c r="CH169" s="255"/>
      <c r="CI169" s="255"/>
      <c r="CJ169" s="255"/>
      <c r="CK169" s="255"/>
      <c r="CL169" s="255"/>
      <c r="CM169" s="255"/>
      <c r="CN169" s="255"/>
      <c r="CO169" s="255"/>
      <c r="CP169" s="255"/>
      <c r="CQ169" s="255"/>
      <c r="CR169" s="255"/>
      <c r="CS169" s="255"/>
      <c r="CT169" s="255"/>
      <c r="CU169" s="255"/>
      <c r="CV169" s="255"/>
      <c r="CW169" s="255"/>
      <c r="CX169" s="255"/>
      <c r="CY169" s="255"/>
      <c r="CZ169" s="255"/>
      <c r="DA169" s="255"/>
    </row>
    <row r="171" spans="1:105">
      <c r="A171" s="242" t="s">
        <v>1708</v>
      </c>
      <c r="B171" s="236">
        <v>0</v>
      </c>
      <c r="C171" s="236">
        <v>0</v>
      </c>
      <c r="D171" s="236">
        <v>0</v>
      </c>
      <c r="E171" s="236">
        <v>0</v>
      </c>
      <c r="F171" s="236">
        <v>0</v>
      </c>
      <c r="G171" s="236">
        <v>0</v>
      </c>
      <c r="H171" s="236">
        <v>0</v>
      </c>
      <c r="I171" s="236">
        <v>0</v>
      </c>
      <c r="J171" s="236">
        <v>0</v>
      </c>
      <c r="K171" s="236">
        <v>0</v>
      </c>
      <c r="L171" s="236">
        <v>0</v>
      </c>
      <c r="M171" s="236">
        <v>1</v>
      </c>
      <c r="N171" s="236">
        <v>1</v>
      </c>
      <c r="O171" s="236">
        <v>0</v>
      </c>
      <c r="P171" s="236">
        <v>0</v>
      </c>
      <c r="Q171" s="236">
        <v>0</v>
      </c>
      <c r="R171" s="236">
        <v>0</v>
      </c>
      <c r="S171" s="236">
        <v>0</v>
      </c>
      <c r="T171" s="236">
        <v>0</v>
      </c>
      <c r="U171" s="236">
        <v>0</v>
      </c>
      <c r="V171" s="236">
        <v>0</v>
      </c>
      <c r="W171" s="236">
        <v>0</v>
      </c>
      <c r="X171" s="236">
        <v>0</v>
      </c>
      <c r="Y171" s="236">
        <v>0</v>
      </c>
      <c r="Z171" s="236">
        <v>1</v>
      </c>
      <c r="AA171" s="236">
        <v>1</v>
      </c>
      <c r="AB171" s="236">
        <v>0</v>
      </c>
      <c r="AC171" s="236">
        <v>0</v>
      </c>
      <c r="AD171" s="236">
        <v>0</v>
      </c>
      <c r="AE171" s="236">
        <v>0</v>
      </c>
      <c r="AF171" s="236">
        <v>0</v>
      </c>
      <c r="AG171" s="236">
        <v>0</v>
      </c>
      <c r="AH171" s="236">
        <v>0</v>
      </c>
      <c r="AI171" s="236">
        <v>0</v>
      </c>
      <c r="AJ171" s="236">
        <v>0</v>
      </c>
      <c r="AK171" s="236">
        <v>0</v>
      </c>
      <c r="AL171" s="236">
        <v>0</v>
      </c>
      <c r="AM171" s="236">
        <v>1</v>
      </c>
      <c r="AN171" s="236">
        <v>1</v>
      </c>
      <c r="AO171" s="236">
        <v>0</v>
      </c>
      <c r="AP171" s="236">
        <v>0</v>
      </c>
      <c r="AQ171" s="236">
        <v>0</v>
      </c>
      <c r="AR171" s="236">
        <v>0</v>
      </c>
      <c r="AS171" s="236">
        <v>0</v>
      </c>
      <c r="AT171" s="236">
        <v>0</v>
      </c>
      <c r="AU171" s="236">
        <v>0</v>
      </c>
      <c r="AV171" s="236">
        <v>0</v>
      </c>
      <c r="AW171" s="236">
        <v>0</v>
      </c>
      <c r="AX171" s="236">
        <v>0</v>
      </c>
      <c r="AY171" s="236">
        <v>0</v>
      </c>
      <c r="AZ171" s="236">
        <v>1</v>
      </c>
      <c r="BA171" s="236">
        <v>1</v>
      </c>
      <c r="BB171" s="236">
        <v>0</v>
      </c>
      <c r="BC171" s="236">
        <v>0</v>
      </c>
      <c r="BD171" s="236">
        <v>0</v>
      </c>
      <c r="BE171" s="236">
        <v>0</v>
      </c>
      <c r="BF171" s="236">
        <v>0</v>
      </c>
      <c r="BG171" s="236">
        <v>0</v>
      </c>
      <c r="BH171" s="236">
        <v>0</v>
      </c>
      <c r="BI171" s="236">
        <v>0</v>
      </c>
      <c r="BJ171" s="236">
        <v>0</v>
      </c>
      <c r="BK171" s="236">
        <v>0</v>
      </c>
      <c r="BL171" s="236">
        <v>0</v>
      </c>
      <c r="BM171" s="236">
        <v>1</v>
      </c>
      <c r="BN171" s="236">
        <v>1</v>
      </c>
      <c r="BO171" s="236">
        <v>0</v>
      </c>
      <c r="BP171" s="236">
        <v>0</v>
      </c>
      <c r="BQ171" s="236">
        <v>0</v>
      </c>
      <c r="BR171" s="236">
        <v>0</v>
      </c>
      <c r="BS171" s="236">
        <v>0</v>
      </c>
      <c r="BT171" s="236">
        <v>0</v>
      </c>
      <c r="BU171" s="236">
        <v>0</v>
      </c>
      <c r="BV171" s="236">
        <v>0</v>
      </c>
      <c r="BW171" s="236">
        <v>0</v>
      </c>
      <c r="BX171" s="236">
        <v>0</v>
      </c>
      <c r="BY171" s="236">
        <v>0</v>
      </c>
      <c r="BZ171" s="236">
        <v>1</v>
      </c>
      <c r="CA171" s="236">
        <v>1</v>
      </c>
      <c r="CB171" s="236">
        <v>0</v>
      </c>
      <c r="CC171" s="236">
        <v>0</v>
      </c>
      <c r="CD171" s="236">
        <v>0</v>
      </c>
      <c r="CE171" s="236">
        <v>0</v>
      </c>
      <c r="CF171" s="236">
        <v>0</v>
      </c>
      <c r="CG171" s="236">
        <v>0</v>
      </c>
      <c r="CH171" s="236">
        <v>0</v>
      </c>
      <c r="CI171" s="236">
        <v>0</v>
      </c>
      <c r="CJ171" s="236">
        <v>0</v>
      </c>
      <c r="CK171" s="236">
        <v>0</v>
      </c>
      <c r="CL171" s="236">
        <v>0</v>
      </c>
      <c r="CM171" s="236">
        <v>1</v>
      </c>
      <c r="CN171" s="236">
        <v>1</v>
      </c>
      <c r="CO171" s="236">
        <v>0</v>
      </c>
      <c r="CP171" s="236">
        <v>0</v>
      </c>
      <c r="CQ171" s="236">
        <v>0</v>
      </c>
      <c r="CR171" s="236">
        <v>0</v>
      </c>
      <c r="CS171" s="236">
        <v>0</v>
      </c>
      <c r="CT171" s="236">
        <v>0</v>
      </c>
      <c r="CU171" s="236">
        <v>0</v>
      </c>
      <c r="CV171" s="236">
        <v>0</v>
      </c>
      <c r="CW171" s="236">
        <v>0</v>
      </c>
      <c r="CX171" s="236">
        <v>0</v>
      </c>
      <c r="CY171" s="236">
        <v>0</v>
      </c>
      <c r="CZ171" s="236">
        <v>1</v>
      </c>
      <c r="DA171" s="236">
        <v>1</v>
      </c>
    </row>
    <row r="172" spans="1:105">
      <c r="A172" s="242" t="s">
        <v>1788</v>
      </c>
      <c r="B172" s="236">
        <v>0</v>
      </c>
      <c r="C172" s="236">
        <v>0</v>
      </c>
      <c r="D172" s="236">
        <v>0</v>
      </c>
      <c r="E172" s="236">
        <v>0</v>
      </c>
      <c r="F172" s="236">
        <v>0</v>
      </c>
      <c r="G172" s="236">
        <v>0</v>
      </c>
      <c r="H172" s="236">
        <v>0</v>
      </c>
      <c r="I172" s="236">
        <v>0</v>
      </c>
      <c r="J172" s="236">
        <v>0</v>
      </c>
      <c r="K172" s="236">
        <v>0</v>
      </c>
      <c r="L172" s="236">
        <v>0</v>
      </c>
      <c r="M172" s="236">
        <v>0</v>
      </c>
      <c r="N172" s="236">
        <v>0</v>
      </c>
      <c r="O172" s="236">
        <v>0</v>
      </c>
      <c r="P172" s="236">
        <v>0</v>
      </c>
      <c r="Q172" s="236">
        <v>0</v>
      </c>
      <c r="R172" s="236">
        <v>0</v>
      </c>
      <c r="S172" s="236">
        <v>0</v>
      </c>
      <c r="T172" s="236">
        <v>0</v>
      </c>
      <c r="U172" s="236">
        <v>0</v>
      </c>
      <c r="V172" s="236">
        <v>0</v>
      </c>
      <c r="W172" s="236">
        <v>0</v>
      </c>
      <c r="X172" s="236">
        <v>0</v>
      </c>
      <c r="Y172" s="236">
        <v>0</v>
      </c>
      <c r="Z172" s="236">
        <v>0</v>
      </c>
      <c r="AA172" s="236">
        <v>0</v>
      </c>
      <c r="AB172" s="236">
        <v>0</v>
      </c>
      <c r="AC172" s="236">
        <v>0</v>
      </c>
      <c r="AD172" s="236">
        <v>0</v>
      </c>
      <c r="AE172" s="236">
        <v>0</v>
      </c>
      <c r="AF172" s="236">
        <v>0</v>
      </c>
      <c r="AG172" s="236">
        <v>0</v>
      </c>
      <c r="AH172" s="236">
        <v>0</v>
      </c>
      <c r="AI172" s="236">
        <v>0</v>
      </c>
      <c r="AJ172" s="236">
        <v>0</v>
      </c>
      <c r="AK172" s="236">
        <v>0</v>
      </c>
      <c r="AL172" s="236">
        <v>0</v>
      </c>
      <c r="AM172" s="236">
        <v>-37125354.956867501</v>
      </c>
      <c r="AN172" s="236">
        <v>-37125354.956867501</v>
      </c>
      <c r="AO172" s="236">
        <v>0</v>
      </c>
      <c r="AP172" s="236">
        <v>0</v>
      </c>
      <c r="AQ172" s="236">
        <v>0</v>
      </c>
      <c r="AR172" s="236">
        <v>0</v>
      </c>
      <c r="AS172" s="236">
        <v>0</v>
      </c>
      <c r="AT172" s="236">
        <v>0</v>
      </c>
      <c r="AU172" s="236">
        <v>0</v>
      </c>
      <c r="AV172" s="236">
        <v>0</v>
      </c>
      <c r="AW172" s="236">
        <v>0</v>
      </c>
      <c r="AX172" s="236">
        <v>0</v>
      </c>
      <c r="AY172" s="236">
        <v>0</v>
      </c>
      <c r="AZ172" s="236">
        <v>9694088.0693648104</v>
      </c>
      <c r="BA172" s="236">
        <v>9694088.0693648104</v>
      </c>
      <c r="BB172" s="236">
        <v>0</v>
      </c>
      <c r="BC172" s="236">
        <v>0</v>
      </c>
      <c r="BD172" s="236">
        <v>0</v>
      </c>
      <c r="BE172" s="236">
        <v>0</v>
      </c>
      <c r="BF172" s="236">
        <v>0</v>
      </c>
      <c r="BG172" s="236">
        <v>0</v>
      </c>
      <c r="BH172" s="236">
        <v>0</v>
      </c>
      <c r="BI172" s="236">
        <v>0</v>
      </c>
      <c r="BJ172" s="236">
        <v>0</v>
      </c>
      <c r="BK172" s="236">
        <v>0</v>
      </c>
      <c r="BL172" s="236">
        <v>0</v>
      </c>
      <c r="BM172" s="236">
        <v>7116960.3156753797</v>
      </c>
      <c r="BN172" s="236">
        <v>7116960.3156753797</v>
      </c>
      <c r="BO172" s="236">
        <v>0</v>
      </c>
      <c r="BP172" s="236">
        <v>0</v>
      </c>
      <c r="BQ172" s="236">
        <v>0</v>
      </c>
      <c r="BR172" s="236">
        <v>0</v>
      </c>
      <c r="BS172" s="236">
        <v>0</v>
      </c>
      <c r="BT172" s="236">
        <v>0</v>
      </c>
      <c r="BU172" s="236">
        <v>0</v>
      </c>
      <c r="BV172" s="236">
        <v>0</v>
      </c>
      <c r="BW172" s="236">
        <v>0</v>
      </c>
      <c r="BX172" s="236">
        <v>0</v>
      </c>
      <c r="BY172" s="236">
        <v>0</v>
      </c>
      <c r="BZ172" s="236">
        <v>5796199.0291576805</v>
      </c>
      <c r="CA172" s="236">
        <v>5796199.0291576805</v>
      </c>
      <c r="CB172" s="236">
        <v>0</v>
      </c>
      <c r="CC172" s="236">
        <v>0</v>
      </c>
      <c r="CD172" s="236">
        <v>0</v>
      </c>
      <c r="CE172" s="236">
        <v>0</v>
      </c>
      <c r="CF172" s="236">
        <v>0</v>
      </c>
      <c r="CG172" s="236">
        <v>0</v>
      </c>
      <c r="CH172" s="236">
        <v>0</v>
      </c>
      <c r="CI172" s="236">
        <v>0</v>
      </c>
      <c r="CJ172" s="236">
        <v>0</v>
      </c>
      <c r="CK172" s="236">
        <v>0</v>
      </c>
      <c r="CL172" s="236">
        <v>0</v>
      </c>
      <c r="CM172" s="236">
        <v>5061451.9801421398</v>
      </c>
      <c r="CN172" s="236">
        <v>5061451.9801421398</v>
      </c>
      <c r="CO172" s="236">
        <v>0</v>
      </c>
      <c r="CP172" s="236">
        <v>0</v>
      </c>
      <c r="CQ172" s="236">
        <v>0</v>
      </c>
      <c r="CR172" s="236">
        <v>0</v>
      </c>
      <c r="CS172" s="236">
        <v>0</v>
      </c>
      <c r="CT172" s="236">
        <v>0</v>
      </c>
      <c r="CU172" s="236">
        <v>0</v>
      </c>
      <c r="CV172" s="236">
        <v>0</v>
      </c>
      <c r="CW172" s="236">
        <v>0</v>
      </c>
      <c r="CX172" s="236">
        <v>0</v>
      </c>
      <c r="CY172" s="236">
        <v>0</v>
      </c>
      <c r="CZ172" s="236">
        <v>4503749.7070712</v>
      </c>
      <c r="DA172" s="236">
        <v>4503749.7070712</v>
      </c>
    </row>
    <row r="173" spans="1:105">
      <c r="A173" s="242" t="s">
        <v>1728</v>
      </c>
      <c r="B173" s="236">
        <v>0</v>
      </c>
      <c r="C173" s="236">
        <v>0</v>
      </c>
      <c r="D173" s="236">
        <v>0</v>
      </c>
      <c r="E173" s="236">
        <v>0</v>
      </c>
      <c r="F173" s="236">
        <v>0</v>
      </c>
      <c r="G173" s="236">
        <v>0</v>
      </c>
      <c r="H173" s="236">
        <v>0</v>
      </c>
      <c r="I173" s="236">
        <v>0</v>
      </c>
      <c r="J173" s="236">
        <v>0</v>
      </c>
      <c r="K173" s="236">
        <v>0</v>
      </c>
      <c r="L173" s="236">
        <v>0</v>
      </c>
      <c r="M173" s="236">
        <v>0</v>
      </c>
      <c r="N173" s="236">
        <v>0</v>
      </c>
      <c r="O173" s="236">
        <v>0</v>
      </c>
      <c r="P173" s="236">
        <v>0</v>
      </c>
      <c r="Q173" s="236">
        <v>0</v>
      </c>
      <c r="R173" s="236">
        <v>0</v>
      </c>
      <c r="S173" s="236">
        <v>0</v>
      </c>
      <c r="T173" s="236">
        <v>0</v>
      </c>
      <c r="U173" s="236">
        <v>0</v>
      </c>
      <c r="V173" s="236">
        <v>0</v>
      </c>
      <c r="W173" s="236">
        <v>0</v>
      </c>
      <c r="X173" s="236">
        <v>0</v>
      </c>
      <c r="Y173" s="236">
        <v>0</v>
      </c>
      <c r="Z173" s="236">
        <v>0</v>
      </c>
      <c r="AA173" s="236">
        <v>0</v>
      </c>
      <c r="AB173" s="236">
        <v>0</v>
      </c>
      <c r="AC173" s="236">
        <v>0</v>
      </c>
      <c r="AD173" s="236">
        <v>0</v>
      </c>
      <c r="AE173" s="236">
        <v>0</v>
      </c>
      <c r="AF173" s="236">
        <v>0</v>
      </c>
      <c r="AG173" s="236">
        <v>0</v>
      </c>
      <c r="AH173" s="236">
        <v>0</v>
      </c>
      <c r="AI173" s="236">
        <v>0</v>
      </c>
      <c r="AJ173" s="236">
        <v>0</v>
      </c>
      <c r="AK173" s="236">
        <v>0</v>
      </c>
      <c r="AL173" s="236">
        <v>0</v>
      </c>
      <c r="AM173" s="236">
        <v>0</v>
      </c>
      <c r="AN173" s="236">
        <v>0</v>
      </c>
      <c r="AO173" s="236">
        <v>0</v>
      </c>
      <c r="AP173" s="236">
        <v>0</v>
      </c>
      <c r="AQ173" s="236">
        <v>0</v>
      </c>
      <c r="AR173" s="236">
        <v>0</v>
      </c>
      <c r="AS173" s="236">
        <v>0</v>
      </c>
      <c r="AT173" s="236">
        <v>0</v>
      </c>
      <c r="AU173" s="236">
        <v>0</v>
      </c>
      <c r="AV173" s="236">
        <v>0</v>
      </c>
      <c r="AW173" s="236">
        <v>0</v>
      </c>
      <c r="AX173" s="236">
        <v>0</v>
      </c>
      <c r="AY173" s="236">
        <v>0</v>
      </c>
      <c r="AZ173" s="236">
        <v>0</v>
      </c>
      <c r="BA173" s="236">
        <v>0</v>
      </c>
      <c r="BB173" s="236">
        <v>0</v>
      </c>
      <c r="BC173" s="236">
        <v>0</v>
      </c>
      <c r="BD173" s="236">
        <v>0</v>
      </c>
      <c r="BE173" s="236">
        <v>0</v>
      </c>
      <c r="BF173" s="236">
        <v>0</v>
      </c>
      <c r="BG173" s="236">
        <v>0</v>
      </c>
      <c r="BH173" s="236">
        <v>0</v>
      </c>
      <c r="BI173" s="236">
        <v>0</v>
      </c>
      <c r="BJ173" s="236">
        <v>0</v>
      </c>
      <c r="BK173" s="236">
        <v>0</v>
      </c>
      <c r="BL173" s="236">
        <v>0</v>
      </c>
      <c r="BM173" s="236">
        <v>0</v>
      </c>
      <c r="BN173" s="236">
        <v>0</v>
      </c>
      <c r="BO173" s="236">
        <v>0</v>
      </c>
      <c r="BP173" s="236">
        <v>0</v>
      </c>
      <c r="BQ173" s="236">
        <v>0</v>
      </c>
      <c r="BR173" s="236">
        <v>0</v>
      </c>
      <c r="BS173" s="236">
        <v>0</v>
      </c>
      <c r="BT173" s="236">
        <v>0</v>
      </c>
      <c r="BU173" s="236">
        <v>0</v>
      </c>
      <c r="BV173" s="236">
        <v>0</v>
      </c>
      <c r="BW173" s="236">
        <v>0</v>
      </c>
      <c r="BX173" s="236">
        <v>0</v>
      </c>
      <c r="BY173" s="236">
        <v>0</v>
      </c>
      <c r="BZ173" s="236">
        <v>0</v>
      </c>
      <c r="CA173" s="236">
        <v>0</v>
      </c>
      <c r="CB173" s="236">
        <v>0</v>
      </c>
      <c r="CC173" s="236">
        <v>0</v>
      </c>
      <c r="CD173" s="236">
        <v>0</v>
      </c>
      <c r="CE173" s="236">
        <v>0</v>
      </c>
      <c r="CF173" s="236">
        <v>0</v>
      </c>
      <c r="CG173" s="236">
        <v>0</v>
      </c>
      <c r="CH173" s="236">
        <v>0</v>
      </c>
      <c r="CI173" s="236">
        <v>0</v>
      </c>
      <c r="CJ173" s="236">
        <v>0</v>
      </c>
      <c r="CK173" s="236">
        <v>0</v>
      </c>
      <c r="CL173" s="236">
        <v>0</v>
      </c>
      <c r="CM173" s="236">
        <v>0</v>
      </c>
      <c r="CN173" s="236">
        <v>0</v>
      </c>
      <c r="CO173" s="236">
        <v>0</v>
      </c>
      <c r="CP173" s="236">
        <v>0</v>
      </c>
      <c r="CQ173" s="236">
        <v>0</v>
      </c>
      <c r="CR173" s="236">
        <v>0</v>
      </c>
      <c r="CS173" s="236">
        <v>0</v>
      </c>
      <c r="CT173" s="236">
        <v>0</v>
      </c>
      <c r="CU173" s="236">
        <v>0</v>
      </c>
      <c r="CV173" s="236">
        <v>0</v>
      </c>
      <c r="CW173" s="236">
        <v>0</v>
      </c>
      <c r="CX173" s="236">
        <v>0</v>
      </c>
      <c r="CY173" s="236">
        <v>0</v>
      </c>
      <c r="CZ173" s="236">
        <v>0</v>
      </c>
      <c r="DA173" s="236">
        <v>0</v>
      </c>
    </row>
    <row r="176" spans="1:105">
      <c r="A176" s="245" t="s">
        <v>1789</v>
      </c>
    </row>
    <row r="177" spans="1:105">
      <c r="A177" s="242" t="s">
        <v>1720</v>
      </c>
      <c r="B177" s="236">
        <v>0</v>
      </c>
      <c r="C177" s="236">
        <v>0</v>
      </c>
      <c r="D177" s="236">
        <v>0</v>
      </c>
      <c r="E177" s="236">
        <v>0</v>
      </c>
      <c r="F177" s="236">
        <v>0</v>
      </c>
      <c r="G177" s="236">
        <v>0</v>
      </c>
      <c r="H177" s="236">
        <v>0</v>
      </c>
      <c r="I177" s="236">
        <v>0</v>
      </c>
      <c r="J177" s="236">
        <v>0</v>
      </c>
      <c r="K177" s="236">
        <v>0</v>
      </c>
      <c r="L177" s="236">
        <v>0</v>
      </c>
      <c r="M177" s="236">
        <v>0</v>
      </c>
      <c r="N177" s="236">
        <v>0</v>
      </c>
      <c r="O177" s="236">
        <v>0</v>
      </c>
      <c r="P177" s="236">
        <v>0</v>
      </c>
      <c r="Q177" s="236">
        <v>0</v>
      </c>
      <c r="R177" s="236">
        <v>0</v>
      </c>
      <c r="S177" s="236">
        <v>0</v>
      </c>
      <c r="T177" s="236">
        <v>0</v>
      </c>
      <c r="U177" s="236">
        <v>0</v>
      </c>
      <c r="V177" s="236">
        <v>0</v>
      </c>
      <c r="W177" s="236">
        <v>0</v>
      </c>
      <c r="X177" s="236">
        <v>0</v>
      </c>
      <c r="Y177" s="236">
        <v>0</v>
      </c>
      <c r="Z177" s="236">
        <v>0</v>
      </c>
      <c r="AA177" s="236">
        <v>0</v>
      </c>
      <c r="AB177" s="236">
        <v>0</v>
      </c>
      <c r="AC177" s="236">
        <v>0</v>
      </c>
      <c r="AD177" s="236">
        <v>0</v>
      </c>
      <c r="AE177" s="236">
        <v>0</v>
      </c>
      <c r="AF177" s="236">
        <v>0</v>
      </c>
      <c r="AG177" s="236">
        <v>0</v>
      </c>
      <c r="AH177" s="236">
        <v>0</v>
      </c>
      <c r="AI177" s="236">
        <v>0</v>
      </c>
      <c r="AJ177" s="236">
        <v>0</v>
      </c>
      <c r="AK177" s="236">
        <v>0</v>
      </c>
      <c r="AL177" s="236">
        <v>0</v>
      </c>
      <c r="AM177" s="236">
        <v>0</v>
      </c>
      <c r="AN177" s="236">
        <v>0</v>
      </c>
      <c r="AO177" s="236">
        <v>0</v>
      </c>
      <c r="AP177" s="236">
        <v>0</v>
      </c>
      <c r="AQ177" s="236">
        <v>0</v>
      </c>
      <c r="AR177" s="236">
        <v>0</v>
      </c>
      <c r="AS177" s="236">
        <v>0</v>
      </c>
      <c r="AT177" s="236">
        <v>0</v>
      </c>
      <c r="AU177" s="236">
        <v>0</v>
      </c>
      <c r="AV177" s="236">
        <v>0</v>
      </c>
      <c r="AW177" s="236">
        <v>0</v>
      </c>
      <c r="AX177" s="236">
        <v>0</v>
      </c>
      <c r="AY177" s="236">
        <v>0</v>
      </c>
      <c r="AZ177" s="236">
        <v>0</v>
      </c>
      <c r="BA177" s="236">
        <v>0</v>
      </c>
      <c r="BB177" s="236">
        <v>0</v>
      </c>
      <c r="BC177" s="236">
        <v>0</v>
      </c>
      <c r="BD177" s="236">
        <v>0</v>
      </c>
      <c r="BE177" s="236">
        <v>0</v>
      </c>
      <c r="BF177" s="236">
        <v>0</v>
      </c>
      <c r="BG177" s="236">
        <v>0</v>
      </c>
      <c r="BH177" s="236">
        <v>0</v>
      </c>
      <c r="BI177" s="236">
        <v>0</v>
      </c>
      <c r="BJ177" s="236">
        <v>0</v>
      </c>
      <c r="BK177" s="236">
        <v>0</v>
      </c>
      <c r="BL177" s="236">
        <v>0</v>
      </c>
      <c r="BM177" s="236">
        <v>0</v>
      </c>
      <c r="BN177" s="236">
        <v>0</v>
      </c>
      <c r="BO177" s="236">
        <v>0</v>
      </c>
      <c r="BP177" s="236">
        <v>0</v>
      </c>
      <c r="BQ177" s="236">
        <v>0</v>
      </c>
      <c r="BR177" s="236">
        <v>0</v>
      </c>
      <c r="BS177" s="236">
        <v>0</v>
      </c>
      <c r="BT177" s="236">
        <v>0</v>
      </c>
      <c r="BU177" s="236">
        <v>0</v>
      </c>
      <c r="BV177" s="236">
        <v>0</v>
      </c>
      <c r="BW177" s="236">
        <v>0</v>
      </c>
      <c r="BX177" s="236">
        <v>0</v>
      </c>
      <c r="BY177" s="236">
        <v>0</v>
      </c>
      <c r="BZ177" s="236">
        <v>0</v>
      </c>
      <c r="CA177" s="236">
        <v>0</v>
      </c>
      <c r="CB177" s="236">
        <v>0</v>
      </c>
      <c r="CC177" s="236">
        <v>0</v>
      </c>
      <c r="CD177" s="236">
        <v>0</v>
      </c>
      <c r="CE177" s="236">
        <v>0</v>
      </c>
      <c r="CF177" s="236">
        <v>0</v>
      </c>
      <c r="CG177" s="236">
        <v>0</v>
      </c>
      <c r="CH177" s="236">
        <v>0</v>
      </c>
      <c r="CI177" s="236">
        <v>0</v>
      </c>
      <c r="CJ177" s="236">
        <v>0</v>
      </c>
      <c r="CK177" s="236">
        <v>0</v>
      </c>
      <c r="CL177" s="236">
        <v>0</v>
      </c>
      <c r="CM177" s="236">
        <v>0</v>
      </c>
      <c r="CN177" s="236">
        <v>0</v>
      </c>
      <c r="CO177" s="236">
        <v>0</v>
      </c>
      <c r="CP177" s="236">
        <v>0</v>
      </c>
      <c r="CQ177" s="236">
        <v>0</v>
      </c>
      <c r="CR177" s="236">
        <v>0</v>
      </c>
      <c r="CS177" s="236">
        <v>0</v>
      </c>
      <c r="CT177" s="236">
        <v>0</v>
      </c>
      <c r="CU177" s="236">
        <v>0</v>
      </c>
      <c r="CV177" s="236">
        <v>0</v>
      </c>
      <c r="CW177" s="236">
        <v>0</v>
      </c>
      <c r="CX177" s="236">
        <v>0</v>
      </c>
      <c r="CY177" s="236">
        <v>0</v>
      </c>
      <c r="CZ177" s="236">
        <v>0</v>
      </c>
      <c r="DA177" s="236">
        <v>0</v>
      </c>
    </row>
    <row r="178" spans="1:105">
      <c r="A178" s="242" t="s">
        <v>1723</v>
      </c>
      <c r="B178" s="236">
        <v>0</v>
      </c>
      <c r="C178" s="236">
        <v>0</v>
      </c>
      <c r="D178" s="236">
        <v>0</v>
      </c>
      <c r="E178" s="236">
        <v>0</v>
      </c>
      <c r="F178" s="236">
        <v>0</v>
      </c>
      <c r="G178" s="236">
        <v>0</v>
      </c>
      <c r="H178" s="236">
        <v>0</v>
      </c>
      <c r="I178" s="236">
        <v>0</v>
      </c>
      <c r="J178" s="236">
        <v>0</v>
      </c>
      <c r="K178" s="236">
        <v>0</v>
      </c>
      <c r="L178" s="236">
        <v>0</v>
      </c>
      <c r="M178" s="236">
        <v>0</v>
      </c>
      <c r="N178" s="236">
        <v>0</v>
      </c>
      <c r="O178" s="236">
        <v>0</v>
      </c>
      <c r="P178" s="236">
        <v>0</v>
      </c>
      <c r="Q178" s="236">
        <v>0</v>
      </c>
      <c r="R178" s="236">
        <v>0</v>
      </c>
      <c r="S178" s="236">
        <v>0</v>
      </c>
      <c r="T178" s="236">
        <v>0</v>
      </c>
      <c r="U178" s="236">
        <v>0</v>
      </c>
      <c r="V178" s="236">
        <v>0</v>
      </c>
      <c r="W178" s="236">
        <v>0</v>
      </c>
      <c r="X178" s="236">
        <v>0</v>
      </c>
      <c r="Y178" s="236">
        <v>0</v>
      </c>
      <c r="Z178" s="236">
        <v>0</v>
      </c>
      <c r="AA178" s="236">
        <v>0</v>
      </c>
      <c r="AB178" s="236">
        <v>0</v>
      </c>
      <c r="AC178" s="236">
        <v>0</v>
      </c>
      <c r="AD178" s="236">
        <v>0</v>
      </c>
      <c r="AE178" s="236">
        <v>0</v>
      </c>
      <c r="AF178" s="236">
        <v>0</v>
      </c>
      <c r="AG178" s="236">
        <v>0</v>
      </c>
      <c r="AH178" s="236">
        <v>0</v>
      </c>
      <c r="AI178" s="236">
        <v>0</v>
      </c>
      <c r="AJ178" s="236">
        <v>0</v>
      </c>
      <c r="AK178" s="236">
        <v>0</v>
      </c>
      <c r="AL178" s="236">
        <v>0</v>
      </c>
      <c r="AM178" s="236">
        <v>0</v>
      </c>
      <c r="AN178" s="236">
        <v>0</v>
      </c>
      <c r="AO178" s="236">
        <v>0</v>
      </c>
      <c r="AP178" s="236">
        <v>0</v>
      </c>
      <c r="AQ178" s="236">
        <v>0</v>
      </c>
      <c r="AR178" s="236">
        <v>0</v>
      </c>
      <c r="AS178" s="236">
        <v>0</v>
      </c>
      <c r="AT178" s="236">
        <v>0</v>
      </c>
      <c r="AU178" s="236">
        <v>0</v>
      </c>
      <c r="AV178" s="236">
        <v>0</v>
      </c>
      <c r="AW178" s="236">
        <v>0</v>
      </c>
      <c r="AX178" s="236">
        <v>0</v>
      </c>
      <c r="AY178" s="236">
        <v>0</v>
      </c>
      <c r="AZ178" s="236">
        <v>0</v>
      </c>
      <c r="BA178" s="236">
        <v>0</v>
      </c>
      <c r="BB178" s="236">
        <v>0</v>
      </c>
      <c r="BC178" s="236">
        <v>0</v>
      </c>
      <c r="BD178" s="236">
        <v>0</v>
      </c>
      <c r="BE178" s="236">
        <v>0</v>
      </c>
      <c r="BF178" s="236">
        <v>0</v>
      </c>
      <c r="BG178" s="236">
        <v>0</v>
      </c>
      <c r="BH178" s="236">
        <v>0</v>
      </c>
      <c r="BI178" s="236">
        <v>0</v>
      </c>
      <c r="BJ178" s="236">
        <v>0</v>
      </c>
      <c r="BK178" s="236">
        <v>0</v>
      </c>
      <c r="BL178" s="236">
        <v>0</v>
      </c>
      <c r="BM178" s="236">
        <v>0</v>
      </c>
      <c r="BN178" s="236">
        <v>0</v>
      </c>
      <c r="BO178" s="236">
        <v>0</v>
      </c>
      <c r="BP178" s="236">
        <v>0</v>
      </c>
      <c r="BQ178" s="236">
        <v>0</v>
      </c>
      <c r="BR178" s="236">
        <v>0</v>
      </c>
      <c r="BS178" s="236">
        <v>0</v>
      </c>
      <c r="BT178" s="236">
        <v>0</v>
      </c>
      <c r="BU178" s="236">
        <v>0</v>
      </c>
      <c r="BV178" s="236">
        <v>0</v>
      </c>
      <c r="BW178" s="236">
        <v>0</v>
      </c>
      <c r="BX178" s="236">
        <v>0</v>
      </c>
      <c r="BY178" s="236">
        <v>0</v>
      </c>
      <c r="BZ178" s="236">
        <v>0</v>
      </c>
      <c r="CA178" s="236">
        <v>0</v>
      </c>
      <c r="CB178" s="236">
        <v>0</v>
      </c>
      <c r="CC178" s="236">
        <v>0</v>
      </c>
      <c r="CD178" s="236">
        <v>0</v>
      </c>
      <c r="CE178" s="236">
        <v>0</v>
      </c>
      <c r="CF178" s="236">
        <v>0</v>
      </c>
      <c r="CG178" s="236">
        <v>0</v>
      </c>
      <c r="CH178" s="236">
        <v>0</v>
      </c>
      <c r="CI178" s="236">
        <v>0</v>
      </c>
      <c r="CJ178" s="236">
        <v>0</v>
      </c>
      <c r="CK178" s="236">
        <v>0</v>
      </c>
      <c r="CL178" s="236">
        <v>0</v>
      </c>
      <c r="CM178" s="236">
        <v>0</v>
      </c>
      <c r="CN178" s="236">
        <v>0</v>
      </c>
      <c r="CO178" s="236">
        <v>0</v>
      </c>
      <c r="CP178" s="236">
        <v>0</v>
      </c>
      <c r="CQ178" s="236">
        <v>0</v>
      </c>
      <c r="CR178" s="236">
        <v>0</v>
      </c>
      <c r="CS178" s="236">
        <v>0</v>
      </c>
      <c r="CT178" s="236">
        <v>0</v>
      </c>
      <c r="CU178" s="236">
        <v>0</v>
      </c>
      <c r="CV178" s="236">
        <v>0</v>
      </c>
      <c r="CW178" s="236">
        <v>0</v>
      </c>
      <c r="CX178" s="236">
        <v>0</v>
      </c>
      <c r="CY178" s="236">
        <v>0</v>
      </c>
      <c r="CZ178" s="236">
        <v>0</v>
      </c>
      <c r="DA178" s="236">
        <v>0</v>
      </c>
    </row>
    <row r="179" spans="1:105">
      <c r="A179" s="242" t="s">
        <v>1790</v>
      </c>
      <c r="B179" s="236">
        <v>0</v>
      </c>
      <c r="C179" s="236">
        <v>0</v>
      </c>
      <c r="D179" s="236">
        <v>0</v>
      </c>
      <c r="E179" s="236">
        <v>0</v>
      </c>
      <c r="F179" s="236">
        <v>0</v>
      </c>
      <c r="G179" s="236">
        <v>0</v>
      </c>
      <c r="H179" s="236">
        <v>0</v>
      </c>
      <c r="I179" s="236">
        <v>0</v>
      </c>
      <c r="J179" s="236">
        <v>0</v>
      </c>
      <c r="K179" s="236">
        <v>0</v>
      </c>
      <c r="L179" s="236">
        <v>0</v>
      </c>
      <c r="M179" s="236">
        <v>0</v>
      </c>
      <c r="N179" s="236">
        <v>0</v>
      </c>
      <c r="O179" s="236">
        <v>0</v>
      </c>
      <c r="P179" s="236">
        <v>0</v>
      </c>
      <c r="Q179" s="236">
        <v>0</v>
      </c>
      <c r="R179" s="236">
        <v>0</v>
      </c>
      <c r="S179" s="236">
        <v>0</v>
      </c>
      <c r="T179" s="236">
        <v>0</v>
      </c>
      <c r="U179" s="236">
        <v>0</v>
      </c>
      <c r="V179" s="236">
        <v>0</v>
      </c>
      <c r="W179" s="236">
        <v>0</v>
      </c>
      <c r="X179" s="236">
        <v>0</v>
      </c>
      <c r="Y179" s="236">
        <v>0</v>
      </c>
      <c r="Z179" s="236">
        <v>0</v>
      </c>
      <c r="AA179" s="236">
        <v>0</v>
      </c>
      <c r="AB179" s="236">
        <v>0</v>
      </c>
      <c r="AC179" s="236">
        <v>0</v>
      </c>
      <c r="AD179" s="236">
        <v>0</v>
      </c>
      <c r="AE179" s="236">
        <v>0</v>
      </c>
      <c r="AF179" s="236">
        <v>0</v>
      </c>
      <c r="AG179" s="236">
        <v>0</v>
      </c>
      <c r="AH179" s="236">
        <v>0</v>
      </c>
      <c r="AI179" s="236">
        <v>0</v>
      </c>
      <c r="AJ179" s="236">
        <v>0</v>
      </c>
      <c r="AK179" s="236">
        <v>0</v>
      </c>
      <c r="AL179" s="236">
        <v>0</v>
      </c>
      <c r="AM179" s="236">
        <v>0</v>
      </c>
      <c r="AN179" s="236">
        <v>0</v>
      </c>
      <c r="AO179" s="236">
        <v>0</v>
      </c>
      <c r="AP179" s="236">
        <v>0</v>
      </c>
      <c r="AQ179" s="236">
        <v>0</v>
      </c>
      <c r="AR179" s="236">
        <v>0</v>
      </c>
      <c r="AS179" s="236">
        <v>0</v>
      </c>
      <c r="AT179" s="236">
        <v>0</v>
      </c>
      <c r="AU179" s="236">
        <v>0</v>
      </c>
      <c r="AV179" s="236">
        <v>0</v>
      </c>
      <c r="AW179" s="236">
        <v>0</v>
      </c>
      <c r="AX179" s="236">
        <v>0</v>
      </c>
      <c r="AY179" s="236">
        <v>0</v>
      </c>
      <c r="AZ179" s="236">
        <v>0</v>
      </c>
      <c r="BA179" s="236">
        <v>0</v>
      </c>
      <c r="BB179" s="236">
        <v>0</v>
      </c>
      <c r="BC179" s="236">
        <v>0</v>
      </c>
      <c r="BD179" s="236">
        <v>0</v>
      </c>
      <c r="BE179" s="236">
        <v>0</v>
      </c>
      <c r="BF179" s="236">
        <v>0</v>
      </c>
      <c r="BG179" s="236">
        <v>0</v>
      </c>
      <c r="BH179" s="236">
        <v>0</v>
      </c>
      <c r="BI179" s="236">
        <v>0</v>
      </c>
      <c r="BJ179" s="236">
        <v>0</v>
      </c>
      <c r="BK179" s="236">
        <v>0</v>
      </c>
      <c r="BL179" s="236">
        <v>0</v>
      </c>
      <c r="BM179" s="236">
        <v>0</v>
      </c>
      <c r="BN179" s="236">
        <v>0</v>
      </c>
      <c r="BO179" s="236">
        <v>0</v>
      </c>
      <c r="BP179" s="236">
        <v>0</v>
      </c>
      <c r="BQ179" s="236">
        <v>0</v>
      </c>
      <c r="BR179" s="236">
        <v>0</v>
      </c>
      <c r="BS179" s="236">
        <v>0</v>
      </c>
      <c r="BT179" s="236">
        <v>0</v>
      </c>
      <c r="BU179" s="236">
        <v>0</v>
      </c>
      <c r="BV179" s="236">
        <v>0</v>
      </c>
      <c r="BW179" s="236">
        <v>0</v>
      </c>
      <c r="BX179" s="236">
        <v>0</v>
      </c>
      <c r="BY179" s="236">
        <v>0</v>
      </c>
      <c r="BZ179" s="236">
        <v>0</v>
      </c>
      <c r="CA179" s="236">
        <v>0</v>
      </c>
      <c r="CB179" s="236">
        <v>0</v>
      </c>
      <c r="CC179" s="236">
        <v>0</v>
      </c>
      <c r="CD179" s="236">
        <v>0</v>
      </c>
      <c r="CE179" s="236">
        <v>0</v>
      </c>
      <c r="CF179" s="236">
        <v>0</v>
      </c>
      <c r="CG179" s="236">
        <v>0</v>
      </c>
      <c r="CH179" s="236">
        <v>0</v>
      </c>
      <c r="CI179" s="236">
        <v>0</v>
      </c>
      <c r="CJ179" s="236">
        <v>0</v>
      </c>
      <c r="CK179" s="236">
        <v>0</v>
      </c>
      <c r="CL179" s="236">
        <v>0</v>
      </c>
      <c r="CM179" s="236">
        <v>0</v>
      </c>
      <c r="CN179" s="236">
        <v>0</v>
      </c>
      <c r="CO179" s="236">
        <v>0</v>
      </c>
      <c r="CP179" s="236">
        <v>0</v>
      </c>
      <c r="CQ179" s="236">
        <v>0</v>
      </c>
      <c r="CR179" s="236">
        <v>0</v>
      </c>
      <c r="CS179" s="236">
        <v>0</v>
      </c>
      <c r="CT179" s="236">
        <v>0</v>
      </c>
      <c r="CU179" s="236">
        <v>0</v>
      </c>
      <c r="CV179" s="236">
        <v>0</v>
      </c>
      <c r="CW179" s="236">
        <v>0</v>
      </c>
      <c r="CX179" s="236">
        <v>0</v>
      </c>
      <c r="CY179" s="236">
        <v>0</v>
      </c>
      <c r="CZ179" s="236">
        <v>0</v>
      </c>
      <c r="DA179" s="236">
        <v>0</v>
      </c>
    </row>
    <row r="181" spans="1:105">
      <c r="A181" s="242" t="s">
        <v>1721</v>
      </c>
      <c r="B181" s="236">
        <v>0</v>
      </c>
      <c r="C181" s="236">
        <v>0</v>
      </c>
      <c r="D181" s="236">
        <v>0</v>
      </c>
      <c r="E181" s="236">
        <v>0</v>
      </c>
      <c r="F181" s="236">
        <v>0</v>
      </c>
      <c r="G181" s="236">
        <v>0</v>
      </c>
      <c r="H181" s="236">
        <v>0</v>
      </c>
      <c r="I181" s="236">
        <v>0</v>
      </c>
      <c r="J181" s="236">
        <v>0</v>
      </c>
      <c r="K181" s="236">
        <v>0</v>
      </c>
      <c r="L181" s="236">
        <v>0</v>
      </c>
      <c r="M181" s="236">
        <v>0</v>
      </c>
      <c r="N181" s="236">
        <v>0</v>
      </c>
      <c r="O181" s="236">
        <v>0</v>
      </c>
      <c r="P181" s="236">
        <v>0</v>
      </c>
      <c r="Q181" s="236">
        <v>0</v>
      </c>
      <c r="R181" s="236">
        <v>0</v>
      </c>
      <c r="S181" s="236">
        <v>0</v>
      </c>
      <c r="T181" s="236">
        <v>0</v>
      </c>
      <c r="U181" s="236">
        <v>0</v>
      </c>
      <c r="V181" s="236">
        <v>0</v>
      </c>
      <c r="W181" s="236">
        <v>0</v>
      </c>
      <c r="X181" s="236">
        <v>0</v>
      </c>
      <c r="Y181" s="236">
        <v>0</v>
      </c>
      <c r="Z181" s="236">
        <v>0</v>
      </c>
      <c r="AA181" s="236">
        <v>0</v>
      </c>
      <c r="AB181" s="236">
        <v>0</v>
      </c>
      <c r="AC181" s="236">
        <v>0</v>
      </c>
      <c r="AD181" s="236">
        <v>0</v>
      </c>
      <c r="AE181" s="236">
        <v>0</v>
      </c>
      <c r="AF181" s="236">
        <v>0</v>
      </c>
      <c r="AG181" s="236">
        <v>0</v>
      </c>
      <c r="AH181" s="236">
        <v>0</v>
      </c>
      <c r="AI181" s="236">
        <v>0</v>
      </c>
      <c r="AJ181" s="236">
        <v>0</v>
      </c>
      <c r="AK181" s="236">
        <v>0</v>
      </c>
      <c r="AL181" s="236">
        <v>0</v>
      </c>
      <c r="AM181" s="236">
        <v>0</v>
      </c>
      <c r="AN181" s="236">
        <v>0</v>
      </c>
      <c r="AO181" s="236">
        <v>0</v>
      </c>
      <c r="AP181" s="236">
        <v>0</v>
      </c>
      <c r="AQ181" s="236">
        <v>0</v>
      </c>
      <c r="AR181" s="236">
        <v>0</v>
      </c>
      <c r="AS181" s="236">
        <v>0</v>
      </c>
      <c r="AT181" s="236">
        <v>0</v>
      </c>
      <c r="AU181" s="236">
        <v>0</v>
      </c>
      <c r="AV181" s="236">
        <v>0</v>
      </c>
      <c r="AW181" s="236">
        <v>0</v>
      </c>
      <c r="AX181" s="236">
        <v>0</v>
      </c>
      <c r="AY181" s="236">
        <v>0</v>
      </c>
      <c r="AZ181" s="236">
        <v>0</v>
      </c>
      <c r="BA181" s="236">
        <v>0</v>
      </c>
      <c r="BB181" s="236">
        <v>0</v>
      </c>
      <c r="BC181" s="236">
        <v>0</v>
      </c>
      <c r="BD181" s="236">
        <v>0</v>
      </c>
      <c r="BE181" s="236">
        <v>0</v>
      </c>
      <c r="BF181" s="236">
        <v>0</v>
      </c>
      <c r="BG181" s="236">
        <v>0</v>
      </c>
      <c r="BH181" s="236">
        <v>0</v>
      </c>
      <c r="BI181" s="236">
        <v>0</v>
      </c>
      <c r="BJ181" s="236">
        <v>0</v>
      </c>
      <c r="BK181" s="236">
        <v>0</v>
      </c>
      <c r="BL181" s="236">
        <v>0</v>
      </c>
      <c r="BM181" s="236">
        <v>0</v>
      </c>
      <c r="BN181" s="236">
        <v>0</v>
      </c>
      <c r="BO181" s="236">
        <v>0</v>
      </c>
      <c r="BP181" s="236">
        <v>0</v>
      </c>
      <c r="BQ181" s="236">
        <v>0</v>
      </c>
      <c r="BR181" s="236">
        <v>0</v>
      </c>
      <c r="BS181" s="236">
        <v>0</v>
      </c>
      <c r="BT181" s="236">
        <v>0</v>
      </c>
      <c r="BU181" s="236">
        <v>0</v>
      </c>
      <c r="BV181" s="236">
        <v>0</v>
      </c>
      <c r="BW181" s="236">
        <v>0</v>
      </c>
      <c r="BX181" s="236">
        <v>0</v>
      </c>
      <c r="BY181" s="236">
        <v>0</v>
      </c>
      <c r="BZ181" s="236">
        <v>0</v>
      </c>
      <c r="CA181" s="236">
        <v>0</v>
      </c>
      <c r="CB181" s="236">
        <v>0</v>
      </c>
      <c r="CC181" s="236">
        <v>0</v>
      </c>
      <c r="CD181" s="236">
        <v>0</v>
      </c>
      <c r="CE181" s="236">
        <v>0</v>
      </c>
      <c r="CF181" s="236">
        <v>0</v>
      </c>
      <c r="CG181" s="236">
        <v>0</v>
      </c>
      <c r="CH181" s="236">
        <v>0</v>
      </c>
      <c r="CI181" s="236">
        <v>0</v>
      </c>
      <c r="CJ181" s="236">
        <v>0</v>
      </c>
      <c r="CK181" s="236">
        <v>0</v>
      </c>
      <c r="CL181" s="236">
        <v>0</v>
      </c>
      <c r="CM181" s="236">
        <v>0</v>
      </c>
      <c r="CN181" s="236">
        <v>0</v>
      </c>
      <c r="CO181" s="236">
        <v>0</v>
      </c>
      <c r="CP181" s="236">
        <v>0</v>
      </c>
      <c r="CQ181" s="236">
        <v>0</v>
      </c>
      <c r="CR181" s="236">
        <v>0</v>
      </c>
      <c r="CS181" s="236">
        <v>0</v>
      </c>
      <c r="CT181" s="236">
        <v>0</v>
      </c>
      <c r="CU181" s="236">
        <v>0</v>
      </c>
      <c r="CV181" s="236">
        <v>0</v>
      </c>
      <c r="CW181" s="236">
        <v>0</v>
      </c>
      <c r="CX181" s="236">
        <v>0</v>
      </c>
      <c r="CY181" s="236">
        <v>0</v>
      </c>
      <c r="CZ181" s="236">
        <v>0</v>
      </c>
      <c r="DA181" s="236">
        <v>0</v>
      </c>
    </row>
    <row r="182" spans="1:105">
      <c r="A182" s="242" t="s">
        <v>1722</v>
      </c>
      <c r="B182" s="236">
        <v>0</v>
      </c>
      <c r="C182" s="236">
        <v>0</v>
      </c>
      <c r="D182" s="236">
        <v>0</v>
      </c>
      <c r="E182" s="236">
        <v>0</v>
      </c>
      <c r="F182" s="236">
        <v>0</v>
      </c>
      <c r="G182" s="236">
        <v>0</v>
      </c>
      <c r="H182" s="236">
        <v>0</v>
      </c>
      <c r="I182" s="236">
        <v>0</v>
      </c>
      <c r="J182" s="236">
        <v>0</v>
      </c>
      <c r="K182" s="236">
        <v>0</v>
      </c>
      <c r="L182" s="236">
        <v>0</v>
      </c>
      <c r="M182" s="236">
        <v>0</v>
      </c>
      <c r="N182" s="236">
        <v>0</v>
      </c>
      <c r="O182" s="236">
        <v>0</v>
      </c>
      <c r="P182" s="236">
        <v>0</v>
      </c>
      <c r="Q182" s="236">
        <v>0</v>
      </c>
      <c r="R182" s="236">
        <v>0</v>
      </c>
      <c r="S182" s="236">
        <v>0</v>
      </c>
      <c r="T182" s="236">
        <v>0</v>
      </c>
      <c r="U182" s="236">
        <v>0</v>
      </c>
      <c r="V182" s="236">
        <v>0</v>
      </c>
      <c r="W182" s="236">
        <v>0</v>
      </c>
      <c r="X182" s="236">
        <v>0</v>
      </c>
      <c r="Y182" s="236">
        <v>0</v>
      </c>
      <c r="Z182" s="236">
        <v>0</v>
      </c>
      <c r="AA182" s="236">
        <v>0</v>
      </c>
      <c r="AB182" s="236">
        <v>0</v>
      </c>
      <c r="AC182" s="236">
        <v>0</v>
      </c>
      <c r="AD182" s="236">
        <v>0</v>
      </c>
      <c r="AE182" s="236">
        <v>0</v>
      </c>
      <c r="AF182" s="236">
        <v>0</v>
      </c>
      <c r="AG182" s="236">
        <v>0</v>
      </c>
      <c r="AH182" s="236">
        <v>0</v>
      </c>
      <c r="AI182" s="236">
        <v>0</v>
      </c>
      <c r="AJ182" s="236">
        <v>0</v>
      </c>
      <c r="AK182" s="236">
        <v>0</v>
      </c>
      <c r="AL182" s="236">
        <v>0</v>
      </c>
      <c r="AM182" s="236">
        <v>0</v>
      </c>
      <c r="AN182" s="236">
        <v>0</v>
      </c>
      <c r="AO182" s="236">
        <v>0</v>
      </c>
      <c r="AP182" s="236">
        <v>0</v>
      </c>
      <c r="AQ182" s="236">
        <v>0</v>
      </c>
      <c r="AR182" s="236">
        <v>0</v>
      </c>
      <c r="AS182" s="236">
        <v>0</v>
      </c>
      <c r="AT182" s="236">
        <v>0</v>
      </c>
      <c r="AU182" s="236">
        <v>0</v>
      </c>
      <c r="AV182" s="236">
        <v>0</v>
      </c>
      <c r="AW182" s="236">
        <v>0</v>
      </c>
      <c r="AX182" s="236">
        <v>0</v>
      </c>
      <c r="AY182" s="236">
        <v>0</v>
      </c>
      <c r="AZ182" s="236">
        <v>0</v>
      </c>
      <c r="BA182" s="236">
        <v>0</v>
      </c>
      <c r="BB182" s="236">
        <v>0</v>
      </c>
      <c r="BC182" s="236">
        <v>0</v>
      </c>
      <c r="BD182" s="236">
        <v>0</v>
      </c>
      <c r="BE182" s="236">
        <v>0</v>
      </c>
      <c r="BF182" s="236">
        <v>0</v>
      </c>
      <c r="BG182" s="236">
        <v>0</v>
      </c>
      <c r="BH182" s="236">
        <v>0</v>
      </c>
      <c r="BI182" s="236">
        <v>0</v>
      </c>
      <c r="BJ182" s="236">
        <v>0</v>
      </c>
      <c r="BK182" s="236">
        <v>0</v>
      </c>
      <c r="BL182" s="236">
        <v>0</v>
      </c>
      <c r="BM182" s="236">
        <v>0</v>
      </c>
      <c r="BN182" s="236">
        <v>0</v>
      </c>
      <c r="BO182" s="236">
        <v>0</v>
      </c>
      <c r="BP182" s="236">
        <v>0</v>
      </c>
      <c r="BQ182" s="236">
        <v>0</v>
      </c>
      <c r="BR182" s="236">
        <v>0</v>
      </c>
      <c r="BS182" s="236">
        <v>0</v>
      </c>
      <c r="BT182" s="236">
        <v>0</v>
      </c>
      <c r="BU182" s="236">
        <v>0</v>
      </c>
      <c r="BV182" s="236">
        <v>0</v>
      </c>
      <c r="BW182" s="236">
        <v>0</v>
      </c>
      <c r="BX182" s="236">
        <v>0</v>
      </c>
      <c r="BY182" s="236">
        <v>0</v>
      </c>
      <c r="BZ182" s="236">
        <v>0</v>
      </c>
      <c r="CA182" s="236">
        <v>0</v>
      </c>
      <c r="CB182" s="236">
        <v>0</v>
      </c>
      <c r="CC182" s="236">
        <v>0</v>
      </c>
      <c r="CD182" s="236">
        <v>0</v>
      </c>
      <c r="CE182" s="236">
        <v>0</v>
      </c>
      <c r="CF182" s="236">
        <v>0</v>
      </c>
      <c r="CG182" s="236">
        <v>0</v>
      </c>
      <c r="CH182" s="236">
        <v>0</v>
      </c>
      <c r="CI182" s="236">
        <v>0</v>
      </c>
      <c r="CJ182" s="236">
        <v>0</v>
      </c>
      <c r="CK182" s="236">
        <v>0</v>
      </c>
      <c r="CL182" s="236">
        <v>0</v>
      </c>
      <c r="CM182" s="236">
        <v>0</v>
      </c>
      <c r="CN182" s="236">
        <v>0</v>
      </c>
      <c r="CO182" s="236">
        <v>0</v>
      </c>
      <c r="CP182" s="236">
        <v>0</v>
      </c>
      <c r="CQ182" s="236">
        <v>0</v>
      </c>
      <c r="CR182" s="236">
        <v>0</v>
      </c>
      <c r="CS182" s="236">
        <v>0</v>
      </c>
      <c r="CT182" s="236">
        <v>0</v>
      </c>
      <c r="CU182" s="236">
        <v>0</v>
      </c>
      <c r="CV182" s="236">
        <v>0</v>
      </c>
      <c r="CW182" s="236">
        <v>0</v>
      </c>
      <c r="CX182" s="236">
        <v>0</v>
      </c>
      <c r="CY182" s="236">
        <v>0</v>
      </c>
      <c r="CZ182" s="236">
        <v>0</v>
      </c>
      <c r="DA182" s="236">
        <v>0</v>
      </c>
    </row>
    <row r="183" spans="1:105">
      <c r="A183" s="242" t="s">
        <v>1791</v>
      </c>
      <c r="B183" s="236">
        <v>0</v>
      </c>
      <c r="C183" s="236">
        <v>0</v>
      </c>
      <c r="D183" s="236">
        <v>0</v>
      </c>
      <c r="E183" s="236">
        <v>0</v>
      </c>
      <c r="F183" s="236">
        <v>0</v>
      </c>
      <c r="G183" s="236">
        <v>0</v>
      </c>
      <c r="H183" s="236">
        <v>0</v>
      </c>
      <c r="I183" s="236">
        <v>0</v>
      </c>
      <c r="J183" s="236">
        <v>0</v>
      </c>
      <c r="K183" s="236">
        <v>0</v>
      </c>
      <c r="L183" s="236">
        <v>0</v>
      </c>
      <c r="M183" s="236">
        <v>0</v>
      </c>
      <c r="N183" s="236">
        <v>0</v>
      </c>
      <c r="O183" s="236">
        <v>0</v>
      </c>
      <c r="P183" s="236">
        <v>0</v>
      </c>
      <c r="Q183" s="236">
        <v>0</v>
      </c>
      <c r="R183" s="236">
        <v>0</v>
      </c>
      <c r="S183" s="236">
        <v>0</v>
      </c>
      <c r="T183" s="236">
        <v>0</v>
      </c>
      <c r="U183" s="236">
        <v>0</v>
      </c>
      <c r="V183" s="236">
        <v>0</v>
      </c>
      <c r="W183" s="236">
        <v>0</v>
      </c>
      <c r="X183" s="236">
        <v>0</v>
      </c>
      <c r="Y183" s="236">
        <v>0</v>
      </c>
      <c r="Z183" s="236">
        <v>0</v>
      </c>
      <c r="AA183" s="236">
        <v>0</v>
      </c>
      <c r="AB183" s="236">
        <v>0</v>
      </c>
      <c r="AC183" s="236">
        <v>0</v>
      </c>
      <c r="AD183" s="236">
        <v>0</v>
      </c>
      <c r="AE183" s="236">
        <v>0</v>
      </c>
      <c r="AF183" s="236">
        <v>0</v>
      </c>
      <c r="AG183" s="236">
        <v>0</v>
      </c>
      <c r="AH183" s="236">
        <v>0</v>
      </c>
      <c r="AI183" s="236">
        <v>0</v>
      </c>
      <c r="AJ183" s="236">
        <v>0</v>
      </c>
      <c r="AK183" s="236">
        <v>0</v>
      </c>
      <c r="AL183" s="236">
        <v>0</v>
      </c>
      <c r="AM183" s="236">
        <v>0</v>
      </c>
      <c r="AN183" s="236">
        <v>0</v>
      </c>
      <c r="AO183" s="236">
        <v>0</v>
      </c>
      <c r="AP183" s="236">
        <v>0</v>
      </c>
      <c r="AQ183" s="236">
        <v>0</v>
      </c>
      <c r="AR183" s="236">
        <v>0</v>
      </c>
      <c r="AS183" s="236">
        <v>0</v>
      </c>
      <c r="AT183" s="236">
        <v>0</v>
      </c>
      <c r="AU183" s="236">
        <v>0</v>
      </c>
      <c r="AV183" s="236">
        <v>0</v>
      </c>
      <c r="AW183" s="236">
        <v>0</v>
      </c>
      <c r="AX183" s="236">
        <v>0</v>
      </c>
      <c r="AY183" s="236">
        <v>0</v>
      </c>
      <c r="AZ183" s="236">
        <v>0</v>
      </c>
      <c r="BA183" s="236">
        <v>0</v>
      </c>
      <c r="BB183" s="236">
        <v>0</v>
      </c>
      <c r="BC183" s="236">
        <v>0</v>
      </c>
      <c r="BD183" s="236">
        <v>0</v>
      </c>
      <c r="BE183" s="236">
        <v>0</v>
      </c>
      <c r="BF183" s="236">
        <v>0</v>
      </c>
      <c r="BG183" s="236">
        <v>0</v>
      </c>
      <c r="BH183" s="236">
        <v>0</v>
      </c>
      <c r="BI183" s="236">
        <v>0</v>
      </c>
      <c r="BJ183" s="236">
        <v>0</v>
      </c>
      <c r="BK183" s="236">
        <v>0</v>
      </c>
      <c r="BL183" s="236">
        <v>0</v>
      </c>
      <c r="BM183" s="236">
        <v>0</v>
      </c>
      <c r="BN183" s="236">
        <v>0</v>
      </c>
      <c r="BO183" s="236">
        <v>0</v>
      </c>
      <c r="BP183" s="236">
        <v>0</v>
      </c>
      <c r="BQ183" s="236">
        <v>0</v>
      </c>
      <c r="BR183" s="236">
        <v>0</v>
      </c>
      <c r="BS183" s="236">
        <v>0</v>
      </c>
      <c r="BT183" s="236">
        <v>0</v>
      </c>
      <c r="BU183" s="236">
        <v>0</v>
      </c>
      <c r="BV183" s="236">
        <v>0</v>
      </c>
      <c r="BW183" s="236">
        <v>0</v>
      </c>
      <c r="BX183" s="236">
        <v>0</v>
      </c>
      <c r="BY183" s="236">
        <v>0</v>
      </c>
      <c r="BZ183" s="236">
        <v>0</v>
      </c>
      <c r="CA183" s="236">
        <v>0</v>
      </c>
      <c r="CB183" s="236">
        <v>0</v>
      </c>
      <c r="CC183" s="236">
        <v>0</v>
      </c>
      <c r="CD183" s="236">
        <v>0</v>
      </c>
      <c r="CE183" s="236">
        <v>0</v>
      </c>
      <c r="CF183" s="236">
        <v>0</v>
      </c>
      <c r="CG183" s="236">
        <v>0</v>
      </c>
      <c r="CH183" s="236">
        <v>0</v>
      </c>
      <c r="CI183" s="236">
        <v>0</v>
      </c>
      <c r="CJ183" s="236">
        <v>0</v>
      </c>
      <c r="CK183" s="236">
        <v>0</v>
      </c>
      <c r="CL183" s="236">
        <v>0</v>
      </c>
      <c r="CM183" s="236">
        <v>0</v>
      </c>
      <c r="CN183" s="236">
        <v>0</v>
      </c>
      <c r="CO183" s="236">
        <v>0</v>
      </c>
      <c r="CP183" s="236">
        <v>0</v>
      </c>
      <c r="CQ183" s="236">
        <v>0</v>
      </c>
      <c r="CR183" s="236">
        <v>0</v>
      </c>
      <c r="CS183" s="236">
        <v>0</v>
      </c>
      <c r="CT183" s="236">
        <v>0</v>
      </c>
      <c r="CU183" s="236">
        <v>0</v>
      </c>
      <c r="CV183" s="236">
        <v>0</v>
      </c>
      <c r="CW183" s="236">
        <v>0</v>
      </c>
      <c r="CX183" s="236">
        <v>0</v>
      </c>
      <c r="CY183" s="236">
        <v>0</v>
      </c>
      <c r="CZ183" s="236">
        <v>0</v>
      </c>
      <c r="DA183" s="236">
        <v>0</v>
      </c>
    </row>
    <row r="185" spans="1:105">
      <c r="A185" s="242" t="s">
        <v>1792</v>
      </c>
      <c r="B185" s="236">
        <v>0</v>
      </c>
      <c r="C185" s="236">
        <v>0</v>
      </c>
      <c r="D185" s="236">
        <v>0</v>
      </c>
      <c r="E185" s="236">
        <v>0</v>
      </c>
      <c r="F185" s="236">
        <v>0</v>
      </c>
      <c r="G185" s="236">
        <v>0</v>
      </c>
      <c r="H185" s="236">
        <v>0</v>
      </c>
      <c r="I185" s="236">
        <v>0</v>
      </c>
      <c r="J185" s="236">
        <v>0</v>
      </c>
      <c r="K185" s="236">
        <v>0</v>
      </c>
      <c r="L185" s="236">
        <v>0</v>
      </c>
      <c r="M185" s="236">
        <v>0</v>
      </c>
      <c r="N185" s="236">
        <v>0</v>
      </c>
      <c r="O185" s="236">
        <v>0</v>
      </c>
      <c r="P185" s="236">
        <v>0</v>
      </c>
      <c r="Q185" s="236">
        <v>0</v>
      </c>
      <c r="R185" s="236">
        <v>0</v>
      </c>
      <c r="S185" s="236">
        <v>0</v>
      </c>
      <c r="T185" s="236">
        <v>0</v>
      </c>
      <c r="U185" s="236">
        <v>0</v>
      </c>
      <c r="V185" s="236">
        <v>0</v>
      </c>
      <c r="W185" s="236">
        <v>0</v>
      </c>
      <c r="X185" s="236">
        <v>0</v>
      </c>
      <c r="Y185" s="236">
        <v>0</v>
      </c>
      <c r="Z185" s="236">
        <v>0</v>
      </c>
      <c r="AA185" s="236">
        <v>0</v>
      </c>
      <c r="AB185" s="236">
        <v>0</v>
      </c>
      <c r="AC185" s="236">
        <v>0</v>
      </c>
      <c r="AD185" s="236">
        <v>0</v>
      </c>
      <c r="AE185" s="236">
        <v>0</v>
      </c>
      <c r="AF185" s="236">
        <v>0</v>
      </c>
      <c r="AG185" s="236">
        <v>0</v>
      </c>
      <c r="AH185" s="236">
        <v>0</v>
      </c>
      <c r="AI185" s="236">
        <v>0</v>
      </c>
      <c r="AJ185" s="236">
        <v>0</v>
      </c>
      <c r="AK185" s="236">
        <v>0</v>
      </c>
      <c r="AL185" s="236">
        <v>0</v>
      </c>
      <c r="AM185" s="236">
        <v>0</v>
      </c>
      <c r="AN185" s="236">
        <v>0</v>
      </c>
      <c r="AO185" s="236">
        <v>0</v>
      </c>
      <c r="AP185" s="236">
        <v>0</v>
      </c>
      <c r="AQ185" s="236">
        <v>0</v>
      </c>
      <c r="AR185" s="236">
        <v>0</v>
      </c>
      <c r="AS185" s="236">
        <v>0</v>
      </c>
      <c r="AT185" s="236">
        <v>0</v>
      </c>
      <c r="AU185" s="236">
        <v>0</v>
      </c>
      <c r="AV185" s="236">
        <v>0</v>
      </c>
      <c r="AW185" s="236">
        <v>0</v>
      </c>
      <c r="AX185" s="236">
        <v>0</v>
      </c>
      <c r="AY185" s="236">
        <v>0</v>
      </c>
      <c r="AZ185" s="236">
        <v>0</v>
      </c>
      <c r="BA185" s="236">
        <v>0</v>
      </c>
      <c r="BB185" s="236">
        <v>0</v>
      </c>
      <c r="BC185" s="236">
        <v>0</v>
      </c>
      <c r="BD185" s="236">
        <v>0</v>
      </c>
      <c r="BE185" s="236">
        <v>0</v>
      </c>
      <c r="BF185" s="236">
        <v>0</v>
      </c>
      <c r="BG185" s="236">
        <v>0</v>
      </c>
      <c r="BH185" s="236">
        <v>0</v>
      </c>
      <c r="BI185" s="236">
        <v>0</v>
      </c>
      <c r="BJ185" s="236">
        <v>0</v>
      </c>
      <c r="BK185" s="236">
        <v>0</v>
      </c>
      <c r="BL185" s="236">
        <v>0</v>
      </c>
      <c r="BM185" s="236">
        <v>0</v>
      </c>
      <c r="BN185" s="236">
        <v>0</v>
      </c>
      <c r="BO185" s="236">
        <v>0</v>
      </c>
      <c r="BP185" s="236">
        <v>0</v>
      </c>
      <c r="BQ185" s="236">
        <v>0</v>
      </c>
      <c r="BR185" s="236">
        <v>0</v>
      </c>
      <c r="BS185" s="236">
        <v>0</v>
      </c>
      <c r="BT185" s="236">
        <v>0</v>
      </c>
      <c r="BU185" s="236">
        <v>0</v>
      </c>
      <c r="BV185" s="236">
        <v>0</v>
      </c>
      <c r="BW185" s="236">
        <v>0</v>
      </c>
      <c r="BX185" s="236">
        <v>0</v>
      </c>
      <c r="BY185" s="236">
        <v>0</v>
      </c>
      <c r="BZ185" s="236">
        <v>0</v>
      </c>
      <c r="CA185" s="236">
        <v>0</v>
      </c>
      <c r="CB185" s="236">
        <v>0</v>
      </c>
      <c r="CC185" s="236">
        <v>0</v>
      </c>
      <c r="CD185" s="236">
        <v>0</v>
      </c>
      <c r="CE185" s="236">
        <v>0</v>
      </c>
      <c r="CF185" s="236">
        <v>0</v>
      </c>
      <c r="CG185" s="236">
        <v>0</v>
      </c>
      <c r="CH185" s="236">
        <v>0</v>
      </c>
      <c r="CI185" s="236">
        <v>0</v>
      </c>
      <c r="CJ185" s="236">
        <v>0</v>
      </c>
      <c r="CK185" s="236">
        <v>0</v>
      </c>
      <c r="CL185" s="236">
        <v>0</v>
      </c>
      <c r="CM185" s="236">
        <v>0</v>
      </c>
      <c r="CN185" s="236">
        <v>0</v>
      </c>
      <c r="CO185" s="236">
        <v>0</v>
      </c>
      <c r="CP185" s="236">
        <v>0</v>
      </c>
      <c r="CQ185" s="236">
        <v>0</v>
      </c>
      <c r="CR185" s="236">
        <v>0</v>
      </c>
      <c r="CS185" s="236">
        <v>0</v>
      </c>
      <c r="CT185" s="236">
        <v>0</v>
      </c>
      <c r="CU185" s="236">
        <v>0</v>
      </c>
      <c r="CV185" s="236">
        <v>0</v>
      </c>
      <c r="CW185" s="236">
        <v>0</v>
      </c>
      <c r="CX185" s="236">
        <v>0</v>
      </c>
      <c r="CY185" s="236">
        <v>0</v>
      </c>
      <c r="CZ185" s="236">
        <v>0</v>
      </c>
      <c r="DA185" s="236">
        <v>0</v>
      </c>
    </row>
    <row r="187" spans="1:105">
      <c r="A187" s="257" t="s">
        <v>1793</v>
      </c>
      <c r="B187" s="258"/>
      <c r="C187" s="258"/>
      <c r="D187" s="258"/>
      <c r="E187" s="258"/>
      <c r="F187" s="258"/>
      <c r="G187" s="258"/>
      <c r="H187" s="258"/>
      <c r="I187" s="258"/>
      <c r="J187" s="258"/>
      <c r="K187" s="258"/>
      <c r="L187" s="258"/>
      <c r="M187" s="258"/>
      <c r="N187" s="258"/>
      <c r="O187" s="258"/>
      <c r="P187" s="258"/>
      <c r="Q187" s="258"/>
      <c r="R187" s="258"/>
      <c r="S187" s="258"/>
      <c r="T187" s="258"/>
      <c r="U187" s="258"/>
      <c r="V187" s="258"/>
      <c r="W187" s="258"/>
      <c r="X187" s="258"/>
      <c r="Y187" s="258"/>
      <c r="Z187" s="258"/>
      <c r="AA187" s="258"/>
      <c r="AB187" s="258"/>
      <c r="AC187" s="258"/>
      <c r="AD187" s="258"/>
      <c r="AE187" s="258"/>
      <c r="AF187" s="258"/>
      <c r="AG187" s="258"/>
      <c r="AH187" s="258"/>
      <c r="AI187" s="258"/>
      <c r="AJ187" s="258"/>
      <c r="AK187" s="258"/>
      <c r="AL187" s="258"/>
      <c r="AM187" s="258"/>
      <c r="AN187" s="258"/>
      <c r="AO187" s="258"/>
      <c r="AP187" s="258"/>
      <c r="AQ187" s="258"/>
      <c r="AR187" s="258"/>
      <c r="AS187" s="258"/>
      <c r="AT187" s="258"/>
      <c r="AU187" s="258"/>
      <c r="AV187" s="258"/>
      <c r="AW187" s="258"/>
      <c r="AX187" s="258"/>
      <c r="AY187" s="258"/>
      <c r="AZ187" s="258"/>
      <c r="BA187" s="258"/>
      <c r="BB187" s="258"/>
      <c r="BC187" s="258"/>
      <c r="BD187" s="258"/>
      <c r="BE187" s="258"/>
      <c r="BF187" s="258"/>
      <c r="BG187" s="258"/>
      <c r="BH187" s="258"/>
      <c r="BI187" s="258"/>
      <c r="BJ187" s="258"/>
      <c r="BK187" s="258"/>
      <c r="BL187" s="258"/>
      <c r="BM187" s="258"/>
      <c r="BN187" s="258"/>
      <c r="BO187" s="258"/>
      <c r="BP187" s="258"/>
      <c r="BQ187" s="258"/>
      <c r="BR187" s="258"/>
      <c r="BS187" s="258"/>
      <c r="BT187" s="258"/>
      <c r="BU187" s="258"/>
      <c r="BV187" s="258"/>
      <c r="BW187" s="258"/>
      <c r="BX187" s="258"/>
      <c r="BY187" s="258"/>
      <c r="BZ187" s="258"/>
      <c r="CA187" s="258"/>
      <c r="CB187" s="258"/>
      <c r="CC187" s="258"/>
      <c r="CD187" s="258"/>
      <c r="CE187" s="258"/>
      <c r="CF187" s="258"/>
      <c r="CG187" s="258"/>
      <c r="CH187" s="258"/>
      <c r="CI187" s="258"/>
      <c r="CJ187" s="258"/>
      <c r="CK187" s="258"/>
      <c r="CL187" s="258"/>
      <c r="CM187" s="258"/>
      <c r="CN187" s="258"/>
      <c r="CO187" s="258"/>
      <c r="CP187" s="258"/>
      <c r="CQ187" s="258"/>
      <c r="CR187" s="258"/>
      <c r="CS187" s="258"/>
      <c r="CT187" s="258"/>
      <c r="CU187" s="258"/>
      <c r="CV187" s="258"/>
      <c r="CW187" s="258"/>
      <c r="CX187" s="258"/>
      <c r="CY187" s="258"/>
      <c r="CZ187" s="258"/>
      <c r="DA187" s="258"/>
    </row>
    <row r="188" spans="1:105">
      <c r="A188" s="242" t="s">
        <v>1794</v>
      </c>
      <c r="B188" s="236">
        <v>0</v>
      </c>
      <c r="C188" s="236">
        <v>0</v>
      </c>
      <c r="D188" s="236">
        <v>0</v>
      </c>
      <c r="E188" s="236">
        <v>0</v>
      </c>
      <c r="F188" s="236">
        <v>0</v>
      </c>
      <c r="G188" s="236">
        <v>0</v>
      </c>
      <c r="H188" s="236">
        <v>0</v>
      </c>
      <c r="I188" s="236">
        <v>0</v>
      </c>
      <c r="J188" s="236">
        <v>0</v>
      </c>
      <c r="K188" s="236">
        <v>0</v>
      </c>
      <c r="L188" s="236">
        <v>0</v>
      </c>
      <c r="M188" s="236">
        <v>0</v>
      </c>
      <c r="N188" s="236">
        <v>0</v>
      </c>
      <c r="O188" s="236">
        <v>0</v>
      </c>
      <c r="P188" s="236">
        <v>0</v>
      </c>
      <c r="Q188" s="236">
        <v>0</v>
      </c>
      <c r="R188" s="236">
        <v>0</v>
      </c>
      <c r="S188" s="236">
        <v>0</v>
      </c>
      <c r="T188" s="236">
        <v>0</v>
      </c>
      <c r="U188" s="236">
        <v>0</v>
      </c>
      <c r="V188" s="236">
        <v>0</v>
      </c>
      <c r="W188" s="236">
        <v>0</v>
      </c>
      <c r="X188" s="236">
        <v>0</v>
      </c>
      <c r="Y188" s="236">
        <v>0</v>
      </c>
      <c r="Z188" s="236">
        <v>0</v>
      </c>
      <c r="AA188" s="236">
        <v>0</v>
      </c>
      <c r="AB188" s="236">
        <v>0</v>
      </c>
      <c r="AC188" s="236">
        <v>0</v>
      </c>
      <c r="AD188" s="236">
        <v>0</v>
      </c>
      <c r="AE188" s="236">
        <v>0</v>
      </c>
      <c r="AF188" s="236">
        <v>0</v>
      </c>
      <c r="AG188" s="236">
        <v>0</v>
      </c>
      <c r="AH188" s="236">
        <v>0</v>
      </c>
      <c r="AI188" s="236">
        <v>0</v>
      </c>
      <c r="AJ188" s="236">
        <v>0</v>
      </c>
      <c r="AK188" s="236">
        <v>-93337606.032506898</v>
      </c>
      <c r="AL188" s="236">
        <v>-14231146.0818322</v>
      </c>
      <c r="AM188" s="236">
        <v>-4843756.0818322096</v>
      </c>
      <c r="AN188" s="236">
        <v>-112412508.196171</v>
      </c>
      <c r="AO188" s="236">
        <v>3115447.2439151001</v>
      </c>
      <c r="AP188" s="236">
        <v>2911597.2439151001</v>
      </c>
      <c r="AQ188" s="236">
        <v>2796565.2439151001</v>
      </c>
      <c r="AR188" s="236">
        <v>2651684.2439151001</v>
      </c>
      <c r="AS188" s="236">
        <v>2558230.2439151001</v>
      </c>
      <c r="AT188" s="236">
        <v>2439103.2439151001</v>
      </c>
      <c r="AU188" s="236">
        <v>2339269.2439151001</v>
      </c>
      <c r="AV188" s="236">
        <v>2277132.2439151001</v>
      </c>
      <c r="AW188" s="236">
        <v>2165296.2439151001</v>
      </c>
      <c r="AX188" s="236">
        <v>2113723.2439151001</v>
      </c>
      <c r="AY188" s="236">
        <v>2034276.2439151001</v>
      </c>
      <c r="AZ188" s="236">
        <v>1950573.2439151001</v>
      </c>
      <c r="BA188" s="236">
        <v>29352897.9269812</v>
      </c>
      <c r="BB188" s="236">
        <v>2055793.3303042499</v>
      </c>
      <c r="BC188" s="236">
        <v>1942202.3303042499</v>
      </c>
      <c r="BD188" s="236">
        <v>1922735.3303042499</v>
      </c>
      <c r="BE188" s="236">
        <v>1884002.3303042499</v>
      </c>
      <c r="BF188" s="236">
        <v>1855820.3303042499</v>
      </c>
      <c r="BG188" s="236">
        <v>1807491.3303042499</v>
      </c>
      <c r="BH188" s="236">
        <v>1766370.3303042499</v>
      </c>
      <c r="BI188" s="236">
        <v>1745809.3303042499</v>
      </c>
      <c r="BJ188" s="236">
        <v>1688802.3303042499</v>
      </c>
      <c r="BK188" s="236">
        <v>1668956.3303042499</v>
      </c>
      <c r="BL188" s="236">
        <v>1628473.3303042499</v>
      </c>
      <c r="BM188" s="236">
        <v>1583111.3303042499</v>
      </c>
      <c r="BN188" s="236">
        <v>21549567.963651001</v>
      </c>
      <c r="BO188" s="236">
        <v>1609476.3237544301</v>
      </c>
      <c r="BP188" s="236">
        <v>1537806.3237544301</v>
      </c>
      <c r="BQ188" s="236">
        <v>1532689.3237544301</v>
      </c>
      <c r="BR188" s="236">
        <v>1514001.3237544301</v>
      </c>
      <c r="BS188" s="236">
        <v>1501034.3237544301</v>
      </c>
      <c r="BT188" s="236">
        <v>1472559.3237544301</v>
      </c>
      <c r="BU188" s="236">
        <v>1448682.3237544301</v>
      </c>
      <c r="BV188" s="236">
        <v>1439565.3237544301</v>
      </c>
      <c r="BW188" s="236">
        <v>1401854.3237544301</v>
      </c>
      <c r="BX188" s="236">
        <v>1391871.3237544301</v>
      </c>
      <c r="BY188" s="236">
        <v>1365608.3237544301</v>
      </c>
      <c r="BZ188" s="236">
        <v>1335263.3237544301</v>
      </c>
      <c r="CA188" s="236">
        <v>17550411.885053199</v>
      </c>
      <c r="CB188" s="236">
        <v>1376485.2093255101</v>
      </c>
      <c r="CC188" s="236">
        <v>1323388.2093255101</v>
      </c>
      <c r="CD188" s="236">
        <v>1322798.2093255101</v>
      </c>
      <c r="CE188" s="236">
        <v>1311825.2093255101</v>
      </c>
      <c r="CF188" s="236">
        <v>1304606.2093255101</v>
      </c>
      <c r="CG188" s="236">
        <v>1284771.2093255101</v>
      </c>
      <c r="CH188" s="236">
        <v>1268453.2093255101</v>
      </c>
      <c r="CI188" s="236">
        <v>1263848.2093255101</v>
      </c>
      <c r="CJ188" s="236">
        <v>1235585.2093255101</v>
      </c>
      <c r="CK188" s="236">
        <v>1229762.2093255101</v>
      </c>
      <c r="CL188" s="236">
        <v>1211322.2093255101</v>
      </c>
      <c r="CM188" s="236">
        <v>1192813.2093255101</v>
      </c>
      <c r="CN188" s="236">
        <v>15325658.511906199</v>
      </c>
      <c r="CO188" s="236">
        <v>1210976.5913450001</v>
      </c>
      <c r="CP188" s="236">
        <v>1176818.5913450001</v>
      </c>
      <c r="CQ188" s="236">
        <v>1174557.5913450001</v>
      </c>
      <c r="CR188" s="236">
        <v>1161501.5913450001</v>
      </c>
      <c r="CS188" s="236">
        <v>1157004.5913450001</v>
      </c>
      <c r="CT188" s="236">
        <v>1141840.5913450001</v>
      </c>
      <c r="CU188" s="236">
        <v>1129585.5913450001</v>
      </c>
      <c r="CV188" s="236">
        <v>1127127.5913450001</v>
      </c>
      <c r="CW188" s="236">
        <v>1104403.5913450001</v>
      </c>
      <c r="CX188" s="236">
        <v>1100666.5913450001</v>
      </c>
      <c r="CY188" s="236">
        <v>1085330.5913450001</v>
      </c>
      <c r="CZ188" s="236">
        <v>1067168.5913450001</v>
      </c>
      <c r="DA188" s="236">
        <v>13636982.096139999</v>
      </c>
    </row>
    <row r="189" spans="1:105" s="250" customFormat="1">
      <c r="A189" s="249" t="s">
        <v>1553</v>
      </c>
      <c r="B189" s="250">
        <v>0</v>
      </c>
      <c r="C189" s="250">
        <v>0</v>
      </c>
      <c r="D189" s="250">
        <v>0</v>
      </c>
      <c r="E189" s="250">
        <v>0</v>
      </c>
      <c r="F189" s="250">
        <v>0</v>
      </c>
      <c r="G189" s="250">
        <v>0</v>
      </c>
      <c r="H189" s="250">
        <v>0</v>
      </c>
      <c r="I189" s="250">
        <v>0</v>
      </c>
      <c r="J189" s="250">
        <v>0</v>
      </c>
      <c r="K189" s="250">
        <v>0</v>
      </c>
      <c r="L189" s="250">
        <v>0</v>
      </c>
      <c r="M189" s="250">
        <v>0</v>
      </c>
      <c r="N189" s="250">
        <v>0</v>
      </c>
      <c r="O189" s="250">
        <v>0</v>
      </c>
      <c r="P189" s="250">
        <v>0</v>
      </c>
      <c r="Q189" s="250">
        <v>0</v>
      </c>
      <c r="R189" s="250">
        <v>0</v>
      </c>
      <c r="S189" s="250">
        <v>0</v>
      </c>
      <c r="T189" s="250">
        <v>0</v>
      </c>
      <c r="U189" s="250">
        <v>0</v>
      </c>
      <c r="V189" s="250">
        <v>0</v>
      </c>
      <c r="W189" s="250">
        <v>0</v>
      </c>
      <c r="X189" s="250">
        <v>0</v>
      </c>
      <c r="Y189" s="250">
        <v>0</v>
      </c>
      <c r="Z189" s="250">
        <v>0</v>
      </c>
      <c r="AA189" s="250">
        <v>0</v>
      </c>
      <c r="AB189" s="250">
        <v>0.06</v>
      </c>
      <c r="AC189" s="250">
        <v>0.06</v>
      </c>
      <c r="AD189" s="250">
        <v>0.06</v>
      </c>
      <c r="AE189" s="250">
        <v>0.06</v>
      </c>
      <c r="AF189" s="250">
        <v>0.06</v>
      </c>
      <c r="AG189" s="250">
        <v>0.06</v>
      </c>
      <c r="AH189" s="250">
        <v>0.06</v>
      </c>
      <c r="AI189" s="250">
        <v>0.06</v>
      </c>
      <c r="AJ189" s="250">
        <v>0.06</v>
      </c>
      <c r="AK189" s="250">
        <v>0.06</v>
      </c>
      <c r="AL189" s="250">
        <v>0.06</v>
      </c>
      <c r="AM189" s="250">
        <v>0.06</v>
      </c>
      <c r="AN189" s="250">
        <v>0.06</v>
      </c>
      <c r="AO189" s="250">
        <v>0.06</v>
      </c>
      <c r="AP189" s="250">
        <v>0.06</v>
      </c>
      <c r="AQ189" s="250">
        <v>0.06</v>
      </c>
      <c r="AR189" s="250">
        <v>0.06</v>
      </c>
      <c r="AS189" s="250">
        <v>0.06</v>
      </c>
      <c r="AT189" s="250">
        <v>0.06</v>
      </c>
      <c r="AU189" s="250">
        <v>0.06</v>
      </c>
      <c r="AV189" s="250">
        <v>0.06</v>
      </c>
      <c r="AW189" s="250">
        <v>0.06</v>
      </c>
      <c r="AX189" s="250">
        <v>0.06</v>
      </c>
      <c r="AY189" s="250">
        <v>0.06</v>
      </c>
      <c r="AZ189" s="250">
        <v>0.06</v>
      </c>
      <c r="BA189" s="250">
        <v>0.06</v>
      </c>
      <c r="BB189" s="250">
        <v>0.06</v>
      </c>
      <c r="BC189" s="250">
        <v>0.06</v>
      </c>
      <c r="BD189" s="250">
        <v>0.06</v>
      </c>
      <c r="BE189" s="250">
        <v>0.06</v>
      </c>
      <c r="BF189" s="250">
        <v>0.06</v>
      </c>
      <c r="BG189" s="250">
        <v>0.06</v>
      </c>
      <c r="BH189" s="250">
        <v>0.06</v>
      </c>
      <c r="BI189" s="250">
        <v>0.06</v>
      </c>
      <c r="BJ189" s="250">
        <v>0.06</v>
      </c>
      <c r="BK189" s="250">
        <v>0.06</v>
      </c>
      <c r="BL189" s="250">
        <v>0.06</v>
      </c>
      <c r="BM189" s="250">
        <v>0.06</v>
      </c>
      <c r="BN189" s="250">
        <v>0.06</v>
      </c>
      <c r="BO189" s="250">
        <v>0.06</v>
      </c>
      <c r="BP189" s="250">
        <v>0.06</v>
      </c>
      <c r="BQ189" s="250">
        <v>0.06</v>
      </c>
      <c r="BR189" s="250">
        <v>0.06</v>
      </c>
      <c r="BS189" s="250">
        <v>0.06</v>
      </c>
      <c r="BT189" s="250">
        <v>0.06</v>
      </c>
      <c r="BU189" s="250">
        <v>0.06</v>
      </c>
      <c r="BV189" s="250">
        <v>0.06</v>
      </c>
      <c r="BW189" s="250">
        <v>0.06</v>
      </c>
      <c r="BX189" s="250">
        <v>0.06</v>
      </c>
      <c r="BY189" s="250">
        <v>0.06</v>
      </c>
      <c r="BZ189" s="250">
        <v>0.06</v>
      </c>
      <c r="CA189" s="250">
        <v>0.06</v>
      </c>
      <c r="CB189" s="250">
        <v>0.06</v>
      </c>
      <c r="CC189" s="250">
        <v>0.06</v>
      </c>
      <c r="CD189" s="250">
        <v>0.06</v>
      </c>
      <c r="CE189" s="250">
        <v>0.06</v>
      </c>
      <c r="CF189" s="250">
        <v>0.06</v>
      </c>
      <c r="CG189" s="250">
        <v>0.06</v>
      </c>
      <c r="CH189" s="250">
        <v>0.06</v>
      </c>
      <c r="CI189" s="250">
        <v>0.06</v>
      </c>
      <c r="CJ189" s="250">
        <v>0.06</v>
      </c>
      <c r="CK189" s="250">
        <v>0.06</v>
      </c>
      <c r="CL189" s="250">
        <v>0.06</v>
      </c>
      <c r="CM189" s="250">
        <v>0.06</v>
      </c>
      <c r="CN189" s="250">
        <v>0.06</v>
      </c>
      <c r="CO189" s="250">
        <v>0.06</v>
      </c>
      <c r="CP189" s="250">
        <v>0.06</v>
      </c>
      <c r="CQ189" s="250">
        <v>0.06</v>
      </c>
      <c r="CR189" s="250">
        <v>0.06</v>
      </c>
      <c r="CS189" s="250">
        <v>0.06</v>
      </c>
      <c r="CT189" s="250">
        <v>0.06</v>
      </c>
      <c r="CU189" s="250">
        <v>0.06</v>
      </c>
      <c r="CV189" s="250">
        <v>0.06</v>
      </c>
      <c r="CW189" s="250">
        <v>0.06</v>
      </c>
      <c r="CX189" s="250">
        <v>0.06</v>
      </c>
      <c r="CY189" s="250">
        <v>0.06</v>
      </c>
      <c r="CZ189" s="250">
        <v>0.06</v>
      </c>
      <c r="DA189" s="250">
        <v>0.06</v>
      </c>
    </row>
    <row r="190" spans="1:105">
      <c r="A190" s="242" t="s">
        <v>1795</v>
      </c>
      <c r="B190" s="236">
        <v>0</v>
      </c>
      <c r="C190" s="236">
        <v>0</v>
      </c>
      <c r="D190" s="236">
        <v>0</v>
      </c>
      <c r="E190" s="236">
        <v>0</v>
      </c>
      <c r="F190" s="236">
        <v>0</v>
      </c>
      <c r="G190" s="236">
        <v>0</v>
      </c>
      <c r="H190" s="236">
        <v>0</v>
      </c>
      <c r="I190" s="236">
        <v>0</v>
      </c>
      <c r="J190" s="236">
        <v>0</v>
      </c>
      <c r="K190" s="236">
        <v>0</v>
      </c>
      <c r="L190" s="236">
        <v>0</v>
      </c>
      <c r="M190" s="236">
        <v>0</v>
      </c>
      <c r="N190" s="236">
        <v>0</v>
      </c>
      <c r="O190" s="236">
        <v>0</v>
      </c>
      <c r="P190" s="236">
        <v>0</v>
      </c>
      <c r="Q190" s="236">
        <v>0</v>
      </c>
      <c r="R190" s="236">
        <v>0</v>
      </c>
      <c r="S190" s="236">
        <v>0</v>
      </c>
      <c r="T190" s="236">
        <v>0</v>
      </c>
      <c r="U190" s="236">
        <v>0</v>
      </c>
      <c r="V190" s="236">
        <v>0</v>
      </c>
      <c r="W190" s="236">
        <v>0</v>
      </c>
      <c r="X190" s="236">
        <v>0</v>
      </c>
      <c r="Y190" s="236">
        <v>0</v>
      </c>
      <c r="Z190" s="236">
        <v>0</v>
      </c>
      <c r="AA190" s="236">
        <v>0</v>
      </c>
      <c r="AB190" s="236">
        <v>0</v>
      </c>
      <c r="AC190" s="236">
        <v>0</v>
      </c>
      <c r="AD190" s="236">
        <v>0</v>
      </c>
      <c r="AE190" s="236">
        <v>0</v>
      </c>
      <c r="AF190" s="236">
        <v>0</v>
      </c>
      <c r="AG190" s="236">
        <v>0</v>
      </c>
      <c r="AH190" s="236">
        <v>0</v>
      </c>
      <c r="AI190" s="236">
        <v>0</v>
      </c>
      <c r="AJ190" s="236">
        <v>0</v>
      </c>
      <c r="AK190" s="236">
        <v>-5600256.3619504096</v>
      </c>
      <c r="AL190" s="236">
        <v>-853868.76490993204</v>
      </c>
      <c r="AM190" s="236">
        <v>-290625.36490993202</v>
      </c>
      <c r="AN190" s="236">
        <v>-6744750.4917702796</v>
      </c>
      <c r="AO190" s="236">
        <v>186926.834634906</v>
      </c>
      <c r="AP190" s="236">
        <v>174695.834634906</v>
      </c>
      <c r="AQ190" s="236">
        <v>167793.91463490599</v>
      </c>
      <c r="AR190" s="236">
        <v>159101.054634906</v>
      </c>
      <c r="AS190" s="236">
        <v>153493.81463490601</v>
      </c>
      <c r="AT190" s="236">
        <v>146346.19463490599</v>
      </c>
      <c r="AU190" s="236">
        <v>140356.15463490601</v>
      </c>
      <c r="AV190" s="236">
        <v>136627.93463490601</v>
      </c>
      <c r="AW190" s="236">
        <v>129917.774634906</v>
      </c>
      <c r="AX190" s="236">
        <v>126823.394634906</v>
      </c>
      <c r="AY190" s="236">
        <v>122056.57463490601</v>
      </c>
      <c r="AZ190" s="236">
        <v>117034.394634906</v>
      </c>
      <c r="BA190" s="236">
        <v>1761173.8756188699</v>
      </c>
      <c r="BB190" s="236">
        <v>123347.599818255</v>
      </c>
      <c r="BC190" s="236">
        <v>116532.139818255</v>
      </c>
      <c r="BD190" s="236">
        <v>115364.119818255</v>
      </c>
      <c r="BE190" s="236">
        <v>113040.139818255</v>
      </c>
      <c r="BF190" s="236">
        <v>111349.21981825501</v>
      </c>
      <c r="BG190" s="236">
        <v>108449.479818255</v>
      </c>
      <c r="BH190" s="236">
        <v>105982.21981825501</v>
      </c>
      <c r="BI190" s="236">
        <v>104748.559818255</v>
      </c>
      <c r="BJ190" s="236">
        <v>101328.139818255</v>
      </c>
      <c r="BK190" s="236">
        <v>100137.37981825499</v>
      </c>
      <c r="BL190" s="236">
        <v>97708.399818254999</v>
      </c>
      <c r="BM190" s="236">
        <v>94986.679818254997</v>
      </c>
      <c r="BN190" s="236">
        <v>1292974.0778190601</v>
      </c>
      <c r="BO190" s="236">
        <v>96568.5794252661</v>
      </c>
      <c r="BP190" s="236">
        <v>92268.379425266103</v>
      </c>
      <c r="BQ190" s="236">
        <v>91961.359425266099</v>
      </c>
      <c r="BR190" s="236">
        <v>90840.0794252661</v>
      </c>
      <c r="BS190" s="236">
        <v>90062.059425266096</v>
      </c>
      <c r="BT190" s="236">
        <v>88353.559425266096</v>
      </c>
      <c r="BU190" s="236">
        <v>86920.9394252661</v>
      </c>
      <c r="BV190" s="236">
        <v>86373.919425266096</v>
      </c>
      <c r="BW190" s="236">
        <v>84111.259425266093</v>
      </c>
      <c r="BX190" s="236">
        <v>83512.279425266097</v>
      </c>
      <c r="BY190" s="236">
        <v>81936.499425266098</v>
      </c>
      <c r="BZ190" s="236">
        <v>80115.799425266101</v>
      </c>
      <c r="CA190" s="236">
        <v>1053024.7131031901</v>
      </c>
      <c r="CB190" s="236">
        <v>82589.112559531</v>
      </c>
      <c r="CC190" s="236">
        <v>79403.292559530993</v>
      </c>
      <c r="CD190" s="236">
        <v>79367.892559530999</v>
      </c>
      <c r="CE190" s="236">
        <v>78709.512559530995</v>
      </c>
      <c r="CF190" s="236">
        <v>78276.372559530995</v>
      </c>
      <c r="CG190" s="236">
        <v>77086.272559531004</v>
      </c>
      <c r="CH190" s="236">
        <v>76107.192559531002</v>
      </c>
      <c r="CI190" s="236">
        <v>75830.892559530999</v>
      </c>
      <c r="CJ190" s="236">
        <v>74135.112559531</v>
      </c>
      <c r="CK190" s="236">
        <v>73785.732559530996</v>
      </c>
      <c r="CL190" s="236">
        <v>72679.332559531002</v>
      </c>
      <c r="CM190" s="236">
        <v>71568.792559530993</v>
      </c>
      <c r="CN190" s="236">
        <v>919539.51071437204</v>
      </c>
      <c r="CO190" s="236">
        <v>72658.595480699994</v>
      </c>
      <c r="CP190" s="236">
        <v>70609.115480699998</v>
      </c>
      <c r="CQ190" s="236">
        <v>70473.455480699995</v>
      </c>
      <c r="CR190" s="236">
        <v>69690.095480699994</v>
      </c>
      <c r="CS190" s="236">
        <v>69420.275480700002</v>
      </c>
      <c r="CT190" s="236">
        <v>68510.435480700005</v>
      </c>
      <c r="CU190" s="236">
        <v>67775.135480700003</v>
      </c>
      <c r="CV190" s="236">
        <v>67627.655480700007</v>
      </c>
      <c r="CW190" s="236">
        <v>66264.215480700004</v>
      </c>
      <c r="CX190" s="236">
        <v>66039.995480700003</v>
      </c>
      <c r="CY190" s="236">
        <v>65119.8354807</v>
      </c>
      <c r="CZ190" s="236">
        <v>64030.115480699998</v>
      </c>
      <c r="DA190" s="236">
        <v>818218.92576839996</v>
      </c>
    </row>
    <row r="191" spans="1:105">
      <c r="A191" s="242" t="s">
        <v>1796</v>
      </c>
      <c r="B191" s="236">
        <v>0</v>
      </c>
      <c r="C191" s="236">
        <v>0</v>
      </c>
      <c r="D191" s="236">
        <v>0</v>
      </c>
      <c r="E191" s="236">
        <v>0</v>
      </c>
      <c r="F191" s="236">
        <v>0</v>
      </c>
      <c r="G191" s="236">
        <v>0</v>
      </c>
      <c r="H191" s="236">
        <v>0</v>
      </c>
      <c r="I191" s="236">
        <v>0</v>
      </c>
      <c r="J191" s="236">
        <v>0</v>
      </c>
      <c r="K191" s="236">
        <v>0</v>
      </c>
      <c r="L191" s="236">
        <v>0</v>
      </c>
      <c r="M191" s="236">
        <v>0</v>
      </c>
      <c r="N191" s="236">
        <v>0</v>
      </c>
      <c r="O191" s="236">
        <v>0</v>
      </c>
      <c r="P191" s="236">
        <v>0</v>
      </c>
      <c r="Q191" s="236">
        <v>0</v>
      </c>
      <c r="R191" s="236">
        <v>0</v>
      </c>
      <c r="S191" s="236">
        <v>0</v>
      </c>
      <c r="T191" s="236">
        <v>0</v>
      </c>
      <c r="U191" s="236">
        <v>0</v>
      </c>
      <c r="V191" s="236">
        <v>0</v>
      </c>
      <c r="W191" s="236">
        <v>0</v>
      </c>
      <c r="X191" s="236">
        <v>0</v>
      </c>
      <c r="Y191" s="236">
        <v>0</v>
      </c>
      <c r="Z191" s="236">
        <v>0</v>
      </c>
      <c r="AA191" s="236">
        <v>0</v>
      </c>
      <c r="AB191" s="236">
        <v>0</v>
      </c>
      <c r="AC191" s="236">
        <v>0</v>
      </c>
      <c r="AD191" s="236">
        <v>0</v>
      </c>
      <c r="AE191" s="236">
        <v>0</v>
      </c>
      <c r="AF191" s="236">
        <v>0</v>
      </c>
      <c r="AG191" s="236">
        <v>0</v>
      </c>
      <c r="AH191" s="236">
        <v>0</v>
      </c>
      <c r="AI191" s="236">
        <v>0</v>
      </c>
      <c r="AJ191" s="236">
        <v>0</v>
      </c>
      <c r="AK191" s="236">
        <v>5600256.3619504096</v>
      </c>
      <c r="AL191" s="236">
        <v>853868.76490993204</v>
      </c>
      <c r="AM191" s="236">
        <v>290625.36490993202</v>
      </c>
      <c r="AN191" s="236">
        <v>6744750.4917702796</v>
      </c>
      <c r="AO191" s="236">
        <v>-186926.834634906</v>
      </c>
      <c r="AP191" s="236">
        <v>-174695.834634906</v>
      </c>
      <c r="AQ191" s="236">
        <v>-167793.91463490599</v>
      </c>
      <c r="AR191" s="236">
        <v>-159101.054634906</v>
      </c>
      <c r="AS191" s="236">
        <v>-153493.81463490601</v>
      </c>
      <c r="AT191" s="236">
        <v>-146346.19463490599</v>
      </c>
      <c r="AU191" s="236">
        <v>-140356.15463490601</v>
      </c>
      <c r="AV191" s="236">
        <v>-136627.93463490601</v>
      </c>
      <c r="AW191" s="236">
        <v>-129917.774634906</v>
      </c>
      <c r="AX191" s="236">
        <v>-126823.394634906</v>
      </c>
      <c r="AY191" s="236">
        <v>-122056.57463490601</v>
      </c>
      <c r="AZ191" s="236">
        <v>-117034.394634906</v>
      </c>
      <c r="BA191" s="236">
        <v>-1761173.8756188699</v>
      </c>
      <c r="BB191" s="236">
        <v>-123347.599818255</v>
      </c>
      <c r="BC191" s="236">
        <v>-116532.139818255</v>
      </c>
      <c r="BD191" s="236">
        <v>-115364.119818255</v>
      </c>
      <c r="BE191" s="236">
        <v>-113040.139818255</v>
      </c>
      <c r="BF191" s="236">
        <v>-111349.21981825501</v>
      </c>
      <c r="BG191" s="236">
        <v>-108449.479818255</v>
      </c>
      <c r="BH191" s="236">
        <v>-105982.21981825501</v>
      </c>
      <c r="BI191" s="236">
        <v>-104748.559818255</v>
      </c>
      <c r="BJ191" s="236">
        <v>-101328.139818255</v>
      </c>
      <c r="BK191" s="236">
        <v>-100137.37981825499</v>
      </c>
      <c r="BL191" s="236">
        <v>-97708.399818254999</v>
      </c>
      <c r="BM191" s="236">
        <v>-94986.679818254997</v>
      </c>
      <c r="BN191" s="236">
        <v>-1292974.0778190601</v>
      </c>
      <c r="BO191" s="236">
        <v>-96568.5794252661</v>
      </c>
      <c r="BP191" s="236">
        <v>-92268.379425266103</v>
      </c>
      <c r="BQ191" s="236">
        <v>-91961.359425266099</v>
      </c>
      <c r="BR191" s="236">
        <v>-90840.0794252661</v>
      </c>
      <c r="BS191" s="236">
        <v>-90062.059425266096</v>
      </c>
      <c r="BT191" s="236">
        <v>-88353.559425266096</v>
      </c>
      <c r="BU191" s="236">
        <v>-86920.9394252661</v>
      </c>
      <c r="BV191" s="236">
        <v>-86373.919425266096</v>
      </c>
      <c r="BW191" s="236">
        <v>-84111.259425266093</v>
      </c>
      <c r="BX191" s="236">
        <v>-83512.279425266097</v>
      </c>
      <c r="BY191" s="236">
        <v>-81936.499425266098</v>
      </c>
      <c r="BZ191" s="236">
        <v>-80115.799425266101</v>
      </c>
      <c r="CA191" s="236">
        <v>-1053024.7131031901</v>
      </c>
      <c r="CB191" s="236">
        <v>-82589.112559531</v>
      </c>
      <c r="CC191" s="236">
        <v>-79403.292559530993</v>
      </c>
      <c r="CD191" s="236">
        <v>-79367.892559530999</v>
      </c>
      <c r="CE191" s="236">
        <v>-78709.512559530995</v>
      </c>
      <c r="CF191" s="236">
        <v>-78276.372559530995</v>
      </c>
      <c r="CG191" s="236">
        <v>-77086.272559531004</v>
      </c>
      <c r="CH191" s="236">
        <v>-76107.192559531002</v>
      </c>
      <c r="CI191" s="236">
        <v>-75830.892559530999</v>
      </c>
      <c r="CJ191" s="236">
        <v>-74135.112559531</v>
      </c>
      <c r="CK191" s="236">
        <v>-73785.732559530996</v>
      </c>
      <c r="CL191" s="236">
        <v>-72679.332559531002</v>
      </c>
      <c r="CM191" s="236">
        <v>-71568.792559530993</v>
      </c>
      <c r="CN191" s="236">
        <v>-919539.51071437204</v>
      </c>
      <c r="CO191" s="236">
        <v>-72658.595480699994</v>
      </c>
      <c r="CP191" s="236">
        <v>-70609.115480699998</v>
      </c>
      <c r="CQ191" s="236">
        <v>-70473.455480699995</v>
      </c>
      <c r="CR191" s="236">
        <v>-69690.095480699994</v>
      </c>
      <c r="CS191" s="236">
        <v>-69420.275480700002</v>
      </c>
      <c r="CT191" s="236">
        <v>-68510.435480700005</v>
      </c>
      <c r="CU191" s="236">
        <v>-67775.135480700003</v>
      </c>
      <c r="CV191" s="236">
        <v>-67627.655480700007</v>
      </c>
      <c r="CW191" s="236">
        <v>-66264.215480700004</v>
      </c>
      <c r="CX191" s="236">
        <v>-66039.995480700003</v>
      </c>
      <c r="CY191" s="236">
        <v>-65119.8354807</v>
      </c>
      <c r="CZ191" s="236">
        <v>-64030.115480699998</v>
      </c>
      <c r="DA191" s="236">
        <v>-818218.92576839996</v>
      </c>
    </row>
    <row r="192" spans="1:105">
      <c r="A192" s="259"/>
      <c r="B192" s="260"/>
      <c r="C192" s="260"/>
      <c r="D192" s="260"/>
      <c r="E192" s="260"/>
      <c r="F192" s="260"/>
      <c r="G192" s="260"/>
      <c r="H192" s="260"/>
      <c r="I192" s="260"/>
      <c r="J192" s="260"/>
      <c r="K192" s="260"/>
      <c r="L192" s="260"/>
      <c r="M192" s="260"/>
      <c r="N192" s="260"/>
      <c r="O192" s="260"/>
      <c r="P192" s="260"/>
      <c r="Q192" s="260"/>
      <c r="R192" s="260"/>
      <c r="S192" s="260"/>
      <c r="T192" s="260"/>
      <c r="U192" s="260"/>
      <c r="V192" s="260"/>
      <c r="W192" s="260"/>
      <c r="X192" s="260"/>
      <c r="Y192" s="260"/>
      <c r="Z192" s="260"/>
      <c r="AA192" s="260"/>
      <c r="AB192" s="260"/>
      <c r="AC192" s="260"/>
      <c r="AD192" s="260"/>
      <c r="AE192" s="260"/>
      <c r="AF192" s="260"/>
      <c r="AG192" s="260"/>
      <c r="AH192" s="260"/>
      <c r="AI192" s="260"/>
      <c r="AJ192" s="260"/>
      <c r="AK192" s="260"/>
      <c r="AL192" s="260"/>
      <c r="AM192" s="260"/>
      <c r="AN192" s="260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60"/>
      <c r="BH192" s="260"/>
      <c r="BI192" s="260"/>
      <c r="BJ192" s="260"/>
      <c r="BK192" s="260"/>
      <c r="BL192" s="260"/>
      <c r="BM192" s="260"/>
      <c r="BN192" s="260"/>
      <c r="BO192" s="260"/>
      <c r="BP192" s="260"/>
      <c r="BQ192" s="260"/>
      <c r="BR192" s="260"/>
      <c r="BS192" s="260"/>
      <c r="BT192" s="260"/>
      <c r="BU192" s="260"/>
      <c r="BV192" s="260"/>
      <c r="BW192" s="260"/>
      <c r="BX192" s="260"/>
      <c r="BY192" s="260"/>
      <c r="BZ192" s="260"/>
      <c r="CA192" s="260"/>
      <c r="CB192" s="260"/>
      <c r="CC192" s="260"/>
      <c r="CD192" s="260"/>
      <c r="CE192" s="260"/>
      <c r="CF192" s="260"/>
      <c r="CG192" s="260"/>
      <c r="CH192" s="260"/>
      <c r="CI192" s="260"/>
      <c r="CJ192" s="260"/>
      <c r="CK192" s="260"/>
      <c r="CL192" s="260"/>
      <c r="CM192" s="260"/>
      <c r="CN192" s="260"/>
      <c r="CO192" s="260"/>
      <c r="CP192" s="260"/>
      <c r="CQ192" s="260"/>
      <c r="CR192" s="260"/>
      <c r="CS192" s="260"/>
      <c r="CT192" s="260"/>
      <c r="CU192" s="260"/>
      <c r="CV192" s="260"/>
      <c r="CW192" s="260"/>
      <c r="CX192" s="260"/>
      <c r="CY192" s="260"/>
      <c r="CZ192" s="260"/>
      <c r="DA192" s="260"/>
    </row>
    <row r="193" spans="1:105">
      <c r="A193" s="242" t="s">
        <v>1797</v>
      </c>
      <c r="B193" s="236">
        <v>0</v>
      </c>
      <c r="C193" s="236">
        <v>0</v>
      </c>
      <c r="D193" s="236">
        <v>0</v>
      </c>
      <c r="E193" s="236">
        <v>0</v>
      </c>
      <c r="F193" s="236">
        <v>0</v>
      </c>
      <c r="G193" s="236">
        <v>0</v>
      </c>
      <c r="H193" s="236">
        <v>0</v>
      </c>
      <c r="I193" s="236">
        <v>0</v>
      </c>
      <c r="J193" s="236">
        <v>0</v>
      </c>
      <c r="K193" s="236">
        <v>0</v>
      </c>
      <c r="L193" s="236">
        <v>0</v>
      </c>
      <c r="M193" s="236">
        <v>0</v>
      </c>
      <c r="N193" s="236">
        <v>0</v>
      </c>
      <c r="O193" s="236">
        <v>0</v>
      </c>
      <c r="P193" s="236">
        <v>0</v>
      </c>
      <c r="Q193" s="236">
        <v>0</v>
      </c>
      <c r="R193" s="236">
        <v>0</v>
      </c>
      <c r="S193" s="236">
        <v>0</v>
      </c>
      <c r="T193" s="236">
        <v>0</v>
      </c>
      <c r="U193" s="236">
        <v>0</v>
      </c>
      <c r="V193" s="236">
        <v>0</v>
      </c>
      <c r="W193" s="236">
        <v>0</v>
      </c>
      <c r="X193" s="236">
        <v>0</v>
      </c>
      <c r="Y193" s="236">
        <v>0</v>
      </c>
      <c r="Z193" s="236">
        <v>0</v>
      </c>
      <c r="AA193" s="236">
        <v>0</v>
      </c>
      <c r="AB193" s="236">
        <v>0</v>
      </c>
      <c r="AC193" s="236">
        <v>0</v>
      </c>
      <c r="AD193" s="236">
        <v>0</v>
      </c>
      <c r="AE193" s="236">
        <v>0</v>
      </c>
      <c r="AF193" s="236">
        <v>0</v>
      </c>
      <c r="AG193" s="236">
        <v>0</v>
      </c>
      <c r="AH193" s="236">
        <v>0</v>
      </c>
      <c r="AI193" s="236">
        <v>0</v>
      </c>
      <c r="AJ193" s="236">
        <v>0</v>
      </c>
      <c r="AK193" s="236">
        <v>-87737349.670556396</v>
      </c>
      <c r="AL193" s="236">
        <v>-13377277.316922201</v>
      </c>
      <c r="AM193" s="236">
        <v>-4553130.7169222804</v>
      </c>
      <c r="AN193" s="236">
        <v>-105667757.704401</v>
      </c>
      <c r="AO193" s="236">
        <v>2928520.4092801898</v>
      </c>
      <c r="AP193" s="236">
        <v>2736901.4092801898</v>
      </c>
      <c r="AQ193" s="236">
        <v>2628771.3292801902</v>
      </c>
      <c r="AR193" s="236">
        <v>2492583.18928019</v>
      </c>
      <c r="AS193" s="236">
        <v>2404736.4292801898</v>
      </c>
      <c r="AT193" s="236">
        <v>2292757.0492801899</v>
      </c>
      <c r="AU193" s="236">
        <v>2198913.0892801899</v>
      </c>
      <c r="AV193" s="236">
        <v>2140504.3092801902</v>
      </c>
      <c r="AW193" s="236">
        <v>2035378.4692801901</v>
      </c>
      <c r="AX193" s="236">
        <v>1986899.84928019</v>
      </c>
      <c r="AY193" s="236">
        <v>1912219.66928019</v>
      </c>
      <c r="AZ193" s="236">
        <v>1833538.84928019</v>
      </c>
      <c r="BA193" s="236">
        <v>27591724.051362298</v>
      </c>
      <c r="BB193" s="236">
        <v>1932445.7304859899</v>
      </c>
      <c r="BC193" s="236">
        <v>1825670.1904859899</v>
      </c>
      <c r="BD193" s="236">
        <v>1807371.2104859899</v>
      </c>
      <c r="BE193" s="236">
        <v>1770962.1904859899</v>
      </c>
      <c r="BF193" s="236">
        <v>1744471.1104859901</v>
      </c>
      <c r="BG193" s="236">
        <v>1699041.8504859901</v>
      </c>
      <c r="BH193" s="236">
        <v>1660388.1104859901</v>
      </c>
      <c r="BI193" s="236">
        <v>1641060.77048599</v>
      </c>
      <c r="BJ193" s="236">
        <v>1587474.1904859899</v>
      </c>
      <c r="BK193" s="236">
        <v>1568818.9504859899</v>
      </c>
      <c r="BL193" s="236">
        <v>1530764.9304859899</v>
      </c>
      <c r="BM193" s="236">
        <v>1488124.6504859901</v>
      </c>
      <c r="BN193" s="236">
        <v>20256593.8858319</v>
      </c>
      <c r="BO193" s="236">
        <v>1512907.7443291601</v>
      </c>
      <c r="BP193" s="236">
        <v>1445537.94432916</v>
      </c>
      <c r="BQ193" s="236">
        <v>1440727.9643291601</v>
      </c>
      <c r="BR193" s="236">
        <v>1423161.2443291601</v>
      </c>
      <c r="BS193" s="236">
        <v>1410972.2643291601</v>
      </c>
      <c r="BT193" s="236">
        <v>1384205.7643291601</v>
      </c>
      <c r="BU193" s="236">
        <v>1361761.38432916</v>
      </c>
      <c r="BV193" s="236">
        <v>1353191.40432916</v>
      </c>
      <c r="BW193" s="236">
        <v>1317743.0643291599</v>
      </c>
      <c r="BX193" s="236">
        <v>1308359.0443291599</v>
      </c>
      <c r="BY193" s="236">
        <v>1283671.8243291599</v>
      </c>
      <c r="BZ193" s="236">
        <v>1255147.5243291601</v>
      </c>
      <c r="CA193" s="236">
        <v>16497387.171949999</v>
      </c>
      <c r="CB193" s="236">
        <v>1293896.0967659799</v>
      </c>
      <c r="CC193" s="236">
        <v>1243984.91676598</v>
      </c>
      <c r="CD193" s="236">
        <v>1243430.3167659801</v>
      </c>
      <c r="CE193" s="236">
        <v>1233115.69676598</v>
      </c>
      <c r="CF193" s="236">
        <v>1226329.8367659801</v>
      </c>
      <c r="CG193" s="236">
        <v>1207684.93676598</v>
      </c>
      <c r="CH193" s="236">
        <v>1192346.01676598</v>
      </c>
      <c r="CI193" s="236">
        <v>1188017.3167659801</v>
      </c>
      <c r="CJ193" s="236">
        <v>1161450.0967659799</v>
      </c>
      <c r="CK193" s="236">
        <v>1155976.47676598</v>
      </c>
      <c r="CL193" s="236">
        <v>1138642.8767659799</v>
      </c>
      <c r="CM193" s="236">
        <v>1121244.41676598</v>
      </c>
      <c r="CN193" s="236">
        <v>14406119.0011918</v>
      </c>
      <c r="CO193" s="236">
        <v>1138317.9958643001</v>
      </c>
      <c r="CP193" s="236">
        <v>1106209.4758643</v>
      </c>
      <c r="CQ193" s="236">
        <v>1104084.1358643</v>
      </c>
      <c r="CR193" s="236">
        <v>1091811.4958643001</v>
      </c>
      <c r="CS193" s="236">
        <v>1087584.3158642999</v>
      </c>
      <c r="CT193" s="236">
        <v>1073330.1558643</v>
      </c>
      <c r="CU193" s="236">
        <v>1061810.4558643</v>
      </c>
      <c r="CV193" s="236">
        <v>1059499.9358643</v>
      </c>
      <c r="CW193" s="236">
        <v>1038139.3758642999</v>
      </c>
      <c r="CX193" s="236">
        <v>1034626.5958643</v>
      </c>
      <c r="CY193" s="236">
        <v>1020210.7558643</v>
      </c>
      <c r="CZ193" s="236">
        <v>1003138.4758643</v>
      </c>
      <c r="DA193" s="236">
        <v>12818763.170371599</v>
      </c>
    </row>
    <row r="194" spans="1:105" s="250" customFormat="1">
      <c r="A194" s="249" t="s">
        <v>1798</v>
      </c>
      <c r="B194" s="250">
        <v>0.06</v>
      </c>
      <c r="C194" s="250">
        <v>0.06</v>
      </c>
      <c r="D194" s="250">
        <v>0.06</v>
      </c>
      <c r="E194" s="250">
        <v>0.06</v>
      </c>
      <c r="F194" s="250">
        <v>0.06</v>
      </c>
      <c r="G194" s="250">
        <v>0.06</v>
      </c>
      <c r="H194" s="250">
        <v>0.06</v>
      </c>
      <c r="I194" s="250">
        <v>0.06</v>
      </c>
      <c r="J194" s="250">
        <v>0.06</v>
      </c>
      <c r="K194" s="250">
        <v>0.06</v>
      </c>
      <c r="L194" s="250">
        <v>0.06</v>
      </c>
      <c r="M194" s="250">
        <v>0.06</v>
      </c>
      <c r="N194" s="250">
        <v>0.06</v>
      </c>
      <c r="O194" s="250">
        <v>0.06</v>
      </c>
      <c r="P194" s="250">
        <v>0.06</v>
      </c>
      <c r="Q194" s="250">
        <v>0.06</v>
      </c>
      <c r="R194" s="250">
        <v>0.06</v>
      </c>
      <c r="S194" s="250">
        <v>0.06</v>
      </c>
      <c r="T194" s="250">
        <v>0.06</v>
      </c>
      <c r="U194" s="250">
        <v>0.06</v>
      </c>
      <c r="V194" s="250">
        <v>0.06</v>
      </c>
      <c r="W194" s="250">
        <v>0.06</v>
      </c>
      <c r="X194" s="250">
        <v>0.06</v>
      </c>
      <c r="Y194" s="250">
        <v>0.06</v>
      </c>
      <c r="Z194" s="250">
        <v>0.06</v>
      </c>
      <c r="AA194" s="250">
        <v>0.06</v>
      </c>
      <c r="AB194" s="250">
        <v>0.06</v>
      </c>
      <c r="AC194" s="250">
        <v>0.06</v>
      </c>
      <c r="AD194" s="250">
        <v>0.06</v>
      </c>
      <c r="AE194" s="250">
        <v>0.06</v>
      </c>
      <c r="AF194" s="250">
        <v>0.06</v>
      </c>
      <c r="AG194" s="250">
        <v>0.06</v>
      </c>
      <c r="AH194" s="250">
        <v>0.06</v>
      </c>
      <c r="AI194" s="250">
        <v>0.06</v>
      </c>
      <c r="AJ194" s="250">
        <v>0.06</v>
      </c>
      <c r="AK194" s="250">
        <v>0.06</v>
      </c>
      <c r="AL194" s="250">
        <v>0.06</v>
      </c>
      <c r="AM194" s="250">
        <v>0.06</v>
      </c>
      <c r="AN194" s="250">
        <v>0.06</v>
      </c>
      <c r="AO194" s="250">
        <v>0.06</v>
      </c>
      <c r="AP194" s="250">
        <v>0.06</v>
      </c>
      <c r="AQ194" s="250">
        <v>0.06</v>
      </c>
      <c r="AR194" s="250">
        <v>0.06</v>
      </c>
      <c r="AS194" s="250">
        <v>0.06</v>
      </c>
      <c r="AT194" s="250">
        <v>0.06</v>
      </c>
      <c r="AU194" s="250">
        <v>0.06</v>
      </c>
      <c r="AV194" s="250">
        <v>0.06</v>
      </c>
      <c r="AW194" s="250">
        <v>0.06</v>
      </c>
      <c r="AX194" s="250">
        <v>0.06</v>
      </c>
      <c r="AY194" s="250">
        <v>0.06</v>
      </c>
      <c r="AZ194" s="250">
        <v>0.06</v>
      </c>
      <c r="BA194" s="250">
        <v>0.06</v>
      </c>
      <c r="BB194" s="250">
        <v>0.06</v>
      </c>
      <c r="BC194" s="250">
        <v>0.06</v>
      </c>
      <c r="BD194" s="250">
        <v>0.06</v>
      </c>
      <c r="BE194" s="250">
        <v>0.06</v>
      </c>
      <c r="BF194" s="250">
        <v>0.06</v>
      </c>
      <c r="BG194" s="250">
        <v>0.06</v>
      </c>
      <c r="BH194" s="250">
        <v>0.06</v>
      </c>
      <c r="BI194" s="250">
        <v>0.06</v>
      </c>
      <c r="BJ194" s="250">
        <v>0.06</v>
      </c>
      <c r="BK194" s="250">
        <v>0.06</v>
      </c>
      <c r="BL194" s="250">
        <v>0.06</v>
      </c>
      <c r="BM194" s="250">
        <v>0.06</v>
      </c>
      <c r="BN194" s="250">
        <v>0.06</v>
      </c>
      <c r="BO194" s="250">
        <v>0.06</v>
      </c>
      <c r="BP194" s="250">
        <v>0.06</v>
      </c>
      <c r="BQ194" s="250">
        <v>0.06</v>
      </c>
      <c r="BR194" s="250">
        <v>0.06</v>
      </c>
      <c r="BS194" s="250">
        <v>0.06</v>
      </c>
      <c r="BT194" s="250">
        <v>0.06</v>
      </c>
      <c r="BU194" s="250">
        <v>0.06</v>
      </c>
      <c r="BV194" s="250">
        <v>0.06</v>
      </c>
      <c r="BW194" s="250">
        <v>0.06</v>
      </c>
      <c r="BX194" s="250">
        <v>0.06</v>
      </c>
      <c r="BY194" s="250">
        <v>0.06</v>
      </c>
      <c r="BZ194" s="250">
        <v>0.06</v>
      </c>
      <c r="CA194" s="250">
        <v>0.06</v>
      </c>
      <c r="CB194" s="250">
        <v>0.06</v>
      </c>
      <c r="CC194" s="250">
        <v>0.06</v>
      </c>
      <c r="CD194" s="250">
        <v>0.06</v>
      </c>
      <c r="CE194" s="250">
        <v>0.06</v>
      </c>
      <c r="CF194" s="250">
        <v>0.06</v>
      </c>
      <c r="CG194" s="250">
        <v>0.06</v>
      </c>
      <c r="CH194" s="250">
        <v>0.06</v>
      </c>
      <c r="CI194" s="250">
        <v>0.06</v>
      </c>
      <c r="CJ194" s="250">
        <v>0.06</v>
      </c>
      <c r="CK194" s="250">
        <v>0.06</v>
      </c>
      <c r="CL194" s="250">
        <v>0.06</v>
      </c>
      <c r="CM194" s="250">
        <v>0.06</v>
      </c>
      <c r="CN194" s="250">
        <v>0.06</v>
      </c>
      <c r="CO194" s="250">
        <v>0.06</v>
      </c>
      <c r="CP194" s="250">
        <v>0.06</v>
      </c>
      <c r="CQ194" s="250">
        <v>0.06</v>
      </c>
      <c r="CR194" s="250">
        <v>0.06</v>
      </c>
      <c r="CS194" s="250">
        <v>0.06</v>
      </c>
      <c r="CT194" s="250">
        <v>0.06</v>
      </c>
      <c r="CU194" s="250">
        <v>0.06</v>
      </c>
      <c r="CV194" s="250">
        <v>0.06</v>
      </c>
      <c r="CW194" s="250">
        <v>0.06</v>
      </c>
      <c r="CX194" s="250">
        <v>0.06</v>
      </c>
      <c r="CY194" s="250">
        <v>0.06</v>
      </c>
      <c r="CZ194" s="250">
        <v>0.06</v>
      </c>
      <c r="DA194" s="250">
        <v>0.06</v>
      </c>
    </row>
    <row r="195" spans="1:105">
      <c r="A195" s="242" t="s">
        <v>1799</v>
      </c>
      <c r="B195" s="236">
        <v>0</v>
      </c>
      <c r="C195" s="236">
        <v>0</v>
      </c>
      <c r="D195" s="236">
        <v>0</v>
      </c>
      <c r="E195" s="236">
        <v>0</v>
      </c>
      <c r="F195" s="236">
        <v>0</v>
      </c>
      <c r="G195" s="236">
        <v>0</v>
      </c>
      <c r="H195" s="236">
        <v>0</v>
      </c>
      <c r="I195" s="236">
        <v>0</v>
      </c>
      <c r="J195" s="236">
        <v>0</v>
      </c>
      <c r="K195" s="236">
        <v>0</v>
      </c>
      <c r="L195" s="236">
        <v>0</v>
      </c>
      <c r="M195" s="236">
        <v>0</v>
      </c>
      <c r="N195" s="236">
        <v>0</v>
      </c>
      <c r="O195" s="236">
        <v>0</v>
      </c>
      <c r="P195" s="236">
        <v>0</v>
      </c>
      <c r="Q195" s="236">
        <v>0</v>
      </c>
      <c r="R195" s="236">
        <v>0</v>
      </c>
      <c r="S195" s="236">
        <v>0</v>
      </c>
      <c r="T195" s="236">
        <v>0</v>
      </c>
      <c r="U195" s="236">
        <v>0</v>
      </c>
      <c r="V195" s="236">
        <v>0</v>
      </c>
      <c r="W195" s="236">
        <v>0</v>
      </c>
      <c r="X195" s="236">
        <v>0</v>
      </c>
      <c r="Y195" s="236">
        <v>0</v>
      </c>
      <c r="Z195" s="236">
        <v>0</v>
      </c>
      <c r="AA195" s="236">
        <v>0</v>
      </c>
      <c r="AB195" s="236">
        <v>0</v>
      </c>
      <c r="AC195" s="236">
        <v>0</v>
      </c>
      <c r="AD195" s="236">
        <v>0</v>
      </c>
      <c r="AE195" s="236">
        <v>0</v>
      </c>
      <c r="AF195" s="236">
        <v>0</v>
      </c>
      <c r="AG195" s="236">
        <v>0</v>
      </c>
      <c r="AH195" s="236">
        <v>0</v>
      </c>
      <c r="AI195" s="236">
        <v>0</v>
      </c>
      <c r="AJ195" s="236">
        <v>0</v>
      </c>
      <c r="AK195" s="236">
        <v>5264240.9802333796</v>
      </c>
      <c r="AL195" s="236">
        <v>802636.63901533699</v>
      </c>
      <c r="AM195" s="236">
        <v>273187.84301533602</v>
      </c>
      <c r="AN195" s="236">
        <v>6340065.46226406</v>
      </c>
      <c r="AO195" s="236">
        <v>-175711.22455681101</v>
      </c>
      <c r="AP195" s="236">
        <v>-164214.08455681099</v>
      </c>
      <c r="AQ195" s="236">
        <v>-157726.27975681101</v>
      </c>
      <c r="AR195" s="236">
        <v>-149554.99135681099</v>
      </c>
      <c r="AS195" s="236">
        <v>-144284.185756811</v>
      </c>
      <c r="AT195" s="236">
        <v>-137565.422956811</v>
      </c>
      <c r="AU195" s="236">
        <v>-131934.78535681099</v>
      </c>
      <c r="AV195" s="236">
        <v>-128430.25855681099</v>
      </c>
      <c r="AW195" s="236">
        <v>-122122.708156811</v>
      </c>
      <c r="AX195" s="236">
        <v>-119213.990956811</v>
      </c>
      <c r="AY195" s="236">
        <v>-114733.18015681099</v>
      </c>
      <c r="AZ195" s="236">
        <v>-110012.330956811</v>
      </c>
      <c r="BA195" s="236">
        <v>-1655503.4430817401</v>
      </c>
      <c r="BB195" s="236">
        <v>-115946.74382915899</v>
      </c>
      <c r="BC195" s="236">
        <v>-109540.211429159</v>
      </c>
      <c r="BD195" s="236">
        <v>-108442.27262915899</v>
      </c>
      <c r="BE195" s="236">
        <v>-106257.731429159</v>
      </c>
      <c r="BF195" s="236">
        <v>-104668.266629159</v>
      </c>
      <c r="BG195" s="236">
        <v>-101942.511029159</v>
      </c>
      <c r="BH195" s="236">
        <v>-99623.286629159702</v>
      </c>
      <c r="BI195" s="236">
        <v>-98463.646229159698</v>
      </c>
      <c r="BJ195" s="236">
        <v>-95248.451429159701</v>
      </c>
      <c r="BK195" s="236">
        <v>-94129.137029159698</v>
      </c>
      <c r="BL195" s="236">
        <v>-91845.895829159694</v>
      </c>
      <c r="BM195" s="236">
        <v>-89287.479029159702</v>
      </c>
      <c r="BN195" s="236">
        <v>-1215395.63314991</v>
      </c>
      <c r="BO195" s="236">
        <v>-90774.464659750098</v>
      </c>
      <c r="BP195" s="236">
        <v>-86732.276659750103</v>
      </c>
      <c r="BQ195" s="236">
        <v>-86443.677859750096</v>
      </c>
      <c r="BR195" s="236">
        <v>-85389.674659750104</v>
      </c>
      <c r="BS195" s="236">
        <v>-84658.335859750106</v>
      </c>
      <c r="BT195" s="236">
        <v>-83052.345859750101</v>
      </c>
      <c r="BU195" s="236">
        <v>-81705.683059750096</v>
      </c>
      <c r="BV195" s="236">
        <v>-81191.484259750097</v>
      </c>
      <c r="BW195" s="236">
        <v>-79064.583859750099</v>
      </c>
      <c r="BX195" s="236">
        <v>-78501.542659750106</v>
      </c>
      <c r="BY195" s="236">
        <v>-77020.309459750104</v>
      </c>
      <c r="BZ195" s="236">
        <v>-75308.851459750105</v>
      </c>
      <c r="CA195" s="236">
        <v>-989843.23031700205</v>
      </c>
      <c r="CB195" s="236">
        <v>-77633.765805959105</v>
      </c>
      <c r="CC195" s="236">
        <v>-74639.095005959098</v>
      </c>
      <c r="CD195" s="236">
        <v>-74605.8190059591</v>
      </c>
      <c r="CE195" s="236">
        <v>-73986.941805959097</v>
      </c>
      <c r="CF195" s="236">
        <v>-73579.7902059591</v>
      </c>
      <c r="CG195" s="236">
        <v>-72461.096205959097</v>
      </c>
      <c r="CH195" s="236">
        <v>-71540.761005959095</v>
      </c>
      <c r="CI195" s="236">
        <v>-71281.039005959101</v>
      </c>
      <c r="CJ195" s="236">
        <v>-69687.005805959096</v>
      </c>
      <c r="CK195" s="236">
        <v>-69358.588605959099</v>
      </c>
      <c r="CL195" s="236">
        <v>-68318.572605959096</v>
      </c>
      <c r="CM195" s="236">
        <v>-67274.665005959105</v>
      </c>
      <c r="CN195" s="236">
        <v>-864367.14007150906</v>
      </c>
      <c r="CO195" s="236">
        <v>-68299.079751857993</v>
      </c>
      <c r="CP195" s="236">
        <v>-66372.568551857999</v>
      </c>
      <c r="CQ195" s="236">
        <v>-66245.048151858005</v>
      </c>
      <c r="CR195" s="236">
        <v>-65508.689751858001</v>
      </c>
      <c r="CS195" s="236">
        <v>-65255.058951858002</v>
      </c>
      <c r="CT195" s="236">
        <v>-64399.809351857999</v>
      </c>
      <c r="CU195" s="236">
        <v>-63708.627351857998</v>
      </c>
      <c r="CV195" s="236">
        <v>-63569.996151858002</v>
      </c>
      <c r="CW195" s="236">
        <v>-62288.362551858001</v>
      </c>
      <c r="CX195" s="236">
        <v>-62077.595751858003</v>
      </c>
      <c r="CY195" s="236">
        <v>-61212.645351858002</v>
      </c>
      <c r="CZ195" s="236">
        <v>-60188.308551857997</v>
      </c>
      <c r="DA195" s="236">
        <v>-769125.79022229603</v>
      </c>
    </row>
    <row r="196" spans="1:105">
      <c r="A196" s="242" t="s">
        <v>1800</v>
      </c>
      <c r="B196" s="236">
        <v>0</v>
      </c>
      <c r="C196" s="236">
        <v>0</v>
      </c>
      <c r="D196" s="236">
        <v>0</v>
      </c>
      <c r="E196" s="236">
        <v>0</v>
      </c>
      <c r="F196" s="236">
        <v>0</v>
      </c>
      <c r="G196" s="236">
        <v>0</v>
      </c>
      <c r="H196" s="236">
        <v>0</v>
      </c>
      <c r="I196" s="236">
        <v>0</v>
      </c>
      <c r="J196" s="236">
        <v>0</v>
      </c>
      <c r="K196" s="236">
        <v>0</v>
      </c>
      <c r="L196" s="236">
        <v>0</v>
      </c>
      <c r="M196" s="236">
        <v>0</v>
      </c>
      <c r="N196" s="236">
        <v>0</v>
      </c>
      <c r="O196" s="236">
        <v>0</v>
      </c>
      <c r="P196" s="236">
        <v>0</v>
      </c>
      <c r="Q196" s="236">
        <v>0</v>
      </c>
      <c r="R196" s="236">
        <v>0</v>
      </c>
      <c r="S196" s="236">
        <v>0</v>
      </c>
      <c r="T196" s="236">
        <v>0</v>
      </c>
      <c r="U196" s="236">
        <v>0</v>
      </c>
      <c r="V196" s="236">
        <v>0</v>
      </c>
      <c r="W196" s="236">
        <v>0</v>
      </c>
      <c r="X196" s="236">
        <v>0</v>
      </c>
      <c r="Y196" s="236">
        <v>0</v>
      </c>
      <c r="Z196" s="236">
        <v>0</v>
      </c>
      <c r="AA196" s="236">
        <v>0</v>
      </c>
      <c r="AB196" s="236">
        <v>6340065.46226406</v>
      </c>
      <c r="AC196" s="236">
        <v>6340065.46226406</v>
      </c>
      <c r="AD196" s="236">
        <v>6340065.46226406</v>
      </c>
      <c r="AE196" s="236">
        <v>6340065.46226406</v>
      </c>
      <c r="AF196" s="236">
        <v>6340065.46226406</v>
      </c>
      <c r="AG196" s="236">
        <v>6340065.46226406</v>
      </c>
      <c r="AH196" s="236">
        <v>6340065.46226406</v>
      </c>
      <c r="AI196" s="236">
        <v>6340065.46226406</v>
      </c>
      <c r="AJ196" s="236">
        <v>6340065.46226406</v>
      </c>
      <c r="AK196" s="236">
        <v>6340065.46226406</v>
      </c>
      <c r="AL196" s="236">
        <v>6340065.46226406</v>
      </c>
      <c r="AM196" s="236">
        <v>6340065.46226406</v>
      </c>
      <c r="AN196" s="236">
        <v>6340065.46226406</v>
      </c>
      <c r="AO196" s="236">
        <v>-1655503.4430817401</v>
      </c>
      <c r="AP196" s="236">
        <v>-1655503.4430817401</v>
      </c>
      <c r="AQ196" s="236">
        <v>-1655503.4430817401</v>
      </c>
      <c r="AR196" s="236">
        <v>-1655503.4430817401</v>
      </c>
      <c r="AS196" s="236">
        <v>-1655503.4430817401</v>
      </c>
      <c r="AT196" s="236">
        <v>-1655503.4430817401</v>
      </c>
      <c r="AU196" s="236">
        <v>-1655503.4430817401</v>
      </c>
      <c r="AV196" s="236">
        <v>-1655503.4430817401</v>
      </c>
      <c r="AW196" s="236">
        <v>-1655503.4430817401</v>
      </c>
      <c r="AX196" s="236">
        <v>-1655503.4430817401</v>
      </c>
      <c r="AY196" s="236">
        <v>-1655503.4430817401</v>
      </c>
      <c r="AZ196" s="236">
        <v>-1655503.4430817401</v>
      </c>
      <c r="BA196" s="236">
        <v>-1655503.4430817401</v>
      </c>
      <c r="BB196" s="236">
        <v>-1215395.63314991</v>
      </c>
      <c r="BC196" s="236">
        <v>-1215395.63314991</v>
      </c>
      <c r="BD196" s="236">
        <v>-1215395.63314991</v>
      </c>
      <c r="BE196" s="236">
        <v>-1215395.63314991</v>
      </c>
      <c r="BF196" s="236">
        <v>-1215395.63314991</v>
      </c>
      <c r="BG196" s="236">
        <v>-1215395.63314991</v>
      </c>
      <c r="BH196" s="236">
        <v>-1215395.63314991</v>
      </c>
      <c r="BI196" s="236">
        <v>-1215395.63314991</v>
      </c>
      <c r="BJ196" s="236">
        <v>-1215395.63314991</v>
      </c>
      <c r="BK196" s="236">
        <v>-1215395.63314991</v>
      </c>
      <c r="BL196" s="236">
        <v>-1215395.63314991</v>
      </c>
      <c r="BM196" s="236">
        <v>-1215395.63314991</v>
      </c>
      <c r="BN196" s="236">
        <v>-1215395.63314991</v>
      </c>
      <c r="BO196" s="236">
        <v>-989843.23031700205</v>
      </c>
      <c r="BP196" s="236">
        <v>-989843.23031700205</v>
      </c>
      <c r="BQ196" s="236">
        <v>-989843.23031700205</v>
      </c>
      <c r="BR196" s="236">
        <v>-989843.23031700205</v>
      </c>
      <c r="BS196" s="236">
        <v>-989843.23031700205</v>
      </c>
      <c r="BT196" s="236">
        <v>-989843.23031700205</v>
      </c>
      <c r="BU196" s="236">
        <v>-989843.23031700205</v>
      </c>
      <c r="BV196" s="236">
        <v>-989843.23031700205</v>
      </c>
      <c r="BW196" s="236">
        <v>-989843.23031700205</v>
      </c>
      <c r="BX196" s="236">
        <v>-989843.23031700205</v>
      </c>
      <c r="BY196" s="236">
        <v>-989843.23031700205</v>
      </c>
      <c r="BZ196" s="236">
        <v>-989843.23031700205</v>
      </c>
      <c r="CA196" s="236">
        <v>-989843.23031700205</v>
      </c>
      <c r="CB196" s="236">
        <v>-864367.14007150906</v>
      </c>
      <c r="CC196" s="236">
        <v>-864367.14007150906</v>
      </c>
      <c r="CD196" s="236">
        <v>-864367.14007150906</v>
      </c>
      <c r="CE196" s="236">
        <v>-864367.14007150906</v>
      </c>
      <c r="CF196" s="236">
        <v>-864367.14007150906</v>
      </c>
      <c r="CG196" s="236">
        <v>-864367.14007150906</v>
      </c>
      <c r="CH196" s="236">
        <v>-864367.14007150906</v>
      </c>
      <c r="CI196" s="236">
        <v>-864367.14007150906</v>
      </c>
      <c r="CJ196" s="236">
        <v>-864367.14007150906</v>
      </c>
      <c r="CK196" s="236">
        <v>-864367.14007150906</v>
      </c>
      <c r="CL196" s="236">
        <v>-864367.14007150906</v>
      </c>
      <c r="CM196" s="236">
        <v>-864367.14007150906</v>
      </c>
      <c r="CN196" s="236">
        <v>-864367.14007150906</v>
      </c>
      <c r="CO196" s="236">
        <v>-769125.79022229603</v>
      </c>
      <c r="CP196" s="236">
        <v>-769125.79022229603</v>
      </c>
      <c r="CQ196" s="236">
        <v>-769125.79022229603</v>
      </c>
      <c r="CR196" s="236">
        <v>-769125.79022229603</v>
      </c>
      <c r="CS196" s="236">
        <v>-769125.79022229603</v>
      </c>
      <c r="CT196" s="236">
        <v>-769125.79022229603</v>
      </c>
      <c r="CU196" s="236">
        <v>-769125.79022229603</v>
      </c>
      <c r="CV196" s="236">
        <v>-769125.79022229603</v>
      </c>
      <c r="CW196" s="236">
        <v>-769125.79022229603</v>
      </c>
      <c r="CX196" s="236">
        <v>-769125.79022229603</v>
      </c>
      <c r="CY196" s="236">
        <v>-769125.79022229603</v>
      </c>
      <c r="CZ196" s="236">
        <v>-769125.79022229603</v>
      </c>
      <c r="DA196" s="236">
        <v>-769125.79022229603</v>
      </c>
    </row>
    <row r="198" spans="1:105">
      <c r="A198" s="261" t="s">
        <v>1801</v>
      </c>
      <c r="B198" s="260"/>
      <c r="C198" s="260"/>
      <c r="D198" s="260"/>
      <c r="E198" s="260"/>
      <c r="F198" s="260"/>
      <c r="G198" s="260"/>
      <c r="H198" s="260"/>
      <c r="I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V198" s="260"/>
      <c r="W198" s="260"/>
      <c r="X198" s="260"/>
      <c r="Y198" s="260"/>
      <c r="Z198" s="260"/>
      <c r="AA198" s="260"/>
      <c r="AB198" s="260"/>
      <c r="AC198" s="260"/>
      <c r="AD198" s="260"/>
      <c r="AE198" s="260"/>
      <c r="AF198" s="260"/>
      <c r="AG198" s="260"/>
      <c r="AH198" s="260"/>
      <c r="AI198" s="260"/>
      <c r="AJ198" s="260"/>
      <c r="AK198" s="260"/>
      <c r="AL198" s="260"/>
      <c r="AM198" s="260"/>
      <c r="AN198" s="260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60"/>
      <c r="BH198" s="260"/>
      <c r="BI198" s="260"/>
      <c r="BJ198" s="260"/>
      <c r="BK198" s="260"/>
      <c r="BL198" s="260"/>
      <c r="BM198" s="260"/>
      <c r="BN198" s="260"/>
      <c r="BO198" s="260"/>
      <c r="BP198" s="260"/>
      <c r="BQ198" s="260"/>
      <c r="BR198" s="260"/>
      <c r="BS198" s="260"/>
      <c r="BT198" s="260"/>
      <c r="BU198" s="260"/>
      <c r="BV198" s="260"/>
      <c r="BW198" s="260"/>
      <c r="BX198" s="260"/>
      <c r="BY198" s="260"/>
      <c r="BZ198" s="260"/>
      <c r="CA198" s="260"/>
      <c r="CB198" s="260"/>
      <c r="CC198" s="260"/>
      <c r="CD198" s="260"/>
      <c r="CE198" s="260"/>
      <c r="CF198" s="260"/>
      <c r="CG198" s="260"/>
      <c r="CH198" s="260"/>
      <c r="CI198" s="260"/>
      <c r="CJ198" s="260"/>
      <c r="CK198" s="260"/>
      <c r="CL198" s="260"/>
      <c r="CM198" s="260"/>
      <c r="CN198" s="260"/>
      <c r="CO198" s="260"/>
      <c r="CP198" s="260"/>
      <c r="CQ198" s="260"/>
      <c r="CR198" s="260"/>
      <c r="CS198" s="260"/>
      <c r="CT198" s="260"/>
      <c r="CU198" s="260"/>
      <c r="CV198" s="260"/>
      <c r="CW198" s="260"/>
      <c r="CX198" s="260"/>
      <c r="CY198" s="260"/>
      <c r="CZ198" s="260"/>
      <c r="DA198" s="260"/>
    </row>
    <row r="199" spans="1:105">
      <c r="A199" s="242" t="s">
        <v>1802</v>
      </c>
      <c r="B199" s="236">
        <v>0</v>
      </c>
      <c r="C199" s="236">
        <v>0</v>
      </c>
      <c r="D199" s="236">
        <v>0</v>
      </c>
      <c r="E199" s="236">
        <v>0</v>
      </c>
      <c r="F199" s="236">
        <v>0</v>
      </c>
      <c r="G199" s="236">
        <v>0</v>
      </c>
      <c r="H199" s="236">
        <v>0</v>
      </c>
      <c r="I199" s="236">
        <v>0</v>
      </c>
      <c r="J199" s="236">
        <v>0</v>
      </c>
      <c r="K199" s="236">
        <v>0</v>
      </c>
      <c r="L199" s="236">
        <v>0</v>
      </c>
      <c r="M199" s="236">
        <v>0</v>
      </c>
      <c r="N199" s="236">
        <v>0</v>
      </c>
      <c r="O199" s="236">
        <v>0</v>
      </c>
      <c r="P199" s="236">
        <v>0</v>
      </c>
      <c r="Q199" s="236">
        <v>0</v>
      </c>
      <c r="R199" s="236">
        <v>0</v>
      </c>
      <c r="S199" s="236">
        <v>0</v>
      </c>
      <c r="T199" s="236">
        <v>0</v>
      </c>
      <c r="U199" s="236">
        <v>0</v>
      </c>
      <c r="V199" s="236">
        <v>0</v>
      </c>
      <c r="W199" s="236">
        <v>0</v>
      </c>
      <c r="X199" s="236">
        <v>0</v>
      </c>
      <c r="Y199" s="236">
        <v>0</v>
      </c>
      <c r="Z199" s="236">
        <v>0</v>
      </c>
      <c r="AA199" s="236">
        <v>0</v>
      </c>
      <c r="AB199" s="236">
        <v>2837839</v>
      </c>
      <c r="AC199" s="236">
        <v>2837839</v>
      </c>
      <c r="AD199" s="236">
        <v>2837839</v>
      </c>
      <c r="AE199" s="236">
        <v>2837839</v>
      </c>
      <c r="AF199" s="236">
        <v>2837839</v>
      </c>
      <c r="AG199" s="236">
        <v>2837839</v>
      </c>
      <c r="AH199" s="236">
        <v>2837839</v>
      </c>
      <c r="AI199" s="236">
        <v>2837839</v>
      </c>
      <c r="AJ199" s="236">
        <v>2837839</v>
      </c>
      <c r="AK199" s="236">
        <v>2837839</v>
      </c>
      <c r="AL199" s="236">
        <v>2837839</v>
      </c>
      <c r="AM199" s="236">
        <v>2837839</v>
      </c>
      <c r="AN199" s="236">
        <v>2837839</v>
      </c>
      <c r="AO199" s="236">
        <v>11034765</v>
      </c>
      <c r="AP199" s="236">
        <v>11034765</v>
      </c>
      <c r="AQ199" s="236">
        <v>11034765</v>
      </c>
      <c r="AR199" s="236">
        <v>11034765</v>
      </c>
      <c r="AS199" s="236">
        <v>11034765</v>
      </c>
      <c r="AT199" s="236">
        <v>11034765</v>
      </c>
      <c r="AU199" s="236">
        <v>11034765</v>
      </c>
      <c r="AV199" s="236">
        <v>11034765</v>
      </c>
      <c r="AW199" s="236">
        <v>11034765</v>
      </c>
      <c r="AX199" s="236">
        <v>11034765</v>
      </c>
      <c r="AY199" s="236">
        <v>11034765</v>
      </c>
      <c r="AZ199" s="236">
        <v>11034765</v>
      </c>
      <c r="BA199" s="236">
        <v>11034765</v>
      </c>
      <c r="BB199" s="236">
        <v>9834107</v>
      </c>
      <c r="BC199" s="236">
        <v>9834107</v>
      </c>
      <c r="BD199" s="236">
        <v>9834107</v>
      </c>
      <c r="BE199" s="236">
        <v>9834107</v>
      </c>
      <c r="BF199" s="236">
        <v>9834107</v>
      </c>
      <c r="BG199" s="236">
        <v>9834107</v>
      </c>
      <c r="BH199" s="236">
        <v>9834107</v>
      </c>
      <c r="BI199" s="236">
        <v>9834107</v>
      </c>
      <c r="BJ199" s="236">
        <v>9834107</v>
      </c>
      <c r="BK199" s="236">
        <v>9834107</v>
      </c>
      <c r="BL199" s="236">
        <v>9834107</v>
      </c>
      <c r="BM199" s="236">
        <v>9834107</v>
      </c>
      <c r="BN199" s="236">
        <v>9834107</v>
      </c>
      <c r="BO199" s="236">
        <v>8604354</v>
      </c>
      <c r="BP199" s="236">
        <v>8604354</v>
      </c>
      <c r="BQ199" s="236">
        <v>8604354</v>
      </c>
      <c r="BR199" s="236">
        <v>8604354</v>
      </c>
      <c r="BS199" s="236">
        <v>8604354</v>
      </c>
      <c r="BT199" s="236">
        <v>8604354</v>
      </c>
      <c r="BU199" s="236">
        <v>8604354</v>
      </c>
      <c r="BV199" s="236">
        <v>8604354</v>
      </c>
      <c r="BW199" s="236">
        <v>8604354</v>
      </c>
      <c r="BX199" s="236">
        <v>8604354</v>
      </c>
      <c r="BY199" s="236">
        <v>8604354</v>
      </c>
      <c r="BZ199" s="236">
        <v>8604354</v>
      </c>
      <c r="CA199" s="236">
        <v>8604354</v>
      </c>
      <c r="CB199" s="236">
        <v>7887998</v>
      </c>
      <c r="CC199" s="236">
        <v>7887998</v>
      </c>
      <c r="CD199" s="236">
        <v>7887998</v>
      </c>
      <c r="CE199" s="236">
        <v>7887998</v>
      </c>
      <c r="CF199" s="236">
        <v>7887998</v>
      </c>
      <c r="CG199" s="236">
        <v>7887998</v>
      </c>
      <c r="CH199" s="236">
        <v>7887998</v>
      </c>
      <c r="CI199" s="236">
        <v>7887998</v>
      </c>
      <c r="CJ199" s="236">
        <v>7887998</v>
      </c>
      <c r="CK199" s="236">
        <v>7887998</v>
      </c>
      <c r="CL199" s="236">
        <v>7887998</v>
      </c>
      <c r="CM199" s="236">
        <v>7887998</v>
      </c>
      <c r="CN199" s="236">
        <v>7887998</v>
      </c>
      <c r="CO199" s="236">
        <v>7414282</v>
      </c>
      <c r="CP199" s="236">
        <v>7414282</v>
      </c>
      <c r="CQ199" s="236">
        <v>7414282</v>
      </c>
      <c r="CR199" s="236">
        <v>7414282</v>
      </c>
      <c r="CS199" s="236">
        <v>7414282</v>
      </c>
      <c r="CT199" s="236">
        <v>7414282</v>
      </c>
      <c r="CU199" s="236">
        <v>7414282</v>
      </c>
      <c r="CV199" s="236">
        <v>7414282</v>
      </c>
      <c r="CW199" s="236">
        <v>7414282</v>
      </c>
      <c r="CX199" s="236">
        <v>7414282</v>
      </c>
      <c r="CY199" s="236">
        <v>7414282</v>
      </c>
      <c r="CZ199" s="236">
        <v>7414282</v>
      </c>
      <c r="DA199" s="236">
        <v>7414282</v>
      </c>
    </row>
    <row r="200" spans="1:105">
      <c r="A200" s="242" t="s">
        <v>1803</v>
      </c>
      <c r="B200" s="236">
        <v>0</v>
      </c>
      <c r="C200" s="236">
        <v>0</v>
      </c>
      <c r="D200" s="236">
        <v>0</v>
      </c>
      <c r="E200" s="236">
        <v>0</v>
      </c>
      <c r="F200" s="236">
        <v>0</v>
      </c>
      <c r="G200" s="236">
        <v>0</v>
      </c>
      <c r="H200" s="236">
        <v>0</v>
      </c>
      <c r="I200" s="236">
        <v>0</v>
      </c>
      <c r="J200" s="236">
        <v>0</v>
      </c>
      <c r="K200" s="236">
        <v>0</v>
      </c>
      <c r="L200" s="236">
        <v>0</v>
      </c>
      <c r="M200" s="236">
        <v>0</v>
      </c>
      <c r="N200" s="236">
        <v>0</v>
      </c>
      <c r="O200" s="236">
        <v>0</v>
      </c>
      <c r="P200" s="236">
        <v>0</v>
      </c>
      <c r="Q200" s="236">
        <v>0</v>
      </c>
      <c r="R200" s="236">
        <v>0</v>
      </c>
      <c r="S200" s="236">
        <v>0</v>
      </c>
      <c r="T200" s="236">
        <v>0</v>
      </c>
      <c r="U200" s="236">
        <v>0</v>
      </c>
      <c r="V200" s="236">
        <v>0</v>
      </c>
      <c r="W200" s="236">
        <v>0</v>
      </c>
      <c r="X200" s="236">
        <v>0</v>
      </c>
      <c r="Y200" s="236">
        <v>0</v>
      </c>
      <c r="Z200" s="236">
        <v>0</v>
      </c>
      <c r="AA200" s="236">
        <v>0</v>
      </c>
      <c r="AB200" s="236">
        <v>-119344334.196171</v>
      </c>
      <c r="AC200" s="236">
        <v>-119344334.196171</v>
      </c>
      <c r="AD200" s="236">
        <v>-119344334.196171</v>
      </c>
      <c r="AE200" s="236">
        <v>-119344334.196171</v>
      </c>
      <c r="AF200" s="236">
        <v>-119344334.196171</v>
      </c>
      <c r="AG200" s="236">
        <v>-119344334.196171</v>
      </c>
      <c r="AH200" s="236">
        <v>-119344334.196171</v>
      </c>
      <c r="AI200" s="236">
        <v>-119344334.196171</v>
      </c>
      <c r="AJ200" s="236">
        <v>-119344334.196171</v>
      </c>
      <c r="AK200" s="236">
        <v>-119344334.196171</v>
      </c>
      <c r="AL200" s="236">
        <v>-119344334.196171</v>
      </c>
      <c r="AM200" s="236">
        <v>-119344334.196171</v>
      </c>
      <c r="AN200" s="236">
        <v>-119344334.196171</v>
      </c>
      <c r="AO200" s="236">
        <v>18318132.9269812</v>
      </c>
      <c r="AP200" s="236">
        <v>18318132.9269812</v>
      </c>
      <c r="AQ200" s="236">
        <v>18318132.9269812</v>
      </c>
      <c r="AR200" s="236">
        <v>18318132.9269812</v>
      </c>
      <c r="AS200" s="236">
        <v>18318132.9269812</v>
      </c>
      <c r="AT200" s="236">
        <v>18318132.9269812</v>
      </c>
      <c r="AU200" s="236">
        <v>18318132.9269812</v>
      </c>
      <c r="AV200" s="236">
        <v>18318132.9269812</v>
      </c>
      <c r="AW200" s="236">
        <v>18318132.9269812</v>
      </c>
      <c r="AX200" s="236">
        <v>18318132.9269812</v>
      </c>
      <c r="AY200" s="236">
        <v>18318132.9269812</v>
      </c>
      <c r="AZ200" s="236">
        <v>18318132.9269812</v>
      </c>
      <c r="BA200" s="236">
        <v>18318132.9269812</v>
      </c>
      <c r="BB200" s="236">
        <v>11715460.963651</v>
      </c>
      <c r="BC200" s="236">
        <v>11715460.963651</v>
      </c>
      <c r="BD200" s="236">
        <v>11715460.963651</v>
      </c>
      <c r="BE200" s="236">
        <v>11715460.963651</v>
      </c>
      <c r="BF200" s="236">
        <v>11715460.963651</v>
      </c>
      <c r="BG200" s="236">
        <v>11715460.963651</v>
      </c>
      <c r="BH200" s="236">
        <v>11715460.963651</v>
      </c>
      <c r="BI200" s="236">
        <v>11715460.963651</v>
      </c>
      <c r="BJ200" s="236">
        <v>11715460.963651</v>
      </c>
      <c r="BK200" s="236">
        <v>11715460.963651</v>
      </c>
      <c r="BL200" s="236">
        <v>11715460.963651</v>
      </c>
      <c r="BM200" s="236">
        <v>11715460.963651</v>
      </c>
      <c r="BN200" s="236">
        <v>11715460.963651</v>
      </c>
      <c r="BO200" s="236">
        <v>8946057.8850532304</v>
      </c>
      <c r="BP200" s="236">
        <v>8946057.8850532304</v>
      </c>
      <c r="BQ200" s="236">
        <v>8946057.8850532304</v>
      </c>
      <c r="BR200" s="236">
        <v>8946057.8850532304</v>
      </c>
      <c r="BS200" s="236">
        <v>8946057.8850532304</v>
      </c>
      <c r="BT200" s="236">
        <v>8946057.8850532304</v>
      </c>
      <c r="BU200" s="236">
        <v>8946057.8850532304</v>
      </c>
      <c r="BV200" s="236">
        <v>8946057.8850532304</v>
      </c>
      <c r="BW200" s="236">
        <v>8946057.8850532304</v>
      </c>
      <c r="BX200" s="236">
        <v>8946057.8850532304</v>
      </c>
      <c r="BY200" s="236">
        <v>8946057.8850532304</v>
      </c>
      <c r="BZ200" s="236">
        <v>8946057.8850532304</v>
      </c>
      <c r="CA200" s="236">
        <v>8946057.8850532304</v>
      </c>
      <c r="CB200" s="236">
        <v>7437660.5119062001</v>
      </c>
      <c r="CC200" s="236">
        <v>7437660.5119062001</v>
      </c>
      <c r="CD200" s="236">
        <v>7437660.5119062001</v>
      </c>
      <c r="CE200" s="236">
        <v>7437660.5119062001</v>
      </c>
      <c r="CF200" s="236">
        <v>7437660.5119062001</v>
      </c>
      <c r="CG200" s="236">
        <v>7437660.5119062001</v>
      </c>
      <c r="CH200" s="236">
        <v>7437660.5119062001</v>
      </c>
      <c r="CI200" s="236">
        <v>7437660.5119062001</v>
      </c>
      <c r="CJ200" s="236">
        <v>7437660.5119062001</v>
      </c>
      <c r="CK200" s="236">
        <v>7437660.5119062001</v>
      </c>
      <c r="CL200" s="236">
        <v>7437660.5119062001</v>
      </c>
      <c r="CM200" s="236">
        <v>7437660.5119062001</v>
      </c>
      <c r="CN200" s="236">
        <v>7437660.5119062001</v>
      </c>
      <c r="CO200" s="236">
        <v>6222700.0961400103</v>
      </c>
      <c r="CP200" s="236">
        <v>6222700.0961400103</v>
      </c>
      <c r="CQ200" s="236">
        <v>6222700.0961400103</v>
      </c>
      <c r="CR200" s="236">
        <v>6222700.0961400103</v>
      </c>
      <c r="CS200" s="236">
        <v>6222700.0961400103</v>
      </c>
      <c r="CT200" s="236">
        <v>6222700.0961400103</v>
      </c>
      <c r="CU200" s="236">
        <v>6222700.0961400103</v>
      </c>
      <c r="CV200" s="236">
        <v>6222700.0961400103</v>
      </c>
      <c r="CW200" s="236">
        <v>6222700.0961400103</v>
      </c>
      <c r="CX200" s="236">
        <v>6222700.0961400103</v>
      </c>
      <c r="CY200" s="236">
        <v>6222700.0961400103</v>
      </c>
      <c r="CZ200" s="236">
        <v>6222700.0961400103</v>
      </c>
      <c r="DA200" s="236">
        <v>6222700.0961400103</v>
      </c>
    </row>
    <row r="201" spans="1:105">
      <c r="A201" s="242" t="s">
        <v>1804</v>
      </c>
      <c r="B201" s="236">
        <v>0</v>
      </c>
      <c r="C201" s="236">
        <v>0</v>
      </c>
      <c r="D201" s="236">
        <v>0</v>
      </c>
      <c r="E201" s="236">
        <v>0</v>
      </c>
      <c r="F201" s="236">
        <v>0</v>
      </c>
      <c r="G201" s="236">
        <v>0</v>
      </c>
      <c r="H201" s="236">
        <v>0</v>
      </c>
      <c r="I201" s="236">
        <v>0</v>
      </c>
      <c r="J201" s="236">
        <v>0</v>
      </c>
      <c r="K201" s="236">
        <v>0</v>
      </c>
      <c r="L201" s="236">
        <v>0</v>
      </c>
      <c r="M201" s="236">
        <v>0</v>
      </c>
      <c r="N201" s="236">
        <v>0</v>
      </c>
      <c r="O201" s="236">
        <v>0</v>
      </c>
      <c r="P201" s="236">
        <v>0</v>
      </c>
      <c r="Q201" s="236">
        <v>0</v>
      </c>
      <c r="R201" s="236">
        <v>0</v>
      </c>
      <c r="S201" s="236">
        <v>0</v>
      </c>
      <c r="T201" s="236">
        <v>0</v>
      </c>
      <c r="U201" s="236">
        <v>0</v>
      </c>
      <c r="V201" s="236">
        <v>0</v>
      </c>
      <c r="W201" s="236">
        <v>0</v>
      </c>
      <c r="X201" s="236">
        <v>0</v>
      </c>
      <c r="Y201" s="236">
        <v>0</v>
      </c>
      <c r="Z201" s="236">
        <v>0</v>
      </c>
      <c r="AA201" s="236">
        <v>0</v>
      </c>
      <c r="AB201" s="236">
        <v>-116506495.196171</v>
      </c>
      <c r="AC201" s="236">
        <v>-116506495.196171</v>
      </c>
      <c r="AD201" s="236">
        <v>-116506495.196171</v>
      </c>
      <c r="AE201" s="236">
        <v>-116506495.196171</v>
      </c>
      <c r="AF201" s="236">
        <v>-116506495.196171</v>
      </c>
      <c r="AG201" s="236">
        <v>-116506495.196171</v>
      </c>
      <c r="AH201" s="236">
        <v>-116506495.196171</v>
      </c>
      <c r="AI201" s="236">
        <v>-116506495.196171</v>
      </c>
      <c r="AJ201" s="236">
        <v>-116506495.196171</v>
      </c>
      <c r="AK201" s="236">
        <v>-116506495.196171</v>
      </c>
      <c r="AL201" s="236">
        <v>-116506495.196171</v>
      </c>
      <c r="AM201" s="236">
        <v>-116506495.196171</v>
      </c>
      <c r="AN201" s="236">
        <v>-116506495.196171</v>
      </c>
      <c r="AO201" s="236">
        <v>29352897.9269812</v>
      </c>
      <c r="AP201" s="236">
        <v>29352897.9269812</v>
      </c>
      <c r="AQ201" s="236">
        <v>29352897.9269812</v>
      </c>
      <c r="AR201" s="236">
        <v>29352897.9269812</v>
      </c>
      <c r="AS201" s="236">
        <v>29352897.9269812</v>
      </c>
      <c r="AT201" s="236">
        <v>29352897.9269812</v>
      </c>
      <c r="AU201" s="236">
        <v>29352897.9269812</v>
      </c>
      <c r="AV201" s="236">
        <v>29352897.9269812</v>
      </c>
      <c r="AW201" s="236">
        <v>29352897.9269812</v>
      </c>
      <c r="AX201" s="236">
        <v>29352897.9269812</v>
      </c>
      <c r="AY201" s="236">
        <v>29352897.9269812</v>
      </c>
      <c r="AZ201" s="236">
        <v>29352897.9269812</v>
      </c>
      <c r="BA201" s="236">
        <v>29352897.9269812</v>
      </c>
      <c r="BB201" s="236">
        <v>21549567.963651001</v>
      </c>
      <c r="BC201" s="236">
        <v>21549567.963651001</v>
      </c>
      <c r="BD201" s="236">
        <v>21549567.963651001</v>
      </c>
      <c r="BE201" s="236">
        <v>21549567.963651001</v>
      </c>
      <c r="BF201" s="236">
        <v>21549567.963651001</v>
      </c>
      <c r="BG201" s="236">
        <v>21549567.963651001</v>
      </c>
      <c r="BH201" s="236">
        <v>21549567.963651001</v>
      </c>
      <c r="BI201" s="236">
        <v>21549567.963651001</v>
      </c>
      <c r="BJ201" s="236">
        <v>21549567.963651001</v>
      </c>
      <c r="BK201" s="236">
        <v>21549567.963651001</v>
      </c>
      <c r="BL201" s="236">
        <v>21549567.963651001</v>
      </c>
      <c r="BM201" s="236">
        <v>21549567.963651001</v>
      </c>
      <c r="BN201" s="236">
        <v>21549567.963651001</v>
      </c>
      <c r="BO201" s="236">
        <v>17550411.885053199</v>
      </c>
      <c r="BP201" s="236">
        <v>17550411.885053199</v>
      </c>
      <c r="BQ201" s="236">
        <v>17550411.885053199</v>
      </c>
      <c r="BR201" s="236">
        <v>17550411.885053199</v>
      </c>
      <c r="BS201" s="236">
        <v>17550411.885053199</v>
      </c>
      <c r="BT201" s="236">
        <v>17550411.885053199</v>
      </c>
      <c r="BU201" s="236">
        <v>17550411.885053199</v>
      </c>
      <c r="BV201" s="236">
        <v>17550411.885053199</v>
      </c>
      <c r="BW201" s="236">
        <v>17550411.885053199</v>
      </c>
      <c r="BX201" s="236">
        <v>17550411.885053199</v>
      </c>
      <c r="BY201" s="236">
        <v>17550411.885053199</v>
      </c>
      <c r="BZ201" s="236">
        <v>17550411.885053199</v>
      </c>
      <c r="CA201" s="236">
        <v>17550411.885053199</v>
      </c>
      <c r="CB201" s="236">
        <v>15325658.511906199</v>
      </c>
      <c r="CC201" s="236">
        <v>15325658.511906199</v>
      </c>
      <c r="CD201" s="236">
        <v>15325658.511906199</v>
      </c>
      <c r="CE201" s="236">
        <v>15325658.511906199</v>
      </c>
      <c r="CF201" s="236">
        <v>15325658.511906199</v>
      </c>
      <c r="CG201" s="236">
        <v>15325658.511906199</v>
      </c>
      <c r="CH201" s="236">
        <v>15325658.511906199</v>
      </c>
      <c r="CI201" s="236">
        <v>15325658.511906199</v>
      </c>
      <c r="CJ201" s="236">
        <v>15325658.511906199</v>
      </c>
      <c r="CK201" s="236">
        <v>15325658.511906199</v>
      </c>
      <c r="CL201" s="236">
        <v>15325658.511906199</v>
      </c>
      <c r="CM201" s="236">
        <v>15325658.511906199</v>
      </c>
      <c r="CN201" s="236">
        <v>15325658.511906199</v>
      </c>
      <c r="CO201" s="236">
        <v>13636982.096139999</v>
      </c>
      <c r="CP201" s="236">
        <v>13636982.096139999</v>
      </c>
      <c r="CQ201" s="236">
        <v>13636982.096139999</v>
      </c>
      <c r="CR201" s="236">
        <v>13636982.096139999</v>
      </c>
      <c r="CS201" s="236">
        <v>13636982.096139999</v>
      </c>
      <c r="CT201" s="236">
        <v>13636982.096139999</v>
      </c>
      <c r="CU201" s="236">
        <v>13636982.096139999</v>
      </c>
      <c r="CV201" s="236">
        <v>13636982.096139999</v>
      </c>
      <c r="CW201" s="236">
        <v>13636982.096139999</v>
      </c>
      <c r="CX201" s="236">
        <v>13636982.096139999</v>
      </c>
      <c r="CY201" s="236">
        <v>13636982.096139999</v>
      </c>
      <c r="CZ201" s="236">
        <v>13636982.096139999</v>
      </c>
      <c r="DA201" s="236">
        <v>13636982.096139999</v>
      </c>
    </row>
    <row r="203" spans="1:105">
      <c r="A203" s="245" t="s">
        <v>1805</v>
      </c>
      <c r="B203" s="236">
        <v>0</v>
      </c>
      <c r="C203" s="236">
        <v>0</v>
      </c>
      <c r="D203" s="236">
        <v>0</v>
      </c>
      <c r="E203" s="236">
        <v>0</v>
      </c>
      <c r="F203" s="236">
        <v>0</v>
      </c>
      <c r="G203" s="236">
        <v>0</v>
      </c>
      <c r="H203" s="236">
        <v>0</v>
      </c>
      <c r="I203" s="236">
        <v>0</v>
      </c>
      <c r="J203" s="236">
        <v>0</v>
      </c>
      <c r="K203" s="236">
        <v>0</v>
      </c>
      <c r="L203" s="236">
        <v>0</v>
      </c>
      <c r="M203" s="236">
        <v>0</v>
      </c>
      <c r="N203" s="236">
        <v>0</v>
      </c>
      <c r="O203" s="236">
        <v>0</v>
      </c>
      <c r="P203" s="236">
        <v>0</v>
      </c>
      <c r="Q203" s="236">
        <v>0</v>
      </c>
      <c r="R203" s="236">
        <v>0</v>
      </c>
      <c r="S203" s="236">
        <v>0</v>
      </c>
      <c r="T203" s="236">
        <v>0</v>
      </c>
      <c r="U203" s="236">
        <v>0</v>
      </c>
      <c r="V203" s="236">
        <v>0</v>
      </c>
      <c r="W203" s="236">
        <v>0</v>
      </c>
      <c r="X203" s="236">
        <v>0</v>
      </c>
      <c r="Y203" s="236">
        <v>0</v>
      </c>
      <c r="Z203" s="236">
        <v>0</v>
      </c>
      <c r="AA203" s="236">
        <v>0</v>
      </c>
      <c r="AB203" s="236">
        <v>0</v>
      </c>
      <c r="AC203" s="236">
        <v>0</v>
      </c>
      <c r="AD203" s="236">
        <v>0</v>
      </c>
      <c r="AE203" s="236">
        <v>0</v>
      </c>
      <c r="AF203" s="236">
        <v>0</v>
      </c>
      <c r="AG203" s="236">
        <v>0</v>
      </c>
      <c r="AH203" s="236">
        <v>0</v>
      </c>
      <c r="AI203" s="236">
        <v>0</v>
      </c>
      <c r="AJ203" s="236">
        <v>0</v>
      </c>
      <c r="AK203" s="236">
        <v>0</v>
      </c>
      <c r="AL203" s="236">
        <v>0</v>
      </c>
      <c r="AM203" s="236">
        <v>0</v>
      </c>
      <c r="AN203" s="236">
        <v>0</v>
      </c>
      <c r="AO203" s="236">
        <v>0</v>
      </c>
      <c r="AP203" s="236">
        <v>0</v>
      </c>
      <c r="AQ203" s="236">
        <v>0</v>
      </c>
      <c r="AR203" s="236">
        <v>0</v>
      </c>
      <c r="AS203" s="236">
        <v>0</v>
      </c>
      <c r="AT203" s="236">
        <v>0</v>
      </c>
      <c r="AU203" s="236">
        <v>0</v>
      </c>
      <c r="AV203" s="236">
        <v>0</v>
      </c>
      <c r="AW203" s="236">
        <v>0</v>
      </c>
      <c r="AX203" s="236">
        <v>0</v>
      </c>
      <c r="AY203" s="236">
        <v>0</v>
      </c>
      <c r="AZ203" s="236">
        <v>0</v>
      </c>
      <c r="BA203" s="236">
        <v>0</v>
      </c>
      <c r="BB203" s="236">
        <v>0</v>
      </c>
      <c r="BC203" s="236">
        <v>0</v>
      </c>
      <c r="BD203" s="236">
        <v>0</v>
      </c>
      <c r="BE203" s="236">
        <v>0</v>
      </c>
      <c r="BF203" s="236">
        <v>0</v>
      </c>
      <c r="BG203" s="236">
        <v>0</v>
      </c>
      <c r="BH203" s="236">
        <v>0</v>
      </c>
      <c r="BI203" s="236">
        <v>0</v>
      </c>
      <c r="BJ203" s="236">
        <v>0</v>
      </c>
      <c r="BK203" s="236">
        <v>0</v>
      </c>
      <c r="BL203" s="236">
        <v>0</v>
      </c>
      <c r="BM203" s="236">
        <v>0</v>
      </c>
      <c r="BN203" s="236">
        <v>0</v>
      </c>
      <c r="BO203" s="236">
        <v>0</v>
      </c>
      <c r="BP203" s="236">
        <v>0</v>
      </c>
      <c r="BQ203" s="236">
        <v>0</v>
      </c>
      <c r="BR203" s="236">
        <v>0</v>
      </c>
      <c r="BS203" s="236">
        <v>0</v>
      </c>
      <c r="BT203" s="236">
        <v>0</v>
      </c>
      <c r="BU203" s="236">
        <v>0</v>
      </c>
      <c r="BV203" s="236">
        <v>0</v>
      </c>
      <c r="BW203" s="236">
        <v>0</v>
      </c>
      <c r="BX203" s="236">
        <v>0</v>
      </c>
      <c r="BY203" s="236">
        <v>0</v>
      </c>
      <c r="BZ203" s="236">
        <v>0</v>
      </c>
      <c r="CA203" s="236">
        <v>0</v>
      </c>
      <c r="CB203" s="236">
        <v>0</v>
      </c>
      <c r="CC203" s="236">
        <v>0</v>
      </c>
      <c r="CD203" s="236">
        <v>0</v>
      </c>
      <c r="CE203" s="236">
        <v>0</v>
      </c>
      <c r="CF203" s="236">
        <v>0</v>
      </c>
      <c r="CG203" s="236">
        <v>0</v>
      </c>
      <c r="CH203" s="236">
        <v>0</v>
      </c>
      <c r="CI203" s="236">
        <v>0</v>
      </c>
      <c r="CJ203" s="236">
        <v>0</v>
      </c>
      <c r="CK203" s="236">
        <v>0</v>
      </c>
      <c r="CL203" s="236">
        <v>0</v>
      </c>
      <c r="CM203" s="236">
        <v>0</v>
      </c>
      <c r="CN203" s="236">
        <v>0</v>
      </c>
      <c r="CO203" s="236">
        <v>0</v>
      </c>
      <c r="CP203" s="236">
        <v>0</v>
      </c>
      <c r="CQ203" s="236">
        <v>0</v>
      </c>
      <c r="CR203" s="236">
        <v>0</v>
      </c>
      <c r="CS203" s="236">
        <v>0</v>
      </c>
      <c r="CT203" s="236">
        <v>0</v>
      </c>
      <c r="CU203" s="236">
        <v>0</v>
      </c>
      <c r="CV203" s="236">
        <v>0</v>
      </c>
      <c r="CW203" s="236">
        <v>0</v>
      </c>
      <c r="CX203" s="236">
        <v>0</v>
      </c>
      <c r="CY203" s="236">
        <v>0</v>
      </c>
      <c r="CZ203" s="236">
        <v>0</v>
      </c>
      <c r="DA203" s="236">
        <v>0</v>
      </c>
    </row>
    <row r="204" spans="1:105">
      <c r="A204" s="242" t="s">
        <v>1806</v>
      </c>
      <c r="B204" s="236">
        <v>0</v>
      </c>
      <c r="C204" s="236">
        <v>0</v>
      </c>
      <c r="D204" s="236">
        <v>0</v>
      </c>
      <c r="E204" s="236">
        <v>0</v>
      </c>
      <c r="F204" s="236">
        <v>0</v>
      </c>
      <c r="G204" s="236">
        <v>0</v>
      </c>
      <c r="H204" s="236">
        <v>0</v>
      </c>
      <c r="I204" s="236">
        <v>0</v>
      </c>
      <c r="J204" s="236">
        <v>0</v>
      </c>
      <c r="K204" s="236">
        <v>0</v>
      </c>
      <c r="L204" s="236">
        <v>0</v>
      </c>
      <c r="M204" s="236">
        <v>0</v>
      </c>
      <c r="N204" s="236">
        <v>0</v>
      </c>
      <c r="O204" s="236">
        <v>0</v>
      </c>
      <c r="P204" s="236">
        <v>-7321542</v>
      </c>
      <c r="Q204" s="236">
        <v>-12721255</v>
      </c>
      <c r="R204" s="236">
        <v>-7988543</v>
      </c>
      <c r="S204" s="236">
        <v>-6519434</v>
      </c>
      <c r="T204" s="236">
        <v>-6976812</v>
      </c>
      <c r="U204" s="236">
        <v>-8927343</v>
      </c>
      <c r="V204" s="236">
        <v>-8998249</v>
      </c>
      <c r="W204" s="236">
        <v>-5753964</v>
      </c>
      <c r="X204" s="236">
        <v>-5597554</v>
      </c>
      <c r="Y204" s="236">
        <v>-5597554</v>
      </c>
      <c r="Z204" s="236">
        <v>39787779</v>
      </c>
      <c r="AA204" s="236">
        <v>-36614471</v>
      </c>
      <c r="AB204" s="236">
        <v>-9486790</v>
      </c>
      <c r="AC204" s="236">
        <v>-9252323</v>
      </c>
      <c r="AD204" s="236">
        <v>-8428395</v>
      </c>
      <c r="AE204" s="236">
        <v>-10229033</v>
      </c>
      <c r="AF204" s="236">
        <v>-7222323</v>
      </c>
      <c r="AG204" s="236">
        <v>-12446719</v>
      </c>
      <c r="AH204" s="236">
        <v>-11608208</v>
      </c>
      <c r="AI204" s="236">
        <v>-10989460</v>
      </c>
      <c r="AJ204" s="236">
        <v>-12966928</v>
      </c>
      <c r="AK204" s="236">
        <v>-533679.293030967</v>
      </c>
      <c r="AL204" s="236">
        <v>-533679.293030962</v>
      </c>
      <c r="AM204" s="236">
        <v>-533679.29303097702</v>
      </c>
      <c r="AN204" s="236">
        <v>-94231216.879092902</v>
      </c>
      <c r="AO204" s="236">
        <v>-1226525.3722318399</v>
      </c>
      <c r="AP204" s="236">
        <v>-1226525.3722318399</v>
      </c>
      <c r="AQ204" s="236">
        <v>-1226525.3722318399</v>
      </c>
      <c r="AR204" s="236">
        <v>-1341050.7551146001</v>
      </c>
      <c r="AS204" s="236">
        <v>-1341050.7551146001</v>
      </c>
      <c r="AT204" s="236">
        <v>-1341050.7551146001</v>
      </c>
      <c r="AU204" s="236">
        <v>-1732205.88456563</v>
      </c>
      <c r="AV204" s="236">
        <v>-1732205.88456563</v>
      </c>
      <c r="AW204" s="236">
        <v>-1732205.88456563</v>
      </c>
      <c r="AX204" s="236">
        <v>-1126068.70294024</v>
      </c>
      <c r="AY204" s="236">
        <v>-1126068.70294024</v>
      </c>
      <c r="AZ204" s="236">
        <v>-1126068.70294024</v>
      </c>
      <c r="BA204" s="236">
        <v>-16277552.1445569</v>
      </c>
      <c r="BB204" s="236">
        <v>-3620018.46215969</v>
      </c>
      <c r="BC204" s="236">
        <v>-3620018.46215969</v>
      </c>
      <c r="BD204" s="236">
        <v>-3620018.46215969</v>
      </c>
      <c r="BE204" s="236">
        <v>-5798922.3054926395</v>
      </c>
      <c r="BF204" s="236">
        <v>-5798922.3054926395</v>
      </c>
      <c r="BG204" s="236">
        <v>-5798922.3054926395</v>
      </c>
      <c r="BH204" s="236">
        <v>-7808857.7134893704</v>
      </c>
      <c r="BI204" s="236">
        <v>-7808857.7134893704</v>
      </c>
      <c r="BJ204" s="236">
        <v>-7808857.7134893304</v>
      </c>
      <c r="BK204" s="236">
        <v>-4706535.1093033003</v>
      </c>
      <c r="BL204" s="236">
        <v>-4706535.1093033096</v>
      </c>
      <c r="BM204" s="236">
        <v>-4706535.1093032798</v>
      </c>
      <c r="BN204" s="236">
        <v>-65803000.771334998</v>
      </c>
      <c r="BO204" s="236">
        <v>-3831220.5573004498</v>
      </c>
      <c r="BP204" s="236">
        <v>-3831220.55730044</v>
      </c>
      <c r="BQ204" s="236">
        <v>-3831220.5573004498</v>
      </c>
      <c r="BR204" s="236">
        <v>-6682289.9165738998</v>
      </c>
      <c r="BS204" s="236">
        <v>-6682289.9165738998</v>
      </c>
      <c r="BT204" s="236">
        <v>-6682289.9165738998</v>
      </c>
      <c r="BU204" s="236">
        <v>-9116412.1008007899</v>
      </c>
      <c r="BV204" s="236">
        <v>-9116412.1008007899</v>
      </c>
      <c r="BW204" s="236">
        <v>-9116412.1008007899</v>
      </c>
      <c r="BX204" s="236">
        <v>-5270094.1454715002</v>
      </c>
      <c r="BY204" s="236">
        <v>-5270094.1454715095</v>
      </c>
      <c r="BZ204" s="236">
        <v>-5270094.1454715198</v>
      </c>
      <c r="CA204" s="236">
        <v>-74700050.160439998</v>
      </c>
      <c r="CB204" s="236">
        <v>-2403385.8983616098</v>
      </c>
      <c r="CC204" s="236">
        <v>-2403385.8983616098</v>
      </c>
      <c r="CD204" s="236">
        <v>-2403385.8983627302</v>
      </c>
      <c r="CE204" s="236">
        <v>-4289545.9905311801</v>
      </c>
      <c r="CF204" s="236">
        <v>-4289545.9905311801</v>
      </c>
      <c r="CG204" s="236">
        <v>-4289545.9905343</v>
      </c>
      <c r="CH204" s="236">
        <v>-5797593.09250749</v>
      </c>
      <c r="CI204" s="236">
        <v>-5797593.09250749</v>
      </c>
      <c r="CJ204" s="236">
        <v>-5797593.0925127398</v>
      </c>
      <c r="CK204" s="236">
        <v>-3122554.2075505801</v>
      </c>
      <c r="CL204" s="236">
        <v>-3122554.2075505801</v>
      </c>
      <c r="CM204" s="236">
        <v>-3122554.2075692401</v>
      </c>
      <c r="CN204" s="236">
        <v>-46839237.566880703</v>
      </c>
      <c r="CO204" s="236">
        <v>-3209172.4025616702</v>
      </c>
      <c r="CP204" s="236">
        <v>-3209172.4025616702</v>
      </c>
      <c r="CQ204" s="236">
        <v>-3209172.4025670299</v>
      </c>
      <c r="CR204" s="236">
        <v>-6489038.8764556004</v>
      </c>
      <c r="CS204" s="236">
        <v>-6489038.8764556004</v>
      </c>
      <c r="CT204" s="236">
        <v>-6489038.8764492702</v>
      </c>
      <c r="CU204" s="236">
        <v>-9263185.0594621003</v>
      </c>
      <c r="CV204" s="236">
        <v>-9263185.0594621003</v>
      </c>
      <c r="CW204" s="236">
        <v>-9263185.0595036298</v>
      </c>
      <c r="CX204" s="236">
        <v>-4786701.5830618804</v>
      </c>
      <c r="CY204" s="236">
        <v>-4786701.5830618804</v>
      </c>
      <c r="CZ204" s="236">
        <v>-4786701.5830421103</v>
      </c>
      <c r="DA204" s="236">
        <v>-71244293.764644593</v>
      </c>
    </row>
    <row r="205" spans="1:105">
      <c r="A205" s="242" t="s">
        <v>1807</v>
      </c>
      <c r="B205" s="236">
        <v>0</v>
      </c>
      <c r="C205" s="236">
        <v>0</v>
      </c>
      <c r="D205" s="236">
        <v>0</v>
      </c>
      <c r="E205" s="236">
        <v>0</v>
      </c>
      <c r="F205" s="236">
        <v>0</v>
      </c>
      <c r="G205" s="236">
        <v>0</v>
      </c>
      <c r="H205" s="236">
        <v>0</v>
      </c>
      <c r="I205" s="236">
        <v>0</v>
      </c>
      <c r="J205" s="236">
        <v>0</v>
      </c>
      <c r="K205" s="236">
        <v>0</v>
      </c>
      <c r="L205" s="236">
        <v>0</v>
      </c>
      <c r="M205" s="236">
        <v>0</v>
      </c>
      <c r="N205" s="236">
        <v>0</v>
      </c>
      <c r="O205" s="236">
        <v>0</v>
      </c>
      <c r="P205" s="236">
        <v>0</v>
      </c>
      <c r="Q205" s="236">
        <v>0</v>
      </c>
      <c r="R205" s="236">
        <v>0</v>
      </c>
      <c r="S205" s="236">
        <v>0</v>
      </c>
      <c r="T205" s="236">
        <v>0</v>
      </c>
      <c r="U205" s="236">
        <v>0</v>
      </c>
      <c r="V205" s="236">
        <v>0</v>
      </c>
      <c r="W205" s="236">
        <v>0</v>
      </c>
      <c r="X205" s="236">
        <v>0</v>
      </c>
      <c r="Y205" s="236">
        <v>0</v>
      </c>
      <c r="Z205" s="236">
        <v>0</v>
      </c>
      <c r="AA205" s="236">
        <v>0</v>
      </c>
      <c r="AB205" s="236">
        <v>0</v>
      </c>
      <c r="AC205" s="236">
        <v>0</v>
      </c>
      <c r="AD205" s="236">
        <v>0</v>
      </c>
      <c r="AE205" s="236">
        <v>0</v>
      </c>
      <c r="AF205" s="236">
        <v>0</v>
      </c>
      <c r="AG205" s="236">
        <v>0</v>
      </c>
      <c r="AH205" s="236">
        <v>0</v>
      </c>
      <c r="AI205" s="236">
        <v>0</v>
      </c>
      <c r="AJ205" s="236">
        <v>0</v>
      </c>
      <c r="AK205" s="236">
        <v>0</v>
      </c>
      <c r="AL205" s="236">
        <v>0</v>
      </c>
      <c r="AM205" s="236">
        <v>0</v>
      </c>
      <c r="AN205" s="236">
        <v>0</v>
      </c>
      <c r="AO205" s="236">
        <v>0</v>
      </c>
      <c r="AP205" s="236">
        <v>0</v>
      </c>
      <c r="AQ205" s="236">
        <v>0</v>
      </c>
      <c r="AR205" s="236">
        <v>0</v>
      </c>
      <c r="AS205" s="236">
        <v>0</v>
      </c>
      <c r="AT205" s="236">
        <v>0</v>
      </c>
      <c r="AU205" s="236">
        <v>0</v>
      </c>
      <c r="AV205" s="236">
        <v>0</v>
      </c>
      <c r="AW205" s="236">
        <v>0</v>
      </c>
      <c r="AX205" s="236">
        <v>0</v>
      </c>
      <c r="AY205" s="236">
        <v>0</v>
      </c>
      <c r="AZ205" s="236">
        <v>0</v>
      </c>
      <c r="BA205" s="236">
        <v>0</v>
      </c>
      <c r="BB205" s="236">
        <v>0</v>
      </c>
      <c r="BC205" s="236">
        <v>0</v>
      </c>
      <c r="BD205" s="236">
        <v>0</v>
      </c>
      <c r="BE205" s="236">
        <v>0</v>
      </c>
      <c r="BF205" s="236">
        <v>0</v>
      </c>
      <c r="BG205" s="236">
        <v>0</v>
      </c>
      <c r="BH205" s="236">
        <v>0</v>
      </c>
      <c r="BI205" s="236">
        <v>0</v>
      </c>
      <c r="BJ205" s="236">
        <v>0</v>
      </c>
      <c r="BK205" s="236">
        <v>0</v>
      </c>
      <c r="BL205" s="236">
        <v>0</v>
      </c>
      <c r="BM205" s="236">
        <v>0</v>
      </c>
      <c r="BN205" s="236">
        <v>0</v>
      </c>
      <c r="BO205" s="236">
        <v>0</v>
      </c>
      <c r="BP205" s="236">
        <v>0</v>
      </c>
      <c r="BQ205" s="236">
        <v>0</v>
      </c>
      <c r="BR205" s="236">
        <v>0</v>
      </c>
      <c r="BS205" s="236">
        <v>0</v>
      </c>
      <c r="BT205" s="236">
        <v>0</v>
      </c>
      <c r="BU205" s="236">
        <v>0</v>
      </c>
      <c r="BV205" s="236">
        <v>0</v>
      </c>
      <c r="BW205" s="236">
        <v>0</v>
      </c>
      <c r="BX205" s="236">
        <v>0</v>
      </c>
      <c r="BY205" s="236">
        <v>0</v>
      </c>
      <c r="BZ205" s="236">
        <v>0</v>
      </c>
      <c r="CA205" s="236">
        <v>0</v>
      </c>
      <c r="CB205" s="236">
        <v>0</v>
      </c>
      <c r="CC205" s="236">
        <v>0</v>
      </c>
      <c r="CD205" s="236">
        <v>0</v>
      </c>
      <c r="CE205" s="236">
        <v>0</v>
      </c>
      <c r="CF205" s="236">
        <v>0</v>
      </c>
      <c r="CG205" s="236">
        <v>0</v>
      </c>
      <c r="CH205" s="236">
        <v>0</v>
      </c>
      <c r="CI205" s="236">
        <v>0</v>
      </c>
      <c r="CJ205" s="236">
        <v>0</v>
      </c>
      <c r="CK205" s="236">
        <v>0</v>
      </c>
      <c r="CL205" s="236">
        <v>0</v>
      </c>
      <c r="CM205" s="236">
        <v>0</v>
      </c>
      <c r="CN205" s="236">
        <v>0</v>
      </c>
      <c r="CO205" s="236">
        <v>0</v>
      </c>
      <c r="CP205" s="236">
        <v>0</v>
      </c>
      <c r="CQ205" s="236">
        <v>0</v>
      </c>
      <c r="CR205" s="236">
        <v>0</v>
      </c>
      <c r="CS205" s="236">
        <v>0</v>
      </c>
      <c r="CT205" s="236">
        <v>0</v>
      </c>
      <c r="CU205" s="236">
        <v>0</v>
      </c>
      <c r="CV205" s="236">
        <v>0</v>
      </c>
      <c r="CW205" s="236">
        <v>0</v>
      </c>
      <c r="CX205" s="236">
        <v>0</v>
      </c>
      <c r="CY205" s="236">
        <v>0</v>
      </c>
      <c r="CZ205" s="236">
        <v>0</v>
      </c>
      <c r="DA205" s="236">
        <v>0</v>
      </c>
    </row>
    <row r="206" spans="1:105">
      <c r="A206" s="242" t="s">
        <v>1808</v>
      </c>
      <c r="B206" s="236">
        <v>0</v>
      </c>
      <c r="C206" s="236">
        <v>0</v>
      </c>
      <c r="D206" s="236">
        <v>0</v>
      </c>
      <c r="E206" s="236">
        <v>0</v>
      </c>
      <c r="F206" s="236">
        <v>0</v>
      </c>
      <c r="G206" s="236">
        <v>0</v>
      </c>
      <c r="H206" s="236">
        <v>0</v>
      </c>
      <c r="I206" s="236">
        <v>0</v>
      </c>
      <c r="J206" s="236">
        <v>0</v>
      </c>
      <c r="K206" s="236">
        <v>0</v>
      </c>
      <c r="L206" s="236">
        <v>0</v>
      </c>
      <c r="M206" s="236">
        <v>0</v>
      </c>
      <c r="N206" s="236">
        <v>0</v>
      </c>
      <c r="O206" s="236">
        <v>0</v>
      </c>
      <c r="P206" s="236">
        <v>-7321542</v>
      </c>
      <c r="Q206" s="236">
        <v>-12721255</v>
      </c>
      <c r="R206" s="236">
        <v>-7988543</v>
      </c>
      <c r="S206" s="236">
        <v>-6519434</v>
      </c>
      <c r="T206" s="236">
        <v>-6976812</v>
      </c>
      <c r="U206" s="236">
        <v>-8927343</v>
      </c>
      <c r="V206" s="236">
        <v>-8998249</v>
      </c>
      <c r="W206" s="236">
        <v>-5753964</v>
      </c>
      <c r="X206" s="236">
        <v>-5597554</v>
      </c>
      <c r="Y206" s="236">
        <v>-5597554</v>
      </c>
      <c r="Z206" s="236">
        <v>39787779</v>
      </c>
      <c r="AA206" s="236">
        <v>-36614471</v>
      </c>
      <c r="AB206" s="236">
        <v>-9486790</v>
      </c>
      <c r="AC206" s="236">
        <v>-9252323</v>
      </c>
      <c r="AD206" s="236">
        <v>-8428395</v>
      </c>
      <c r="AE206" s="236">
        <v>-10229033</v>
      </c>
      <c r="AF206" s="236">
        <v>-7222323</v>
      </c>
      <c r="AG206" s="236">
        <v>-12446719</v>
      </c>
      <c r="AH206" s="236">
        <v>-11608208</v>
      </c>
      <c r="AI206" s="236">
        <v>-10989460</v>
      </c>
      <c r="AJ206" s="236">
        <v>-12966928</v>
      </c>
      <c r="AK206" s="236">
        <v>-533679.293030967</v>
      </c>
      <c r="AL206" s="236">
        <v>-533679.293030962</v>
      </c>
      <c r="AM206" s="236">
        <v>-533679.29303097702</v>
      </c>
      <c r="AN206" s="236">
        <v>-94231216.879092902</v>
      </c>
      <c r="AO206" s="236">
        <v>-1226525.3722318399</v>
      </c>
      <c r="AP206" s="236">
        <v>-1226525.3722318399</v>
      </c>
      <c r="AQ206" s="236">
        <v>-1226525.3722318399</v>
      </c>
      <c r="AR206" s="236">
        <v>-1341050.7551146001</v>
      </c>
      <c r="AS206" s="236">
        <v>-1341050.7551146001</v>
      </c>
      <c r="AT206" s="236">
        <v>-1341050.7551146001</v>
      </c>
      <c r="AU206" s="236">
        <v>-1732205.88456563</v>
      </c>
      <c r="AV206" s="236">
        <v>-1732205.88456563</v>
      </c>
      <c r="AW206" s="236">
        <v>-1732205.88456563</v>
      </c>
      <c r="AX206" s="236">
        <v>-1126068.70294024</v>
      </c>
      <c r="AY206" s="236">
        <v>-1126068.70294024</v>
      </c>
      <c r="AZ206" s="236">
        <v>-1126068.70294024</v>
      </c>
      <c r="BA206" s="236">
        <v>-16277552.1445569</v>
      </c>
      <c r="BB206" s="236">
        <v>-3620018.46215969</v>
      </c>
      <c r="BC206" s="236">
        <v>-3620018.46215969</v>
      </c>
      <c r="BD206" s="236">
        <v>-3620018.46215969</v>
      </c>
      <c r="BE206" s="236">
        <v>-5798922.3054926395</v>
      </c>
      <c r="BF206" s="236">
        <v>-5798922.3054926395</v>
      </c>
      <c r="BG206" s="236">
        <v>-5798922.3054926395</v>
      </c>
      <c r="BH206" s="236">
        <v>-7808857.7134893704</v>
      </c>
      <c r="BI206" s="236">
        <v>-7808857.7134893704</v>
      </c>
      <c r="BJ206" s="236">
        <v>-7808857.7134893304</v>
      </c>
      <c r="BK206" s="236">
        <v>-4706535.1093033003</v>
      </c>
      <c r="BL206" s="236">
        <v>-4706535.1093033096</v>
      </c>
      <c r="BM206" s="236">
        <v>-4706535.1093032798</v>
      </c>
      <c r="BN206" s="236">
        <v>-65803000.771334998</v>
      </c>
      <c r="BO206" s="236">
        <v>-3831220.5573004498</v>
      </c>
      <c r="BP206" s="236">
        <v>-3831220.55730044</v>
      </c>
      <c r="BQ206" s="236">
        <v>-3831220.5573004498</v>
      </c>
      <c r="BR206" s="236">
        <v>-6682289.9165738998</v>
      </c>
      <c r="BS206" s="236">
        <v>-6682289.9165738998</v>
      </c>
      <c r="BT206" s="236">
        <v>-6682289.9165738998</v>
      </c>
      <c r="BU206" s="236">
        <v>-9116412.1008007899</v>
      </c>
      <c r="BV206" s="236">
        <v>-9116412.1008007899</v>
      </c>
      <c r="BW206" s="236">
        <v>-9116412.1008007899</v>
      </c>
      <c r="BX206" s="236">
        <v>-5270094.1454715002</v>
      </c>
      <c r="BY206" s="236">
        <v>-5270094.1454715095</v>
      </c>
      <c r="BZ206" s="236">
        <v>-5270094.1454715198</v>
      </c>
      <c r="CA206" s="236">
        <v>-74700050.160439998</v>
      </c>
      <c r="CB206" s="236">
        <v>-2403385.8983616098</v>
      </c>
      <c r="CC206" s="236">
        <v>-2403385.8983616098</v>
      </c>
      <c r="CD206" s="236">
        <v>-2403385.8983627302</v>
      </c>
      <c r="CE206" s="236">
        <v>-4289545.9905311801</v>
      </c>
      <c r="CF206" s="236">
        <v>-4289545.9905311801</v>
      </c>
      <c r="CG206" s="236">
        <v>-4289545.9905343</v>
      </c>
      <c r="CH206" s="236">
        <v>-5797593.09250749</v>
      </c>
      <c r="CI206" s="236">
        <v>-5797593.09250749</v>
      </c>
      <c r="CJ206" s="236">
        <v>-5797593.0925127398</v>
      </c>
      <c r="CK206" s="236">
        <v>-3122554.2075505801</v>
      </c>
      <c r="CL206" s="236">
        <v>-3122554.2075505801</v>
      </c>
      <c r="CM206" s="236">
        <v>-3122554.2075692401</v>
      </c>
      <c r="CN206" s="236">
        <v>-46839237.566880703</v>
      </c>
      <c r="CO206" s="236">
        <v>-3209172.4025616702</v>
      </c>
      <c r="CP206" s="236">
        <v>-3209172.4025616702</v>
      </c>
      <c r="CQ206" s="236">
        <v>-3209172.4025670299</v>
      </c>
      <c r="CR206" s="236">
        <v>-6489038.8764556004</v>
      </c>
      <c r="CS206" s="236">
        <v>-6489038.8764556004</v>
      </c>
      <c r="CT206" s="236">
        <v>-6489038.8764492702</v>
      </c>
      <c r="CU206" s="236">
        <v>-9263185.0594621003</v>
      </c>
      <c r="CV206" s="236">
        <v>-9263185.0594621003</v>
      </c>
      <c r="CW206" s="236">
        <v>-9263185.0595036298</v>
      </c>
      <c r="CX206" s="236">
        <v>-4786701.5830618804</v>
      </c>
      <c r="CY206" s="236">
        <v>-4786701.5830618804</v>
      </c>
      <c r="CZ206" s="236">
        <v>-4786701.5830421103</v>
      </c>
      <c r="DA206" s="236">
        <v>-71244293.764644593</v>
      </c>
    </row>
    <row r="207" spans="1:105">
      <c r="A207" s="242" t="s">
        <v>1809</v>
      </c>
      <c r="B207" s="236">
        <v>0</v>
      </c>
      <c r="C207" s="236">
        <v>0</v>
      </c>
      <c r="D207" s="236">
        <v>0</v>
      </c>
      <c r="E207" s="236">
        <v>0</v>
      </c>
      <c r="F207" s="236">
        <v>0</v>
      </c>
      <c r="G207" s="236">
        <v>0</v>
      </c>
      <c r="H207" s="236">
        <v>0</v>
      </c>
      <c r="I207" s="236">
        <v>0</v>
      </c>
      <c r="J207" s="236">
        <v>0</v>
      </c>
      <c r="K207" s="236">
        <v>0</v>
      </c>
      <c r="L207" s="236">
        <v>0</v>
      </c>
      <c r="M207" s="236">
        <v>0</v>
      </c>
      <c r="N207" s="236">
        <v>0</v>
      </c>
      <c r="O207" s="236">
        <v>-36614471</v>
      </c>
      <c r="P207" s="236">
        <v>-36614471</v>
      </c>
      <c r="Q207" s="236">
        <v>-36614471</v>
      </c>
      <c r="R207" s="236">
        <v>-36614471</v>
      </c>
      <c r="S207" s="236">
        <v>-36614471</v>
      </c>
      <c r="T207" s="236">
        <v>-36614471</v>
      </c>
      <c r="U207" s="236">
        <v>-36614471</v>
      </c>
      <c r="V207" s="236">
        <v>-36614471</v>
      </c>
      <c r="W207" s="236">
        <v>-36614471</v>
      </c>
      <c r="X207" s="236">
        <v>-36614471</v>
      </c>
      <c r="Y207" s="236">
        <v>-36614471</v>
      </c>
      <c r="Z207" s="236">
        <v>-36614471</v>
      </c>
      <c r="AA207" s="236">
        <v>-36614471</v>
      </c>
      <c r="AB207" s="236">
        <v>-94231216.879092902</v>
      </c>
      <c r="AC207" s="236">
        <v>-94231216.879092902</v>
      </c>
      <c r="AD207" s="236">
        <v>-94231216.879092902</v>
      </c>
      <c r="AE207" s="236">
        <v>-94231216.879092902</v>
      </c>
      <c r="AF207" s="236">
        <v>-94231216.879092902</v>
      </c>
      <c r="AG207" s="236">
        <v>-94231216.879092902</v>
      </c>
      <c r="AH207" s="236">
        <v>-94231216.879092902</v>
      </c>
      <c r="AI207" s="236">
        <v>-94231216.879092902</v>
      </c>
      <c r="AJ207" s="236">
        <v>-94231216.879092902</v>
      </c>
      <c r="AK207" s="236">
        <v>-94231216.879092902</v>
      </c>
      <c r="AL207" s="236">
        <v>-94231216.879092902</v>
      </c>
      <c r="AM207" s="236">
        <v>-94231216.879092902</v>
      </c>
      <c r="AN207" s="236">
        <v>-94231216.879092902</v>
      </c>
      <c r="AO207" s="236">
        <v>-16277552.1445569</v>
      </c>
      <c r="AP207" s="236">
        <v>-16277552.1445569</v>
      </c>
      <c r="AQ207" s="236">
        <v>-16277552.1445569</v>
      </c>
      <c r="AR207" s="236">
        <v>-16277552.1445569</v>
      </c>
      <c r="AS207" s="236">
        <v>-16277552.1445569</v>
      </c>
      <c r="AT207" s="236">
        <v>-16277552.1445569</v>
      </c>
      <c r="AU207" s="236">
        <v>-16277552.1445569</v>
      </c>
      <c r="AV207" s="236">
        <v>-16277552.1445569</v>
      </c>
      <c r="AW207" s="236">
        <v>-16277552.1445569</v>
      </c>
      <c r="AX207" s="236">
        <v>-16277552.1445569</v>
      </c>
      <c r="AY207" s="236">
        <v>-16277552.1445569</v>
      </c>
      <c r="AZ207" s="236">
        <v>-16277552.1445569</v>
      </c>
      <c r="BA207" s="236">
        <v>-16277552.1445569</v>
      </c>
      <c r="BB207" s="236">
        <v>-65803000.771334998</v>
      </c>
      <c r="BC207" s="236">
        <v>-65803000.771334998</v>
      </c>
      <c r="BD207" s="236">
        <v>-65803000.771334998</v>
      </c>
      <c r="BE207" s="236">
        <v>-65803000.771334998</v>
      </c>
      <c r="BF207" s="236">
        <v>-65803000.771334998</v>
      </c>
      <c r="BG207" s="236">
        <v>-65803000.771334998</v>
      </c>
      <c r="BH207" s="236">
        <v>-65803000.771334998</v>
      </c>
      <c r="BI207" s="236">
        <v>-65803000.771334998</v>
      </c>
      <c r="BJ207" s="236">
        <v>-65803000.771334998</v>
      </c>
      <c r="BK207" s="236">
        <v>-65803000.771334998</v>
      </c>
      <c r="BL207" s="236">
        <v>-65803000.771334998</v>
      </c>
      <c r="BM207" s="236">
        <v>-65803000.771334998</v>
      </c>
      <c r="BN207" s="236">
        <v>-65803000.771334998</v>
      </c>
      <c r="BO207" s="236">
        <v>-74700050.160439998</v>
      </c>
      <c r="BP207" s="236">
        <v>-74700050.160439998</v>
      </c>
      <c r="BQ207" s="236">
        <v>-74700050.160439998</v>
      </c>
      <c r="BR207" s="236">
        <v>-74700050.160439998</v>
      </c>
      <c r="BS207" s="236">
        <v>-74700050.160439998</v>
      </c>
      <c r="BT207" s="236">
        <v>-74700050.160439998</v>
      </c>
      <c r="BU207" s="236">
        <v>-74700050.160439998</v>
      </c>
      <c r="BV207" s="236">
        <v>-74700050.160439998</v>
      </c>
      <c r="BW207" s="236">
        <v>-74700050.160439998</v>
      </c>
      <c r="BX207" s="236">
        <v>-74700050.160439998</v>
      </c>
      <c r="BY207" s="236">
        <v>-74700050.160439998</v>
      </c>
      <c r="BZ207" s="236">
        <v>-74700050.160439998</v>
      </c>
      <c r="CA207" s="236">
        <v>-74700050.160439998</v>
      </c>
      <c r="CB207" s="236">
        <v>-46839237.566880703</v>
      </c>
      <c r="CC207" s="236">
        <v>-46839237.566880703</v>
      </c>
      <c r="CD207" s="236">
        <v>-46839237.566880703</v>
      </c>
      <c r="CE207" s="236">
        <v>-46839237.566880703</v>
      </c>
      <c r="CF207" s="236">
        <v>-46839237.566880703</v>
      </c>
      <c r="CG207" s="236">
        <v>-46839237.566880703</v>
      </c>
      <c r="CH207" s="236">
        <v>-46839237.566880703</v>
      </c>
      <c r="CI207" s="236">
        <v>-46839237.566880703</v>
      </c>
      <c r="CJ207" s="236">
        <v>-46839237.566880703</v>
      </c>
      <c r="CK207" s="236">
        <v>-46839237.566880703</v>
      </c>
      <c r="CL207" s="236">
        <v>-46839237.566880703</v>
      </c>
      <c r="CM207" s="236">
        <v>-46839237.566880703</v>
      </c>
      <c r="CN207" s="236">
        <v>-46839237.566880703</v>
      </c>
      <c r="CO207" s="236">
        <v>-71244293.764644593</v>
      </c>
      <c r="CP207" s="236">
        <v>-71244293.764644593</v>
      </c>
      <c r="CQ207" s="236">
        <v>-71244293.764644593</v>
      </c>
      <c r="CR207" s="236">
        <v>-71244293.764644593</v>
      </c>
      <c r="CS207" s="236">
        <v>-71244293.764644593</v>
      </c>
      <c r="CT207" s="236">
        <v>-71244293.764644593</v>
      </c>
      <c r="CU207" s="236">
        <v>-71244293.764644593</v>
      </c>
      <c r="CV207" s="236">
        <v>-71244293.764644593</v>
      </c>
      <c r="CW207" s="236">
        <v>-71244293.764644593</v>
      </c>
      <c r="CX207" s="236">
        <v>-71244293.764644593</v>
      </c>
      <c r="CY207" s="236">
        <v>-71244293.764644593</v>
      </c>
      <c r="CZ207" s="236">
        <v>-71244293.764644593</v>
      </c>
      <c r="DA207" s="236">
        <v>-71244293.764644593</v>
      </c>
    </row>
    <row r="208" spans="1:105">
      <c r="A208" s="242" t="s">
        <v>1708</v>
      </c>
      <c r="B208" s="236">
        <v>0</v>
      </c>
      <c r="C208" s="236">
        <v>0</v>
      </c>
      <c r="D208" s="236">
        <v>0</v>
      </c>
      <c r="E208" s="236">
        <v>0</v>
      </c>
      <c r="F208" s="236">
        <v>0</v>
      </c>
      <c r="G208" s="236">
        <v>0</v>
      </c>
      <c r="H208" s="236">
        <v>0</v>
      </c>
      <c r="I208" s="236">
        <v>0</v>
      </c>
      <c r="J208" s="236">
        <v>0</v>
      </c>
      <c r="K208" s="236">
        <v>0</v>
      </c>
      <c r="L208" s="236">
        <v>0</v>
      </c>
      <c r="M208" s="236">
        <v>0</v>
      </c>
      <c r="N208" s="236">
        <v>0</v>
      </c>
      <c r="O208" s="236">
        <v>0</v>
      </c>
      <c r="P208" s="236">
        <v>0</v>
      </c>
      <c r="Q208" s="236">
        <v>0</v>
      </c>
      <c r="R208" s="236">
        <v>0</v>
      </c>
      <c r="S208" s="236">
        <v>0</v>
      </c>
      <c r="T208" s="236">
        <v>0</v>
      </c>
      <c r="U208" s="236">
        <v>0</v>
      </c>
      <c r="V208" s="236">
        <v>0</v>
      </c>
      <c r="W208" s="236">
        <v>0</v>
      </c>
      <c r="X208" s="236">
        <v>0</v>
      </c>
      <c r="Y208" s="236">
        <v>0</v>
      </c>
      <c r="Z208" s="236">
        <v>0</v>
      </c>
      <c r="AA208" s="236">
        <v>0</v>
      </c>
      <c r="AB208" s="236">
        <v>1</v>
      </c>
      <c r="AC208" s="236">
        <v>1</v>
      </c>
      <c r="AD208" s="236">
        <v>1</v>
      </c>
      <c r="AE208" s="236">
        <v>1</v>
      </c>
      <c r="AF208" s="236">
        <v>1</v>
      </c>
      <c r="AG208" s="236">
        <v>1</v>
      </c>
      <c r="AH208" s="236">
        <v>1</v>
      </c>
      <c r="AI208" s="236">
        <v>1</v>
      </c>
      <c r="AJ208" s="236">
        <v>1</v>
      </c>
      <c r="AK208" s="236">
        <v>1</v>
      </c>
      <c r="AL208" s="236">
        <v>1</v>
      </c>
      <c r="AM208" s="236">
        <v>1</v>
      </c>
      <c r="AN208" s="236">
        <v>1</v>
      </c>
      <c r="AO208" s="236">
        <v>0</v>
      </c>
      <c r="AP208" s="236">
        <v>0</v>
      </c>
      <c r="AQ208" s="236">
        <v>0</v>
      </c>
      <c r="AR208" s="236">
        <v>0</v>
      </c>
      <c r="AS208" s="236">
        <v>0</v>
      </c>
      <c r="AT208" s="236">
        <v>0</v>
      </c>
      <c r="AU208" s="236">
        <v>0</v>
      </c>
      <c r="AV208" s="236">
        <v>0</v>
      </c>
      <c r="AW208" s="236">
        <v>0</v>
      </c>
      <c r="AX208" s="236">
        <v>0</v>
      </c>
      <c r="AY208" s="236">
        <v>0</v>
      </c>
      <c r="AZ208" s="236">
        <v>0</v>
      </c>
      <c r="BA208" s="236">
        <v>0</v>
      </c>
      <c r="BB208" s="236">
        <v>0</v>
      </c>
      <c r="BC208" s="236">
        <v>0</v>
      </c>
      <c r="BD208" s="236">
        <v>0</v>
      </c>
      <c r="BE208" s="236">
        <v>0</v>
      </c>
      <c r="BF208" s="236">
        <v>0</v>
      </c>
      <c r="BG208" s="236">
        <v>0</v>
      </c>
      <c r="BH208" s="236">
        <v>0</v>
      </c>
      <c r="BI208" s="236">
        <v>0</v>
      </c>
      <c r="BJ208" s="236">
        <v>0</v>
      </c>
      <c r="BK208" s="236">
        <v>0</v>
      </c>
      <c r="BL208" s="236">
        <v>0</v>
      </c>
      <c r="BM208" s="236">
        <v>0</v>
      </c>
      <c r="BN208" s="236">
        <v>0</v>
      </c>
      <c r="BO208" s="236">
        <v>0</v>
      </c>
      <c r="BP208" s="236">
        <v>0</v>
      </c>
      <c r="BQ208" s="236">
        <v>0</v>
      </c>
      <c r="BR208" s="236">
        <v>0</v>
      </c>
      <c r="BS208" s="236">
        <v>0</v>
      </c>
      <c r="BT208" s="236">
        <v>0</v>
      </c>
      <c r="BU208" s="236">
        <v>0</v>
      </c>
      <c r="BV208" s="236">
        <v>0</v>
      </c>
      <c r="BW208" s="236">
        <v>0</v>
      </c>
      <c r="BX208" s="236">
        <v>0</v>
      </c>
      <c r="BY208" s="236">
        <v>0</v>
      </c>
      <c r="BZ208" s="236">
        <v>0</v>
      </c>
      <c r="CA208" s="236">
        <v>0</v>
      </c>
      <c r="CB208" s="236">
        <v>0</v>
      </c>
      <c r="CC208" s="236">
        <v>0</v>
      </c>
      <c r="CD208" s="236">
        <v>0</v>
      </c>
      <c r="CE208" s="236">
        <v>0</v>
      </c>
      <c r="CF208" s="236">
        <v>0</v>
      </c>
      <c r="CG208" s="236">
        <v>0</v>
      </c>
      <c r="CH208" s="236">
        <v>0</v>
      </c>
      <c r="CI208" s="236">
        <v>0</v>
      </c>
      <c r="CJ208" s="236">
        <v>0</v>
      </c>
      <c r="CK208" s="236">
        <v>0</v>
      </c>
      <c r="CL208" s="236">
        <v>0</v>
      </c>
      <c r="CM208" s="236">
        <v>0</v>
      </c>
      <c r="CN208" s="236">
        <v>0</v>
      </c>
      <c r="CO208" s="236">
        <v>0</v>
      </c>
      <c r="CP208" s="236">
        <v>0</v>
      </c>
      <c r="CQ208" s="236">
        <v>0</v>
      </c>
      <c r="CR208" s="236">
        <v>0</v>
      </c>
      <c r="CS208" s="236">
        <v>0</v>
      </c>
      <c r="CT208" s="236">
        <v>0</v>
      </c>
      <c r="CU208" s="236">
        <v>0</v>
      </c>
      <c r="CV208" s="236">
        <v>0</v>
      </c>
      <c r="CW208" s="236">
        <v>0</v>
      </c>
      <c r="CX208" s="236">
        <v>0</v>
      </c>
      <c r="CY208" s="236">
        <v>0</v>
      </c>
      <c r="CZ208" s="236">
        <v>0</v>
      </c>
      <c r="DA208" s="236">
        <v>0</v>
      </c>
    </row>
    <row r="209" spans="1:105">
      <c r="A209" s="242" t="s">
        <v>1810</v>
      </c>
      <c r="B209" s="236">
        <v>0</v>
      </c>
      <c r="C209" s="236">
        <v>0</v>
      </c>
      <c r="D209" s="236">
        <v>0</v>
      </c>
      <c r="E209" s="236">
        <v>0</v>
      </c>
      <c r="F209" s="236">
        <v>0</v>
      </c>
      <c r="G209" s="236">
        <v>0</v>
      </c>
      <c r="H209" s="236">
        <v>0</v>
      </c>
      <c r="I209" s="236">
        <v>0</v>
      </c>
      <c r="J209" s="236">
        <v>0</v>
      </c>
      <c r="K209" s="236">
        <v>0</v>
      </c>
      <c r="L209" s="236">
        <v>0</v>
      </c>
      <c r="M209" s="236">
        <v>0</v>
      </c>
      <c r="N209" s="236">
        <v>0</v>
      </c>
      <c r="O209" s="236">
        <v>0</v>
      </c>
      <c r="P209" s="236">
        <v>0</v>
      </c>
      <c r="Q209" s="236">
        <v>0</v>
      </c>
      <c r="R209" s="236">
        <v>0</v>
      </c>
      <c r="S209" s="236">
        <v>0</v>
      </c>
      <c r="T209" s="236">
        <v>0</v>
      </c>
      <c r="U209" s="236">
        <v>0</v>
      </c>
      <c r="V209" s="236">
        <v>0</v>
      </c>
      <c r="W209" s="236">
        <v>0</v>
      </c>
      <c r="X209" s="236">
        <v>0</v>
      </c>
      <c r="Y209" s="236">
        <v>0</v>
      </c>
      <c r="Z209" s="236">
        <v>0</v>
      </c>
      <c r="AA209" s="236">
        <v>0</v>
      </c>
      <c r="AB209" s="236">
        <v>1</v>
      </c>
      <c r="AC209" s="236">
        <v>1</v>
      </c>
      <c r="AD209" s="236">
        <v>1</v>
      </c>
      <c r="AE209" s="236">
        <v>1</v>
      </c>
      <c r="AF209" s="236">
        <v>1</v>
      </c>
      <c r="AG209" s="236">
        <v>1</v>
      </c>
      <c r="AH209" s="236">
        <v>1</v>
      </c>
      <c r="AI209" s="236">
        <v>1</v>
      </c>
      <c r="AJ209" s="236">
        <v>1</v>
      </c>
      <c r="AK209" s="236">
        <v>1</v>
      </c>
      <c r="AL209" s="236">
        <v>1</v>
      </c>
      <c r="AM209" s="236">
        <v>1</v>
      </c>
      <c r="AN209" s="236">
        <v>1</v>
      </c>
      <c r="AO209" s="236">
        <v>0</v>
      </c>
      <c r="AP209" s="236">
        <v>0</v>
      </c>
      <c r="AQ209" s="236">
        <v>0</v>
      </c>
      <c r="AR209" s="236">
        <v>0</v>
      </c>
      <c r="AS209" s="236">
        <v>0</v>
      </c>
      <c r="AT209" s="236">
        <v>0</v>
      </c>
      <c r="AU209" s="236">
        <v>0</v>
      </c>
      <c r="AV209" s="236">
        <v>0</v>
      </c>
      <c r="AW209" s="236">
        <v>0</v>
      </c>
      <c r="AX209" s="236">
        <v>0</v>
      </c>
      <c r="AY209" s="236">
        <v>0</v>
      </c>
      <c r="AZ209" s="236">
        <v>0</v>
      </c>
      <c r="BA209" s="236">
        <v>0</v>
      </c>
      <c r="BB209" s="236">
        <v>0</v>
      </c>
      <c r="BC209" s="236">
        <v>0</v>
      </c>
      <c r="BD209" s="236">
        <v>0</v>
      </c>
      <c r="BE209" s="236">
        <v>0</v>
      </c>
      <c r="BF209" s="236">
        <v>0</v>
      </c>
      <c r="BG209" s="236">
        <v>0</v>
      </c>
      <c r="BH209" s="236">
        <v>0</v>
      </c>
      <c r="BI209" s="236">
        <v>0</v>
      </c>
      <c r="BJ209" s="236">
        <v>0</v>
      </c>
      <c r="BK209" s="236">
        <v>0</v>
      </c>
      <c r="BL209" s="236">
        <v>0</v>
      </c>
      <c r="BM209" s="236">
        <v>0</v>
      </c>
      <c r="BN209" s="236">
        <v>0</v>
      </c>
      <c r="BO209" s="236">
        <v>0</v>
      </c>
      <c r="BP209" s="236">
        <v>0</v>
      </c>
      <c r="BQ209" s="236">
        <v>0</v>
      </c>
      <c r="BR209" s="236">
        <v>0</v>
      </c>
      <c r="BS209" s="236">
        <v>0</v>
      </c>
      <c r="BT209" s="236">
        <v>0</v>
      </c>
      <c r="BU209" s="236">
        <v>0</v>
      </c>
      <c r="BV209" s="236">
        <v>0</v>
      </c>
      <c r="BW209" s="236">
        <v>0</v>
      </c>
      <c r="BX209" s="236">
        <v>0</v>
      </c>
      <c r="BY209" s="236">
        <v>0</v>
      </c>
      <c r="BZ209" s="236">
        <v>0</v>
      </c>
      <c r="CA209" s="236">
        <v>0</v>
      </c>
      <c r="CB209" s="236">
        <v>0</v>
      </c>
      <c r="CC209" s="236">
        <v>0</v>
      </c>
      <c r="CD209" s="236">
        <v>0</v>
      </c>
      <c r="CE209" s="236">
        <v>0</v>
      </c>
      <c r="CF209" s="236">
        <v>0</v>
      </c>
      <c r="CG209" s="236">
        <v>0</v>
      </c>
      <c r="CH209" s="236">
        <v>0</v>
      </c>
      <c r="CI209" s="236">
        <v>0</v>
      </c>
      <c r="CJ209" s="236">
        <v>0</v>
      </c>
      <c r="CK209" s="236">
        <v>0</v>
      </c>
      <c r="CL209" s="236">
        <v>0</v>
      </c>
      <c r="CM209" s="236">
        <v>0</v>
      </c>
      <c r="CN209" s="236">
        <v>0</v>
      </c>
      <c r="CO209" s="236">
        <v>0</v>
      </c>
      <c r="CP209" s="236">
        <v>0</v>
      </c>
      <c r="CQ209" s="236">
        <v>0</v>
      </c>
      <c r="CR209" s="236">
        <v>0</v>
      </c>
      <c r="CS209" s="236">
        <v>0</v>
      </c>
      <c r="CT209" s="236">
        <v>0</v>
      </c>
      <c r="CU209" s="236">
        <v>0</v>
      </c>
      <c r="CV209" s="236">
        <v>0</v>
      </c>
      <c r="CW209" s="236">
        <v>0</v>
      </c>
      <c r="CX209" s="236">
        <v>0</v>
      </c>
      <c r="CY209" s="236">
        <v>0</v>
      </c>
      <c r="CZ209" s="236">
        <v>0</v>
      </c>
      <c r="DA209" s="236">
        <v>0</v>
      </c>
    </row>
    <row r="210" spans="1:105">
      <c r="A210" s="242" t="s">
        <v>1811</v>
      </c>
      <c r="B210" s="236">
        <v>0</v>
      </c>
      <c r="C210" s="236">
        <v>0</v>
      </c>
      <c r="D210" s="236">
        <v>0</v>
      </c>
      <c r="E210" s="236">
        <v>0</v>
      </c>
      <c r="F210" s="236">
        <v>0</v>
      </c>
      <c r="G210" s="236">
        <v>0</v>
      </c>
      <c r="H210" s="236">
        <v>0</v>
      </c>
      <c r="I210" s="236">
        <v>0</v>
      </c>
      <c r="J210" s="236">
        <v>0</v>
      </c>
      <c r="K210" s="236">
        <v>0</v>
      </c>
      <c r="L210" s="236">
        <v>0</v>
      </c>
      <c r="M210" s="236">
        <v>0</v>
      </c>
      <c r="N210" s="236">
        <v>0</v>
      </c>
      <c r="O210" s="236">
        <v>0</v>
      </c>
      <c r="P210" s="236">
        <v>0</v>
      </c>
      <c r="Q210" s="236">
        <v>0</v>
      </c>
      <c r="R210" s="236">
        <v>0</v>
      </c>
      <c r="S210" s="236">
        <v>0</v>
      </c>
      <c r="T210" s="236">
        <v>0</v>
      </c>
      <c r="U210" s="236">
        <v>0</v>
      </c>
      <c r="V210" s="236">
        <v>0</v>
      </c>
      <c r="W210" s="236">
        <v>0</v>
      </c>
      <c r="X210" s="236">
        <v>0</v>
      </c>
      <c r="Y210" s="236">
        <v>0</v>
      </c>
      <c r="Z210" s="236">
        <v>0</v>
      </c>
      <c r="AA210" s="236">
        <v>0</v>
      </c>
      <c r="AB210" s="236">
        <v>0</v>
      </c>
      <c r="AC210" s="236">
        <v>0</v>
      </c>
      <c r="AD210" s="236">
        <v>0</v>
      </c>
      <c r="AE210" s="236">
        <v>0</v>
      </c>
      <c r="AF210" s="236">
        <v>0</v>
      </c>
      <c r="AG210" s="236">
        <v>0</v>
      </c>
      <c r="AH210" s="236">
        <v>0</v>
      </c>
      <c r="AI210" s="236">
        <v>0</v>
      </c>
      <c r="AJ210" s="236">
        <v>0</v>
      </c>
      <c r="AK210" s="236">
        <v>0</v>
      </c>
      <c r="AL210" s="236">
        <v>0</v>
      </c>
      <c r="AM210" s="236">
        <v>0</v>
      </c>
      <c r="AN210" s="236">
        <v>0</v>
      </c>
      <c r="AO210" s="236">
        <v>0</v>
      </c>
      <c r="AP210" s="236">
        <v>0</v>
      </c>
      <c r="AQ210" s="236">
        <v>0</v>
      </c>
      <c r="AR210" s="236">
        <v>0</v>
      </c>
      <c r="AS210" s="236">
        <v>0</v>
      </c>
      <c r="AT210" s="236">
        <v>0</v>
      </c>
      <c r="AU210" s="236">
        <v>0</v>
      </c>
      <c r="AV210" s="236">
        <v>0</v>
      </c>
      <c r="AW210" s="236">
        <v>0</v>
      </c>
      <c r="AX210" s="236">
        <v>0</v>
      </c>
      <c r="AY210" s="236">
        <v>0</v>
      </c>
      <c r="AZ210" s="236">
        <v>0</v>
      </c>
      <c r="BA210" s="236">
        <v>0</v>
      </c>
      <c r="BB210" s="236">
        <v>0</v>
      </c>
      <c r="BC210" s="236">
        <v>0</v>
      </c>
      <c r="BD210" s="236">
        <v>0</v>
      </c>
      <c r="BE210" s="236">
        <v>0</v>
      </c>
      <c r="BF210" s="236">
        <v>0</v>
      </c>
      <c r="BG210" s="236">
        <v>0</v>
      </c>
      <c r="BH210" s="236">
        <v>0</v>
      </c>
      <c r="BI210" s="236">
        <v>0</v>
      </c>
      <c r="BJ210" s="236">
        <v>0</v>
      </c>
      <c r="BK210" s="236">
        <v>0</v>
      </c>
      <c r="BL210" s="236">
        <v>0</v>
      </c>
      <c r="BM210" s="236">
        <v>0</v>
      </c>
      <c r="BN210" s="236">
        <v>0</v>
      </c>
      <c r="BO210" s="236">
        <v>0</v>
      </c>
      <c r="BP210" s="236">
        <v>0</v>
      </c>
      <c r="BQ210" s="236">
        <v>0</v>
      </c>
      <c r="BR210" s="236">
        <v>0</v>
      </c>
      <c r="BS210" s="236">
        <v>0</v>
      </c>
      <c r="BT210" s="236">
        <v>0</v>
      </c>
      <c r="BU210" s="236">
        <v>0</v>
      </c>
      <c r="BV210" s="236">
        <v>0</v>
      </c>
      <c r="BW210" s="236">
        <v>0</v>
      </c>
      <c r="BX210" s="236">
        <v>0</v>
      </c>
      <c r="BY210" s="236">
        <v>0</v>
      </c>
      <c r="BZ210" s="236">
        <v>0</v>
      </c>
      <c r="CA210" s="236">
        <v>0</v>
      </c>
      <c r="CB210" s="236">
        <v>0</v>
      </c>
      <c r="CC210" s="236">
        <v>0</v>
      </c>
      <c r="CD210" s="236">
        <v>0</v>
      </c>
      <c r="CE210" s="236">
        <v>0</v>
      </c>
      <c r="CF210" s="236">
        <v>0</v>
      </c>
      <c r="CG210" s="236">
        <v>0</v>
      </c>
      <c r="CH210" s="236">
        <v>0</v>
      </c>
      <c r="CI210" s="236">
        <v>0</v>
      </c>
      <c r="CJ210" s="236">
        <v>0</v>
      </c>
      <c r="CK210" s="236">
        <v>0</v>
      </c>
      <c r="CL210" s="236">
        <v>0</v>
      </c>
      <c r="CM210" s="236">
        <v>0</v>
      </c>
      <c r="CN210" s="236">
        <v>0</v>
      </c>
      <c r="CO210" s="236">
        <v>0</v>
      </c>
      <c r="CP210" s="236">
        <v>0</v>
      </c>
      <c r="CQ210" s="236">
        <v>0</v>
      </c>
      <c r="CR210" s="236">
        <v>0</v>
      </c>
      <c r="CS210" s="236">
        <v>0</v>
      </c>
      <c r="CT210" s="236">
        <v>0</v>
      </c>
      <c r="CU210" s="236">
        <v>0</v>
      </c>
      <c r="CV210" s="236">
        <v>0</v>
      </c>
      <c r="CW210" s="236">
        <v>0</v>
      </c>
      <c r="CX210" s="236">
        <v>0</v>
      </c>
      <c r="CY210" s="236">
        <v>0</v>
      </c>
      <c r="CZ210" s="236">
        <v>0</v>
      </c>
      <c r="DA210" s="236">
        <v>0</v>
      </c>
    </row>
    <row r="211" spans="1:105">
      <c r="A211" s="242" t="s">
        <v>1812</v>
      </c>
      <c r="B211" s="236">
        <v>0</v>
      </c>
      <c r="C211" s="236">
        <v>0</v>
      </c>
      <c r="D211" s="236">
        <v>0</v>
      </c>
      <c r="E211" s="236">
        <v>0</v>
      </c>
      <c r="F211" s="236">
        <v>0</v>
      </c>
      <c r="G211" s="236">
        <v>0</v>
      </c>
      <c r="H211" s="236">
        <v>0</v>
      </c>
      <c r="I211" s="236">
        <v>0</v>
      </c>
      <c r="J211" s="236">
        <v>0</v>
      </c>
      <c r="K211" s="236">
        <v>0</v>
      </c>
      <c r="L211" s="236">
        <v>0</v>
      </c>
      <c r="M211" s="236">
        <v>0</v>
      </c>
      <c r="N211" s="236">
        <v>0</v>
      </c>
      <c r="O211" s="236">
        <v>0</v>
      </c>
      <c r="P211" s="236">
        <v>0</v>
      </c>
      <c r="Q211" s="236">
        <v>0</v>
      </c>
      <c r="R211" s="236">
        <v>0</v>
      </c>
      <c r="S211" s="236">
        <v>0</v>
      </c>
      <c r="T211" s="236">
        <v>0</v>
      </c>
      <c r="U211" s="236">
        <v>0</v>
      </c>
      <c r="V211" s="236">
        <v>0</v>
      </c>
      <c r="W211" s="236">
        <v>0</v>
      </c>
      <c r="X211" s="236">
        <v>0</v>
      </c>
      <c r="Y211" s="236">
        <v>0</v>
      </c>
      <c r="Z211" s="236">
        <v>0</v>
      </c>
      <c r="AA211" s="236">
        <v>0</v>
      </c>
      <c r="AB211" s="236">
        <v>0</v>
      </c>
      <c r="AC211" s="236">
        <v>0</v>
      </c>
      <c r="AD211" s="236">
        <v>0</v>
      </c>
      <c r="AE211" s="236">
        <v>0</v>
      </c>
      <c r="AF211" s="236">
        <v>0</v>
      </c>
      <c r="AG211" s="236">
        <v>0</v>
      </c>
      <c r="AH211" s="236">
        <v>0</v>
      </c>
      <c r="AI211" s="236">
        <v>0</v>
      </c>
      <c r="AJ211" s="236">
        <v>0</v>
      </c>
      <c r="AK211" s="236">
        <v>0</v>
      </c>
      <c r="AL211" s="236">
        <v>0</v>
      </c>
      <c r="AM211" s="236">
        <v>0</v>
      </c>
      <c r="AN211" s="236">
        <v>0</v>
      </c>
      <c r="AO211" s="236">
        <v>0</v>
      </c>
      <c r="AP211" s="236">
        <v>0</v>
      </c>
      <c r="AQ211" s="236">
        <v>0</v>
      </c>
      <c r="AR211" s="236">
        <v>0</v>
      </c>
      <c r="AS211" s="236">
        <v>0</v>
      </c>
      <c r="AT211" s="236">
        <v>0</v>
      </c>
      <c r="AU211" s="236">
        <v>0</v>
      </c>
      <c r="AV211" s="236">
        <v>0</v>
      </c>
      <c r="AW211" s="236">
        <v>0</v>
      </c>
      <c r="AX211" s="236">
        <v>0</v>
      </c>
      <c r="AY211" s="236">
        <v>0</v>
      </c>
      <c r="AZ211" s="236">
        <v>0</v>
      </c>
      <c r="BA211" s="236">
        <v>0</v>
      </c>
      <c r="BB211" s="236">
        <v>0</v>
      </c>
      <c r="BC211" s="236">
        <v>0</v>
      </c>
      <c r="BD211" s="236">
        <v>0</v>
      </c>
      <c r="BE211" s="236">
        <v>0</v>
      </c>
      <c r="BF211" s="236">
        <v>0</v>
      </c>
      <c r="BG211" s="236">
        <v>0</v>
      </c>
      <c r="BH211" s="236">
        <v>0</v>
      </c>
      <c r="BI211" s="236">
        <v>0</v>
      </c>
      <c r="BJ211" s="236">
        <v>0</v>
      </c>
      <c r="BK211" s="236">
        <v>0</v>
      </c>
      <c r="BL211" s="236">
        <v>0</v>
      </c>
      <c r="BM211" s="236">
        <v>0</v>
      </c>
      <c r="BN211" s="236">
        <v>0</v>
      </c>
      <c r="BO211" s="236">
        <v>0</v>
      </c>
      <c r="BP211" s="236">
        <v>0</v>
      </c>
      <c r="BQ211" s="236">
        <v>0</v>
      </c>
      <c r="BR211" s="236">
        <v>0</v>
      </c>
      <c r="BS211" s="236">
        <v>0</v>
      </c>
      <c r="BT211" s="236">
        <v>0</v>
      </c>
      <c r="BU211" s="236">
        <v>0</v>
      </c>
      <c r="BV211" s="236">
        <v>0</v>
      </c>
      <c r="BW211" s="236">
        <v>0</v>
      </c>
      <c r="BX211" s="236">
        <v>0</v>
      </c>
      <c r="BY211" s="236">
        <v>0</v>
      </c>
      <c r="BZ211" s="236">
        <v>0</v>
      </c>
      <c r="CA211" s="236">
        <v>0</v>
      </c>
      <c r="CB211" s="236">
        <v>0</v>
      </c>
      <c r="CC211" s="236">
        <v>0</v>
      </c>
      <c r="CD211" s="236">
        <v>0</v>
      </c>
      <c r="CE211" s="236">
        <v>0</v>
      </c>
      <c r="CF211" s="236">
        <v>0</v>
      </c>
      <c r="CG211" s="236">
        <v>0</v>
      </c>
      <c r="CH211" s="236">
        <v>0</v>
      </c>
      <c r="CI211" s="236">
        <v>0</v>
      </c>
      <c r="CJ211" s="236">
        <v>0</v>
      </c>
      <c r="CK211" s="236">
        <v>0</v>
      </c>
      <c r="CL211" s="236">
        <v>0</v>
      </c>
      <c r="CM211" s="236">
        <v>0</v>
      </c>
      <c r="CN211" s="236">
        <v>0</v>
      </c>
      <c r="CO211" s="236">
        <v>0</v>
      </c>
      <c r="CP211" s="236">
        <v>0</v>
      </c>
      <c r="CQ211" s="236">
        <v>0</v>
      </c>
      <c r="CR211" s="236">
        <v>0</v>
      </c>
      <c r="CS211" s="236">
        <v>0</v>
      </c>
      <c r="CT211" s="236">
        <v>0</v>
      </c>
      <c r="CU211" s="236">
        <v>0</v>
      </c>
      <c r="CV211" s="236">
        <v>0</v>
      </c>
      <c r="CW211" s="236">
        <v>0</v>
      </c>
      <c r="CX211" s="236">
        <v>0</v>
      </c>
      <c r="CY211" s="236">
        <v>0</v>
      </c>
      <c r="CZ211" s="236">
        <v>0</v>
      </c>
      <c r="DA211" s="236">
        <v>0</v>
      </c>
    </row>
    <row r="212" spans="1:105">
      <c r="A212" s="242" t="s">
        <v>1813</v>
      </c>
      <c r="B212" s="236">
        <v>0</v>
      </c>
      <c r="C212" s="236">
        <v>0</v>
      </c>
      <c r="D212" s="236">
        <v>0</v>
      </c>
      <c r="E212" s="236">
        <v>0</v>
      </c>
      <c r="F212" s="236">
        <v>0</v>
      </c>
      <c r="G212" s="236">
        <v>0</v>
      </c>
      <c r="H212" s="236">
        <v>0</v>
      </c>
      <c r="I212" s="236">
        <v>0</v>
      </c>
      <c r="J212" s="236">
        <v>0</v>
      </c>
      <c r="K212" s="236">
        <v>0</v>
      </c>
      <c r="L212" s="236">
        <v>0</v>
      </c>
      <c r="M212" s="236">
        <v>0</v>
      </c>
      <c r="N212" s="236">
        <v>0</v>
      </c>
      <c r="O212" s="236">
        <v>0</v>
      </c>
      <c r="P212" s="236">
        <v>0</v>
      </c>
      <c r="Q212" s="236">
        <v>0</v>
      </c>
      <c r="R212" s="236">
        <v>0</v>
      </c>
      <c r="S212" s="236">
        <v>0</v>
      </c>
      <c r="T212" s="236">
        <v>0</v>
      </c>
      <c r="U212" s="236">
        <v>0</v>
      </c>
      <c r="V212" s="236">
        <v>0</v>
      </c>
      <c r="W212" s="236">
        <v>0</v>
      </c>
      <c r="X212" s="236">
        <v>0</v>
      </c>
      <c r="Y212" s="236">
        <v>0</v>
      </c>
      <c r="Z212" s="236">
        <v>0</v>
      </c>
      <c r="AA212" s="236">
        <v>0</v>
      </c>
      <c r="AB212" s="236">
        <v>1</v>
      </c>
      <c r="AC212" s="236">
        <v>1</v>
      </c>
      <c r="AD212" s="236">
        <v>1</v>
      </c>
      <c r="AE212" s="236">
        <v>1</v>
      </c>
      <c r="AF212" s="236">
        <v>1</v>
      </c>
      <c r="AG212" s="236">
        <v>1</v>
      </c>
      <c r="AH212" s="236">
        <v>1</v>
      </c>
      <c r="AI212" s="236">
        <v>1</v>
      </c>
      <c r="AJ212" s="236">
        <v>1</v>
      </c>
      <c r="AK212" s="236">
        <v>1</v>
      </c>
      <c r="AL212" s="236">
        <v>1</v>
      </c>
      <c r="AM212" s="236">
        <v>1</v>
      </c>
      <c r="AN212" s="236">
        <v>12</v>
      </c>
      <c r="AO212" s="236">
        <v>0</v>
      </c>
      <c r="AP212" s="236">
        <v>0</v>
      </c>
      <c r="AQ212" s="236">
        <v>0</v>
      </c>
      <c r="AR212" s="236">
        <v>0</v>
      </c>
      <c r="AS212" s="236">
        <v>0</v>
      </c>
      <c r="AT212" s="236">
        <v>0</v>
      </c>
      <c r="AU212" s="236">
        <v>0</v>
      </c>
      <c r="AV212" s="236">
        <v>0</v>
      </c>
      <c r="AW212" s="236">
        <v>0</v>
      </c>
      <c r="AX212" s="236">
        <v>0</v>
      </c>
      <c r="AY212" s="236">
        <v>0</v>
      </c>
      <c r="AZ212" s="236">
        <v>0</v>
      </c>
      <c r="BA212" s="236">
        <v>0</v>
      </c>
      <c r="BB212" s="236">
        <v>0</v>
      </c>
      <c r="BC212" s="236">
        <v>0</v>
      </c>
      <c r="BD212" s="236">
        <v>0</v>
      </c>
      <c r="BE212" s="236">
        <v>0</v>
      </c>
      <c r="BF212" s="236">
        <v>0</v>
      </c>
      <c r="BG212" s="236">
        <v>0</v>
      </c>
      <c r="BH212" s="236">
        <v>0</v>
      </c>
      <c r="BI212" s="236">
        <v>0</v>
      </c>
      <c r="BJ212" s="236">
        <v>0</v>
      </c>
      <c r="BK212" s="236">
        <v>0</v>
      </c>
      <c r="BL212" s="236">
        <v>0</v>
      </c>
      <c r="BM212" s="236">
        <v>0</v>
      </c>
      <c r="BN212" s="236">
        <v>0</v>
      </c>
      <c r="BO212" s="236">
        <v>0</v>
      </c>
      <c r="BP212" s="236">
        <v>0</v>
      </c>
      <c r="BQ212" s="236">
        <v>0</v>
      </c>
      <c r="BR212" s="236">
        <v>0</v>
      </c>
      <c r="BS212" s="236">
        <v>0</v>
      </c>
      <c r="BT212" s="236">
        <v>0</v>
      </c>
      <c r="BU212" s="236">
        <v>0</v>
      </c>
      <c r="BV212" s="236">
        <v>0</v>
      </c>
      <c r="BW212" s="236">
        <v>0</v>
      </c>
      <c r="BX212" s="236">
        <v>0</v>
      </c>
      <c r="BY212" s="236">
        <v>0</v>
      </c>
      <c r="BZ212" s="236">
        <v>0</v>
      </c>
      <c r="CA212" s="236">
        <v>0</v>
      </c>
      <c r="CB212" s="236">
        <v>0</v>
      </c>
      <c r="CC212" s="236">
        <v>0</v>
      </c>
      <c r="CD212" s="236">
        <v>0</v>
      </c>
      <c r="CE212" s="236">
        <v>0</v>
      </c>
      <c r="CF212" s="236">
        <v>0</v>
      </c>
      <c r="CG212" s="236">
        <v>0</v>
      </c>
      <c r="CH212" s="236">
        <v>0</v>
      </c>
      <c r="CI212" s="236">
        <v>0</v>
      </c>
      <c r="CJ212" s="236">
        <v>0</v>
      </c>
      <c r="CK212" s="236">
        <v>0</v>
      </c>
      <c r="CL212" s="236">
        <v>0</v>
      </c>
      <c r="CM212" s="236">
        <v>0</v>
      </c>
      <c r="CN212" s="236">
        <v>0</v>
      </c>
      <c r="CO212" s="236">
        <v>0</v>
      </c>
      <c r="CP212" s="236">
        <v>0</v>
      </c>
      <c r="CQ212" s="236">
        <v>0</v>
      </c>
      <c r="CR212" s="236">
        <v>0</v>
      </c>
      <c r="CS212" s="236">
        <v>0</v>
      </c>
      <c r="CT212" s="236">
        <v>0</v>
      </c>
      <c r="CU212" s="236">
        <v>0</v>
      </c>
      <c r="CV212" s="236">
        <v>0</v>
      </c>
      <c r="CW212" s="236">
        <v>0</v>
      </c>
      <c r="CX212" s="236">
        <v>0</v>
      </c>
      <c r="CY212" s="236">
        <v>0</v>
      </c>
      <c r="CZ212" s="236">
        <v>0</v>
      </c>
      <c r="DA212" s="236">
        <v>0</v>
      </c>
    </row>
    <row r="213" spans="1:105">
      <c r="A213" s="242" t="s">
        <v>1814</v>
      </c>
      <c r="B213" s="236">
        <v>0</v>
      </c>
      <c r="C213" s="236">
        <v>0</v>
      </c>
      <c r="D213" s="236">
        <v>0</v>
      </c>
      <c r="E213" s="236">
        <v>0</v>
      </c>
      <c r="F213" s="236">
        <v>0</v>
      </c>
      <c r="G213" s="236">
        <v>0</v>
      </c>
      <c r="H213" s="236">
        <v>0</v>
      </c>
      <c r="I213" s="236">
        <v>0</v>
      </c>
      <c r="J213" s="236">
        <v>0</v>
      </c>
      <c r="K213" s="236">
        <v>0</v>
      </c>
      <c r="L213" s="236">
        <v>0</v>
      </c>
      <c r="M213" s="236">
        <v>0</v>
      </c>
      <c r="N213" s="236">
        <v>0</v>
      </c>
      <c r="O213" s="236">
        <v>0</v>
      </c>
      <c r="P213" s="236">
        <v>0</v>
      </c>
      <c r="Q213" s="236">
        <v>0</v>
      </c>
      <c r="R213" s="236">
        <v>0</v>
      </c>
      <c r="S213" s="236">
        <v>0</v>
      </c>
      <c r="T213" s="236">
        <v>0</v>
      </c>
      <c r="U213" s="236">
        <v>0</v>
      </c>
      <c r="V213" s="236">
        <v>0</v>
      </c>
      <c r="W213" s="236">
        <v>0</v>
      </c>
      <c r="X213" s="236">
        <v>0</v>
      </c>
      <c r="Y213" s="236">
        <v>0</v>
      </c>
      <c r="Z213" s="236">
        <v>0</v>
      </c>
      <c r="AA213" s="236">
        <v>0</v>
      </c>
      <c r="AB213" s="236">
        <v>6340065.46226406</v>
      </c>
      <c r="AC213" s="236">
        <v>6340065.46226406</v>
      </c>
      <c r="AD213" s="236">
        <v>6340065.46226406</v>
      </c>
      <c r="AE213" s="236">
        <v>6340065.46226406</v>
      </c>
      <c r="AF213" s="236">
        <v>6340065.46226406</v>
      </c>
      <c r="AG213" s="236">
        <v>6340065.46226406</v>
      </c>
      <c r="AH213" s="236">
        <v>6340065.46226406</v>
      </c>
      <c r="AI213" s="236">
        <v>6340065.46226406</v>
      </c>
      <c r="AJ213" s="236">
        <v>6340065.46226406</v>
      </c>
      <c r="AK213" s="236">
        <v>6340065.46226406</v>
      </c>
      <c r="AL213" s="236">
        <v>6340065.46226406</v>
      </c>
      <c r="AM213" s="236">
        <v>6340065.46226406</v>
      </c>
      <c r="AN213" s="236">
        <v>6340065.46226406</v>
      </c>
      <c r="AO213" s="236">
        <v>0</v>
      </c>
      <c r="AP213" s="236">
        <v>0</v>
      </c>
      <c r="AQ213" s="236">
        <v>0</v>
      </c>
      <c r="AR213" s="236">
        <v>0</v>
      </c>
      <c r="AS213" s="236">
        <v>0</v>
      </c>
      <c r="AT213" s="236">
        <v>0</v>
      </c>
      <c r="AU213" s="236">
        <v>0</v>
      </c>
      <c r="AV213" s="236">
        <v>0</v>
      </c>
      <c r="AW213" s="236">
        <v>0</v>
      </c>
      <c r="AX213" s="236">
        <v>0</v>
      </c>
      <c r="AY213" s="236">
        <v>0</v>
      </c>
      <c r="AZ213" s="236">
        <v>0</v>
      </c>
      <c r="BA213" s="236">
        <v>0</v>
      </c>
      <c r="BB213" s="236">
        <v>0</v>
      </c>
      <c r="BC213" s="236">
        <v>0</v>
      </c>
      <c r="BD213" s="236">
        <v>0</v>
      </c>
      <c r="BE213" s="236">
        <v>0</v>
      </c>
      <c r="BF213" s="236">
        <v>0</v>
      </c>
      <c r="BG213" s="236">
        <v>0</v>
      </c>
      <c r="BH213" s="236">
        <v>0</v>
      </c>
      <c r="BI213" s="236">
        <v>0</v>
      </c>
      <c r="BJ213" s="236">
        <v>0</v>
      </c>
      <c r="BK213" s="236">
        <v>0</v>
      </c>
      <c r="BL213" s="236">
        <v>0</v>
      </c>
      <c r="BM213" s="236">
        <v>0</v>
      </c>
      <c r="BN213" s="236">
        <v>0</v>
      </c>
      <c r="BO213" s="236">
        <v>0</v>
      </c>
      <c r="BP213" s="236">
        <v>0</v>
      </c>
      <c r="BQ213" s="236">
        <v>0</v>
      </c>
      <c r="BR213" s="236">
        <v>0</v>
      </c>
      <c r="BS213" s="236">
        <v>0</v>
      </c>
      <c r="BT213" s="236">
        <v>0</v>
      </c>
      <c r="BU213" s="236">
        <v>0</v>
      </c>
      <c r="BV213" s="236">
        <v>0</v>
      </c>
      <c r="BW213" s="236">
        <v>0</v>
      </c>
      <c r="BX213" s="236">
        <v>0</v>
      </c>
      <c r="BY213" s="236">
        <v>0</v>
      </c>
      <c r="BZ213" s="236">
        <v>0</v>
      </c>
      <c r="CA213" s="236">
        <v>0</v>
      </c>
      <c r="CB213" s="236">
        <v>0</v>
      </c>
      <c r="CC213" s="236">
        <v>0</v>
      </c>
      <c r="CD213" s="236">
        <v>0</v>
      </c>
      <c r="CE213" s="236">
        <v>0</v>
      </c>
      <c r="CF213" s="236">
        <v>0</v>
      </c>
      <c r="CG213" s="236">
        <v>0</v>
      </c>
      <c r="CH213" s="236">
        <v>0</v>
      </c>
      <c r="CI213" s="236">
        <v>0</v>
      </c>
      <c r="CJ213" s="236">
        <v>0</v>
      </c>
      <c r="CK213" s="236">
        <v>0</v>
      </c>
      <c r="CL213" s="236">
        <v>0</v>
      </c>
      <c r="CM213" s="236">
        <v>0</v>
      </c>
      <c r="CN213" s="236">
        <v>0</v>
      </c>
      <c r="CO213" s="236">
        <v>0</v>
      </c>
      <c r="CP213" s="236">
        <v>0</v>
      </c>
      <c r="CQ213" s="236">
        <v>0</v>
      </c>
      <c r="CR213" s="236">
        <v>0</v>
      </c>
      <c r="CS213" s="236">
        <v>0</v>
      </c>
      <c r="CT213" s="236">
        <v>0</v>
      </c>
      <c r="CU213" s="236">
        <v>0</v>
      </c>
      <c r="CV213" s="236">
        <v>0</v>
      </c>
      <c r="CW213" s="236">
        <v>0</v>
      </c>
      <c r="CX213" s="236">
        <v>0</v>
      </c>
      <c r="CY213" s="236">
        <v>0</v>
      </c>
      <c r="CZ213" s="236">
        <v>0</v>
      </c>
      <c r="DA213" s="236">
        <v>0</v>
      </c>
    </row>
    <row r="214" spans="1:105">
      <c r="A214" s="242" t="s">
        <v>1728</v>
      </c>
      <c r="B214" s="236">
        <v>0</v>
      </c>
      <c r="C214" s="236">
        <v>0</v>
      </c>
      <c r="D214" s="236">
        <v>0</v>
      </c>
      <c r="E214" s="236">
        <v>0</v>
      </c>
      <c r="F214" s="236">
        <v>0</v>
      </c>
      <c r="G214" s="236">
        <v>0</v>
      </c>
      <c r="H214" s="236">
        <v>0</v>
      </c>
      <c r="I214" s="236">
        <v>0</v>
      </c>
      <c r="J214" s="236">
        <v>0</v>
      </c>
      <c r="K214" s="236">
        <v>0</v>
      </c>
      <c r="L214" s="236">
        <v>0</v>
      </c>
      <c r="M214" s="236">
        <v>0</v>
      </c>
      <c r="N214" s="236">
        <v>0</v>
      </c>
      <c r="O214" s="236">
        <v>0</v>
      </c>
      <c r="P214" s="236">
        <v>0</v>
      </c>
      <c r="Q214" s="236">
        <v>0</v>
      </c>
      <c r="R214" s="236">
        <v>0</v>
      </c>
      <c r="S214" s="236">
        <v>0</v>
      </c>
      <c r="T214" s="236">
        <v>0</v>
      </c>
      <c r="U214" s="236">
        <v>0</v>
      </c>
      <c r="V214" s="236">
        <v>0</v>
      </c>
      <c r="W214" s="236">
        <v>0</v>
      </c>
      <c r="X214" s="236">
        <v>0</v>
      </c>
      <c r="Y214" s="236">
        <v>0</v>
      </c>
      <c r="Z214" s="236">
        <v>0</v>
      </c>
      <c r="AA214" s="236">
        <v>0</v>
      </c>
      <c r="AB214" s="236">
        <v>0</v>
      </c>
      <c r="AC214" s="236">
        <v>0</v>
      </c>
      <c r="AD214" s="236">
        <v>0</v>
      </c>
      <c r="AE214" s="236">
        <v>0</v>
      </c>
      <c r="AF214" s="236">
        <v>0</v>
      </c>
      <c r="AG214" s="236">
        <v>0</v>
      </c>
      <c r="AH214" s="236">
        <v>0</v>
      </c>
      <c r="AI214" s="236">
        <v>0</v>
      </c>
      <c r="AJ214" s="236">
        <v>0</v>
      </c>
      <c r="AK214" s="236">
        <v>0</v>
      </c>
      <c r="AL214" s="236">
        <v>0</v>
      </c>
      <c r="AM214" s="236">
        <v>0</v>
      </c>
      <c r="AN214" s="236">
        <v>0</v>
      </c>
      <c r="AO214" s="236">
        <v>0</v>
      </c>
      <c r="AP214" s="236">
        <v>0</v>
      </c>
      <c r="AQ214" s="236">
        <v>0</v>
      </c>
      <c r="AR214" s="236">
        <v>0</v>
      </c>
      <c r="AS214" s="236">
        <v>0</v>
      </c>
      <c r="AT214" s="236">
        <v>0</v>
      </c>
      <c r="AU214" s="236">
        <v>0</v>
      </c>
      <c r="AV214" s="236">
        <v>0</v>
      </c>
      <c r="AW214" s="236">
        <v>0</v>
      </c>
      <c r="AX214" s="236">
        <v>0</v>
      </c>
      <c r="AY214" s="236">
        <v>0</v>
      </c>
      <c r="AZ214" s="236">
        <v>0</v>
      </c>
      <c r="BA214" s="236">
        <v>0</v>
      </c>
      <c r="BB214" s="236">
        <v>0</v>
      </c>
      <c r="BC214" s="236">
        <v>0</v>
      </c>
      <c r="BD214" s="236">
        <v>0</v>
      </c>
      <c r="BE214" s="236">
        <v>0</v>
      </c>
      <c r="BF214" s="236">
        <v>0</v>
      </c>
      <c r="BG214" s="236">
        <v>0</v>
      </c>
      <c r="BH214" s="236">
        <v>0</v>
      </c>
      <c r="BI214" s="236">
        <v>0</v>
      </c>
      <c r="BJ214" s="236">
        <v>0</v>
      </c>
      <c r="BK214" s="236">
        <v>0</v>
      </c>
      <c r="BL214" s="236">
        <v>0</v>
      </c>
      <c r="BM214" s="236">
        <v>0</v>
      </c>
      <c r="BN214" s="236">
        <v>0</v>
      </c>
      <c r="BO214" s="236">
        <v>0</v>
      </c>
      <c r="BP214" s="236">
        <v>0</v>
      </c>
      <c r="BQ214" s="236">
        <v>0</v>
      </c>
      <c r="BR214" s="236">
        <v>0</v>
      </c>
      <c r="BS214" s="236">
        <v>0</v>
      </c>
      <c r="BT214" s="236">
        <v>0</v>
      </c>
      <c r="BU214" s="236">
        <v>0</v>
      </c>
      <c r="BV214" s="236">
        <v>0</v>
      </c>
      <c r="BW214" s="236">
        <v>0</v>
      </c>
      <c r="BX214" s="236">
        <v>0</v>
      </c>
      <c r="BY214" s="236">
        <v>0</v>
      </c>
      <c r="BZ214" s="236">
        <v>0</v>
      </c>
      <c r="CA214" s="236">
        <v>0</v>
      </c>
      <c r="CB214" s="236">
        <v>0</v>
      </c>
      <c r="CC214" s="236">
        <v>0</v>
      </c>
      <c r="CD214" s="236">
        <v>0</v>
      </c>
      <c r="CE214" s="236">
        <v>0</v>
      </c>
      <c r="CF214" s="236">
        <v>0</v>
      </c>
      <c r="CG214" s="236">
        <v>0</v>
      </c>
      <c r="CH214" s="236">
        <v>0</v>
      </c>
      <c r="CI214" s="236">
        <v>0</v>
      </c>
      <c r="CJ214" s="236">
        <v>0</v>
      </c>
      <c r="CK214" s="236">
        <v>0</v>
      </c>
      <c r="CL214" s="236">
        <v>0</v>
      </c>
      <c r="CM214" s="236">
        <v>0</v>
      </c>
      <c r="CN214" s="236">
        <v>0</v>
      </c>
      <c r="CO214" s="236">
        <v>0</v>
      </c>
      <c r="CP214" s="236">
        <v>0</v>
      </c>
      <c r="CQ214" s="236">
        <v>0</v>
      </c>
      <c r="CR214" s="236">
        <v>0</v>
      </c>
      <c r="CS214" s="236">
        <v>0</v>
      </c>
      <c r="CT214" s="236">
        <v>0</v>
      </c>
      <c r="CU214" s="236">
        <v>0</v>
      </c>
      <c r="CV214" s="236">
        <v>0</v>
      </c>
      <c r="CW214" s="236">
        <v>0</v>
      </c>
      <c r="CX214" s="236">
        <v>0</v>
      </c>
      <c r="CY214" s="236">
        <v>0</v>
      </c>
      <c r="CZ214" s="236">
        <v>0</v>
      </c>
      <c r="DA214" s="236">
        <v>0</v>
      </c>
    </row>
    <row r="215" spans="1:105">
      <c r="A215" s="242" t="s">
        <v>1815</v>
      </c>
      <c r="B215" s="236">
        <v>0</v>
      </c>
      <c r="C215" s="236">
        <v>0</v>
      </c>
      <c r="D215" s="236">
        <v>0</v>
      </c>
      <c r="E215" s="236">
        <v>0</v>
      </c>
      <c r="F215" s="236">
        <v>0</v>
      </c>
      <c r="G215" s="236">
        <v>0</v>
      </c>
      <c r="H215" s="236">
        <v>0</v>
      </c>
      <c r="I215" s="236">
        <v>0</v>
      </c>
      <c r="J215" s="236">
        <v>0</v>
      </c>
      <c r="K215" s="236">
        <v>0</v>
      </c>
      <c r="L215" s="236">
        <v>0</v>
      </c>
      <c r="M215" s="236">
        <v>0</v>
      </c>
      <c r="N215" s="236">
        <v>0</v>
      </c>
      <c r="O215" s="236">
        <v>0</v>
      </c>
      <c r="P215" s="236">
        <v>0</v>
      </c>
      <c r="Q215" s="236">
        <v>0</v>
      </c>
      <c r="R215" s="236">
        <v>0</v>
      </c>
      <c r="S215" s="236">
        <v>0</v>
      </c>
      <c r="T215" s="236">
        <v>0</v>
      </c>
      <c r="U215" s="236">
        <v>0</v>
      </c>
      <c r="V215" s="236">
        <v>0</v>
      </c>
      <c r="W215" s="236">
        <v>0</v>
      </c>
      <c r="X215" s="236">
        <v>0</v>
      </c>
      <c r="Y215" s="236">
        <v>0</v>
      </c>
      <c r="Z215" s="236">
        <v>0</v>
      </c>
      <c r="AA215" s="236">
        <v>0</v>
      </c>
      <c r="AB215" s="236">
        <v>0</v>
      </c>
      <c r="AC215" s="236">
        <v>0</v>
      </c>
      <c r="AD215" s="236">
        <v>0</v>
      </c>
      <c r="AE215" s="236">
        <v>0</v>
      </c>
      <c r="AF215" s="236">
        <v>0</v>
      </c>
      <c r="AG215" s="236">
        <v>0</v>
      </c>
      <c r="AH215" s="236">
        <v>0</v>
      </c>
      <c r="AI215" s="236">
        <v>0</v>
      </c>
      <c r="AJ215" s="236">
        <v>0</v>
      </c>
      <c r="AK215" s="236">
        <v>0</v>
      </c>
      <c r="AL215" s="236">
        <v>0</v>
      </c>
      <c r="AM215" s="236">
        <v>0</v>
      </c>
      <c r="AN215" s="236">
        <v>0</v>
      </c>
      <c r="AO215" s="236">
        <v>0</v>
      </c>
      <c r="AP215" s="236">
        <v>0</v>
      </c>
      <c r="AQ215" s="236">
        <v>0</v>
      </c>
      <c r="AR215" s="236">
        <v>0</v>
      </c>
      <c r="AS215" s="236">
        <v>0</v>
      </c>
      <c r="AT215" s="236">
        <v>0</v>
      </c>
      <c r="AU215" s="236">
        <v>0</v>
      </c>
      <c r="AV215" s="236">
        <v>0</v>
      </c>
      <c r="AW215" s="236">
        <v>0</v>
      </c>
      <c r="AX215" s="236">
        <v>0</v>
      </c>
      <c r="AY215" s="236">
        <v>0</v>
      </c>
      <c r="AZ215" s="236">
        <v>0</v>
      </c>
      <c r="BA215" s="236">
        <v>0</v>
      </c>
      <c r="BB215" s="236">
        <v>0</v>
      </c>
      <c r="BC215" s="236">
        <v>0</v>
      </c>
      <c r="BD215" s="236">
        <v>0</v>
      </c>
      <c r="BE215" s="236">
        <v>0</v>
      </c>
      <c r="BF215" s="236">
        <v>0</v>
      </c>
      <c r="BG215" s="236">
        <v>0</v>
      </c>
      <c r="BH215" s="236">
        <v>0</v>
      </c>
      <c r="BI215" s="236">
        <v>0</v>
      </c>
      <c r="BJ215" s="236">
        <v>0</v>
      </c>
      <c r="BK215" s="236">
        <v>0</v>
      </c>
      <c r="BL215" s="236">
        <v>0</v>
      </c>
      <c r="BM215" s="236">
        <v>0</v>
      </c>
      <c r="BN215" s="236">
        <v>0</v>
      </c>
      <c r="BO215" s="236">
        <v>0</v>
      </c>
      <c r="BP215" s="236">
        <v>0</v>
      </c>
      <c r="BQ215" s="236">
        <v>0</v>
      </c>
      <c r="BR215" s="236">
        <v>0</v>
      </c>
      <c r="BS215" s="236">
        <v>0</v>
      </c>
      <c r="BT215" s="236">
        <v>0</v>
      </c>
      <c r="BU215" s="236">
        <v>0</v>
      </c>
      <c r="BV215" s="236">
        <v>0</v>
      </c>
      <c r="BW215" s="236">
        <v>0</v>
      </c>
      <c r="BX215" s="236">
        <v>0</v>
      </c>
      <c r="BY215" s="236">
        <v>0</v>
      </c>
      <c r="BZ215" s="236">
        <v>0</v>
      </c>
      <c r="CA215" s="236">
        <v>0</v>
      </c>
      <c r="CB215" s="236">
        <v>0</v>
      </c>
      <c r="CC215" s="236">
        <v>0</v>
      </c>
      <c r="CD215" s="236">
        <v>0</v>
      </c>
      <c r="CE215" s="236">
        <v>0</v>
      </c>
      <c r="CF215" s="236">
        <v>0</v>
      </c>
      <c r="CG215" s="236">
        <v>0</v>
      </c>
      <c r="CH215" s="236">
        <v>0</v>
      </c>
      <c r="CI215" s="236">
        <v>0</v>
      </c>
      <c r="CJ215" s="236">
        <v>0</v>
      </c>
      <c r="CK215" s="236">
        <v>0</v>
      </c>
      <c r="CL215" s="236">
        <v>0</v>
      </c>
      <c r="CM215" s="236">
        <v>0</v>
      </c>
      <c r="CN215" s="236">
        <v>0</v>
      </c>
      <c r="CO215" s="236">
        <v>0</v>
      </c>
      <c r="CP215" s="236">
        <v>0</v>
      </c>
      <c r="CQ215" s="236">
        <v>0</v>
      </c>
      <c r="CR215" s="236">
        <v>0</v>
      </c>
      <c r="CS215" s="236">
        <v>0</v>
      </c>
      <c r="CT215" s="236">
        <v>0</v>
      </c>
      <c r="CU215" s="236">
        <v>0</v>
      </c>
      <c r="CV215" s="236">
        <v>0</v>
      </c>
      <c r="CW215" s="236">
        <v>0</v>
      </c>
      <c r="CX215" s="236">
        <v>0</v>
      </c>
      <c r="CY215" s="236">
        <v>0</v>
      </c>
      <c r="CZ215" s="236">
        <v>0</v>
      </c>
      <c r="DA215" s="236">
        <v>0</v>
      </c>
    </row>
    <row r="216" spans="1:105">
      <c r="A216" s="242" t="s">
        <v>1816</v>
      </c>
      <c r="B216" s="236">
        <v>0</v>
      </c>
      <c r="C216" s="236">
        <v>0</v>
      </c>
      <c r="D216" s="236">
        <v>0</v>
      </c>
      <c r="E216" s="236">
        <v>0</v>
      </c>
      <c r="F216" s="236">
        <v>0</v>
      </c>
      <c r="G216" s="236">
        <v>0</v>
      </c>
      <c r="H216" s="236">
        <v>0</v>
      </c>
      <c r="I216" s="236">
        <v>0</v>
      </c>
      <c r="J216" s="236">
        <v>0</v>
      </c>
      <c r="K216" s="236">
        <v>0</v>
      </c>
      <c r="L216" s="236">
        <v>0</v>
      </c>
      <c r="M216" s="236">
        <v>0</v>
      </c>
      <c r="N216" s="236">
        <v>0</v>
      </c>
      <c r="O216" s="236">
        <v>0</v>
      </c>
      <c r="P216" s="236">
        <v>0</v>
      </c>
      <c r="Q216" s="236">
        <v>0</v>
      </c>
      <c r="R216" s="236">
        <v>0</v>
      </c>
      <c r="S216" s="236">
        <v>0</v>
      </c>
      <c r="T216" s="236">
        <v>0</v>
      </c>
      <c r="U216" s="236">
        <v>0</v>
      </c>
      <c r="V216" s="236">
        <v>0</v>
      </c>
      <c r="W216" s="236">
        <v>0</v>
      </c>
      <c r="X216" s="236">
        <v>0</v>
      </c>
      <c r="Y216" s="236">
        <v>0</v>
      </c>
      <c r="Z216" s="236">
        <v>0</v>
      </c>
      <c r="AA216" s="236">
        <v>0</v>
      </c>
      <c r="AB216" s="236">
        <v>0</v>
      </c>
      <c r="AC216" s="236">
        <v>0</v>
      </c>
      <c r="AD216" s="236">
        <v>0</v>
      </c>
      <c r="AE216" s="236">
        <v>0</v>
      </c>
      <c r="AF216" s="236">
        <v>0</v>
      </c>
      <c r="AG216" s="236">
        <v>0</v>
      </c>
      <c r="AH216" s="236">
        <v>0</v>
      </c>
      <c r="AI216" s="236">
        <v>0</v>
      </c>
      <c r="AJ216" s="236">
        <v>0</v>
      </c>
      <c r="AK216" s="236">
        <v>0</v>
      </c>
      <c r="AL216" s="236">
        <v>0</v>
      </c>
      <c r="AM216" s="236">
        <v>0</v>
      </c>
      <c r="AN216" s="236">
        <v>0</v>
      </c>
      <c r="AO216" s="236">
        <v>0</v>
      </c>
      <c r="AP216" s="236">
        <v>0</v>
      </c>
      <c r="AQ216" s="236">
        <v>0</v>
      </c>
      <c r="AR216" s="236">
        <v>0</v>
      </c>
      <c r="AS216" s="236">
        <v>0</v>
      </c>
      <c r="AT216" s="236">
        <v>0</v>
      </c>
      <c r="AU216" s="236">
        <v>0</v>
      </c>
      <c r="AV216" s="236">
        <v>0</v>
      </c>
      <c r="AW216" s="236">
        <v>0</v>
      </c>
      <c r="AX216" s="236">
        <v>0</v>
      </c>
      <c r="AY216" s="236">
        <v>0</v>
      </c>
      <c r="AZ216" s="236">
        <v>0</v>
      </c>
      <c r="BA216" s="236">
        <v>0</v>
      </c>
      <c r="BB216" s="236">
        <v>0</v>
      </c>
      <c r="BC216" s="236">
        <v>0</v>
      </c>
      <c r="BD216" s="236">
        <v>0</v>
      </c>
      <c r="BE216" s="236">
        <v>0</v>
      </c>
      <c r="BF216" s="236">
        <v>0</v>
      </c>
      <c r="BG216" s="236">
        <v>0</v>
      </c>
      <c r="BH216" s="236">
        <v>0</v>
      </c>
      <c r="BI216" s="236">
        <v>0</v>
      </c>
      <c r="BJ216" s="236">
        <v>0</v>
      </c>
      <c r="BK216" s="236">
        <v>0</v>
      </c>
      <c r="BL216" s="236">
        <v>0</v>
      </c>
      <c r="BM216" s="236">
        <v>0</v>
      </c>
      <c r="BN216" s="236">
        <v>0</v>
      </c>
      <c r="BO216" s="236">
        <v>0</v>
      </c>
      <c r="BP216" s="236">
        <v>0</v>
      </c>
      <c r="BQ216" s="236">
        <v>0</v>
      </c>
      <c r="BR216" s="236">
        <v>0</v>
      </c>
      <c r="BS216" s="236">
        <v>0</v>
      </c>
      <c r="BT216" s="236">
        <v>0</v>
      </c>
      <c r="BU216" s="236">
        <v>0</v>
      </c>
      <c r="BV216" s="236">
        <v>0</v>
      </c>
      <c r="BW216" s="236">
        <v>0</v>
      </c>
      <c r="BX216" s="236">
        <v>0</v>
      </c>
      <c r="BY216" s="236">
        <v>0</v>
      </c>
      <c r="BZ216" s="236">
        <v>0</v>
      </c>
      <c r="CA216" s="236">
        <v>0</v>
      </c>
      <c r="CB216" s="236">
        <v>0</v>
      </c>
      <c r="CC216" s="236">
        <v>0</v>
      </c>
      <c r="CD216" s="236">
        <v>0</v>
      </c>
      <c r="CE216" s="236">
        <v>0</v>
      </c>
      <c r="CF216" s="236">
        <v>0</v>
      </c>
      <c r="CG216" s="236">
        <v>0</v>
      </c>
      <c r="CH216" s="236">
        <v>0</v>
      </c>
      <c r="CI216" s="236">
        <v>0</v>
      </c>
      <c r="CJ216" s="236">
        <v>0</v>
      </c>
      <c r="CK216" s="236">
        <v>0</v>
      </c>
      <c r="CL216" s="236">
        <v>0</v>
      </c>
      <c r="CM216" s="236">
        <v>0</v>
      </c>
      <c r="CN216" s="236">
        <v>0</v>
      </c>
      <c r="CO216" s="236">
        <v>0</v>
      </c>
      <c r="CP216" s="236">
        <v>0</v>
      </c>
      <c r="CQ216" s="236">
        <v>0</v>
      </c>
      <c r="CR216" s="236">
        <v>0</v>
      </c>
      <c r="CS216" s="236">
        <v>0</v>
      </c>
      <c r="CT216" s="236">
        <v>0</v>
      </c>
      <c r="CU216" s="236">
        <v>0</v>
      </c>
      <c r="CV216" s="236">
        <v>0</v>
      </c>
      <c r="CW216" s="236">
        <v>0</v>
      </c>
      <c r="CX216" s="236">
        <v>0</v>
      </c>
      <c r="CY216" s="236">
        <v>0</v>
      </c>
      <c r="CZ216" s="236">
        <v>0</v>
      </c>
      <c r="DA216" s="236">
        <v>0</v>
      </c>
    </row>
    <row r="217" spans="1:105">
      <c r="A217" s="242" t="s">
        <v>1817</v>
      </c>
      <c r="B217" s="236">
        <v>0</v>
      </c>
      <c r="C217" s="236">
        <v>0</v>
      </c>
      <c r="D217" s="236">
        <v>0</v>
      </c>
      <c r="E217" s="236">
        <v>0</v>
      </c>
      <c r="F217" s="236">
        <v>0</v>
      </c>
      <c r="G217" s="236">
        <v>0</v>
      </c>
      <c r="H217" s="236">
        <v>0</v>
      </c>
      <c r="I217" s="236">
        <v>0</v>
      </c>
      <c r="J217" s="236">
        <v>0</v>
      </c>
      <c r="K217" s="236">
        <v>0</v>
      </c>
      <c r="L217" s="236">
        <v>0</v>
      </c>
      <c r="M217" s="236">
        <v>0</v>
      </c>
      <c r="N217" s="236">
        <v>0</v>
      </c>
      <c r="O217" s="236">
        <v>0</v>
      </c>
      <c r="P217" s="236">
        <v>0</v>
      </c>
      <c r="Q217" s="236">
        <v>0</v>
      </c>
      <c r="R217" s="236">
        <v>0</v>
      </c>
      <c r="S217" s="236">
        <v>0</v>
      </c>
      <c r="T217" s="236">
        <v>0</v>
      </c>
      <c r="U217" s="236">
        <v>0</v>
      </c>
      <c r="V217" s="236">
        <v>0</v>
      </c>
      <c r="W217" s="236">
        <v>0</v>
      </c>
      <c r="X217" s="236">
        <v>0</v>
      </c>
      <c r="Y217" s="236">
        <v>0</v>
      </c>
      <c r="Z217" s="236">
        <v>0</v>
      </c>
      <c r="AA217" s="236">
        <v>0</v>
      </c>
      <c r="AB217" s="236">
        <v>0</v>
      </c>
      <c r="AC217" s="236">
        <v>0</v>
      </c>
      <c r="AD217" s="236">
        <v>0</v>
      </c>
      <c r="AE217" s="236">
        <v>0</v>
      </c>
      <c r="AF217" s="236">
        <v>0</v>
      </c>
      <c r="AG217" s="236">
        <v>0</v>
      </c>
      <c r="AH217" s="236">
        <v>0</v>
      </c>
      <c r="AI217" s="236">
        <v>0</v>
      </c>
      <c r="AJ217" s="236">
        <v>0</v>
      </c>
      <c r="AK217" s="236">
        <v>0</v>
      </c>
      <c r="AL217" s="236">
        <v>0</v>
      </c>
      <c r="AM217" s="236">
        <v>0</v>
      </c>
      <c r="AN217" s="236">
        <v>0</v>
      </c>
      <c r="AO217" s="236">
        <v>0</v>
      </c>
      <c r="AP217" s="236">
        <v>0</v>
      </c>
      <c r="AQ217" s="236">
        <v>0</v>
      </c>
      <c r="AR217" s="236">
        <v>0</v>
      </c>
      <c r="AS217" s="236">
        <v>0</v>
      </c>
      <c r="AT217" s="236">
        <v>0</v>
      </c>
      <c r="AU217" s="236">
        <v>0</v>
      </c>
      <c r="AV217" s="236">
        <v>0</v>
      </c>
      <c r="AW217" s="236">
        <v>0</v>
      </c>
      <c r="AX217" s="236">
        <v>0</v>
      </c>
      <c r="AY217" s="236">
        <v>0</v>
      </c>
      <c r="AZ217" s="236">
        <v>0</v>
      </c>
      <c r="BA217" s="236">
        <v>0</v>
      </c>
      <c r="BB217" s="236">
        <v>0</v>
      </c>
      <c r="BC217" s="236">
        <v>0</v>
      </c>
      <c r="BD217" s="236">
        <v>0</v>
      </c>
      <c r="BE217" s="236">
        <v>0</v>
      </c>
      <c r="BF217" s="236">
        <v>0</v>
      </c>
      <c r="BG217" s="236">
        <v>0</v>
      </c>
      <c r="BH217" s="236">
        <v>0</v>
      </c>
      <c r="BI217" s="236">
        <v>0</v>
      </c>
      <c r="BJ217" s="236">
        <v>0</v>
      </c>
      <c r="BK217" s="236">
        <v>0</v>
      </c>
      <c r="BL217" s="236">
        <v>0</v>
      </c>
      <c r="BM217" s="236">
        <v>0</v>
      </c>
      <c r="BN217" s="236">
        <v>0</v>
      </c>
      <c r="BO217" s="236">
        <v>0</v>
      </c>
      <c r="BP217" s="236">
        <v>0</v>
      </c>
      <c r="BQ217" s="236">
        <v>0</v>
      </c>
      <c r="BR217" s="236">
        <v>0</v>
      </c>
      <c r="BS217" s="236">
        <v>0</v>
      </c>
      <c r="BT217" s="236">
        <v>0</v>
      </c>
      <c r="BU217" s="236">
        <v>0</v>
      </c>
      <c r="BV217" s="236">
        <v>0</v>
      </c>
      <c r="BW217" s="236">
        <v>0</v>
      </c>
      <c r="BX217" s="236">
        <v>0</v>
      </c>
      <c r="BY217" s="236">
        <v>0</v>
      </c>
      <c r="BZ217" s="236">
        <v>0</v>
      </c>
      <c r="CA217" s="236">
        <v>0</v>
      </c>
      <c r="CB217" s="236">
        <v>0</v>
      </c>
      <c r="CC217" s="236">
        <v>0</v>
      </c>
      <c r="CD217" s="236">
        <v>0</v>
      </c>
      <c r="CE217" s="236">
        <v>0</v>
      </c>
      <c r="CF217" s="236">
        <v>0</v>
      </c>
      <c r="CG217" s="236">
        <v>0</v>
      </c>
      <c r="CH217" s="236">
        <v>0</v>
      </c>
      <c r="CI217" s="236">
        <v>0</v>
      </c>
      <c r="CJ217" s="236">
        <v>0</v>
      </c>
      <c r="CK217" s="236">
        <v>0</v>
      </c>
      <c r="CL217" s="236">
        <v>0</v>
      </c>
      <c r="CM217" s="236">
        <v>0</v>
      </c>
      <c r="CN217" s="236">
        <v>0</v>
      </c>
      <c r="CO217" s="236">
        <v>0</v>
      </c>
      <c r="CP217" s="236">
        <v>0</v>
      </c>
      <c r="CQ217" s="236">
        <v>0</v>
      </c>
      <c r="CR217" s="236">
        <v>0</v>
      </c>
      <c r="CS217" s="236">
        <v>0</v>
      </c>
      <c r="CT217" s="236">
        <v>0</v>
      </c>
      <c r="CU217" s="236">
        <v>0</v>
      </c>
      <c r="CV217" s="236">
        <v>0</v>
      </c>
      <c r="CW217" s="236">
        <v>0</v>
      </c>
      <c r="CX217" s="236">
        <v>0</v>
      </c>
      <c r="CY217" s="236">
        <v>0</v>
      </c>
      <c r="CZ217" s="236">
        <v>0</v>
      </c>
      <c r="DA217" s="236">
        <v>0</v>
      </c>
    </row>
    <row r="218" spans="1:105">
      <c r="A218" s="242" t="s">
        <v>1815</v>
      </c>
      <c r="B218" s="236">
        <v>1</v>
      </c>
      <c r="C218" s="236">
        <v>1</v>
      </c>
      <c r="D218" s="236">
        <v>1</v>
      </c>
      <c r="E218" s="236">
        <v>1</v>
      </c>
      <c r="F218" s="236">
        <v>1</v>
      </c>
      <c r="G218" s="236">
        <v>1</v>
      </c>
      <c r="H218" s="236">
        <v>1</v>
      </c>
      <c r="I218" s="236">
        <v>1</v>
      </c>
      <c r="J218" s="236">
        <v>1</v>
      </c>
      <c r="K218" s="236">
        <v>1</v>
      </c>
      <c r="L218" s="236">
        <v>1</v>
      </c>
      <c r="M218" s="236">
        <v>1</v>
      </c>
      <c r="N218" s="236">
        <v>12</v>
      </c>
      <c r="O218" s="236">
        <v>1</v>
      </c>
      <c r="P218" s="236">
        <v>1</v>
      </c>
      <c r="Q218" s="236">
        <v>1</v>
      </c>
      <c r="R218" s="236">
        <v>1</v>
      </c>
      <c r="S218" s="236">
        <v>1</v>
      </c>
      <c r="T218" s="236">
        <v>1</v>
      </c>
      <c r="U218" s="236">
        <v>1</v>
      </c>
      <c r="V218" s="236">
        <v>1</v>
      </c>
      <c r="W218" s="236">
        <v>1</v>
      </c>
      <c r="X218" s="236">
        <v>1</v>
      </c>
      <c r="Y218" s="236">
        <v>1</v>
      </c>
      <c r="Z218" s="236">
        <v>1</v>
      </c>
      <c r="AA218" s="236">
        <v>12</v>
      </c>
      <c r="AB218" s="236">
        <v>0</v>
      </c>
      <c r="AC218" s="236">
        <v>0</v>
      </c>
      <c r="AD218" s="236">
        <v>0</v>
      </c>
      <c r="AE218" s="236">
        <v>0</v>
      </c>
      <c r="AF218" s="236">
        <v>0</v>
      </c>
      <c r="AG218" s="236">
        <v>0</v>
      </c>
      <c r="AH218" s="236">
        <v>0</v>
      </c>
      <c r="AI218" s="236">
        <v>0</v>
      </c>
      <c r="AJ218" s="236">
        <v>0</v>
      </c>
      <c r="AK218" s="236">
        <v>0</v>
      </c>
      <c r="AL218" s="236">
        <v>0</v>
      </c>
      <c r="AM218" s="236">
        <v>0</v>
      </c>
      <c r="AN218" s="236">
        <v>0</v>
      </c>
      <c r="AO218" s="236">
        <v>1</v>
      </c>
      <c r="AP218" s="236">
        <v>1</v>
      </c>
      <c r="AQ218" s="236">
        <v>1</v>
      </c>
      <c r="AR218" s="236">
        <v>1</v>
      </c>
      <c r="AS218" s="236">
        <v>1</v>
      </c>
      <c r="AT218" s="236">
        <v>1</v>
      </c>
      <c r="AU218" s="236">
        <v>1</v>
      </c>
      <c r="AV218" s="236">
        <v>1</v>
      </c>
      <c r="AW218" s="236">
        <v>1</v>
      </c>
      <c r="AX218" s="236">
        <v>1</v>
      </c>
      <c r="AY218" s="236">
        <v>1</v>
      </c>
      <c r="AZ218" s="236">
        <v>1</v>
      </c>
      <c r="BA218" s="236">
        <v>12</v>
      </c>
      <c r="BB218" s="236">
        <v>1</v>
      </c>
      <c r="BC218" s="236">
        <v>1</v>
      </c>
      <c r="BD218" s="236">
        <v>1</v>
      </c>
      <c r="BE218" s="236">
        <v>1</v>
      </c>
      <c r="BF218" s="236">
        <v>1</v>
      </c>
      <c r="BG218" s="236">
        <v>1</v>
      </c>
      <c r="BH218" s="236">
        <v>1</v>
      </c>
      <c r="BI218" s="236">
        <v>1</v>
      </c>
      <c r="BJ218" s="236">
        <v>1</v>
      </c>
      <c r="BK218" s="236">
        <v>1</v>
      </c>
      <c r="BL218" s="236">
        <v>1</v>
      </c>
      <c r="BM218" s="236">
        <v>1</v>
      </c>
      <c r="BN218" s="236">
        <v>12</v>
      </c>
      <c r="BO218" s="236">
        <v>1</v>
      </c>
      <c r="BP218" s="236">
        <v>1</v>
      </c>
      <c r="BQ218" s="236">
        <v>1</v>
      </c>
      <c r="BR218" s="236">
        <v>1</v>
      </c>
      <c r="BS218" s="236">
        <v>1</v>
      </c>
      <c r="BT218" s="236">
        <v>1</v>
      </c>
      <c r="BU218" s="236">
        <v>1</v>
      </c>
      <c r="BV218" s="236">
        <v>1</v>
      </c>
      <c r="BW218" s="236">
        <v>1</v>
      </c>
      <c r="BX218" s="236">
        <v>1</v>
      </c>
      <c r="BY218" s="236">
        <v>1</v>
      </c>
      <c r="BZ218" s="236">
        <v>1</v>
      </c>
      <c r="CA218" s="236">
        <v>12</v>
      </c>
      <c r="CB218" s="236">
        <v>1</v>
      </c>
      <c r="CC218" s="236">
        <v>1</v>
      </c>
      <c r="CD218" s="236">
        <v>1</v>
      </c>
      <c r="CE218" s="236">
        <v>1</v>
      </c>
      <c r="CF218" s="236">
        <v>1</v>
      </c>
      <c r="CG218" s="236">
        <v>1</v>
      </c>
      <c r="CH218" s="236">
        <v>1</v>
      </c>
      <c r="CI218" s="236">
        <v>1</v>
      </c>
      <c r="CJ218" s="236">
        <v>1</v>
      </c>
      <c r="CK218" s="236">
        <v>1</v>
      </c>
      <c r="CL218" s="236">
        <v>1</v>
      </c>
      <c r="CM218" s="236">
        <v>1</v>
      </c>
      <c r="CN218" s="236">
        <v>12</v>
      </c>
      <c r="CO218" s="236">
        <v>1</v>
      </c>
      <c r="CP218" s="236">
        <v>1</v>
      </c>
      <c r="CQ218" s="236">
        <v>1</v>
      </c>
      <c r="CR218" s="236">
        <v>1</v>
      </c>
      <c r="CS218" s="236">
        <v>1</v>
      </c>
      <c r="CT218" s="236">
        <v>1</v>
      </c>
      <c r="CU218" s="236">
        <v>1</v>
      </c>
      <c r="CV218" s="236">
        <v>1</v>
      </c>
      <c r="CW218" s="236">
        <v>1</v>
      </c>
      <c r="CX218" s="236">
        <v>1</v>
      </c>
      <c r="CY218" s="236">
        <v>1</v>
      </c>
      <c r="CZ218" s="236">
        <v>1</v>
      </c>
      <c r="DA218" s="236">
        <v>12</v>
      </c>
    </row>
    <row r="219" spans="1:105">
      <c r="A219" s="242" t="s">
        <v>1818</v>
      </c>
      <c r="B219" s="236">
        <v>0</v>
      </c>
      <c r="C219" s="236">
        <v>0</v>
      </c>
      <c r="D219" s="236">
        <v>0</v>
      </c>
      <c r="E219" s="236">
        <v>0</v>
      </c>
      <c r="F219" s="236">
        <v>0</v>
      </c>
      <c r="G219" s="236">
        <v>0</v>
      </c>
      <c r="H219" s="236">
        <v>0</v>
      </c>
      <c r="I219" s="236">
        <v>0</v>
      </c>
      <c r="J219" s="236">
        <v>0</v>
      </c>
      <c r="K219" s="236">
        <v>0</v>
      </c>
      <c r="L219" s="236">
        <v>0</v>
      </c>
      <c r="M219" s="236">
        <v>0</v>
      </c>
      <c r="N219" s="236">
        <v>0</v>
      </c>
      <c r="O219" s="236">
        <v>0</v>
      </c>
      <c r="P219" s="236">
        <v>0</v>
      </c>
      <c r="Q219" s="236">
        <v>0</v>
      </c>
      <c r="R219" s="236">
        <v>0</v>
      </c>
      <c r="S219" s="236">
        <v>0</v>
      </c>
      <c r="T219" s="236">
        <v>0</v>
      </c>
      <c r="U219" s="236">
        <v>0</v>
      </c>
      <c r="V219" s="236">
        <v>0</v>
      </c>
      <c r="W219" s="236">
        <v>0</v>
      </c>
      <c r="X219" s="236">
        <v>0</v>
      </c>
      <c r="Y219" s="236">
        <v>0</v>
      </c>
      <c r="Z219" s="236">
        <v>0</v>
      </c>
      <c r="AA219" s="236">
        <v>0</v>
      </c>
      <c r="AB219" s="236">
        <v>0</v>
      </c>
      <c r="AC219" s="236">
        <v>0</v>
      </c>
      <c r="AD219" s="236">
        <v>0</v>
      </c>
      <c r="AE219" s="236">
        <v>0</v>
      </c>
      <c r="AF219" s="236">
        <v>0</v>
      </c>
      <c r="AG219" s="236">
        <v>0</v>
      </c>
      <c r="AH219" s="236">
        <v>0</v>
      </c>
      <c r="AI219" s="236">
        <v>0</v>
      </c>
      <c r="AJ219" s="236">
        <v>0</v>
      </c>
      <c r="AK219" s="236">
        <v>0</v>
      </c>
      <c r="AL219" s="236">
        <v>0</v>
      </c>
      <c r="AM219" s="236">
        <v>0</v>
      </c>
      <c r="AN219" s="236">
        <v>0</v>
      </c>
      <c r="AO219" s="236">
        <v>-1655503.4430817401</v>
      </c>
      <c r="AP219" s="236">
        <v>-1655503.4430817401</v>
      </c>
      <c r="AQ219" s="236">
        <v>-1655503.4430817401</v>
      </c>
      <c r="AR219" s="236">
        <v>-1655503.4430817401</v>
      </c>
      <c r="AS219" s="236">
        <v>-1655503.4430817401</v>
      </c>
      <c r="AT219" s="236">
        <v>-1655503.4430817401</v>
      </c>
      <c r="AU219" s="236">
        <v>-1655503.4430817401</v>
      </c>
      <c r="AV219" s="236">
        <v>-1655503.4430817401</v>
      </c>
      <c r="AW219" s="236">
        <v>-1655503.4430817401</v>
      </c>
      <c r="AX219" s="236">
        <v>-1655503.4430817401</v>
      </c>
      <c r="AY219" s="236">
        <v>-1655503.4430817401</v>
      </c>
      <c r="AZ219" s="236">
        <v>-1655503.4430817401</v>
      </c>
      <c r="BA219" s="236">
        <v>-1655503.4430817401</v>
      </c>
      <c r="BB219" s="236">
        <v>-1215395.63314991</v>
      </c>
      <c r="BC219" s="236">
        <v>-1215395.63314991</v>
      </c>
      <c r="BD219" s="236">
        <v>-1215395.63314991</v>
      </c>
      <c r="BE219" s="236">
        <v>-1215395.63314991</v>
      </c>
      <c r="BF219" s="236">
        <v>-1215395.63314991</v>
      </c>
      <c r="BG219" s="236">
        <v>-1215395.63314991</v>
      </c>
      <c r="BH219" s="236">
        <v>-1215395.63314991</v>
      </c>
      <c r="BI219" s="236">
        <v>-1215395.63314991</v>
      </c>
      <c r="BJ219" s="236">
        <v>-1215395.63314991</v>
      </c>
      <c r="BK219" s="236">
        <v>-1215395.63314991</v>
      </c>
      <c r="BL219" s="236">
        <v>-1215395.63314991</v>
      </c>
      <c r="BM219" s="236">
        <v>-1215395.63314991</v>
      </c>
      <c r="BN219" s="236">
        <v>-1215395.63314991</v>
      </c>
      <c r="BO219" s="236">
        <v>-989843.23031700205</v>
      </c>
      <c r="BP219" s="236">
        <v>-989843.23031700205</v>
      </c>
      <c r="BQ219" s="236">
        <v>-989843.23031700205</v>
      </c>
      <c r="BR219" s="236">
        <v>-989843.23031700205</v>
      </c>
      <c r="BS219" s="236">
        <v>-989843.23031700205</v>
      </c>
      <c r="BT219" s="236">
        <v>-989843.23031700205</v>
      </c>
      <c r="BU219" s="236">
        <v>-989843.23031700205</v>
      </c>
      <c r="BV219" s="236">
        <v>-989843.23031700205</v>
      </c>
      <c r="BW219" s="236">
        <v>-989843.23031700205</v>
      </c>
      <c r="BX219" s="236">
        <v>-989843.23031700205</v>
      </c>
      <c r="BY219" s="236">
        <v>-989843.23031700205</v>
      </c>
      <c r="BZ219" s="236">
        <v>-989843.23031700205</v>
      </c>
      <c r="CA219" s="236">
        <v>-989843.23031700205</v>
      </c>
      <c r="CB219" s="236">
        <v>-864367.14007150906</v>
      </c>
      <c r="CC219" s="236">
        <v>-864367.14007150906</v>
      </c>
      <c r="CD219" s="236">
        <v>-864367.14007150906</v>
      </c>
      <c r="CE219" s="236">
        <v>-864367.14007150906</v>
      </c>
      <c r="CF219" s="236">
        <v>-864367.14007150906</v>
      </c>
      <c r="CG219" s="236">
        <v>-864367.14007150906</v>
      </c>
      <c r="CH219" s="236">
        <v>-864367.14007150906</v>
      </c>
      <c r="CI219" s="236">
        <v>-864367.14007150906</v>
      </c>
      <c r="CJ219" s="236">
        <v>-864367.14007150906</v>
      </c>
      <c r="CK219" s="236">
        <v>-864367.14007150906</v>
      </c>
      <c r="CL219" s="236">
        <v>-864367.14007150906</v>
      </c>
      <c r="CM219" s="236">
        <v>-864367.14007150906</v>
      </c>
      <c r="CN219" s="236">
        <v>-864367.14007150906</v>
      </c>
      <c r="CO219" s="236">
        <v>-769125.79022229603</v>
      </c>
      <c r="CP219" s="236">
        <v>-769125.79022229603</v>
      </c>
      <c r="CQ219" s="236">
        <v>-769125.79022229603</v>
      </c>
      <c r="CR219" s="236">
        <v>-769125.79022229603</v>
      </c>
      <c r="CS219" s="236">
        <v>-769125.79022229603</v>
      </c>
      <c r="CT219" s="236">
        <v>-769125.79022229603</v>
      </c>
      <c r="CU219" s="236">
        <v>-769125.79022229603</v>
      </c>
      <c r="CV219" s="236">
        <v>-769125.79022229603</v>
      </c>
      <c r="CW219" s="236">
        <v>-769125.79022229603</v>
      </c>
      <c r="CX219" s="236">
        <v>-769125.79022229603</v>
      </c>
      <c r="CY219" s="236">
        <v>-769125.79022229603</v>
      </c>
      <c r="CZ219" s="236">
        <v>-769125.79022229603</v>
      </c>
      <c r="DA219" s="236">
        <v>-769125.79022229603</v>
      </c>
    </row>
    <row r="220" spans="1:105">
      <c r="A220" s="242" t="s">
        <v>1728</v>
      </c>
      <c r="B220" s="236">
        <v>0</v>
      </c>
      <c r="C220" s="236">
        <v>0</v>
      </c>
      <c r="D220" s="236">
        <v>0</v>
      </c>
      <c r="E220" s="236">
        <v>0</v>
      </c>
      <c r="F220" s="236">
        <v>0</v>
      </c>
      <c r="G220" s="236">
        <v>0</v>
      </c>
      <c r="H220" s="236">
        <v>0</v>
      </c>
      <c r="I220" s="236">
        <v>0</v>
      </c>
      <c r="J220" s="236">
        <v>0</v>
      </c>
      <c r="K220" s="236">
        <v>0</v>
      </c>
      <c r="L220" s="236">
        <v>0</v>
      </c>
      <c r="M220" s="236">
        <v>0</v>
      </c>
      <c r="N220" s="236">
        <v>0</v>
      </c>
      <c r="O220" s="236">
        <v>0</v>
      </c>
      <c r="P220" s="236">
        <v>0</v>
      </c>
      <c r="Q220" s="236">
        <v>0</v>
      </c>
      <c r="R220" s="236">
        <v>0</v>
      </c>
      <c r="S220" s="236">
        <v>0</v>
      </c>
      <c r="T220" s="236">
        <v>0</v>
      </c>
      <c r="U220" s="236">
        <v>0</v>
      </c>
      <c r="V220" s="236">
        <v>0</v>
      </c>
      <c r="W220" s="236">
        <v>0</v>
      </c>
      <c r="X220" s="236">
        <v>0</v>
      </c>
      <c r="Y220" s="236">
        <v>0</v>
      </c>
      <c r="Z220" s="236">
        <v>0</v>
      </c>
      <c r="AA220" s="236">
        <v>0</v>
      </c>
      <c r="AB220" s="236">
        <v>0</v>
      </c>
      <c r="AC220" s="236">
        <v>0</v>
      </c>
      <c r="AD220" s="236">
        <v>0</v>
      </c>
      <c r="AE220" s="236">
        <v>0</v>
      </c>
      <c r="AF220" s="236">
        <v>0</v>
      </c>
      <c r="AG220" s="236">
        <v>0</v>
      </c>
      <c r="AH220" s="236">
        <v>0</v>
      </c>
      <c r="AI220" s="236">
        <v>0</v>
      </c>
      <c r="AJ220" s="236">
        <v>0</v>
      </c>
      <c r="AK220" s="236">
        <v>0</v>
      </c>
      <c r="AL220" s="236">
        <v>0</v>
      </c>
      <c r="AM220" s="236">
        <v>0</v>
      </c>
      <c r="AN220" s="236">
        <v>0</v>
      </c>
      <c r="AO220" s="236">
        <v>0</v>
      </c>
      <c r="AP220" s="236">
        <v>0</v>
      </c>
      <c r="AQ220" s="236">
        <v>0</v>
      </c>
      <c r="AR220" s="236">
        <v>0</v>
      </c>
      <c r="AS220" s="236">
        <v>0</v>
      </c>
      <c r="AT220" s="236">
        <v>0</v>
      </c>
      <c r="AU220" s="236">
        <v>0</v>
      </c>
      <c r="AV220" s="236">
        <v>0</v>
      </c>
      <c r="AW220" s="236">
        <v>0</v>
      </c>
      <c r="AX220" s="236">
        <v>0</v>
      </c>
      <c r="AY220" s="236">
        <v>0</v>
      </c>
      <c r="AZ220" s="236">
        <v>0</v>
      </c>
      <c r="BA220" s="236">
        <v>0</v>
      </c>
      <c r="BB220" s="236">
        <v>0</v>
      </c>
      <c r="BC220" s="236">
        <v>0</v>
      </c>
      <c r="BD220" s="236">
        <v>0</v>
      </c>
      <c r="BE220" s="236">
        <v>0</v>
      </c>
      <c r="BF220" s="236">
        <v>0</v>
      </c>
      <c r="BG220" s="236">
        <v>0</v>
      </c>
      <c r="BH220" s="236">
        <v>0</v>
      </c>
      <c r="BI220" s="236">
        <v>0</v>
      </c>
      <c r="BJ220" s="236">
        <v>0</v>
      </c>
      <c r="BK220" s="236">
        <v>0</v>
      </c>
      <c r="BL220" s="236">
        <v>0</v>
      </c>
      <c r="BM220" s="236">
        <v>0</v>
      </c>
      <c r="BN220" s="236">
        <v>0</v>
      </c>
      <c r="BO220" s="236">
        <v>0</v>
      </c>
      <c r="BP220" s="236">
        <v>0</v>
      </c>
      <c r="BQ220" s="236">
        <v>0</v>
      </c>
      <c r="BR220" s="236">
        <v>0</v>
      </c>
      <c r="BS220" s="236">
        <v>0</v>
      </c>
      <c r="BT220" s="236">
        <v>0</v>
      </c>
      <c r="BU220" s="236">
        <v>0</v>
      </c>
      <c r="BV220" s="236">
        <v>0</v>
      </c>
      <c r="BW220" s="236">
        <v>0</v>
      </c>
      <c r="BX220" s="236">
        <v>0</v>
      </c>
      <c r="BY220" s="236">
        <v>0</v>
      </c>
      <c r="BZ220" s="236">
        <v>0</v>
      </c>
      <c r="CA220" s="236">
        <v>0</v>
      </c>
      <c r="CB220" s="236">
        <v>0</v>
      </c>
      <c r="CC220" s="236">
        <v>0</v>
      </c>
      <c r="CD220" s="236">
        <v>0</v>
      </c>
      <c r="CE220" s="236">
        <v>0</v>
      </c>
      <c r="CF220" s="236">
        <v>0</v>
      </c>
      <c r="CG220" s="236">
        <v>0</v>
      </c>
      <c r="CH220" s="236">
        <v>0</v>
      </c>
      <c r="CI220" s="236">
        <v>0</v>
      </c>
      <c r="CJ220" s="236">
        <v>0</v>
      </c>
      <c r="CK220" s="236">
        <v>0</v>
      </c>
      <c r="CL220" s="236">
        <v>0</v>
      </c>
      <c r="CM220" s="236">
        <v>0</v>
      </c>
      <c r="CN220" s="236">
        <v>0</v>
      </c>
      <c r="CO220" s="236">
        <v>0</v>
      </c>
      <c r="CP220" s="236">
        <v>0</v>
      </c>
      <c r="CQ220" s="236">
        <v>0</v>
      </c>
      <c r="CR220" s="236">
        <v>0</v>
      </c>
      <c r="CS220" s="236">
        <v>0</v>
      </c>
      <c r="CT220" s="236">
        <v>0</v>
      </c>
      <c r="CU220" s="236">
        <v>0</v>
      </c>
      <c r="CV220" s="236">
        <v>0</v>
      </c>
      <c r="CW220" s="236">
        <v>0</v>
      </c>
      <c r="CX220" s="236">
        <v>0</v>
      </c>
      <c r="CY220" s="236">
        <v>0</v>
      </c>
      <c r="CZ220" s="236">
        <v>0</v>
      </c>
      <c r="DA220" s="236">
        <v>0</v>
      </c>
    </row>
    <row r="221" spans="1:105">
      <c r="A221" s="242" t="s">
        <v>1819</v>
      </c>
      <c r="B221" s="236">
        <v>0</v>
      </c>
      <c r="C221" s="236">
        <v>0</v>
      </c>
      <c r="D221" s="236">
        <v>0</v>
      </c>
      <c r="E221" s="236">
        <v>0</v>
      </c>
      <c r="F221" s="236">
        <v>0</v>
      </c>
      <c r="G221" s="236">
        <v>0</v>
      </c>
      <c r="H221" s="236">
        <v>0</v>
      </c>
      <c r="I221" s="236">
        <v>0</v>
      </c>
      <c r="J221" s="236">
        <v>0</v>
      </c>
      <c r="K221" s="236">
        <v>0</v>
      </c>
      <c r="L221" s="236">
        <v>0</v>
      </c>
      <c r="M221" s="236">
        <v>0</v>
      </c>
      <c r="N221" s="236">
        <v>0</v>
      </c>
      <c r="O221" s="236">
        <v>0</v>
      </c>
      <c r="P221" s="236">
        <v>0</v>
      </c>
      <c r="Q221" s="236">
        <v>0</v>
      </c>
      <c r="R221" s="236">
        <v>0</v>
      </c>
      <c r="S221" s="236">
        <v>0</v>
      </c>
      <c r="T221" s="236">
        <v>0</v>
      </c>
      <c r="U221" s="236">
        <v>0</v>
      </c>
      <c r="V221" s="236">
        <v>0</v>
      </c>
      <c r="W221" s="236">
        <v>0</v>
      </c>
      <c r="X221" s="236">
        <v>0</v>
      </c>
      <c r="Y221" s="236">
        <v>0</v>
      </c>
      <c r="Z221" s="236">
        <v>0</v>
      </c>
      <c r="AA221" s="236">
        <v>0</v>
      </c>
      <c r="AB221" s="236">
        <v>6340065.46226406</v>
      </c>
      <c r="AC221" s="236">
        <v>6340065.46226406</v>
      </c>
      <c r="AD221" s="236">
        <v>6340065.46226406</v>
      </c>
      <c r="AE221" s="236">
        <v>6340065.46226406</v>
      </c>
      <c r="AF221" s="236">
        <v>6340065.46226406</v>
      </c>
      <c r="AG221" s="236">
        <v>6340065.46226406</v>
      </c>
      <c r="AH221" s="236">
        <v>6340065.46226406</v>
      </c>
      <c r="AI221" s="236">
        <v>6340065.46226406</v>
      </c>
      <c r="AJ221" s="236">
        <v>6340065.46226406</v>
      </c>
      <c r="AK221" s="236">
        <v>6340065.46226406</v>
      </c>
      <c r="AL221" s="236">
        <v>6340065.46226406</v>
      </c>
      <c r="AM221" s="236">
        <v>6340065.46226406</v>
      </c>
      <c r="AN221" s="236">
        <v>6340065.46226406</v>
      </c>
      <c r="AO221" s="236">
        <v>-1655503.4430817401</v>
      </c>
      <c r="AP221" s="236">
        <v>-1655503.4430817401</v>
      </c>
      <c r="AQ221" s="236">
        <v>-1655503.4430817401</v>
      </c>
      <c r="AR221" s="236">
        <v>-1655503.4430817401</v>
      </c>
      <c r="AS221" s="236">
        <v>-1655503.4430817401</v>
      </c>
      <c r="AT221" s="236">
        <v>-1655503.4430817401</v>
      </c>
      <c r="AU221" s="236">
        <v>-1655503.4430817401</v>
      </c>
      <c r="AV221" s="236">
        <v>-1655503.4430817401</v>
      </c>
      <c r="AW221" s="236">
        <v>-1655503.4430817401</v>
      </c>
      <c r="AX221" s="236">
        <v>-1655503.4430817401</v>
      </c>
      <c r="AY221" s="236">
        <v>-1655503.4430817401</v>
      </c>
      <c r="AZ221" s="236">
        <v>-1655503.4430817401</v>
      </c>
      <c r="BA221" s="236">
        <v>-1655503.4430817401</v>
      </c>
      <c r="BB221" s="236">
        <v>-1215395.63314991</v>
      </c>
      <c r="BC221" s="236">
        <v>-1215395.63314991</v>
      </c>
      <c r="BD221" s="236">
        <v>-1215395.63314991</v>
      </c>
      <c r="BE221" s="236">
        <v>-1215395.63314991</v>
      </c>
      <c r="BF221" s="236">
        <v>-1215395.63314991</v>
      </c>
      <c r="BG221" s="236">
        <v>-1215395.63314991</v>
      </c>
      <c r="BH221" s="236">
        <v>-1215395.63314991</v>
      </c>
      <c r="BI221" s="236">
        <v>-1215395.63314991</v>
      </c>
      <c r="BJ221" s="236">
        <v>-1215395.63314991</v>
      </c>
      <c r="BK221" s="236">
        <v>-1215395.63314991</v>
      </c>
      <c r="BL221" s="236">
        <v>-1215395.63314991</v>
      </c>
      <c r="BM221" s="236">
        <v>-1215395.63314991</v>
      </c>
      <c r="BN221" s="236">
        <v>-1215395.63314991</v>
      </c>
      <c r="BO221" s="236">
        <v>-989843.23031700205</v>
      </c>
      <c r="BP221" s="236">
        <v>-989843.23031700205</v>
      </c>
      <c r="BQ221" s="236">
        <v>-989843.23031700205</v>
      </c>
      <c r="BR221" s="236">
        <v>-989843.23031700205</v>
      </c>
      <c r="BS221" s="236">
        <v>-989843.23031700205</v>
      </c>
      <c r="BT221" s="236">
        <v>-989843.23031700205</v>
      </c>
      <c r="BU221" s="236">
        <v>-989843.23031700205</v>
      </c>
      <c r="BV221" s="236">
        <v>-989843.23031700205</v>
      </c>
      <c r="BW221" s="236">
        <v>-989843.23031700205</v>
      </c>
      <c r="BX221" s="236">
        <v>-989843.23031700205</v>
      </c>
      <c r="BY221" s="236">
        <v>-989843.23031700205</v>
      </c>
      <c r="BZ221" s="236">
        <v>-989843.23031700205</v>
      </c>
      <c r="CA221" s="236">
        <v>-989843.23031700205</v>
      </c>
      <c r="CB221" s="236">
        <v>-864367.14007150906</v>
      </c>
      <c r="CC221" s="236">
        <v>-864367.14007150906</v>
      </c>
      <c r="CD221" s="236">
        <v>-864367.14007150906</v>
      </c>
      <c r="CE221" s="236">
        <v>-864367.14007150906</v>
      </c>
      <c r="CF221" s="236">
        <v>-864367.14007150906</v>
      </c>
      <c r="CG221" s="236">
        <v>-864367.14007150906</v>
      </c>
      <c r="CH221" s="236">
        <v>-864367.14007150906</v>
      </c>
      <c r="CI221" s="236">
        <v>-864367.14007150906</v>
      </c>
      <c r="CJ221" s="236">
        <v>-864367.14007150906</v>
      </c>
      <c r="CK221" s="236">
        <v>-864367.14007150906</v>
      </c>
      <c r="CL221" s="236">
        <v>-864367.14007150906</v>
      </c>
      <c r="CM221" s="236">
        <v>-864367.14007150906</v>
      </c>
      <c r="CN221" s="236">
        <v>-864367.14007150906</v>
      </c>
      <c r="CO221" s="236">
        <v>-769125.79022229603</v>
      </c>
      <c r="CP221" s="236">
        <v>-769125.79022229603</v>
      </c>
      <c r="CQ221" s="236">
        <v>-769125.79022229603</v>
      </c>
      <c r="CR221" s="236">
        <v>-769125.79022229603</v>
      </c>
      <c r="CS221" s="236">
        <v>-769125.79022229603</v>
      </c>
      <c r="CT221" s="236">
        <v>-769125.79022229603</v>
      </c>
      <c r="CU221" s="236">
        <v>-769125.79022229603</v>
      </c>
      <c r="CV221" s="236">
        <v>-769125.79022229603</v>
      </c>
      <c r="CW221" s="236">
        <v>-769125.79022229603</v>
      </c>
      <c r="CX221" s="236">
        <v>-769125.79022229603</v>
      </c>
      <c r="CY221" s="236">
        <v>-769125.79022229603</v>
      </c>
      <c r="CZ221" s="236">
        <v>-769125.79022229603</v>
      </c>
      <c r="DA221" s="236">
        <v>-769125.79022229603</v>
      </c>
    </row>
    <row r="223" spans="1:105" s="250" customFormat="1">
      <c r="A223" s="249" t="s">
        <v>1820</v>
      </c>
      <c r="B223" s="250">
        <v>8.3303614235210793E-2</v>
      </c>
      <c r="C223" s="250">
        <v>0.136939748601277</v>
      </c>
      <c r="D223" s="250">
        <v>0.21081136331933201</v>
      </c>
      <c r="E223" s="250">
        <v>0.27165750565347901</v>
      </c>
      <c r="F223" s="250">
        <v>0.38175046580111599</v>
      </c>
      <c r="G223" s="250">
        <v>0.50045202869019301</v>
      </c>
      <c r="H223" s="250">
        <v>0.63642237065957097</v>
      </c>
      <c r="I223" s="250">
        <v>0.757974939860102</v>
      </c>
      <c r="J223" s="250">
        <v>0.81416703295313597</v>
      </c>
      <c r="K223" s="250">
        <v>0.88112347107285205</v>
      </c>
      <c r="L223" s="250">
        <v>0.95307806324620403</v>
      </c>
      <c r="M223" s="250">
        <v>1</v>
      </c>
      <c r="N223" s="250">
        <v>1</v>
      </c>
      <c r="O223" s="250">
        <v>0.100209284384337</v>
      </c>
      <c r="P223" s="250">
        <v>0.15411742914586801</v>
      </c>
      <c r="Q223" s="250">
        <v>0.224619115900625</v>
      </c>
      <c r="R223" s="250">
        <v>0.27804697308023002</v>
      </c>
      <c r="S223" s="250">
        <v>0.38688025485516703</v>
      </c>
      <c r="T223" s="250">
        <v>0.50421300871000196</v>
      </c>
      <c r="U223" s="250">
        <v>0.62164331683326302</v>
      </c>
      <c r="V223" s="250">
        <v>0.74208753423544904</v>
      </c>
      <c r="W223" s="250">
        <v>0.80425772906571402</v>
      </c>
      <c r="X223" s="250">
        <v>0.86904368632139295</v>
      </c>
      <c r="Y223" s="250">
        <v>0.94050746518133699</v>
      </c>
      <c r="Z223" s="250">
        <v>1</v>
      </c>
      <c r="AA223" s="250">
        <v>1</v>
      </c>
      <c r="AB223" s="250">
        <v>9.2043504702368301E-2</v>
      </c>
      <c r="AC223" s="250">
        <v>0.14810170120452401</v>
      </c>
      <c r="AD223" s="250">
        <v>0.21847200391707799</v>
      </c>
      <c r="AE223" s="250">
        <v>0.27308756800412198</v>
      </c>
      <c r="AF223" s="250">
        <v>0.37813984238805298</v>
      </c>
      <c r="AG223" s="250">
        <v>0.48432912592782401</v>
      </c>
      <c r="AH223" s="250">
        <v>0.59931598402324804</v>
      </c>
      <c r="AI223" s="250">
        <v>0.71670882100678002</v>
      </c>
      <c r="AJ223" s="250">
        <v>0.78111014187836403</v>
      </c>
      <c r="AK223" s="250">
        <v>0.85937347148699506</v>
      </c>
      <c r="AL223" s="250">
        <v>0.93366772538387099</v>
      </c>
      <c r="AM223" s="250">
        <v>1</v>
      </c>
      <c r="AN223" s="250">
        <v>1</v>
      </c>
      <c r="AO223" s="250">
        <v>9.4957504801887693E-2</v>
      </c>
      <c r="AP223" s="250">
        <v>0.15357317928425501</v>
      </c>
      <c r="AQ223" s="250">
        <v>0.22605217811733</v>
      </c>
      <c r="AR223" s="250">
        <v>0.28451540074533499</v>
      </c>
      <c r="AS223" s="250">
        <v>0.37913076941131502</v>
      </c>
      <c r="AT223" s="250">
        <v>0.47321171596523098</v>
      </c>
      <c r="AU223" s="250">
        <v>0.58125801716955305</v>
      </c>
      <c r="AV223" s="250">
        <v>0.69059305975802099</v>
      </c>
      <c r="AW223" s="250">
        <v>0.79246227695542304</v>
      </c>
      <c r="AX223" s="250">
        <v>0.86427478094708399</v>
      </c>
      <c r="AY223" s="250">
        <v>0.92895786305568895</v>
      </c>
      <c r="AZ223" s="250">
        <v>1</v>
      </c>
      <c r="BA223" s="250">
        <v>1</v>
      </c>
      <c r="BB223" s="250">
        <v>5.6144278472876397E-2</v>
      </c>
      <c r="BC223" s="250">
        <v>0.10585572557116001</v>
      </c>
      <c r="BD223" s="250">
        <v>0.165038907940045</v>
      </c>
      <c r="BE223" s="250">
        <v>0.230421400724616</v>
      </c>
      <c r="BF223" s="250">
        <v>0.32288880307203199</v>
      </c>
      <c r="BG223" s="250">
        <v>0.42941540616284701</v>
      </c>
      <c r="BH223" s="250">
        <v>0.55272800061421001</v>
      </c>
      <c r="BI223" s="250">
        <v>0.67787563435069897</v>
      </c>
      <c r="BJ223" s="250">
        <v>0.78542611792165096</v>
      </c>
      <c r="BK223" s="250">
        <v>0.87723053794657302</v>
      </c>
      <c r="BL223" s="250">
        <v>0.93394327183972403</v>
      </c>
      <c r="BM223" s="250">
        <v>0.999999999999999</v>
      </c>
      <c r="BN223" s="250">
        <v>0.999999999999999</v>
      </c>
      <c r="BO223" s="250">
        <v>5.2916268824856602E-2</v>
      </c>
      <c r="BP223" s="250">
        <v>9.7646927752887705E-2</v>
      </c>
      <c r="BQ223" s="250">
        <v>0.15386417609111799</v>
      </c>
      <c r="BR223" s="250">
        <v>0.218022471753018</v>
      </c>
      <c r="BS223" s="250">
        <v>0.31278642208659002</v>
      </c>
      <c r="BT223" s="250">
        <v>0.422229052776814</v>
      </c>
      <c r="BU223" s="250">
        <v>0.54829491180422996</v>
      </c>
      <c r="BV223" s="250">
        <v>0.67721506786364505</v>
      </c>
      <c r="BW223" s="250">
        <v>0.78834977483338498</v>
      </c>
      <c r="BX223" s="250">
        <v>0.88151730692549102</v>
      </c>
      <c r="BY223" s="250">
        <v>0.936655701650564</v>
      </c>
      <c r="BZ223" s="250">
        <v>1</v>
      </c>
      <c r="CA223" s="250">
        <v>1</v>
      </c>
      <c r="CB223" s="250">
        <v>5.3378333057588899E-2</v>
      </c>
      <c r="CC223" s="250">
        <v>9.7475976642143594E-2</v>
      </c>
      <c r="CD223" s="250">
        <v>0.15393413876116099</v>
      </c>
      <c r="CE223" s="250">
        <v>0.21897216966706101</v>
      </c>
      <c r="CF223" s="250">
        <v>0.317861609415514</v>
      </c>
      <c r="CG223" s="250">
        <v>0.428674690488204</v>
      </c>
      <c r="CH223" s="250">
        <v>0.55694945742412905</v>
      </c>
      <c r="CI223" s="250">
        <v>0.68834983364036195</v>
      </c>
      <c r="CJ223" s="250">
        <v>0.80000394734674296</v>
      </c>
      <c r="CK223" s="250">
        <v>0.89159776140680402</v>
      </c>
      <c r="CL223" s="250">
        <v>0.94117509953953005</v>
      </c>
      <c r="CM223" s="250">
        <v>1</v>
      </c>
      <c r="CN223" s="250">
        <v>1</v>
      </c>
      <c r="CO223" s="250">
        <v>4.4872753235083399E-2</v>
      </c>
      <c r="CP223" s="250">
        <v>8.5676115529252195E-2</v>
      </c>
      <c r="CQ223" s="250">
        <v>0.135133871064889</v>
      </c>
      <c r="CR223" s="250">
        <v>0.19512215099937699</v>
      </c>
      <c r="CS223" s="250">
        <v>0.29299813178802803</v>
      </c>
      <c r="CT223" s="250">
        <v>0.40837844407832802</v>
      </c>
      <c r="CU223" s="250">
        <v>0.54369730955803697</v>
      </c>
      <c r="CV223" s="250">
        <v>0.68206189595686195</v>
      </c>
      <c r="CW223" s="250">
        <v>0.79843852763011702</v>
      </c>
      <c r="CX223" s="250">
        <v>0.89267994025949104</v>
      </c>
      <c r="CY223" s="250">
        <v>0.94076471494264702</v>
      </c>
      <c r="CZ223" s="250">
        <v>1</v>
      </c>
      <c r="DA223" s="250">
        <v>1</v>
      </c>
    </row>
    <row r="224" spans="1:105">
      <c r="A224" s="242" t="s">
        <v>1821</v>
      </c>
      <c r="B224" s="236">
        <v>0</v>
      </c>
      <c r="C224" s="236">
        <v>0</v>
      </c>
      <c r="D224" s="236">
        <v>0</v>
      </c>
      <c r="E224" s="236">
        <v>0</v>
      </c>
      <c r="F224" s="236">
        <v>0</v>
      </c>
      <c r="G224" s="236">
        <v>0</v>
      </c>
      <c r="H224" s="236">
        <v>0</v>
      </c>
      <c r="I224" s="236">
        <v>0</v>
      </c>
      <c r="J224" s="236">
        <v>0</v>
      </c>
      <c r="K224" s="236">
        <v>0</v>
      </c>
      <c r="L224" s="236">
        <v>0</v>
      </c>
      <c r="M224" s="236">
        <v>0</v>
      </c>
      <c r="N224" s="236">
        <v>0</v>
      </c>
      <c r="O224" s="236">
        <v>0</v>
      </c>
      <c r="P224" s="236">
        <v>0</v>
      </c>
      <c r="Q224" s="236">
        <v>0</v>
      </c>
      <c r="R224" s="236">
        <v>0</v>
      </c>
      <c r="S224" s="236">
        <v>0</v>
      </c>
      <c r="T224" s="236">
        <v>0</v>
      </c>
      <c r="U224" s="236">
        <v>0</v>
      </c>
      <c r="V224" s="236">
        <v>0</v>
      </c>
      <c r="W224" s="236">
        <v>0</v>
      </c>
      <c r="X224" s="236">
        <v>0</v>
      </c>
      <c r="Y224" s="236">
        <v>0</v>
      </c>
      <c r="Z224" s="236">
        <v>0</v>
      </c>
      <c r="AA224" s="236">
        <v>0</v>
      </c>
      <c r="AB224" s="236">
        <v>583561.84518922505</v>
      </c>
      <c r="AC224" s="236">
        <v>938974.48070935498</v>
      </c>
      <c r="AD224" s="236">
        <v>1385126.8065062801</v>
      </c>
      <c r="AE224" s="236">
        <v>1731393.0580766201</v>
      </c>
      <c r="AF224" s="236">
        <v>2397431.3546304698</v>
      </c>
      <c r="AG224" s="236">
        <v>3070678.3636635402</v>
      </c>
      <c r="AH224" s="236">
        <v>3799702.5712885899</v>
      </c>
      <c r="AI224" s="236">
        <v>4543980.8425650802</v>
      </c>
      <c r="AJ224" s="236">
        <v>4952289.4327471899</v>
      </c>
      <c r="AK224" s="236">
        <v>5448484.06576066</v>
      </c>
      <c r="AL224" s="236">
        <v>5919514.4989369297</v>
      </c>
      <c r="AM224" s="236">
        <v>6340065.46226406</v>
      </c>
      <c r="AN224" s="236">
        <v>6340065.46226406</v>
      </c>
      <c r="AO224" s="236">
        <v>-157202.47614597599</v>
      </c>
      <c r="AP224" s="236">
        <v>-254240.92707009299</v>
      </c>
      <c r="AQ224" s="236">
        <v>-374230.15918936703</v>
      </c>
      <c r="AR224" s="236">
        <v>-471016.22554368398</v>
      </c>
      <c r="AS224" s="236">
        <v>-627652.29413866205</v>
      </c>
      <c r="AT224" s="236">
        <v>-783403.62508705899</v>
      </c>
      <c r="AU224" s="236">
        <v>-962274.648743061</v>
      </c>
      <c r="AV224" s="236">
        <v>-1143279.1881977499</v>
      </c>
      <c r="AW224" s="236">
        <v>-1311924.0280120899</v>
      </c>
      <c r="AX224" s="236">
        <v>-1430809.8756266099</v>
      </c>
      <c r="AY224" s="236">
        <v>-1537892.9407665399</v>
      </c>
      <c r="AZ224" s="236">
        <v>-1655503.4430817401</v>
      </c>
      <c r="BA224" s="236">
        <v>-1655503.4430817401</v>
      </c>
      <c r="BB224" s="236">
        <v>-68237.510882286806</v>
      </c>
      <c r="BC224" s="236">
        <v>-128656.58660310401</v>
      </c>
      <c r="BD224" s="236">
        <v>-200587.56801016201</v>
      </c>
      <c r="BE224" s="236">
        <v>-280053.164224985</v>
      </c>
      <c r="BF224" s="236">
        <v>-392437.64124675101</v>
      </c>
      <c r="BG224" s="236">
        <v>-521909.60945762298</v>
      </c>
      <c r="BH224" s="236">
        <v>-671783.19826619502</v>
      </c>
      <c r="BI224" s="236">
        <v>-823887.08580856898</v>
      </c>
      <c r="BJ224" s="236">
        <v>-954603.47388386703</v>
      </c>
      <c r="BK224" s="236">
        <v>-1066182.16508601</v>
      </c>
      <c r="BL224" s="236">
        <v>-1135110.5742037401</v>
      </c>
      <c r="BM224" s="236">
        <v>-1215395.63314991</v>
      </c>
      <c r="BN224" s="236">
        <v>-1215395.63314991</v>
      </c>
      <c r="BO224" s="236">
        <v>-52378.810469918899</v>
      </c>
      <c r="BP224" s="236">
        <v>-96655.150397449295</v>
      </c>
      <c r="BQ224" s="236">
        <v>-152301.41309209701</v>
      </c>
      <c r="BR224" s="236">
        <v>-215808.06772170399</v>
      </c>
      <c r="BS224" s="236">
        <v>-309609.52243748697</v>
      </c>
      <c r="BT224" s="236">
        <v>-417940.56953428901</v>
      </c>
      <c r="BU224" s="236">
        <v>-542726.00666667498</v>
      </c>
      <c r="BV224" s="236">
        <v>-670336.75039349799</v>
      </c>
      <c r="BW224" s="236">
        <v>-780342.68774075899</v>
      </c>
      <c r="BX224" s="236">
        <v>-872563.93866747303</v>
      </c>
      <c r="BY224" s="236">
        <v>-927142.30541663198</v>
      </c>
      <c r="BZ224" s="236">
        <v>-989843.23031700205</v>
      </c>
      <c r="CA224" s="236">
        <v>-989843.23031700205</v>
      </c>
      <c r="CB224" s="236">
        <v>-46138.477086772698</v>
      </c>
      <c r="CC224" s="236">
        <v>-84255.031155846998</v>
      </c>
      <c r="CD224" s="236">
        <v>-133055.61128035499</v>
      </c>
      <c r="CE224" s="236">
        <v>-189272.34805037099</v>
      </c>
      <c r="CF224" s="236">
        <v>-274749.13026901498</v>
      </c>
      <c r="CG224" s="236">
        <v>-370532.31623832899</v>
      </c>
      <c r="CH224" s="236">
        <v>-481408.80967807397</v>
      </c>
      <c r="CI224" s="236">
        <v>-594986.97707241902</v>
      </c>
      <c r="CJ224" s="236">
        <v>-691497.12401402299</v>
      </c>
      <c r="CK224" s="236">
        <v>-770667.80712135904</v>
      </c>
      <c r="CL224" s="236">
        <v>-813520.82909550203</v>
      </c>
      <c r="CM224" s="236">
        <v>-864367.14007150999</v>
      </c>
      <c r="CN224" s="236">
        <v>-864367.14007150999</v>
      </c>
      <c r="CO224" s="236">
        <v>-34512.791791383599</v>
      </c>
      <c r="CP224" s="236">
        <v>-65895.710059612902</v>
      </c>
      <c r="CQ224" s="236">
        <v>-103934.945368581</v>
      </c>
      <c r="CR224" s="236">
        <v>-150073.47857727</v>
      </c>
      <c r="CS224" s="236">
        <v>-225352.419645124</v>
      </c>
      <c r="CT224" s="236">
        <v>-314094.39351149602</v>
      </c>
      <c r="CU224" s="236">
        <v>-418171.62285556202</v>
      </c>
      <c r="CV224" s="236">
        <v>-524591.39470833901</v>
      </c>
      <c r="CW224" s="236">
        <v>-614099.66350744094</v>
      </c>
      <c r="CX224" s="236">
        <v>-686583.16446767305</v>
      </c>
      <c r="CY224" s="236">
        <v>-723566.40479351697</v>
      </c>
      <c r="CZ224" s="236">
        <v>-769125.79022229603</v>
      </c>
      <c r="DA224" s="236">
        <v>-769125.79022229603</v>
      </c>
    </row>
    <row r="226" spans="1:105">
      <c r="A226" s="242" t="s">
        <v>1708</v>
      </c>
      <c r="B226" s="236">
        <v>1</v>
      </c>
      <c r="C226" s="236">
        <v>0</v>
      </c>
      <c r="D226" s="236">
        <v>0</v>
      </c>
      <c r="E226" s="236">
        <v>0</v>
      </c>
      <c r="F226" s="236">
        <v>0</v>
      </c>
      <c r="G226" s="236">
        <v>0</v>
      </c>
      <c r="H226" s="236">
        <v>0</v>
      </c>
      <c r="I226" s="236">
        <v>0</v>
      </c>
      <c r="J226" s="236">
        <v>0</v>
      </c>
      <c r="K226" s="236">
        <v>0</v>
      </c>
      <c r="L226" s="236">
        <v>0</v>
      </c>
      <c r="M226" s="236">
        <v>0</v>
      </c>
      <c r="N226" s="236">
        <v>1</v>
      </c>
      <c r="O226" s="236">
        <v>1</v>
      </c>
      <c r="P226" s="236">
        <v>0</v>
      </c>
      <c r="Q226" s="236">
        <v>0</v>
      </c>
      <c r="R226" s="236">
        <v>0</v>
      </c>
      <c r="S226" s="236">
        <v>0</v>
      </c>
      <c r="T226" s="236">
        <v>0</v>
      </c>
      <c r="U226" s="236">
        <v>0</v>
      </c>
      <c r="V226" s="236">
        <v>0</v>
      </c>
      <c r="W226" s="236">
        <v>0</v>
      </c>
      <c r="X226" s="236">
        <v>0</v>
      </c>
      <c r="Y226" s="236">
        <v>0</v>
      </c>
      <c r="Z226" s="236">
        <v>0</v>
      </c>
      <c r="AA226" s="236">
        <v>1</v>
      </c>
      <c r="AB226" s="236">
        <v>1</v>
      </c>
      <c r="AC226" s="236">
        <v>0</v>
      </c>
      <c r="AD226" s="236">
        <v>0</v>
      </c>
      <c r="AE226" s="236">
        <v>0</v>
      </c>
      <c r="AF226" s="236">
        <v>0</v>
      </c>
      <c r="AG226" s="236">
        <v>0</v>
      </c>
      <c r="AH226" s="236">
        <v>0</v>
      </c>
      <c r="AI226" s="236">
        <v>0</v>
      </c>
      <c r="AJ226" s="236">
        <v>0</v>
      </c>
      <c r="AK226" s="236">
        <v>0</v>
      </c>
      <c r="AL226" s="236">
        <v>0</v>
      </c>
      <c r="AM226" s="236">
        <v>0</v>
      </c>
      <c r="AN226" s="236">
        <v>1</v>
      </c>
      <c r="AO226" s="236">
        <v>1</v>
      </c>
      <c r="AP226" s="236">
        <v>0</v>
      </c>
      <c r="AQ226" s="236">
        <v>0</v>
      </c>
      <c r="AR226" s="236">
        <v>0</v>
      </c>
      <c r="AS226" s="236">
        <v>0</v>
      </c>
      <c r="AT226" s="236">
        <v>0</v>
      </c>
      <c r="AU226" s="236">
        <v>0</v>
      </c>
      <c r="AV226" s="236">
        <v>0</v>
      </c>
      <c r="AW226" s="236">
        <v>0</v>
      </c>
      <c r="AX226" s="236">
        <v>0</v>
      </c>
      <c r="AY226" s="236">
        <v>0</v>
      </c>
      <c r="AZ226" s="236">
        <v>0</v>
      </c>
      <c r="BA226" s="236">
        <v>1</v>
      </c>
      <c r="BB226" s="236">
        <v>1</v>
      </c>
      <c r="BC226" s="236">
        <v>0</v>
      </c>
      <c r="BD226" s="236">
        <v>0</v>
      </c>
      <c r="BE226" s="236">
        <v>0</v>
      </c>
      <c r="BF226" s="236">
        <v>0</v>
      </c>
      <c r="BG226" s="236">
        <v>0</v>
      </c>
      <c r="BH226" s="236">
        <v>0</v>
      </c>
      <c r="BI226" s="236">
        <v>0</v>
      </c>
      <c r="BJ226" s="236">
        <v>0</v>
      </c>
      <c r="BK226" s="236">
        <v>0</v>
      </c>
      <c r="BL226" s="236">
        <v>0</v>
      </c>
      <c r="BM226" s="236">
        <v>0</v>
      </c>
      <c r="BN226" s="236">
        <v>1</v>
      </c>
      <c r="BO226" s="236">
        <v>1</v>
      </c>
      <c r="BP226" s="236">
        <v>0</v>
      </c>
      <c r="BQ226" s="236">
        <v>0</v>
      </c>
      <c r="BR226" s="236">
        <v>0</v>
      </c>
      <c r="BS226" s="236">
        <v>0</v>
      </c>
      <c r="BT226" s="236">
        <v>0</v>
      </c>
      <c r="BU226" s="236">
        <v>0</v>
      </c>
      <c r="BV226" s="236">
        <v>0</v>
      </c>
      <c r="BW226" s="236">
        <v>0</v>
      </c>
      <c r="BX226" s="236">
        <v>0</v>
      </c>
      <c r="BY226" s="236">
        <v>0</v>
      </c>
      <c r="BZ226" s="236">
        <v>0</v>
      </c>
      <c r="CA226" s="236">
        <v>1</v>
      </c>
      <c r="CB226" s="236">
        <v>1</v>
      </c>
      <c r="CC226" s="236">
        <v>0</v>
      </c>
      <c r="CD226" s="236">
        <v>0</v>
      </c>
      <c r="CE226" s="236">
        <v>0</v>
      </c>
      <c r="CF226" s="236">
        <v>0</v>
      </c>
      <c r="CG226" s="236">
        <v>0</v>
      </c>
      <c r="CH226" s="236">
        <v>0</v>
      </c>
      <c r="CI226" s="236">
        <v>0</v>
      </c>
      <c r="CJ226" s="236">
        <v>0</v>
      </c>
      <c r="CK226" s="236">
        <v>0</v>
      </c>
      <c r="CL226" s="236">
        <v>0</v>
      </c>
      <c r="CM226" s="236">
        <v>0</v>
      </c>
      <c r="CN226" s="236">
        <v>1</v>
      </c>
      <c r="CO226" s="236">
        <v>1</v>
      </c>
      <c r="CP226" s="236">
        <v>0</v>
      </c>
      <c r="CQ226" s="236">
        <v>0</v>
      </c>
      <c r="CR226" s="236">
        <v>0</v>
      </c>
      <c r="CS226" s="236">
        <v>0</v>
      </c>
      <c r="CT226" s="236">
        <v>0</v>
      </c>
      <c r="CU226" s="236">
        <v>0</v>
      </c>
      <c r="CV226" s="236">
        <v>0</v>
      </c>
      <c r="CW226" s="236">
        <v>0</v>
      </c>
      <c r="CX226" s="236">
        <v>0</v>
      </c>
      <c r="CY226" s="236">
        <v>0</v>
      </c>
      <c r="CZ226" s="236">
        <v>0</v>
      </c>
      <c r="DA226" s="236">
        <v>1</v>
      </c>
    </row>
    <row r="227" spans="1:105">
      <c r="A227" s="242" t="s">
        <v>1822</v>
      </c>
      <c r="B227" s="236">
        <v>0</v>
      </c>
      <c r="C227" s="236">
        <v>0</v>
      </c>
      <c r="D227" s="236">
        <v>0</v>
      </c>
      <c r="E227" s="236">
        <v>0</v>
      </c>
      <c r="F227" s="236">
        <v>0</v>
      </c>
      <c r="G227" s="236">
        <v>0</v>
      </c>
      <c r="H227" s="236">
        <v>0</v>
      </c>
      <c r="I227" s="236">
        <v>0</v>
      </c>
      <c r="J227" s="236">
        <v>0</v>
      </c>
      <c r="K227" s="236">
        <v>0</v>
      </c>
      <c r="L227" s="236">
        <v>0</v>
      </c>
      <c r="M227" s="236">
        <v>0</v>
      </c>
      <c r="N227" s="236">
        <v>0</v>
      </c>
      <c r="O227" s="236">
        <v>0</v>
      </c>
      <c r="P227" s="236">
        <v>0</v>
      </c>
      <c r="Q227" s="236">
        <v>0</v>
      </c>
      <c r="R227" s="236">
        <v>0</v>
      </c>
      <c r="S227" s="236">
        <v>0</v>
      </c>
      <c r="T227" s="236">
        <v>0</v>
      </c>
      <c r="U227" s="236">
        <v>0</v>
      </c>
      <c r="V227" s="236">
        <v>0</v>
      </c>
      <c r="W227" s="236">
        <v>0</v>
      </c>
      <c r="X227" s="236">
        <v>0</v>
      </c>
      <c r="Y227" s="236">
        <v>0</v>
      </c>
      <c r="Z227" s="236">
        <v>0</v>
      </c>
      <c r="AA227" s="236">
        <v>0</v>
      </c>
      <c r="AB227" s="236">
        <v>0</v>
      </c>
      <c r="AC227" s="236">
        <v>0</v>
      </c>
      <c r="AD227" s="236">
        <v>0</v>
      </c>
      <c r="AE227" s="236">
        <v>0</v>
      </c>
      <c r="AF227" s="236">
        <v>0</v>
      </c>
      <c r="AG227" s="236">
        <v>0</v>
      </c>
      <c r="AH227" s="236">
        <v>0</v>
      </c>
      <c r="AI227" s="236">
        <v>0</v>
      </c>
      <c r="AJ227" s="236">
        <v>0</v>
      </c>
      <c r="AK227" s="236">
        <v>0</v>
      </c>
      <c r="AL227" s="236">
        <v>0</v>
      </c>
      <c r="AM227" s="236">
        <v>0</v>
      </c>
      <c r="AN227" s="236">
        <v>0</v>
      </c>
      <c r="AO227" s="236">
        <v>0</v>
      </c>
      <c r="AP227" s="236">
        <v>0</v>
      </c>
      <c r="AQ227" s="236">
        <v>0</v>
      </c>
      <c r="AR227" s="236">
        <v>0</v>
      </c>
      <c r="AS227" s="236">
        <v>0</v>
      </c>
      <c r="AT227" s="236">
        <v>0</v>
      </c>
      <c r="AU227" s="236">
        <v>0</v>
      </c>
      <c r="AV227" s="236">
        <v>0</v>
      </c>
      <c r="AW227" s="236">
        <v>0</v>
      </c>
      <c r="AX227" s="236">
        <v>0</v>
      </c>
      <c r="AY227" s="236">
        <v>0</v>
      </c>
      <c r="AZ227" s="236">
        <v>0</v>
      </c>
      <c r="BA227" s="236">
        <v>0</v>
      </c>
      <c r="BB227" s="236">
        <v>0</v>
      </c>
      <c r="BC227" s="236">
        <v>0</v>
      </c>
      <c r="BD227" s="236">
        <v>0</v>
      </c>
      <c r="BE227" s="236">
        <v>0</v>
      </c>
      <c r="BF227" s="236">
        <v>0</v>
      </c>
      <c r="BG227" s="236">
        <v>0</v>
      </c>
      <c r="BH227" s="236">
        <v>0</v>
      </c>
      <c r="BI227" s="236">
        <v>0</v>
      </c>
      <c r="BJ227" s="236">
        <v>0</v>
      </c>
      <c r="BK227" s="236">
        <v>0</v>
      </c>
      <c r="BL227" s="236">
        <v>0</v>
      </c>
      <c r="BM227" s="236">
        <v>0</v>
      </c>
      <c r="BN227" s="236">
        <v>0</v>
      </c>
      <c r="BO227" s="236">
        <v>0</v>
      </c>
      <c r="BP227" s="236">
        <v>0</v>
      </c>
      <c r="BQ227" s="236">
        <v>0</v>
      </c>
      <c r="BR227" s="236">
        <v>0</v>
      </c>
      <c r="BS227" s="236">
        <v>0</v>
      </c>
      <c r="BT227" s="236">
        <v>0</v>
      </c>
      <c r="BU227" s="236">
        <v>0</v>
      </c>
      <c r="BV227" s="236">
        <v>0</v>
      </c>
      <c r="BW227" s="236">
        <v>0</v>
      </c>
      <c r="BX227" s="236">
        <v>0</v>
      </c>
      <c r="BY227" s="236">
        <v>0</v>
      </c>
      <c r="BZ227" s="236">
        <v>0</v>
      </c>
      <c r="CA227" s="236">
        <v>0</v>
      </c>
      <c r="CB227" s="236">
        <v>0</v>
      </c>
      <c r="CC227" s="236">
        <v>0</v>
      </c>
      <c r="CD227" s="236">
        <v>0</v>
      </c>
      <c r="CE227" s="236">
        <v>0</v>
      </c>
      <c r="CF227" s="236">
        <v>0</v>
      </c>
      <c r="CG227" s="236">
        <v>0</v>
      </c>
      <c r="CH227" s="236">
        <v>0</v>
      </c>
      <c r="CI227" s="236">
        <v>0</v>
      </c>
      <c r="CJ227" s="236">
        <v>0</v>
      </c>
      <c r="CK227" s="236">
        <v>0</v>
      </c>
      <c r="CL227" s="236">
        <v>0</v>
      </c>
      <c r="CM227" s="236">
        <v>0</v>
      </c>
      <c r="CN227" s="236">
        <v>0</v>
      </c>
      <c r="CO227" s="236">
        <v>0</v>
      </c>
      <c r="CP227" s="236">
        <v>0</v>
      </c>
      <c r="CQ227" s="236">
        <v>0</v>
      </c>
      <c r="CR227" s="236">
        <v>0</v>
      </c>
      <c r="CS227" s="236">
        <v>0</v>
      </c>
      <c r="CT227" s="236">
        <v>0</v>
      </c>
      <c r="CU227" s="236">
        <v>0</v>
      </c>
      <c r="CV227" s="236">
        <v>0</v>
      </c>
      <c r="CW227" s="236">
        <v>0</v>
      </c>
      <c r="CX227" s="236">
        <v>0</v>
      </c>
      <c r="CY227" s="236">
        <v>0</v>
      </c>
      <c r="CZ227" s="236">
        <v>0</v>
      </c>
      <c r="DA227" s="236">
        <v>0</v>
      </c>
    </row>
    <row r="228" spans="1:105">
      <c r="A228" s="242" t="s">
        <v>1823</v>
      </c>
      <c r="B228" s="236">
        <v>0</v>
      </c>
      <c r="C228" s="236">
        <v>0</v>
      </c>
      <c r="D228" s="236">
        <v>0</v>
      </c>
      <c r="E228" s="236">
        <v>0</v>
      </c>
      <c r="F228" s="236">
        <v>0</v>
      </c>
      <c r="G228" s="236">
        <v>0</v>
      </c>
      <c r="H228" s="236">
        <v>0</v>
      </c>
      <c r="I228" s="236">
        <v>0</v>
      </c>
      <c r="J228" s="236">
        <v>0</v>
      </c>
      <c r="K228" s="236">
        <v>0</v>
      </c>
      <c r="L228" s="236">
        <v>0</v>
      </c>
      <c r="M228" s="236">
        <v>0</v>
      </c>
      <c r="N228" s="236">
        <v>0</v>
      </c>
      <c r="O228" s="236">
        <v>0</v>
      </c>
      <c r="P228" s="236">
        <v>0</v>
      </c>
      <c r="Q228" s="236">
        <v>0</v>
      </c>
      <c r="R228" s="236">
        <v>0</v>
      </c>
      <c r="S228" s="236">
        <v>0</v>
      </c>
      <c r="T228" s="236">
        <v>0</v>
      </c>
      <c r="U228" s="236">
        <v>0</v>
      </c>
      <c r="V228" s="236">
        <v>0</v>
      </c>
      <c r="W228" s="236">
        <v>0</v>
      </c>
      <c r="X228" s="236">
        <v>0</v>
      </c>
      <c r="Y228" s="236">
        <v>0</v>
      </c>
      <c r="Z228" s="236">
        <v>0</v>
      </c>
      <c r="AA228" s="236">
        <v>0</v>
      </c>
      <c r="AB228" s="236">
        <v>0</v>
      </c>
      <c r="AC228" s="236">
        <v>0</v>
      </c>
      <c r="AD228" s="236">
        <v>0</v>
      </c>
      <c r="AE228" s="236">
        <v>0</v>
      </c>
      <c r="AF228" s="236">
        <v>0</v>
      </c>
      <c r="AG228" s="236">
        <v>0</v>
      </c>
      <c r="AH228" s="236">
        <v>0</v>
      </c>
      <c r="AI228" s="236">
        <v>0</v>
      </c>
      <c r="AJ228" s="236">
        <v>0</v>
      </c>
      <c r="AK228" s="236">
        <v>0</v>
      </c>
      <c r="AL228" s="236">
        <v>0</v>
      </c>
      <c r="AM228" s="236">
        <v>0</v>
      </c>
      <c r="AN228" s="236">
        <v>0</v>
      </c>
      <c r="AO228" s="236">
        <v>0</v>
      </c>
      <c r="AP228" s="236">
        <v>0</v>
      </c>
      <c r="AQ228" s="236">
        <v>0</v>
      </c>
      <c r="AR228" s="236">
        <v>0</v>
      </c>
      <c r="AS228" s="236">
        <v>0</v>
      </c>
      <c r="AT228" s="236">
        <v>0</v>
      </c>
      <c r="AU228" s="236">
        <v>0</v>
      </c>
      <c r="AV228" s="236">
        <v>0</v>
      </c>
      <c r="AW228" s="236">
        <v>0</v>
      </c>
      <c r="AX228" s="236">
        <v>0</v>
      </c>
      <c r="AY228" s="236">
        <v>0</v>
      </c>
      <c r="AZ228" s="236">
        <v>0</v>
      </c>
      <c r="BA228" s="236">
        <v>0</v>
      </c>
      <c r="BB228" s="236">
        <v>0</v>
      </c>
      <c r="BC228" s="236">
        <v>0</v>
      </c>
      <c r="BD228" s="236">
        <v>0</v>
      </c>
      <c r="BE228" s="236">
        <v>0</v>
      </c>
      <c r="BF228" s="236">
        <v>0</v>
      </c>
      <c r="BG228" s="236">
        <v>0</v>
      </c>
      <c r="BH228" s="236">
        <v>0</v>
      </c>
      <c r="BI228" s="236">
        <v>0</v>
      </c>
      <c r="BJ228" s="236">
        <v>0</v>
      </c>
      <c r="BK228" s="236">
        <v>0</v>
      </c>
      <c r="BL228" s="236">
        <v>0</v>
      </c>
      <c r="BM228" s="236">
        <v>0</v>
      </c>
      <c r="BN228" s="236">
        <v>0</v>
      </c>
      <c r="BO228" s="236">
        <v>0</v>
      </c>
      <c r="BP228" s="236">
        <v>0</v>
      </c>
      <c r="BQ228" s="236">
        <v>0</v>
      </c>
      <c r="BR228" s="236">
        <v>0</v>
      </c>
      <c r="BS228" s="236">
        <v>0</v>
      </c>
      <c r="BT228" s="236">
        <v>0</v>
      </c>
      <c r="BU228" s="236">
        <v>0</v>
      </c>
      <c r="BV228" s="236">
        <v>0</v>
      </c>
      <c r="BW228" s="236">
        <v>0</v>
      </c>
      <c r="BX228" s="236">
        <v>0</v>
      </c>
      <c r="BY228" s="236">
        <v>0</v>
      </c>
      <c r="BZ228" s="236">
        <v>0</v>
      </c>
      <c r="CA228" s="236">
        <v>0</v>
      </c>
      <c r="CB228" s="236">
        <v>0</v>
      </c>
      <c r="CC228" s="236">
        <v>0</v>
      </c>
      <c r="CD228" s="236">
        <v>0</v>
      </c>
      <c r="CE228" s="236">
        <v>0</v>
      </c>
      <c r="CF228" s="236">
        <v>0</v>
      </c>
      <c r="CG228" s="236">
        <v>0</v>
      </c>
      <c r="CH228" s="236">
        <v>0</v>
      </c>
      <c r="CI228" s="236">
        <v>0</v>
      </c>
      <c r="CJ228" s="236">
        <v>0</v>
      </c>
      <c r="CK228" s="236">
        <v>0</v>
      </c>
      <c r="CL228" s="236">
        <v>0</v>
      </c>
      <c r="CM228" s="236">
        <v>0</v>
      </c>
      <c r="CN228" s="236">
        <v>0</v>
      </c>
      <c r="CO228" s="236">
        <v>0</v>
      </c>
      <c r="CP228" s="236">
        <v>0</v>
      </c>
      <c r="CQ228" s="236">
        <v>0</v>
      </c>
      <c r="CR228" s="236">
        <v>0</v>
      </c>
      <c r="CS228" s="236">
        <v>0</v>
      </c>
      <c r="CT228" s="236">
        <v>0</v>
      </c>
      <c r="CU228" s="236">
        <v>0</v>
      </c>
      <c r="CV228" s="236">
        <v>0</v>
      </c>
      <c r="CW228" s="236">
        <v>0</v>
      </c>
      <c r="CX228" s="236">
        <v>0</v>
      </c>
      <c r="CY228" s="236">
        <v>0</v>
      </c>
      <c r="CZ228" s="236">
        <v>0</v>
      </c>
      <c r="DA228" s="236">
        <v>0</v>
      </c>
    </row>
    <row r="229" spans="1:105">
      <c r="A229" s="242" t="s">
        <v>1815</v>
      </c>
      <c r="B229" s="236">
        <v>0</v>
      </c>
      <c r="C229" s="236">
        <v>1</v>
      </c>
      <c r="D229" s="236">
        <v>1</v>
      </c>
      <c r="E229" s="236">
        <v>1</v>
      </c>
      <c r="F229" s="236">
        <v>1</v>
      </c>
      <c r="G229" s="236">
        <v>1</v>
      </c>
      <c r="H229" s="236">
        <v>1</v>
      </c>
      <c r="I229" s="236">
        <v>1</v>
      </c>
      <c r="J229" s="236">
        <v>1</v>
      </c>
      <c r="K229" s="236">
        <v>1</v>
      </c>
      <c r="L229" s="236">
        <v>1</v>
      </c>
      <c r="M229" s="236">
        <v>1</v>
      </c>
      <c r="N229" s="236">
        <v>11</v>
      </c>
      <c r="O229" s="236">
        <v>0</v>
      </c>
      <c r="P229" s="236">
        <v>1</v>
      </c>
      <c r="Q229" s="236">
        <v>1</v>
      </c>
      <c r="R229" s="236">
        <v>1</v>
      </c>
      <c r="S229" s="236">
        <v>1</v>
      </c>
      <c r="T229" s="236">
        <v>1</v>
      </c>
      <c r="U229" s="236">
        <v>1</v>
      </c>
      <c r="V229" s="236">
        <v>1</v>
      </c>
      <c r="W229" s="236">
        <v>1</v>
      </c>
      <c r="X229" s="236">
        <v>1</v>
      </c>
      <c r="Y229" s="236">
        <v>1</v>
      </c>
      <c r="Z229" s="236">
        <v>1</v>
      </c>
      <c r="AA229" s="236">
        <v>11</v>
      </c>
      <c r="AB229" s="236">
        <v>0</v>
      </c>
      <c r="AC229" s="236">
        <v>1</v>
      </c>
      <c r="AD229" s="236">
        <v>1</v>
      </c>
      <c r="AE229" s="236">
        <v>1</v>
      </c>
      <c r="AF229" s="236">
        <v>1</v>
      </c>
      <c r="AG229" s="236">
        <v>1</v>
      </c>
      <c r="AH229" s="236">
        <v>1</v>
      </c>
      <c r="AI229" s="236">
        <v>1</v>
      </c>
      <c r="AJ229" s="236">
        <v>1</v>
      </c>
      <c r="AK229" s="236">
        <v>1</v>
      </c>
      <c r="AL229" s="236">
        <v>1</v>
      </c>
      <c r="AM229" s="236">
        <v>1</v>
      </c>
      <c r="AN229" s="236">
        <v>11</v>
      </c>
      <c r="AO229" s="236">
        <v>0</v>
      </c>
      <c r="AP229" s="236">
        <v>1</v>
      </c>
      <c r="AQ229" s="236">
        <v>1</v>
      </c>
      <c r="AR229" s="236">
        <v>1</v>
      </c>
      <c r="AS229" s="236">
        <v>1</v>
      </c>
      <c r="AT229" s="236">
        <v>1</v>
      </c>
      <c r="AU229" s="236">
        <v>1</v>
      </c>
      <c r="AV229" s="236">
        <v>1</v>
      </c>
      <c r="AW229" s="236">
        <v>1</v>
      </c>
      <c r="AX229" s="236">
        <v>1</v>
      </c>
      <c r="AY229" s="236">
        <v>1</v>
      </c>
      <c r="AZ229" s="236">
        <v>1</v>
      </c>
      <c r="BA229" s="236">
        <v>11</v>
      </c>
      <c r="BB229" s="236">
        <v>0</v>
      </c>
      <c r="BC229" s="236">
        <v>1</v>
      </c>
      <c r="BD229" s="236">
        <v>1</v>
      </c>
      <c r="BE229" s="236">
        <v>1</v>
      </c>
      <c r="BF229" s="236">
        <v>1</v>
      </c>
      <c r="BG229" s="236">
        <v>1</v>
      </c>
      <c r="BH229" s="236">
        <v>1</v>
      </c>
      <c r="BI229" s="236">
        <v>1</v>
      </c>
      <c r="BJ229" s="236">
        <v>1</v>
      </c>
      <c r="BK229" s="236">
        <v>1</v>
      </c>
      <c r="BL229" s="236">
        <v>1</v>
      </c>
      <c r="BM229" s="236">
        <v>1</v>
      </c>
      <c r="BN229" s="236">
        <v>11</v>
      </c>
      <c r="BO229" s="236">
        <v>0</v>
      </c>
      <c r="BP229" s="236">
        <v>1</v>
      </c>
      <c r="BQ229" s="236">
        <v>1</v>
      </c>
      <c r="BR229" s="236">
        <v>1</v>
      </c>
      <c r="BS229" s="236">
        <v>1</v>
      </c>
      <c r="BT229" s="236">
        <v>1</v>
      </c>
      <c r="BU229" s="236">
        <v>1</v>
      </c>
      <c r="BV229" s="236">
        <v>1</v>
      </c>
      <c r="BW229" s="236">
        <v>1</v>
      </c>
      <c r="BX229" s="236">
        <v>1</v>
      </c>
      <c r="BY229" s="236">
        <v>1</v>
      </c>
      <c r="BZ229" s="236">
        <v>1</v>
      </c>
      <c r="CA229" s="236">
        <v>11</v>
      </c>
      <c r="CB229" s="236">
        <v>0</v>
      </c>
      <c r="CC229" s="236">
        <v>1</v>
      </c>
      <c r="CD229" s="236">
        <v>1</v>
      </c>
      <c r="CE229" s="236">
        <v>1</v>
      </c>
      <c r="CF229" s="236">
        <v>1</v>
      </c>
      <c r="CG229" s="236">
        <v>1</v>
      </c>
      <c r="CH229" s="236">
        <v>1</v>
      </c>
      <c r="CI229" s="236">
        <v>1</v>
      </c>
      <c r="CJ229" s="236">
        <v>1</v>
      </c>
      <c r="CK229" s="236">
        <v>1</v>
      </c>
      <c r="CL229" s="236">
        <v>1</v>
      </c>
      <c r="CM229" s="236">
        <v>1</v>
      </c>
      <c r="CN229" s="236">
        <v>11</v>
      </c>
      <c r="CO229" s="236">
        <v>0</v>
      </c>
      <c r="CP229" s="236">
        <v>1</v>
      </c>
      <c r="CQ229" s="236">
        <v>1</v>
      </c>
      <c r="CR229" s="236">
        <v>1</v>
      </c>
      <c r="CS229" s="236">
        <v>1</v>
      </c>
      <c r="CT229" s="236">
        <v>1</v>
      </c>
      <c r="CU229" s="236">
        <v>1</v>
      </c>
      <c r="CV229" s="236">
        <v>1</v>
      </c>
      <c r="CW229" s="236">
        <v>1</v>
      </c>
      <c r="CX229" s="236">
        <v>1</v>
      </c>
      <c r="CY229" s="236">
        <v>1</v>
      </c>
      <c r="CZ229" s="236">
        <v>1</v>
      </c>
      <c r="DA229" s="236">
        <v>11</v>
      </c>
    </row>
    <row r="230" spans="1:105">
      <c r="A230" s="242" t="s">
        <v>1824</v>
      </c>
      <c r="B230" s="236">
        <v>0</v>
      </c>
      <c r="C230" s="236">
        <v>1</v>
      </c>
      <c r="D230" s="236">
        <v>2</v>
      </c>
      <c r="E230" s="236">
        <v>3</v>
      </c>
      <c r="F230" s="236">
        <v>4</v>
      </c>
      <c r="G230" s="236">
        <v>5</v>
      </c>
      <c r="H230" s="236">
        <v>6</v>
      </c>
      <c r="I230" s="236">
        <v>7</v>
      </c>
      <c r="J230" s="236">
        <v>8</v>
      </c>
      <c r="K230" s="236">
        <v>9</v>
      </c>
      <c r="L230" s="236">
        <v>10</v>
      </c>
      <c r="M230" s="236">
        <v>11</v>
      </c>
      <c r="N230" s="236">
        <v>66</v>
      </c>
      <c r="O230" s="236">
        <v>0</v>
      </c>
      <c r="P230" s="236">
        <v>1</v>
      </c>
      <c r="Q230" s="236">
        <v>2</v>
      </c>
      <c r="R230" s="236">
        <v>3</v>
      </c>
      <c r="S230" s="236">
        <v>4</v>
      </c>
      <c r="T230" s="236">
        <v>5</v>
      </c>
      <c r="U230" s="236">
        <v>6</v>
      </c>
      <c r="V230" s="236">
        <v>7</v>
      </c>
      <c r="W230" s="236">
        <v>8</v>
      </c>
      <c r="X230" s="236">
        <v>9</v>
      </c>
      <c r="Y230" s="236">
        <v>10</v>
      </c>
      <c r="Z230" s="236">
        <v>11</v>
      </c>
      <c r="AA230" s="236">
        <v>66</v>
      </c>
      <c r="AB230" s="236">
        <v>0</v>
      </c>
      <c r="AC230" s="236">
        <v>1</v>
      </c>
      <c r="AD230" s="236">
        <v>2</v>
      </c>
      <c r="AE230" s="236">
        <v>3</v>
      </c>
      <c r="AF230" s="236">
        <v>4</v>
      </c>
      <c r="AG230" s="236">
        <v>5</v>
      </c>
      <c r="AH230" s="236">
        <v>6</v>
      </c>
      <c r="AI230" s="236">
        <v>7</v>
      </c>
      <c r="AJ230" s="236">
        <v>8</v>
      </c>
      <c r="AK230" s="236">
        <v>9</v>
      </c>
      <c r="AL230" s="236">
        <v>10</v>
      </c>
      <c r="AM230" s="236">
        <v>11</v>
      </c>
      <c r="AN230" s="236">
        <v>66</v>
      </c>
      <c r="AO230" s="236">
        <v>0</v>
      </c>
      <c r="AP230" s="236">
        <v>1</v>
      </c>
      <c r="AQ230" s="236">
        <v>2</v>
      </c>
      <c r="AR230" s="236">
        <v>3</v>
      </c>
      <c r="AS230" s="236">
        <v>4</v>
      </c>
      <c r="AT230" s="236">
        <v>5</v>
      </c>
      <c r="AU230" s="236">
        <v>6</v>
      </c>
      <c r="AV230" s="236">
        <v>7</v>
      </c>
      <c r="AW230" s="236">
        <v>8</v>
      </c>
      <c r="AX230" s="236">
        <v>9</v>
      </c>
      <c r="AY230" s="236">
        <v>10</v>
      </c>
      <c r="AZ230" s="236">
        <v>11</v>
      </c>
      <c r="BA230" s="236">
        <v>66</v>
      </c>
      <c r="BB230" s="236">
        <v>0</v>
      </c>
      <c r="BC230" s="236">
        <v>1</v>
      </c>
      <c r="BD230" s="236">
        <v>2</v>
      </c>
      <c r="BE230" s="236">
        <v>3</v>
      </c>
      <c r="BF230" s="236">
        <v>4</v>
      </c>
      <c r="BG230" s="236">
        <v>5</v>
      </c>
      <c r="BH230" s="236">
        <v>6</v>
      </c>
      <c r="BI230" s="236">
        <v>7</v>
      </c>
      <c r="BJ230" s="236">
        <v>8</v>
      </c>
      <c r="BK230" s="236">
        <v>9</v>
      </c>
      <c r="BL230" s="236">
        <v>10</v>
      </c>
      <c r="BM230" s="236">
        <v>11</v>
      </c>
      <c r="BN230" s="236">
        <v>66</v>
      </c>
      <c r="BO230" s="236">
        <v>0</v>
      </c>
      <c r="BP230" s="236">
        <v>1</v>
      </c>
      <c r="BQ230" s="236">
        <v>2</v>
      </c>
      <c r="BR230" s="236">
        <v>3</v>
      </c>
      <c r="BS230" s="236">
        <v>4</v>
      </c>
      <c r="BT230" s="236">
        <v>5</v>
      </c>
      <c r="BU230" s="236">
        <v>6</v>
      </c>
      <c r="BV230" s="236">
        <v>7</v>
      </c>
      <c r="BW230" s="236">
        <v>8</v>
      </c>
      <c r="BX230" s="236">
        <v>9</v>
      </c>
      <c r="BY230" s="236">
        <v>10</v>
      </c>
      <c r="BZ230" s="236">
        <v>11</v>
      </c>
      <c r="CA230" s="236">
        <v>66</v>
      </c>
      <c r="CB230" s="236">
        <v>0</v>
      </c>
      <c r="CC230" s="236">
        <v>1</v>
      </c>
      <c r="CD230" s="236">
        <v>2</v>
      </c>
      <c r="CE230" s="236">
        <v>3</v>
      </c>
      <c r="CF230" s="236">
        <v>4</v>
      </c>
      <c r="CG230" s="236">
        <v>5</v>
      </c>
      <c r="CH230" s="236">
        <v>6</v>
      </c>
      <c r="CI230" s="236">
        <v>7</v>
      </c>
      <c r="CJ230" s="236">
        <v>8</v>
      </c>
      <c r="CK230" s="236">
        <v>9</v>
      </c>
      <c r="CL230" s="236">
        <v>10</v>
      </c>
      <c r="CM230" s="236">
        <v>11</v>
      </c>
      <c r="CN230" s="236">
        <v>66</v>
      </c>
      <c r="CO230" s="236">
        <v>0</v>
      </c>
      <c r="CP230" s="236">
        <v>1</v>
      </c>
      <c r="CQ230" s="236">
        <v>2</v>
      </c>
      <c r="CR230" s="236">
        <v>3</v>
      </c>
      <c r="CS230" s="236">
        <v>4</v>
      </c>
      <c r="CT230" s="236">
        <v>5</v>
      </c>
      <c r="CU230" s="236">
        <v>6</v>
      </c>
      <c r="CV230" s="236">
        <v>7</v>
      </c>
      <c r="CW230" s="236">
        <v>8</v>
      </c>
      <c r="CX230" s="236">
        <v>9</v>
      </c>
      <c r="CY230" s="236">
        <v>10</v>
      </c>
      <c r="CZ230" s="236">
        <v>11</v>
      </c>
      <c r="DA230" s="236">
        <v>66</v>
      </c>
    </row>
    <row r="231" spans="1:105">
      <c r="A231" s="242" t="s">
        <v>1825</v>
      </c>
      <c r="B231" s="236">
        <v>0</v>
      </c>
      <c r="C231" s="236">
        <v>0</v>
      </c>
      <c r="D231" s="236">
        <v>0</v>
      </c>
      <c r="E231" s="236">
        <v>0</v>
      </c>
      <c r="F231" s="236">
        <v>0</v>
      </c>
      <c r="G231" s="236">
        <v>0</v>
      </c>
      <c r="H231" s="236">
        <v>0</v>
      </c>
      <c r="I231" s="236">
        <v>0</v>
      </c>
      <c r="J231" s="236">
        <v>0</v>
      </c>
      <c r="K231" s="236">
        <v>0</v>
      </c>
      <c r="L231" s="236">
        <v>0</v>
      </c>
      <c r="M231" s="236">
        <v>0</v>
      </c>
      <c r="N231" s="236">
        <v>0</v>
      </c>
      <c r="O231" s="236">
        <v>0</v>
      </c>
      <c r="P231" s="236">
        <v>0</v>
      </c>
      <c r="Q231" s="236">
        <v>0</v>
      </c>
      <c r="R231" s="236">
        <v>0</v>
      </c>
      <c r="S231" s="236">
        <v>0</v>
      </c>
      <c r="T231" s="236">
        <v>0</v>
      </c>
      <c r="U231" s="236">
        <v>0</v>
      </c>
      <c r="V231" s="236">
        <v>0</v>
      </c>
      <c r="W231" s="236">
        <v>0</v>
      </c>
      <c r="X231" s="236">
        <v>0</v>
      </c>
      <c r="Y231" s="236">
        <v>0</v>
      </c>
      <c r="Z231" s="236">
        <v>0</v>
      </c>
      <c r="AA231" s="236">
        <v>0</v>
      </c>
      <c r="AB231" s="236">
        <v>0</v>
      </c>
      <c r="AC231" s="236">
        <v>0</v>
      </c>
      <c r="AD231" s="236">
        <v>0</v>
      </c>
      <c r="AE231" s="236">
        <v>0</v>
      </c>
      <c r="AF231" s="236">
        <v>0</v>
      </c>
      <c r="AG231" s="236">
        <v>0</v>
      </c>
      <c r="AH231" s="236">
        <v>0</v>
      </c>
      <c r="AI231" s="236">
        <v>0</v>
      </c>
      <c r="AJ231" s="236">
        <v>0</v>
      </c>
      <c r="AK231" s="236">
        <v>0</v>
      </c>
      <c r="AL231" s="236">
        <v>2113355.1540880199</v>
      </c>
      <c r="AM231" s="236">
        <v>4226710.3081760397</v>
      </c>
      <c r="AN231" s="236">
        <v>4226710.3081760397</v>
      </c>
      <c r="AO231" s="236">
        <v>0</v>
      </c>
      <c r="AP231" s="236">
        <v>-124743.386396455</v>
      </c>
      <c r="AQ231" s="236">
        <v>-249486.77279291101</v>
      </c>
      <c r="AR231" s="236">
        <v>-374230.15918936703</v>
      </c>
      <c r="AS231" s="236">
        <v>-510621.31448859698</v>
      </c>
      <c r="AT231" s="236">
        <v>-647012.46978782804</v>
      </c>
      <c r="AU231" s="236">
        <v>-783403.62508705899</v>
      </c>
      <c r="AV231" s="236">
        <v>-959577.09272873902</v>
      </c>
      <c r="AW231" s="236">
        <v>-1135750.5603704101</v>
      </c>
      <c r="AX231" s="236">
        <v>-1311924.0280120899</v>
      </c>
      <c r="AY231" s="236">
        <v>-1426450.49970197</v>
      </c>
      <c r="AZ231" s="236">
        <v>-1540976.9713918499</v>
      </c>
      <c r="BA231" s="236">
        <v>-1540976.9713918499</v>
      </c>
      <c r="BB231" s="236">
        <v>0</v>
      </c>
      <c r="BC231" s="236">
        <v>-66862.522670053993</v>
      </c>
      <c r="BD231" s="236">
        <v>-133725.04534010799</v>
      </c>
      <c r="BE231" s="236">
        <v>-200587.56801016201</v>
      </c>
      <c r="BF231" s="236">
        <v>-307694.91515931499</v>
      </c>
      <c r="BG231" s="236">
        <v>-414802.26230846898</v>
      </c>
      <c r="BH231" s="236">
        <v>-521909.60945762298</v>
      </c>
      <c r="BI231" s="236">
        <v>-666140.89759970398</v>
      </c>
      <c r="BJ231" s="236">
        <v>-810372.18574178498</v>
      </c>
      <c r="BK231" s="236">
        <v>-954603.47388386703</v>
      </c>
      <c r="BL231" s="236">
        <v>-1041534.19363921</v>
      </c>
      <c r="BM231" s="236">
        <v>-1128464.9133945601</v>
      </c>
      <c r="BN231" s="236">
        <v>-1128464.9133945601</v>
      </c>
      <c r="BO231" s="236">
        <v>0</v>
      </c>
      <c r="BP231" s="236">
        <v>-50767.137697365702</v>
      </c>
      <c r="BQ231" s="236">
        <v>-101534.275394731</v>
      </c>
      <c r="BR231" s="236">
        <v>-152301.41309209701</v>
      </c>
      <c r="BS231" s="236">
        <v>-240847.798572828</v>
      </c>
      <c r="BT231" s="236">
        <v>-329394.18405355798</v>
      </c>
      <c r="BU231" s="236">
        <v>-417940.56953428901</v>
      </c>
      <c r="BV231" s="236">
        <v>-538741.275603113</v>
      </c>
      <c r="BW231" s="236">
        <v>-659541.981671936</v>
      </c>
      <c r="BX231" s="236">
        <v>-780342.68774075899</v>
      </c>
      <c r="BY231" s="236">
        <v>-850176.20193284005</v>
      </c>
      <c r="BZ231" s="236">
        <v>-920009.71612492099</v>
      </c>
      <c r="CA231" s="236">
        <v>-920009.71612492099</v>
      </c>
      <c r="CB231" s="236">
        <v>0</v>
      </c>
      <c r="CC231" s="236">
        <v>-44351.870426785201</v>
      </c>
      <c r="CD231" s="236">
        <v>-88703.740853570504</v>
      </c>
      <c r="CE231" s="236">
        <v>-133055.61128035499</v>
      </c>
      <c r="CF231" s="236">
        <v>-212214.512933013</v>
      </c>
      <c r="CG231" s="236">
        <v>-291373.41458567098</v>
      </c>
      <c r="CH231" s="236">
        <v>-370532.31623832899</v>
      </c>
      <c r="CI231" s="236">
        <v>-477520.58549689298</v>
      </c>
      <c r="CJ231" s="236">
        <v>-584508.85475545796</v>
      </c>
      <c r="CK231" s="236">
        <v>-691497.12401402299</v>
      </c>
      <c r="CL231" s="236">
        <v>-749120.46269985195</v>
      </c>
      <c r="CM231" s="236">
        <v>-806743.80138568103</v>
      </c>
      <c r="CN231" s="236">
        <v>-806743.80138568103</v>
      </c>
      <c r="CO231" s="236">
        <v>0</v>
      </c>
      <c r="CP231" s="236">
        <v>-34644.981789527097</v>
      </c>
      <c r="CQ231" s="236">
        <v>-69289.963579054194</v>
      </c>
      <c r="CR231" s="236">
        <v>-103934.945368581</v>
      </c>
      <c r="CS231" s="236">
        <v>-173988.09474955301</v>
      </c>
      <c r="CT231" s="236">
        <v>-244041.24413052399</v>
      </c>
      <c r="CU231" s="236">
        <v>-314094.39351149602</v>
      </c>
      <c r="CV231" s="236">
        <v>-414096.15017681097</v>
      </c>
      <c r="CW231" s="236">
        <v>-514097.90684212599</v>
      </c>
      <c r="CX231" s="236">
        <v>-614099.66350744094</v>
      </c>
      <c r="CY231" s="236">
        <v>-665775.03907905996</v>
      </c>
      <c r="CZ231" s="236">
        <v>-717450.41465067805</v>
      </c>
      <c r="DA231" s="236">
        <v>-717450.41465067805</v>
      </c>
    </row>
    <row r="232" spans="1:105">
      <c r="A232" s="242" t="s">
        <v>1728</v>
      </c>
      <c r="B232" s="236">
        <v>0</v>
      </c>
      <c r="C232" s="236">
        <v>0</v>
      </c>
      <c r="D232" s="236">
        <v>0</v>
      </c>
      <c r="E232" s="236">
        <v>0</v>
      </c>
      <c r="F232" s="236">
        <v>0</v>
      </c>
      <c r="G232" s="236">
        <v>0</v>
      </c>
      <c r="H232" s="236">
        <v>0</v>
      </c>
      <c r="I232" s="236">
        <v>0</v>
      </c>
      <c r="J232" s="236">
        <v>0</v>
      </c>
      <c r="K232" s="236">
        <v>0</v>
      </c>
      <c r="L232" s="236">
        <v>0</v>
      </c>
      <c r="M232" s="236">
        <v>0</v>
      </c>
      <c r="N232" s="236">
        <v>0</v>
      </c>
      <c r="O232" s="236">
        <v>0</v>
      </c>
      <c r="P232" s="236">
        <v>0</v>
      </c>
      <c r="Q232" s="236">
        <v>0</v>
      </c>
      <c r="R232" s="236">
        <v>0</v>
      </c>
      <c r="S232" s="236">
        <v>0</v>
      </c>
      <c r="T232" s="236">
        <v>0</v>
      </c>
      <c r="U232" s="236">
        <v>0</v>
      </c>
      <c r="V232" s="236">
        <v>0</v>
      </c>
      <c r="W232" s="236">
        <v>0</v>
      </c>
      <c r="X232" s="236">
        <v>0</v>
      </c>
      <c r="Y232" s="236">
        <v>0</v>
      </c>
      <c r="Z232" s="236">
        <v>0</v>
      </c>
      <c r="AA232" s="236">
        <v>0</v>
      </c>
      <c r="AB232" s="236">
        <v>0</v>
      </c>
      <c r="AC232" s="236">
        <v>0</v>
      </c>
      <c r="AD232" s="236">
        <v>0</v>
      </c>
      <c r="AE232" s="236">
        <v>0</v>
      </c>
      <c r="AF232" s="236">
        <v>0</v>
      </c>
      <c r="AG232" s="236">
        <v>0</v>
      </c>
      <c r="AH232" s="236">
        <v>0</v>
      </c>
      <c r="AI232" s="236">
        <v>0</v>
      </c>
      <c r="AJ232" s="236">
        <v>0</v>
      </c>
      <c r="AK232" s="236">
        <v>0</v>
      </c>
      <c r="AL232" s="236">
        <v>0</v>
      </c>
      <c r="AM232" s="236">
        <v>0</v>
      </c>
      <c r="AN232" s="236">
        <v>0</v>
      </c>
      <c r="AO232" s="236">
        <v>0</v>
      </c>
      <c r="AP232" s="236">
        <v>0</v>
      </c>
      <c r="AQ232" s="236">
        <v>0</v>
      </c>
      <c r="AR232" s="236">
        <v>0</v>
      </c>
      <c r="AS232" s="236">
        <v>0</v>
      </c>
      <c r="AT232" s="236">
        <v>0</v>
      </c>
      <c r="AU232" s="236">
        <v>0</v>
      </c>
      <c r="AV232" s="236">
        <v>0</v>
      </c>
      <c r="AW232" s="236">
        <v>0</v>
      </c>
      <c r="AX232" s="236">
        <v>0</v>
      </c>
      <c r="AY232" s="236">
        <v>0</v>
      </c>
      <c r="AZ232" s="236">
        <v>0</v>
      </c>
      <c r="BA232" s="236">
        <v>0</v>
      </c>
      <c r="BB232" s="236">
        <v>0</v>
      </c>
      <c r="BC232" s="236">
        <v>0</v>
      </c>
      <c r="BD232" s="236">
        <v>0</v>
      </c>
      <c r="BE232" s="236">
        <v>0</v>
      </c>
      <c r="BF232" s="236">
        <v>0</v>
      </c>
      <c r="BG232" s="236">
        <v>0</v>
      </c>
      <c r="BH232" s="236">
        <v>0</v>
      </c>
      <c r="BI232" s="236">
        <v>0</v>
      </c>
      <c r="BJ232" s="236">
        <v>0</v>
      </c>
      <c r="BK232" s="236">
        <v>0</v>
      </c>
      <c r="BL232" s="236">
        <v>0</v>
      </c>
      <c r="BM232" s="236">
        <v>0</v>
      </c>
      <c r="BN232" s="236">
        <v>0</v>
      </c>
      <c r="BO232" s="236">
        <v>0</v>
      </c>
      <c r="BP232" s="236">
        <v>0</v>
      </c>
      <c r="BQ232" s="236">
        <v>0</v>
      </c>
      <c r="BR232" s="236">
        <v>0</v>
      </c>
      <c r="BS232" s="236">
        <v>0</v>
      </c>
      <c r="BT232" s="236">
        <v>0</v>
      </c>
      <c r="BU232" s="236">
        <v>0</v>
      </c>
      <c r="BV232" s="236">
        <v>0</v>
      </c>
      <c r="BW232" s="236">
        <v>0</v>
      </c>
      <c r="BX232" s="236">
        <v>0</v>
      </c>
      <c r="BY232" s="236">
        <v>0</v>
      </c>
      <c r="BZ232" s="236">
        <v>0</v>
      </c>
      <c r="CA232" s="236">
        <v>0</v>
      </c>
      <c r="CB232" s="236">
        <v>0</v>
      </c>
      <c r="CC232" s="236">
        <v>0</v>
      </c>
      <c r="CD232" s="236">
        <v>0</v>
      </c>
      <c r="CE232" s="236">
        <v>0</v>
      </c>
      <c r="CF232" s="236">
        <v>0</v>
      </c>
      <c r="CG232" s="236">
        <v>0</v>
      </c>
      <c r="CH232" s="236">
        <v>0</v>
      </c>
      <c r="CI232" s="236">
        <v>0</v>
      </c>
      <c r="CJ232" s="236">
        <v>0</v>
      </c>
      <c r="CK232" s="236">
        <v>0</v>
      </c>
      <c r="CL232" s="236">
        <v>0</v>
      </c>
      <c r="CM232" s="236">
        <v>0</v>
      </c>
      <c r="CN232" s="236">
        <v>0</v>
      </c>
      <c r="CO232" s="236">
        <v>0</v>
      </c>
      <c r="CP232" s="236">
        <v>0</v>
      </c>
      <c r="CQ232" s="236">
        <v>0</v>
      </c>
      <c r="CR232" s="236">
        <v>0</v>
      </c>
      <c r="CS232" s="236">
        <v>0</v>
      </c>
      <c r="CT232" s="236">
        <v>0</v>
      </c>
      <c r="CU232" s="236">
        <v>0</v>
      </c>
      <c r="CV232" s="236">
        <v>0</v>
      </c>
      <c r="CW232" s="236">
        <v>0</v>
      </c>
      <c r="CX232" s="236">
        <v>0</v>
      </c>
      <c r="CY232" s="236">
        <v>0</v>
      </c>
      <c r="CZ232" s="236">
        <v>0</v>
      </c>
      <c r="DA232" s="236">
        <v>0</v>
      </c>
    </row>
    <row r="233" spans="1:105">
      <c r="A233" s="242" t="s">
        <v>1826</v>
      </c>
      <c r="B233" s="236">
        <v>0</v>
      </c>
      <c r="C233" s="236">
        <v>1</v>
      </c>
      <c r="D233" s="236">
        <v>2</v>
      </c>
      <c r="E233" s="236">
        <v>3</v>
      </c>
      <c r="F233" s="236">
        <v>4</v>
      </c>
      <c r="G233" s="236">
        <v>5</v>
      </c>
      <c r="H233" s="236">
        <v>6</v>
      </c>
      <c r="I233" s="236">
        <v>7</v>
      </c>
      <c r="J233" s="236">
        <v>8</v>
      </c>
      <c r="K233" s="236">
        <v>9</v>
      </c>
      <c r="L233" s="236">
        <v>10</v>
      </c>
      <c r="M233" s="236">
        <v>11</v>
      </c>
      <c r="N233" s="236">
        <v>66</v>
      </c>
      <c r="O233" s="236">
        <v>0</v>
      </c>
      <c r="P233" s="236">
        <v>1</v>
      </c>
      <c r="Q233" s="236">
        <v>2</v>
      </c>
      <c r="R233" s="236">
        <v>3</v>
      </c>
      <c r="S233" s="236">
        <v>4</v>
      </c>
      <c r="T233" s="236">
        <v>5</v>
      </c>
      <c r="U233" s="236">
        <v>6</v>
      </c>
      <c r="V233" s="236">
        <v>7</v>
      </c>
      <c r="W233" s="236">
        <v>8</v>
      </c>
      <c r="X233" s="236">
        <v>9</v>
      </c>
      <c r="Y233" s="236">
        <v>10</v>
      </c>
      <c r="Z233" s="236">
        <v>11</v>
      </c>
      <c r="AA233" s="236">
        <v>66</v>
      </c>
      <c r="AB233" s="236">
        <v>0</v>
      </c>
      <c r="AC233" s="236">
        <v>1</v>
      </c>
      <c r="AD233" s="236">
        <v>2</v>
      </c>
      <c r="AE233" s="236">
        <v>3</v>
      </c>
      <c r="AF233" s="236">
        <v>4</v>
      </c>
      <c r="AG233" s="236">
        <v>5</v>
      </c>
      <c r="AH233" s="236">
        <v>6</v>
      </c>
      <c r="AI233" s="236">
        <v>7</v>
      </c>
      <c r="AJ233" s="236">
        <v>8</v>
      </c>
      <c r="AK233" s="236">
        <v>9</v>
      </c>
      <c r="AL233" s="236">
        <v>10</v>
      </c>
      <c r="AM233" s="236">
        <v>11</v>
      </c>
      <c r="AN233" s="236">
        <v>66</v>
      </c>
      <c r="AO233" s="236">
        <v>0</v>
      </c>
      <c r="AP233" s="236">
        <v>1</v>
      </c>
      <c r="AQ233" s="236">
        <v>2</v>
      </c>
      <c r="AR233" s="236">
        <v>3</v>
      </c>
      <c r="AS233" s="236">
        <v>4</v>
      </c>
      <c r="AT233" s="236">
        <v>5</v>
      </c>
      <c r="AU233" s="236">
        <v>6</v>
      </c>
      <c r="AV233" s="236">
        <v>7</v>
      </c>
      <c r="AW233" s="236">
        <v>8</v>
      </c>
      <c r="AX233" s="236">
        <v>9</v>
      </c>
      <c r="AY233" s="236">
        <v>10</v>
      </c>
      <c r="AZ233" s="236">
        <v>11</v>
      </c>
      <c r="BA233" s="236">
        <v>66</v>
      </c>
      <c r="BB233" s="236">
        <v>0</v>
      </c>
      <c r="BC233" s="236">
        <v>1</v>
      </c>
      <c r="BD233" s="236">
        <v>2</v>
      </c>
      <c r="BE233" s="236">
        <v>3</v>
      </c>
      <c r="BF233" s="236">
        <v>4</v>
      </c>
      <c r="BG233" s="236">
        <v>5</v>
      </c>
      <c r="BH233" s="236">
        <v>6</v>
      </c>
      <c r="BI233" s="236">
        <v>7</v>
      </c>
      <c r="BJ233" s="236">
        <v>8</v>
      </c>
      <c r="BK233" s="236">
        <v>9</v>
      </c>
      <c r="BL233" s="236">
        <v>10</v>
      </c>
      <c r="BM233" s="236">
        <v>11</v>
      </c>
      <c r="BN233" s="236">
        <v>66</v>
      </c>
      <c r="BO233" s="236">
        <v>0</v>
      </c>
      <c r="BP233" s="236">
        <v>1</v>
      </c>
      <c r="BQ233" s="236">
        <v>2</v>
      </c>
      <c r="BR233" s="236">
        <v>3</v>
      </c>
      <c r="BS233" s="236">
        <v>4</v>
      </c>
      <c r="BT233" s="236">
        <v>5</v>
      </c>
      <c r="BU233" s="236">
        <v>6</v>
      </c>
      <c r="BV233" s="236">
        <v>7</v>
      </c>
      <c r="BW233" s="236">
        <v>8</v>
      </c>
      <c r="BX233" s="236">
        <v>9</v>
      </c>
      <c r="BY233" s="236">
        <v>10</v>
      </c>
      <c r="BZ233" s="236">
        <v>11</v>
      </c>
      <c r="CA233" s="236">
        <v>66</v>
      </c>
      <c r="CB233" s="236">
        <v>0</v>
      </c>
      <c r="CC233" s="236">
        <v>1</v>
      </c>
      <c r="CD233" s="236">
        <v>2</v>
      </c>
      <c r="CE233" s="236">
        <v>3</v>
      </c>
      <c r="CF233" s="236">
        <v>4</v>
      </c>
      <c r="CG233" s="236">
        <v>5</v>
      </c>
      <c r="CH233" s="236">
        <v>6</v>
      </c>
      <c r="CI233" s="236">
        <v>7</v>
      </c>
      <c r="CJ233" s="236">
        <v>8</v>
      </c>
      <c r="CK233" s="236">
        <v>9</v>
      </c>
      <c r="CL233" s="236">
        <v>10</v>
      </c>
      <c r="CM233" s="236">
        <v>11</v>
      </c>
      <c r="CN233" s="236">
        <v>66</v>
      </c>
      <c r="CO233" s="236">
        <v>0</v>
      </c>
      <c r="CP233" s="236">
        <v>1</v>
      </c>
      <c r="CQ233" s="236">
        <v>2</v>
      </c>
      <c r="CR233" s="236">
        <v>3</v>
      </c>
      <c r="CS233" s="236">
        <v>4</v>
      </c>
      <c r="CT233" s="236">
        <v>5</v>
      </c>
      <c r="CU233" s="236">
        <v>6</v>
      </c>
      <c r="CV233" s="236">
        <v>7</v>
      </c>
      <c r="CW233" s="236">
        <v>8</v>
      </c>
      <c r="CX233" s="236">
        <v>9</v>
      </c>
      <c r="CY233" s="236">
        <v>10</v>
      </c>
      <c r="CZ233" s="236">
        <v>11</v>
      </c>
      <c r="DA233" s="236">
        <v>66</v>
      </c>
    </row>
    <row r="234" spans="1:105">
      <c r="A234" s="242" t="s">
        <v>1827</v>
      </c>
      <c r="B234" s="236">
        <v>0</v>
      </c>
      <c r="C234" s="236">
        <v>0</v>
      </c>
      <c r="D234" s="236">
        <v>0</v>
      </c>
      <c r="E234" s="236">
        <v>0</v>
      </c>
      <c r="F234" s="236">
        <v>0</v>
      </c>
      <c r="G234" s="236">
        <v>0</v>
      </c>
      <c r="H234" s="236">
        <v>0</v>
      </c>
      <c r="I234" s="236">
        <v>0</v>
      </c>
      <c r="J234" s="236">
        <v>0</v>
      </c>
      <c r="K234" s="236">
        <v>0</v>
      </c>
      <c r="L234" s="236">
        <v>0</v>
      </c>
      <c r="M234" s="236">
        <v>0</v>
      </c>
      <c r="N234" s="236">
        <v>0</v>
      </c>
      <c r="O234" s="236">
        <v>0</v>
      </c>
      <c r="P234" s="236">
        <v>0</v>
      </c>
      <c r="Q234" s="236">
        <v>0</v>
      </c>
      <c r="R234" s="236">
        <v>0</v>
      </c>
      <c r="S234" s="236">
        <v>0</v>
      </c>
      <c r="T234" s="236">
        <v>0</v>
      </c>
      <c r="U234" s="236">
        <v>0</v>
      </c>
      <c r="V234" s="236">
        <v>0</v>
      </c>
      <c r="W234" s="236">
        <v>0</v>
      </c>
      <c r="X234" s="236">
        <v>0</v>
      </c>
      <c r="Y234" s="236">
        <v>0</v>
      </c>
      <c r="Z234" s="236">
        <v>0</v>
      </c>
      <c r="AA234" s="236">
        <v>0</v>
      </c>
      <c r="AB234" s="236">
        <v>0</v>
      </c>
      <c r="AC234" s="236">
        <v>0</v>
      </c>
      <c r="AD234" s="236">
        <v>0</v>
      </c>
      <c r="AE234" s="236">
        <v>0</v>
      </c>
      <c r="AF234" s="236">
        <v>0</v>
      </c>
      <c r="AG234" s="236">
        <v>0</v>
      </c>
      <c r="AH234" s="236">
        <v>0</v>
      </c>
      <c r="AI234" s="236">
        <v>0</v>
      </c>
      <c r="AJ234" s="236">
        <v>0</v>
      </c>
      <c r="AK234" s="236">
        <v>0</v>
      </c>
      <c r="AL234" s="236">
        <v>2113355.1540880199</v>
      </c>
      <c r="AM234" s="236">
        <v>4226710.3081760397</v>
      </c>
      <c r="AN234" s="236">
        <v>6340065.46226406</v>
      </c>
      <c r="AO234" s="236">
        <v>0</v>
      </c>
      <c r="AP234" s="236">
        <v>-124743.386396455</v>
      </c>
      <c r="AQ234" s="236">
        <v>-249486.77279291101</v>
      </c>
      <c r="AR234" s="236">
        <v>-374230.15918936703</v>
      </c>
      <c r="AS234" s="236">
        <v>-510621.31448859698</v>
      </c>
      <c r="AT234" s="236">
        <v>-647012.46978782804</v>
      </c>
      <c r="AU234" s="236">
        <v>-783403.62508705899</v>
      </c>
      <c r="AV234" s="236">
        <v>-959577.09272873902</v>
      </c>
      <c r="AW234" s="236">
        <v>-1135750.5603704101</v>
      </c>
      <c r="AX234" s="236">
        <v>-1311924.0280120899</v>
      </c>
      <c r="AY234" s="236">
        <v>-1426450.49970197</v>
      </c>
      <c r="AZ234" s="236">
        <v>-1540976.9713918499</v>
      </c>
      <c r="BA234" s="236">
        <v>-9064176.8799473103</v>
      </c>
      <c r="BB234" s="236">
        <v>0</v>
      </c>
      <c r="BC234" s="236">
        <v>-66862.522670053993</v>
      </c>
      <c r="BD234" s="236">
        <v>-133725.04534010799</v>
      </c>
      <c r="BE234" s="236">
        <v>-200587.56801016201</v>
      </c>
      <c r="BF234" s="236">
        <v>-307694.91515931499</v>
      </c>
      <c r="BG234" s="236">
        <v>-414802.26230846898</v>
      </c>
      <c r="BH234" s="236">
        <v>-521909.60945762298</v>
      </c>
      <c r="BI234" s="236">
        <v>-666140.89759970398</v>
      </c>
      <c r="BJ234" s="236">
        <v>-810372.18574178498</v>
      </c>
      <c r="BK234" s="236">
        <v>-954603.47388386703</v>
      </c>
      <c r="BL234" s="236">
        <v>-1041534.19363921</v>
      </c>
      <c r="BM234" s="236">
        <v>-1128464.9133945601</v>
      </c>
      <c r="BN234" s="236">
        <v>-6246697.5872048698</v>
      </c>
      <c r="BO234" s="236">
        <v>0</v>
      </c>
      <c r="BP234" s="236">
        <v>-50767.137697365702</v>
      </c>
      <c r="BQ234" s="236">
        <v>-101534.275394731</v>
      </c>
      <c r="BR234" s="236">
        <v>-152301.41309209701</v>
      </c>
      <c r="BS234" s="236">
        <v>-240847.798572828</v>
      </c>
      <c r="BT234" s="236">
        <v>-329394.18405355798</v>
      </c>
      <c r="BU234" s="236">
        <v>-417940.56953428901</v>
      </c>
      <c r="BV234" s="236">
        <v>-538741.275603113</v>
      </c>
      <c r="BW234" s="236">
        <v>-659541.981671936</v>
      </c>
      <c r="BX234" s="236">
        <v>-780342.68774075899</v>
      </c>
      <c r="BY234" s="236">
        <v>-850176.20193284005</v>
      </c>
      <c r="BZ234" s="236">
        <v>-920009.71612492099</v>
      </c>
      <c r="CA234" s="236">
        <v>-5041597.2414184399</v>
      </c>
      <c r="CB234" s="236">
        <v>0</v>
      </c>
      <c r="CC234" s="236">
        <v>-44351.870426785201</v>
      </c>
      <c r="CD234" s="236">
        <v>-88703.740853570504</v>
      </c>
      <c r="CE234" s="236">
        <v>-133055.61128035499</v>
      </c>
      <c r="CF234" s="236">
        <v>-212214.512933013</v>
      </c>
      <c r="CG234" s="236">
        <v>-291373.41458567098</v>
      </c>
      <c r="CH234" s="236">
        <v>-370532.31623832899</v>
      </c>
      <c r="CI234" s="236">
        <v>-477520.58549689298</v>
      </c>
      <c r="CJ234" s="236">
        <v>-584508.85475545796</v>
      </c>
      <c r="CK234" s="236">
        <v>-691497.12401402299</v>
      </c>
      <c r="CL234" s="236">
        <v>-749120.46269985195</v>
      </c>
      <c r="CM234" s="236">
        <v>-806743.80138568103</v>
      </c>
      <c r="CN234" s="236">
        <v>-4449622.29466963</v>
      </c>
      <c r="CO234" s="236">
        <v>0</v>
      </c>
      <c r="CP234" s="236">
        <v>-34644.981789527097</v>
      </c>
      <c r="CQ234" s="236">
        <v>-69289.963579054194</v>
      </c>
      <c r="CR234" s="236">
        <v>-103934.945368581</v>
      </c>
      <c r="CS234" s="236">
        <v>-173988.09474955301</v>
      </c>
      <c r="CT234" s="236">
        <v>-244041.24413052399</v>
      </c>
      <c r="CU234" s="236">
        <v>-314094.39351149602</v>
      </c>
      <c r="CV234" s="236">
        <v>-414096.15017681097</v>
      </c>
      <c r="CW234" s="236">
        <v>-514097.90684212599</v>
      </c>
      <c r="CX234" s="236">
        <v>-614099.66350744094</v>
      </c>
      <c r="CY234" s="236">
        <v>-665775.03907905996</v>
      </c>
      <c r="CZ234" s="236">
        <v>-717450.41465067805</v>
      </c>
      <c r="DA234" s="236">
        <v>-3865512.7973848502</v>
      </c>
    </row>
    <row r="236" spans="1:105">
      <c r="A236" s="242" t="s">
        <v>1708</v>
      </c>
      <c r="B236" s="236">
        <v>1</v>
      </c>
      <c r="C236" s="236">
        <v>1</v>
      </c>
      <c r="D236" s="236">
        <v>1</v>
      </c>
      <c r="E236" s="236">
        <v>0</v>
      </c>
      <c r="F236" s="236">
        <v>0</v>
      </c>
      <c r="G236" s="236">
        <v>0</v>
      </c>
      <c r="H236" s="236">
        <v>0</v>
      </c>
      <c r="I236" s="236">
        <v>0</v>
      </c>
      <c r="J236" s="236">
        <v>0</v>
      </c>
      <c r="K236" s="236">
        <v>0</v>
      </c>
      <c r="L236" s="236">
        <v>0</v>
      </c>
      <c r="M236" s="236">
        <v>0</v>
      </c>
      <c r="N236" s="236">
        <v>3</v>
      </c>
      <c r="O236" s="236">
        <v>1</v>
      </c>
      <c r="P236" s="236">
        <v>1</v>
      </c>
      <c r="Q236" s="236">
        <v>1</v>
      </c>
      <c r="R236" s="236">
        <v>0</v>
      </c>
      <c r="S236" s="236">
        <v>0</v>
      </c>
      <c r="T236" s="236">
        <v>0</v>
      </c>
      <c r="U236" s="236">
        <v>0</v>
      </c>
      <c r="V236" s="236">
        <v>0</v>
      </c>
      <c r="W236" s="236">
        <v>0</v>
      </c>
      <c r="X236" s="236">
        <v>0</v>
      </c>
      <c r="Y236" s="236">
        <v>0</v>
      </c>
      <c r="Z236" s="236">
        <v>0</v>
      </c>
      <c r="AA236" s="236">
        <v>3</v>
      </c>
      <c r="AB236" s="236">
        <v>1</v>
      </c>
      <c r="AC236" s="236">
        <v>1</v>
      </c>
      <c r="AD236" s="236">
        <v>1</v>
      </c>
      <c r="AE236" s="236">
        <v>0</v>
      </c>
      <c r="AF236" s="236">
        <v>0</v>
      </c>
      <c r="AG236" s="236">
        <v>0</v>
      </c>
      <c r="AH236" s="236">
        <v>0</v>
      </c>
      <c r="AI236" s="236">
        <v>0</v>
      </c>
      <c r="AJ236" s="236">
        <v>0</v>
      </c>
      <c r="AK236" s="236">
        <v>0</v>
      </c>
      <c r="AL236" s="236">
        <v>0</v>
      </c>
      <c r="AM236" s="236">
        <v>0</v>
      </c>
      <c r="AN236" s="236">
        <v>3</v>
      </c>
      <c r="AO236" s="236">
        <v>1</v>
      </c>
      <c r="AP236" s="236">
        <v>1</v>
      </c>
      <c r="AQ236" s="236">
        <v>1</v>
      </c>
      <c r="AR236" s="236">
        <v>0</v>
      </c>
      <c r="AS236" s="236">
        <v>0</v>
      </c>
      <c r="AT236" s="236">
        <v>0</v>
      </c>
      <c r="AU236" s="236">
        <v>0</v>
      </c>
      <c r="AV236" s="236">
        <v>0</v>
      </c>
      <c r="AW236" s="236">
        <v>0</v>
      </c>
      <c r="AX236" s="236">
        <v>0</v>
      </c>
      <c r="AY236" s="236">
        <v>0</v>
      </c>
      <c r="AZ236" s="236">
        <v>0</v>
      </c>
      <c r="BA236" s="236">
        <v>3</v>
      </c>
      <c r="BB236" s="236">
        <v>1</v>
      </c>
      <c r="BC236" s="236">
        <v>1</v>
      </c>
      <c r="BD236" s="236">
        <v>1</v>
      </c>
      <c r="BE236" s="236">
        <v>0</v>
      </c>
      <c r="BF236" s="236">
        <v>0</v>
      </c>
      <c r="BG236" s="236">
        <v>0</v>
      </c>
      <c r="BH236" s="236">
        <v>0</v>
      </c>
      <c r="BI236" s="236">
        <v>0</v>
      </c>
      <c r="BJ236" s="236">
        <v>0</v>
      </c>
      <c r="BK236" s="236">
        <v>0</v>
      </c>
      <c r="BL236" s="236">
        <v>0</v>
      </c>
      <c r="BM236" s="236">
        <v>0</v>
      </c>
      <c r="BN236" s="236">
        <v>3</v>
      </c>
      <c r="BO236" s="236">
        <v>1</v>
      </c>
      <c r="BP236" s="236">
        <v>1</v>
      </c>
      <c r="BQ236" s="236">
        <v>1</v>
      </c>
      <c r="BR236" s="236">
        <v>0</v>
      </c>
      <c r="BS236" s="236">
        <v>0</v>
      </c>
      <c r="BT236" s="236">
        <v>0</v>
      </c>
      <c r="BU236" s="236">
        <v>0</v>
      </c>
      <c r="BV236" s="236">
        <v>0</v>
      </c>
      <c r="BW236" s="236">
        <v>0</v>
      </c>
      <c r="BX236" s="236">
        <v>0</v>
      </c>
      <c r="BY236" s="236">
        <v>0</v>
      </c>
      <c r="BZ236" s="236">
        <v>0</v>
      </c>
      <c r="CA236" s="236">
        <v>3</v>
      </c>
      <c r="CB236" s="236">
        <v>1</v>
      </c>
      <c r="CC236" s="236">
        <v>1</v>
      </c>
      <c r="CD236" s="236">
        <v>1</v>
      </c>
      <c r="CE236" s="236">
        <v>0</v>
      </c>
      <c r="CF236" s="236">
        <v>0</v>
      </c>
      <c r="CG236" s="236">
        <v>0</v>
      </c>
      <c r="CH236" s="236">
        <v>0</v>
      </c>
      <c r="CI236" s="236">
        <v>0</v>
      </c>
      <c r="CJ236" s="236">
        <v>0</v>
      </c>
      <c r="CK236" s="236">
        <v>0</v>
      </c>
      <c r="CL236" s="236">
        <v>0</v>
      </c>
      <c r="CM236" s="236">
        <v>0</v>
      </c>
      <c r="CN236" s="236">
        <v>3</v>
      </c>
      <c r="CO236" s="236">
        <v>1</v>
      </c>
      <c r="CP236" s="236">
        <v>1</v>
      </c>
      <c r="CQ236" s="236">
        <v>1</v>
      </c>
      <c r="CR236" s="236">
        <v>0</v>
      </c>
      <c r="CS236" s="236">
        <v>0</v>
      </c>
      <c r="CT236" s="236">
        <v>0</v>
      </c>
      <c r="CU236" s="236">
        <v>0</v>
      </c>
      <c r="CV236" s="236">
        <v>0</v>
      </c>
      <c r="CW236" s="236">
        <v>0</v>
      </c>
      <c r="CX236" s="236">
        <v>0</v>
      </c>
      <c r="CY236" s="236">
        <v>0</v>
      </c>
      <c r="CZ236" s="236">
        <v>0</v>
      </c>
      <c r="DA236" s="236">
        <v>3</v>
      </c>
    </row>
    <row r="237" spans="1:105">
      <c r="A237" s="242" t="s">
        <v>1828</v>
      </c>
      <c r="B237" s="236">
        <v>3</v>
      </c>
      <c r="C237" s="236">
        <v>3</v>
      </c>
      <c r="D237" s="236">
        <v>3</v>
      </c>
      <c r="E237" s="236">
        <v>0</v>
      </c>
      <c r="F237" s="236">
        <v>0</v>
      </c>
      <c r="G237" s="236">
        <v>0</v>
      </c>
      <c r="H237" s="236">
        <v>0</v>
      </c>
      <c r="I237" s="236">
        <v>0</v>
      </c>
      <c r="J237" s="236">
        <v>0</v>
      </c>
      <c r="K237" s="236">
        <v>0</v>
      </c>
      <c r="L237" s="236">
        <v>0</v>
      </c>
      <c r="M237" s="236">
        <v>0</v>
      </c>
      <c r="N237" s="236">
        <v>9</v>
      </c>
      <c r="O237" s="236">
        <v>3</v>
      </c>
      <c r="P237" s="236">
        <v>3</v>
      </c>
      <c r="Q237" s="236">
        <v>3</v>
      </c>
      <c r="R237" s="236">
        <v>0</v>
      </c>
      <c r="S237" s="236">
        <v>0</v>
      </c>
      <c r="T237" s="236">
        <v>0</v>
      </c>
      <c r="U237" s="236">
        <v>0</v>
      </c>
      <c r="V237" s="236">
        <v>0</v>
      </c>
      <c r="W237" s="236">
        <v>0</v>
      </c>
      <c r="X237" s="236">
        <v>0</v>
      </c>
      <c r="Y237" s="236">
        <v>0</v>
      </c>
      <c r="Z237" s="236">
        <v>0</v>
      </c>
      <c r="AA237" s="236">
        <v>9</v>
      </c>
      <c r="AB237" s="236">
        <v>3</v>
      </c>
      <c r="AC237" s="236">
        <v>3</v>
      </c>
      <c r="AD237" s="236">
        <v>3</v>
      </c>
      <c r="AE237" s="236">
        <v>0</v>
      </c>
      <c r="AF237" s="236">
        <v>0</v>
      </c>
      <c r="AG237" s="236">
        <v>0</v>
      </c>
      <c r="AH237" s="236">
        <v>0</v>
      </c>
      <c r="AI237" s="236">
        <v>0</v>
      </c>
      <c r="AJ237" s="236">
        <v>0</v>
      </c>
      <c r="AK237" s="236">
        <v>0</v>
      </c>
      <c r="AL237" s="236">
        <v>0</v>
      </c>
      <c r="AM237" s="236">
        <v>0</v>
      </c>
      <c r="AN237" s="236">
        <v>9</v>
      </c>
      <c r="AO237" s="236">
        <v>3</v>
      </c>
      <c r="AP237" s="236">
        <v>3</v>
      </c>
      <c r="AQ237" s="236">
        <v>3</v>
      </c>
      <c r="AR237" s="236">
        <v>0</v>
      </c>
      <c r="AS237" s="236">
        <v>0</v>
      </c>
      <c r="AT237" s="236">
        <v>0</v>
      </c>
      <c r="AU237" s="236">
        <v>0</v>
      </c>
      <c r="AV237" s="236">
        <v>0</v>
      </c>
      <c r="AW237" s="236">
        <v>0</v>
      </c>
      <c r="AX237" s="236">
        <v>0</v>
      </c>
      <c r="AY237" s="236">
        <v>0</v>
      </c>
      <c r="AZ237" s="236">
        <v>0</v>
      </c>
      <c r="BA237" s="236">
        <v>9</v>
      </c>
      <c r="BB237" s="236">
        <v>3</v>
      </c>
      <c r="BC237" s="236">
        <v>3</v>
      </c>
      <c r="BD237" s="236">
        <v>3</v>
      </c>
      <c r="BE237" s="236">
        <v>0</v>
      </c>
      <c r="BF237" s="236">
        <v>0</v>
      </c>
      <c r="BG237" s="236">
        <v>0</v>
      </c>
      <c r="BH237" s="236">
        <v>0</v>
      </c>
      <c r="BI237" s="236">
        <v>0</v>
      </c>
      <c r="BJ237" s="236">
        <v>0</v>
      </c>
      <c r="BK237" s="236">
        <v>0</v>
      </c>
      <c r="BL237" s="236">
        <v>0</v>
      </c>
      <c r="BM237" s="236">
        <v>0</v>
      </c>
      <c r="BN237" s="236">
        <v>9</v>
      </c>
      <c r="BO237" s="236">
        <v>3</v>
      </c>
      <c r="BP237" s="236">
        <v>3</v>
      </c>
      <c r="BQ237" s="236">
        <v>3</v>
      </c>
      <c r="BR237" s="236">
        <v>0</v>
      </c>
      <c r="BS237" s="236">
        <v>0</v>
      </c>
      <c r="BT237" s="236">
        <v>0</v>
      </c>
      <c r="BU237" s="236">
        <v>0</v>
      </c>
      <c r="BV237" s="236">
        <v>0</v>
      </c>
      <c r="BW237" s="236">
        <v>0</v>
      </c>
      <c r="BX237" s="236">
        <v>0</v>
      </c>
      <c r="BY237" s="236">
        <v>0</v>
      </c>
      <c r="BZ237" s="236">
        <v>0</v>
      </c>
      <c r="CA237" s="236">
        <v>9</v>
      </c>
      <c r="CB237" s="236">
        <v>3</v>
      </c>
      <c r="CC237" s="236">
        <v>3</v>
      </c>
      <c r="CD237" s="236">
        <v>3</v>
      </c>
      <c r="CE237" s="236">
        <v>0</v>
      </c>
      <c r="CF237" s="236">
        <v>0</v>
      </c>
      <c r="CG237" s="236">
        <v>0</v>
      </c>
      <c r="CH237" s="236">
        <v>0</v>
      </c>
      <c r="CI237" s="236">
        <v>0</v>
      </c>
      <c r="CJ237" s="236">
        <v>0</v>
      </c>
      <c r="CK237" s="236">
        <v>0</v>
      </c>
      <c r="CL237" s="236">
        <v>0</v>
      </c>
      <c r="CM237" s="236">
        <v>0</v>
      </c>
      <c r="CN237" s="236">
        <v>9</v>
      </c>
      <c r="CO237" s="236">
        <v>3</v>
      </c>
      <c r="CP237" s="236">
        <v>3</v>
      </c>
      <c r="CQ237" s="236">
        <v>3</v>
      </c>
      <c r="CR237" s="236">
        <v>0</v>
      </c>
      <c r="CS237" s="236">
        <v>0</v>
      </c>
      <c r="CT237" s="236">
        <v>0</v>
      </c>
      <c r="CU237" s="236">
        <v>0</v>
      </c>
      <c r="CV237" s="236">
        <v>0</v>
      </c>
      <c r="CW237" s="236">
        <v>0</v>
      </c>
      <c r="CX237" s="236">
        <v>0</v>
      </c>
      <c r="CY237" s="236">
        <v>0</v>
      </c>
      <c r="CZ237" s="236">
        <v>0</v>
      </c>
      <c r="DA237" s="236">
        <v>9</v>
      </c>
    </row>
    <row r="238" spans="1:105">
      <c r="A238" s="242" t="s">
        <v>1829</v>
      </c>
      <c r="B238" s="236">
        <v>0</v>
      </c>
      <c r="C238" s="236">
        <v>0</v>
      </c>
      <c r="D238" s="236">
        <v>0</v>
      </c>
      <c r="E238" s="236">
        <v>1</v>
      </c>
      <c r="F238" s="236">
        <v>1</v>
      </c>
      <c r="G238" s="236">
        <v>1</v>
      </c>
      <c r="H238" s="236">
        <v>0</v>
      </c>
      <c r="I238" s="236">
        <v>0</v>
      </c>
      <c r="J238" s="236">
        <v>0</v>
      </c>
      <c r="K238" s="236">
        <v>0</v>
      </c>
      <c r="L238" s="236">
        <v>0</v>
      </c>
      <c r="M238" s="236">
        <v>0</v>
      </c>
      <c r="N238" s="236">
        <v>3</v>
      </c>
      <c r="O238" s="236">
        <v>0</v>
      </c>
      <c r="P238" s="236">
        <v>0</v>
      </c>
      <c r="Q238" s="236">
        <v>0</v>
      </c>
      <c r="R238" s="236">
        <v>1</v>
      </c>
      <c r="S238" s="236">
        <v>1</v>
      </c>
      <c r="T238" s="236">
        <v>1</v>
      </c>
      <c r="U238" s="236">
        <v>0</v>
      </c>
      <c r="V238" s="236">
        <v>0</v>
      </c>
      <c r="W238" s="236">
        <v>0</v>
      </c>
      <c r="X238" s="236">
        <v>0</v>
      </c>
      <c r="Y238" s="236">
        <v>0</v>
      </c>
      <c r="Z238" s="236">
        <v>0</v>
      </c>
      <c r="AA238" s="236">
        <v>3</v>
      </c>
      <c r="AB238" s="236">
        <v>0</v>
      </c>
      <c r="AC238" s="236">
        <v>0</v>
      </c>
      <c r="AD238" s="236">
        <v>0</v>
      </c>
      <c r="AE238" s="236">
        <v>1</v>
      </c>
      <c r="AF238" s="236">
        <v>1</v>
      </c>
      <c r="AG238" s="236">
        <v>1</v>
      </c>
      <c r="AH238" s="236">
        <v>0</v>
      </c>
      <c r="AI238" s="236">
        <v>0</v>
      </c>
      <c r="AJ238" s="236">
        <v>0</v>
      </c>
      <c r="AK238" s="236">
        <v>0</v>
      </c>
      <c r="AL238" s="236">
        <v>0</v>
      </c>
      <c r="AM238" s="236">
        <v>0</v>
      </c>
      <c r="AN238" s="236">
        <v>3</v>
      </c>
      <c r="AO238" s="236">
        <v>0</v>
      </c>
      <c r="AP238" s="236">
        <v>0</v>
      </c>
      <c r="AQ238" s="236">
        <v>0</v>
      </c>
      <c r="AR238" s="236">
        <v>1</v>
      </c>
      <c r="AS238" s="236">
        <v>1</v>
      </c>
      <c r="AT238" s="236">
        <v>1</v>
      </c>
      <c r="AU238" s="236">
        <v>0</v>
      </c>
      <c r="AV238" s="236">
        <v>0</v>
      </c>
      <c r="AW238" s="236">
        <v>0</v>
      </c>
      <c r="AX238" s="236">
        <v>0</v>
      </c>
      <c r="AY238" s="236">
        <v>0</v>
      </c>
      <c r="AZ238" s="236">
        <v>0</v>
      </c>
      <c r="BA238" s="236">
        <v>3</v>
      </c>
      <c r="BB238" s="236">
        <v>0</v>
      </c>
      <c r="BC238" s="236">
        <v>0</v>
      </c>
      <c r="BD238" s="236">
        <v>0</v>
      </c>
      <c r="BE238" s="236">
        <v>1</v>
      </c>
      <c r="BF238" s="236">
        <v>1</v>
      </c>
      <c r="BG238" s="236">
        <v>1</v>
      </c>
      <c r="BH238" s="236">
        <v>0</v>
      </c>
      <c r="BI238" s="236">
        <v>0</v>
      </c>
      <c r="BJ238" s="236">
        <v>0</v>
      </c>
      <c r="BK238" s="236">
        <v>0</v>
      </c>
      <c r="BL238" s="236">
        <v>0</v>
      </c>
      <c r="BM238" s="236">
        <v>0</v>
      </c>
      <c r="BN238" s="236">
        <v>3</v>
      </c>
      <c r="BO238" s="236">
        <v>0</v>
      </c>
      <c r="BP238" s="236">
        <v>0</v>
      </c>
      <c r="BQ238" s="236">
        <v>0</v>
      </c>
      <c r="BR238" s="236">
        <v>1</v>
      </c>
      <c r="BS238" s="236">
        <v>1</v>
      </c>
      <c r="BT238" s="236">
        <v>1</v>
      </c>
      <c r="BU238" s="236">
        <v>0</v>
      </c>
      <c r="BV238" s="236">
        <v>0</v>
      </c>
      <c r="BW238" s="236">
        <v>0</v>
      </c>
      <c r="BX238" s="236">
        <v>0</v>
      </c>
      <c r="BY238" s="236">
        <v>0</v>
      </c>
      <c r="BZ238" s="236">
        <v>0</v>
      </c>
      <c r="CA238" s="236">
        <v>3</v>
      </c>
      <c r="CB238" s="236">
        <v>0</v>
      </c>
      <c r="CC238" s="236">
        <v>0</v>
      </c>
      <c r="CD238" s="236">
        <v>0</v>
      </c>
      <c r="CE238" s="236">
        <v>1</v>
      </c>
      <c r="CF238" s="236">
        <v>1</v>
      </c>
      <c r="CG238" s="236">
        <v>1</v>
      </c>
      <c r="CH238" s="236">
        <v>0</v>
      </c>
      <c r="CI238" s="236">
        <v>0</v>
      </c>
      <c r="CJ238" s="236">
        <v>0</v>
      </c>
      <c r="CK238" s="236">
        <v>0</v>
      </c>
      <c r="CL238" s="236">
        <v>0</v>
      </c>
      <c r="CM238" s="236">
        <v>0</v>
      </c>
      <c r="CN238" s="236">
        <v>3</v>
      </c>
      <c r="CO238" s="236">
        <v>0</v>
      </c>
      <c r="CP238" s="236">
        <v>0</v>
      </c>
      <c r="CQ238" s="236">
        <v>0</v>
      </c>
      <c r="CR238" s="236">
        <v>1</v>
      </c>
      <c r="CS238" s="236">
        <v>1</v>
      </c>
      <c r="CT238" s="236">
        <v>1</v>
      </c>
      <c r="CU238" s="236">
        <v>0</v>
      </c>
      <c r="CV238" s="236">
        <v>0</v>
      </c>
      <c r="CW238" s="236">
        <v>0</v>
      </c>
      <c r="CX238" s="236">
        <v>0</v>
      </c>
      <c r="CY238" s="236">
        <v>0</v>
      </c>
      <c r="CZ238" s="236">
        <v>0</v>
      </c>
      <c r="DA238" s="236">
        <v>3</v>
      </c>
    </row>
    <row r="239" spans="1:105">
      <c r="A239" s="242" t="s">
        <v>1830</v>
      </c>
      <c r="B239" s="236">
        <v>0</v>
      </c>
      <c r="C239" s="236">
        <v>0</v>
      </c>
      <c r="D239" s="236">
        <v>0</v>
      </c>
      <c r="E239" s="236">
        <v>6</v>
      </c>
      <c r="F239" s="236">
        <v>6</v>
      </c>
      <c r="G239" s="236">
        <v>6</v>
      </c>
      <c r="H239" s="236">
        <v>0</v>
      </c>
      <c r="I239" s="236">
        <v>0</v>
      </c>
      <c r="J239" s="236">
        <v>0</v>
      </c>
      <c r="K239" s="236">
        <v>0</v>
      </c>
      <c r="L239" s="236">
        <v>0</v>
      </c>
      <c r="M239" s="236">
        <v>0</v>
      </c>
      <c r="N239" s="236">
        <v>18</v>
      </c>
      <c r="O239" s="236">
        <v>0</v>
      </c>
      <c r="P239" s="236">
        <v>0</v>
      </c>
      <c r="Q239" s="236">
        <v>0</v>
      </c>
      <c r="R239" s="236">
        <v>6</v>
      </c>
      <c r="S239" s="236">
        <v>6</v>
      </c>
      <c r="T239" s="236">
        <v>6</v>
      </c>
      <c r="U239" s="236">
        <v>0</v>
      </c>
      <c r="V239" s="236">
        <v>0</v>
      </c>
      <c r="W239" s="236">
        <v>0</v>
      </c>
      <c r="X239" s="236">
        <v>0</v>
      </c>
      <c r="Y239" s="236">
        <v>0</v>
      </c>
      <c r="Z239" s="236">
        <v>0</v>
      </c>
      <c r="AA239" s="236">
        <v>18</v>
      </c>
      <c r="AB239" s="236">
        <v>0</v>
      </c>
      <c r="AC239" s="236">
        <v>0</v>
      </c>
      <c r="AD239" s="236">
        <v>0</v>
      </c>
      <c r="AE239" s="236">
        <v>6</v>
      </c>
      <c r="AF239" s="236">
        <v>6</v>
      </c>
      <c r="AG239" s="236">
        <v>6</v>
      </c>
      <c r="AH239" s="236">
        <v>0</v>
      </c>
      <c r="AI239" s="236">
        <v>0</v>
      </c>
      <c r="AJ239" s="236">
        <v>0</v>
      </c>
      <c r="AK239" s="236">
        <v>0</v>
      </c>
      <c r="AL239" s="236">
        <v>0</v>
      </c>
      <c r="AM239" s="236">
        <v>0</v>
      </c>
      <c r="AN239" s="236">
        <v>18</v>
      </c>
      <c r="AO239" s="236">
        <v>0</v>
      </c>
      <c r="AP239" s="236">
        <v>0</v>
      </c>
      <c r="AQ239" s="236">
        <v>0</v>
      </c>
      <c r="AR239" s="236">
        <v>6</v>
      </c>
      <c r="AS239" s="236">
        <v>6</v>
      </c>
      <c r="AT239" s="236">
        <v>6</v>
      </c>
      <c r="AU239" s="236">
        <v>0</v>
      </c>
      <c r="AV239" s="236">
        <v>0</v>
      </c>
      <c r="AW239" s="236">
        <v>0</v>
      </c>
      <c r="AX239" s="236">
        <v>0</v>
      </c>
      <c r="AY239" s="236">
        <v>0</v>
      </c>
      <c r="AZ239" s="236">
        <v>0</v>
      </c>
      <c r="BA239" s="236">
        <v>18</v>
      </c>
      <c r="BB239" s="236">
        <v>0</v>
      </c>
      <c r="BC239" s="236">
        <v>0</v>
      </c>
      <c r="BD239" s="236">
        <v>0</v>
      </c>
      <c r="BE239" s="236">
        <v>6</v>
      </c>
      <c r="BF239" s="236">
        <v>6</v>
      </c>
      <c r="BG239" s="236">
        <v>6</v>
      </c>
      <c r="BH239" s="236">
        <v>0</v>
      </c>
      <c r="BI239" s="236">
        <v>0</v>
      </c>
      <c r="BJ239" s="236">
        <v>0</v>
      </c>
      <c r="BK239" s="236">
        <v>0</v>
      </c>
      <c r="BL239" s="236">
        <v>0</v>
      </c>
      <c r="BM239" s="236">
        <v>0</v>
      </c>
      <c r="BN239" s="236">
        <v>18</v>
      </c>
      <c r="BO239" s="236">
        <v>0</v>
      </c>
      <c r="BP239" s="236">
        <v>0</v>
      </c>
      <c r="BQ239" s="236">
        <v>0</v>
      </c>
      <c r="BR239" s="236">
        <v>6</v>
      </c>
      <c r="BS239" s="236">
        <v>6</v>
      </c>
      <c r="BT239" s="236">
        <v>6</v>
      </c>
      <c r="BU239" s="236">
        <v>0</v>
      </c>
      <c r="BV239" s="236">
        <v>0</v>
      </c>
      <c r="BW239" s="236">
        <v>0</v>
      </c>
      <c r="BX239" s="236">
        <v>0</v>
      </c>
      <c r="BY239" s="236">
        <v>0</v>
      </c>
      <c r="BZ239" s="236">
        <v>0</v>
      </c>
      <c r="CA239" s="236">
        <v>18</v>
      </c>
      <c r="CB239" s="236">
        <v>0</v>
      </c>
      <c r="CC239" s="236">
        <v>0</v>
      </c>
      <c r="CD239" s="236">
        <v>0</v>
      </c>
      <c r="CE239" s="236">
        <v>6</v>
      </c>
      <c r="CF239" s="236">
        <v>6</v>
      </c>
      <c r="CG239" s="236">
        <v>6</v>
      </c>
      <c r="CH239" s="236">
        <v>0</v>
      </c>
      <c r="CI239" s="236">
        <v>0</v>
      </c>
      <c r="CJ239" s="236">
        <v>0</v>
      </c>
      <c r="CK239" s="236">
        <v>0</v>
      </c>
      <c r="CL239" s="236">
        <v>0</v>
      </c>
      <c r="CM239" s="236">
        <v>0</v>
      </c>
      <c r="CN239" s="236">
        <v>18</v>
      </c>
      <c r="CO239" s="236">
        <v>0</v>
      </c>
      <c r="CP239" s="236">
        <v>0</v>
      </c>
      <c r="CQ239" s="236">
        <v>0</v>
      </c>
      <c r="CR239" s="236">
        <v>6</v>
      </c>
      <c r="CS239" s="236">
        <v>6</v>
      </c>
      <c r="CT239" s="236">
        <v>6</v>
      </c>
      <c r="CU239" s="236">
        <v>0</v>
      </c>
      <c r="CV239" s="236">
        <v>0</v>
      </c>
      <c r="CW239" s="236">
        <v>0</v>
      </c>
      <c r="CX239" s="236">
        <v>0</v>
      </c>
      <c r="CY239" s="236">
        <v>0</v>
      </c>
      <c r="CZ239" s="236">
        <v>0</v>
      </c>
      <c r="DA239" s="236">
        <v>18</v>
      </c>
    </row>
    <row r="240" spans="1:105">
      <c r="A240" s="242" t="s">
        <v>1829</v>
      </c>
      <c r="B240" s="236">
        <v>0</v>
      </c>
      <c r="C240" s="236">
        <v>0</v>
      </c>
      <c r="D240" s="236">
        <v>0</v>
      </c>
      <c r="E240" s="236">
        <v>0</v>
      </c>
      <c r="F240" s="236">
        <v>0</v>
      </c>
      <c r="G240" s="236">
        <v>0</v>
      </c>
      <c r="H240" s="236">
        <v>1</v>
      </c>
      <c r="I240" s="236">
        <v>1</v>
      </c>
      <c r="J240" s="236">
        <v>1</v>
      </c>
      <c r="K240" s="236">
        <v>0</v>
      </c>
      <c r="L240" s="236">
        <v>0</v>
      </c>
      <c r="M240" s="236">
        <v>0</v>
      </c>
      <c r="N240" s="236">
        <v>3</v>
      </c>
      <c r="O240" s="236">
        <v>0</v>
      </c>
      <c r="P240" s="236">
        <v>0</v>
      </c>
      <c r="Q240" s="236">
        <v>0</v>
      </c>
      <c r="R240" s="236">
        <v>0</v>
      </c>
      <c r="S240" s="236">
        <v>0</v>
      </c>
      <c r="T240" s="236">
        <v>0</v>
      </c>
      <c r="U240" s="236">
        <v>1</v>
      </c>
      <c r="V240" s="236">
        <v>1</v>
      </c>
      <c r="W240" s="236">
        <v>1</v>
      </c>
      <c r="X240" s="236">
        <v>0</v>
      </c>
      <c r="Y240" s="236">
        <v>0</v>
      </c>
      <c r="Z240" s="236">
        <v>0</v>
      </c>
      <c r="AA240" s="236">
        <v>3</v>
      </c>
      <c r="AB240" s="236">
        <v>0</v>
      </c>
      <c r="AC240" s="236">
        <v>0</v>
      </c>
      <c r="AD240" s="236">
        <v>0</v>
      </c>
      <c r="AE240" s="236">
        <v>0</v>
      </c>
      <c r="AF240" s="236">
        <v>0</v>
      </c>
      <c r="AG240" s="236">
        <v>0</v>
      </c>
      <c r="AH240" s="236">
        <v>1</v>
      </c>
      <c r="AI240" s="236">
        <v>1</v>
      </c>
      <c r="AJ240" s="236">
        <v>1</v>
      </c>
      <c r="AK240" s="236">
        <v>0</v>
      </c>
      <c r="AL240" s="236">
        <v>0</v>
      </c>
      <c r="AM240" s="236">
        <v>0</v>
      </c>
      <c r="AN240" s="236">
        <v>3</v>
      </c>
      <c r="AO240" s="236">
        <v>0</v>
      </c>
      <c r="AP240" s="236">
        <v>0</v>
      </c>
      <c r="AQ240" s="236">
        <v>0</v>
      </c>
      <c r="AR240" s="236">
        <v>0</v>
      </c>
      <c r="AS240" s="236">
        <v>0</v>
      </c>
      <c r="AT240" s="236">
        <v>0</v>
      </c>
      <c r="AU240" s="236">
        <v>1</v>
      </c>
      <c r="AV240" s="236">
        <v>1</v>
      </c>
      <c r="AW240" s="236">
        <v>1</v>
      </c>
      <c r="AX240" s="236">
        <v>0</v>
      </c>
      <c r="AY240" s="236">
        <v>0</v>
      </c>
      <c r="AZ240" s="236">
        <v>0</v>
      </c>
      <c r="BA240" s="236">
        <v>3</v>
      </c>
      <c r="BB240" s="236">
        <v>0</v>
      </c>
      <c r="BC240" s="236">
        <v>0</v>
      </c>
      <c r="BD240" s="236">
        <v>0</v>
      </c>
      <c r="BE240" s="236">
        <v>0</v>
      </c>
      <c r="BF240" s="236">
        <v>0</v>
      </c>
      <c r="BG240" s="236">
        <v>0</v>
      </c>
      <c r="BH240" s="236">
        <v>1</v>
      </c>
      <c r="BI240" s="236">
        <v>1</v>
      </c>
      <c r="BJ240" s="236">
        <v>1</v>
      </c>
      <c r="BK240" s="236">
        <v>0</v>
      </c>
      <c r="BL240" s="236">
        <v>0</v>
      </c>
      <c r="BM240" s="236">
        <v>0</v>
      </c>
      <c r="BN240" s="236">
        <v>3</v>
      </c>
      <c r="BO240" s="236">
        <v>0</v>
      </c>
      <c r="BP240" s="236">
        <v>0</v>
      </c>
      <c r="BQ240" s="236">
        <v>0</v>
      </c>
      <c r="BR240" s="236">
        <v>0</v>
      </c>
      <c r="BS240" s="236">
        <v>0</v>
      </c>
      <c r="BT240" s="236">
        <v>0</v>
      </c>
      <c r="BU240" s="236">
        <v>1</v>
      </c>
      <c r="BV240" s="236">
        <v>1</v>
      </c>
      <c r="BW240" s="236">
        <v>1</v>
      </c>
      <c r="BX240" s="236">
        <v>0</v>
      </c>
      <c r="BY240" s="236">
        <v>0</v>
      </c>
      <c r="BZ240" s="236">
        <v>0</v>
      </c>
      <c r="CA240" s="236">
        <v>3</v>
      </c>
      <c r="CB240" s="236">
        <v>0</v>
      </c>
      <c r="CC240" s="236">
        <v>0</v>
      </c>
      <c r="CD240" s="236">
        <v>0</v>
      </c>
      <c r="CE240" s="236">
        <v>0</v>
      </c>
      <c r="CF240" s="236">
        <v>0</v>
      </c>
      <c r="CG240" s="236">
        <v>0</v>
      </c>
      <c r="CH240" s="236">
        <v>1</v>
      </c>
      <c r="CI240" s="236">
        <v>1</v>
      </c>
      <c r="CJ240" s="236">
        <v>1</v>
      </c>
      <c r="CK240" s="236">
        <v>0</v>
      </c>
      <c r="CL240" s="236">
        <v>0</v>
      </c>
      <c r="CM240" s="236">
        <v>0</v>
      </c>
      <c r="CN240" s="236">
        <v>3</v>
      </c>
      <c r="CO240" s="236">
        <v>0</v>
      </c>
      <c r="CP240" s="236">
        <v>0</v>
      </c>
      <c r="CQ240" s="236">
        <v>0</v>
      </c>
      <c r="CR240" s="236">
        <v>0</v>
      </c>
      <c r="CS240" s="236">
        <v>0</v>
      </c>
      <c r="CT240" s="236">
        <v>0</v>
      </c>
      <c r="CU240" s="236">
        <v>1</v>
      </c>
      <c r="CV240" s="236">
        <v>1</v>
      </c>
      <c r="CW240" s="236">
        <v>1</v>
      </c>
      <c r="CX240" s="236">
        <v>0</v>
      </c>
      <c r="CY240" s="236">
        <v>0</v>
      </c>
      <c r="CZ240" s="236">
        <v>0</v>
      </c>
      <c r="DA240" s="236">
        <v>3</v>
      </c>
    </row>
    <row r="241" spans="1:105">
      <c r="A241" s="242" t="s">
        <v>1831</v>
      </c>
      <c r="B241" s="236">
        <v>0</v>
      </c>
      <c r="C241" s="236">
        <v>0</v>
      </c>
      <c r="D241" s="236">
        <v>0</v>
      </c>
      <c r="E241" s="236">
        <v>0</v>
      </c>
      <c r="F241" s="236">
        <v>0</v>
      </c>
      <c r="G241" s="236">
        <v>0</v>
      </c>
      <c r="H241" s="236">
        <v>9</v>
      </c>
      <c r="I241" s="236">
        <v>9</v>
      </c>
      <c r="J241" s="236">
        <v>9</v>
      </c>
      <c r="K241" s="236">
        <v>0</v>
      </c>
      <c r="L241" s="236">
        <v>0</v>
      </c>
      <c r="M241" s="236">
        <v>0</v>
      </c>
      <c r="N241" s="236">
        <v>27</v>
      </c>
      <c r="O241" s="236">
        <v>0</v>
      </c>
      <c r="P241" s="236">
        <v>0</v>
      </c>
      <c r="Q241" s="236">
        <v>0</v>
      </c>
      <c r="R241" s="236">
        <v>0</v>
      </c>
      <c r="S241" s="236">
        <v>0</v>
      </c>
      <c r="T241" s="236">
        <v>0</v>
      </c>
      <c r="U241" s="236">
        <v>9</v>
      </c>
      <c r="V241" s="236">
        <v>9</v>
      </c>
      <c r="W241" s="236">
        <v>9</v>
      </c>
      <c r="X241" s="236">
        <v>0</v>
      </c>
      <c r="Y241" s="236">
        <v>0</v>
      </c>
      <c r="Z241" s="236">
        <v>0</v>
      </c>
      <c r="AA241" s="236">
        <v>27</v>
      </c>
      <c r="AB241" s="236">
        <v>0</v>
      </c>
      <c r="AC241" s="236">
        <v>0</v>
      </c>
      <c r="AD241" s="236">
        <v>0</v>
      </c>
      <c r="AE241" s="236">
        <v>0</v>
      </c>
      <c r="AF241" s="236">
        <v>0</v>
      </c>
      <c r="AG241" s="236">
        <v>0</v>
      </c>
      <c r="AH241" s="236">
        <v>9</v>
      </c>
      <c r="AI241" s="236">
        <v>9</v>
      </c>
      <c r="AJ241" s="236">
        <v>9</v>
      </c>
      <c r="AK241" s="236">
        <v>0</v>
      </c>
      <c r="AL241" s="236">
        <v>0</v>
      </c>
      <c r="AM241" s="236">
        <v>0</v>
      </c>
      <c r="AN241" s="236">
        <v>27</v>
      </c>
      <c r="AO241" s="236">
        <v>0</v>
      </c>
      <c r="AP241" s="236">
        <v>0</v>
      </c>
      <c r="AQ241" s="236">
        <v>0</v>
      </c>
      <c r="AR241" s="236">
        <v>0</v>
      </c>
      <c r="AS241" s="236">
        <v>0</v>
      </c>
      <c r="AT241" s="236">
        <v>0</v>
      </c>
      <c r="AU241" s="236">
        <v>9</v>
      </c>
      <c r="AV241" s="236">
        <v>9</v>
      </c>
      <c r="AW241" s="236">
        <v>9</v>
      </c>
      <c r="AX241" s="236">
        <v>0</v>
      </c>
      <c r="AY241" s="236">
        <v>0</v>
      </c>
      <c r="AZ241" s="236">
        <v>0</v>
      </c>
      <c r="BA241" s="236">
        <v>27</v>
      </c>
      <c r="BB241" s="236">
        <v>0</v>
      </c>
      <c r="BC241" s="236">
        <v>0</v>
      </c>
      <c r="BD241" s="236">
        <v>0</v>
      </c>
      <c r="BE241" s="236">
        <v>0</v>
      </c>
      <c r="BF241" s="236">
        <v>0</v>
      </c>
      <c r="BG241" s="236">
        <v>0</v>
      </c>
      <c r="BH241" s="236">
        <v>9</v>
      </c>
      <c r="BI241" s="236">
        <v>9</v>
      </c>
      <c r="BJ241" s="236">
        <v>9</v>
      </c>
      <c r="BK241" s="236">
        <v>0</v>
      </c>
      <c r="BL241" s="236">
        <v>0</v>
      </c>
      <c r="BM241" s="236">
        <v>0</v>
      </c>
      <c r="BN241" s="236">
        <v>27</v>
      </c>
      <c r="BO241" s="236">
        <v>0</v>
      </c>
      <c r="BP241" s="236">
        <v>0</v>
      </c>
      <c r="BQ241" s="236">
        <v>0</v>
      </c>
      <c r="BR241" s="236">
        <v>0</v>
      </c>
      <c r="BS241" s="236">
        <v>0</v>
      </c>
      <c r="BT241" s="236">
        <v>0</v>
      </c>
      <c r="BU241" s="236">
        <v>9</v>
      </c>
      <c r="BV241" s="236">
        <v>9</v>
      </c>
      <c r="BW241" s="236">
        <v>9</v>
      </c>
      <c r="BX241" s="236">
        <v>0</v>
      </c>
      <c r="BY241" s="236">
        <v>0</v>
      </c>
      <c r="BZ241" s="236">
        <v>0</v>
      </c>
      <c r="CA241" s="236">
        <v>27</v>
      </c>
      <c r="CB241" s="236">
        <v>0</v>
      </c>
      <c r="CC241" s="236">
        <v>0</v>
      </c>
      <c r="CD241" s="236">
        <v>0</v>
      </c>
      <c r="CE241" s="236">
        <v>0</v>
      </c>
      <c r="CF241" s="236">
        <v>0</v>
      </c>
      <c r="CG241" s="236">
        <v>0</v>
      </c>
      <c r="CH241" s="236">
        <v>9</v>
      </c>
      <c r="CI241" s="236">
        <v>9</v>
      </c>
      <c r="CJ241" s="236">
        <v>9</v>
      </c>
      <c r="CK241" s="236">
        <v>0</v>
      </c>
      <c r="CL241" s="236">
        <v>0</v>
      </c>
      <c r="CM241" s="236">
        <v>0</v>
      </c>
      <c r="CN241" s="236">
        <v>27</v>
      </c>
      <c r="CO241" s="236">
        <v>0</v>
      </c>
      <c r="CP241" s="236">
        <v>0</v>
      </c>
      <c r="CQ241" s="236">
        <v>0</v>
      </c>
      <c r="CR241" s="236">
        <v>0</v>
      </c>
      <c r="CS241" s="236">
        <v>0</v>
      </c>
      <c r="CT241" s="236">
        <v>0</v>
      </c>
      <c r="CU241" s="236">
        <v>9</v>
      </c>
      <c r="CV241" s="236">
        <v>9</v>
      </c>
      <c r="CW241" s="236">
        <v>9</v>
      </c>
      <c r="CX241" s="236">
        <v>0</v>
      </c>
      <c r="CY241" s="236">
        <v>0</v>
      </c>
      <c r="CZ241" s="236">
        <v>0</v>
      </c>
      <c r="DA241" s="236">
        <v>27</v>
      </c>
    </row>
    <row r="242" spans="1:105">
      <c r="A242" s="242" t="s">
        <v>1815</v>
      </c>
      <c r="B242" s="236">
        <v>0</v>
      </c>
      <c r="C242" s="236">
        <v>0</v>
      </c>
      <c r="D242" s="236">
        <v>0</v>
      </c>
      <c r="E242" s="236">
        <v>0</v>
      </c>
      <c r="F242" s="236">
        <v>0</v>
      </c>
      <c r="G242" s="236">
        <v>0</v>
      </c>
      <c r="H242" s="236">
        <v>0</v>
      </c>
      <c r="I242" s="236">
        <v>0</v>
      </c>
      <c r="J242" s="236">
        <v>0</v>
      </c>
      <c r="K242" s="236">
        <v>1</v>
      </c>
      <c r="L242" s="236">
        <v>1</v>
      </c>
      <c r="M242" s="236">
        <v>1</v>
      </c>
      <c r="N242" s="236">
        <v>3</v>
      </c>
      <c r="O242" s="236">
        <v>0</v>
      </c>
      <c r="P242" s="236">
        <v>0</v>
      </c>
      <c r="Q242" s="236">
        <v>0</v>
      </c>
      <c r="R242" s="236">
        <v>0</v>
      </c>
      <c r="S242" s="236">
        <v>0</v>
      </c>
      <c r="T242" s="236">
        <v>0</v>
      </c>
      <c r="U242" s="236">
        <v>0</v>
      </c>
      <c r="V242" s="236">
        <v>0</v>
      </c>
      <c r="W242" s="236">
        <v>0</v>
      </c>
      <c r="X242" s="236">
        <v>1</v>
      </c>
      <c r="Y242" s="236">
        <v>1</v>
      </c>
      <c r="Z242" s="236">
        <v>1</v>
      </c>
      <c r="AA242" s="236">
        <v>3</v>
      </c>
      <c r="AB242" s="236">
        <v>0</v>
      </c>
      <c r="AC242" s="236">
        <v>0</v>
      </c>
      <c r="AD242" s="236">
        <v>0</v>
      </c>
      <c r="AE242" s="236">
        <v>0</v>
      </c>
      <c r="AF242" s="236">
        <v>0</v>
      </c>
      <c r="AG242" s="236">
        <v>0</v>
      </c>
      <c r="AH242" s="236">
        <v>0</v>
      </c>
      <c r="AI242" s="236">
        <v>0</v>
      </c>
      <c r="AJ242" s="236">
        <v>0</v>
      </c>
      <c r="AK242" s="236">
        <v>1</v>
      </c>
      <c r="AL242" s="236">
        <v>1</v>
      </c>
      <c r="AM242" s="236">
        <v>1</v>
      </c>
      <c r="AN242" s="236">
        <v>3</v>
      </c>
      <c r="AO242" s="236">
        <v>0</v>
      </c>
      <c r="AP242" s="236">
        <v>0</v>
      </c>
      <c r="AQ242" s="236">
        <v>0</v>
      </c>
      <c r="AR242" s="236">
        <v>0</v>
      </c>
      <c r="AS242" s="236">
        <v>0</v>
      </c>
      <c r="AT242" s="236">
        <v>0</v>
      </c>
      <c r="AU242" s="236">
        <v>0</v>
      </c>
      <c r="AV242" s="236">
        <v>0</v>
      </c>
      <c r="AW242" s="236">
        <v>0</v>
      </c>
      <c r="AX242" s="236">
        <v>1</v>
      </c>
      <c r="AY242" s="236">
        <v>1</v>
      </c>
      <c r="AZ242" s="236">
        <v>1</v>
      </c>
      <c r="BA242" s="236">
        <v>3</v>
      </c>
      <c r="BB242" s="236">
        <v>0</v>
      </c>
      <c r="BC242" s="236">
        <v>0</v>
      </c>
      <c r="BD242" s="236">
        <v>0</v>
      </c>
      <c r="BE242" s="236">
        <v>0</v>
      </c>
      <c r="BF242" s="236">
        <v>0</v>
      </c>
      <c r="BG242" s="236">
        <v>0</v>
      </c>
      <c r="BH242" s="236">
        <v>0</v>
      </c>
      <c r="BI242" s="236">
        <v>0</v>
      </c>
      <c r="BJ242" s="236">
        <v>0</v>
      </c>
      <c r="BK242" s="236">
        <v>1</v>
      </c>
      <c r="BL242" s="236">
        <v>1</v>
      </c>
      <c r="BM242" s="236">
        <v>1</v>
      </c>
      <c r="BN242" s="236">
        <v>3</v>
      </c>
      <c r="BO242" s="236">
        <v>0</v>
      </c>
      <c r="BP242" s="236">
        <v>0</v>
      </c>
      <c r="BQ242" s="236">
        <v>0</v>
      </c>
      <c r="BR242" s="236">
        <v>0</v>
      </c>
      <c r="BS242" s="236">
        <v>0</v>
      </c>
      <c r="BT242" s="236">
        <v>0</v>
      </c>
      <c r="BU242" s="236">
        <v>0</v>
      </c>
      <c r="BV242" s="236">
        <v>0</v>
      </c>
      <c r="BW242" s="236">
        <v>0</v>
      </c>
      <c r="BX242" s="236">
        <v>1</v>
      </c>
      <c r="BY242" s="236">
        <v>1</v>
      </c>
      <c r="BZ242" s="236">
        <v>1</v>
      </c>
      <c r="CA242" s="236">
        <v>3</v>
      </c>
      <c r="CB242" s="236">
        <v>0</v>
      </c>
      <c r="CC242" s="236">
        <v>0</v>
      </c>
      <c r="CD242" s="236">
        <v>0</v>
      </c>
      <c r="CE242" s="236">
        <v>0</v>
      </c>
      <c r="CF242" s="236">
        <v>0</v>
      </c>
      <c r="CG242" s="236">
        <v>0</v>
      </c>
      <c r="CH242" s="236">
        <v>0</v>
      </c>
      <c r="CI242" s="236">
        <v>0</v>
      </c>
      <c r="CJ242" s="236">
        <v>0</v>
      </c>
      <c r="CK242" s="236">
        <v>1</v>
      </c>
      <c r="CL242" s="236">
        <v>1</v>
      </c>
      <c r="CM242" s="236">
        <v>1</v>
      </c>
      <c r="CN242" s="236">
        <v>3</v>
      </c>
      <c r="CO242" s="236">
        <v>0</v>
      </c>
      <c r="CP242" s="236">
        <v>0</v>
      </c>
      <c r="CQ242" s="236">
        <v>0</v>
      </c>
      <c r="CR242" s="236">
        <v>0</v>
      </c>
      <c r="CS242" s="236">
        <v>0</v>
      </c>
      <c r="CT242" s="236">
        <v>0</v>
      </c>
      <c r="CU242" s="236">
        <v>0</v>
      </c>
      <c r="CV242" s="236">
        <v>0</v>
      </c>
      <c r="CW242" s="236">
        <v>0</v>
      </c>
      <c r="CX242" s="236">
        <v>1</v>
      </c>
      <c r="CY242" s="236">
        <v>1</v>
      </c>
      <c r="CZ242" s="236">
        <v>1</v>
      </c>
      <c r="DA242" s="236">
        <v>3</v>
      </c>
    </row>
    <row r="243" spans="1:105">
      <c r="A243" s="242" t="s">
        <v>1832</v>
      </c>
      <c r="B243" s="236">
        <v>0</v>
      </c>
      <c r="C243" s="236">
        <v>0</v>
      </c>
      <c r="D243" s="236">
        <v>0</v>
      </c>
      <c r="E243" s="236">
        <v>0</v>
      </c>
      <c r="F243" s="236">
        <v>0</v>
      </c>
      <c r="G243" s="236">
        <v>0</v>
      </c>
      <c r="H243" s="236">
        <v>0</v>
      </c>
      <c r="I243" s="236">
        <v>0</v>
      </c>
      <c r="J243" s="236">
        <v>0</v>
      </c>
      <c r="K243" s="236">
        <v>12</v>
      </c>
      <c r="L243" s="236">
        <v>12</v>
      </c>
      <c r="M243" s="236">
        <v>12</v>
      </c>
      <c r="N243" s="236">
        <v>36</v>
      </c>
      <c r="O243" s="236">
        <v>0</v>
      </c>
      <c r="P243" s="236">
        <v>0</v>
      </c>
      <c r="Q243" s="236">
        <v>0</v>
      </c>
      <c r="R243" s="236">
        <v>0</v>
      </c>
      <c r="S243" s="236">
        <v>0</v>
      </c>
      <c r="T243" s="236">
        <v>0</v>
      </c>
      <c r="U243" s="236">
        <v>0</v>
      </c>
      <c r="V243" s="236">
        <v>0</v>
      </c>
      <c r="W243" s="236">
        <v>0</v>
      </c>
      <c r="X243" s="236">
        <v>12</v>
      </c>
      <c r="Y243" s="236">
        <v>12</v>
      </c>
      <c r="Z243" s="236">
        <v>12</v>
      </c>
      <c r="AA243" s="236">
        <v>36</v>
      </c>
      <c r="AB243" s="236">
        <v>0</v>
      </c>
      <c r="AC243" s="236">
        <v>0</v>
      </c>
      <c r="AD243" s="236">
        <v>0</v>
      </c>
      <c r="AE243" s="236">
        <v>0</v>
      </c>
      <c r="AF243" s="236">
        <v>0</v>
      </c>
      <c r="AG243" s="236">
        <v>0</v>
      </c>
      <c r="AH243" s="236">
        <v>0</v>
      </c>
      <c r="AI243" s="236">
        <v>0</v>
      </c>
      <c r="AJ243" s="236">
        <v>0</v>
      </c>
      <c r="AK243" s="236">
        <v>12</v>
      </c>
      <c r="AL243" s="236">
        <v>12</v>
      </c>
      <c r="AM243" s="236">
        <v>12</v>
      </c>
      <c r="AN243" s="236">
        <v>36</v>
      </c>
      <c r="AO243" s="236">
        <v>0</v>
      </c>
      <c r="AP243" s="236">
        <v>0</v>
      </c>
      <c r="AQ243" s="236">
        <v>0</v>
      </c>
      <c r="AR243" s="236">
        <v>0</v>
      </c>
      <c r="AS243" s="236">
        <v>0</v>
      </c>
      <c r="AT243" s="236">
        <v>0</v>
      </c>
      <c r="AU243" s="236">
        <v>0</v>
      </c>
      <c r="AV243" s="236">
        <v>0</v>
      </c>
      <c r="AW243" s="236">
        <v>0</v>
      </c>
      <c r="AX243" s="236">
        <v>12</v>
      </c>
      <c r="AY243" s="236">
        <v>12</v>
      </c>
      <c r="AZ243" s="236">
        <v>12</v>
      </c>
      <c r="BA243" s="236">
        <v>36</v>
      </c>
      <c r="BB243" s="236">
        <v>0</v>
      </c>
      <c r="BC243" s="236">
        <v>0</v>
      </c>
      <c r="BD243" s="236">
        <v>0</v>
      </c>
      <c r="BE243" s="236">
        <v>0</v>
      </c>
      <c r="BF243" s="236">
        <v>0</v>
      </c>
      <c r="BG243" s="236">
        <v>0</v>
      </c>
      <c r="BH243" s="236">
        <v>0</v>
      </c>
      <c r="BI243" s="236">
        <v>0</v>
      </c>
      <c r="BJ243" s="236">
        <v>0</v>
      </c>
      <c r="BK243" s="236">
        <v>12</v>
      </c>
      <c r="BL243" s="236">
        <v>12</v>
      </c>
      <c r="BM243" s="236">
        <v>12</v>
      </c>
      <c r="BN243" s="236">
        <v>36</v>
      </c>
      <c r="BO243" s="236">
        <v>0</v>
      </c>
      <c r="BP243" s="236">
        <v>0</v>
      </c>
      <c r="BQ243" s="236">
        <v>0</v>
      </c>
      <c r="BR243" s="236">
        <v>0</v>
      </c>
      <c r="BS243" s="236">
        <v>0</v>
      </c>
      <c r="BT243" s="236">
        <v>0</v>
      </c>
      <c r="BU243" s="236">
        <v>0</v>
      </c>
      <c r="BV243" s="236">
        <v>0</v>
      </c>
      <c r="BW243" s="236">
        <v>0</v>
      </c>
      <c r="BX243" s="236">
        <v>12</v>
      </c>
      <c r="BY243" s="236">
        <v>12</v>
      </c>
      <c r="BZ243" s="236">
        <v>12</v>
      </c>
      <c r="CA243" s="236">
        <v>36</v>
      </c>
      <c r="CB243" s="236">
        <v>0</v>
      </c>
      <c r="CC243" s="236">
        <v>0</v>
      </c>
      <c r="CD243" s="236">
        <v>0</v>
      </c>
      <c r="CE243" s="236">
        <v>0</v>
      </c>
      <c r="CF243" s="236">
        <v>0</v>
      </c>
      <c r="CG243" s="236">
        <v>0</v>
      </c>
      <c r="CH243" s="236">
        <v>0</v>
      </c>
      <c r="CI243" s="236">
        <v>0</v>
      </c>
      <c r="CJ243" s="236">
        <v>0</v>
      </c>
      <c r="CK243" s="236">
        <v>12</v>
      </c>
      <c r="CL243" s="236">
        <v>12</v>
      </c>
      <c r="CM243" s="236">
        <v>12</v>
      </c>
      <c r="CN243" s="236">
        <v>36</v>
      </c>
      <c r="CO243" s="236">
        <v>0</v>
      </c>
      <c r="CP243" s="236">
        <v>0</v>
      </c>
      <c r="CQ243" s="236">
        <v>0</v>
      </c>
      <c r="CR243" s="236">
        <v>0</v>
      </c>
      <c r="CS243" s="236">
        <v>0</v>
      </c>
      <c r="CT243" s="236">
        <v>0</v>
      </c>
      <c r="CU243" s="236">
        <v>0</v>
      </c>
      <c r="CV243" s="236">
        <v>0</v>
      </c>
      <c r="CW243" s="236">
        <v>0</v>
      </c>
      <c r="CX243" s="236">
        <v>12</v>
      </c>
      <c r="CY243" s="236">
        <v>12</v>
      </c>
      <c r="CZ243" s="236">
        <v>12</v>
      </c>
      <c r="DA243" s="236">
        <v>36</v>
      </c>
    </row>
    <row r="244" spans="1:105">
      <c r="A244" s="242" t="s">
        <v>1728</v>
      </c>
      <c r="B244" s="236">
        <v>0</v>
      </c>
      <c r="C244" s="236">
        <v>0</v>
      </c>
      <c r="D244" s="236">
        <v>0</v>
      </c>
      <c r="E244" s="236">
        <v>0</v>
      </c>
      <c r="F244" s="236">
        <v>0</v>
      </c>
      <c r="G244" s="236">
        <v>0</v>
      </c>
      <c r="H244" s="236">
        <v>0</v>
      </c>
      <c r="I244" s="236">
        <v>0</v>
      </c>
      <c r="J244" s="236">
        <v>0</v>
      </c>
      <c r="K244" s="236">
        <v>0</v>
      </c>
      <c r="L244" s="236">
        <v>0</v>
      </c>
      <c r="M244" s="236">
        <v>0</v>
      </c>
      <c r="N244" s="236">
        <v>0</v>
      </c>
      <c r="O244" s="236">
        <v>0</v>
      </c>
      <c r="P244" s="236">
        <v>0</v>
      </c>
      <c r="Q244" s="236">
        <v>0</v>
      </c>
      <c r="R244" s="236">
        <v>0</v>
      </c>
      <c r="S244" s="236">
        <v>0</v>
      </c>
      <c r="T244" s="236">
        <v>0</v>
      </c>
      <c r="U244" s="236">
        <v>0</v>
      </c>
      <c r="V244" s="236">
        <v>0</v>
      </c>
      <c r="W244" s="236">
        <v>0</v>
      </c>
      <c r="X244" s="236">
        <v>0</v>
      </c>
      <c r="Y244" s="236">
        <v>0</v>
      </c>
      <c r="Z244" s="236">
        <v>0</v>
      </c>
      <c r="AA244" s="236">
        <v>0</v>
      </c>
      <c r="AB244" s="236">
        <v>0</v>
      </c>
      <c r="AC244" s="236">
        <v>0</v>
      </c>
      <c r="AD244" s="236">
        <v>0</v>
      </c>
      <c r="AE244" s="236">
        <v>0</v>
      </c>
      <c r="AF244" s="236">
        <v>0</v>
      </c>
      <c r="AG244" s="236">
        <v>0</v>
      </c>
      <c r="AH244" s="236">
        <v>0</v>
      </c>
      <c r="AI244" s="236">
        <v>0</v>
      </c>
      <c r="AJ244" s="236">
        <v>0</v>
      </c>
      <c r="AK244" s="236">
        <v>0</v>
      </c>
      <c r="AL244" s="236">
        <v>0</v>
      </c>
      <c r="AM244" s="236">
        <v>0</v>
      </c>
      <c r="AN244" s="236">
        <v>0</v>
      </c>
      <c r="AO244" s="236">
        <v>0</v>
      </c>
      <c r="AP244" s="236">
        <v>0</v>
      </c>
      <c r="AQ244" s="236">
        <v>0</v>
      </c>
      <c r="AR244" s="236">
        <v>0</v>
      </c>
      <c r="AS244" s="236">
        <v>0</v>
      </c>
      <c r="AT244" s="236">
        <v>0</v>
      </c>
      <c r="AU244" s="236">
        <v>0</v>
      </c>
      <c r="AV244" s="236">
        <v>0</v>
      </c>
      <c r="AW244" s="236">
        <v>0</v>
      </c>
      <c r="AX244" s="236">
        <v>0</v>
      </c>
      <c r="AY244" s="236">
        <v>0</v>
      </c>
      <c r="AZ244" s="236">
        <v>0</v>
      </c>
      <c r="BA244" s="236">
        <v>0</v>
      </c>
      <c r="BB244" s="236">
        <v>0</v>
      </c>
      <c r="BC244" s="236">
        <v>0</v>
      </c>
      <c r="BD244" s="236">
        <v>0</v>
      </c>
      <c r="BE244" s="236">
        <v>0</v>
      </c>
      <c r="BF244" s="236">
        <v>0</v>
      </c>
      <c r="BG244" s="236">
        <v>0</v>
      </c>
      <c r="BH244" s="236">
        <v>0</v>
      </c>
      <c r="BI244" s="236">
        <v>0</v>
      </c>
      <c r="BJ244" s="236">
        <v>0</v>
      </c>
      <c r="BK244" s="236">
        <v>0</v>
      </c>
      <c r="BL244" s="236">
        <v>0</v>
      </c>
      <c r="BM244" s="236">
        <v>0</v>
      </c>
      <c r="BN244" s="236">
        <v>0</v>
      </c>
      <c r="BO244" s="236">
        <v>0</v>
      </c>
      <c r="BP244" s="236">
        <v>0</v>
      </c>
      <c r="BQ244" s="236">
        <v>0</v>
      </c>
      <c r="BR244" s="236">
        <v>0</v>
      </c>
      <c r="BS244" s="236">
        <v>0</v>
      </c>
      <c r="BT244" s="236">
        <v>0</v>
      </c>
      <c r="BU244" s="236">
        <v>0</v>
      </c>
      <c r="BV244" s="236">
        <v>0</v>
      </c>
      <c r="BW244" s="236">
        <v>0</v>
      </c>
      <c r="BX244" s="236">
        <v>0</v>
      </c>
      <c r="BY244" s="236">
        <v>0</v>
      </c>
      <c r="BZ244" s="236">
        <v>0</v>
      </c>
      <c r="CA244" s="236">
        <v>0</v>
      </c>
      <c r="CB244" s="236">
        <v>0</v>
      </c>
      <c r="CC244" s="236">
        <v>0</v>
      </c>
      <c r="CD244" s="236">
        <v>0</v>
      </c>
      <c r="CE244" s="236">
        <v>0</v>
      </c>
      <c r="CF244" s="236">
        <v>0</v>
      </c>
      <c r="CG244" s="236">
        <v>0</v>
      </c>
      <c r="CH244" s="236">
        <v>0</v>
      </c>
      <c r="CI244" s="236">
        <v>0</v>
      </c>
      <c r="CJ244" s="236">
        <v>0</v>
      </c>
      <c r="CK244" s="236">
        <v>0</v>
      </c>
      <c r="CL244" s="236">
        <v>0</v>
      </c>
      <c r="CM244" s="236">
        <v>0</v>
      </c>
      <c r="CN244" s="236">
        <v>0</v>
      </c>
      <c r="CO244" s="236">
        <v>0</v>
      </c>
      <c r="CP244" s="236">
        <v>0</v>
      </c>
      <c r="CQ244" s="236">
        <v>0</v>
      </c>
      <c r="CR244" s="236">
        <v>0</v>
      </c>
      <c r="CS244" s="236">
        <v>0</v>
      </c>
      <c r="CT244" s="236">
        <v>0</v>
      </c>
      <c r="CU244" s="236">
        <v>0</v>
      </c>
      <c r="CV244" s="236">
        <v>0</v>
      </c>
      <c r="CW244" s="236">
        <v>0</v>
      </c>
      <c r="CX244" s="236">
        <v>0</v>
      </c>
      <c r="CY244" s="236">
        <v>0</v>
      </c>
      <c r="CZ244" s="236">
        <v>0</v>
      </c>
      <c r="DA244" s="236">
        <v>0</v>
      </c>
    </row>
    <row r="245" spans="1:105">
      <c r="A245" s="242" t="s">
        <v>1833</v>
      </c>
      <c r="B245" s="236">
        <v>3</v>
      </c>
      <c r="C245" s="236">
        <v>3</v>
      </c>
      <c r="D245" s="236">
        <v>3</v>
      </c>
      <c r="E245" s="236">
        <v>6</v>
      </c>
      <c r="F245" s="236">
        <v>6</v>
      </c>
      <c r="G245" s="236">
        <v>6</v>
      </c>
      <c r="H245" s="236">
        <v>9</v>
      </c>
      <c r="I245" s="236">
        <v>9</v>
      </c>
      <c r="J245" s="236">
        <v>9</v>
      </c>
      <c r="K245" s="236">
        <v>12</v>
      </c>
      <c r="L245" s="236">
        <v>12</v>
      </c>
      <c r="M245" s="236">
        <v>12</v>
      </c>
      <c r="N245" s="236">
        <v>90</v>
      </c>
      <c r="O245" s="236">
        <v>3</v>
      </c>
      <c r="P245" s="236">
        <v>3</v>
      </c>
      <c r="Q245" s="236">
        <v>3</v>
      </c>
      <c r="R245" s="236">
        <v>6</v>
      </c>
      <c r="S245" s="236">
        <v>6</v>
      </c>
      <c r="T245" s="236">
        <v>6</v>
      </c>
      <c r="U245" s="236">
        <v>9</v>
      </c>
      <c r="V245" s="236">
        <v>9</v>
      </c>
      <c r="W245" s="236">
        <v>9</v>
      </c>
      <c r="X245" s="236">
        <v>12</v>
      </c>
      <c r="Y245" s="236">
        <v>12</v>
      </c>
      <c r="Z245" s="236">
        <v>12</v>
      </c>
      <c r="AA245" s="236">
        <v>90</v>
      </c>
      <c r="AB245" s="236">
        <v>3</v>
      </c>
      <c r="AC245" s="236">
        <v>3</v>
      </c>
      <c r="AD245" s="236">
        <v>3</v>
      </c>
      <c r="AE245" s="236">
        <v>6</v>
      </c>
      <c r="AF245" s="236">
        <v>6</v>
      </c>
      <c r="AG245" s="236">
        <v>6</v>
      </c>
      <c r="AH245" s="236">
        <v>9</v>
      </c>
      <c r="AI245" s="236">
        <v>9</v>
      </c>
      <c r="AJ245" s="236">
        <v>9</v>
      </c>
      <c r="AK245" s="236">
        <v>12</v>
      </c>
      <c r="AL245" s="236">
        <v>12</v>
      </c>
      <c r="AM245" s="236">
        <v>12</v>
      </c>
      <c r="AN245" s="236">
        <v>90</v>
      </c>
      <c r="AO245" s="236">
        <v>3</v>
      </c>
      <c r="AP245" s="236">
        <v>3</v>
      </c>
      <c r="AQ245" s="236">
        <v>3</v>
      </c>
      <c r="AR245" s="236">
        <v>6</v>
      </c>
      <c r="AS245" s="236">
        <v>6</v>
      </c>
      <c r="AT245" s="236">
        <v>6</v>
      </c>
      <c r="AU245" s="236">
        <v>9</v>
      </c>
      <c r="AV245" s="236">
        <v>9</v>
      </c>
      <c r="AW245" s="236">
        <v>9</v>
      </c>
      <c r="AX245" s="236">
        <v>12</v>
      </c>
      <c r="AY245" s="236">
        <v>12</v>
      </c>
      <c r="AZ245" s="236">
        <v>12</v>
      </c>
      <c r="BA245" s="236">
        <v>90</v>
      </c>
      <c r="BB245" s="236">
        <v>3</v>
      </c>
      <c r="BC245" s="236">
        <v>3</v>
      </c>
      <c r="BD245" s="236">
        <v>3</v>
      </c>
      <c r="BE245" s="236">
        <v>6</v>
      </c>
      <c r="BF245" s="236">
        <v>6</v>
      </c>
      <c r="BG245" s="236">
        <v>6</v>
      </c>
      <c r="BH245" s="236">
        <v>9</v>
      </c>
      <c r="BI245" s="236">
        <v>9</v>
      </c>
      <c r="BJ245" s="236">
        <v>9</v>
      </c>
      <c r="BK245" s="236">
        <v>12</v>
      </c>
      <c r="BL245" s="236">
        <v>12</v>
      </c>
      <c r="BM245" s="236">
        <v>12</v>
      </c>
      <c r="BN245" s="236">
        <v>90</v>
      </c>
      <c r="BO245" s="236">
        <v>3</v>
      </c>
      <c r="BP245" s="236">
        <v>3</v>
      </c>
      <c r="BQ245" s="236">
        <v>3</v>
      </c>
      <c r="BR245" s="236">
        <v>6</v>
      </c>
      <c r="BS245" s="236">
        <v>6</v>
      </c>
      <c r="BT245" s="236">
        <v>6</v>
      </c>
      <c r="BU245" s="236">
        <v>9</v>
      </c>
      <c r="BV245" s="236">
        <v>9</v>
      </c>
      <c r="BW245" s="236">
        <v>9</v>
      </c>
      <c r="BX245" s="236">
        <v>12</v>
      </c>
      <c r="BY245" s="236">
        <v>12</v>
      </c>
      <c r="BZ245" s="236">
        <v>12</v>
      </c>
      <c r="CA245" s="236">
        <v>90</v>
      </c>
      <c r="CB245" s="236">
        <v>3</v>
      </c>
      <c r="CC245" s="236">
        <v>3</v>
      </c>
      <c r="CD245" s="236">
        <v>3</v>
      </c>
      <c r="CE245" s="236">
        <v>6</v>
      </c>
      <c r="CF245" s="236">
        <v>6</v>
      </c>
      <c r="CG245" s="236">
        <v>6</v>
      </c>
      <c r="CH245" s="236">
        <v>9</v>
      </c>
      <c r="CI245" s="236">
        <v>9</v>
      </c>
      <c r="CJ245" s="236">
        <v>9</v>
      </c>
      <c r="CK245" s="236">
        <v>12</v>
      </c>
      <c r="CL245" s="236">
        <v>12</v>
      </c>
      <c r="CM245" s="236">
        <v>12</v>
      </c>
      <c r="CN245" s="236">
        <v>90</v>
      </c>
      <c r="CO245" s="236">
        <v>3</v>
      </c>
      <c r="CP245" s="236">
        <v>3</v>
      </c>
      <c r="CQ245" s="236">
        <v>3</v>
      </c>
      <c r="CR245" s="236">
        <v>6</v>
      </c>
      <c r="CS245" s="236">
        <v>6</v>
      </c>
      <c r="CT245" s="236">
        <v>6</v>
      </c>
      <c r="CU245" s="236">
        <v>9</v>
      </c>
      <c r="CV245" s="236">
        <v>9</v>
      </c>
      <c r="CW245" s="236">
        <v>9</v>
      </c>
      <c r="CX245" s="236">
        <v>12</v>
      </c>
      <c r="CY245" s="236">
        <v>12</v>
      </c>
      <c r="CZ245" s="236">
        <v>12</v>
      </c>
      <c r="DA245" s="236">
        <v>90</v>
      </c>
    </row>
    <row r="246" spans="1:105">
      <c r="A246" s="242" t="s">
        <v>1834</v>
      </c>
      <c r="B246" s="236">
        <v>0</v>
      </c>
      <c r="C246" s="236">
        <v>0</v>
      </c>
      <c r="D246" s="236">
        <v>0</v>
      </c>
      <c r="E246" s="236">
        <v>0</v>
      </c>
      <c r="F246" s="236">
        <v>0</v>
      </c>
      <c r="G246" s="236">
        <v>0</v>
      </c>
      <c r="H246" s="236">
        <v>0</v>
      </c>
      <c r="I246" s="236">
        <v>0</v>
      </c>
      <c r="J246" s="236">
        <v>0</v>
      </c>
      <c r="K246" s="236">
        <v>0</v>
      </c>
      <c r="L246" s="236">
        <v>0</v>
      </c>
      <c r="M246" s="236">
        <v>0</v>
      </c>
      <c r="N246" s="236">
        <v>0</v>
      </c>
      <c r="O246" s="236">
        <v>0</v>
      </c>
      <c r="P246" s="236">
        <v>0</v>
      </c>
      <c r="Q246" s="236">
        <v>0</v>
      </c>
      <c r="R246" s="236">
        <v>0</v>
      </c>
      <c r="S246" s="236">
        <v>0</v>
      </c>
      <c r="T246" s="236">
        <v>0</v>
      </c>
      <c r="U246" s="236">
        <v>0</v>
      </c>
      <c r="V246" s="236">
        <v>0</v>
      </c>
      <c r="W246" s="236">
        <v>0</v>
      </c>
      <c r="X246" s="236">
        <v>0</v>
      </c>
      <c r="Y246" s="236">
        <v>0</v>
      </c>
      <c r="Z246" s="236">
        <v>0</v>
      </c>
      <c r="AA246" s="236">
        <v>0</v>
      </c>
      <c r="AB246" s="236">
        <v>1385126.8065062801</v>
      </c>
      <c r="AC246" s="236">
        <v>1385126.8065062801</v>
      </c>
      <c r="AD246" s="236">
        <v>1385126.8065062801</v>
      </c>
      <c r="AE246" s="236">
        <v>3070678.3636635402</v>
      </c>
      <c r="AF246" s="236">
        <v>3070678.3636635402</v>
      </c>
      <c r="AG246" s="236">
        <v>3070678.3636635402</v>
      </c>
      <c r="AH246" s="236">
        <v>4952289.4327471899</v>
      </c>
      <c r="AI246" s="236">
        <v>4952289.4327471899</v>
      </c>
      <c r="AJ246" s="236">
        <v>4952289.4327471899</v>
      </c>
      <c r="AK246" s="236">
        <v>6340065.46226406</v>
      </c>
      <c r="AL246" s="236">
        <v>6340065.46226406</v>
      </c>
      <c r="AM246" s="236">
        <v>6340065.46226406</v>
      </c>
      <c r="AN246" s="236">
        <v>47244480.1955432</v>
      </c>
      <c r="AO246" s="236">
        <v>-374230.15918936703</v>
      </c>
      <c r="AP246" s="236">
        <v>-374230.15918936703</v>
      </c>
      <c r="AQ246" s="236">
        <v>-374230.15918936703</v>
      </c>
      <c r="AR246" s="236">
        <v>-783403.62508705899</v>
      </c>
      <c r="AS246" s="236">
        <v>-783403.62508705899</v>
      </c>
      <c r="AT246" s="236">
        <v>-783403.62508705899</v>
      </c>
      <c r="AU246" s="236">
        <v>-1311924.0280120899</v>
      </c>
      <c r="AV246" s="236">
        <v>-1311924.0280120899</v>
      </c>
      <c r="AW246" s="236">
        <v>-1311924.0280120899</v>
      </c>
      <c r="AX246" s="236">
        <v>-1655503.4430817401</v>
      </c>
      <c r="AY246" s="236">
        <v>-1655503.4430817401</v>
      </c>
      <c r="AZ246" s="236">
        <v>-1655503.4430817401</v>
      </c>
      <c r="BA246" s="236">
        <v>-12375183.7661107</v>
      </c>
      <c r="BB246" s="236">
        <v>-200587.56801016201</v>
      </c>
      <c r="BC246" s="236">
        <v>-200587.56801016201</v>
      </c>
      <c r="BD246" s="236">
        <v>-200587.56801016201</v>
      </c>
      <c r="BE246" s="236">
        <v>-521909.60945762298</v>
      </c>
      <c r="BF246" s="236">
        <v>-521909.60945762298</v>
      </c>
      <c r="BG246" s="236">
        <v>-521909.60945762298</v>
      </c>
      <c r="BH246" s="236">
        <v>-954603.47388386703</v>
      </c>
      <c r="BI246" s="236">
        <v>-954603.47388386703</v>
      </c>
      <c r="BJ246" s="236">
        <v>-954603.47388386703</v>
      </c>
      <c r="BK246" s="236">
        <v>-1215395.63314991</v>
      </c>
      <c r="BL246" s="236">
        <v>-1215395.63314991</v>
      </c>
      <c r="BM246" s="236">
        <v>-1215395.63314991</v>
      </c>
      <c r="BN246" s="236">
        <v>-8677488.8535047006</v>
      </c>
      <c r="BO246" s="236">
        <v>-152301.41309209701</v>
      </c>
      <c r="BP246" s="236">
        <v>-152301.41309209701</v>
      </c>
      <c r="BQ246" s="236">
        <v>-152301.41309209701</v>
      </c>
      <c r="BR246" s="236">
        <v>-417940.56953428901</v>
      </c>
      <c r="BS246" s="236">
        <v>-417940.56953428901</v>
      </c>
      <c r="BT246" s="236">
        <v>-417940.56953428901</v>
      </c>
      <c r="BU246" s="236">
        <v>-780342.68774075899</v>
      </c>
      <c r="BV246" s="236">
        <v>-780342.68774075899</v>
      </c>
      <c r="BW246" s="236">
        <v>-780342.68774075899</v>
      </c>
      <c r="BX246" s="236">
        <v>-989843.23031700205</v>
      </c>
      <c r="BY246" s="236">
        <v>-989843.23031700205</v>
      </c>
      <c r="BZ246" s="236">
        <v>-989843.23031700205</v>
      </c>
      <c r="CA246" s="236">
        <v>-7021283.7020524396</v>
      </c>
      <c r="CB246" s="236">
        <v>-133055.61128035499</v>
      </c>
      <c r="CC246" s="236">
        <v>-133055.61128035499</v>
      </c>
      <c r="CD246" s="236">
        <v>-133055.61128035499</v>
      </c>
      <c r="CE246" s="236">
        <v>-370532.31623832899</v>
      </c>
      <c r="CF246" s="236">
        <v>-370532.31623832899</v>
      </c>
      <c r="CG246" s="236">
        <v>-370532.31623832899</v>
      </c>
      <c r="CH246" s="236">
        <v>-691497.12401402299</v>
      </c>
      <c r="CI246" s="236">
        <v>-691497.12401402299</v>
      </c>
      <c r="CJ246" s="236">
        <v>-691497.12401402299</v>
      </c>
      <c r="CK246" s="236">
        <v>-864367.14007150999</v>
      </c>
      <c r="CL246" s="236">
        <v>-864367.14007150999</v>
      </c>
      <c r="CM246" s="236">
        <v>-864367.14007150999</v>
      </c>
      <c r="CN246" s="236">
        <v>-6178356.5748126497</v>
      </c>
      <c r="CO246" s="236">
        <v>-103934.945368581</v>
      </c>
      <c r="CP246" s="236">
        <v>-103934.945368581</v>
      </c>
      <c r="CQ246" s="236">
        <v>-103934.945368581</v>
      </c>
      <c r="CR246" s="236">
        <v>-314094.39351149602</v>
      </c>
      <c r="CS246" s="236">
        <v>-314094.39351149602</v>
      </c>
      <c r="CT246" s="236">
        <v>-314094.39351149602</v>
      </c>
      <c r="CU246" s="236">
        <v>-614099.66350744094</v>
      </c>
      <c r="CV246" s="236">
        <v>-614099.66350744094</v>
      </c>
      <c r="CW246" s="236">
        <v>-614099.66350744094</v>
      </c>
      <c r="CX246" s="236">
        <v>-769125.79022229603</v>
      </c>
      <c r="CY246" s="236">
        <v>-769125.79022229603</v>
      </c>
      <c r="CZ246" s="236">
        <v>-769125.79022229603</v>
      </c>
      <c r="DA246" s="236">
        <v>-5403764.3778294399</v>
      </c>
    </row>
    <row r="248" spans="1:105">
      <c r="A248" s="242" t="s">
        <v>1835</v>
      </c>
      <c r="B248" s="236">
        <v>0</v>
      </c>
      <c r="C248" s="236">
        <v>0</v>
      </c>
      <c r="D248" s="236">
        <v>0</v>
      </c>
      <c r="E248" s="236">
        <v>0</v>
      </c>
      <c r="F248" s="236">
        <v>0</v>
      </c>
      <c r="G248" s="236">
        <v>0</v>
      </c>
      <c r="H248" s="236">
        <v>0</v>
      </c>
      <c r="I248" s="236">
        <v>0</v>
      </c>
      <c r="J248" s="236">
        <v>0</v>
      </c>
      <c r="K248" s="236">
        <v>0</v>
      </c>
      <c r="L248" s="236">
        <v>0</v>
      </c>
      <c r="M248" s="236">
        <v>0</v>
      </c>
      <c r="N248" s="236">
        <v>0</v>
      </c>
      <c r="O248" s="236">
        <v>0</v>
      </c>
      <c r="P248" s="236">
        <v>0</v>
      </c>
      <c r="Q248" s="236">
        <v>0</v>
      </c>
      <c r="R248" s="236">
        <v>0</v>
      </c>
      <c r="S248" s="236">
        <v>0</v>
      </c>
      <c r="T248" s="236">
        <v>0</v>
      </c>
      <c r="U248" s="236">
        <v>0</v>
      </c>
      <c r="V248" s="236">
        <v>0</v>
      </c>
      <c r="W248" s="236">
        <v>0</v>
      </c>
      <c r="X248" s="236">
        <v>0</v>
      </c>
      <c r="Y248" s="236">
        <v>0</v>
      </c>
      <c r="Z248" s="236">
        <v>0</v>
      </c>
      <c r="AA248" s="236">
        <v>0</v>
      </c>
      <c r="AB248" s="236">
        <v>0</v>
      </c>
      <c r="AC248" s="236">
        <v>0</v>
      </c>
      <c r="AD248" s="236">
        <v>0</v>
      </c>
      <c r="AE248" s="236">
        <v>0</v>
      </c>
      <c r="AF248" s="236">
        <v>0</v>
      </c>
      <c r="AG248" s="236">
        <v>0</v>
      </c>
      <c r="AH248" s="236">
        <v>0</v>
      </c>
      <c r="AI248" s="236">
        <v>0</v>
      </c>
      <c r="AJ248" s="236">
        <v>0</v>
      </c>
      <c r="AK248" s="236">
        <v>2113355.1540880199</v>
      </c>
      <c r="AL248" s="236">
        <v>2113355.1540880199</v>
      </c>
      <c r="AM248" s="236">
        <v>2113355.1540880199</v>
      </c>
      <c r="AN248" s="236">
        <v>6340065.46226406</v>
      </c>
      <c r="AO248" s="236">
        <v>-124743.386396455</v>
      </c>
      <c r="AP248" s="236">
        <v>-124743.386396455</v>
      </c>
      <c r="AQ248" s="236">
        <v>-124743.386396455</v>
      </c>
      <c r="AR248" s="236">
        <v>-136391.15529923001</v>
      </c>
      <c r="AS248" s="236">
        <v>-136391.15529923001</v>
      </c>
      <c r="AT248" s="236">
        <v>-136391.15529923001</v>
      </c>
      <c r="AU248" s="236">
        <v>-176173.46764167899</v>
      </c>
      <c r="AV248" s="236">
        <v>-176173.46764167899</v>
      </c>
      <c r="AW248" s="236">
        <v>-176173.46764168001</v>
      </c>
      <c r="AX248" s="236">
        <v>-114526.47168988</v>
      </c>
      <c r="AY248" s="236">
        <v>-114526.47168988</v>
      </c>
      <c r="AZ248" s="236">
        <v>-114526.47168988</v>
      </c>
      <c r="BA248" s="236">
        <v>-1655503.4430817401</v>
      </c>
      <c r="BB248" s="236">
        <v>-66862.522670053993</v>
      </c>
      <c r="BC248" s="236">
        <v>-66862.522670053993</v>
      </c>
      <c r="BD248" s="236">
        <v>-66862.522670053993</v>
      </c>
      <c r="BE248" s="236">
        <v>-107107.34714915301</v>
      </c>
      <c r="BF248" s="236">
        <v>-107107.34714915301</v>
      </c>
      <c r="BG248" s="236">
        <v>-107107.34714915301</v>
      </c>
      <c r="BH248" s="236">
        <v>-144231.288142081</v>
      </c>
      <c r="BI248" s="236">
        <v>-144231.288142081</v>
      </c>
      <c r="BJ248" s="236">
        <v>-144231.288142081</v>
      </c>
      <c r="BK248" s="236">
        <v>-86930.719755349797</v>
      </c>
      <c r="BL248" s="236">
        <v>-86930.719755349797</v>
      </c>
      <c r="BM248" s="236">
        <v>-86930.719755349899</v>
      </c>
      <c r="BN248" s="236">
        <v>-1215395.63314991</v>
      </c>
      <c r="BO248" s="236">
        <v>-50767.137697365702</v>
      </c>
      <c r="BP248" s="236">
        <v>-50767.137697365702</v>
      </c>
      <c r="BQ248" s="236">
        <v>-50767.137697365702</v>
      </c>
      <c r="BR248" s="236">
        <v>-88546.385480730794</v>
      </c>
      <c r="BS248" s="236">
        <v>-88546.385480730794</v>
      </c>
      <c r="BT248" s="236">
        <v>-88546.385480730794</v>
      </c>
      <c r="BU248" s="236">
        <v>-120800.706068823</v>
      </c>
      <c r="BV248" s="236">
        <v>-120800.706068823</v>
      </c>
      <c r="BW248" s="236">
        <v>-120800.706068823</v>
      </c>
      <c r="BX248" s="236">
        <v>-69833.514192080795</v>
      </c>
      <c r="BY248" s="236">
        <v>-69833.514192080896</v>
      </c>
      <c r="BZ248" s="236">
        <v>-69833.514192080998</v>
      </c>
      <c r="CA248" s="236">
        <v>-989843.23031700205</v>
      </c>
      <c r="CB248" s="236">
        <v>-44351.870426785201</v>
      </c>
      <c r="CC248" s="236">
        <v>-44351.870426785201</v>
      </c>
      <c r="CD248" s="236">
        <v>-44351.870426785201</v>
      </c>
      <c r="CE248" s="236">
        <v>-79158.901652657703</v>
      </c>
      <c r="CF248" s="236">
        <v>-79158.901652657703</v>
      </c>
      <c r="CG248" s="236">
        <v>-79158.901652657805</v>
      </c>
      <c r="CH248" s="236">
        <v>-106988.269258564</v>
      </c>
      <c r="CI248" s="236">
        <v>-106988.269258564</v>
      </c>
      <c r="CJ248" s="236">
        <v>-106988.269258564</v>
      </c>
      <c r="CK248" s="236">
        <v>-57623.338685828901</v>
      </c>
      <c r="CL248" s="236">
        <v>-57623.338685829003</v>
      </c>
      <c r="CM248" s="236">
        <v>-57623.338685829003</v>
      </c>
      <c r="CN248" s="236">
        <v>-864367.14007150999</v>
      </c>
      <c r="CO248" s="236">
        <v>-34644.981789527097</v>
      </c>
      <c r="CP248" s="236">
        <v>-34644.981789527097</v>
      </c>
      <c r="CQ248" s="236">
        <v>-34644.981789527097</v>
      </c>
      <c r="CR248" s="236">
        <v>-70053.149380971707</v>
      </c>
      <c r="CS248" s="236">
        <v>-70053.149380971707</v>
      </c>
      <c r="CT248" s="236">
        <v>-70053.149380971794</v>
      </c>
      <c r="CU248" s="236">
        <v>-100001.75666531399</v>
      </c>
      <c r="CV248" s="236">
        <v>-100001.75666531399</v>
      </c>
      <c r="CW248" s="236">
        <v>-100001.75666531399</v>
      </c>
      <c r="CX248" s="236">
        <v>-51675.375571618497</v>
      </c>
      <c r="CY248" s="236">
        <v>-51675.375571618402</v>
      </c>
      <c r="CZ248" s="236">
        <v>-51675.3755716183</v>
      </c>
      <c r="DA248" s="236">
        <v>-769125.79022229603</v>
      </c>
    </row>
    <row r="249" spans="1:105">
      <c r="A249" s="242" t="s">
        <v>1836</v>
      </c>
      <c r="B249" s="236">
        <v>0</v>
      </c>
      <c r="C249" s="236">
        <v>0</v>
      </c>
      <c r="D249" s="236">
        <v>0</v>
      </c>
      <c r="E249" s="236">
        <v>0</v>
      </c>
      <c r="F249" s="236">
        <v>0</v>
      </c>
      <c r="G249" s="236">
        <v>0</v>
      </c>
      <c r="H249" s="236">
        <v>0</v>
      </c>
      <c r="I249" s="236">
        <v>0</v>
      </c>
      <c r="J249" s="236">
        <v>0</v>
      </c>
      <c r="K249" s="236">
        <v>0</v>
      </c>
      <c r="L249" s="236">
        <v>0</v>
      </c>
      <c r="M249" s="236">
        <v>0</v>
      </c>
      <c r="N249" s="236">
        <v>0</v>
      </c>
      <c r="O249" s="236">
        <v>0</v>
      </c>
      <c r="P249" s="236">
        <v>0</v>
      </c>
      <c r="Q249" s="236">
        <v>0</v>
      </c>
      <c r="R249" s="236">
        <v>0</v>
      </c>
      <c r="S249" s="236">
        <v>0</v>
      </c>
      <c r="T249" s="236">
        <v>0</v>
      </c>
      <c r="U249" s="236">
        <v>0</v>
      </c>
      <c r="V249" s="236">
        <v>0</v>
      </c>
      <c r="W249" s="236">
        <v>0</v>
      </c>
      <c r="X249" s="236">
        <v>0</v>
      </c>
      <c r="Y249" s="236">
        <v>0</v>
      </c>
      <c r="Z249" s="236">
        <v>0</v>
      </c>
      <c r="AA249" s="236">
        <v>0</v>
      </c>
      <c r="AB249" s="236">
        <v>0</v>
      </c>
      <c r="AC249" s="236">
        <v>0</v>
      </c>
      <c r="AD249" s="236">
        <v>0</v>
      </c>
      <c r="AE249" s="236">
        <v>0</v>
      </c>
      <c r="AF249" s="236">
        <v>0</v>
      </c>
      <c r="AG249" s="236">
        <v>0</v>
      </c>
      <c r="AH249" s="236">
        <v>0</v>
      </c>
      <c r="AI249" s="236">
        <v>0</v>
      </c>
      <c r="AJ249" s="236">
        <v>0</v>
      </c>
      <c r="AK249" s="236">
        <v>2113355.1540880199</v>
      </c>
      <c r="AL249" s="236">
        <v>4226710.3081760397</v>
      </c>
      <c r="AM249" s="236">
        <v>6340065.46226406</v>
      </c>
      <c r="AN249" s="236">
        <v>6340065.46226406</v>
      </c>
      <c r="AO249" s="236">
        <v>-124743.386396455</v>
      </c>
      <c r="AP249" s="236">
        <v>-249486.77279291101</v>
      </c>
      <c r="AQ249" s="236">
        <v>-374230.15918936703</v>
      </c>
      <c r="AR249" s="236">
        <v>-510621.31448859698</v>
      </c>
      <c r="AS249" s="236">
        <v>-647012.46978782804</v>
      </c>
      <c r="AT249" s="236">
        <v>-783403.62508705899</v>
      </c>
      <c r="AU249" s="236">
        <v>-959577.09272873902</v>
      </c>
      <c r="AV249" s="236">
        <v>-1135750.5603704101</v>
      </c>
      <c r="AW249" s="236">
        <v>-1311924.0280120899</v>
      </c>
      <c r="AX249" s="236">
        <v>-1426450.49970197</v>
      </c>
      <c r="AY249" s="236">
        <v>-1540976.9713918499</v>
      </c>
      <c r="AZ249" s="236">
        <v>-1655503.4430817401</v>
      </c>
      <c r="BA249" s="236">
        <v>-1655503.4430817401</v>
      </c>
      <c r="BB249" s="236">
        <v>-66862.522670053993</v>
      </c>
      <c r="BC249" s="236">
        <v>-133725.04534010799</v>
      </c>
      <c r="BD249" s="236">
        <v>-200587.56801016201</v>
      </c>
      <c r="BE249" s="236">
        <v>-307694.91515931499</v>
      </c>
      <c r="BF249" s="236">
        <v>-414802.26230846898</v>
      </c>
      <c r="BG249" s="236">
        <v>-521909.60945762298</v>
      </c>
      <c r="BH249" s="236">
        <v>-666140.89759970398</v>
      </c>
      <c r="BI249" s="236">
        <v>-810372.18574178498</v>
      </c>
      <c r="BJ249" s="236">
        <v>-954603.47388386703</v>
      </c>
      <c r="BK249" s="236">
        <v>-1041534.19363921</v>
      </c>
      <c r="BL249" s="236">
        <v>-1128464.9133945601</v>
      </c>
      <c r="BM249" s="236">
        <v>-1215395.63314991</v>
      </c>
      <c r="BN249" s="236">
        <v>-1215395.63314991</v>
      </c>
      <c r="BO249" s="236">
        <v>-50767.137697365702</v>
      </c>
      <c r="BP249" s="236">
        <v>-101534.275394731</v>
      </c>
      <c r="BQ249" s="236">
        <v>-152301.41309209701</v>
      </c>
      <c r="BR249" s="236">
        <v>-240847.798572828</v>
      </c>
      <c r="BS249" s="236">
        <v>-329394.18405355798</v>
      </c>
      <c r="BT249" s="236">
        <v>-417940.56953428901</v>
      </c>
      <c r="BU249" s="236">
        <v>-538741.275603113</v>
      </c>
      <c r="BV249" s="236">
        <v>-659541.981671936</v>
      </c>
      <c r="BW249" s="236">
        <v>-780342.68774075899</v>
      </c>
      <c r="BX249" s="236">
        <v>-850176.20193284005</v>
      </c>
      <c r="BY249" s="236">
        <v>-920009.71612492099</v>
      </c>
      <c r="BZ249" s="236">
        <v>-989843.23031700205</v>
      </c>
      <c r="CA249" s="236">
        <v>-989843.23031700205</v>
      </c>
      <c r="CB249" s="236">
        <v>-44351.870426785201</v>
      </c>
      <c r="CC249" s="236">
        <v>-88703.740853570504</v>
      </c>
      <c r="CD249" s="236">
        <v>-133055.61128035499</v>
      </c>
      <c r="CE249" s="236">
        <v>-212214.512933013</v>
      </c>
      <c r="CF249" s="236">
        <v>-291373.41458567098</v>
      </c>
      <c r="CG249" s="236">
        <v>-370532.31623832899</v>
      </c>
      <c r="CH249" s="236">
        <v>-477520.58549689298</v>
      </c>
      <c r="CI249" s="236">
        <v>-584508.85475545796</v>
      </c>
      <c r="CJ249" s="236">
        <v>-691497.12401402299</v>
      </c>
      <c r="CK249" s="236">
        <v>-749120.46269985195</v>
      </c>
      <c r="CL249" s="236">
        <v>-806743.80138568103</v>
      </c>
      <c r="CM249" s="236">
        <v>-864367.14007150999</v>
      </c>
      <c r="CN249" s="236">
        <v>-864367.14007150999</v>
      </c>
      <c r="CO249" s="236">
        <v>-34644.981789527097</v>
      </c>
      <c r="CP249" s="236">
        <v>-69289.963579054194</v>
      </c>
      <c r="CQ249" s="236">
        <v>-103934.945368581</v>
      </c>
      <c r="CR249" s="236">
        <v>-173988.09474955301</v>
      </c>
      <c r="CS249" s="236">
        <v>-244041.24413052399</v>
      </c>
      <c r="CT249" s="236">
        <v>-314094.39351149602</v>
      </c>
      <c r="CU249" s="236">
        <v>-414096.15017681097</v>
      </c>
      <c r="CV249" s="236">
        <v>-514097.90684212599</v>
      </c>
      <c r="CW249" s="236">
        <v>-614099.66350744094</v>
      </c>
      <c r="CX249" s="236">
        <v>-665775.03907905996</v>
      </c>
      <c r="CY249" s="236">
        <v>-717450.41465067805</v>
      </c>
      <c r="CZ249" s="236">
        <v>-769125.79022229603</v>
      </c>
      <c r="DA249" s="236">
        <v>-769125.79022229603</v>
      </c>
    </row>
    <row r="250" spans="1:105">
      <c r="A250" s="242" t="s">
        <v>1837</v>
      </c>
      <c r="B250" s="236">
        <v>0</v>
      </c>
      <c r="C250" s="236">
        <v>0</v>
      </c>
      <c r="D250" s="236">
        <v>0</v>
      </c>
      <c r="E250" s="236">
        <v>0</v>
      </c>
      <c r="F250" s="236">
        <v>0</v>
      </c>
      <c r="G250" s="236">
        <v>0</v>
      </c>
      <c r="H250" s="236">
        <v>0</v>
      </c>
      <c r="I250" s="236">
        <v>0</v>
      </c>
      <c r="J250" s="236">
        <v>0</v>
      </c>
      <c r="K250" s="236">
        <v>0</v>
      </c>
      <c r="L250" s="236">
        <v>0</v>
      </c>
      <c r="M250" s="236">
        <v>0</v>
      </c>
      <c r="N250" s="236">
        <v>0</v>
      </c>
      <c r="O250" s="236">
        <v>0</v>
      </c>
      <c r="P250" s="236">
        <v>0</v>
      </c>
      <c r="Q250" s="236">
        <v>0</v>
      </c>
      <c r="R250" s="236">
        <v>0</v>
      </c>
      <c r="S250" s="236">
        <v>0</v>
      </c>
      <c r="T250" s="236">
        <v>0</v>
      </c>
      <c r="U250" s="236">
        <v>0</v>
      </c>
      <c r="V250" s="236">
        <v>0</v>
      </c>
      <c r="W250" s="236">
        <v>0</v>
      </c>
      <c r="X250" s="236">
        <v>0</v>
      </c>
      <c r="Y250" s="236">
        <v>0</v>
      </c>
      <c r="Z250" s="236">
        <v>0</v>
      </c>
      <c r="AA250" s="236">
        <v>0</v>
      </c>
      <c r="AB250" s="236">
        <v>-6340065.46226406</v>
      </c>
      <c r="AC250" s="236">
        <v>-6340065.46226406</v>
      </c>
      <c r="AD250" s="236">
        <v>-6340065.46226406</v>
      </c>
      <c r="AE250" s="236">
        <v>-6340065.46226406</v>
      </c>
      <c r="AF250" s="236">
        <v>-6340065.46226406</v>
      </c>
      <c r="AG250" s="236">
        <v>-6340065.46226406</v>
      </c>
      <c r="AH250" s="236">
        <v>-6340065.46226406</v>
      </c>
      <c r="AI250" s="236">
        <v>-6340065.46226406</v>
      </c>
      <c r="AJ250" s="236">
        <v>-6340065.46226406</v>
      </c>
      <c r="AK250" s="236">
        <v>-6340065.46226406</v>
      </c>
      <c r="AL250" s="236">
        <v>-6340065.46226406</v>
      </c>
      <c r="AM250" s="236">
        <v>-6340065.46226406</v>
      </c>
      <c r="AN250" s="236">
        <v>-6340065.46226406</v>
      </c>
      <c r="AO250" s="236">
        <v>1655503.4430817401</v>
      </c>
      <c r="AP250" s="236">
        <v>1655503.4430817401</v>
      </c>
      <c r="AQ250" s="236">
        <v>1655503.4430817401</v>
      </c>
      <c r="AR250" s="236">
        <v>1655503.4430817401</v>
      </c>
      <c r="AS250" s="236">
        <v>1655503.4430817401</v>
      </c>
      <c r="AT250" s="236">
        <v>1655503.4430817401</v>
      </c>
      <c r="AU250" s="236">
        <v>1655503.4430817401</v>
      </c>
      <c r="AV250" s="236">
        <v>1655503.4430817401</v>
      </c>
      <c r="AW250" s="236">
        <v>1655503.4430817401</v>
      </c>
      <c r="AX250" s="236">
        <v>1655503.4430817401</v>
      </c>
      <c r="AY250" s="236">
        <v>1655503.44308173</v>
      </c>
      <c r="AZ250" s="236">
        <v>1655503.4430817401</v>
      </c>
      <c r="BA250" s="236">
        <v>1655503.4430817401</v>
      </c>
      <c r="BB250" s="236">
        <v>1215395.63314991</v>
      </c>
      <c r="BC250" s="236">
        <v>1215395.63314991</v>
      </c>
      <c r="BD250" s="236">
        <v>1215395.63314991</v>
      </c>
      <c r="BE250" s="236">
        <v>1215395.63314991</v>
      </c>
      <c r="BF250" s="236">
        <v>1215395.63314991</v>
      </c>
      <c r="BG250" s="236">
        <v>1215395.63314991</v>
      </c>
      <c r="BH250" s="236">
        <v>1215395.63314991</v>
      </c>
      <c r="BI250" s="236">
        <v>1215395.63314991</v>
      </c>
      <c r="BJ250" s="236">
        <v>1215395.63314991</v>
      </c>
      <c r="BK250" s="236">
        <v>1215395.63314991</v>
      </c>
      <c r="BL250" s="236">
        <v>1215395.63314991</v>
      </c>
      <c r="BM250" s="236">
        <v>1215395.63314991</v>
      </c>
      <c r="BN250" s="236">
        <v>1215395.63314991</v>
      </c>
      <c r="BO250" s="236">
        <v>989843.23031700205</v>
      </c>
      <c r="BP250" s="236">
        <v>989843.23031700205</v>
      </c>
      <c r="BQ250" s="236">
        <v>989843.23031700205</v>
      </c>
      <c r="BR250" s="236">
        <v>989843.23031700205</v>
      </c>
      <c r="BS250" s="236">
        <v>989843.23031700205</v>
      </c>
      <c r="BT250" s="236">
        <v>989843.23031700205</v>
      </c>
      <c r="BU250" s="236">
        <v>989843.23031700205</v>
      </c>
      <c r="BV250" s="236">
        <v>989843.23031700205</v>
      </c>
      <c r="BW250" s="236">
        <v>989843.23031700205</v>
      </c>
      <c r="BX250" s="236">
        <v>989843.23031700205</v>
      </c>
      <c r="BY250" s="236">
        <v>989843.23031700205</v>
      </c>
      <c r="BZ250" s="236">
        <v>989843.23031700205</v>
      </c>
      <c r="CA250" s="236">
        <v>989843.23031700205</v>
      </c>
      <c r="CB250" s="236">
        <v>864367.14007149998</v>
      </c>
      <c r="CC250" s="236">
        <v>864367.14007148996</v>
      </c>
      <c r="CD250" s="236">
        <v>864367.14007150999</v>
      </c>
      <c r="CE250" s="236">
        <v>864367.14007148205</v>
      </c>
      <c r="CF250" s="236">
        <v>864367.14007145399</v>
      </c>
      <c r="CG250" s="236">
        <v>864367.14007150999</v>
      </c>
      <c r="CH250" s="236">
        <v>864367.14007146098</v>
      </c>
      <c r="CI250" s="236">
        <v>864367.14007141104</v>
      </c>
      <c r="CJ250" s="236">
        <v>864367.14007150999</v>
      </c>
      <c r="CK250" s="236">
        <v>864367.14007150999</v>
      </c>
      <c r="CL250" s="236">
        <v>864367.14007150999</v>
      </c>
      <c r="CM250" s="236">
        <v>864367.14007150999</v>
      </c>
      <c r="CN250" s="236">
        <v>864367.14007150999</v>
      </c>
      <c r="CO250" s="236">
        <v>769125.79022234504</v>
      </c>
      <c r="CP250" s="236">
        <v>769125.79022239405</v>
      </c>
      <c r="CQ250" s="236">
        <v>769125.79022229603</v>
      </c>
      <c r="CR250" s="236">
        <v>769125.79022236704</v>
      </c>
      <c r="CS250" s="236">
        <v>769125.790222437</v>
      </c>
      <c r="CT250" s="236">
        <v>769125.79022229603</v>
      </c>
      <c r="CU250" s="236">
        <v>769125.79022251605</v>
      </c>
      <c r="CV250" s="236">
        <v>769125.79022273503</v>
      </c>
      <c r="CW250" s="236">
        <v>769125.79022229603</v>
      </c>
      <c r="CX250" s="236">
        <v>769125.79022229696</v>
      </c>
      <c r="CY250" s="236">
        <v>769125.79022229696</v>
      </c>
      <c r="CZ250" s="236">
        <v>769125.79022229603</v>
      </c>
      <c r="DA250" s="236">
        <v>769125.79022229603</v>
      </c>
    </row>
    <row r="254" spans="1:105">
      <c r="A254" s="262" t="s">
        <v>1838</v>
      </c>
      <c r="B254" s="236">
        <v>0</v>
      </c>
      <c r="C254" s="236">
        <v>0</v>
      </c>
      <c r="D254" s="236">
        <v>0</v>
      </c>
      <c r="E254" s="236">
        <v>0</v>
      </c>
      <c r="F254" s="236">
        <v>0</v>
      </c>
      <c r="G254" s="236">
        <v>0</v>
      </c>
      <c r="H254" s="236">
        <v>0</v>
      </c>
      <c r="I254" s="236">
        <v>0</v>
      </c>
      <c r="J254" s="236">
        <v>0</v>
      </c>
      <c r="K254" s="236">
        <v>0</v>
      </c>
      <c r="L254" s="236">
        <v>0</v>
      </c>
      <c r="M254" s="236">
        <v>0</v>
      </c>
      <c r="N254" s="236">
        <v>0</v>
      </c>
      <c r="O254" s="236">
        <v>0</v>
      </c>
      <c r="P254" s="236">
        <v>0</v>
      </c>
      <c r="Q254" s="236">
        <v>0</v>
      </c>
      <c r="R254" s="236">
        <v>0</v>
      </c>
      <c r="S254" s="236">
        <v>0</v>
      </c>
      <c r="T254" s="236">
        <v>0</v>
      </c>
      <c r="U254" s="236">
        <v>0</v>
      </c>
      <c r="V254" s="236">
        <v>0</v>
      </c>
      <c r="W254" s="236">
        <v>0</v>
      </c>
      <c r="X254" s="236">
        <v>0</v>
      </c>
      <c r="Y254" s="236">
        <v>0</v>
      </c>
      <c r="Z254" s="236">
        <v>0</v>
      </c>
      <c r="AA254" s="236">
        <v>0</v>
      </c>
      <c r="AB254" s="236">
        <v>0</v>
      </c>
      <c r="AC254" s="236">
        <v>0</v>
      </c>
      <c r="AD254" s="236">
        <v>0</v>
      </c>
      <c r="AE254" s="236">
        <v>0</v>
      </c>
      <c r="AF254" s="236">
        <v>0</v>
      </c>
      <c r="AG254" s="236">
        <v>0</v>
      </c>
      <c r="AH254" s="236">
        <v>0</v>
      </c>
      <c r="AI254" s="236">
        <v>0</v>
      </c>
      <c r="AJ254" s="236">
        <v>0</v>
      </c>
      <c r="AK254" s="236">
        <v>2113355.1540880199</v>
      </c>
      <c r="AL254" s="236">
        <v>2113355.1540880199</v>
      </c>
      <c r="AM254" s="236">
        <v>2113355.1540880199</v>
      </c>
      <c r="AN254" s="236">
        <v>6340065.46226406</v>
      </c>
      <c r="AO254" s="236">
        <v>-124743.386396455</v>
      </c>
      <c r="AP254" s="236">
        <v>-124743.386396455</v>
      </c>
      <c r="AQ254" s="236">
        <v>-124743.386396455</v>
      </c>
      <c r="AR254" s="236">
        <v>-136391.15529923001</v>
      </c>
      <c r="AS254" s="236">
        <v>-136391.15529923001</v>
      </c>
      <c r="AT254" s="236">
        <v>-136391.15529923001</v>
      </c>
      <c r="AU254" s="236">
        <v>-176173.46764167899</v>
      </c>
      <c r="AV254" s="236">
        <v>-176173.46764167899</v>
      </c>
      <c r="AW254" s="236">
        <v>-176173.46764168001</v>
      </c>
      <c r="AX254" s="236">
        <v>-114526.47168988</v>
      </c>
      <c r="AY254" s="236">
        <v>-114526.47168988</v>
      </c>
      <c r="AZ254" s="236">
        <v>-114526.47168988</v>
      </c>
      <c r="BA254" s="236">
        <v>-1655503.4430817401</v>
      </c>
      <c r="BB254" s="236">
        <v>-66862.522670053993</v>
      </c>
      <c r="BC254" s="236">
        <v>-66862.522670053993</v>
      </c>
      <c r="BD254" s="236">
        <v>-66862.522670053993</v>
      </c>
      <c r="BE254" s="236">
        <v>-107107.34714915301</v>
      </c>
      <c r="BF254" s="236">
        <v>-107107.34714915301</v>
      </c>
      <c r="BG254" s="236">
        <v>-107107.34714915301</v>
      </c>
      <c r="BH254" s="236">
        <v>-144231.288142081</v>
      </c>
      <c r="BI254" s="236">
        <v>-144231.288142081</v>
      </c>
      <c r="BJ254" s="236">
        <v>-144231.288142081</v>
      </c>
      <c r="BK254" s="236">
        <v>-86930.719755349797</v>
      </c>
      <c r="BL254" s="236">
        <v>-86930.719755349797</v>
      </c>
      <c r="BM254" s="236">
        <v>-86930.719755349899</v>
      </c>
      <c r="BN254" s="236">
        <v>-1215395.63314991</v>
      </c>
      <c r="BO254" s="236">
        <v>-50767.137697365702</v>
      </c>
      <c r="BP254" s="236">
        <v>-50767.137697365702</v>
      </c>
      <c r="BQ254" s="236">
        <v>-50767.137697365702</v>
      </c>
      <c r="BR254" s="236">
        <v>-88546.385480730794</v>
      </c>
      <c r="BS254" s="236">
        <v>-88546.385480730794</v>
      </c>
      <c r="BT254" s="236">
        <v>-88546.385480730794</v>
      </c>
      <c r="BU254" s="236">
        <v>-120800.706068823</v>
      </c>
      <c r="BV254" s="236">
        <v>-120800.706068823</v>
      </c>
      <c r="BW254" s="236">
        <v>-120800.706068823</v>
      </c>
      <c r="BX254" s="236">
        <v>-69833.514192080795</v>
      </c>
      <c r="BY254" s="236">
        <v>-69833.514192080896</v>
      </c>
      <c r="BZ254" s="236">
        <v>-69833.514192080998</v>
      </c>
      <c r="CA254" s="236">
        <v>-989843.23031700205</v>
      </c>
      <c r="CB254" s="236">
        <v>-44351.870426785201</v>
      </c>
      <c r="CC254" s="236">
        <v>-44351.870426785201</v>
      </c>
      <c r="CD254" s="236">
        <v>-44351.870426785201</v>
      </c>
      <c r="CE254" s="236">
        <v>-79158.901652657703</v>
      </c>
      <c r="CF254" s="236">
        <v>-79158.901652657703</v>
      </c>
      <c r="CG254" s="236">
        <v>-79158.901652657805</v>
      </c>
      <c r="CH254" s="236">
        <v>-106988.269258564</v>
      </c>
      <c r="CI254" s="236">
        <v>-106988.269258564</v>
      </c>
      <c r="CJ254" s="236">
        <v>-106988.269258564</v>
      </c>
      <c r="CK254" s="236">
        <v>-57623.338685828901</v>
      </c>
      <c r="CL254" s="236">
        <v>-57623.338685829003</v>
      </c>
      <c r="CM254" s="236">
        <v>-57623.338685829003</v>
      </c>
      <c r="CN254" s="236">
        <v>-864367.14007150999</v>
      </c>
      <c r="CO254" s="236">
        <v>-34644.981789527097</v>
      </c>
      <c r="CP254" s="236">
        <v>-34644.981789527097</v>
      </c>
      <c r="CQ254" s="236">
        <v>-34644.981789527097</v>
      </c>
      <c r="CR254" s="236">
        <v>-70053.149380971707</v>
      </c>
      <c r="CS254" s="236">
        <v>-70053.149380971707</v>
      </c>
      <c r="CT254" s="236">
        <v>-70053.149380971794</v>
      </c>
      <c r="CU254" s="236">
        <v>-100001.75666531399</v>
      </c>
      <c r="CV254" s="236">
        <v>-100001.75666531399</v>
      </c>
      <c r="CW254" s="236">
        <v>-100001.75666531399</v>
      </c>
      <c r="CX254" s="236">
        <v>-51675.375571618497</v>
      </c>
      <c r="CY254" s="236">
        <v>-51675.375571618402</v>
      </c>
      <c r="CZ254" s="236">
        <v>-51675.3755716183</v>
      </c>
      <c r="DA254" s="236">
        <v>-769125.79022229603</v>
      </c>
    </row>
    <row r="255" spans="1:105">
      <c r="A255" s="242" t="s">
        <v>1839</v>
      </c>
      <c r="B255" s="236">
        <v>0</v>
      </c>
      <c r="C255" s="236">
        <v>0</v>
      </c>
      <c r="D255" s="236">
        <v>0</v>
      </c>
      <c r="E255" s="236">
        <v>0</v>
      </c>
      <c r="F255" s="236">
        <v>0</v>
      </c>
      <c r="G255" s="236">
        <v>0</v>
      </c>
      <c r="H255" s="236">
        <v>0</v>
      </c>
      <c r="I255" s="236">
        <v>0</v>
      </c>
      <c r="J255" s="236">
        <v>0</v>
      </c>
      <c r="K255" s="236">
        <v>0</v>
      </c>
      <c r="L255" s="236">
        <v>0</v>
      </c>
      <c r="M255" s="236">
        <v>0</v>
      </c>
      <c r="N255" s="236">
        <v>0</v>
      </c>
      <c r="O255" s="236">
        <v>0</v>
      </c>
      <c r="P255" s="236">
        <v>0</v>
      </c>
      <c r="Q255" s="236">
        <v>0</v>
      </c>
      <c r="R255" s="236">
        <v>0</v>
      </c>
      <c r="S255" s="236">
        <v>0</v>
      </c>
      <c r="T255" s="236">
        <v>0</v>
      </c>
      <c r="U255" s="236">
        <v>0</v>
      </c>
      <c r="V255" s="236">
        <v>0</v>
      </c>
      <c r="W255" s="236">
        <v>0</v>
      </c>
      <c r="X255" s="236">
        <v>0</v>
      </c>
      <c r="Y255" s="236">
        <v>0</v>
      </c>
      <c r="Z255" s="236">
        <v>0</v>
      </c>
      <c r="AA255" s="236">
        <v>0</v>
      </c>
      <c r="AB255" s="236">
        <v>0</v>
      </c>
      <c r="AC255" s="236">
        <v>0</v>
      </c>
      <c r="AD255" s="236">
        <v>0</v>
      </c>
      <c r="AE255" s="236">
        <v>0</v>
      </c>
      <c r="AF255" s="236">
        <v>0</v>
      </c>
      <c r="AG255" s="236">
        <v>0</v>
      </c>
      <c r="AH255" s="236">
        <v>0</v>
      </c>
      <c r="AI255" s="236">
        <v>0</v>
      </c>
      <c r="AJ255" s="236">
        <v>0</v>
      </c>
      <c r="AK255" s="236">
        <v>2113355.1540880199</v>
      </c>
      <c r="AL255" s="236">
        <v>4226710.3081760397</v>
      </c>
      <c r="AM255" s="236">
        <v>6340065.46226406</v>
      </c>
      <c r="AN255" s="236">
        <v>6340065.46226406</v>
      </c>
      <c r="AO255" s="236">
        <v>-124743.386396455</v>
      </c>
      <c r="AP255" s="236">
        <v>-249486.77279291101</v>
      </c>
      <c r="AQ255" s="236">
        <v>-374230.15918936703</v>
      </c>
      <c r="AR255" s="236">
        <v>-510621.31448859698</v>
      </c>
      <c r="AS255" s="236">
        <v>-647012.46978782804</v>
      </c>
      <c r="AT255" s="236">
        <v>-783403.62508705899</v>
      </c>
      <c r="AU255" s="236">
        <v>-959577.09272873902</v>
      </c>
      <c r="AV255" s="236">
        <v>-1135750.5603704101</v>
      </c>
      <c r="AW255" s="236">
        <v>-1311924.0280120899</v>
      </c>
      <c r="AX255" s="236">
        <v>-1426450.49970197</v>
      </c>
      <c r="AY255" s="236">
        <v>-1540976.9713918499</v>
      </c>
      <c r="AZ255" s="236">
        <v>-1655503.4430817401</v>
      </c>
      <c r="BA255" s="236">
        <v>-1655503.4430817401</v>
      </c>
      <c r="BB255" s="236">
        <v>-66862.522670053993</v>
      </c>
      <c r="BC255" s="236">
        <v>-133725.04534010799</v>
      </c>
      <c r="BD255" s="236">
        <v>-200587.56801016201</v>
      </c>
      <c r="BE255" s="236">
        <v>-307694.91515931499</v>
      </c>
      <c r="BF255" s="236">
        <v>-414802.26230846898</v>
      </c>
      <c r="BG255" s="236">
        <v>-521909.60945762298</v>
      </c>
      <c r="BH255" s="236">
        <v>-666140.89759970398</v>
      </c>
      <c r="BI255" s="236">
        <v>-810372.18574178498</v>
      </c>
      <c r="BJ255" s="236">
        <v>-954603.47388386703</v>
      </c>
      <c r="BK255" s="236">
        <v>-1041534.19363921</v>
      </c>
      <c r="BL255" s="236">
        <v>-1128464.9133945601</v>
      </c>
      <c r="BM255" s="236">
        <v>-1215395.63314991</v>
      </c>
      <c r="BN255" s="236">
        <v>-1215395.63314991</v>
      </c>
      <c r="BO255" s="236">
        <v>-50767.137697365702</v>
      </c>
      <c r="BP255" s="236">
        <v>-101534.275394731</v>
      </c>
      <c r="BQ255" s="236">
        <v>-152301.41309209701</v>
      </c>
      <c r="BR255" s="236">
        <v>-240847.798572828</v>
      </c>
      <c r="BS255" s="236">
        <v>-329394.18405355798</v>
      </c>
      <c r="BT255" s="236">
        <v>-417940.56953428901</v>
      </c>
      <c r="BU255" s="236">
        <v>-538741.275603113</v>
      </c>
      <c r="BV255" s="236">
        <v>-659541.981671936</v>
      </c>
      <c r="BW255" s="236">
        <v>-780342.68774075899</v>
      </c>
      <c r="BX255" s="236">
        <v>-850176.20193284005</v>
      </c>
      <c r="BY255" s="236">
        <v>-920009.71612492099</v>
      </c>
      <c r="BZ255" s="236">
        <v>-989843.23031700205</v>
      </c>
      <c r="CA255" s="236">
        <v>-989843.23031700205</v>
      </c>
      <c r="CB255" s="236">
        <v>-44351.870426785201</v>
      </c>
      <c r="CC255" s="236">
        <v>-88703.740853570504</v>
      </c>
      <c r="CD255" s="236">
        <v>-133055.61128035499</v>
      </c>
      <c r="CE255" s="236">
        <v>-212214.512933013</v>
      </c>
      <c r="CF255" s="236">
        <v>-291373.41458567098</v>
      </c>
      <c r="CG255" s="236">
        <v>-370532.31623832899</v>
      </c>
      <c r="CH255" s="236">
        <v>-477520.58549689298</v>
      </c>
      <c r="CI255" s="236">
        <v>-584508.85475545796</v>
      </c>
      <c r="CJ255" s="236">
        <v>-691497.12401402299</v>
      </c>
      <c r="CK255" s="236">
        <v>-749120.46269985195</v>
      </c>
      <c r="CL255" s="236">
        <v>-806743.80138568103</v>
      </c>
      <c r="CM255" s="236">
        <v>-864367.14007150999</v>
      </c>
      <c r="CN255" s="236">
        <v>-864367.14007150999</v>
      </c>
      <c r="CO255" s="236">
        <v>-34644.981789527097</v>
      </c>
      <c r="CP255" s="236">
        <v>-69289.963579054194</v>
      </c>
      <c r="CQ255" s="236">
        <v>-103934.945368581</v>
      </c>
      <c r="CR255" s="236">
        <v>-173988.09474955301</v>
      </c>
      <c r="CS255" s="236">
        <v>-244041.24413052399</v>
      </c>
      <c r="CT255" s="236">
        <v>-314094.39351149602</v>
      </c>
      <c r="CU255" s="236">
        <v>-414096.15017681097</v>
      </c>
      <c r="CV255" s="236">
        <v>-514097.90684212599</v>
      </c>
      <c r="CW255" s="236">
        <v>-614099.66350744094</v>
      </c>
      <c r="CX255" s="236">
        <v>-665775.03907905996</v>
      </c>
      <c r="CY255" s="236">
        <v>-717450.41465067805</v>
      </c>
      <c r="CZ255" s="236">
        <v>-769125.79022229603</v>
      </c>
      <c r="DA255" s="236">
        <v>-769125.79022229603</v>
      </c>
    </row>
    <row r="257" spans="1:105">
      <c r="A257" s="245" t="s">
        <v>1840</v>
      </c>
    </row>
    <row r="258" spans="1:105">
      <c r="A258" s="242" t="s">
        <v>1708</v>
      </c>
      <c r="B258" s="236">
        <v>0</v>
      </c>
      <c r="C258" s="236">
        <v>0</v>
      </c>
      <c r="D258" s="236">
        <v>0</v>
      </c>
      <c r="E258" s="236">
        <v>0</v>
      </c>
      <c r="F258" s="236">
        <v>0</v>
      </c>
      <c r="G258" s="236">
        <v>0</v>
      </c>
      <c r="H258" s="236">
        <v>0</v>
      </c>
      <c r="I258" s="236">
        <v>0</v>
      </c>
      <c r="J258" s="236">
        <v>0</v>
      </c>
      <c r="K258" s="236">
        <v>0</v>
      </c>
      <c r="L258" s="236">
        <v>0</v>
      </c>
      <c r="M258" s="236">
        <v>0</v>
      </c>
      <c r="N258" s="236">
        <v>0</v>
      </c>
      <c r="O258" s="236">
        <v>0</v>
      </c>
      <c r="P258" s="236">
        <v>0</v>
      </c>
      <c r="Q258" s="236">
        <v>0</v>
      </c>
      <c r="R258" s="236">
        <v>0</v>
      </c>
      <c r="S258" s="236">
        <v>0</v>
      </c>
      <c r="T258" s="236">
        <v>0</v>
      </c>
      <c r="U258" s="236">
        <v>0</v>
      </c>
      <c r="V258" s="236">
        <v>0</v>
      </c>
      <c r="W258" s="236">
        <v>0</v>
      </c>
      <c r="X258" s="236">
        <v>0</v>
      </c>
      <c r="Y258" s="236">
        <v>0</v>
      </c>
      <c r="Z258" s="236">
        <v>0</v>
      </c>
      <c r="AA258" s="236">
        <v>0</v>
      </c>
      <c r="AB258" s="236">
        <v>0</v>
      </c>
      <c r="AC258" s="236">
        <v>0</v>
      </c>
      <c r="AD258" s="236">
        <v>0</v>
      </c>
      <c r="AE258" s="236">
        <v>0</v>
      </c>
      <c r="AF258" s="236">
        <v>0</v>
      </c>
      <c r="AG258" s="236">
        <v>0</v>
      </c>
      <c r="AH258" s="236">
        <v>0</v>
      </c>
      <c r="AI258" s="236">
        <v>0</v>
      </c>
      <c r="AJ258" s="236">
        <v>0</v>
      </c>
      <c r="AK258" s="236">
        <v>0</v>
      </c>
      <c r="AL258" s="236">
        <v>0</v>
      </c>
      <c r="AM258" s="236">
        <v>0</v>
      </c>
      <c r="AN258" s="236">
        <v>0</v>
      </c>
      <c r="AO258" s="236">
        <v>1</v>
      </c>
      <c r="AP258" s="236">
        <v>1</v>
      </c>
      <c r="AQ258" s="236">
        <v>1</v>
      </c>
      <c r="AR258" s="236">
        <v>1</v>
      </c>
      <c r="AS258" s="236">
        <v>1</v>
      </c>
      <c r="AT258" s="236">
        <v>1</v>
      </c>
      <c r="AU258" s="236">
        <v>1</v>
      </c>
      <c r="AV258" s="236">
        <v>1</v>
      </c>
      <c r="AW258" s="236">
        <v>1</v>
      </c>
      <c r="AX258" s="236">
        <v>1</v>
      </c>
      <c r="AY258" s="236">
        <v>1</v>
      </c>
      <c r="AZ258" s="236">
        <v>1</v>
      </c>
      <c r="BA258" s="236">
        <v>12</v>
      </c>
      <c r="BB258" s="236">
        <v>1</v>
      </c>
      <c r="BC258" s="236">
        <v>1</v>
      </c>
      <c r="BD258" s="236">
        <v>1</v>
      </c>
      <c r="BE258" s="236">
        <v>1</v>
      </c>
      <c r="BF258" s="236">
        <v>1</v>
      </c>
      <c r="BG258" s="236">
        <v>1</v>
      </c>
      <c r="BH258" s="236">
        <v>1</v>
      </c>
      <c r="BI258" s="236">
        <v>1</v>
      </c>
      <c r="BJ258" s="236">
        <v>1</v>
      </c>
      <c r="BK258" s="236">
        <v>1</v>
      </c>
      <c r="BL258" s="236">
        <v>1</v>
      </c>
      <c r="BM258" s="236">
        <v>1</v>
      </c>
      <c r="BN258" s="236">
        <v>12</v>
      </c>
      <c r="BO258" s="236">
        <v>1</v>
      </c>
      <c r="BP258" s="236">
        <v>1</v>
      </c>
      <c r="BQ258" s="236">
        <v>1</v>
      </c>
      <c r="BR258" s="236">
        <v>1</v>
      </c>
      <c r="BS258" s="236">
        <v>1</v>
      </c>
      <c r="BT258" s="236">
        <v>1</v>
      </c>
      <c r="BU258" s="236">
        <v>1</v>
      </c>
      <c r="BV258" s="236">
        <v>1</v>
      </c>
      <c r="BW258" s="236">
        <v>1</v>
      </c>
      <c r="BX258" s="236">
        <v>1</v>
      </c>
      <c r="BY258" s="236">
        <v>1</v>
      </c>
      <c r="BZ258" s="236">
        <v>1</v>
      </c>
      <c r="CA258" s="236">
        <v>12</v>
      </c>
      <c r="CB258" s="236">
        <v>1</v>
      </c>
      <c r="CC258" s="236">
        <v>1</v>
      </c>
      <c r="CD258" s="236">
        <v>1</v>
      </c>
      <c r="CE258" s="236">
        <v>1</v>
      </c>
      <c r="CF258" s="236">
        <v>1</v>
      </c>
      <c r="CG258" s="236">
        <v>1</v>
      </c>
      <c r="CH258" s="236">
        <v>1</v>
      </c>
      <c r="CI258" s="236">
        <v>1</v>
      </c>
      <c r="CJ258" s="236">
        <v>1</v>
      </c>
      <c r="CK258" s="236">
        <v>1</v>
      </c>
      <c r="CL258" s="236">
        <v>1</v>
      </c>
      <c r="CM258" s="236">
        <v>1</v>
      </c>
      <c r="CN258" s="236">
        <v>12</v>
      </c>
      <c r="CO258" s="236">
        <v>1</v>
      </c>
      <c r="CP258" s="236">
        <v>1</v>
      </c>
      <c r="CQ258" s="236">
        <v>1</v>
      </c>
      <c r="CR258" s="236">
        <v>1</v>
      </c>
      <c r="CS258" s="236">
        <v>1</v>
      </c>
      <c r="CT258" s="236">
        <v>1</v>
      </c>
      <c r="CU258" s="236">
        <v>1</v>
      </c>
      <c r="CV258" s="236">
        <v>1</v>
      </c>
      <c r="CW258" s="236">
        <v>1</v>
      </c>
      <c r="CX258" s="236">
        <v>1</v>
      </c>
      <c r="CY258" s="236">
        <v>1</v>
      </c>
      <c r="CZ258" s="236">
        <v>1</v>
      </c>
      <c r="DA258" s="236">
        <v>12</v>
      </c>
    </row>
    <row r="259" spans="1:105">
      <c r="A259" s="262" t="s">
        <v>1841</v>
      </c>
      <c r="B259" s="236">
        <v>0</v>
      </c>
      <c r="C259" s="236">
        <v>0</v>
      </c>
      <c r="D259" s="236">
        <v>0</v>
      </c>
      <c r="E259" s="236">
        <v>0</v>
      </c>
      <c r="F259" s="236">
        <v>0</v>
      </c>
      <c r="G259" s="236">
        <v>0</v>
      </c>
      <c r="H259" s="236">
        <v>0</v>
      </c>
      <c r="I259" s="236">
        <v>0</v>
      </c>
      <c r="J259" s="236">
        <v>0</v>
      </c>
      <c r="K259" s="236">
        <v>0</v>
      </c>
      <c r="L259" s="236">
        <v>0</v>
      </c>
      <c r="M259" s="236">
        <v>0</v>
      </c>
      <c r="N259" s="236">
        <v>0</v>
      </c>
      <c r="O259" s="236">
        <v>0</v>
      </c>
      <c r="P259" s="236">
        <v>0</v>
      </c>
      <c r="Q259" s="236">
        <v>0</v>
      </c>
      <c r="R259" s="236">
        <v>0</v>
      </c>
      <c r="S259" s="236">
        <v>0</v>
      </c>
      <c r="T259" s="236">
        <v>0</v>
      </c>
      <c r="U259" s="236">
        <v>0</v>
      </c>
      <c r="V259" s="236">
        <v>0</v>
      </c>
      <c r="W259" s="236">
        <v>0</v>
      </c>
      <c r="X259" s="236">
        <v>0</v>
      </c>
      <c r="Y259" s="236">
        <v>0</v>
      </c>
      <c r="Z259" s="236">
        <v>0</v>
      </c>
      <c r="AA259" s="236">
        <v>0</v>
      </c>
      <c r="AB259" s="236">
        <v>0</v>
      </c>
      <c r="AC259" s="236">
        <v>0</v>
      </c>
      <c r="AD259" s="236">
        <v>0</v>
      </c>
      <c r="AE259" s="236">
        <v>0</v>
      </c>
      <c r="AF259" s="236">
        <v>0</v>
      </c>
      <c r="AG259" s="236">
        <v>0</v>
      </c>
      <c r="AH259" s="236">
        <v>0</v>
      </c>
      <c r="AI259" s="236">
        <v>0</v>
      </c>
      <c r="AJ259" s="236">
        <v>0</v>
      </c>
      <c r="AK259" s="236">
        <v>0</v>
      </c>
      <c r="AL259" s="236">
        <v>0</v>
      </c>
      <c r="AM259" s="236">
        <v>0</v>
      </c>
      <c r="AN259" s="236">
        <v>0</v>
      </c>
      <c r="AO259" s="236">
        <v>-124743.386396455</v>
      </c>
      <c r="AP259" s="236">
        <v>-124743.386396455</v>
      </c>
      <c r="AQ259" s="236">
        <v>-124743.386396455</v>
      </c>
      <c r="AR259" s="236">
        <v>-136391.15529923001</v>
      </c>
      <c r="AS259" s="236">
        <v>-136391.15529923001</v>
      </c>
      <c r="AT259" s="236">
        <v>-136391.15529923001</v>
      </c>
      <c r="AU259" s="236">
        <v>-176173.46764167899</v>
      </c>
      <c r="AV259" s="236">
        <v>-176173.46764167899</v>
      </c>
      <c r="AW259" s="236">
        <v>-176173.46764168001</v>
      </c>
      <c r="AX259" s="236">
        <v>-114526.47168988</v>
      </c>
      <c r="AY259" s="236">
        <v>-114526.47168988</v>
      </c>
      <c r="AZ259" s="236">
        <v>-114526.47168988</v>
      </c>
      <c r="BA259" s="236">
        <v>-1655503.4430817401</v>
      </c>
      <c r="BB259" s="236">
        <v>-66862.522670053993</v>
      </c>
      <c r="BC259" s="236">
        <v>-66862.522670053993</v>
      </c>
      <c r="BD259" s="236">
        <v>-66862.522670053993</v>
      </c>
      <c r="BE259" s="236">
        <v>-107107.34714915301</v>
      </c>
      <c r="BF259" s="236">
        <v>-107107.34714915301</v>
      </c>
      <c r="BG259" s="236">
        <v>-107107.34714915301</v>
      </c>
      <c r="BH259" s="236">
        <v>-144231.288142081</v>
      </c>
      <c r="BI259" s="236">
        <v>-144231.288142081</v>
      </c>
      <c r="BJ259" s="236">
        <v>-144231.288142081</v>
      </c>
      <c r="BK259" s="236">
        <v>-86930.719755349797</v>
      </c>
      <c r="BL259" s="236">
        <v>-86930.719755349797</v>
      </c>
      <c r="BM259" s="236">
        <v>-86930.719755349899</v>
      </c>
      <c r="BN259" s="236">
        <v>-1215395.63314991</v>
      </c>
      <c r="BO259" s="236">
        <v>-50767.137697365702</v>
      </c>
      <c r="BP259" s="236">
        <v>-50767.137697365702</v>
      </c>
      <c r="BQ259" s="236">
        <v>-50767.137697365702</v>
      </c>
      <c r="BR259" s="236">
        <v>-88546.385480730794</v>
      </c>
      <c r="BS259" s="236">
        <v>-88546.385480730794</v>
      </c>
      <c r="BT259" s="236">
        <v>-88546.385480730794</v>
      </c>
      <c r="BU259" s="236">
        <v>-120800.706068823</v>
      </c>
      <c r="BV259" s="236">
        <v>-120800.706068823</v>
      </c>
      <c r="BW259" s="236">
        <v>-120800.706068823</v>
      </c>
      <c r="BX259" s="236">
        <v>-69833.514192080795</v>
      </c>
      <c r="BY259" s="236">
        <v>-69833.514192080896</v>
      </c>
      <c r="BZ259" s="236">
        <v>-69833.514192080998</v>
      </c>
      <c r="CA259" s="236">
        <v>-989843.23031700205</v>
      </c>
      <c r="CB259" s="236">
        <v>-44351.870426785201</v>
      </c>
      <c r="CC259" s="236">
        <v>-44351.870426785201</v>
      </c>
      <c r="CD259" s="236">
        <v>-44351.870426785201</v>
      </c>
      <c r="CE259" s="236">
        <v>-79158.901652657703</v>
      </c>
      <c r="CF259" s="236">
        <v>-79158.901652657703</v>
      </c>
      <c r="CG259" s="236">
        <v>-79158.901652657805</v>
      </c>
      <c r="CH259" s="236">
        <v>-106988.269258564</v>
      </c>
      <c r="CI259" s="236">
        <v>-106988.269258564</v>
      </c>
      <c r="CJ259" s="236">
        <v>-106988.269258564</v>
      </c>
      <c r="CK259" s="236">
        <v>-57623.338685828901</v>
      </c>
      <c r="CL259" s="236">
        <v>-57623.338685829003</v>
      </c>
      <c r="CM259" s="236">
        <v>-57623.338685829003</v>
      </c>
      <c r="CN259" s="236">
        <v>-864367.14007150999</v>
      </c>
      <c r="CO259" s="236">
        <v>-34644.981789527097</v>
      </c>
      <c r="CP259" s="236">
        <v>-34644.981789527097</v>
      </c>
      <c r="CQ259" s="236">
        <v>-34644.981789527097</v>
      </c>
      <c r="CR259" s="236">
        <v>-70053.149380971707</v>
      </c>
      <c r="CS259" s="236">
        <v>-70053.149380971707</v>
      </c>
      <c r="CT259" s="236">
        <v>-70053.149380971794</v>
      </c>
      <c r="CU259" s="236">
        <v>-100001.75666531399</v>
      </c>
      <c r="CV259" s="236">
        <v>-100001.75666531399</v>
      </c>
      <c r="CW259" s="236">
        <v>-100001.75666531399</v>
      </c>
      <c r="CX259" s="236">
        <v>-51675.375571618497</v>
      </c>
      <c r="CY259" s="236">
        <v>-51675.375571618402</v>
      </c>
      <c r="CZ259" s="236">
        <v>-51675.3755716183</v>
      </c>
      <c r="DA259" s="236">
        <v>-769125.79022229603</v>
      </c>
    </row>
    <row r="260" spans="1:105">
      <c r="A260" s="242" t="s">
        <v>1842</v>
      </c>
      <c r="B260" s="236">
        <v>0</v>
      </c>
      <c r="C260" s="236">
        <v>0</v>
      </c>
      <c r="D260" s="236">
        <v>0</v>
      </c>
      <c r="E260" s="236">
        <v>0</v>
      </c>
      <c r="F260" s="236">
        <v>0</v>
      </c>
      <c r="G260" s="236">
        <v>0</v>
      </c>
      <c r="H260" s="236">
        <v>0</v>
      </c>
      <c r="I260" s="236">
        <v>0</v>
      </c>
      <c r="J260" s="236">
        <v>0</v>
      </c>
      <c r="K260" s="236">
        <v>0</v>
      </c>
      <c r="L260" s="236">
        <v>0</v>
      </c>
      <c r="M260" s="236">
        <v>0</v>
      </c>
      <c r="N260" s="236">
        <v>0</v>
      </c>
      <c r="O260" s="236">
        <v>0</v>
      </c>
      <c r="P260" s="236">
        <v>0</v>
      </c>
      <c r="Q260" s="236">
        <v>0</v>
      </c>
      <c r="R260" s="236">
        <v>0</v>
      </c>
      <c r="S260" s="236">
        <v>0</v>
      </c>
      <c r="T260" s="236">
        <v>0</v>
      </c>
      <c r="U260" s="236">
        <v>0</v>
      </c>
      <c r="V260" s="236">
        <v>0</v>
      </c>
      <c r="W260" s="236">
        <v>0</v>
      </c>
      <c r="X260" s="236">
        <v>0</v>
      </c>
      <c r="Y260" s="236">
        <v>0</v>
      </c>
      <c r="Z260" s="236">
        <v>0</v>
      </c>
      <c r="AA260" s="236">
        <v>0</v>
      </c>
      <c r="AB260" s="236">
        <v>0</v>
      </c>
      <c r="AC260" s="236">
        <v>0</v>
      </c>
      <c r="AD260" s="236">
        <v>0</v>
      </c>
      <c r="AE260" s="236">
        <v>0</v>
      </c>
      <c r="AF260" s="236">
        <v>0</v>
      </c>
      <c r="AG260" s="236">
        <v>0</v>
      </c>
      <c r="AH260" s="236">
        <v>0</v>
      </c>
      <c r="AI260" s="236">
        <v>0</v>
      </c>
      <c r="AJ260" s="236">
        <v>0</v>
      </c>
      <c r="AK260" s="236">
        <v>0</v>
      </c>
      <c r="AL260" s="236">
        <v>0</v>
      </c>
      <c r="AM260" s="236">
        <v>0</v>
      </c>
      <c r="AN260" s="236">
        <v>0</v>
      </c>
      <c r="AO260" s="236">
        <v>-124743.386396455</v>
      </c>
      <c r="AP260" s="236">
        <v>-249486.77279291101</v>
      </c>
      <c r="AQ260" s="236">
        <v>-374230.15918936703</v>
      </c>
      <c r="AR260" s="236">
        <v>-510621.31448859698</v>
      </c>
      <c r="AS260" s="236">
        <v>-647012.46978782804</v>
      </c>
      <c r="AT260" s="236">
        <v>-783403.62508705899</v>
      </c>
      <c r="AU260" s="236">
        <v>-959577.09272873902</v>
      </c>
      <c r="AV260" s="236">
        <v>-1135750.5603704101</v>
      </c>
      <c r="AW260" s="236">
        <v>-1311924.0280120899</v>
      </c>
      <c r="AX260" s="236">
        <v>-1426450.49970197</v>
      </c>
      <c r="AY260" s="236">
        <v>-1540976.9713918499</v>
      </c>
      <c r="AZ260" s="236">
        <v>-1655503.4430817401</v>
      </c>
      <c r="BA260" s="236">
        <v>-1655503.4430817401</v>
      </c>
      <c r="BB260" s="236">
        <v>-66862.522670053993</v>
      </c>
      <c r="BC260" s="236">
        <v>-133725.04534010799</v>
      </c>
      <c r="BD260" s="236">
        <v>-200587.56801016201</v>
      </c>
      <c r="BE260" s="236">
        <v>-307694.91515931499</v>
      </c>
      <c r="BF260" s="236">
        <v>-414802.26230846898</v>
      </c>
      <c r="BG260" s="236">
        <v>-521909.60945762298</v>
      </c>
      <c r="BH260" s="236">
        <v>-666140.89759970398</v>
      </c>
      <c r="BI260" s="236">
        <v>-810372.18574178498</v>
      </c>
      <c r="BJ260" s="236">
        <v>-954603.47388386703</v>
      </c>
      <c r="BK260" s="236">
        <v>-1041534.19363921</v>
      </c>
      <c r="BL260" s="236">
        <v>-1128464.9133945601</v>
      </c>
      <c r="BM260" s="236">
        <v>-1215395.63314991</v>
      </c>
      <c r="BN260" s="236">
        <v>-1215395.63314991</v>
      </c>
      <c r="BO260" s="236">
        <v>-50767.137697365702</v>
      </c>
      <c r="BP260" s="236">
        <v>-101534.275394731</v>
      </c>
      <c r="BQ260" s="236">
        <v>-152301.41309209701</v>
      </c>
      <c r="BR260" s="236">
        <v>-240847.798572828</v>
      </c>
      <c r="BS260" s="236">
        <v>-329394.18405355798</v>
      </c>
      <c r="BT260" s="236">
        <v>-417940.56953428901</v>
      </c>
      <c r="BU260" s="236">
        <v>-538741.275603113</v>
      </c>
      <c r="BV260" s="236">
        <v>-659541.981671936</v>
      </c>
      <c r="BW260" s="236">
        <v>-780342.68774075899</v>
      </c>
      <c r="BX260" s="236">
        <v>-850176.20193284005</v>
      </c>
      <c r="BY260" s="236">
        <v>-920009.71612492099</v>
      </c>
      <c r="BZ260" s="236">
        <v>-989843.23031700205</v>
      </c>
      <c r="CA260" s="236">
        <v>-989843.23031700205</v>
      </c>
      <c r="CB260" s="236">
        <v>-44351.870426785201</v>
      </c>
      <c r="CC260" s="236">
        <v>-88703.740853570504</v>
      </c>
      <c r="CD260" s="236">
        <v>-133055.61128035499</v>
      </c>
      <c r="CE260" s="236">
        <v>-212214.512933013</v>
      </c>
      <c r="CF260" s="236">
        <v>-291373.41458567098</v>
      </c>
      <c r="CG260" s="236">
        <v>-370532.31623832899</v>
      </c>
      <c r="CH260" s="236">
        <v>-477520.58549689298</v>
      </c>
      <c r="CI260" s="236">
        <v>-584508.85475545796</v>
      </c>
      <c r="CJ260" s="236">
        <v>-691497.12401402299</v>
      </c>
      <c r="CK260" s="236">
        <v>-749120.46269985195</v>
      </c>
      <c r="CL260" s="236">
        <v>-806743.80138568103</v>
      </c>
      <c r="CM260" s="236">
        <v>-864367.14007150999</v>
      </c>
      <c r="CN260" s="236">
        <v>-864367.14007150999</v>
      </c>
      <c r="CO260" s="236">
        <v>-34644.981789527097</v>
      </c>
      <c r="CP260" s="236">
        <v>-69289.963579054194</v>
      </c>
      <c r="CQ260" s="236">
        <v>-103934.945368581</v>
      </c>
      <c r="CR260" s="236">
        <v>-173988.09474955301</v>
      </c>
      <c r="CS260" s="236">
        <v>-244041.24413052399</v>
      </c>
      <c r="CT260" s="236">
        <v>-314094.39351149602</v>
      </c>
      <c r="CU260" s="236">
        <v>-414096.15017681097</v>
      </c>
      <c r="CV260" s="236">
        <v>-514097.90684212599</v>
      </c>
      <c r="CW260" s="236">
        <v>-614099.66350744094</v>
      </c>
      <c r="CX260" s="236">
        <v>-665775.03907905996</v>
      </c>
      <c r="CY260" s="236">
        <v>-717450.41465067805</v>
      </c>
      <c r="CZ260" s="236">
        <v>-769125.79022229603</v>
      </c>
      <c r="DA260" s="236">
        <v>-769125.79022229603</v>
      </c>
    </row>
    <row r="262" spans="1:105">
      <c r="A262" s="242" t="s">
        <v>1728</v>
      </c>
      <c r="B262" s="236">
        <v>0</v>
      </c>
      <c r="C262" s="236">
        <v>0</v>
      </c>
      <c r="D262" s="236">
        <v>0</v>
      </c>
      <c r="E262" s="236">
        <v>0</v>
      </c>
      <c r="F262" s="236">
        <v>0</v>
      </c>
      <c r="G262" s="236">
        <v>0</v>
      </c>
      <c r="H262" s="236">
        <v>0</v>
      </c>
      <c r="I262" s="236">
        <v>0</v>
      </c>
      <c r="J262" s="236">
        <v>0</v>
      </c>
      <c r="K262" s="236">
        <v>0</v>
      </c>
      <c r="L262" s="236">
        <v>0</v>
      </c>
      <c r="M262" s="236">
        <v>0</v>
      </c>
      <c r="N262" s="236">
        <v>0</v>
      </c>
      <c r="O262" s="236">
        <v>0</v>
      </c>
      <c r="P262" s="236">
        <v>0</v>
      </c>
      <c r="Q262" s="236">
        <v>0</v>
      </c>
      <c r="R262" s="236">
        <v>0</v>
      </c>
      <c r="S262" s="236">
        <v>0</v>
      </c>
      <c r="T262" s="236">
        <v>0</v>
      </c>
      <c r="U262" s="236">
        <v>0</v>
      </c>
      <c r="V262" s="236">
        <v>0</v>
      </c>
      <c r="W262" s="236">
        <v>0</v>
      </c>
      <c r="X262" s="236">
        <v>0</v>
      </c>
      <c r="Y262" s="236">
        <v>0</v>
      </c>
      <c r="Z262" s="236">
        <v>0</v>
      </c>
      <c r="AA262" s="236">
        <v>0</v>
      </c>
      <c r="AB262" s="236">
        <v>0</v>
      </c>
      <c r="AC262" s="236">
        <v>0</v>
      </c>
      <c r="AD262" s="236">
        <v>0</v>
      </c>
      <c r="AE262" s="236">
        <v>0</v>
      </c>
      <c r="AF262" s="236">
        <v>0</v>
      </c>
      <c r="AG262" s="236">
        <v>0</v>
      </c>
      <c r="AH262" s="236">
        <v>0</v>
      </c>
      <c r="AI262" s="236">
        <v>0</v>
      </c>
      <c r="AJ262" s="236">
        <v>0</v>
      </c>
      <c r="AK262" s="236">
        <v>0</v>
      </c>
      <c r="AL262" s="236">
        <v>0</v>
      </c>
      <c r="AM262" s="236">
        <v>0</v>
      </c>
      <c r="AN262" s="236">
        <v>0</v>
      </c>
      <c r="AO262" s="236">
        <v>0</v>
      </c>
      <c r="AP262" s="236">
        <v>0</v>
      </c>
      <c r="AQ262" s="236">
        <v>0</v>
      </c>
      <c r="AR262" s="236">
        <v>0</v>
      </c>
      <c r="AS262" s="236">
        <v>0</v>
      </c>
      <c r="AT262" s="236">
        <v>0</v>
      </c>
      <c r="AU262" s="236">
        <v>0</v>
      </c>
      <c r="AV262" s="236">
        <v>0</v>
      </c>
      <c r="AW262" s="236">
        <v>0</v>
      </c>
      <c r="AX262" s="236">
        <v>0</v>
      </c>
      <c r="AY262" s="236">
        <v>0</v>
      </c>
      <c r="AZ262" s="236">
        <v>0</v>
      </c>
      <c r="BA262" s="236">
        <v>0</v>
      </c>
      <c r="BB262" s="236">
        <v>0</v>
      </c>
      <c r="BC262" s="236">
        <v>0</v>
      </c>
      <c r="BD262" s="236">
        <v>0</v>
      </c>
      <c r="BE262" s="236">
        <v>0</v>
      </c>
      <c r="BF262" s="236">
        <v>0</v>
      </c>
      <c r="BG262" s="236">
        <v>0</v>
      </c>
      <c r="BH262" s="236">
        <v>0</v>
      </c>
      <c r="BI262" s="236">
        <v>0</v>
      </c>
      <c r="BJ262" s="236">
        <v>0</v>
      </c>
      <c r="BK262" s="236">
        <v>0</v>
      </c>
      <c r="BL262" s="236">
        <v>0</v>
      </c>
      <c r="BM262" s="236">
        <v>0</v>
      </c>
      <c r="BN262" s="236">
        <v>0</v>
      </c>
      <c r="BO262" s="236">
        <v>0</v>
      </c>
      <c r="BP262" s="236">
        <v>0</v>
      </c>
      <c r="BQ262" s="236">
        <v>0</v>
      </c>
      <c r="BR262" s="236">
        <v>0</v>
      </c>
      <c r="BS262" s="236">
        <v>0</v>
      </c>
      <c r="BT262" s="236">
        <v>0</v>
      </c>
      <c r="BU262" s="236">
        <v>0</v>
      </c>
      <c r="BV262" s="236">
        <v>0</v>
      </c>
      <c r="BW262" s="236">
        <v>0</v>
      </c>
      <c r="BX262" s="236">
        <v>0</v>
      </c>
      <c r="BY262" s="236">
        <v>0</v>
      </c>
      <c r="BZ262" s="236">
        <v>0</v>
      </c>
      <c r="CA262" s="236">
        <v>0</v>
      </c>
      <c r="CB262" s="236">
        <v>0</v>
      </c>
      <c r="CC262" s="236">
        <v>0</v>
      </c>
      <c r="CD262" s="236">
        <v>0</v>
      </c>
      <c r="CE262" s="236">
        <v>0</v>
      </c>
      <c r="CF262" s="236">
        <v>0</v>
      </c>
      <c r="CG262" s="236">
        <v>0</v>
      </c>
      <c r="CH262" s="236">
        <v>0</v>
      </c>
      <c r="CI262" s="236">
        <v>0</v>
      </c>
      <c r="CJ262" s="236">
        <v>0</v>
      </c>
      <c r="CK262" s="236">
        <v>0</v>
      </c>
      <c r="CL262" s="236">
        <v>0</v>
      </c>
      <c r="CM262" s="236">
        <v>0</v>
      </c>
      <c r="CN262" s="236">
        <v>0</v>
      </c>
      <c r="CO262" s="236">
        <v>0</v>
      </c>
      <c r="CP262" s="236">
        <v>0</v>
      </c>
      <c r="CQ262" s="236">
        <v>0</v>
      </c>
      <c r="CR262" s="236">
        <v>0</v>
      </c>
      <c r="CS262" s="236">
        <v>0</v>
      </c>
      <c r="CT262" s="236">
        <v>0</v>
      </c>
      <c r="CU262" s="236">
        <v>0</v>
      </c>
      <c r="CV262" s="236">
        <v>0</v>
      </c>
      <c r="CW262" s="236">
        <v>0</v>
      </c>
      <c r="CX262" s="236">
        <v>0</v>
      </c>
      <c r="CY262" s="236">
        <v>0</v>
      </c>
      <c r="CZ262" s="236">
        <v>0</v>
      </c>
      <c r="DA262" s="236">
        <v>0</v>
      </c>
    </row>
    <row r="264" spans="1:105">
      <c r="A264" s="263" t="s">
        <v>1843</v>
      </c>
      <c r="B264" s="264"/>
      <c r="C264" s="264"/>
      <c r="D264" s="264"/>
      <c r="E264" s="264"/>
      <c r="F264" s="264"/>
      <c r="G264" s="264"/>
      <c r="H264" s="264"/>
      <c r="I264" s="264"/>
      <c r="J264" s="264"/>
      <c r="K264" s="264"/>
      <c r="L264" s="264"/>
      <c r="M264" s="264"/>
      <c r="N264" s="264"/>
      <c r="O264" s="264"/>
      <c r="P264" s="264"/>
      <c r="Q264" s="264"/>
      <c r="R264" s="264"/>
      <c r="S264" s="264"/>
      <c r="T264" s="264"/>
      <c r="U264" s="264"/>
      <c r="V264" s="264"/>
      <c r="W264" s="264"/>
      <c r="X264" s="264"/>
      <c r="Y264" s="264"/>
      <c r="Z264" s="264"/>
      <c r="AA264" s="264"/>
      <c r="AB264" s="264"/>
      <c r="AC264" s="264"/>
      <c r="AD264" s="264"/>
      <c r="AE264" s="264"/>
      <c r="AF264" s="264"/>
      <c r="AG264" s="264"/>
      <c r="AH264" s="264"/>
      <c r="AI264" s="264"/>
      <c r="AJ264" s="264"/>
      <c r="AK264" s="264"/>
      <c r="AL264" s="264"/>
      <c r="AM264" s="264"/>
      <c r="AN264" s="264"/>
      <c r="AO264" s="264"/>
      <c r="AP264" s="264"/>
      <c r="AQ264" s="264"/>
      <c r="AR264" s="264"/>
      <c r="AS264" s="264"/>
      <c r="AT264" s="264"/>
      <c r="AU264" s="264"/>
      <c r="AV264" s="264"/>
      <c r="AW264" s="264"/>
      <c r="AX264" s="264"/>
      <c r="AY264" s="264"/>
      <c r="AZ264" s="264"/>
      <c r="BA264" s="264"/>
      <c r="BB264" s="264"/>
      <c r="BC264" s="264"/>
      <c r="BD264" s="264"/>
      <c r="BE264" s="264"/>
      <c r="BF264" s="264"/>
      <c r="BG264" s="264"/>
      <c r="BH264" s="264"/>
      <c r="BI264" s="264"/>
      <c r="BJ264" s="264"/>
      <c r="BK264" s="264"/>
      <c r="BL264" s="264"/>
      <c r="BM264" s="264"/>
      <c r="BN264" s="264"/>
      <c r="BO264" s="264"/>
      <c r="BP264" s="264"/>
      <c r="BQ264" s="264"/>
      <c r="BR264" s="264"/>
      <c r="BS264" s="264"/>
      <c r="BT264" s="264"/>
      <c r="BU264" s="264"/>
      <c r="BV264" s="264"/>
      <c r="BW264" s="264"/>
      <c r="BX264" s="264"/>
      <c r="BY264" s="264"/>
      <c r="BZ264" s="264"/>
      <c r="CA264" s="264"/>
      <c r="CB264" s="264"/>
      <c r="CC264" s="264"/>
      <c r="CD264" s="264"/>
      <c r="CE264" s="264"/>
      <c r="CF264" s="264"/>
      <c r="CG264" s="264"/>
      <c r="CH264" s="264"/>
      <c r="CI264" s="264"/>
      <c r="CJ264" s="264"/>
      <c r="CK264" s="264"/>
      <c r="CL264" s="264"/>
      <c r="CM264" s="264"/>
      <c r="CN264" s="264"/>
      <c r="CO264" s="264"/>
      <c r="CP264" s="264"/>
      <c r="CQ264" s="264"/>
      <c r="CR264" s="264"/>
      <c r="CS264" s="264"/>
      <c r="CT264" s="264"/>
      <c r="CU264" s="264"/>
      <c r="CV264" s="264"/>
      <c r="CW264" s="264"/>
      <c r="CX264" s="264"/>
      <c r="CY264" s="264"/>
      <c r="CZ264" s="264"/>
      <c r="DA264" s="264"/>
    </row>
    <row r="266" spans="1:105">
      <c r="A266" s="251" t="s">
        <v>1844</v>
      </c>
    </row>
    <row r="267" spans="1:105">
      <c r="A267" s="242" t="s">
        <v>1845</v>
      </c>
      <c r="B267" s="236">
        <v>0</v>
      </c>
      <c r="C267" s="236">
        <v>0</v>
      </c>
      <c r="D267" s="236">
        <v>0</v>
      </c>
      <c r="E267" s="236">
        <v>0</v>
      </c>
      <c r="F267" s="236">
        <v>0</v>
      </c>
      <c r="G267" s="236">
        <v>0</v>
      </c>
      <c r="H267" s="236">
        <v>0</v>
      </c>
      <c r="I267" s="236">
        <v>0</v>
      </c>
      <c r="J267" s="236">
        <v>0</v>
      </c>
      <c r="K267" s="236">
        <v>0</v>
      </c>
      <c r="L267" s="236">
        <v>0</v>
      </c>
      <c r="M267" s="236">
        <v>0</v>
      </c>
      <c r="N267" s="236">
        <v>0</v>
      </c>
      <c r="O267" s="236">
        <v>0</v>
      </c>
      <c r="P267" s="236">
        <v>0</v>
      </c>
      <c r="Q267" s="236">
        <v>0</v>
      </c>
      <c r="R267" s="236">
        <v>0</v>
      </c>
      <c r="S267" s="236">
        <v>0</v>
      </c>
      <c r="T267" s="236">
        <v>0</v>
      </c>
      <c r="U267" s="236">
        <v>0</v>
      </c>
      <c r="V267" s="236">
        <v>0</v>
      </c>
      <c r="W267" s="236">
        <v>0</v>
      </c>
      <c r="X267" s="236">
        <v>0</v>
      </c>
      <c r="Y267" s="236">
        <v>0</v>
      </c>
      <c r="Z267" s="236">
        <v>0</v>
      </c>
      <c r="AA267" s="236">
        <v>0</v>
      </c>
      <c r="AB267" s="236">
        <v>0</v>
      </c>
      <c r="AC267" s="236">
        <v>0</v>
      </c>
      <c r="AD267" s="236">
        <v>0</v>
      </c>
      <c r="AE267" s="236">
        <v>0</v>
      </c>
      <c r="AF267" s="236">
        <v>0</v>
      </c>
      <c r="AG267" s="236">
        <v>0</v>
      </c>
      <c r="AH267" s="236">
        <v>0</v>
      </c>
      <c r="AI267" s="236">
        <v>0</v>
      </c>
      <c r="AJ267" s="236">
        <v>0</v>
      </c>
      <c r="AK267" s="236">
        <v>2113355.1540880199</v>
      </c>
      <c r="AL267" s="236">
        <v>2113355.1540880199</v>
      </c>
      <c r="AM267" s="236">
        <v>2113355.1540880199</v>
      </c>
      <c r="AN267" s="236">
        <v>6340065.46226406</v>
      </c>
      <c r="AO267" s="236">
        <v>-124743.386396455</v>
      </c>
      <c r="AP267" s="236">
        <v>-124743.386396455</v>
      </c>
      <c r="AQ267" s="236">
        <v>-124743.386396455</v>
      </c>
      <c r="AR267" s="236">
        <v>-136391.15529923001</v>
      </c>
      <c r="AS267" s="236">
        <v>-136391.15529923001</v>
      </c>
      <c r="AT267" s="236">
        <v>-136391.15529923001</v>
      </c>
      <c r="AU267" s="236">
        <v>-176173.46764167899</v>
      </c>
      <c r="AV267" s="236">
        <v>-176173.46764167899</v>
      </c>
      <c r="AW267" s="236">
        <v>-176173.46764168001</v>
      </c>
      <c r="AX267" s="236">
        <v>-114526.47168988</v>
      </c>
      <c r="AY267" s="236">
        <v>-114526.47168988</v>
      </c>
      <c r="AZ267" s="236">
        <v>-114526.47168988</v>
      </c>
      <c r="BA267" s="236">
        <v>-1655503.4430817401</v>
      </c>
      <c r="BB267" s="236">
        <v>-66862.522670053993</v>
      </c>
      <c r="BC267" s="236">
        <v>-66862.522670053993</v>
      </c>
      <c r="BD267" s="236">
        <v>-66862.522670054095</v>
      </c>
      <c r="BE267" s="236">
        <v>-107107.34714915301</v>
      </c>
      <c r="BF267" s="236">
        <v>-107107.34714915301</v>
      </c>
      <c r="BG267" s="236">
        <v>-107107.34714915301</v>
      </c>
      <c r="BH267" s="236">
        <v>-144231.288142081</v>
      </c>
      <c r="BI267" s="236">
        <v>-144231.288142081</v>
      </c>
      <c r="BJ267" s="236">
        <v>-144231.288142081</v>
      </c>
      <c r="BK267" s="236">
        <v>-86930.719755349899</v>
      </c>
      <c r="BL267" s="236">
        <v>-86930.719755349899</v>
      </c>
      <c r="BM267" s="236">
        <v>-86930.719755349593</v>
      </c>
      <c r="BN267" s="236">
        <v>-1215395.63314991</v>
      </c>
      <c r="BO267" s="236">
        <v>-50767.137697365702</v>
      </c>
      <c r="BP267" s="236">
        <v>-50767.137697365702</v>
      </c>
      <c r="BQ267" s="236">
        <v>-50767.137697365702</v>
      </c>
      <c r="BR267" s="236">
        <v>-88546.385480730794</v>
      </c>
      <c r="BS267" s="236">
        <v>-88546.385480730794</v>
      </c>
      <c r="BT267" s="236">
        <v>-88546.385480730707</v>
      </c>
      <c r="BU267" s="236">
        <v>-120800.706068823</v>
      </c>
      <c r="BV267" s="236">
        <v>-120800.706068823</v>
      </c>
      <c r="BW267" s="236">
        <v>-120800.706068823</v>
      </c>
      <c r="BX267" s="236">
        <v>-69833.514192080896</v>
      </c>
      <c r="BY267" s="236">
        <v>-69833.514192080998</v>
      </c>
      <c r="BZ267" s="236">
        <v>-69833.514192080693</v>
      </c>
      <c r="CA267" s="236">
        <v>-989843.23031700205</v>
      </c>
      <c r="CB267" s="236">
        <v>-44351.870426795198</v>
      </c>
      <c r="CC267" s="236">
        <v>-44351.870426795198</v>
      </c>
      <c r="CD267" s="236">
        <v>-44351.870426765403</v>
      </c>
      <c r="CE267" s="236">
        <v>-79158.901652685498</v>
      </c>
      <c r="CF267" s="236">
        <v>-79158.901652685498</v>
      </c>
      <c r="CG267" s="236">
        <v>-79158.901652602202</v>
      </c>
      <c r="CH267" s="236">
        <v>-106988.269258613</v>
      </c>
      <c r="CI267" s="236">
        <v>-106988.269258613</v>
      </c>
      <c r="CJ267" s="236">
        <v>-106988.269258466</v>
      </c>
      <c r="CK267" s="236">
        <v>-57623.338685828901</v>
      </c>
      <c r="CL267" s="236">
        <v>-57623.338685828901</v>
      </c>
      <c r="CM267" s="236">
        <v>-57623.338685829003</v>
      </c>
      <c r="CN267" s="236">
        <v>-864367.14007150999</v>
      </c>
      <c r="CO267" s="236">
        <v>-34644.981789477999</v>
      </c>
      <c r="CP267" s="236">
        <v>-34644.981789477999</v>
      </c>
      <c r="CQ267" s="236">
        <v>-34644.981789625199</v>
      </c>
      <c r="CR267" s="236">
        <v>-70053.149380901203</v>
      </c>
      <c r="CS267" s="236">
        <v>-70053.149380901203</v>
      </c>
      <c r="CT267" s="236">
        <v>-70053.1493811127</v>
      </c>
      <c r="CU267" s="236">
        <v>-100001.756665095</v>
      </c>
      <c r="CV267" s="236">
        <v>-100001.756665095</v>
      </c>
      <c r="CW267" s="236">
        <v>-100001.756665753</v>
      </c>
      <c r="CX267" s="236">
        <v>-51675.375571618402</v>
      </c>
      <c r="CY267" s="236">
        <v>-51675.375571618402</v>
      </c>
      <c r="CZ267" s="236">
        <v>-51675.375571618497</v>
      </c>
      <c r="DA267" s="236">
        <v>-769125.79022229603</v>
      </c>
    </row>
    <row r="268" spans="1:105">
      <c r="A268" s="242" t="s">
        <v>1846</v>
      </c>
      <c r="B268" s="236">
        <v>0</v>
      </c>
      <c r="C268" s="236">
        <v>0</v>
      </c>
      <c r="D268" s="236">
        <v>0</v>
      </c>
      <c r="E268" s="236">
        <v>0</v>
      </c>
      <c r="F268" s="236">
        <v>0</v>
      </c>
      <c r="G268" s="236">
        <v>0</v>
      </c>
      <c r="H268" s="236">
        <v>0</v>
      </c>
      <c r="I268" s="236">
        <v>0</v>
      </c>
      <c r="J268" s="236">
        <v>0</v>
      </c>
      <c r="K268" s="236">
        <v>0</v>
      </c>
      <c r="L268" s="236">
        <v>0</v>
      </c>
      <c r="M268" s="236">
        <v>0</v>
      </c>
      <c r="N268" s="236">
        <v>0</v>
      </c>
      <c r="O268" s="236">
        <v>0</v>
      </c>
      <c r="P268" s="236">
        <v>0</v>
      </c>
      <c r="Q268" s="236">
        <v>0</v>
      </c>
      <c r="R268" s="236">
        <v>0</v>
      </c>
      <c r="S268" s="236">
        <v>0</v>
      </c>
      <c r="T268" s="236">
        <v>0</v>
      </c>
      <c r="U268" s="236">
        <v>0</v>
      </c>
      <c r="V268" s="236">
        <v>0</v>
      </c>
      <c r="W268" s="236">
        <v>0</v>
      </c>
      <c r="X268" s="236">
        <v>0</v>
      </c>
      <c r="Y268" s="236">
        <v>0</v>
      </c>
      <c r="Z268" s="236">
        <v>0</v>
      </c>
      <c r="AA268" s="236">
        <v>0</v>
      </c>
      <c r="AB268" s="236">
        <v>0</v>
      </c>
      <c r="AC268" s="236">
        <v>0</v>
      </c>
      <c r="AD268" s="236">
        <v>0</v>
      </c>
      <c r="AE268" s="236">
        <v>0</v>
      </c>
      <c r="AF268" s="236">
        <v>0</v>
      </c>
      <c r="AG268" s="236">
        <v>0</v>
      </c>
      <c r="AH268" s="236">
        <v>0</v>
      </c>
      <c r="AI268" s="236">
        <v>0</v>
      </c>
      <c r="AJ268" s="236">
        <v>0</v>
      </c>
      <c r="AK268" s="236">
        <v>2113355.1540880199</v>
      </c>
      <c r="AL268" s="236">
        <v>4226710.3081760397</v>
      </c>
      <c r="AM268" s="236">
        <v>6340065.46226406</v>
      </c>
      <c r="AN268" s="236">
        <v>6340065.46226406</v>
      </c>
      <c r="AO268" s="236">
        <v>-124743.386396455</v>
      </c>
      <c r="AP268" s="236">
        <v>-249486.77279291101</v>
      </c>
      <c r="AQ268" s="236">
        <v>-374230.15918936703</v>
      </c>
      <c r="AR268" s="236">
        <v>-510621.31448859698</v>
      </c>
      <c r="AS268" s="236">
        <v>-647012.46978782804</v>
      </c>
      <c r="AT268" s="236">
        <v>-783403.62508705899</v>
      </c>
      <c r="AU268" s="236">
        <v>-959577.09272873902</v>
      </c>
      <c r="AV268" s="236">
        <v>-1135750.5603704101</v>
      </c>
      <c r="AW268" s="236">
        <v>-1311924.0280120899</v>
      </c>
      <c r="AX268" s="236">
        <v>-1426450.49970197</v>
      </c>
      <c r="AY268" s="236">
        <v>-1540976.9713918599</v>
      </c>
      <c r="AZ268" s="236">
        <v>-1655503.4430817401</v>
      </c>
      <c r="BA268" s="236">
        <v>-1655503.4430817401</v>
      </c>
      <c r="BB268" s="236">
        <v>-66862.522670053993</v>
      </c>
      <c r="BC268" s="236">
        <v>-133725.04534010799</v>
      </c>
      <c r="BD268" s="236">
        <v>-200587.56801016201</v>
      </c>
      <c r="BE268" s="236">
        <v>-307694.91515931499</v>
      </c>
      <c r="BF268" s="236">
        <v>-414802.26230846898</v>
      </c>
      <c r="BG268" s="236">
        <v>-521909.60945762298</v>
      </c>
      <c r="BH268" s="236">
        <v>-666140.89759970398</v>
      </c>
      <c r="BI268" s="236">
        <v>-810372.18574178498</v>
      </c>
      <c r="BJ268" s="236">
        <v>-954603.47388386703</v>
      </c>
      <c r="BK268" s="236">
        <v>-1041534.19363921</v>
      </c>
      <c r="BL268" s="236">
        <v>-1128464.9133945601</v>
      </c>
      <c r="BM268" s="236">
        <v>-1215395.63314991</v>
      </c>
      <c r="BN268" s="236">
        <v>-1215395.63314991</v>
      </c>
      <c r="BO268" s="236">
        <v>-50767.137697365702</v>
      </c>
      <c r="BP268" s="236">
        <v>-101534.275394731</v>
      </c>
      <c r="BQ268" s="236">
        <v>-152301.41309209701</v>
      </c>
      <c r="BR268" s="236">
        <v>-240847.798572828</v>
      </c>
      <c r="BS268" s="236">
        <v>-329394.18405355897</v>
      </c>
      <c r="BT268" s="236">
        <v>-417940.56953428901</v>
      </c>
      <c r="BU268" s="236">
        <v>-538741.275603113</v>
      </c>
      <c r="BV268" s="236">
        <v>-659541.981671936</v>
      </c>
      <c r="BW268" s="236">
        <v>-780342.68774075899</v>
      </c>
      <c r="BX268" s="236">
        <v>-850176.20193284005</v>
      </c>
      <c r="BY268" s="236">
        <v>-920009.71612492099</v>
      </c>
      <c r="BZ268" s="236">
        <v>-989843.23031700205</v>
      </c>
      <c r="CA268" s="236">
        <v>-989843.23031700205</v>
      </c>
      <c r="CB268" s="236">
        <v>-44351.870426795198</v>
      </c>
      <c r="CC268" s="236">
        <v>-88703.740853590396</v>
      </c>
      <c r="CD268" s="236">
        <v>-133055.61128035499</v>
      </c>
      <c r="CE268" s="236">
        <v>-212214.512933041</v>
      </c>
      <c r="CF268" s="236">
        <v>-291373.41458572599</v>
      </c>
      <c r="CG268" s="236">
        <v>-370532.31623832899</v>
      </c>
      <c r="CH268" s="236">
        <v>-477520.58549694298</v>
      </c>
      <c r="CI268" s="236">
        <v>-584508.85475555598</v>
      </c>
      <c r="CJ268" s="236">
        <v>-691497.12401402299</v>
      </c>
      <c r="CK268" s="236">
        <v>-749120.46269985195</v>
      </c>
      <c r="CL268" s="236">
        <v>-806743.80138568103</v>
      </c>
      <c r="CM268" s="236">
        <v>-864367.14007150999</v>
      </c>
      <c r="CN268" s="236">
        <v>-864367.14007150999</v>
      </c>
      <c r="CO268" s="236">
        <v>-34644.981789477999</v>
      </c>
      <c r="CP268" s="236">
        <v>-69289.963578955998</v>
      </c>
      <c r="CQ268" s="236">
        <v>-103934.945368581</v>
      </c>
      <c r="CR268" s="236">
        <v>-173988.094749482</v>
      </c>
      <c r="CS268" s="236">
        <v>-244041.24413038301</v>
      </c>
      <c r="CT268" s="236">
        <v>-314094.39351149602</v>
      </c>
      <c r="CU268" s="236">
        <v>-414096.150176592</v>
      </c>
      <c r="CV268" s="236">
        <v>-514097.90684168797</v>
      </c>
      <c r="CW268" s="236">
        <v>-614099.66350744094</v>
      </c>
      <c r="CX268" s="236">
        <v>-665775.03907905903</v>
      </c>
      <c r="CY268" s="236">
        <v>-717450.41465067805</v>
      </c>
      <c r="CZ268" s="236">
        <v>-769125.79022229696</v>
      </c>
      <c r="DA268" s="236">
        <v>-769125.79022229696</v>
      </c>
    </row>
    <row r="270" spans="1:105">
      <c r="A270" s="251" t="s">
        <v>1847</v>
      </c>
    </row>
    <row r="271" spans="1:105">
      <c r="A271" s="242" t="s">
        <v>1848</v>
      </c>
      <c r="B271" s="236">
        <v>0</v>
      </c>
      <c r="C271" s="236">
        <v>0</v>
      </c>
      <c r="D271" s="236">
        <v>0</v>
      </c>
      <c r="E271" s="236">
        <v>0</v>
      </c>
      <c r="F271" s="236">
        <v>0</v>
      </c>
      <c r="G271" s="236">
        <v>0</v>
      </c>
      <c r="H271" s="236">
        <v>0</v>
      </c>
      <c r="I271" s="236">
        <v>0</v>
      </c>
      <c r="J271" s="236">
        <v>0</v>
      </c>
      <c r="K271" s="236">
        <v>0</v>
      </c>
      <c r="L271" s="236">
        <v>0</v>
      </c>
      <c r="M271" s="236">
        <v>0</v>
      </c>
      <c r="N271" s="236">
        <v>0</v>
      </c>
      <c r="O271" s="236">
        <v>0</v>
      </c>
      <c r="P271" s="236">
        <v>0</v>
      </c>
      <c r="Q271" s="236">
        <v>0</v>
      </c>
      <c r="R271" s="236">
        <v>0</v>
      </c>
      <c r="S271" s="236">
        <v>0</v>
      </c>
      <c r="T271" s="236">
        <v>0</v>
      </c>
      <c r="U271" s="236">
        <v>0</v>
      </c>
      <c r="V271" s="236">
        <v>0</v>
      </c>
      <c r="W271" s="236">
        <v>0</v>
      </c>
      <c r="X271" s="236">
        <v>0</v>
      </c>
      <c r="Y271" s="236">
        <v>0</v>
      </c>
      <c r="Z271" s="236">
        <v>0</v>
      </c>
      <c r="AA271" s="236">
        <v>0</v>
      </c>
      <c r="AB271" s="236">
        <v>0</v>
      </c>
      <c r="AC271" s="236">
        <v>0</v>
      </c>
      <c r="AD271" s="236">
        <v>0</v>
      </c>
      <c r="AE271" s="236">
        <v>0</v>
      </c>
      <c r="AF271" s="236">
        <v>0</v>
      </c>
      <c r="AG271" s="236">
        <v>0</v>
      </c>
      <c r="AH271" s="236">
        <v>0</v>
      </c>
      <c r="AI271" s="236">
        <v>0</v>
      </c>
      <c r="AJ271" s="236">
        <v>0</v>
      </c>
      <c r="AK271" s="236">
        <v>0</v>
      </c>
      <c r="AL271" s="236">
        <v>0</v>
      </c>
      <c r="AM271" s="236">
        <v>0</v>
      </c>
      <c r="AN271" s="236">
        <v>0</v>
      </c>
      <c r="AO271" s="236">
        <v>-124743.386396455</v>
      </c>
      <c r="AP271" s="236">
        <v>-124743.386396455</v>
      </c>
      <c r="AQ271" s="236">
        <v>-124743.386396455</v>
      </c>
      <c r="AR271" s="236">
        <v>-136391.15529923001</v>
      </c>
      <c r="AS271" s="236">
        <v>-136391.15529923001</v>
      </c>
      <c r="AT271" s="236">
        <v>-136391.15529923001</v>
      </c>
      <c r="AU271" s="236">
        <v>-176173.46764167899</v>
      </c>
      <c r="AV271" s="236">
        <v>-176173.46764167899</v>
      </c>
      <c r="AW271" s="236">
        <v>-176173.46764168001</v>
      </c>
      <c r="AX271" s="236">
        <v>-114526.47168988</v>
      </c>
      <c r="AY271" s="236">
        <v>-114526.47168988</v>
      </c>
      <c r="AZ271" s="236">
        <v>-114526.47168988</v>
      </c>
      <c r="BA271" s="236">
        <v>-1655503.4430817401</v>
      </c>
      <c r="BB271" s="236">
        <v>-66862.522670053993</v>
      </c>
      <c r="BC271" s="236">
        <v>-66862.522670053993</v>
      </c>
      <c r="BD271" s="236">
        <v>-66862.522670054095</v>
      </c>
      <c r="BE271" s="236">
        <v>-107107.34714915301</v>
      </c>
      <c r="BF271" s="236">
        <v>-107107.34714915301</v>
      </c>
      <c r="BG271" s="236">
        <v>-107107.34714915301</v>
      </c>
      <c r="BH271" s="236">
        <v>-144231.288142081</v>
      </c>
      <c r="BI271" s="236">
        <v>-144231.288142081</v>
      </c>
      <c r="BJ271" s="236">
        <v>-144231.288142081</v>
      </c>
      <c r="BK271" s="236">
        <v>-86930.719755349899</v>
      </c>
      <c r="BL271" s="236">
        <v>-86930.719755349899</v>
      </c>
      <c r="BM271" s="236">
        <v>-86930.719755349593</v>
      </c>
      <c r="BN271" s="236">
        <v>-1215395.63314991</v>
      </c>
      <c r="BO271" s="236">
        <v>-50767.137697365702</v>
      </c>
      <c r="BP271" s="236">
        <v>-50767.137697365702</v>
      </c>
      <c r="BQ271" s="236">
        <v>-50767.137697365702</v>
      </c>
      <c r="BR271" s="236">
        <v>-88546.385480730794</v>
      </c>
      <c r="BS271" s="236">
        <v>-88546.385480730794</v>
      </c>
      <c r="BT271" s="236">
        <v>-88546.385480730707</v>
      </c>
      <c r="BU271" s="236">
        <v>-120800.706068823</v>
      </c>
      <c r="BV271" s="236">
        <v>-120800.706068823</v>
      </c>
      <c r="BW271" s="236">
        <v>-120800.706068823</v>
      </c>
      <c r="BX271" s="236">
        <v>-69833.514192080896</v>
      </c>
      <c r="BY271" s="236">
        <v>-69833.514192080998</v>
      </c>
      <c r="BZ271" s="236">
        <v>-69833.514192080693</v>
      </c>
      <c r="CA271" s="236">
        <v>-989843.23031700205</v>
      </c>
      <c r="CB271" s="236">
        <v>-44351.870426795198</v>
      </c>
      <c r="CC271" s="236">
        <v>-44351.870426795198</v>
      </c>
      <c r="CD271" s="236">
        <v>-44351.870426765403</v>
      </c>
      <c r="CE271" s="236">
        <v>-79158.901652685498</v>
      </c>
      <c r="CF271" s="236">
        <v>-79158.901652685498</v>
      </c>
      <c r="CG271" s="236">
        <v>-79158.901652602202</v>
      </c>
      <c r="CH271" s="236">
        <v>-106988.269258613</v>
      </c>
      <c r="CI271" s="236">
        <v>-106988.269258613</v>
      </c>
      <c r="CJ271" s="236">
        <v>-106988.269258466</v>
      </c>
      <c r="CK271" s="236">
        <v>-57623.338685828901</v>
      </c>
      <c r="CL271" s="236">
        <v>-57623.338685828901</v>
      </c>
      <c r="CM271" s="236">
        <v>-57623.338685829003</v>
      </c>
      <c r="CN271" s="236">
        <v>-864367.14007150999</v>
      </c>
      <c r="CO271" s="236">
        <v>-34644.981789477999</v>
      </c>
      <c r="CP271" s="236">
        <v>-34644.981789477999</v>
      </c>
      <c r="CQ271" s="236">
        <v>-34644.981789625199</v>
      </c>
      <c r="CR271" s="236">
        <v>-70053.149380901203</v>
      </c>
      <c r="CS271" s="236">
        <v>-70053.149380901203</v>
      </c>
      <c r="CT271" s="236">
        <v>-70053.1493811127</v>
      </c>
      <c r="CU271" s="236">
        <v>-100001.756665095</v>
      </c>
      <c r="CV271" s="236">
        <v>-100001.756665095</v>
      </c>
      <c r="CW271" s="236">
        <v>-100001.756665753</v>
      </c>
      <c r="CX271" s="236">
        <v>-51675.375571618402</v>
      </c>
      <c r="CY271" s="236">
        <v>-51675.375571618402</v>
      </c>
      <c r="CZ271" s="236">
        <v>-51675.375571618497</v>
      </c>
      <c r="DA271" s="236">
        <v>-769125.79022229603</v>
      </c>
    </row>
    <row r="272" spans="1:105">
      <c r="A272" s="242" t="s">
        <v>1849</v>
      </c>
      <c r="B272" s="236">
        <v>0</v>
      </c>
      <c r="C272" s="236">
        <v>0</v>
      </c>
      <c r="D272" s="236">
        <v>0</v>
      </c>
      <c r="E272" s="236">
        <v>0</v>
      </c>
      <c r="F272" s="236">
        <v>0</v>
      </c>
      <c r="G272" s="236">
        <v>0</v>
      </c>
      <c r="H272" s="236">
        <v>0</v>
      </c>
      <c r="I272" s="236">
        <v>0</v>
      </c>
      <c r="J272" s="236">
        <v>0</v>
      </c>
      <c r="K272" s="236">
        <v>0</v>
      </c>
      <c r="L272" s="236">
        <v>0</v>
      </c>
      <c r="M272" s="236">
        <v>0</v>
      </c>
      <c r="N272" s="236">
        <v>0</v>
      </c>
      <c r="O272" s="236">
        <v>0</v>
      </c>
      <c r="P272" s="236">
        <v>0</v>
      </c>
      <c r="Q272" s="236">
        <v>0</v>
      </c>
      <c r="R272" s="236">
        <v>0</v>
      </c>
      <c r="S272" s="236">
        <v>0</v>
      </c>
      <c r="T272" s="236">
        <v>0</v>
      </c>
      <c r="U272" s="236">
        <v>0</v>
      </c>
      <c r="V272" s="236">
        <v>0</v>
      </c>
      <c r="W272" s="236">
        <v>0</v>
      </c>
      <c r="X272" s="236">
        <v>0</v>
      </c>
      <c r="Y272" s="236">
        <v>0</v>
      </c>
      <c r="Z272" s="236">
        <v>0</v>
      </c>
      <c r="AA272" s="236">
        <v>0</v>
      </c>
      <c r="AB272" s="236">
        <v>0</v>
      </c>
      <c r="AC272" s="236">
        <v>0</v>
      </c>
      <c r="AD272" s="236">
        <v>0</v>
      </c>
      <c r="AE272" s="236">
        <v>0</v>
      </c>
      <c r="AF272" s="236">
        <v>0</v>
      </c>
      <c r="AG272" s="236">
        <v>0</v>
      </c>
      <c r="AH272" s="236">
        <v>0</v>
      </c>
      <c r="AI272" s="236">
        <v>0</v>
      </c>
      <c r="AJ272" s="236">
        <v>0</v>
      </c>
      <c r="AK272" s="236">
        <v>0</v>
      </c>
      <c r="AL272" s="236">
        <v>0</v>
      </c>
      <c r="AM272" s="236">
        <v>0</v>
      </c>
      <c r="AN272" s="236">
        <v>0</v>
      </c>
      <c r="AO272" s="236">
        <v>-124743.386396455</v>
      </c>
      <c r="AP272" s="236">
        <v>-249486.77279291101</v>
      </c>
      <c r="AQ272" s="236">
        <v>-374230.15918936703</v>
      </c>
      <c r="AR272" s="236">
        <v>-510621.31448859698</v>
      </c>
      <c r="AS272" s="236">
        <v>-647012.46978782804</v>
      </c>
      <c r="AT272" s="236">
        <v>-783403.62508705899</v>
      </c>
      <c r="AU272" s="236">
        <v>-959577.09272873902</v>
      </c>
      <c r="AV272" s="236">
        <v>-1135750.5603704101</v>
      </c>
      <c r="AW272" s="236">
        <v>-1311924.0280120899</v>
      </c>
      <c r="AX272" s="236">
        <v>-1426450.49970197</v>
      </c>
      <c r="AY272" s="236">
        <v>-1540976.9713918599</v>
      </c>
      <c r="AZ272" s="236">
        <v>-1655503.4430817401</v>
      </c>
      <c r="BA272" s="236">
        <v>-1655503.4430817401</v>
      </c>
      <c r="BB272" s="236">
        <v>-66862.522670053993</v>
      </c>
      <c r="BC272" s="236">
        <v>-133725.04534010799</v>
      </c>
      <c r="BD272" s="236">
        <v>-200587.56801016201</v>
      </c>
      <c r="BE272" s="236">
        <v>-307694.91515931499</v>
      </c>
      <c r="BF272" s="236">
        <v>-414802.26230846898</v>
      </c>
      <c r="BG272" s="236">
        <v>-521909.60945762298</v>
      </c>
      <c r="BH272" s="236">
        <v>-666140.89759970398</v>
      </c>
      <c r="BI272" s="236">
        <v>-810372.18574178498</v>
      </c>
      <c r="BJ272" s="236">
        <v>-954603.47388386703</v>
      </c>
      <c r="BK272" s="236">
        <v>-1041534.19363921</v>
      </c>
      <c r="BL272" s="236">
        <v>-1128464.9133945601</v>
      </c>
      <c r="BM272" s="236">
        <v>-1215395.63314991</v>
      </c>
      <c r="BN272" s="236">
        <v>-1215395.63314991</v>
      </c>
      <c r="BO272" s="236">
        <v>-50767.137697365702</v>
      </c>
      <c r="BP272" s="236">
        <v>-101534.275394731</v>
      </c>
      <c r="BQ272" s="236">
        <v>-152301.41309209701</v>
      </c>
      <c r="BR272" s="236">
        <v>-240847.798572828</v>
      </c>
      <c r="BS272" s="236">
        <v>-329394.18405355897</v>
      </c>
      <c r="BT272" s="236">
        <v>-417940.56953428901</v>
      </c>
      <c r="BU272" s="236">
        <v>-538741.275603113</v>
      </c>
      <c r="BV272" s="236">
        <v>-659541.981671936</v>
      </c>
      <c r="BW272" s="236">
        <v>-780342.68774075899</v>
      </c>
      <c r="BX272" s="236">
        <v>-850176.20193284005</v>
      </c>
      <c r="BY272" s="236">
        <v>-920009.71612492099</v>
      </c>
      <c r="BZ272" s="236">
        <v>-989843.23031700205</v>
      </c>
      <c r="CA272" s="236">
        <v>-989843.23031700205</v>
      </c>
      <c r="CB272" s="236">
        <v>-44351.870426795198</v>
      </c>
      <c r="CC272" s="236">
        <v>-88703.740853590396</v>
      </c>
      <c r="CD272" s="236">
        <v>-133055.61128035499</v>
      </c>
      <c r="CE272" s="236">
        <v>-212214.512933041</v>
      </c>
      <c r="CF272" s="236">
        <v>-291373.41458572599</v>
      </c>
      <c r="CG272" s="236">
        <v>-370532.31623832899</v>
      </c>
      <c r="CH272" s="236">
        <v>-477520.58549694298</v>
      </c>
      <c r="CI272" s="236">
        <v>-584508.85475555598</v>
      </c>
      <c r="CJ272" s="236">
        <v>-691497.12401402299</v>
      </c>
      <c r="CK272" s="236">
        <v>-749120.46269985195</v>
      </c>
      <c r="CL272" s="236">
        <v>-806743.80138568103</v>
      </c>
      <c r="CM272" s="236">
        <v>-864367.14007150999</v>
      </c>
      <c r="CN272" s="236">
        <v>-864367.14007150999</v>
      </c>
      <c r="CO272" s="236">
        <v>-34644.981789477999</v>
      </c>
      <c r="CP272" s="236">
        <v>-69289.963578955998</v>
      </c>
      <c r="CQ272" s="236">
        <v>-103934.945368581</v>
      </c>
      <c r="CR272" s="236">
        <v>-173988.094749482</v>
      </c>
      <c r="CS272" s="236">
        <v>-244041.24413038301</v>
      </c>
      <c r="CT272" s="236">
        <v>-314094.39351149602</v>
      </c>
      <c r="CU272" s="236">
        <v>-414096.150176592</v>
      </c>
      <c r="CV272" s="236">
        <v>-514097.90684168797</v>
      </c>
      <c r="CW272" s="236">
        <v>-614099.66350744094</v>
      </c>
      <c r="CX272" s="236">
        <v>-665775.03907905903</v>
      </c>
      <c r="CY272" s="236">
        <v>-717450.41465067805</v>
      </c>
      <c r="CZ272" s="236">
        <v>-769125.79022229696</v>
      </c>
      <c r="DA272" s="236">
        <v>-769125.79022229696</v>
      </c>
    </row>
    <row r="274" spans="1:105">
      <c r="A274" s="242" t="s">
        <v>1709</v>
      </c>
      <c r="B274" s="236">
        <v>0</v>
      </c>
      <c r="C274" s="236">
        <v>0</v>
      </c>
      <c r="D274" s="236">
        <v>0</v>
      </c>
      <c r="E274" s="236">
        <v>0</v>
      </c>
      <c r="F274" s="236">
        <v>0</v>
      </c>
      <c r="G274" s="236">
        <v>0</v>
      </c>
      <c r="H274" s="236">
        <v>0</v>
      </c>
      <c r="I274" s="236">
        <v>0</v>
      </c>
      <c r="J274" s="236">
        <v>0</v>
      </c>
      <c r="K274" s="236">
        <v>0</v>
      </c>
      <c r="L274" s="236">
        <v>0</v>
      </c>
      <c r="M274" s="236">
        <v>0</v>
      </c>
      <c r="N274" s="236">
        <v>0</v>
      </c>
      <c r="O274" s="236">
        <v>0</v>
      </c>
      <c r="P274" s="236">
        <v>0</v>
      </c>
      <c r="Q274" s="236">
        <v>0</v>
      </c>
      <c r="R274" s="236">
        <v>0</v>
      </c>
      <c r="S274" s="236">
        <v>0</v>
      </c>
      <c r="T274" s="236">
        <v>0</v>
      </c>
      <c r="U274" s="236">
        <v>0</v>
      </c>
      <c r="V274" s="236">
        <v>0</v>
      </c>
      <c r="W274" s="236">
        <v>0</v>
      </c>
      <c r="X274" s="236">
        <v>0</v>
      </c>
      <c r="Y274" s="236">
        <v>0</v>
      </c>
      <c r="Z274" s="236">
        <v>0</v>
      </c>
      <c r="AA274" s="236">
        <v>0</v>
      </c>
      <c r="AB274" s="236">
        <v>0</v>
      </c>
      <c r="AC274" s="236">
        <v>0</v>
      </c>
      <c r="AD274" s="236">
        <v>0</v>
      </c>
      <c r="AE274" s="236">
        <v>0</v>
      </c>
      <c r="AF274" s="236">
        <v>0</v>
      </c>
      <c r="AG274" s="236">
        <v>0</v>
      </c>
      <c r="AH274" s="236">
        <v>0</v>
      </c>
      <c r="AI274" s="236">
        <v>0</v>
      </c>
      <c r="AJ274" s="236">
        <v>0</v>
      </c>
      <c r="AK274" s="236">
        <v>0</v>
      </c>
      <c r="AL274" s="236">
        <v>0</v>
      </c>
      <c r="AM274" s="236">
        <v>0</v>
      </c>
      <c r="AN274" s="236">
        <v>0</v>
      </c>
      <c r="AO274" s="236">
        <v>0</v>
      </c>
      <c r="AP274" s="236">
        <v>0</v>
      </c>
      <c r="AQ274" s="236">
        <v>0</v>
      </c>
      <c r="AR274" s="236">
        <v>0</v>
      </c>
      <c r="AS274" s="236">
        <v>0</v>
      </c>
      <c r="AT274" s="236">
        <v>0</v>
      </c>
      <c r="AU274" s="236">
        <v>0</v>
      </c>
      <c r="AV274" s="236">
        <v>0</v>
      </c>
      <c r="AW274" s="236">
        <v>0</v>
      </c>
      <c r="AX274" s="236">
        <v>0</v>
      </c>
      <c r="AY274" s="236">
        <v>0</v>
      </c>
      <c r="AZ274" s="236">
        <v>0</v>
      </c>
      <c r="BA274" s="236">
        <v>0</v>
      </c>
      <c r="BB274" s="236">
        <v>0</v>
      </c>
      <c r="BC274" s="236">
        <v>0</v>
      </c>
      <c r="BD274" s="236">
        <v>0</v>
      </c>
      <c r="BE274" s="236">
        <v>0</v>
      </c>
      <c r="BF274" s="236">
        <v>0</v>
      </c>
      <c r="BG274" s="236">
        <v>0</v>
      </c>
      <c r="BH274" s="236">
        <v>0</v>
      </c>
      <c r="BI274" s="236">
        <v>0</v>
      </c>
      <c r="BJ274" s="236">
        <v>0</v>
      </c>
      <c r="BK274" s="236">
        <v>0</v>
      </c>
      <c r="BL274" s="236">
        <v>0</v>
      </c>
      <c r="BM274" s="236">
        <v>0</v>
      </c>
      <c r="BN274" s="236">
        <v>0</v>
      </c>
      <c r="BO274" s="236">
        <v>0</v>
      </c>
      <c r="BP274" s="236">
        <v>0</v>
      </c>
      <c r="BQ274" s="236">
        <v>0</v>
      </c>
      <c r="BR274" s="236">
        <v>0</v>
      </c>
      <c r="BS274" s="236">
        <v>0</v>
      </c>
      <c r="BT274" s="236">
        <v>0</v>
      </c>
      <c r="BU274" s="236">
        <v>0</v>
      </c>
      <c r="BV274" s="236">
        <v>0</v>
      </c>
      <c r="BW274" s="236">
        <v>0</v>
      </c>
      <c r="BX274" s="236">
        <v>0</v>
      </c>
      <c r="BY274" s="236">
        <v>0</v>
      </c>
      <c r="BZ274" s="236">
        <v>0</v>
      </c>
      <c r="CA274" s="236">
        <v>0</v>
      </c>
      <c r="CB274" s="236">
        <v>0</v>
      </c>
      <c r="CC274" s="236">
        <v>0</v>
      </c>
      <c r="CD274" s="236">
        <v>0</v>
      </c>
      <c r="CE274" s="236">
        <v>0</v>
      </c>
      <c r="CF274" s="236">
        <v>0</v>
      </c>
      <c r="CG274" s="236">
        <v>0</v>
      </c>
      <c r="CH274" s="236">
        <v>0</v>
      </c>
      <c r="CI274" s="236">
        <v>0</v>
      </c>
      <c r="CJ274" s="236">
        <v>0</v>
      </c>
      <c r="CK274" s="236">
        <v>0</v>
      </c>
      <c r="CL274" s="236">
        <v>0</v>
      </c>
      <c r="CM274" s="236">
        <v>0</v>
      </c>
      <c r="CN274" s="236">
        <v>0</v>
      </c>
      <c r="CO274" s="236">
        <v>0</v>
      </c>
      <c r="CP274" s="236">
        <v>0</v>
      </c>
      <c r="CQ274" s="236">
        <v>0</v>
      </c>
      <c r="CR274" s="236">
        <v>0</v>
      </c>
      <c r="CS274" s="236">
        <v>0</v>
      </c>
      <c r="CT274" s="236">
        <v>0</v>
      </c>
      <c r="CU274" s="236">
        <v>0</v>
      </c>
      <c r="CV274" s="236">
        <v>0</v>
      </c>
      <c r="CW274" s="236">
        <v>0</v>
      </c>
      <c r="CX274" s="236">
        <v>0</v>
      </c>
      <c r="CY274" s="236">
        <v>0</v>
      </c>
      <c r="CZ274" s="236">
        <v>0</v>
      </c>
      <c r="DA274" s="236">
        <v>0</v>
      </c>
    </row>
    <row r="275" spans="1:105">
      <c r="A275" s="242" t="s">
        <v>1710</v>
      </c>
      <c r="B275" s="236">
        <v>0</v>
      </c>
      <c r="C275" s="236">
        <v>0</v>
      </c>
      <c r="D275" s="236">
        <v>0</v>
      </c>
      <c r="E275" s="236">
        <v>0</v>
      </c>
      <c r="F275" s="236">
        <v>0</v>
      </c>
      <c r="G275" s="236">
        <v>0</v>
      </c>
      <c r="H275" s="236">
        <v>0</v>
      </c>
      <c r="I275" s="236">
        <v>0</v>
      </c>
      <c r="J275" s="236">
        <v>0</v>
      </c>
      <c r="K275" s="236">
        <v>0</v>
      </c>
      <c r="L275" s="236">
        <v>0</v>
      </c>
      <c r="M275" s="236">
        <v>0</v>
      </c>
      <c r="N275" s="236">
        <v>0</v>
      </c>
      <c r="O275" s="236">
        <v>0</v>
      </c>
      <c r="P275" s="236">
        <v>0</v>
      </c>
      <c r="Q275" s="236">
        <v>0</v>
      </c>
      <c r="R275" s="236">
        <v>0</v>
      </c>
      <c r="S275" s="236">
        <v>0</v>
      </c>
      <c r="T275" s="236">
        <v>0</v>
      </c>
      <c r="U275" s="236">
        <v>0</v>
      </c>
      <c r="V275" s="236">
        <v>0</v>
      </c>
      <c r="W275" s="236">
        <v>0</v>
      </c>
      <c r="X275" s="236">
        <v>0</v>
      </c>
      <c r="Y275" s="236">
        <v>0</v>
      </c>
      <c r="Z275" s="236">
        <v>0</v>
      </c>
      <c r="AA275" s="236">
        <v>0</v>
      </c>
      <c r="AB275" s="236">
        <v>0</v>
      </c>
      <c r="AC275" s="236">
        <v>0</v>
      </c>
      <c r="AD275" s="236">
        <v>0</v>
      </c>
      <c r="AE275" s="236">
        <v>0</v>
      </c>
      <c r="AF275" s="236">
        <v>0</v>
      </c>
      <c r="AG275" s="236">
        <v>0</v>
      </c>
      <c r="AH275" s="236">
        <v>0</v>
      </c>
      <c r="AI275" s="236">
        <v>0</v>
      </c>
      <c r="AJ275" s="236">
        <v>0</v>
      </c>
      <c r="AK275" s="236">
        <v>0</v>
      </c>
      <c r="AL275" s="236">
        <v>0</v>
      </c>
      <c r="AM275" s="236">
        <v>0</v>
      </c>
      <c r="AN275" s="236">
        <v>0</v>
      </c>
      <c r="AO275" s="236">
        <v>0</v>
      </c>
      <c r="AP275" s="236">
        <v>0</v>
      </c>
      <c r="AQ275" s="236">
        <v>0</v>
      </c>
      <c r="AR275" s="236">
        <v>0</v>
      </c>
      <c r="AS275" s="236">
        <v>0</v>
      </c>
      <c r="AT275" s="236">
        <v>0</v>
      </c>
      <c r="AU275" s="236">
        <v>0</v>
      </c>
      <c r="AV275" s="236">
        <v>0</v>
      </c>
      <c r="AW275" s="236">
        <v>0</v>
      </c>
      <c r="AX275" s="236">
        <v>0</v>
      </c>
      <c r="AY275" s="236">
        <v>0</v>
      </c>
      <c r="AZ275" s="236">
        <v>0</v>
      </c>
      <c r="BA275" s="236">
        <v>0</v>
      </c>
      <c r="BB275" s="236">
        <v>0</v>
      </c>
      <c r="BC275" s="236">
        <v>0</v>
      </c>
      <c r="BD275" s="236">
        <v>0</v>
      </c>
      <c r="BE275" s="236">
        <v>0</v>
      </c>
      <c r="BF275" s="236">
        <v>0</v>
      </c>
      <c r="BG275" s="236">
        <v>0</v>
      </c>
      <c r="BH275" s="236">
        <v>0</v>
      </c>
      <c r="BI275" s="236">
        <v>0</v>
      </c>
      <c r="BJ275" s="236">
        <v>0</v>
      </c>
      <c r="BK275" s="236">
        <v>0</v>
      </c>
      <c r="BL275" s="236">
        <v>0</v>
      </c>
      <c r="BM275" s="236">
        <v>0</v>
      </c>
      <c r="BN275" s="236">
        <v>0</v>
      </c>
      <c r="BO275" s="236">
        <v>0</v>
      </c>
      <c r="BP275" s="236">
        <v>0</v>
      </c>
      <c r="BQ275" s="236">
        <v>0</v>
      </c>
      <c r="BR275" s="236">
        <v>0</v>
      </c>
      <c r="BS275" s="236">
        <v>0</v>
      </c>
      <c r="BT275" s="236">
        <v>0</v>
      </c>
      <c r="BU275" s="236">
        <v>0</v>
      </c>
      <c r="BV275" s="236">
        <v>0</v>
      </c>
      <c r="BW275" s="236">
        <v>0</v>
      </c>
      <c r="BX275" s="236">
        <v>0</v>
      </c>
      <c r="BY275" s="236">
        <v>0</v>
      </c>
      <c r="BZ275" s="236">
        <v>0</v>
      </c>
      <c r="CA275" s="236">
        <v>0</v>
      </c>
      <c r="CB275" s="236">
        <v>0</v>
      </c>
      <c r="CC275" s="236">
        <v>0</v>
      </c>
      <c r="CD275" s="236">
        <v>0</v>
      </c>
      <c r="CE275" s="236">
        <v>0</v>
      </c>
      <c r="CF275" s="236">
        <v>0</v>
      </c>
      <c r="CG275" s="236">
        <v>0</v>
      </c>
      <c r="CH275" s="236">
        <v>0</v>
      </c>
      <c r="CI275" s="236">
        <v>0</v>
      </c>
      <c r="CJ275" s="236">
        <v>0</v>
      </c>
      <c r="CK275" s="236">
        <v>0</v>
      </c>
      <c r="CL275" s="236">
        <v>0</v>
      </c>
      <c r="CM275" s="236">
        <v>0</v>
      </c>
      <c r="CN275" s="236">
        <v>0</v>
      </c>
      <c r="CO275" s="236">
        <v>0</v>
      </c>
      <c r="CP275" s="236">
        <v>0</v>
      </c>
      <c r="CQ275" s="236">
        <v>0</v>
      </c>
      <c r="CR275" s="236">
        <v>0</v>
      </c>
      <c r="CS275" s="236">
        <v>0</v>
      </c>
      <c r="CT275" s="236">
        <v>0</v>
      </c>
      <c r="CU275" s="236">
        <v>0</v>
      </c>
      <c r="CV275" s="236">
        <v>0</v>
      </c>
      <c r="CW275" s="236">
        <v>0</v>
      </c>
      <c r="CX275" s="236">
        <v>0</v>
      </c>
      <c r="CY275" s="236">
        <v>0</v>
      </c>
      <c r="CZ275" s="236">
        <v>0</v>
      </c>
      <c r="DA275" s="236">
        <v>0</v>
      </c>
    </row>
    <row r="276" spans="1:105">
      <c r="A276" s="242" t="s">
        <v>1711</v>
      </c>
      <c r="B276" s="236">
        <v>0</v>
      </c>
      <c r="C276" s="236">
        <v>0</v>
      </c>
      <c r="D276" s="236">
        <v>0</v>
      </c>
      <c r="E276" s="236">
        <v>0</v>
      </c>
      <c r="F276" s="236">
        <v>0</v>
      </c>
      <c r="G276" s="236">
        <v>0</v>
      </c>
      <c r="H276" s="236">
        <v>0</v>
      </c>
      <c r="I276" s="236">
        <v>0</v>
      </c>
      <c r="J276" s="236">
        <v>0</v>
      </c>
      <c r="K276" s="236">
        <v>0</v>
      </c>
      <c r="L276" s="236">
        <v>0</v>
      </c>
      <c r="M276" s="236">
        <v>0</v>
      </c>
      <c r="N276" s="236">
        <v>0</v>
      </c>
      <c r="O276" s="236">
        <v>0</v>
      </c>
      <c r="P276" s="236">
        <v>0</v>
      </c>
      <c r="Q276" s="236">
        <v>0</v>
      </c>
      <c r="R276" s="236">
        <v>0</v>
      </c>
      <c r="S276" s="236">
        <v>0</v>
      </c>
      <c r="T276" s="236">
        <v>0</v>
      </c>
      <c r="U276" s="236">
        <v>0</v>
      </c>
      <c r="V276" s="236">
        <v>0</v>
      </c>
      <c r="W276" s="236">
        <v>0</v>
      </c>
      <c r="X276" s="236">
        <v>0</v>
      </c>
      <c r="Y276" s="236">
        <v>0</v>
      </c>
      <c r="Z276" s="236">
        <v>0</v>
      </c>
      <c r="AA276" s="236">
        <v>0</v>
      </c>
      <c r="AB276" s="236">
        <v>0</v>
      </c>
      <c r="AC276" s="236">
        <v>0</v>
      </c>
      <c r="AD276" s="236">
        <v>0</v>
      </c>
      <c r="AE276" s="236">
        <v>0</v>
      </c>
      <c r="AF276" s="236">
        <v>0</v>
      </c>
      <c r="AG276" s="236">
        <v>0</v>
      </c>
      <c r="AH276" s="236">
        <v>0</v>
      </c>
      <c r="AI276" s="236">
        <v>0</v>
      </c>
      <c r="AJ276" s="236">
        <v>0</v>
      </c>
      <c r="AK276" s="236">
        <v>0</v>
      </c>
      <c r="AL276" s="236">
        <v>0</v>
      </c>
      <c r="AM276" s="236">
        <v>0</v>
      </c>
      <c r="AN276" s="236">
        <v>0</v>
      </c>
      <c r="AO276" s="236">
        <v>0</v>
      </c>
      <c r="AP276" s="236">
        <v>0</v>
      </c>
      <c r="AQ276" s="236">
        <v>0</v>
      </c>
      <c r="AR276" s="236">
        <v>0</v>
      </c>
      <c r="AS276" s="236">
        <v>0</v>
      </c>
      <c r="AT276" s="236">
        <v>0</v>
      </c>
      <c r="AU276" s="236">
        <v>0</v>
      </c>
      <c r="AV276" s="236">
        <v>0</v>
      </c>
      <c r="AW276" s="236">
        <v>0</v>
      </c>
      <c r="AX276" s="236">
        <v>0</v>
      </c>
      <c r="AY276" s="236">
        <v>0</v>
      </c>
      <c r="AZ276" s="236">
        <v>0</v>
      </c>
      <c r="BA276" s="236">
        <v>0</v>
      </c>
      <c r="BB276" s="236">
        <v>0</v>
      </c>
      <c r="BC276" s="236">
        <v>0</v>
      </c>
      <c r="BD276" s="236">
        <v>0</v>
      </c>
      <c r="BE276" s="236">
        <v>0</v>
      </c>
      <c r="BF276" s="236">
        <v>0</v>
      </c>
      <c r="BG276" s="236">
        <v>0</v>
      </c>
      <c r="BH276" s="236">
        <v>0</v>
      </c>
      <c r="BI276" s="236">
        <v>0</v>
      </c>
      <c r="BJ276" s="236">
        <v>0</v>
      </c>
      <c r="BK276" s="236">
        <v>0</v>
      </c>
      <c r="BL276" s="236">
        <v>0</v>
      </c>
      <c r="BM276" s="236">
        <v>0</v>
      </c>
      <c r="BN276" s="236">
        <v>0</v>
      </c>
      <c r="BO276" s="236">
        <v>0</v>
      </c>
      <c r="BP276" s="236">
        <v>0</v>
      </c>
      <c r="BQ276" s="236">
        <v>0</v>
      </c>
      <c r="BR276" s="236">
        <v>0</v>
      </c>
      <c r="BS276" s="236">
        <v>0</v>
      </c>
      <c r="BT276" s="236">
        <v>0</v>
      </c>
      <c r="BU276" s="236">
        <v>0</v>
      </c>
      <c r="BV276" s="236">
        <v>0</v>
      </c>
      <c r="BW276" s="236">
        <v>0</v>
      </c>
      <c r="BX276" s="236">
        <v>0</v>
      </c>
      <c r="BY276" s="236">
        <v>0</v>
      </c>
      <c r="BZ276" s="236">
        <v>0</v>
      </c>
      <c r="CA276" s="236">
        <v>0</v>
      </c>
      <c r="CB276" s="236">
        <v>0</v>
      </c>
      <c r="CC276" s="236">
        <v>0</v>
      </c>
      <c r="CD276" s="236">
        <v>0</v>
      </c>
      <c r="CE276" s="236">
        <v>0</v>
      </c>
      <c r="CF276" s="236">
        <v>0</v>
      </c>
      <c r="CG276" s="236">
        <v>0</v>
      </c>
      <c r="CH276" s="236">
        <v>0</v>
      </c>
      <c r="CI276" s="236">
        <v>0</v>
      </c>
      <c r="CJ276" s="236">
        <v>0</v>
      </c>
      <c r="CK276" s="236">
        <v>0</v>
      </c>
      <c r="CL276" s="236">
        <v>0</v>
      </c>
      <c r="CM276" s="236">
        <v>0</v>
      </c>
      <c r="CN276" s="236">
        <v>0</v>
      </c>
      <c r="CO276" s="236">
        <v>0</v>
      </c>
      <c r="CP276" s="236">
        <v>0</v>
      </c>
      <c r="CQ276" s="236">
        <v>0</v>
      </c>
      <c r="CR276" s="236">
        <v>0</v>
      </c>
      <c r="CS276" s="236">
        <v>0</v>
      </c>
      <c r="CT276" s="236">
        <v>0</v>
      </c>
      <c r="CU276" s="236">
        <v>0</v>
      </c>
      <c r="CV276" s="236">
        <v>0</v>
      </c>
      <c r="CW276" s="236">
        <v>0</v>
      </c>
      <c r="CX276" s="236">
        <v>0</v>
      </c>
      <c r="CY276" s="236">
        <v>0</v>
      </c>
      <c r="CZ276" s="236">
        <v>0</v>
      </c>
      <c r="DA276" s="236">
        <v>0</v>
      </c>
    </row>
    <row r="277" spans="1:105">
      <c r="A277" s="242" t="s">
        <v>1712</v>
      </c>
      <c r="B277" s="236">
        <v>0</v>
      </c>
      <c r="C277" s="236">
        <v>0</v>
      </c>
      <c r="D277" s="236">
        <v>0</v>
      </c>
      <c r="E277" s="236">
        <v>0</v>
      </c>
      <c r="F277" s="236">
        <v>0</v>
      </c>
      <c r="G277" s="236">
        <v>0</v>
      </c>
      <c r="H277" s="236">
        <v>0</v>
      </c>
      <c r="I277" s="236">
        <v>0</v>
      </c>
      <c r="J277" s="236">
        <v>0</v>
      </c>
      <c r="K277" s="236">
        <v>0</v>
      </c>
      <c r="L277" s="236">
        <v>0</v>
      </c>
      <c r="M277" s="236">
        <v>0</v>
      </c>
      <c r="N277" s="236">
        <v>0</v>
      </c>
      <c r="O277" s="236">
        <v>0</v>
      </c>
      <c r="P277" s="236">
        <v>0</v>
      </c>
      <c r="Q277" s="236">
        <v>0</v>
      </c>
      <c r="R277" s="236">
        <v>0</v>
      </c>
      <c r="S277" s="236">
        <v>0</v>
      </c>
      <c r="T277" s="236">
        <v>0</v>
      </c>
      <c r="U277" s="236">
        <v>0</v>
      </c>
      <c r="V277" s="236">
        <v>0</v>
      </c>
      <c r="W277" s="236">
        <v>0</v>
      </c>
      <c r="X277" s="236">
        <v>0</v>
      </c>
      <c r="Y277" s="236">
        <v>0</v>
      </c>
      <c r="Z277" s="236">
        <v>0</v>
      </c>
      <c r="AA277" s="236">
        <v>0</v>
      </c>
      <c r="AB277" s="236">
        <v>0</v>
      </c>
      <c r="AC277" s="236">
        <v>0</v>
      </c>
      <c r="AD277" s="236">
        <v>0</v>
      </c>
      <c r="AE277" s="236">
        <v>0</v>
      </c>
      <c r="AF277" s="236">
        <v>0</v>
      </c>
      <c r="AG277" s="236">
        <v>0</v>
      </c>
      <c r="AH277" s="236">
        <v>0</v>
      </c>
      <c r="AI277" s="236">
        <v>0</v>
      </c>
      <c r="AJ277" s="236">
        <v>0</v>
      </c>
      <c r="AK277" s="236">
        <v>0</v>
      </c>
      <c r="AL277" s="236">
        <v>0</v>
      </c>
      <c r="AM277" s="236">
        <v>0</v>
      </c>
      <c r="AN277" s="236">
        <v>0</v>
      </c>
      <c r="AO277" s="236">
        <v>0</v>
      </c>
      <c r="AP277" s="236">
        <v>0</v>
      </c>
      <c r="AQ277" s="236">
        <v>0</v>
      </c>
      <c r="AR277" s="236">
        <v>0</v>
      </c>
      <c r="AS277" s="236">
        <v>0</v>
      </c>
      <c r="AT277" s="236">
        <v>0</v>
      </c>
      <c r="AU277" s="236">
        <v>0</v>
      </c>
      <c r="AV277" s="236">
        <v>0</v>
      </c>
      <c r="AW277" s="236">
        <v>0</v>
      </c>
      <c r="AX277" s="236">
        <v>0</v>
      </c>
      <c r="AY277" s="236">
        <v>0</v>
      </c>
      <c r="AZ277" s="236">
        <v>0</v>
      </c>
      <c r="BA277" s="236">
        <v>0</v>
      </c>
      <c r="BB277" s="236">
        <v>0</v>
      </c>
      <c r="BC277" s="236">
        <v>0</v>
      </c>
      <c r="BD277" s="236">
        <v>0</v>
      </c>
      <c r="BE277" s="236">
        <v>0</v>
      </c>
      <c r="BF277" s="236">
        <v>0</v>
      </c>
      <c r="BG277" s="236">
        <v>0</v>
      </c>
      <c r="BH277" s="236">
        <v>0</v>
      </c>
      <c r="BI277" s="236">
        <v>0</v>
      </c>
      <c r="BJ277" s="236">
        <v>0</v>
      </c>
      <c r="BK277" s="236">
        <v>0</v>
      </c>
      <c r="BL277" s="236">
        <v>0</v>
      </c>
      <c r="BM277" s="236">
        <v>0</v>
      </c>
      <c r="BN277" s="236">
        <v>0</v>
      </c>
      <c r="BO277" s="236">
        <v>0</v>
      </c>
      <c r="BP277" s="236">
        <v>0</v>
      </c>
      <c r="BQ277" s="236">
        <v>0</v>
      </c>
      <c r="BR277" s="236">
        <v>0</v>
      </c>
      <c r="BS277" s="236">
        <v>0</v>
      </c>
      <c r="BT277" s="236">
        <v>0</v>
      </c>
      <c r="BU277" s="236">
        <v>0</v>
      </c>
      <c r="BV277" s="236">
        <v>0</v>
      </c>
      <c r="BW277" s="236">
        <v>0</v>
      </c>
      <c r="BX277" s="236">
        <v>0</v>
      </c>
      <c r="BY277" s="236">
        <v>0</v>
      </c>
      <c r="BZ277" s="236">
        <v>0</v>
      </c>
      <c r="CA277" s="236">
        <v>0</v>
      </c>
      <c r="CB277" s="236">
        <v>0</v>
      </c>
      <c r="CC277" s="236">
        <v>0</v>
      </c>
      <c r="CD277" s="236">
        <v>0</v>
      </c>
      <c r="CE277" s="236">
        <v>0</v>
      </c>
      <c r="CF277" s="236">
        <v>0</v>
      </c>
      <c r="CG277" s="236">
        <v>0</v>
      </c>
      <c r="CH277" s="236">
        <v>0</v>
      </c>
      <c r="CI277" s="236">
        <v>0</v>
      </c>
      <c r="CJ277" s="236">
        <v>0</v>
      </c>
      <c r="CK277" s="236">
        <v>0</v>
      </c>
      <c r="CL277" s="236">
        <v>0</v>
      </c>
      <c r="CM277" s="236">
        <v>0</v>
      </c>
      <c r="CN277" s="236">
        <v>0</v>
      </c>
      <c r="CO277" s="236">
        <v>0</v>
      </c>
      <c r="CP277" s="236">
        <v>0</v>
      </c>
      <c r="CQ277" s="236">
        <v>0</v>
      </c>
      <c r="CR277" s="236">
        <v>0</v>
      </c>
      <c r="CS277" s="236">
        <v>0</v>
      </c>
      <c r="CT277" s="236">
        <v>0</v>
      </c>
      <c r="CU277" s="236">
        <v>0</v>
      </c>
      <c r="CV277" s="236">
        <v>0</v>
      </c>
      <c r="CW277" s="236">
        <v>0</v>
      </c>
      <c r="CX277" s="236">
        <v>0</v>
      </c>
      <c r="CY277" s="236">
        <v>0</v>
      </c>
      <c r="CZ277" s="236">
        <v>0</v>
      </c>
      <c r="DA277" s="236">
        <v>0</v>
      </c>
    </row>
    <row r="278" spans="1:105">
      <c r="A278" s="242" t="s">
        <v>1713</v>
      </c>
      <c r="B278" s="236">
        <v>0</v>
      </c>
      <c r="C278" s="236">
        <v>0</v>
      </c>
      <c r="D278" s="236">
        <v>0</v>
      </c>
      <c r="E278" s="236">
        <v>0</v>
      </c>
      <c r="F278" s="236">
        <v>0</v>
      </c>
      <c r="G278" s="236">
        <v>0</v>
      </c>
      <c r="H278" s="236">
        <v>0</v>
      </c>
      <c r="I278" s="236">
        <v>0</v>
      </c>
      <c r="J278" s="236">
        <v>0</v>
      </c>
      <c r="K278" s="236">
        <v>0</v>
      </c>
      <c r="L278" s="236">
        <v>0</v>
      </c>
      <c r="M278" s="236">
        <v>0</v>
      </c>
      <c r="N278" s="236">
        <v>0</v>
      </c>
      <c r="O278" s="236">
        <v>0</v>
      </c>
      <c r="P278" s="236">
        <v>0</v>
      </c>
      <c r="Q278" s="236">
        <v>0</v>
      </c>
      <c r="R278" s="236">
        <v>0</v>
      </c>
      <c r="S278" s="236">
        <v>0</v>
      </c>
      <c r="T278" s="236">
        <v>0</v>
      </c>
      <c r="U278" s="236">
        <v>0</v>
      </c>
      <c r="V278" s="236">
        <v>0</v>
      </c>
      <c r="W278" s="236">
        <v>0</v>
      </c>
      <c r="X278" s="236">
        <v>0</v>
      </c>
      <c r="Y278" s="236">
        <v>0</v>
      </c>
      <c r="Z278" s="236">
        <v>0</v>
      </c>
      <c r="AA278" s="236">
        <v>0</v>
      </c>
      <c r="AB278" s="236">
        <v>0</v>
      </c>
      <c r="AC278" s="236">
        <v>0</v>
      </c>
      <c r="AD278" s="236">
        <v>0</v>
      </c>
      <c r="AE278" s="236">
        <v>0</v>
      </c>
      <c r="AF278" s="236">
        <v>0</v>
      </c>
      <c r="AG278" s="236">
        <v>0</v>
      </c>
      <c r="AH278" s="236">
        <v>0</v>
      </c>
      <c r="AI278" s="236">
        <v>0</v>
      </c>
      <c r="AJ278" s="236">
        <v>0</v>
      </c>
      <c r="AK278" s="236">
        <v>0</v>
      </c>
      <c r="AL278" s="236">
        <v>0</v>
      </c>
      <c r="AM278" s="236">
        <v>0</v>
      </c>
      <c r="AN278" s="236">
        <v>0</v>
      </c>
      <c r="AO278" s="236">
        <v>0</v>
      </c>
      <c r="AP278" s="236">
        <v>0</v>
      </c>
      <c r="AQ278" s="236">
        <v>0</v>
      </c>
      <c r="AR278" s="236">
        <v>0</v>
      </c>
      <c r="AS278" s="236">
        <v>0</v>
      </c>
      <c r="AT278" s="236">
        <v>0</v>
      </c>
      <c r="AU278" s="236">
        <v>0</v>
      </c>
      <c r="AV278" s="236">
        <v>0</v>
      </c>
      <c r="AW278" s="236">
        <v>0</v>
      </c>
      <c r="AX278" s="236">
        <v>0</v>
      </c>
      <c r="AY278" s="236">
        <v>0</v>
      </c>
      <c r="AZ278" s="236">
        <v>0</v>
      </c>
      <c r="BA278" s="236">
        <v>0</v>
      </c>
      <c r="BB278" s="236">
        <v>0</v>
      </c>
      <c r="BC278" s="236">
        <v>0</v>
      </c>
      <c r="BD278" s="236">
        <v>0</v>
      </c>
      <c r="BE278" s="236">
        <v>0</v>
      </c>
      <c r="BF278" s="236">
        <v>0</v>
      </c>
      <c r="BG278" s="236">
        <v>0</v>
      </c>
      <c r="BH278" s="236">
        <v>0</v>
      </c>
      <c r="BI278" s="236">
        <v>0</v>
      </c>
      <c r="BJ278" s="236">
        <v>0</v>
      </c>
      <c r="BK278" s="236">
        <v>0</v>
      </c>
      <c r="BL278" s="236">
        <v>0</v>
      </c>
      <c r="BM278" s="236">
        <v>0</v>
      </c>
      <c r="BN278" s="236">
        <v>0</v>
      </c>
      <c r="BO278" s="236">
        <v>0</v>
      </c>
      <c r="BP278" s="236">
        <v>0</v>
      </c>
      <c r="BQ278" s="236">
        <v>0</v>
      </c>
      <c r="BR278" s="236">
        <v>0</v>
      </c>
      <c r="BS278" s="236">
        <v>0</v>
      </c>
      <c r="BT278" s="236">
        <v>0</v>
      </c>
      <c r="BU278" s="236">
        <v>0</v>
      </c>
      <c r="BV278" s="236">
        <v>0</v>
      </c>
      <c r="BW278" s="236">
        <v>0</v>
      </c>
      <c r="BX278" s="236">
        <v>0</v>
      </c>
      <c r="BY278" s="236">
        <v>0</v>
      </c>
      <c r="BZ278" s="236">
        <v>0</v>
      </c>
      <c r="CA278" s="236">
        <v>0</v>
      </c>
      <c r="CB278" s="236">
        <v>0</v>
      </c>
      <c r="CC278" s="236">
        <v>0</v>
      </c>
      <c r="CD278" s="236">
        <v>0</v>
      </c>
      <c r="CE278" s="236">
        <v>0</v>
      </c>
      <c r="CF278" s="236">
        <v>0</v>
      </c>
      <c r="CG278" s="236">
        <v>0</v>
      </c>
      <c r="CH278" s="236">
        <v>0</v>
      </c>
      <c r="CI278" s="236">
        <v>0</v>
      </c>
      <c r="CJ278" s="236">
        <v>0</v>
      </c>
      <c r="CK278" s="236">
        <v>0</v>
      </c>
      <c r="CL278" s="236">
        <v>0</v>
      </c>
      <c r="CM278" s="236">
        <v>0</v>
      </c>
      <c r="CN278" s="236">
        <v>0</v>
      </c>
      <c r="CO278" s="236">
        <v>0</v>
      </c>
      <c r="CP278" s="236">
        <v>0</v>
      </c>
      <c r="CQ278" s="236">
        <v>0</v>
      </c>
      <c r="CR278" s="236">
        <v>0</v>
      </c>
      <c r="CS278" s="236">
        <v>0</v>
      </c>
      <c r="CT278" s="236">
        <v>0</v>
      </c>
      <c r="CU278" s="236">
        <v>0</v>
      </c>
      <c r="CV278" s="236">
        <v>0</v>
      </c>
      <c r="CW278" s="236">
        <v>0</v>
      </c>
      <c r="CX278" s="236">
        <v>0</v>
      </c>
      <c r="CY278" s="236">
        <v>0</v>
      </c>
      <c r="CZ278" s="236">
        <v>0</v>
      </c>
      <c r="DA278" s="236">
        <v>0</v>
      </c>
    </row>
    <row r="279" spans="1:105">
      <c r="A279" s="242" t="s">
        <v>1714</v>
      </c>
      <c r="B279" s="236">
        <v>0</v>
      </c>
      <c r="C279" s="236">
        <v>0</v>
      </c>
      <c r="D279" s="236">
        <v>0</v>
      </c>
      <c r="E279" s="236">
        <v>0</v>
      </c>
      <c r="F279" s="236">
        <v>0</v>
      </c>
      <c r="G279" s="236">
        <v>0</v>
      </c>
      <c r="H279" s="236">
        <v>0</v>
      </c>
      <c r="I279" s="236">
        <v>0</v>
      </c>
      <c r="J279" s="236">
        <v>0</v>
      </c>
      <c r="K279" s="236">
        <v>0</v>
      </c>
      <c r="L279" s="236">
        <v>0</v>
      </c>
      <c r="M279" s="236">
        <v>0</v>
      </c>
      <c r="N279" s="236">
        <v>0</v>
      </c>
      <c r="O279" s="236">
        <v>0</v>
      </c>
      <c r="P279" s="236">
        <v>0</v>
      </c>
      <c r="Q279" s="236">
        <v>0</v>
      </c>
      <c r="R279" s="236">
        <v>0</v>
      </c>
      <c r="S279" s="236">
        <v>0</v>
      </c>
      <c r="T279" s="236">
        <v>0</v>
      </c>
      <c r="U279" s="236">
        <v>0</v>
      </c>
      <c r="V279" s="236">
        <v>0</v>
      </c>
      <c r="W279" s="236">
        <v>0</v>
      </c>
      <c r="X279" s="236">
        <v>0</v>
      </c>
      <c r="Y279" s="236">
        <v>0</v>
      </c>
      <c r="Z279" s="236">
        <v>0</v>
      </c>
      <c r="AA279" s="236">
        <v>0</v>
      </c>
      <c r="AB279" s="236">
        <v>0</v>
      </c>
      <c r="AC279" s="236">
        <v>0</v>
      </c>
      <c r="AD279" s="236">
        <v>0</v>
      </c>
      <c r="AE279" s="236">
        <v>0</v>
      </c>
      <c r="AF279" s="236">
        <v>0</v>
      </c>
      <c r="AG279" s="236">
        <v>0</v>
      </c>
      <c r="AH279" s="236">
        <v>0</v>
      </c>
      <c r="AI279" s="236">
        <v>0</v>
      </c>
      <c r="AJ279" s="236">
        <v>0</v>
      </c>
      <c r="AK279" s="236">
        <v>0</v>
      </c>
      <c r="AL279" s="236">
        <v>0</v>
      </c>
      <c r="AM279" s="236">
        <v>0</v>
      </c>
      <c r="AN279" s="236">
        <v>0</v>
      </c>
      <c r="AO279" s="236">
        <v>0</v>
      </c>
      <c r="AP279" s="236">
        <v>0</v>
      </c>
      <c r="AQ279" s="236">
        <v>0</v>
      </c>
      <c r="AR279" s="236">
        <v>0</v>
      </c>
      <c r="AS279" s="236">
        <v>0</v>
      </c>
      <c r="AT279" s="236">
        <v>0</v>
      </c>
      <c r="AU279" s="236">
        <v>0</v>
      </c>
      <c r="AV279" s="236">
        <v>0</v>
      </c>
      <c r="AW279" s="236">
        <v>0</v>
      </c>
      <c r="AX279" s="236">
        <v>0</v>
      </c>
      <c r="AY279" s="236">
        <v>0</v>
      </c>
      <c r="AZ279" s="236">
        <v>0</v>
      </c>
      <c r="BA279" s="236">
        <v>0</v>
      </c>
      <c r="BB279" s="236">
        <v>0</v>
      </c>
      <c r="BC279" s="236">
        <v>0</v>
      </c>
      <c r="BD279" s="236">
        <v>0</v>
      </c>
      <c r="BE279" s="236">
        <v>0</v>
      </c>
      <c r="BF279" s="236">
        <v>0</v>
      </c>
      <c r="BG279" s="236">
        <v>0</v>
      </c>
      <c r="BH279" s="236">
        <v>0</v>
      </c>
      <c r="BI279" s="236">
        <v>0</v>
      </c>
      <c r="BJ279" s="236">
        <v>0</v>
      </c>
      <c r="BK279" s="236">
        <v>0</v>
      </c>
      <c r="BL279" s="236">
        <v>0</v>
      </c>
      <c r="BM279" s="236">
        <v>0</v>
      </c>
      <c r="BN279" s="236">
        <v>0</v>
      </c>
      <c r="BO279" s="236">
        <v>0</v>
      </c>
      <c r="BP279" s="236">
        <v>0</v>
      </c>
      <c r="BQ279" s="236">
        <v>0</v>
      </c>
      <c r="BR279" s="236">
        <v>0</v>
      </c>
      <c r="BS279" s="236">
        <v>0</v>
      </c>
      <c r="BT279" s="236">
        <v>0</v>
      </c>
      <c r="BU279" s="236">
        <v>0</v>
      </c>
      <c r="BV279" s="236">
        <v>0</v>
      </c>
      <c r="BW279" s="236">
        <v>0</v>
      </c>
      <c r="BX279" s="236">
        <v>0</v>
      </c>
      <c r="BY279" s="236">
        <v>0</v>
      </c>
      <c r="BZ279" s="236">
        <v>0</v>
      </c>
      <c r="CA279" s="236">
        <v>0</v>
      </c>
      <c r="CB279" s="236">
        <v>0</v>
      </c>
      <c r="CC279" s="236">
        <v>0</v>
      </c>
      <c r="CD279" s="236">
        <v>0</v>
      </c>
      <c r="CE279" s="236">
        <v>0</v>
      </c>
      <c r="CF279" s="236">
        <v>0</v>
      </c>
      <c r="CG279" s="236">
        <v>0</v>
      </c>
      <c r="CH279" s="236">
        <v>0</v>
      </c>
      <c r="CI279" s="236">
        <v>0</v>
      </c>
      <c r="CJ279" s="236">
        <v>0</v>
      </c>
      <c r="CK279" s="236">
        <v>0</v>
      </c>
      <c r="CL279" s="236">
        <v>0</v>
      </c>
      <c r="CM279" s="236">
        <v>0</v>
      </c>
      <c r="CN279" s="236">
        <v>0</v>
      </c>
      <c r="CO279" s="236">
        <v>0</v>
      </c>
      <c r="CP279" s="236">
        <v>0</v>
      </c>
      <c r="CQ279" s="236">
        <v>0</v>
      </c>
      <c r="CR279" s="236">
        <v>0</v>
      </c>
      <c r="CS279" s="236">
        <v>0</v>
      </c>
      <c r="CT279" s="236">
        <v>0</v>
      </c>
      <c r="CU279" s="236">
        <v>0</v>
      </c>
      <c r="CV279" s="236">
        <v>0</v>
      </c>
      <c r="CW279" s="236">
        <v>0</v>
      </c>
      <c r="CX279" s="236">
        <v>0</v>
      </c>
      <c r="CY279" s="236">
        <v>0</v>
      </c>
      <c r="CZ279" s="236">
        <v>0</v>
      </c>
      <c r="DA279" s="236">
        <v>0</v>
      </c>
    </row>
    <row r="280" spans="1:105">
      <c r="A280" s="242" t="s">
        <v>1715</v>
      </c>
      <c r="B280" s="236">
        <v>0</v>
      </c>
      <c r="C280" s="236">
        <v>0</v>
      </c>
      <c r="D280" s="236">
        <v>0</v>
      </c>
      <c r="E280" s="236">
        <v>0</v>
      </c>
      <c r="F280" s="236">
        <v>0</v>
      </c>
      <c r="G280" s="236">
        <v>0</v>
      </c>
      <c r="H280" s="236">
        <v>0</v>
      </c>
      <c r="I280" s="236">
        <v>0</v>
      </c>
      <c r="J280" s="236">
        <v>0</v>
      </c>
      <c r="K280" s="236">
        <v>0</v>
      </c>
      <c r="L280" s="236">
        <v>0</v>
      </c>
      <c r="M280" s="236">
        <v>0</v>
      </c>
      <c r="N280" s="236">
        <v>0</v>
      </c>
      <c r="O280" s="236">
        <v>0</v>
      </c>
      <c r="P280" s="236">
        <v>0</v>
      </c>
      <c r="Q280" s="236">
        <v>0</v>
      </c>
      <c r="R280" s="236">
        <v>0</v>
      </c>
      <c r="S280" s="236">
        <v>0</v>
      </c>
      <c r="T280" s="236">
        <v>0</v>
      </c>
      <c r="U280" s="236">
        <v>0</v>
      </c>
      <c r="V280" s="236">
        <v>0</v>
      </c>
      <c r="W280" s="236">
        <v>0</v>
      </c>
      <c r="X280" s="236">
        <v>0</v>
      </c>
      <c r="Y280" s="236">
        <v>0</v>
      </c>
      <c r="Z280" s="236">
        <v>0</v>
      </c>
      <c r="AA280" s="236">
        <v>0</v>
      </c>
      <c r="AB280" s="236">
        <v>0</v>
      </c>
      <c r="AC280" s="236">
        <v>0</v>
      </c>
      <c r="AD280" s="236">
        <v>0</v>
      </c>
      <c r="AE280" s="236">
        <v>0</v>
      </c>
      <c r="AF280" s="236">
        <v>0</v>
      </c>
      <c r="AG280" s="236">
        <v>0</v>
      </c>
      <c r="AH280" s="236">
        <v>0</v>
      </c>
      <c r="AI280" s="236">
        <v>0</v>
      </c>
      <c r="AJ280" s="236">
        <v>0</v>
      </c>
      <c r="AK280" s="236">
        <v>0</v>
      </c>
      <c r="AL280" s="236">
        <v>0</v>
      </c>
      <c r="AM280" s="236">
        <v>0</v>
      </c>
      <c r="AN280" s="236">
        <v>0</v>
      </c>
      <c r="AO280" s="236">
        <v>0</v>
      </c>
      <c r="AP280" s="236">
        <v>0</v>
      </c>
      <c r="AQ280" s="236">
        <v>0</v>
      </c>
      <c r="AR280" s="236">
        <v>0</v>
      </c>
      <c r="AS280" s="236">
        <v>0</v>
      </c>
      <c r="AT280" s="236">
        <v>0</v>
      </c>
      <c r="AU280" s="236">
        <v>0</v>
      </c>
      <c r="AV280" s="236">
        <v>0</v>
      </c>
      <c r="AW280" s="236">
        <v>0</v>
      </c>
      <c r="AX280" s="236">
        <v>0</v>
      </c>
      <c r="AY280" s="236">
        <v>0</v>
      </c>
      <c r="AZ280" s="236">
        <v>0</v>
      </c>
      <c r="BA280" s="236">
        <v>0</v>
      </c>
      <c r="BB280" s="236">
        <v>0</v>
      </c>
      <c r="BC280" s="236">
        <v>0</v>
      </c>
      <c r="BD280" s="236">
        <v>0</v>
      </c>
      <c r="BE280" s="236">
        <v>0</v>
      </c>
      <c r="BF280" s="236">
        <v>0</v>
      </c>
      <c r="BG280" s="236">
        <v>0</v>
      </c>
      <c r="BH280" s="236">
        <v>0</v>
      </c>
      <c r="BI280" s="236">
        <v>0</v>
      </c>
      <c r="BJ280" s="236">
        <v>0</v>
      </c>
      <c r="BK280" s="236">
        <v>0</v>
      </c>
      <c r="BL280" s="236">
        <v>0</v>
      </c>
      <c r="BM280" s="236">
        <v>0</v>
      </c>
      <c r="BN280" s="236">
        <v>0</v>
      </c>
      <c r="BO280" s="236">
        <v>0</v>
      </c>
      <c r="BP280" s="236">
        <v>0</v>
      </c>
      <c r="BQ280" s="236">
        <v>0</v>
      </c>
      <c r="BR280" s="236">
        <v>0</v>
      </c>
      <c r="BS280" s="236">
        <v>0</v>
      </c>
      <c r="BT280" s="236">
        <v>0</v>
      </c>
      <c r="BU280" s="236">
        <v>0</v>
      </c>
      <c r="BV280" s="236">
        <v>0</v>
      </c>
      <c r="BW280" s="236">
        <v>0</v>
      </c>
      <c r="BX280" s="236">
        <v>0</v>
      </c>
      <c r="BY280" s="236">
        <v>0</v>
      </c>
      <c r="BZ280" s="236">
        <v>0</v>
      </c>
      <c r="CA280" s="236">
        <v>0</v>
      </c>
      <c r="CB280" s="236">
        <v>0</v>
      </c>
      <c r="CC280" s="236">
        <v>0</v>
      </c>
      <c r="CD280" s="236">
        <v>0</v>
      </c>
      <c r="CE280" s="236">
        <v>0</v>
      </c>
      <c r="CF280" s="236">
        <v>0</v>
      </c>
      <c r="CG280" s="236">
        <v>0</v>
      </c>
      <c r="CH280" s="236">
        <v>0</v>
      </c>
      <c r="CI280" s="236">
        <v>0</v>
      </c>
      <c r="CJ280" s="236">
        <v>0</v>
      </c>
      <c r="CK280" s="236">
        <v>0</v>
      </c>
      <c r="CL280" s="236">
        <v>0</v>
      </c>
      <c r="CM280" s="236">
        <v>0</v>
      </c>
      <c r="CN280" s="236">
        <v>0</v>
      </c>
      <c r="CO280" s="236">
        <v>0</v>
      </c>
      <c r="CP280" s="236">
        <v>0</v>
      </c>
      <c r="CQ280" s="236">
        <v>0</v>
      </c>
      <c r="CR280" s="236">
        <v>0</v>
      </c>
      <c r="CS280" s="236">
        <v>0</v>
      </c>
      <c r="CT280" s="236">
        <v>0</v>
      </c>
      <c r="CU280" s="236">
        <v>0</v>
      </c>
      <c r="CV280" s="236">
        <v>0</v>
      </c>
      <c r="CW280" s="236">
        <v>0</v>
      </c>
      <c r="CX280" s="236">
        <v>0</v>
      </c>
      <c r="CY280" s="236">
        <v>0</v>
      </c>
      <c r="CZ280" s="236">
        <v>0</v>
      </c>
      <c r="DA280" s="236">
        <v>0</v>
      </c>
    </row>
    <row r="281" spans="1:105">
      <c r="A281" s="242" t="s">
        <v>1716</v>
      </c>
      <c r="B281" s="236">
        <v>0</v>
      </c>
      <c r="C281" s="236">
        <v>0</v>
      </c>
      <c r="D281" s="236">
        <v>0</v>
      </c>
      <c r="E281" s="236">
        <v>0</v>
      </c>
      <c r="F281" s="236">
        <v>0</v>
      </c>
      <c r="G281" s="236">
        <v>0</v>
      </c>
      <c r="H281" s="236">
        <v>0</v>
      </c>
      <c r="I281" s="236">
        <v>0</v>
      </c>
      <c r="J281" s="236">
        <v>0</v>
      </c>
      <c r="K281" s="236">
        <v>0</v>
      </c>
      <c r="L281" s="236">
        <v>0</v>
      </c>
      <c r="M281" s="236">
        <v>0</v>
      </c>
      <c r="N281" s="236">
        <v>0</v>
      </c>
      <c r="O281" s="236">
        <v>0</v>
      </c>
      <c r="P281" s="236">
        <v>0</v>
      </c>
      <c r="Q281" s="236">
        <v>0</v>
      </c>
      <c r="R281" s="236">
        <v>0</v>
      </c>
      <c r="S281" s="236">
        <v>0</v>
      </c>
      <c r="T281" s="236">
        <v>0</v>
      </c>
      <c r="U281" s="236">
        <v>0</v>
      </c>
      <c r="V281" s="236">
        <v>0</v>
      </c>
      <c r="W281" s="236">
        <v>0</v>
      </c>
      <c r="X281" s="236">
        <v>0</v>
      </c>
      <c r="Y281" s="236">
        <v>0</v>
      </c>
      <c r="Z281" s="236">
        <v>0</v>
      </c>
      <c r="AA281" s="236">
        <v>0</v>
      </c>
      <c r="AB281" s="236">
        <v>0</v>
      </c>
      <c r="AC281" s="236">
        <v>0</v>
      </c>
      <c r="AD281" s="236">
        <v>0</v>
      </c>
      <c r="AE281" s="236">
        <v>0</v>
      </c>
      <c r="AF281" s="236">
        <v>0</v>
      </c>
      <c r="AG281" s="236">
        <v>0</v>
      </c>
      <c r="AH281" s="236">
        <v>0</v>
      </c>
      <c r="AI281" s="236">
        <v>0</v>
      </c>
      <c r="AJ281" s="236">
        <v>0</v>
      </c>
      <c r="AK281" s="236">
        <v>0</v>
      </c>
      <c r="AL281" s="236">
        <v>0</v>
      </c>
      <c r="AM281" s="236">
        <v>0</v>
      </c>
      <c r="AN281" s="236">
        <v>0</v>
      </c>
      <c r="AO281" s="236">
        <v>0</v>
      </c>
      <c r="AP281" s="236">
        <v>0</v>
      </c>
      <c r="AQ281" s="236">
        <v>0</v>
      </c>
      <c r="AR281" s="236">
        <v>0</v>
      </c>
      <c r="AS281" s="236">
        <v>0</v>
      </c>
      <c r="AT281" s="236">
        <v>0</v>
      </c>
      <c r="AU281" s="236">
        <v>0</v>
      </c>
      <c r="AV281" s="236">
        <v>0</v>
      </c>
      <c r="AW281" s="236">
        <v>0</v>
      </c>
      <c r="AX281" s="236">
        <v>0</v>
      </c>
      <c r="AY281" s="236">
        <v>0</v>
      </c>
      <c r="AZ281" s="236">
        <v>0</v>
      </c>
      <c r="BA281" s="236">
        <v>0</v>
      </c>
      <c r="BB281" s="236">
        <v>0</v>
      </c>
      <c r="BC281" s="236">
        <v>0</v>
      </c>
      <c r="BD281" s="236">
        <v>0</v>
      </c>
      <c r="BE281" s="236">
        <v>0</v>
      </c>
      <c r="BF281" s="236">
        <v>0</v>
      </c>
      <c r="BG281" s="236">
        <v>0</v>
      </c>
      <c r="BH281" s="236">
        <v>0</v>
      </c>
      <c r="BI281" s="236">
        <v>0</v>
      </c>
      <c r="BJ281" s="236">
        <v>0</v>
      </c>
      <c r="BK281" s="236">
        <v>0</v>
      </c>
      <c r="BL281" s="236">
        <v>0</v>
      </c>
      <c r="BM281" s="236">
        <v>0</v>
      </c>
      <c r="BN281" s="236">
        <v>0</v>
      </c>
      <c r="BO281" s="236">
        <v>0</v>
      </c>
      <c r="BP281" s="236">
        <v>0</v>
      </c>
      <c r="BQ281" s="236">
        <v>0</v>
      </c>
      <c r="BR281" s="236">
        <v>0</v>
      </c>
      <c r="BS281" s="236">
        <v>0</v>
      </c>
      <c r="BT281" s="236">
        <v>0</v>
      </c>
      <c r="BU281" s="236">
        <v>0</v>
      </c>
      <c r="BV281" s="236">
        <v>0</v>
      </c>
      <c r="BW281" s="236">
        <v>0</v>
      </c>
      <c r="BX281" s="236">
        <v>0</v>
      </c>
      <c r="BY281" s="236">
        <v>0</v>
      </c>
      <c r="BZ281" s="236">
        <v>0</v>
      </c>
      <c r="CA281" s="236">
        <v>0</v>
      </c>
      <c r="CB281" s="236">
        <v>0</v>
      </c>
      <c r="CC281" s="236">
        <v>0</v>
      </c>
      <c r="CD281" s="236">
        <v>0</v>
      </c>
      <c r="CE281" s="236">
        <v>0</v>
      </c>
      <c r="CF281" s="236">
        <v>0</v>
      </c>
      <c r="CG281" s="236">
        <v>0</v>
      </c>
      <c r="CH281" s="236">
        <v>0</v>
      </c>
      <c r="CI281" s="236">
        <v>0</v>
      </c>
      <c r="CJ281" s="236">
        <v>0</v>
      </c>
      <c r="CK281" s="236">
        <v>0</v>
      </c>
      <c r="CL281" s="236">
        <v>0</v>
      </c>
      <c r="CM281" s="236">
        <v>0</v>
      </c>
      <c r="CN281" s="236">
        <v>0</v>
      </c>
      <c r="CO281" s="236">
        <v>0</v>
      </c>
      <c r="CP281" s="236">
        <v>0</v>
      </c>
      <c r="CQ281" s="236">
        <v>0</v>
      </c>
      <c r="CR281" s="236">
        <v>0</v>
      </c>
      <c r="CS281" s="236">
        <v>0</v>
      </c>
      <c r="CT281" s="236">
        <v>0</v>
      </c>
      <c r="CU281" s="236">
        <v>0</v>
      </c>
      <c r="CV281" s="236">
        <v>0</v>
      </c>
      <c r="CW281" s="236">
        <v>0</v>
      </c>
      <c r="CX281" s="236">
        <v>0</v>
      </c>
      <c r="CY281" s="236">
        <v>0</v>
      </c>
      <c r="CZ281" s="236">
        <v>0</v>
      </c>
      <c r="DA281" s="236">
        <v>0</v>
      </c>
    </row>
    <row r="282" spans="1:105">
      <c r="A282" s="242" t="s">
        <v>1735</v>
      </c>
      <c r="B282" s="236">
        <v>0</v>
      </c>
      <c r="C282" s="236">
        <v>0</v>
      </c>
      <c r="D282" s="236">
        <v>0</v>
      </c>
      <c r="E282" s="236">
        <v>0</v>
      </c>
      <c r="F282" s="236">
        <v>0</v>
      </c>
      <c r="G282" s="236">
        <v>0</v>
      </c>
      <c r="H282" s="236">
        <v>0</v>
      </c>
      <c r="I282" s="236">
        <v>0</v>
      </c>
      <c r="J282" s="236">
        <v>0</v>
      </c>
      <c r="K282" s="236">
        <v>0</v>
      </c>
      <c r="L282" s="236">
        <v>0</v>
      </c>
      <c r="M282" s="236">
        <v>0</v>
      </c>
      <c r="N282" s="236">
        <v>0</v>
      </c>
      <c r="O282" s="236">
        <v>0</v>
      </c>
      <c r="P282" s="236">
        <v>0</v>
      </c>
      <c r="Q282" s="236">
        <v>0</v>
      </c>
      <c r="R282" s="236">
        <v>0</v>
      </c>
      <c r="S282" s="236">
        <v>0</v>
      </c>
      <c r="T282" s="236">
        <v>0</v>
      </c>
      <c r="U282" s="236">
        <v>0</v>
      </c>
      <c r="V282" s="236">
        <v>0</v>
      </c>
      <c r="W282" s="236">
        <v>0</v>
      </c>
      <c r="X282" s="236">
        <v>0</v>
      </c>
      <c r="Y282" s="236">
        <v>0</v>
      </c>
      <c r="Z282" s="236">
        <v>0</v>
      </c>
      <c r="AA282" s="236">
        <v>0</v>
      </c>
      <c r="AB282" s="236">
        <v>0</v>
      </c>
      <c r="AC282" s="236">
        <v>0</v>
      </c>
      <c r="AD282" s="236">
        <v>0</v>
      </c>
      <c r="AE282" s="236">
        <v>0</v>
      </c>
      <c r="AF282" s="236">
        <v>0</v>
      </c>
      <c r="AG282" s="236">
        <v>0</v>
      </c>
      <c r="AH282" s="236">
        <v>0</v>
      </c>
      <c r="AI282" s="236">
        <v>0</v>
      </c>
      <c r="AJ282" s="236">
        <v>0</v>
      </c>
      <c r="AK282" s="236">
        <v>0</v>
      </c>
      <c r="AL282" s="236">
        <v>0</v>
      </c>
      <c r="AM282" s="236">
        <v>0</v>
      </c>
      <c r="AN282" s="236">
        <v>0</v>
      </c>
      <c r="AO282" s="236">
        <v>0</v>
      </c>
      <c r="AP282" s="236">
        <v>0</v>
      </c>
      <c r="AQ282" s="236">
        <v>0</v>
      </c>
      <c r="AR282" s="236">
        <v>0</v>
      </c>
      <c r="AS282" s="236">
        <v>0</v>
      </c>
      <c r="AT282" s="236">
        <v>0</v>
      </c>
      <c r="AU282" s="236">
        <v>0</v>
      </c>
      <c r="AV282" s="236">
        <v>0</v>
      </c>
      <c r="AW282" s="236">
        <v>0</v>
      </c>
      <c r="AX282" s="236">
        <v>0</v>
      </c>
      <c r="AY282" s="236">
        <v>0</v>
      </c>
      <c r="AZ282" s="236">
        <v>0</v>
      </c>
      <c r="BA282" s="236">
        <v>0</v>
      </c>
      <c r="BB282" s="236">
        <v>0</v>
      </c>
      <c r="BC282" s="236">
        <v>0</v>
      </c>
      <c r="BD282" s="236">
        <v>0</v>
      </c>
      <c r="BE282" s="236">
        <v>0</v>
      </c>
      <c r="BF282" s="236">
        <v>0</v>
      </c>
      <c r="BG282" s="236">
        <v>0</v>
      </c>
      <c r="BH282" s="236">
        <v>0</v>
      </c>
      <c r="BI282" s="236">
        <v>0</v>
      </c>
      <c r="BJ282" s="236">
        <v>0</v>
      </c>
      <c r="BK282" s="236">
        <v>0</v>
      </c>
      <c r="BL282" s="236">
        <v>0</v>
      </c>
      <c r="BM282" s="236">
        <v>0</v>
      </c>
      <c r="BN282" s="236">
        <v>0</v>
      </c>
      <c r="BO282" s="236">
        <v>0</v>
      </c>
      <c r="BP282" s="236">
        <v>0</v>
      </c>
      <c r="BQ282" s="236">
        <v>0</v>
      </c>
      <c r="BR282" s="236">
        <v>0</v>
      </c>
      <c r="BS282" s="236">
        <v>0</v>
      </c>
      <c r="BT282" s="236">
        <v>0</v>
      </c>
      <c r="BU282" s="236">
        <v>0</v>
      </c>
      <c r="BV282" s="236">
        <v>0</v>
      </c>
      <c r="BW282" s="236">
        <v>0</v>
      </c>
      <c r="BX282" s="236">
        <v>0</v>
      </c>
      <c r="BY282" s="236">
        <v>0</v>
      </c>
      <c r="BZ282" s="236">
        <v>0</v>
      </c>
      <c r="CA282" s="236">
        <v>0</v>
      </c>
      <c r="CB282" s="236">
        <v>0</v>
      </c>
      <c r="CC282" s="236">
        <v>0</v>
      </c>
      <c r="CD282" s="236">
        <v>0</v>
      </c>
      <c r="CE282" s="236">
        <v>0</v>
      </c>
      <c r="CF282" s="236">
        <v>0</v>
      </c>
      <c r="CG282" s="236">
        <v>0</v>
      </c>
      <c r="CH282" s="236">
        <v>0</v>
      </c>
      <c r="CI282" s="236">
        <v>0</v>
      </c>
      <c r="CJ282" s="236">
        <v>0</v>
      </c>
      <c r="CK282" s="236">
        <v>0</v>
      </c>
      <c r="CL282" s="236">
        <v>0</v>
      </c>
      <c r="CM282" s="236">
        <v>0</v>
      </c>
      <c r="CN282" s="236">
        <v>0</v>
      </c>
      <c r="CO282" s="236">
        <v>0</v>
      </c>
      <c r="CP282" s="236">
        <v>0</v>
      </c>
      <c r="CQ282" s="236">
        <v>0</v>
      </c>
      <c r="CR282" s="236">
        <v>0</v>
      </c>
      <c r="CS282" s="236">
        <v>0</v>
      </c>
      <c r="CT282" s="236">
        <v>0</v>
      </c>
      <c r="CU282" s="236">
        <v>0</v>
      </c>
      <c r="CV282" s="236">
        <v>0</v>
      </c>
      <c r="CW282" s="236">
        <v>0</v>
      </c>
      <c r="CX282" s="236">
        <v>0</v>
      </c>
      <c r="CY282" s="236">
        <v>0</v>
      </c>
      <c r="CZ282" s="236">
        <v>0</v>
      </c>
      <c r="DA282" s="236">
        <v>0</v>
      </c>
    </row>
    <row r="283" spans="1:105">
      <c r="B283" s="236">
        <v>0</v>
      </c>
      <c r="C283" s="236">
        <v>0</v>
      </c>
      <c r="D283" s="236">
        <v>0</v>
      </c>
      <c r="E283" s="236">
        <v>0</v>
      </c>
      <c r="F283" s="236">
        <v>0</v>
      </c>
      <c r="G283" s="236">
        <v>0</v>
      </c>
      <c r="H283" s="236">
        <v>0</v>
      </c>
      <c r="I283" s="236">
        <v>0</v>
      </c>
      <c r="J283" s="236">
        <v>0</v>
      </c>
      <c r="K283" s="236">
        <v>0</v>
      </c>
      <c r="L283" s="236">
        <v>0</v>
      </c>
      <c r="M283" s="236">
        <v>0</v>
      </c>
      <c r="N283" s="236">
        <v>0</v>
      </c>
      <c r="O283" s="236">
        <v>0</v>
      </c>
      <c r="P283" s="236">
        <v>0</v>
      </c>
      <c r="Q283" s="236">
        <v>0</v>
      </c>
      <c r="R283" s="236">
        <v>0</v>
      </c>
      <c r="S283" s="236">
        <v>0</v>
      </c>
      <c r="T283" s="236">
        <v>0</v>
      </c>
      <c r="U283" s="236">
        <v>0</v>
      </c>
      <c r="V283" s="236">
        <v>0</v>
      </c>
      <c r="W283" s="236">
        <v>0</v>
      </c>
      <c r="X283" s="236">
        <v>0</v>
      </c>
      <c r="Y283" s="236">
        <v>0</v>
      </c>
      <c r="Z283" s="236">
        <v>0</v>
      </c>
      <c r="AA283" s="236">
        <v>0</v>
      </c>
      <c r="AB283" s="236">
        <v>0</v>
      </c>
      <c r="AC283" s="236">
        <v>0</v>
      </c>
      <c r="AD283" s="236">
        <v>0</v>
      </c>
      <c r="AE283" s="236">
        <v>0</v>
      </c>
      <c r="AF283" s="236">
        <v>0</v>
      </c>
      <c r="AG283" s="236">
        <v>0</v>
      </c>
      <c r="AH283" s="236">
        <v>0</v>
      </c>
      <c r="AI283" s="236">
        <v>0</v>
      </c>
      <c r="AJ283" s="236">
        <v>0</v>
      </c>
      <c r="AK283" s="236">
        <v>0</v>
      </c>
      <c r="AL283" s="236">
        <v>0</v>
      </c>
      <c r="AM283" s="236">
        <v>0</v>
      </c>
      <c r="AN283" s="236">
        <v>0</v>
      </c>
      <c r="AO283" s="236">
        <v>0</v>
      </c>
      <c r="AP283" s="236">
        <v>0</v>
      </c>
      <c r="AQ283" s="236">
        <v>0</v>
      </c>
      <c r="AR283" s="236">
        <v>0</v>
      </c>
      <c r="AS283" s="236">
        <v>0</v>
      </c>
      <c r="AT283" s="236">
        <v>0</v>
      </c>
      <c r="AU283" s="236">
        <v>0</v>
      </c>
      <c r="AV283" s="236">
        <v>0</v>
      </c>
      <c r="AW283" s="236">
        <v>0</v>
      </c>
      <c r="AX283" s="236">
        <v>0</v>
      </c>
      <c r="AY283" s="236">
        <v>0</v>
      </c>
      <c r="AZ283" s="236">
        <v>0</v>
      </c>
      <c r="BA283" s="236">
        <v>0</v>
      </c>
      <c r="BB283" s="236">
        <v>0</v>
      </c>
      <c r="BC283" s="236">
        <v>0</v>
      </c>
      <c r="BD283" s="236">
        <v>0</v>
      </c>
      <c r="BE283" s="236">
        <v>0</v>
      </c>
      <c r="BF283" s="236">
        <v>0</v>
      </c>
      <c r="BG283" s="236">
        <v>0</v>
      </c>
      <c r="BH283" s="236">
        <v>0</v>
      </c>
      <c r="BI283" s="236">
        <v>0</v>
      </c>
      <c r="BJ283" s="236">
        <v>0</v>
      </c>
      <c r="BK283" s="236">
        <v>0</v>
      </c>
      <c r="BL283" s="236">
        <v>0</v>
      </c>
      <c r="BM283" s="236">
        <v>0</v>
      </c>
      <c r="BN283" s="236">
        <v>0</v>
      </c>
      <c r="BO283" s="236">
        <v>0</v>
      </c>
      <c r="BP283" s="236">
        <v>0</v>
      </c>
      <c r="BQ283" s="236">
        <v>0</v>
      </c>
      <c r="BR283" s="236">
        <v>0</v>
      </c>
      <c r="BS283" s="236">
        <v>0</v>
      </c>
      <c r="BT283" s="236">
        <v>0</v>
      </c>
      <c r="BU283" s="236">
        <v>0</v>
      </c>
      <c r="BV283" s="236">
        <v>0</v>
      </c>
      <c r="BW283" s="236">
        <v>0</v>
      </c>
      <c r="BX283" s="236">
        <v>0</v>
      </c>
      <c r="BY283" s="236">
        <v>0</v>
      </c>
      <c r="BZ283" s="236">
        <v>0</v>
      </c>
      <c r="CA283" s="236">
        <v>0</v>
      </c>
      <c r="CB283" s="236">
        <v>0</v>
      </c>
      <c r="CC283" s="236">
        <v>0</v>
      </c>
      <c r="CD283" s="236">
        <v>0</v>
      </c>
      <c r="CE283" s="236">
        <v>0</v>
      </c>
      <c r="CF283" s="236">
        <v>0</v>
      </c>
      <c r="CG283" s="236">
        <v>0</v>
      </c>
      <c r="CH283" s="236">
        <v>0</v>
      </c>
      <c r="CI283" s="236">
        <v>0</v>
      </c>
      <c r="CJ283" s="236">
        <v>0</v>
      </c>
      <c r="CK283" s="236">
        <v>0</v>
      </c>
      <c r="CL283" s="236">
        <v>0</v>
      </c>
      <c r="CM283" s="236">
        <v>0</v>
      </c>
      <c r="CN283" s="236">
        <v>0</v>
      </c>
      <c r="CO283" s="236">
        <v>0</v>
      </c>
      <c r="CP283" s="236">
        <v>0</v>
      </c>
      <c r="CQ283" s="236">
        <v>0</v>
      </c>
      <c r="CR283" s="236">
        <v>0</v>
      </c>
      <c r="CS283" s="236">
        <v>0</v>
      </c>
      <c r="CT283" s="236">
        <v>0</v>
      </c>
      <c r="CU283" s="236">
        <v>0</v>
      </c>
      <c r="CV283" s="236">
        <v>0</v>
      </c>
      <c r="CW283" s="236">
        <v>0</v>
      </c>
      <c r="CX283" s="236">
        <v>0</v>
      </c>
      <c r="CY283" s="236">
        <v>0</v>
      </c>
      <c r="CZ283" s="236">
        <v>0</v>
      </c>
      <c r="DA283" s="236">
        <v>0</v>
      </c>
    </row>
    <row r="284" spans="1:105">
      <c r="B284" s="236">
        <v>0</v>
      </c>
      <c r="C284" s="236">
        <v>0</v>
      </c>
      <c r="D284" s="236">
        <v>0</v>
      </c>
      <c r="E284" s="236">
        <v>0</v>
      </c>
      <c r="F284" s="236">
        <v>0</v>
      </c>
      <c r="G284" s="236">
        <v>0</v>
      </c>
      <c r="H284" s="236">
        <v>0</v>
      </c>
      <c r="I284" s="236">
        <v>0</v>
      </c>
      <c r="J284" s="236">
        <v>0</v>
      </c>
      <c r="K284" s="236">
        <v>0</v>
      </c>
      <c r="L284" s="236">
        <v>0</v>
      </c>
      <c r="M284" s="236">
        <v>0</v>
      </c>
      <c r="N284" s="236">
        <v>0</v>
      </c>
      <c r="O284" s="236">
        <v>0</v>
      </c>
      <c r="P284" s="236">
        <v>0</v>
      </c>
      <c r="Q284" s="236">
        <v>0</v>
      </c>
      <c r="R284" s="236">
        <v>0</v>
      </c>
      <c r="S284" s="236">
        <v>0</v>
      </c>
      <c r="T284" s="236">
        <v>0</v>
      </c>
      <c r="U284" s="236">
        <v>0</v>
      </c>
      <c r="V284" s="236">
        <v>0</v>
      </c>
      <c r="W284" s="236">
        <v>0</v>
      </c>
      <c r="X284" s="236">
        <v>0</v>
      </c>
      <c r="Y284" s="236">
        <v>0</v>
      </c>
      <c r="Z284" s="236">
        <v>0</v>
      </c>
      <c r="AA284" s="236">
        <v>0</v>
      </c>
      <c r="AB284" s="236">
        <v>0</v>
      </c>
      <c r="AC284" s="236">
        <v>0</v>
      </c>
      <c r="AD284" s="236">
        <v>0</v>
      </c>
      <c r="AE284" s="236">
        <v>0</v>
      </c>
      <c r="AF284" s="236">
        <v>0</v>
      </c>
      <c r="AG284" s="236">
        <v>0</v>
      </c>
      <c r="AH284" s="236">
        <v>0</v>
      </c>
      <c r="AI284" s="236">
        <v>0</v>
      </c>
      <c r="AJ284" s="236">
        <v>0</v>
      </c>
      <c r="AK284" s="236">
        <v>0</v>
      </c>
      <c r="AL284" s="236">
        <v>0</v>
      </c>
      <c r="AM284" s="236">
        <v>0</v>
      </c>
      <c r="AN284" s="236">
        <v>0</v>
      </c>
      <c r="AO284" s="236">
        <v>0</v>
      </c>
      <c r="AP284" s="236">
        <v>0</v>
      </c>
      <c r="AQ284" s="236">
        <v>0</v>
      </c>
      <c r="AR284" s="236">
        <v>0</v>
      </c>
      <c r="AS284" s="236">
        <v>0</v>
      </c>
      <c r="AT284" s="236">
        <v>0</v>
      </c>
      <c r="AU284" s="236">
        <v>0</v>
      </c>
      <c r="AV284" s="236">
        <v>0</v>
      </c>
      <c r="AW284" s="236">
        <v>0</v>
      </c>
      <c r="AX284" s="236">
        <v>0</v>
      </c>
      <c r="AY284" s="236">
        <v>0</v>
      </c>
      <c r="AZ284" s="236">
        <v>0</v>
      </c>
      <c r="BA284" s="236">
        <v>0</v>
      </c>
      <c r="BB284" s="236">
        <v>0</v>
      </c>
      <c r="BC284" s="236">
        <v>0</v>
      </c>
      <c r="BD284" s="236">
        <v>0</v>
      </c>
      <c r="BE284" s="236">
        <v>0</v>
      </c>
      <c r="BF284" s="236">
        <v>0</v>
      </c>
      <c r="BG284" s="236">
        <v>0</v>
      </c>
      <c r="BH284" s="236">
        <v>0</v>
      </c>
      <c r="BI284" s="236">
        <v>0</v>
      </c>
      <c r="BJ284" s="236">
        <v>0</v>
      </c>
      <c r="BK284" s="236">
        <v>0</v>
      </c>
      <c r="BL284" s="236">
        <v>0</v>
      </c>
      <c r="BM284" s="236">
        <v>0</v>
      </c>
      <c r="BN284" s="236">
        <v>0</v>
      </c>
      <c r="BO284" s="236">
        <v>0</v>
      </c>
      <c r="BP284" s="236">
        <v>0</v>
      </c>
      <c r="BQ284" s="236">
        <v>0</v>
      </c>
      <c r="BR284" s="236">
        <v>0</v>
      </c>
      <c r="BS284" s="236">
        <v>0</v>
      </c>
      <c r="BT284" s="236">
        <v>0</v>
      </c>
      <c r="BU284" s="236">
        <v>0</v>
      </c>
      <c r="BV284" s="236">
        <v>0</v>
      </c>
      <c r="BW284" s="236">
        <v>0</v>
      </c>
      <c r="BX284" s="236">
        <v>0</v>
      </c>
      <c r="BY284" s="236">
        <v>0</v>
      </c>
      <c r="BZ284" s="236">
        <v>0</v>
      </c>
      <c r="CA284" s="236">
        <v>0</v>
      </c>
      <c r="CB284" s="236">
        <v>0</v>
      </c>
      <c r="CC284" s="236">
        <v>0</v>
      </c>
      <c r="CD284" s="236">
        <v>0</v>
      </c>
      <c r="CE284" s="236">
        <v>0</v>
      </c>
      <c r="CF284" s="236">
        <v>0</v>
      </c>
      <c r="CG284" s="236">
        <v>0</v>
      </c>
      <c r="CH284" s="236">
        <v>0</v>
      </c>
      <c r="CI284" s="236">
        <v>0</v>
      </c>
      <c r="CJ284" s="236">
        <v>0</v>
      </c>
      <c r="CK284" s="236">
        <v>0</v>
      </c>
      <c r="CL284" s="236">
        <v>0</v>
      </c>
      <c r="CM284" s="236">
        <v>0</v>
      </c>
      <c r="CN284" s="236">
        <v>0</v>
      </c>
      <c r="CO284" s="236">
        <v>0</v>
      </c>
      <c r="CP284" s="236">
        <v>0</v>
      </c>
      <c r="CQ284" s="236">
        <v>0</v>
      </c>
      <c r="CR284" s="236">
        <v>0</v>
      </c>
      <c r="CS284" s="236">
        <v>0</v>
      </c>
      <c r="CT284" s="236">
        <v>0</v>
      </c>
      <c r="CU284" s="236">
        <v>0</v>
      </c>
      <c r="CV284" s="236">
        <v>0</v>
      </c>
      <c r="CW284" s="236">
        <v>0</v>
      </c>
      <c r="CX284" s="236">
        <v>0</v>
      </c>
      <c r="CY284" s="236">
        <v>0</v>
      </c>
      <c r="CZ284" s="236">
        <v>0</v>
      </c>
      <c r="DA284" s="236">
        <v>0</v>
      </c>
    </row>
    <row r="285" spans="1:105">
      <c r="A285" s="240" t="s">
        <v>1850</v>
      </c>
      <c r="B285" s="241"/>
      <c r="C285" s="241"/>
      <c r="D285" s="241"/>
      <c r="E285" s="241"/>
      <c r="F285" s="241"/>
      <c r="G285" s="241"/>
      <c r="H285" s="241"/>
      <c r="I285" s="241"/>
      <c r="J285" s="241"/>
      <c r="K285" s="241"/>
      <c r="L285" s="241"/>
      <c r="M285" s="241"/>
      <c r="N285" s="241"/>
      <c r="O285" s="241"/>
      <c r="P285" s="241"/>
      <c r="Q285" s="241"/>
      <c r="R285" s="241"/>
      <c r="S285" s="241"/>
      <c r="T285" s="241"/>
      <c r="U285" s="241"/>
      <c r="V285" s="241"/>
      <c r="W285" s="241"/>
      <c r="X285" s="241"/>
      <c r="Y285" s="241"/>
      <c r="Z285" s="241"/>
      <c r="AA285" s="241"/>
      <c r="AB285" s="241"/>
      <c r="AC285" s="241"/>
      <c r="AD285" s="241"/>
      <c r="AE285" s="241"/>
      <c r="AF285" s="241"/>
      <c r="AG285" s="241"/>
      <c r="AH285" s="241"/>
      <c r="AI285" s="241"/>
      <c r="AJ285" s="241"/>
      <c r="AK285" s="241"/>
      <c r="AL285" s="241"/>
      <c r="AM285" s="241"/>
      <c r="AN285" s="241"/>
      <c r="AO285" s="241"/>
      <c r="AP285" s="241"/>
      <c r="AQ285" s="241"/>
      <c r="AR285" s="241"/>
      <c r="AS285" s="241"/>
      <c r="AT285" s="241"/>
      <c r="AU285" s="241"/>
      <c r="AV285" s="241"/>
      <c r="AW285" s="241"/>
      <c r="AX285" s="241"/>
      <c r="AY285" s="241"/>
      <c r="AZ285" s="241"/>
      <c r="BA285" s="241"/>
      <c r="BB285" s="241"/>
      <c r="BC285" s="241"/>
      <c r="BD285" s="241"/>
      <c r="BE285" s="241"/>
      <c r="BF285" s="241"/>
      <c r="BG285" s="241"/>
      <c r="BH285" s="241"/>
      <c r="BI285" s="241"/>
      <c r="BJ285" s="241"/>
      <c r="BK285" s="241"/>
      <c r="BL285" s="241"/>
      <c r="BM285" s="241"/>
      <c r="BN285" s="241"/>
      <c r="BO285" s="241"/>
      <c r="BP285" s="241"/>
      <c r="BQ285" s="241"/>
      <c r="BR285" s="241"/>
      <c r="BS285" s="241"/>
      <c r="BT285" s="241"/>
      <c r="BU285" s="241"/>
      <c r="BV285" s="241"/>
      <c r="BW285" s="241"/>
      <c r="BX285" s="241"/>
      <c r="BY285" s="241"/>
      <c r="BZ285" s="241"/>
      <c r="CA285" s="241"/>
      <c r="CB285" s="241"/>
      <c r="CC285" s="241"/>
      <c r="CD285" s="241"/>
      <c r="CE285" s="241"/>
      <c r="CF285" s="241"/>
      <c r="CG285" s="241"/>
      <c r="CH285" s="241"/>
      <c r="CI285" s="241"/>
      <c r="CJ285" s="241"/>
      <c r="CK285" s="241"/>
      <c r="CL285" s="241"/>
      <c r="CM285" s="241"/>
      <c r="CN285" s="241"/>
      <c r="CO285" s="241"/>
      <c r="CP285" s="241"/>
      <c r="CQ285" s="241"/>
      <c r="CR285" s="241"/>
      <c r="CS285" s="241"/>
      <c r="CT285" s="241"/>
      <c r="CU285" s="241"/>
      <c r="CV285" s="241"/>
      <c r="CW285" s="241"/>
      <c r="CX285" s="241"/>
      <c r="CY285" s="241"/>
      <c r="CZ285" s="241"/>
      <c r="DA285" s="241"/>
    </row>
    <row r="287" spans="1:105">
      <c r="A287" s="242" t="s">
        <v>1679</v>
      </c>
      <c r="B287" s="236">
        <v>1</v>
      </c>
      <c r="C287" s="236">
        <v>2</v>
      </c>
      <c r="D287" s="236">
        <v>3</v>
      </c>
      <c r="E287" s="236">
        <v>4</v>
      </c>
      <c r="F287" s="236">
        <v>5</v>
      </c>
      <c r="G287" s="236">
        <v>6</v>
      </c>
      <c r="H287" s="236">
        <v>7</v>
      </c>
      <c r="I287" s="236">
        <v>8</v>
      </c>
      <c r="J287" s="236">
        <v>9</v>
      </c>
      <c r="K287" s="236">
        <v>10</v>
      </c>
      <c r="L287" s="236">
        <v>11</v>
      </c>
      <c r="M287" s="236">
        <v>12</v>
      </c>
      <c r="N287" s="236">
        <v>78</v>
      </c>
      <c r="O287" s="236">
        <v>1</v>
      </c>
      <c r="P287" s="236">
        <v>2</v>
      </c>
      <c r="Q287" s="236">
        <v>3</v>
      </c>
      <c r="R287" s="236">
        <v>4</v>
      </c>
      <c r="S287" s="236">
        <v>5</v>
      </c>
      <c r="T287" s="236">
        <v>6</v>
      </c>
      <c r="U287" s="236">
        <v>7</v>
      </c>
      <c r="V287" s="236">
        <v>8</v>
      </c>
      <c r="W287" s="236">
        <v>9</v>
      </c>
      <c r="X287" s="236">
        <v>10</v>
      </c>
      <c r="Y287" s="236">
        <v>11</v>
      </c>
      <c r="Z287" s="236">
        <v>12</v>
      </c>
      <c r="AA287" s="236">
        <v>78</v>
      </c>
      <c r="AB287" s="236">
        <v>1</v>
      </c>
      <c r="AC287" s="236">
        <v>2</v>
      </c>
      <c r="AD287" s="236">
        <v>3</v>
      </c>
      <c r="AE287" s="236">
        <v>4</v>
      </c>
      <c r="AF287" s="236">
        <v>5</v>
      </c>
      <c r="AG287" s="236">
        <v>6</v>
      </c>
      <c r="AH287" s="236">
        <v>7</v>
      </c>
      <c r="AI287" s="236">
        <v>8</v>
      </c>
      <c r="AJ287" s="236">
        <v>9</v>
      </c>
      <c r="AK287" s="236">
        <v>10</v>
      </c>
      <c r="AL287" s="236">
        <v>11</v>
      </c>
      <c r="AM287" s="236">
        <v>12</v>
      </c>
      <c r="AN287" s="236">
        <v>78</v>
      </c>
      <c r="AO287" s="236">
        <v>1</v>
      </c>
      <c r="AP287" s="236">
        <v>2</v>
      </c>
      <c r="AQ287" s="236">
        <v>3</v>
      </c>
      <c r="AR287" s="236">
        <v>4</v>
      </c>
      <c r="AS287" s="236">
        <v>5</v>
      </c>
      <c r="AT287" s="236">
        <v>6</v>
      </c>
      <c r="AU287" s="236">
        <v>7</v>
      </c>
      <c r="AV287" s="236">
        <v>8</v>
      </c>
      <c r="AW287" s="236">
        <v>9</v>
      </c>
      <c r="AX287" s="236">
        <v>10</v>
      </c>
      <c r="AY287" s="236">
        <v>11</v>
      </c>
      <c r="AZ287" s="236">
        <v>12</v>
      </c>
      <c r="BA287" s="236">
        <v>78</v>
      </c>
      <c r="BB287" s="236">
        <v>1</v>
      </c>
      <c r="BC287" s="236">
        <v>2</v>
      </c>
      <c r="BD287" s="236">
        <v>3</v>
      </c>
      <c r="BE287" s="236">
        <v>4</v>
      </c>
      <c r="BF287" s="236">
        <v>5</v>
      </c>
      <c r="BG287" s="236">
        <v>6</v>
      </c>
      <c r="BH287" s="236">
        <v>7</v>
      </c>
      <c r="BI287" s="236">
        <v>8</v>
      </c>
      <c r="BJ287" s="236">
        <v>9</v>
      </c>
      <c r="BK287" s="236">
        <v>10</v>
      </c>
      <c r="BL287" s="236">
        <v>11</v>
      </c>
      <c r="BM287" s="236">
        <v>12</v>
      </c>
      <c r="BN287" s="236">
        <v>78</v>
      </c>
      <c r="BO287" s="236">
        <v>1</v>
      </c>
      <c r="BP287" s="236">
        <v>2</v>
      </c>
      <c r="BQ287" s="236">
        <v>3</v>
      </c>
      <c r="BR287" s="236">
        <v>4</v>
      </c>
      <c r="BS287" s="236">
        <v>5</v>
      </c>
      <c r="BT287" s="236">
        <v>6</v>
      </c>
      <c r="BU287" s="236">
        <v>7</v>
      </c>
      <c r="BV287" s="236">
        <v>8</v>
      </c>
      <c r="BW287" s="236">
        <v>9</v>
      </c>
      <c r="BX287" s="236">
        <v>10</v>
      </c>
      <c r="BY287" s="236">
        <v>11</v>
      </c>
      <c r="BZ287" s="236">
        <v>12</v>
      </c>
      <c r="CA287" s="236">
        <v>78</v>
      </c>
      <c r="CB287" s="236">
        <v>1</v>
      </c>
      <c r="CC287" s="236">
        <v>2</v>
      </c>
      <c r="CD287" s="236">
        <v>3</v>
      </c>
      <c r="CE287" s="236">
        <v>4</v>
      </c>
      <c r="CF287" s="236">
        <v>5</v>
      </c>
      <c r="CG287" s="236">
        <v>6</v>
      </c>
      <c r="CH287" s="236">
        <v>7</v>
      </c>
      <c r="CI287" s="236">
        <v>8</v>
      </c>
      <c r="CJ287" s="236">
        <v>9</v>
      </c>
      <c r="CK287" s="236">
        <v>10</v>
      </c>
      <c r="CL287" s="236">
        <v>11</v>
      </c>
      <c r="CM287" s="236">
        <v>12</v>
      </c>
      <c r="CN287" s="236">
        <v>78</v>
      </c>
      <c r="CO287" s="236">
        <v>1</v>
      </c>
      <c r="CP287" s="236">
        <v>2</v>
      </c>
      <c r="CQ287" s="236">
        <v>3</v>
      </c>
      <c r="CR287" s="236">
        <v>4</v>
      </c>
      <c r="CS287" s="236">
        <v>5</v>
      </c>
      <c r="CT287" s="236">
        <v>6</v>
      </c>
      <c r="CU287" s="236">
        <v>7</v>
      </c>
      <c r="CV287" s="236">
        <v>8</v>
      </c>
      <c r="CW287" s="236">
        <v>9</v>
      </c>
      <c r="CX287" s="236">
        <v>10</v>
      </c>
      <c r="CY287" s="236">
        <v>11</v>
      </c>
      <c r="CZ287" s="236">
        <v>12</v>
      </c>
      <c r="DA287" s="236">
        <v>78</v>
      </c>
    </row>
    <row r="288" spans="1:105" s="244" customFormat="1">
      <c r="A288" s="243" t="s">
        <v>1680</v>
      </c>
      <c r="B288" s="244" t="s">
        <v>1681</v>
      </c>
      <c r="C288" s="244" t="s">
        <v>1681</v>
      </c>
      <c r="D288" s="244" t="s">
        <v>1681</v>
      </c>
      <c r="E288" s="244" t="s">
        <v>1681</v>
      </c>
      <c r="F288" s="244" t="s">
        <v>1681</v>
      </c>
      <c r="G288" s="244" t="s">
        <v>1681</v>
      </c>
      <c r="H288" s="244" t="s">
        <v>1681</v>
      </c>
      <c r="I288" s="244" t="s">
        <v>1681</v>
      </c>
      <c r="J288" s="244" t="s">
        <v>1681</v>
      </c>
      <c r="K288" s="244" t="s">
        <v>1681</v>
      </c>
      <c r="L288" s="244" t="s">
        <v>1681</v>
      </c>
      <c r="M288" s="244" t="s">
        <v>1681</v>
      </c>
      <c r="O288" s="244" t="s">
        <v>1681</v>
      </c>
      <c r="P288" s="244" t="s">
        <v>1681</v>
      </c>
      <c r="Q288" s="244" t="s">
        <v>1681</v>
      </c>
      <c r="R288" s="244" t="s">
        <v>1681</v>
      </c>
      <c r="S288" s="244" t="s">
        <v>1681</v>
      </c>
      <c r="T288" s="244" t="s">
        <v>1681</v>
      </c>
      <c r="U288" s="244" t="s">
        <v>1681</v>
      </c>
      <c r="V288" s="244" t="s">
        <v>1681</v>
      </c>
      <c r="W288" s="244" t="s">
        <v>1681</v>
      </c>
      <c r="X288" s="244" t="s">
        <v>1681</v>
      </c>
      <c r="Y288" s="244" t="s">
        <v>1681</v>
      </c>
      <c r="Z288" s="244" t="s">
        <v>1681</v>
      </c>
      <c r="AB288" s="244" t="s">
        <v>1681</v>
      </c>
      <c r="AC288" s="244" t="s">
        <v>1681</v>
      </c>
      <c r="AD288" s="244" t="s">
        <v>1681</v>
      </c>
      <c r="AE288" s="244" t="s">
        <v>1681</v>
      </c>
      <c r="AF288" s="244" t="s">
        <v>1681</v>
      </c>
      <c r="AG288" s="244" t="s">
        <v>1681</v>
      </c>
      <c r="AH288" s="244" t="s">
        <v>1681</v>
      </c>
      <c r="AI288" s="244" t="s">
        <v>1681</v>
      </c>
      <c r="AJ288" s="244" t="s">
        <v>1681</v>
      </c>
      <c r="AK288" s="244" t="s">
        <v>1681</v>
      </c>
      <c r="AL288" s="244" t="s">
        <v>1681</v>
      </c>
      <c r="AM288" s="244" t="s">
        <v>1681</v>
      </c>
      <c r="AO288" s="244" t="s">
        <v>1681</v>
      </c>
      <c r="AP288" s="244" t="s">
        <v>1681</v>
      </c>
      <c r="AQ288" s="244" t="s">
        <v>1681</v>
      </c>
      <c r="AR288" s="244" t="s">
        <v>1681</v>
      </c>
      <c r="AS288" s="244" t="s">
        <v>1681</v>
      </c>
      <c r="AT288" s="244" t="s">
        <v>1681</v>
      </c>
      <c r="AU288" s="244" t="s">
        <v>1681</v>
      </c>
      <c r="AV288" s="244" t="s">
        <v>1681</v>
      </c>
      <c r="AW288" s="244" t="s">
        <v>1681</v>
      </c>
      <c r="AX288" s="244" t="s">
        <v>1681</v>
      </c>
      <c r="AY288" s="244" t="s">
        <v>1681</v>
      </c>
      <c r="AZ288" s="244" t="s">
        <v>1681</v>
      </c>
      <c r="BB288" s="244" t="s">
        <v>1681</v>
      </c>
      <c r="BC288" s="244" t="s">
        <v>1681</v>
      </c>
      <c r="BD288" s="244" t="s">
        <v>1681</v>
      </c>
      <c r="BE288" s="244" t="s">
        <v>1681</v>
      </c>
      <c r="BF288" s="244" t="s">
        <v>1681</v>
      </c>
      <c r="BG288" s="244" t="s">
        <v>1681</v>
      </c>
      <c r="BH288" s="244" t="s">
        <v>1681</v>
      </c>
      <c r="BI288" s="244" t="s">
        <v>1681</v>
      </c>
      <c r="BJ288" s="244" t="s">
        <v>1681</v>
      </c>
      <c r="BK288" s="244" t="s">
        <v>1681</v>
      </c>
      <c r="BL288" s="244" t="s">
        <v>1681</v>
      </c>
      <c r="BM288" s="244" t="s">
        <v>1681</v>
      </c>
      <c r="BO288" s="244" t="s">
        <v>1681</v>
      </c>
      <c r="BP288" s="244" t="s">
        <v>1681</v>
      </c>
      <c r="BQ288" s="244" t="s">
        <v>1681</v>
      </c>
      <c r="BR288" s="244" t="s">
        <v>1681</v>
      </c>
      <c r="BS288" s="244" t="s">
        <v>1681</v>
      </c>
      <c r="BT288" s="244" t="s">
        <v>1681</v>
      </c>
      <c r="BU288" s="244" t="s">
        <v>1681</v>
      </c>
      <c r="BV288" s="244" t="s">
        <v>1681</v>
      </c>
      <c r="BW288" s="244" t="s">
        <v>1681</v>
      </c>
      <c r="BX288" s="244" t="s">
        <v>1681</v>
      </c>
      <c r="BY288" s="244" t="s">
        <v>1681</v>
      </c>
      <c r="BZ288" s="244" t="s">
        <v>1681</v>
      </c>
      <c r="CB288" s="244" t="s">
        <v>1681</v>
      </c>
      <c r="CC288" s="244" t="s">
        <v>1681</v>
      </c>
      <c r="CD288" s="244" t="s">
        <v>1681</v>
      </c>
      <c r="CE288" s="244" t="s">
        <v>1681</v>
      </c>
      <c r="CF288" s="244" t="s">
        <v>1681</v>
      </c>
      <c r="CG288" s="244" t="s">
        <v>1681</v>
      </c>
      <c r="CH288" s="244" t="s">
        <v>1681</v>
      </c>
      <c r="CI288" s="244" t="s">
        <v>1681</v>
      </c>
      <c r="CJ288" s="244" t="s">
        <v>1681</v>
      </c>
      <c r="CK288" s="244" t="s">
        <v>1681</v>
      </c>
      <c r="CL288" s="244" t="s">
        <v>1681</v>
      </c>
      <c r="CM288" s="244" t="s">
        <v>1681</v>
      </c>
      <c r="CO288" s="244" t="s">
        <v>1681</v>
      </c>
      <c r="CP288" s="244" t="s">
        <v>1681</v>
      </c>
      <c r="CQ288" s="244" t="s">
        <v>1681</v>
      </c>
      <c r="CR288" s="244" t="s">
        <v>1681</v>
      </c>
      <c r="CS288" s="244" t="s">
        <v>1681</v>
      </c>
      <c r="CT288" s="244" t="s">
        <v>1681</v>
      </c>
      <c r="CU288" s="244" t="s">
        <v>1681</v>
      </c>
      <c r="CV288" s="244" t="s">
        <v>1681</v>
      </c>
      <c r="CW288" s="244" t="s">
        <v>1681</v>
      </c>
      <c r="CX288" s="244" t="s">
        <v>1681</v>
      </c>
      <c r="CY288" s="244" t="s">
        <v>1681</v>
      </c>
      <c r="CZ288" s="244" t="s">
        <v>1681</v>
      </c>
    </row>
    <row r="289" spans="1:105" s="244" customFormat="1">
      <c r="A289" s="243" t="s">
        <v>1682</v>
      </c>
      <c r="B289" s="244" t="s">
        <v>1683</v>
      </c>
      <c r="C289" s="244" t="s">
        <v>1683</v>
      </c>
      <c r="D289" s="244" t="s">
        <v>1683</v>
      </c>
      <c r="E289" s="244" t="s">
        <v>1683</v>
      </c>
      <c r="F289" s="244" t="s">
        <v>1683</v>
      </c>
      <c r="G289" s="244" t="s">
        <v>1683</v>
      </c>
      <c r="H289" s="244" t="s">
        <v>1683</v>
      </c>
      <c r="I289" s="244" t="s">
        <v>1683</v>
      </c>
      <c r="J289" s="244" t="s">
        <v>1683</v>
      </c>
      <c r="K289" s="244" t="s">
        <v>1683</v>
      </c>
      <c r="L289" s="244" t="s">
        <v>1683</v>
      </c>
      <c r="M289" s="244" t="s">
        <v>1683</v>
      </c>
      <c r="O289" s="244" t="s">
        <v>1683</v>
      </c>
      <c r="P289" s="244" t="s">
        <v>1683</v>
      </c>
      <c r="Q289" s="244" t="s">
        <v>1683</v>
      </c>
      <c r="R289" s="244" t="s">
        <v>1683</v>
      </c>
      <c r="S289" s="244" t="s">
        <v>1683</v>
      </c>
      <c r="T289" s="244" t="s">
        <v>1683</v>
      </c>
      <c r="U289" s="244" t="s">
        <v>1683</v>
      </c>
      <c r="V289" s="244" t="s">
        <v>1683</v>
      </c>
      <c r="W289" s="244" t="s">
        <v>1683</v>
      </c>
      <c r="X289" s="244" t="s">
        <v>1683</v>
      </c>
      <c r="Y289" s="244" t="s">
        <v>1683</v>
      </c>
      <c r="Z289" s="244" t="s">
        <v>1683</v>
      </c>
      <c r="AB289" s="244" t="s">
        <v>1683</v>
      </c>
      <c r="AC289" s="244" t="s">
        <v>1683</v>
      </c>
      <c r="AD289" s="244" t="s">
        <v>1683</v>
      </c>
      <c r="AE289" s="244" t="s">
        <v>1683</v>
      </c>
      <c r="AF289" s="244" t="s">
        <v>1683</v>
      </c>
      <c r="AG289" s="244" t="s">
        <v>1683</v>
      </c>
      <c r="AH289" s="244" t="s">
        <v>1683</v>
      </c>
      <c r="AI289" s="244" t="s">
        <v>1683</v>
      </c>
      <c r="AJ289" s="244" t="s">
        <v>1683</v>
      </c>
      <c r="AK289" s="244" t="s">
        <v>1683</v>
      </c>
      <c r="AL289" s="244" t="s">
        <v>1683</v>
      </c>
      <c r="AM289" s="244" t="s">
        <v>1683</v>
      </c>
      <c r="AO289" s="244" t="s">
        <v>1683</v>
      </c>
      <c r="AP289" s="244" t="s">
        <v>1683</v>
      </c>
      <c r="AQ289" s="244" t="s">
        <v>1683</v>
      </c>
      <c r="AR289" s="244" t="s">
        <v>1683</v>
      </c>
      <c r="AS289" s="244" t="s">
        <v>1683</v>
      </c>
      <c r="AT289" s="244" t="s">
        <v>1683</v>
      </c>
      <c r="AU289" s="244" t="s">
        <v>1683</v>
      </c>
      <c r="AV289" s="244" t="s">
        <v>1683</v>
      </c>
      <c r="AW289" s="244" t="s">
        <v>1683</v>
      </c>
      <c r="AX289" s="244" t="s">
        <v>1683</v>
      </c>
      <c r="AY289" s="244" t="s">
        <v>1683</v>
      </c>
      <c r="AZ289" s="244" t="s">
        <v>1683</v>
      </c>
      <c r="BB289" s="244" t="s">
        <v>1683</v>
      </c>
      <c r="BC289" s="244" t="s">
        <v>1683</v>
      </c>
      <c r="BD289" s="244" t="s">
        <v>1683</v>
      </c>
      <c r="BE289" s="244" t="s">
        <v>1683</v>
      </c>
      <c r="BF289" s="244" t="s">
        <v>1683</v>
      </c>
      <c r="BG289" s="244" t="s">
        <v>1683</v>
      </c>
      <c r="BH289" s="244" t="s">
        <v>1683</v>
      </c>
      <c r="BI289" s="244" t="s">
        <v>1683</v>
      </c>
      <c r="BJ289" s="244" t="s">
        <v>1683</v>
      </c>
      <c r="BK289" s="244" t="s">
        <v>1683</v>
      </c>
      <c r="BL289" s="244" t="s">
        <v>1683</v>
      </c>
      <c r="BM289" s="244" t="s">
        <v>1683</v>
      </c>
      <c r="BO289" s="244" t="s">
        <v>1683</v>
      </c>
      <c r="BP289" s="244" t="s">
        <v>1683</v>
      </c>
      <c r="BQ289" s="244" t="s">
        <v>1683</v>
      </c>
      <c r="BR289" s="244" t="s">
        <v>1683</v>
      </c>
      <c r="BS289" s="244" t="s">
        <v>1683</v>
      </c>
      <c r="BT289" s="244" t="s">
        <v>1683</v>
      </c>
      <c r="BU289" s="244" t="s">
        <v>1683</v>
      </c>
      <c r="BV289" s="244" t="s">
        <v>1683</v>
      </c>
      <c r="BW289" s="244" t="s">
        <v>1683</v>
      </c>
      <c r="BX289" s="244" t="s">
        <v>1683</v>
      </c>
      <c r="BY289" s="244" t="s">
        <v>1683</v>
      </c>
      <c r="BZ289" s="244" t="s">
        <v>1683</v>
      </c>
      <c r="CB289" s="244" t="s">
        <v>1683</v>
      </c>
      <c r="CC289" s="244" t="s">
        <v>1683</v>
      </c>
      <c r="CD289" s="244" t="s">
        <v>1683</v>
      </c>
      <c r="CE289" s="244" t="s">
        <v>1683</v>
      </c>
      <c r="CF289" s="244" t="s">
        <v>1683</v>
      </c>
      <c r="CG289" s="244" t="s">
        <v>1683</v>
      </c>
      <c r="CH289" s="244" t="s">
        <v>1683</v>
      </c>
      <c r="CI289" s="244" t="s">
        <v>1683</v>
      </c>
      <c r="CJ289" s="244" t="s">
        <v>1683</v>
      </c>
      <c r="CK289" s="244" t="s">
        <v>1683</v>
      </c>
      <c r="CL289" s="244" t="s">
        <v>1683</v>
      </c>
      <c r="CM289" s="244" t="s">
        <v>1683</v>
      </c>
      <c r="CO289" s="244" t="s">
        <v>1683</v>
      </c>
      <c r="CP289" s="244" t="s">
        <v>1683</v>
      </c>
      <c r="CQ289" s="244" t="s">
        <v>1683</v>
      </c>
      <c r="CR289" s="244" t="s">
        <v>1683</v>
      </c>
      <c r="CS289" s="244" t="s">
        <v>1683</v>
      </c>
      <c r="CT289" s="244" t="s">
        <v>1683</v>
      </c>
      <c r="CU289" s="244" t="s">
        <v>1683</v>
      </c>
      <c r="CV289" s="244" t="s">
        <v>1683</v>
      </c>
      <c r="CW289" s="244" t="s">
        <v>1683</v>
      </c>
      <c r="CX289" s="244" t="s">
        <v>1683</v>
      </c>
      <c r="CY289" s="244" t="s">
        <v>1683</v>
      </c>
      <c r="CZ289" s="244" t="s">
        <v>1683</v>
      </c>
    </row>
    <row r="290" spans="1:105" s="244" customFormat="1">
      <c r="A290" s="243" t="s">
        <v>1684</v>
      </c>
      <c r="B290" s="244" t="s">
        <v>1687</v>
      </c>
      <c r="C290" s="244" t="s">
        <v>1687</v>
      </c>
      <c r="D290" s="244" t="s">
        <v>1687</v>
      </c>
      <c r="E290" s="244" t="s">
        <v>1687</v>
      </c>
      <c r="F290" s="244" t="s">
        <v>1687</v>
      </c>
      <c r="G290" s="244" t="s">
        <v>1687</v>
      </c>
      <c r="H290" s="244" t="s">
        <v>1687</v>
      </c>
      <c r="I290" s="244" t="s">
        <v>1687</v>
      </c>
      <c r="J290" s="244" t="s">
        <v>1687</v>
      </c>
      <c r="K290" s="244" t="s">
        <v>1687</v>
      </c>
      <c r="L290" s="244" t="s">
        <v>1687</v>
      </c>
      <c r="M290" s="244" t="s">
        <v>1687</v>
      </c>
      <c r="O290" s="244" t="s">
        <v>1687</v>
      </c>
      <c r="P290" s="244" t="s">
        <v>1687</v>
      </c>
      <c r="Q290" s="244" t="s">
        <v>1687</v>
      </c>
      <c r="R290" s="244" t="s">
        <v>1687</v>
      </c>
      <c r="S290" s="244" t="s">
        <v>1687</v>
      </c>
      <c r="T290" s="244" t="s">
        <v>1687</v>
      </c>
      <c r="U290" s="244" t="s">
        <v>1687</v>
      </c>
      <c r="V290" s="244" t="s">
        <v>1687</v>
      </c>
      <c r="W290" s="244" t="s">
        <v>1687</v>
      </c>
      <c r="X290" s="244" t="s">
        <v>1687</v>
      </c>
      <c r="Y290" s="244" t="s">
        <v>1687</v>
      </c>
      <c r="Z290" s="244" t="s">
        <v>1687</v>
      </c>
      <c r="AB290" s="244" t="s">
        <v>1687</v>
      </c>
      <c r="AC290" s="244" t="s">
        <v>1687</v>
      </c>
      <c r="AD290" s="244" t="s">
        <v>1687</v>
      </c>
      <c r="AE290" s="244" t="s">
        <v>1687</v>
      </c>
      <c r="AF290" s="244" t="s">
        <v>1687</v>
      </c>
      <c r="AG290" s="244" t="s">
        <v>1687</v>
      </c>
      <c r="AH290" s="244" t="s">
        <v>1687</v>
      </c>
      <c r="AI290" s="244" t="s">
        <v>1687</v>
      </c>
      <c r="AJ290" s="244" t="s">
        <v>1687</v>
      </c>
      <c r="AK290" s="244" t="s">
        <v>1687</v>
      </c>
      <c r="AL290" s="244" t="s">
        <v>1687</v>
      </c>
      <c r="AM290" s="244" t="s">
        <v>1687</v>
      </c>
      <c r="AO290" s="244" t="s">
        <v>1687</v>
      </c>
      <c r="AP290" s="244" t="s">
        <v>1687</v>
      </c>
      <c r="AQ290" s="244" t="s">
        <v>1687</v>
      </c>
      <c r="AR290" s="244" t="s">
        <v>1687</v>
      </c>
      <c r="AS290" s="244" t="s">
        <v>1687</v>
      </c>
      <c r="AT290" s="244" t="s">
        <v>1687</v>
      </c>
      <c r="AU290" s="244" t="s">
        <v>1687</v>
      </c>
      <c r="AV290" s="244" t="s">
        <v>1687</v>
      </c>
      <c r="AW290" s="244" t="s">
        <v>1687</v>
      </c>
      <c r="AX290" s="244" t="s">
        <v>1687</v>
      </c>
      <c r="AY290" s="244" t="s">
        <v>1687</v>
      </c>
      <c r="AZ290" s="244" t="s">
        <v>1687</v>
      </c>
      <c r="BB290" s="244" t="s">
        <v>1687</v>
      </c>
      <c r="BC290" s="244" t="s">
        <v>1687</v>
      </c>
      <c r="BD290" s="244" t="s">
        <v>1687</v>
      </c>
      <c r="BE290" s="244" t="s">
        <v>1687</v>
      </c>
      <c r="BF290" s="244" t="s">
        <v>1687</v>
      </c>
      <c r="BG290" s="244" t="s">
        <v>1687</v>
      </c>
      <c r="BH290" s="244" t="s">
        <v>1687</v>
      </c>
      <c r="BI290" s="244" t="s">
        <v>1687</v>
      </c>
      <c r="BJ290" s="244" t="s">
        <v>1687</v>
      </c>
      <c r="BK290" s="244" t="s">
        <v>1687</v>
      </c>
      <c r="BL290" s="244" t="s">
        <v>1687</v>
      </c>
      <c r="BM290" s="244" t="s">
        <v>1687</v>
      </c>
      <c r="BO290" s="244" t="s">
        <v>1687</v>
      </c>
      <c r="BP290" s="244" t="s">
        <v>1687</v>
      </c>
      <c r="BQ290" s="244" t="s">
        <v>1687</v>
      </c>
      <c r="BR290" s="244" t="s">
        <v>1687</v>
      </c>
      <c r="BS290" s="244" t="s">
        <v>1687</v>
      </c>
      <c r="BT290" s="244" t="s">
        <v>1687</v>
      </c>
      <c r="BU290" s="244" t="s">
        <v>1687</v>
      </c>
      <c r="BV290" s="244" t="s">
        <v>1687</v>
      </c>
      <c r="BW290" s="244" t="s">
        <v>1687</v>
      </c>
      <c r="BX290" s="244" t="s">
        <v>1687</v>
      </c>
      <c r="BY290" s="244" t="s">
        <v>1687</v>
      </c>
      <c r="BZ290" s="244" t="s">
        <v>1687</v>
      </c>
      <c r="CB290" s="244" t="s">
        <v>1687</v>
      </c>
      <c r="CC290" s="244" t="s">
        <v>1687</v>
      </c>
      <c r="CD290" s="244" t="s">
        <v>1687</v>
      </c>
      <c r="CE290" s="244" t="s">
        <v>1687</v>
      </c>
      <c r="CF290" s="244" t="s">
        <v>1687</v>
      </c>
      <c r="CG290" s="244" t="s">
        <v>1687</v>
      </c>
      <c r="CH290" s="244" t="s">
        <v>1687</v>
      </c>
      <c r="CI290" s="244" t="s">
        <v>1687</v>
      </c>
      <c r="CJ290" s="244" t="s">
        <v>1687</v>
      </c>
      <c r="CK290" s="244" t="s">
        <v>1687</v>
      </c>
      <c r="CL290" s="244" t="s">
        <v>1687</v>
      </c>
      <c r="CM290" s="244" t="s">
        <v>1687</v>
      </c>
      <c r="CO290" s="244" t="s">
        <v>1687</v>
      </c>
      <c r="CP290" s="244" t="s">
        <v>1687</v>
      </c>
      <c r="CQ290" s="244" t="s">
        <v>1687</v>
      </c>
      <c r="CR290" s="244" t="s">
        <v>1687</v>
      </c>
      <c r="CS290" s="244" t="s">
        <v>1687</v>
      </c>
      <c r="CT290" s="244" t="s">
        <v>1687</v>
      </c>
      <c r="CU290" s="244" t="s">
        <v>1687</v>
      </c>
      <c r="CV290" s="244" t="s">
        <v>1687</v>
      </c>
      <c r="CW290" s="244" t="s">
        <v>1687</v>
      </c>
      <c r="CX290" s="244" t="s">
        <v>1687</v>
      </c>
      <c r="CY290" s="244" t="s">
        <v>1687</v>
      </c>
      <c r="CZ290" s="244" t="s">
        <v>1687</v>
      </c>
    </row>
    <row r="291" spans="1:105" s="244" customFormat="1">
      <c r="A291" s="243" t="s">
        <v>1686</v>
      </c>
      <c r="B291" s="244" t="s">
        <v>1687</v>
      </c>
      <c r="C291" s="244" t="s">
        <v>1687</v>
      </c>
      <c r="D291" s="244" t="s">
        <v>1687</v>
      </c>
      <c r="E291" s="244" t="s">
        <v>1687</v>
      </c>
      <c r="F291" s="244" t="s">
        <v>1687</v>
      </c>
      <c r="G291" s="244" t="s">
        <v>1687</v>
      </c>
      <c r="H291" s="244" t="s">
        <v>1687</v>
      </c>
      <c r="I291" s="244" t="s">
        <v>1687</v>
      </c>
      <c r="J291" s="244" t="s">
        <v>1687</v>
      </c>
      <c r="K291" s="244" t="s">
        <v>1687</v>
      </c>
      <c r="L291" s="244" t="s">
        <v>1687</v>
      </c>
      <c r="M291" s="244" t="s">
        <v>1687</v>
      </c>
      <c r="O291" s="244" t="s">
        <v>1687</v>
      </c>
      <c r="P291" s="244" t="s">
        <v>1687</v>
      </c>
      <c r="Q291" s="244" t="s">
        <v>1687</v>
      </c>
      <c r="R291" s="244" t="s">
        <v>1687</v>
      </c>
      <c r="S291" s="244" t="s">
        <v>1687</v>
      </c>
      <c r="T291" s="244" t="s">
        <v>1687</v>
      </c>
      <c r="U291" s="244" t="s">
        <v>1687</v>
      </c>
      <c r="V291" s="244" t="s">
        <v>1687</v>
      </c>
      <c r="W291" s="244" t="s">
        <v>1687</v>
      </c>
      <c r="X291" s="244" t="s">
        <v>1687</v>
      </c>
      <c r="Y291" s="244" t="s">
        <v>1687</v>
      </c>
      <c r="Z291" s="244" t="s">
        <v>1687</v>
      </c>
      <c r="AB291" s="244" t="s">
        <v>1687</v>
      </c>
      <c r="AC291" s="244" t="s">
        <v>1687</v>
      </c>
      <c r="AD291" s="244" t="s">
        <v>1687</v>
      </c>
      <c r="AE291" s="244" t="s">
        <v>1687</v>
      </c>
      <c r="AF291" s="244" t="s">
        <v>1687</v>
      </c>
      <c r="AG291" s="244" t="s">
        <v>1687</v>
      </c>
      <c r="AH291" s="244" t="s">
        <v>1687</v>
      </c>
      <c r="AI291" s="244" t="s">
        <v>1687</v>
      </c>
      <c r="AJ291" s="244" t="s">
        <v>1687</v>
      </c>
      <c r="AK291" s="244" t="s">
        <v>1687</v>
      </c>
      <c r="AL291" s="244" t="s">
        <v>1687</v>
      </c>
      <c r="AM291" s="244" t="s">
        <v>1687</v>
      </c>
      <c r="AO291" s="244" t="s">
        <v>1687</v>
      </c>
      <c r="AP291" s="244" t="s">
        <v>1687</v>
      </c>
      <c r="AQ291" s="244" t="s">
        <v>1687</v>
      </c>
      <c r="AR291" s="244" t="s">
        <v>1687</v>
      </c>
      <c r="AS291" s="244" t="s">
        <v>1687</v>
      </c>
      <c r="AT291" s="244" t="s">
        <v>1687</v>
      </c>
      <c r="AU291" s="244" t="s">
        <v>1687</v>
      </c>
      <c r="AV291" s="244" t="s">
        <v>1687</v>
      </c>
      <c r="AW291" s="244" t="s">
        <v>1687</v>
      </c>
      <c r="AX291" s="244" t="s">
        <v>1687</v>
      </c>
      <c r="AY291" s="244" t="s">
        <v>1687</v>
      </c>
      <c r="AZ291" s="244" t="s">
        <v>1687</v>
      </c>
      <c r="BB291" s="244" t="s">
        <v>1687</v>
      </c>
      <c r="BC291" s="244" t="s">
        <v>1687</v>
      </c>
      <c r="BD291" s="244" t="s">
        <v>1687</v>
      </c>
      <c r="BE291" s="244" t="s">
        <v>1687</v>
      </c>
      <c r="BF291" s="244" t="s">
        <v>1687</v>
      </c>
      <c r="BG291" s="244" t="s">
        <v>1687</v>
      </c>
      <c r="BH291" s="244" t="s">
        <v>1687</v>
      </c>
      <c r="BI291" s="244" t="s">
        <v>1687</v>
      </c>
      <c r="BJ291" s="244" t="s">
        <v>1687</v>
      </c>
      <c r="BK291" s="244" t="s">
        <v>1687</v>
      </c>
      <c r="BL291" s="244" t="s">
        <v>1687</v>
      </c>
      <c r="BM291" s="244" t="s">
        <v>1687</v>
      </c>
      <c r="BO291" s="244" t="s">
        <v>1687</v>
      </c>
      <c r="BP291" s="244" t="s">
        <v>1687</v>
      </c>
      <c r="BQ291" s="244" t="s">
        <v>1687</v>
      </c>
      <c r="BR291" s="244" t="s">
        <v>1687</v>
      </c>
      <c r="BS291" s="244" t="s">
        <v>1687</v>
      </c>
      <c r="BT291" s="244" t="s">
        <v>1687</v>
      </c>
      <c r="BU291" s="244" t="s">
        <v>1687</v>
      </c>
      <c r="BV291" s="244" t="s">
        <v>1687</v>
      </c>
      <c r="BW291" s="244" t="s">
        <v>1687</v>
      </c>
      <c r="BX291" s="244" t="s">
        <v>1687</v>
      </c>
      <c r="BY291" s="244" t="s">
        <v>1687</v>
      </c>
      <c r="BZ291" s="244" t="s">
        <v>1687</v>
      </c>
      <c r="CB291" s="244" t="s">
        <v>1687</v>
      </c>
      <c r="CC291" s="244" t="s">
        <v>1687</v>
      </c>
      <c r="CD291" s="244" t="s">
        <v>1687</v>
      </c>
      <c r="CE291" s="244" t="s">
        <v>1687</v>
      </c>
      <c r="CF291" s="244" t="s">
        <v>1687</v>
      </c>
      <c r="CG291" s="244" t="s">
        <v>1687</v>
      </c>
      <c r="CH291" s="244" t="s">
        <v>1687</v>
      </c>
      <c r="CI291" s="244" t="s">
        <v>1687</v>
      </c>
      <c r="CJ291" s="244" t="s">
        <v>1687</v>
      </c>
      <c r="CK291" s="244" t="s">
        <v>1687</v>
      </c>
      <c r="CL291" s="244" t="s">
        <v>1687</v>
      </c>
      <c r="CM291" s="244" t="s">
        <v>1687</v>
      </c>
      <c r="CO291" s="244" t="s">
        <v>1687</v>
      </c>
      <c r="CP291" s="244" t="s">
        <v>1687</v>
      </c>
      <c r="CQ291" s="244" t="s">
        <v>1687</v>
      </c>
      <c r="CR291" s="244" t="s">
        <v>1687</v>
      </c>
      <c r="CS291" s="244" t="s">
        <v>1687</v>
      </c>
      <c r="CT291" s="244" t="s">
        <v>1687</v>
      </c>
      <c r="CU291" s="244" t="s">
        <v>1687</v>
      </c>
      <c r="CV291" s="244" t="s">
        <v>1687</v>
      </c>
      <c r="CW291" s="244" t="s">
        <v>1687</v>
      </c>
      <c r="CX291" s="244" t="s">
        <v>1687</v>
      </c>
      <c r="CY291" s="244" t="s">
        <v>1687</v>
      </c>
      <c r="CZ291" s="244" t="s">
        <v>1687</v>
      </c>
    </row>
    <row r="293" spans="1:105">
      <c r="A293" s="242" t="s">
        <v>1688</v>
      </c>
      <c r="B293" s="236">
        <v>0</v>
      </c>
      <c r="C293" s="236">
        <v>0</v>
      </c>
      <c r="D293" s="236">
        <v>0</v>
      </c>
      <c r="E293" s="236">
        <v>0</v>
      </c>
      <c r="F293" s="236">
        <v>0</v>
      </c>
      <c r="G293" s="236">
        <v>0</v>
      </c>
      <c r="H293" s="236">
        <v>0</v>
      </c>
      <c r="I293" s="236">
        <v>0</v>
      </c>
      <c r="J293" s="236">
        <v>0</v>
      </c>
      <c r="K293" s="236">
        <v>0</v>
      </c>
      <c r="L293" s="236">
        <v>0</v>
      </c>
      <c r="M293" s="236">
        <v>0</v>
      </c>
      <c r="N293" s="236">
        <v>0</v>
      </c>
      <c r="O293" s="236">
        <v>0</v>
      </c>
      <c r="P293" s="236">
        <v>0</v>
      </c>
      <c r="Q293" s="236">
        <v>0</v>
      </c>
      <c r="R293" s="236">
        <v>0</v>
      </c>
      <c r="S293" s="236">
        <v>0</v>
      </c>
      <c r="T293" s="236">
        <v>0</v>
      </c>
      <c r="U293" s="236">
        <v>0</v>
      </c>
      <c r="V293" s="236">
        <v>0</v>
      </c>
      <c r="W293" s="236">
        <v>0</v>
      </c>
      <c r="X293" s="236">
        <v>0</v>
      </c>
      <c r="Y293" s="236">
        <v>0</v>
      </c>
      <c r="Z293" s="236">
        <v>0</v>
      </c>
      <c r="AA293" s="236">
        <v>0</v>
      </c>
      <c r="AB293" s="236">
        <v>0</v>
      </c>
      <c r="AC293" s="236">
        <v>0</v>
      </c>
      <c r="AD293" s="236">
        <v>0</v>
      </c>
      <c r="AE293" s="236">
        <v>0</v>
      </c>
      <c r="AF293" s="236">
        <v>0</v>
      </c>
      <c r="AG293" s="236">
        <v>0</v>
      </c>
      <c r="AH293" s="236">
        <v>0</v>
      </c>
      <c r="AI293" s="236">
        <v>0</v>
      </c>
      <c r="AJ293" s="236">
        <v>0</v>
      </c>
      <c r="AK293" s="236">
        <v>0</v>
      </c>
      <c r="AL293" s="236">
        <v>0</v>
      </c>
      <c r="AM293" s="236">
        <v>0</v>
      </c>
      <c r="AN293" s="236">
        <v>0</v>
      </c>
      <c r="AO293" s="236">
        <v>0</v>
      </c>
      <c r="AP293" s="236">
        <v>0</v>
      </c>
      <c r="AQ293" s="236">
        <v>0</v>
      </c>
      <c r="AR293" s="236">
        <v>0</v>
      </c>
      <c r="AS293" s="236">
        <v>0</v>
      </c>
      <c r="AT293" s="236">
        <v>0</v>
      </c>
      <c r="AU293" s="236">
        <v>0</v>
      </c>
      <c r="AV293" s="236">
        <v>0</v>
      </c>
      <c r="AW293" s="236">
        <v>0</v>
      </c>
      <c r="AX293" s="236">
        <v>0</v>
      </c>
      <c r="AY293" s="236">
        <v>0</v>
      </c>
      <c r="AZ293" s="236">
        <v>0</v>
      </c>
      <c r="BA293" s="236">
        <v>0</v>
      </c>
      <c r="BB293" s="236">
        <v>0</v>
      </c>
      <c r="BC293" s="236">
        <v>0</v>
      </c>
      <c r="BD293" s="236">
        <v>0</v>
      </c>
      <c r="BE293" s="236">
        <v>0</v>
      </c>
      <c r="BF293" s="236">
        <v>0</v>
      </c>
      <c r="BG293" s="236">
        <v>0</v>
      </c>
      <c r="BH293" s="236">
        <v>0</v>
      </c>
      <c r="BI293" s="236">
        <v>0</v>
      </c>
      <c r="BJ293" s="236">
        <v>0</v>
      </c>
      <c r="BK293" s="236">
        <v>0</v>
      </c>
      <c r="BL293" s="236">
        <v>0</v>
      </c>
      <c r="BM293" s="236">
        <v>0</v>
      </c>
      <c r="BN293" s="236">
        <v>0</v>
      </c>
      <c r="BO293" s="236">
        <v>0</v>
      </c>
      <c r="BP293" s="236">
        <v>0</v>
      </c>
      <c r="BQ293" s="236">
        <v>0</v>
      </c>
      <c r="BR293" s="236">
        <v>0</v>
      </c>
      <c r="BS293" s="236">
        <v>0</v>
      </c>
      <c r="BT293" s="236">
        <v>0</v>
      </c>
      <c r="BU293" s="236">
        <v>0</v>
      </c>
      <c r="BV293" s="236">
        <v>0</v>
      </c>
      <c r="BW293" s="236">
        <v>0</v>
      </c>
      <c r="BX293" s="236">
        <v>0</v>
      </c>
      <c r="BY293" s="236">
        <v>0</v>
      </c>
      <c r="BZ293" s="236">
        <v>0</v>
      </c>
      <c r="CA293" s="236">
        <v>0</v>
      </c>
      <c r="CB293" s="236">
        <v>0</v>
      </c>
      <c r="CC293" s="236">
        <v>0</v>
      </c>
      <c r="CD293" s="236">
        <v>0</v>
      </c>
      <c r="CE293" s="236">
        <v>0</v>
      </c>
      <c r="CF293" s="236">
        <v>0</v>
      </c>
      <c r="CG293" s="236">
        <v>0</v>
      </c>
      <c r="CH293" s="236">
        <v>0</v>
      </c>
      <c r="CI293" s="236">
        <v>0</v>
      </c>
      <c r="CJ293" s="236">
        <v>0</v>
      </c>
      <c r="CK293" s="236">
        <v>0</v>
      </c>
      <c r="CL293" s="236">
        <v>0</v>
      </c>
      <c r="CM293" s="236">
        <v>0</v>
      </c>
      <c r="CN293" s="236">
        <v>0</v>
      </c>
      <c r="CO293" s="236">
        <v>0</v>
      </c>
      <c r="CP293" s="236">
        <v>0</v>
      </c>
      <c r="CQ293" s="236">
        <v>0</v>
      </c>
      <c r="CR293" s="236">
        <v>0</v>
      </c>
      <c r="CS293" s="236">
        <v>0</v>
      </c>
      <c r="CT293" s="236">
        <v>0</v>
      </c>
      <c r="CU293" s="236">
        <v>0</v>
      </c>
      <c r="CV293" s="236">
        <v>0</v>
      </c>
      <c r="CW293" s="236">
        <v>0</v>
      </c>
      <c r="CX293" s="236">
        <v>0</v>
      </c>
      <c r="CY293" s="236">
        <v>0</v>
      </c>
      <c r="CZ293" s="236">
        <v>0</v>
      </c>
      <c r="DA293" s="236">
        <v>0</v>
      </c>
    </row>
    <row r="294" spans="1:105">
      <c r="A294" s="245" t="s">
        <v>1689</v>
      </c>
    </row>
    <row r="295" spans="1:105">
      <c r="A295" s="242" t="s">
        <v>1690</v>
      </c>
      <c r="B295" s="236">
        <v>0</v>
      </c>
      <c r="C295" s="236">
        <v>0</v>
      </c>
      <c r="D295" s="236">
        <v>0</v>
      </c>
      <c r="E295" s="236">
        <v>0</v>
      </c>
      <c r="F295" s="236">
        <v>0</v>
      </c>
      <c r="G295" s="236">
        <v>0</v>
      </c>
      <c r="H295" s="236">
        <v>0</v>
      </c>
      <c r="I295" s="236">
        <v>0</v>
      </c>
      <c r="J295" s="236">
        <v>0</v>
      </c>
      <c r="K295" s="236">
        <v>0</v>
      </c>
      <c r="L295" s="236">
        <v>0</v>
      </c>
      <c r="M295" s="236">
        <v>0</v>
      </c>
      <c r="N295" s="236">
        <v>0</v>
      </c>
      <c r="O295" s="236">
        <v>0</v>
      </c>
      <c r="P295" s="236">
        <v>0</v>
      </c>
      <c r="Q295" s="236">
        <v>0</v>
      </c>
      <c r="R295" s="236">
        <v>0</v>
      </c>
      <c r="S295" s="236">
        <v>0</v>
      </c>
      <c r="T295" s="236">
        <v>0</v>
      </c>
      <c r="U295" s="236">
        <v>0</v>
      </c>
      <c r="V295" s="236">
        <v>0</v>
      </c>
      <c r="W295" s="236">
        <v>0</v>
      </c>
      <c r="X295" s="236">
        <v>0</v>
      </c>
      <c r="Y295" s="236">
        <v>0</v>
      </c>
      <c r="Z295" s="236">
        <v>0</v>
      </c>
      <c r="AA295" s="236">
        <v>0</v>
      </c>
      <c r="AB295" s="236">
        <v>0</v>
      </c>
      <c r="AC295" s="236">
        <v>0</v>
      </c>
      <c r="AD295" s="236">
        <v>0</v>
      </c>
      <c r="AE295" s="236">
        <v>0</v>
      </c>
      <c r="AF295" s="236">
        <v>0</v>
      </c>
      <c r="AG295" s="236">
        <v>0</v>
      </c>
      <c r="AH295" s="236">
        <v>0</v>
      </c>
      <c r="AI295" s="236">
        <v>0</v>
      </c>
      <c r="AJ295" s="236">
        <v>0</v>
      </c>
      <c r="AK295" s="236">
        <v>0</v>
      </c>
      <c r="AL295" s="236">
        <v>0</v>
      </c>
      <c r="AM295" s="236">
        <v>0</v>
      </c>
      <c r="AN295" s="236">
        <v>0</v>
      </c>
      <c r="AO295" s="236">
        <v>0</v>
      </c>
      <c r="AP295" s="236">
        <v>0</v>
      </c>
      <c r="AQ295" s="236">
        <v>0</v>
      </c>
      <c r="AR295" s="236">
        <v>0</v>
      </c>
      <c r="AS295" s="236">
        <v>0</v>
      </c>
      <c r="AT295" s="236">
        <v>0</v>
      </c>
      <c r="AU295" s="236">
        <v>0</v>
      </c>
      <c r="AV295" s="236">
        <v>0</v>
      </c>
      <c r="AW295" s="236">
        <v>0</v>
      </c>
      <c r="AX295" s="236">
        <v>0</v>
      </c>
      <c r="AY295" s="236">
        <v>0</v>
      </c>
      <c r="AZ295" s="236">
        <v>0</v>
      </c>
      <c r="BA295" s="236">
        <v>0</v>
      </c>
      <c r="BB295" s="236">
        <v>0</v>
      </c>
      <c r="BC295" s="236">
        <v>0</v>
      </c>
      <c r="BD295" s="236">
        <v>0</v>
      </c>
      <c r="BE295" s="236">
        <v>0</v>
      </c>
      <c r="BF295" s="236">
        <v>0</v>
      </c>
      <c r="BG295" s="236">
        <v>0</v>
      </c>
      <c r="BH295" s="236">
        <v>0</v>
      </c>
      <c r="BI295" s="236">
        <v>0</v>
      </c>
      <c r="BJ295" s="236">
        <v>0</v>
      </c>
      <c r="BK295" s="236">
        <v>0</v>
      </c>
      <c r="BL295" s="236">
        <v>0</v>
      </c>
      <c r="BM295" s="236">
        <v>0</v>
      </c>
      <c r="BN295" s="236">
        <v>0</v>
      </c>
      <c r="BO295" s="236">
        <v>0</v>
      </c>
      <c r="BP295" s="236">
        <v>0</v>
      </c>
      <c r="BQ295" s="236">
        <v>0</v>
      </c>
      <c r="BR295" s="236">
        <v>0</v>
      </c>
      <c r="BS295" s="236">
        <v>0</v>
      </c>
      <c r="BT295" s="236">
        <v>0</v>
      </c>
      <c r="BU295" s="236">
        <v>0</v>
      </c>
      <c r="BV295" s="236">
        <v>0</v>
      </c>
      <c r="BW295" s="236">
        <v>0</v>
      </c>
      <c r="BX295" s="236">
        <v>0</v>
      </c>
      <c r="BY295" s="236">
        <v>0</v>
      </c>
      <c r="BZ295" s="236">
        <v>0</v>
      </c>
      <c r="CA295" s="236">
        <v>0</v>
      </c>
      <c r="CB295" s="236">
        <v>0</v>
      </c>
      <c r="CC295" s="236">
        <v>0</v>
      </c>
      <c r="CD295" s="236">
        <v>0</v>
      </c>
      <c r="CE295" s="236">
        <v>0</v>
      </c>
      <c r="CF295" s="236">
        <v>0</v>
      </c>
      <c r="CG295" s="236">
        <v>0</v>
      </c>
      <c r="CH295" s="236">
        <v>0</v>
      </c>
      <c r="CI295" s="236">
        <v>0</v>
      </c>
      <c r="CJ295" s="236">
        <v>0</v>
      </c>
      <c r="CK295" s="236">
        <v>0</v>
      </c>
      <c r="CL295" s="236">
        <v>0</v>
      </c>
      <c r="CM295" s="236">
        <v>0</v>
      </c>
      <c r="CN295" s="236">
        <v>0</v>
      </c>
      <c r="CO295" s="236">
        <v>0</v>
      </c>
      <c r="CP295" s="236">
        <v>0</v>
      </c>
      <c r="CQ295" s="236">
        <v>0</v>
      </c>
      <c r="CR295" s="236">
        <v>0</v>
      </c>
      <c r="CS295" s="236">
        <v>0</v>
      </c>
      <c r="CT295" s="236">
        <v>0</v>
      </c>
      <c r="CU295" s="236">
        <v>0</v>
      </c>
      <c r="CV295" s="236">
        <v>0</v>
      </c>
      <c r="CW295" s="236">
        <v>0</v>
      </c>
      <c r="CX295" s="236">
        <v>0</v>
      </c>
      <c r="CY295" s="236">
        <v>0</v>
      </c>
      <c r="CZ295" s="236">
        <v>0</v>
      </c>
      <c r="DA295" s="236">
        <v>0</v>
      </c>
    </row>
    <row r="296" spans="1:105">
      <c r="A296" s="242" t="s">
        <v>1691</v>
      </c>
      <c r="B296" s="236">
        <v>0</v>
      </c>
      <c r="C296" s="236">
        <v>0</v>
      </c>
      <c r="D296" s="236">
        <v>0</v>
      </c>
      <c r="E296" s="236">
        <v>0</v>
      </c>
      <c r="F296" s="236">
        <v>0</v>
      </c>
      <c r="G296" s="236">
        <v>0</v>
      </c>
      <c r="H296" s="236">
        <v>0</v>
      </c>
      <c r="I296" s="236">
        <v>0</v>
      </c>
      <c r="J296" s="236">
        <v>0</v>
      </c>
      <c r="K296" s="236">
        <v>0</v>
      </c>
      <c r="L296" s="236">
        <v>0</v>
      </c>
      <c r="M296" s="236">
        <v>0</v>
      </c>
      <c r="N296" s="236">
        <v>0</v>
      </c>
      <c r="O296" s="236">
        <v>0</v>
      </c>
      <c r="P296" s="236">
        <v>0</v>
      </c>
      <c r="Q296" s="236">
        <v>0</v>
      </c>
      <c r="R296" s="236">
        <v>0</v>
      </c>
      <c r="S296" s="236">
        <v>0</v>
      </c>
      <c r="T296" s="236">
        <v>0</v>
      </c>
      <c r="U296" s="236">
        <v>0</v>
      </c>
      <c r="V296" s="236">
        <v>0</v>
      </c>
      <c r="W296" s="236">
        <v>0</v>
      </c>
      <c r="X296" s="236">
        <v>0</v>
      </c>
      <c r="Y296" s="236">
        <v>0</v>
      </c>
      <c r="Z296" s="236">
        <v>0</v>
      </c>
      <c r="AA296" s="236">
        <v>0</v>
      </c>
      <c r="AB296" s="236">
        <v>0</v>
      </c>
      <c r="AC296" s="236">
        <v>0</v>
      </c>
      <c r="AD296" s="236">
        <v>0</v>
      </c>
      <c r="AE296" s="236">
        <v>0</v>
      </c>
      <c r="AF296" s="236">
        <v>0</v>
      </c>
      <c r="AG296" s="236">
        <v>0</v>
      </c>
      <c r="AH296" s="236">
        <v>0</v>
      </c>
      <c r="AI296" s="236">
        <v>0</v>
      </c>
      <c r="AJ296" s="236">
        <v>0</v>
      </c>
      <c r="AK296" s="236">
        <v>0</v>
      </c>
      <c r="AL296" s="236">
        <v>0</v>
      </c>
      <c r="AM296" s="236">
        <v>0</v>
      </c>
      <c r="AN296" s="236">
        <v>0</v>
      </c>
      <c r="AO296" s="236">
        <v>0</v>
      </c>
      <c r="AP296" s="236">
        <v>0</v>
      </c>
      <c r="AQ296" s="236">
        <v>0</v>
      </c>
      <c r="AR296" s="236">
        <v>0</v>
      </c>
      <c r="AS296" s="236">
        <v>0</v>
      </c>
      <c r="AT296" s="236">
        <v>0</v>
      </c>
      <c r="AU296" s="236">
        <v>0</v>
      </c>
      <c r="AV296" s="236">
        <v>0</v>
      </c>
      <c r="AW296" s="236">
        <v>0</v>
      </c>
      <c r="AX296" s="236">
        <v>0</v>
      </c>
      <c r="AY296" s="236">
        <v>0</v>
      </c>
      <c r="AZ296" s="236">
        <v>0</v>
      </c>
      <c r="BA296" s="236">
        <v>0</v>
      </c>
      <c r="BB296" s="236">
        <v>0</v>
      </c>
      <c r="BC296" s="236">
        <v>0</v>
      </c>
      <c r="BD296" s="236">
        <v>0</v>
      </c>
      <c r="BE296" s="236">
        <v>0</v>
      </c>
      <c r="BF296" s="236">
        <v>0</v>
      </c>
      <c r="BG296" s="236">
        <v>0</v>
      </c>
      <c r="BH296" s="236">
        <v>0</v>
      </c>
      <c r="BI296" s="236">
        <v>0</v>
      </c>
      <c r="BJ296" s="236">
        <v>0</v>
      </c>
      <c r="BK296" s="236">
        <v>0</v>
      </c>
      <c r="BL296" s="236">
        <v>0</v>
      </c>
      <c r="BM296" s="236">
        <v>0</v>
      </c>
      <c r="BN296" s="236">
        <v>0</v>
      </c>
      <c r="BO296" s="236">
        <v>0</v>
      </c>
      <c r="BP296" s="236">
        <v>0</v>
      </c>
      <c r="BQ296" s="236">
        <v>0</v>
      </c>
      <c r="BR296" s="236">
        <v>0</v>
      </c>
      <c r="BS296" s="236">
        <v>0</v>
      </c>
      <c r="BT296" s="236">
        <v>0</v>
      </c>
      <c r="BU296" s="236">
        <v>0</v>
      </c>
      <c r="BV296" s="236">
        <v>0</v>
      </c>
      <c r="BW296" s="236">
        <v>0</v>
      </c>
      <c r="BX296" s="236">
        <v>0</v>
      </c>
      <c r="BY296" s="236">
        <v>0</v>
      </c>
      <c r="BZ296" s="236">
        <v>0</v>
      </c>
      <c r="CA296" s="236">
        <v>0</v>
      </c>
      <c r="CB296" s="236">
        <v>0</v>
      </c>
      <c r="CC296" s="236">
        <v>0</v>
      </c>
      <c r="CD296" s="236">
        <v>0</v>
      </c>
      <c r="CE296" s="236">
        <v>0</v>
      </c>
      <c r="CF296" s="236">
        <v>0</v>
      </c>
      <c r="CG296" s="236">
        <v>0</v>
      </c>
      <c r="CH296" s="236">
        <v>0</v>
      </c>
      <c r="CI296" s="236">
        <v>0</v>
      </c>
      <c r="CJ296" s="236">
        <v>0</v>
      </c>
      <c r="CK296" s="236">
        <v>0</v>
      </c>
      <c r="CL296" s="236">
        <v>0</v>
      </c>
      <c r="CM296" s="236">
        <v>0</v>
      </c>
      <c r="CN296" s="236">
        <v>0</v>
      </c>
      <c r="CO296" s="236">
        <v>0</v>
      </c>
      <c r="CP296" s="236">
        <v>0</v>
      </c>
      <c r="CQ296" s="236">
        <v>0</v>
      </c>
      <c r="CR296" s="236">
        <v>0</v>
      </c>
      <c r="CS296" s="236">
        <v>0</v>
      </c>
      <c r="CT296" s="236">
        <v>0</v>
      </c>
      <c r="CU296" s="236">
        <v>0</v>
      </c>
      <c r="CV296" s="236">
        <v>0</v>
      </c>
      <c r="CW296" s="236">
        <v>0</v>
      </c>
      <c r="CX296" s="236">
        <v>0</v>
      </c>
      <c r="CY296" s="236">
        <v>0</v>
      </c>
      <c r="CZ296" s="236">
        <v>0</v>
      </c>
      <c r="DA296" s="236">
        <v>0</v>
      </c>
    </row>
    <row r="297" spans="1:105">
      <c r="A297" s="242" t="s">
        <v>1692</v>
      </c>
      <c r="B297" s="236">
        <v>0</v>
      </c>
      <c r="C297" s="236">
        <v>0</v>
      </c>
      <c r="D297" s="236">
        <v>0</v>
      </c>
      <c r="E297" s="236">
        <v>0</v>
      </c>
      <c r="F297" s="236">
        <v>0</v>
      </c>
      <c r="G297" s="236">
        <v>0</v>
      </c>
      <c r="H297" s="236">
        <v>0</v>
      </c>
      <c r="I297" s="236">
        <v>0</v>
      </c>
      <c r="J297" s="236">
        <v>0</v>
      </c>
      <c r="K297" s="236">
        <v>0</v>
      </c>
      <c r="L297" s="236">
        <v>0</v>
      </c>
      <c r="M297" s="236">
        <v>0</v>
      </c>
      <c r="N297" s="236">
        <v>0</v>
      </c>
      <c r="O297" s="236">
        <v>0</v>
      </c>
      <c r="P297" s="236">
        <v>0</v>
      </c>
      <c r="Q297" s="236">
        <v>0</v>
      </c>
      <c r="R297" s="236">
        <v>0</v>
      </c>
      <c r="S297" s="236">
        <v>0</v>
      </c>
      <c r="T297" s="236">
        <v>0</v>
      </c>
      <c r="U297" s="236">
        <v>0</v>
      </c>
      <c r="V297" s="236">
        <v>0</v>
      </c>
      <c r="W297" s="236">
        <v>0</v>
      </c>
      <c r="X297" s="236">
        <v>0</v>
      </c>
      <c r="Y297" s="236">
        <v>0</v>
      </c>
      <c r="Z297" s="236">
        <v>0</v>
      </c>
      <c r="AA297" s="236">
        <v>0</v>
      </c>
      <c r="AB297" s="236">
        <v>0</v>
      </c>
      <c r="AC297" s="236">
        <v>0</v>
      </c>
      <c r="AD297" s="236">
        <v>0</v>
      </c>
      <c r="AE297" s="236">
        <v>0</v>
      </c>
      <c r="AF297" s="236">
        <v>0</v>
      </c>
      <c r="AG297" s="236">
        <v>0</v>
      </c>
      <c r="AH297" s="236">
        <v>0</v>
      </c>
      <c r="AI297" s="236">
        <v>0</v>
      </c>
      <c r="AJ297" s="236">
        <v>0</v>
      </c>
      <c r="AK297" s="236">
        <v>0</v>
      </c>
      <c r="AL297" s="236">
        <v>0</v>
      </c>
      <c r="AM297" s="236">
        <v>0</v>
      </c>
      <c r="AN297" s="236">
        <v>0</v>
      </c>
      <c r="AO297" s="236">
        <v>0</v>
      </c>
      <c r="AP297" s="236">
        <v>0</v>
      </c>
      <c r="AQ297" s="236">
        <v>0</v>
      </c>
      <c r="AR297" s="236">
        <v>0</v>
      </c>
      <c r="AS297" s="236">
        <v>0</v>
      </c>
      <c r="AT297" s="236">
        <v>0</v>
      </c>
      <c r="AU297" s="236">
        <v>0</v>
      </c>
      <c r="AV297" s="236">
        <v>0</v>
      </c>
      <c r="AW297" s="236">
        <v>0</v>
      </c>
      <c r="AX297" s="236">
        <v>0</v>
      </c>
      <c r="AY297" s="236">
        <v>0</v>
      </c>
      <c r="AZ297" s="236">
        <v>0</v>
      </c>
      <c r="BA297" s="236">
        <v>0</v>
      </c>
      <c r="BB297" s="236">
        <v>0</v>
      </c>
      <c r="BC297" s="236">
        <v>0</v>
      </c>
      <c r="BD297" s="236">
        <v>0</v>
      </c>
      <c r="BE297" s="236">
        <v>0</v>
      </c>
      <c r="BF297" s="236">
        <v>0</v>
      </c>
      <c r="BG297" s="236">
        <v>0</v>
      </c>
      <c r="BH297" s="236">
        <v>0</v>
      </c>
      <c r="BI297" s="236">
        <v>0</v>
      </c>
      <c r="BJ297" s="236">
        <v>0</v>
      </c>
      <c r="BK297" s="236">
        <v>0</v>
      </c>
      <c r="BL297" s="236">
        <v>0</v>
      </c>
      <c r="BM297" s="236">
        <v>0</v>
      </c>
      <c r="BN297" s="236">
        <v>0</v>
      </c>
      <c r="BO297" s="236">
        <v>0</v>
      </c>
      <c r="BP297" s="236">
        <v>0</v>
      </c>
      <c r="BQ297" s="236">
        <v>0</v>
      </c>
      <c r="BR297" s="236">
        <v>0</v>
      </c>
      <c r="BS297" s="236">
        <v>0</v>
      </c>
      <c r="BT297" s="236">
        <v>0</v>
      </c>
      <c r="BU297" s="236">
        <v>0</v>
      </c>
      <c r="BV297" s="236">
        <v>0</v>
      </c>
      <c r="BW297" s="236">
        <v>0</v>
      </c>
      <c r="BX297" s="236">
        <v>0</v>
      </c>
      <c r="BY297" s="236">
        <v>0</v>
      </c>
      <c r="BZ297" s="236">
        <v>0</v>
      </c>
      <c r="CA297" s="236">
        <v>0</v>
      </c>
      <c r="CB297" s="236">
        <v>0</v>
      </c>
      <c r="CC297" s="236">
        <v>0</v>
      </c>
      <c r="CD297" s="236">
        <v>0</v>
      </c>
      <c r="CE297" s="236">
        <v>0</v>
      </c>
      <c r="CF297" s="236">
        <v>0</v>
      </c>
      <c r="CG297" s="236">
        <v>0</v>
      </c>
      <c r="CH297" s="236">
        <v>0</v>
      </c>
      <c r="CI297" s="236">
        <v>0</v>
      </c>
      <c r="CJ297" s="236">
        <v>0</v>
      </c>
      <c r="CK297" s="236">
        <v>0</v>
      </c>
      <c r="CL297" s="236">
        <v>0</v>
      </c>
      <c r="CM297" s="236">
        <v>0</v>
      </c>
      <c r="CN297" s="236">
        <v>0</v>
      </c>
      <c r="CO297" s="236">
        <v>0</v>
      </c>
      <c r="CP297" s="236">
        <v>0</v>
      </c>
      <c r="CQ297" s="236">
        <v>0</v>
      </c>
      <c r="CR297" s="236">
        <v>0</v>
      </c>
      <c r="CS297" s="236">
        <v>0</v>
      </c>
      <c r="CT297" s="236">
        <v>0</v>
      </c>
      <c r="CU297" s="236">
        <v>0</v>
      </c>
      <c r="CV297" s="236">
        <v>0</v>
      </c>
      <c r="CW297" s="236">
        <v>0</v>
      </c>
      <c r="CX297" s="236">
        <v>0</v>
      </c>
      <c r="CY297" s="236">
        <v>0</v>
      </c>
      <c r="CZ297" s="236">
        <v>0</v>
      </c>
      <c r="DA297" s="236">
        <v>0</v>
      </c>
    </row>
    <row r="298" spans="1:105">
      <c r="A298" s="242" t="s">
        <v>1693</v>
      </c>
      <c r="B298" s="236">
        <v>0</v>
      </c>
      <c r="C298" s="236">
        <v>0</v>
      </c>
      <c r="D298" s="236">
        <v>0</v>
      </c>
      <c r="E298" s="236">
        <v>0</v>
      </c>
      <c r="F298" s="236">
        <v>0</v>
      </c>
      <c r="G298" s="236">
        <v>0</v>
      </c>
      <c r="H298" s="236">
        <v>0</v>
      </c>
      <c r="I298" s="236">
        <v>0</v>
      </c>
      <c r="J298" s="236">
        <v>0</v>
      </c>
      <c r="K298" s="236">
        <v>0</v>
      </c>
      <c r="L298" s="236">
        <v>0</v>
      </c>
      <c r="M298" s="236">
        <v>0</v>
      </c>
      <c r="N298" s="236">
        <v>0</v>
      </c>
      <c r="O298" s="236">
        <v>0</v>
      </c>
      <c r="P298" s="236">
        <v>0</v>
      </c>
      <c r="Q298" s="236">
        <v>0</v>
      </c>
      <c r="R298" s="236">
        <v>0</v>
      </c>
      <c r="S298" s="236">
        <v>0</v>
      </c>
      <c r="T298" s="236">
        <v>0</v>
      </c>
      <c r="U298" s="236">
        <v>0</v>
      </c>
      <c r="V298" s="236">
        <v>0</v>
      </c>
      <c r="W298" s="236">
        <v>0</v>
      </c>
      <c r="X298" s="236">
        <v>0</v>
      </c>
      <c r="Y298" s="236">
        <v>0</v>
      </c>
      <c r="Z298" s="236">
        <v>0</v>
      </c>
      <c r="AA298" s="236">
        <v>0</v>
      </c>
      <c r="AB298" s="236">
        <v>0</v>
      </c>
      <c r="AC298" s="236">
        <v>0</v>
      </c>
      <c r="AD298" s="236">
        <v>0</v>
      </c>
      <c r="AE298" s="236">
        <v>0</v>
      </c>
      <c r="AF298" s="236">
        <v>0</v>
      </c>
      <c r="AG298" s="236">
        <v>0</v>
      </c>
      <c r="AH298" s="236">
        <v>0</v>
      </c>
      <c r="AI298" s="236">
        <v>0</v>
      </c>
      <c r="AJ298" s="236">
        <v>0</v>
      </c>
      <c r="AK298" s="236">
        <v>0</v>
      </c>
      <c r="AL298" s="236">
        <v>0</v>
      </c>
      <c r="AM298" s="236">
        <v>0</v>
      </c>
      <c r="AN298" s="236">
        <v>0</v>
      </c>
      <c r="AO298" s="236">
        <v>0</v>
      </c>
      <c r="AP298" s="236">
        <v>0</v>
      </c>
      <c r="AQ298" s="236">
        <v>0</v>
      </c>
      <c r="AR298" s="236">
        <v>0</v>
      </c>
      <c r="AS298" s="236">
        <v>0</v>
      </c>
      <c r="AT298" s="236">
        <v>0</v>
      </c>
      <c r="AU298" s="236">
        <v>0</v>
      </c>
      <c r="AV298" s="236">
        <v>0</v>
      </c>
      <c r="AW298" s="236">
        <v>0</v>
      </c>
      <c r="AX298" s="236">
        <v>0</v>
      </c>
      <c r="AY298" s="236">
        <v>0</v>
      </c>
      <c r="AZ298" s="236">
        <v>0</v>
      </c>
      <c r="BA298" s="236">
        <v>0</v>
      </c>
      <c r="BB298" s="236">
        <v>0</v>
      </c>
      <c r="BC298" s="236">
        <v>0</v>
      </c>
      <c r="BD298" s="236">
        <v>0</v>
      </c>
      <c r="BE298" s="236">
        <v>0</v>
      </c>
      <c r="BF298" s="236">
        <v>0</v>
      </c>
      <c r="BG298" s="236">
        <v>0</v>
      </c>
      <c r="BH298" s="236">
        <v>0</v>
      </c>
      <c r="BI298" s="236">
        <v>0</v>
      </c>
      <c r="BJ298" s="236">
        <v>0</v>
      </c>
      <c r="BK298" s="236">
        <v>0</v>
      </c>
      <c r="BL298" s="236">
        <v>0</v>
      </c>
      <c r="BM298" s="236">
        <v>0</v>
      </c>
      <c r="BN298" s="236">
        <v>0</v>
      </c>
      <c r="BO298" s="236">
        <v>0</v>
      </c>
      <c r="BP298" s="236">
        <v>0</v>
      </c>
      <c r="BQ298" s="236">
        <v>0</v>
      </c>
      <c r="BR298" s="236">
        <v>0</v>
      </c>
      <c r="BS298" s="236">
        <v>0</v>
      </c>
      <c r="BT298" s="236">
        <v>0</v>
      </c>
      <c r="BU298" s="236">
        <v>0</v>
      </c>
      <c r="BV298" s="236">
        <v>0</v>
      </c>
      <c r="BW298" s="236">
        <v>0</v>
      </c>
      <c r="BX298" s="236">
        <v>0</v>
      </c>
      <c r="BY298" s="236">
        <v>0</v>
      </c>
      <c r="BZ298" s="236">
        <v>0</v>
      </c>
      <c r="CA298" s="236">
        <v>0</v>
      </c>
      <c r="CB298" s="236">
        <v>0</v>
      </c>
      <c r="CC298" s="236">
        <v>0</v>
      </c>
      <c r="CD298" s="236">
        <v>0</v>
      </c>
      <c r="CE298" s="236">
        <v>0</v>
      </c>
      <c r="CF298" s="236">
        <v>0</v>
      </c>
      <c r="CG298" s="236">
        <v>0</v>
      </c>
      <c r="CH298" s="236">
        <v>0</v>
      </c>
      <c r="CI298" s="236">
        <v>0</v>
      </c>
      <c r="CJ298" s="236">
        <v>0</v>
      </c>
      <c r="CK298" s="236">
        <v>0</v>
      </c>
      <c r="CL298" s="236">
        <v>0</v>
      </c>
      <c r="CM298" s="236">
        <v>0</v>
      </c>
      <c r="CN298" s="236">
        <v>0</v>
      </c>
      <c r="CO298" s="236">
        <v>0</v>
      </c>
      <c r="CP298" s="236">
        <v>0</v>
      </c>
      <c r="CQ298" s="236">
        <v>0</v>
      </c>
      <c r="CR298" s="236">
        <v>0</v>
      </c>
      <c r="CS298" s="236">
        <v>0</v>
      </c>
      <c r="CT298" s="236">
        <v>0</v>
      </c>
      <c r="CU298" s="236">
        <v>0</v>
      </c>
      <c r="CV298" s="236">
        <v>0</v>
      </c>
      <c r="CW298" s="236">
        <v>0</v>
      </c>
      <c r="CX298" s="236">
        <v>0</v>
      </c>
      <c r="CY298" s="236">
        <v>0</v>
      </c>
      <c r="CZ298" s="236">
        <v>0</v>
      </c>
      <c r="DA298" s="236">
        <v>0</v>
      </c>
    </row>
    <row r="300" spans="1:105">
      <c r="A300" s="245" t="s">
        <v>1694</v>
      </c>
    </row>
    <row r="301" spans="1:105">
      <c r="A301" s="242" t="s">
        <v>1695</v>
      </c>
      <c r="B301" s="236">
        <v>0</v>
      </c>
      <c r="C301" s="236">
        <v>0</v>
      </c>
      <c r="D301" s="236">
        <v>0</v>
      </c>
      <c r="E301" s="236">
        <v>0</v>
      </c>
      <c r="F301" s="236">
        <v>0</v>
      </c>
      <c r="G301" s="236">
        <v>0</v>
      </c>
      <c r="H301" s="236">
        <v>0</v>
      </c>
      <c r="I301" s="236">
        <v>0</v>
      </c>
      <c r="J301" s="236">
        <v>0</v>
      </c>
      <c r="K301" s="236">
        <v>0</v>
      </c>
      <c r="L301" s="236">
        <v>0</v>
      </c>
      <c r="M301" s="236">
        <v>0</v>
      </c>
      <c r="N301" s="236">
        <v>0</v>
      </c>
      <c r="O301" s="236">
        <v>0</v>
      </c>
      <c r="P301" s="236">
        <v>0</v>
      </c>
      <c r="Q301" s="236">
        <v>0</v>
      </c>
      <c r="R301" s="236">
        <v>0</v>
      </c>
      <c r="S301" s="236">
        <v>0</v>
      </c>
      <c r="T301" s="236">
        <v>0</v>
      </c>
      <c r="U301" s="236">
        <v>0</v>
      </c>
      <c r="V301" s="236">
        <v>0</v>
      </c>
      <c r="W301" s="236">
        <v>0</v>
      </c>
      <c r="X301" s="236">
        <v>0</v>
      </c>
      <c r="Y301" s="236">
        <v>0</v>
      </c>
      <c r="Z301" s="236">
        <v>0</v>
      </c>
      <c r="AA301" s="236">
        <v>0</v>
      </c>
      <c r="AB301" s="236">
        <v>0</v>
      </c>
      <c r="AC301" s="236">
        <v>0</v>
      </c>
      <c r="AD301" s="236">
        <v>0</v>
      </c>
      <c r="AE301" s="236">
        <v>0</v>
      </c>
      <c r="AF301" s="236">
        <v>0</v>
      </c>
      <c r="AG301" s="236">
        <v>0</v>
      </c>
      <c r="AH301" s="236">
        <v>0</v>
      </c>
      <c r="AI301" s="236">
        <v>0</v>
      </c>
      <c r="AJ301" s="236">
        <v>0</v>
      </c>
      <c r="AK301" s="236">
        <v>0</v>
      </c>
      <c r="AL301" s="236">
        <v>0</v>
      </c>
      <c r="AM301" s="236">
        <v>0</v>
      </c>
      <c r="AN301" s="236">
        <v>0</v>
      </c>
      <c r="AO301" s="236">
        <v>0</v>
      </c>
      <c r="AP301" s="236">
        <v>0</v>
      </c>
      <c r="AQ301" s="236">
        <v>0</v>
      </c>
      <c r="AR301" s="236">
        <v>0</v>
      </c>
      <c r="AS301" s="236">
        <v>0</v>
      </c>
      <c r="AT301" s="236">
        <v>0</v>
      </c>
      <c r="AU301" s="236">
        <v>0</v>
      </c>
      <c r="AV301" s="236">
        <v>0</v>
      </c>
      <c r="AW301" s="236">
        <v>0</v>
      </c>
      <c r="AX301" s="236">
        <v>0</v>
      </c>
      <c r="AY301" s="236">
        <v>0</v>
      </c>
      <c r="AZ301" s="236">
        <v>0</v>
      </c>
      <c r="BA301" s="236">
        <v>0</v>
      </c>
      <c r="BB301" s="236">
        <v>0</v>
      </c>
      <c r="BC301" s="236">
        <v>0</v>
      </c>
      <c r="BD301" s="236">
        <v>0</v>
      </c>
      <c r="BE301" s="236">
        <v>0</v>
      </c>
      <c r="BF301" s="236">
        <v>0</v>
      </c>
      <c r="BG301" s="236">
        <v>0</v>
      </c>
      <c r="BH301" s="236">
        <v>0</v>
      </c>
      <c r="BI301" s="236">
        <v>0</v>
      </c>
      <c r="BJ301" s="236">
        <v>0</v>
      </c>
      <c r="BK301" s="236">
        <v>0</v>
      </c>
      <c r="BL301" s="236">
        <v>0</v>
      </c>
      <c r="BM301" s="236">
        <v>0</v>
      </c>
      <c r="BN301" s="236">
        <v>0</v>
      </c>
      <c r="BO301" s="236">
        <v>0</v>
      </c>
      <c r="BP301" s="236">
        <v>0</v>
      </c>
      <c r="BQ301" s="236">
        <v>0</v>
      </c>
      <c r="BR301" s="236">
        <v>0</v>
      </c>
      <c r="BS301" s="236">
        <v>0</v>
      </c>
      <c r="BT301" s="236">
        <v>0</v>
      </c>
      <c r="BU301" s="236">
        <v>0</v>
      </c>
      <c r="BV301" s="236">
        <v>0</v>
      </c>
      <c r="BW301" s="236">
        <v>0</v>
      </c>
      <c r="BX301" s="236">
        <v>0</v>
      </c>
      <c r="BY301" s="236">
        <v>0</v>
      </c>
      <c r="BZ301" s="236">
        <v>0</v>
      </c>
      <c r="CA301" s="236">
        <v>0</v>
      </c>
      <c r="CB301" s="236">
        <v>0</v>
      </c>
      <c r="CC301" s="236">
        <v>0</v>
      </c>
      <c r="CD301" s="236">
        <v>0</v>
      </c>
      <c r="CE301" s="236">
        <v>0</v>
      </c>
      <c r="CF301" s="236">
        <v>0</v>
      </c>
      <c r="CG301" s="236">
        <v>0</v>
      </c>
      <c r="CH301" s="236">
        <v>0</v>
      </c>
      <c r="CI301" s="236">
        <v>0</v>
      </c>
      <c r="CJ301" s="236">
        <v>0</v>
      </c>
      <c r="CK301" s="236">
        <v>0</v>
      </c>
      <c r="CL301" s="236">
        <v>0</v>
      </c>
      <c r="CM301" s="236">
        <v>0</v>
      </c>
      <c r="CN301" s="236">
        <v>0</v>
      </c>
      <c r="CO301" s="236">
        <v>0</v>
      </c>
      <c r="CP301" s="236">
        <v>0</v>
      </c>
      <c r="CQ301" s="236">
        <v>0</v>
      </c>
      <c r="CR301" s="236">
        <v>0</v>
      </c>
      <c r="CS301" s="236">
        <v>0</v>
      </c>
      <c r="CT301" s="236">
        <v>0</v>
      </c>
      <c r="CU301" s="236">
        <v>0</v>
      </c>
      <c r="CV301" s="236">
        <v>0</v>
      </c>
      <c r="CW301" s="236">
        <v>0</v>
      </c>
      <c r="CX301" s="236">
        <v>0</v>
      </c>
      <c r="CY301" s="236">
        <v>0</v>
      </c>
      <c r="CZ301" s="236">
        <v>0</v>
      </c>
      <c r="DA301" s="236">
        <v>0</v>
      </c>
    </row>
    <row r="302" spans="1:105">
      <c r="A302" s="242" t="s">
        <v>1696</v>
      </c>
      <c r="B302" s="236">
        <v>0</v>
      </c>
      <c r="C302" s="236">
        <v>0</v>
      </c>
      <c r="D302" s="236">
        <v>0</v>
      </c>
      <c r="E302" s="236">
        <v>0</v>
      </c>
      <c r="F302" s="236">
        <v>0</v>
      </c>
      <c r="G302" s="236">
        <v>0</v>
      </c>
      <c r="H302" s="236">
        <v>0</v>
      </c>
      <c r="I302" s="236">
        <v>0</v>
      </c>
      <c r="J302" s="236">
        <v>0</v>
      </c>
      <c r="K302" s="236">
        <v>0</v>
      </c>
      <c r="L302" s="236">
        <v>0</v>
      </c>
      <c r="M302" s="236">
        <v>0</v>
      </c>
      <c r="N302" s="236">
        <v>0</v>
      </c>
      <c r="O302" s="236">
        <v>0</v>
      </c>
      <c r="P302" s="236">
        <v>0</v>
      </c>
      <c r="Q302" s="236">
        <v>0</v>
      </c>
      <c r="R302" s="236">
        <v>0</v>
      </c>
      <c r="S302" s="236">
        <v>0</v>
      </c>
      <c r="T302" s="236">
        <v>0</v>
      </c>
      <c r="U302" s="236">
        <v>0</v>
      </c>
      <c r="V302" s="236">
        <v>0</v>
      </c>
      <c r="W302" s="236">
        <v>0</v>
      </c>
      <c r="X302" s="236">
        <v>0</v>
      </c>
      <c r="Y302" s="236">
        <v>0</v>
      </c>
      <c r="Z302" s="236">
        <v>0</v>
      </c>
      <c r="AA302" s="236">
        <v>0</v>
      </c>
      <c r="AB302" s="236">
        <v>0</v>
      </c>
      <c r="AC302" s="236">
        <v>0</v>
      </c>
      <c r="AD302" s="236">
        <v>0</v>
      </c>
      <c r="AE302" s="236">
        <v>0</v>
      </c>
      <c r="AF302" s="236">
        <v>0</v>
      </c>
      <c r="AG302" s="236">
        <v>0</v>
      </c>
      <c r="AH302" s="236">
        <v>0</v>
      </c>
      <c r="AI302" s="236">
        <v>0</v>
      </c>
      <c r="AJ302" s="236">
        <v>0</v>
      </c>
      <c r="AK302" s="236">
        <v>0</v>
      </c>
      <c r="AL302" s="236">
        <v>0</v>
      </c>
      <c r="AM302" s="236">
        <v>0</v>
      </c>
      <c r="AN302" s="236">
        <v>0</v>
      </c>
      <c r="AO302" s="236">
        <v>0</v>
      </c>
      <c r="AP302" s="236">
        <v>0</v>
      </c>
      <c r="AQ302" s="236">
        <v>0</v>
      </c>
      <c r="AR302" s="236">
        <v>0</v>
      </c>
      <c r="AS302" s="236">
        <v>0</v>
      </c>
      <c r="AT302" s="236">
        <v>0</v>
      </c>
      <c r="AU302" s="236">
        <v>0</v>
      </c>
      <c r="AV302" s="236">
        <v>0</v>
      </c>
      <c r="AW302" s="236">
        <v>0</v>
      </c>
      <c r="AX302" s="236">
        <v>0</v>
      </c>
      <c r="AY302" s="236">
        <v>0</v>
      </c>
      <c r="AZ302" s="236">
        <v>0</v>
      </c>
      <c r="BA302" s="236">
        <v>0</v>
      </c>
      <c r="BB302" s="236">
        <v>0</v>
      </c>
      <c r="BC302" s="236">
        <v>0</v>
      </c>
      <c r="BD302" s="236">
        <v>0</v>
      </c>
      <c r="BE302" s="236">
        <v>0</v>
      </c>
      <c r="BF302" s="236">
        <v>0</v>
      </c>
      <c r="BG302" s="236">
        <v>0</v>
      </c>
      <c r="BH302" s="236">
        <v>0</v>
      </c>
      <c r="BI302" s="236">
        <v>0</v>
      </c>
      <c r="BJ302" s="236">
        <v>0</v>
      </c>
      <c r="BK302" s="236">
        <v>0</v>
      </c>
      <c r="BL302" s="236">
        <v>0</v>
      </c>
      <c r="BM302" s="236">
        <v>0</v>
      </c>
      <c r="BN302" s="236">
        <v>0</v>
      </c>
      <c r="BO302" s="236">
        <v>0</v>
      </c>
      <c r="BP302" s="236">
        <v>0</v>
      </c>
      <c r="BQ302" s="236">
        <v>0</v>
      </c>
      <c r="BR302" s="236">
        <v>0</v>
      </c>
      <c r="BS302" s="236">
        <v>0</v>
      </c>
      <c r="BT302" s="236">
        <v>0</v>
      </c>
      <c r="BU302" s="236">
        <v>0</v>
      </c>
      <c r="BV302" s="236">
        <v>0</v>
      </c>
      <c r="BW302" s="236">
        <v>0</v>
      </c>
      <c r="BX302" s="236">
        <v>0</v>
      </c>
      <c r="BY302" s="236">
        <v>0</v>
      </c>
      <c r="BZ302" s="236">
        <v>0</v>
      </c>
      <c r="CA302" s="236">
        <v>0</v>
      </c>
      <c r="CB302" s="236">
        <v>0</v>
      </c>
      <c r="CC302" s="236">
        <v>0</v>
      </c>
      <c r="CD302" s="236">
        <v>0</v>
      </c>
      <c r="CE302" s="236">
        <v>0</v>
      </c>
      <c r="CF302" s="236">
        <v>0</v>
      </c>
      <c r="CG302" s="236">
        <v>0</v>
      </c>
      <c r="CH302" s="236">
        <v>0</v>
      </c>
      <c r="CI302" s="236">
        <v>0</v>
      </c>
      <c r="CJ302" s="236">
        <v>0</v>
      </c>
      <c r="CK302" s="236">
        <v>0</v>
      </c>
      <c r="CL302" s="236">
        <v>0</v>
      </c>
      <c r="CM302" s="236">
        <v>0</v>
      </c>
      <c r="CN302" s="236">
        <v>0</v>
      </c>
      <c r="CO302" s="236">
        <v>0</v>
      </c>
      <c r="CP302" s="236">
        <v>0</v>
      </c>
      <c r="CQ302" s="236">
        <v>0</v>
      </c>
      <c r="CR302" s="236">
        <v>0</v>
      </c>
      <c r="CS302" s="236">
        <v>0</v>
      </c>
      <c r="CT302" s="236">
        <v>0</v>
      </c>
      <c r="CU302" s="236">
        <v>0</v>
      </c>
      <c r="CV302" s="236">
        <v>0</v>
      </c>
      <c r="CW302" s="236">
        <v>0</v>
      </c>
      <c r="CX302" s="236">
        <v>0</v>
      </c>
      <c r="CY302" s="236">
        <v>0</v>
      </c>
      <c r="CZ302" s="236">
        <v>0</v>
      </c>
      <c r="DA302" s="236">
        <v>0</v>
      </c>
    </row>
    <row r="303" spans="1:105">
      <c r="A303" s="242" t="s">
        <v>1697</v>
      </c>
      <c r="B303" s="236">
        <v>0</v>
      </c>
      <c r="C303" s="236">
        <v>0</v>
      </c>
      <c r="D303" s="236">
        <v>0</v>
      </c>
      <c r="E303" s="236">
        <v>0</v>
      </c>
      <c r="F303" s="236">
        <v>0</v>
      </c>
      <c r="G303" s="236">
        <v>0</v>
      </c>
      <c r="H303" s="236">
        <v>0</v>
      </c>
      <c r="I303" s="236">
        <v>0</v>
      </c>
      <c r="J303" s="236">
        <v>0</v>
      </c>
      <c r="K303" s="236">
        <v>0</v>
      </c>
      <c r="L303" s="236">
        <v>0</v>
      </c>
      <c r="M303" s="236">
        <v>0</v>
      </c>
      <c r="N303" s="236">
        <v>0</v>
      </c>
      <c r="O303" s="236">
        <v>0</v>
      </c>
      <c r="P303" s="236">
        <v>0</v>
      </c>
      <c r="Q303" s="236">
        <v>0</v>
      </c>
      <c r="R303" s="236">
        <v>0</v>
      </c>
      <c r="S303" s="236">
        <v>0</v>
      </c>
      <c r="T303" s="236">
        <v>0</v>
      </c>
      <c r="U303" s="236">
        <v>0</v>
      </c>
      <c r="V303" s="236">
        <v>0</v>
      </c>
      <c r="W303" s="236">
        <v>0</v>
      </c>
      <c r="X303" s="236">
        <v>0</v>
      </c>
      <c r="Y303" s="236">
        <v>0</v>
      </c>
      <c r="Z303" s="236">
        <v>0</v>
      </c>
      <c r="AA303" s="236">
        <v>0</v>
      </c>
      <c r="AB303" s="236">
        <v>0</v>
      </c>
      <c r="AC303" s="236">
        <v>0</v>
      </c>
      <c r="AD303" s="236">
        <v>0</v>
      </c>
      <c r="AE303" s="236">
        <v>0</v>
      </c>
      <c r="AF303" s="236">
        <v>0</v>
      </c>
      <c r="AG303" s="236">
        <v>0</v>
      </c>
      <c r="AH303" s="236">
        <v>0</v>
      </c>
      <c r="AI303" s="236">
        <v>0</v>
      </c>
      <c r="AJ303" s="236">
        <v>0</v>
      </c>
      <c r="AK303" s="236">
        <v>0</v>
      </c>
      <c r="AL303" s="236">
        <v>0</v>
      </c>
      <c r="AM303" s="236">
        <v>0</v>
      </c>
      <c r="AN303" s="236">
        <v>0</v>
      </c>
      <c r="AO303" s="236">
        <v>0</v>
      </c>
      <c r="AP303" s="236">
        <v>0</v>
      </c>
      <c r="AQ303" s="236">
        <v>0</v>
      </c>
      <c r="AR303" s="236">
        <v>0</v>
      </c>
      <c r="AS303" s="236">
        <v>0</v>
      </c>
      <c r="AT303" s="236">
        <v>0</v>
      </c>
      <c r="AU303" s="236">
        <v>0</v>
      </c>
      <c r="AV303" s="236">
        <v>0</v>
      </c>
      <c r="AW303" s="236">
        <v>0</v>
      </c>
      <c r="AX303" s="236">
        <v>0</v>
      </c>
      <c r="AY303" s="236">
        <v>0</v>
      </c>
      <c r="AZ303" s="236">
        <v>0</v>
      </c>
      <c r="BA303" s="236">
        <v>0</v>
      </c>
      <c r="BB303" s="236">
        <v>0</v>
      </c>
      <c r="BC303" s="236">
        <v>0</v>
      </c>
      <c r="BD303" s="236">
        <v>0</v>
      </c>
      <c r="BE303" s="236">
        <v>0</v>
      </c>
      <c r="BF303" s="236">
        <v>0</v>
      </c>
      <c r="BG303" s="236">
        <v>0</v>
      </c>
      <c r="BH303" s="236">
        <v>0</v>
      </c>
      <c r="BI303" s="236">
        <v>0</v>
      </c>
      <c r="BJ303" s="236">
        <v>0</v>
      </c>
      <c r="BK303" s="236">
        <v>0</v>
      </c>
      <c r="BL303" s="236">
        <v>0</v>
      </c>
      <c r="BM303" s="236">
        <v>0</v>
      </c>
      <c r="BN303" s="236">
        <v>0</v>
      </c>
      <c r="BO303" s="236">
        <v>0</v>
      </c>
      <c r="BP303" s="236">
        <v>0</v>
      </c>
      <c r="BQ303" s="236">
        <v>0</v>
      </c>
      <c r="BR303" s="236">
        <v>0</v>
      </c>
      <c r="BS303" s="236">
        <v>0</v>
      </c>
      <c r="BT303" s="236">
        <v>0</v>
      </c>
      <c r="BU303" s="236">
        <v>0</v>
      </c>
      <c r="BV303" s="236">
        <v>0</v>
      </c>
      <c r="BW303" s="236">
        <v>0</v>
      </c>
      <c r="BX303" s="236">
        <v>0</v>
      </c>
      <c r="BY303" s="236">
        <v>0</v>
      </c>
      <c r="BZ303" s="236">
        <v>0</v>
      </c>
      <c r="CA303" s="236">
        <v>0</v>
      </c>
      <c r="CB303" s="236">
        <v>0</v>
      </c>
      <c r="CC303" s="236">
        <v>0</v>
      </c>
      <c r="CD303" s="236">
        <v>0</v>
      </c>
      <c r="CE303" s="236">
        <v>0</v>
      </c>
      <c r="CF303" s="236">
        <v>0</v>
      </c>
      <c r="CG303" s="236">
        <v>0</v>
      </c>
      <c r="CH303" s="236">
        <v>0</v>
      </c>
      <c r="CI303" s="236">
        <v>0</v>
      </c>
      <c r="CJ303" s="236">
        <v>0</v>
      </c>
      <c r="CK303" s="236">
        <v>0</v>
      </c>
      <c r="CL303" s="236">
        <v>0</v>
      </c>
      <c r="CM303" s="236">
        <v>0</v>
      </c>
      <c r="CN303" s="236">
        <v>0</v>
      </c>
      <c r="CO303" s="236">
        <v>0</v>
      </c>
      <c r="CP303" s="236">
        <v>0</v>
      </c>
      <c r="CQ303" s="236">
        <v>0</v>
      </c>
      <c r="CR303" s="236">
        <v>0</v>
      </c>
      <c r="CS303" s="236">
        <v>0</v>
      </c>
      <c r="CT303" s="236">
        <v>0</v>
      </c>
      <c r="CU303" s="236">
        <v>0</v>
      </c>
      <c r="CV303" s="236">
        <v>0</v>
      </c>
      <c r="CW303" s="236">
        <v>0</v>
      </c>
      <c r="CX303" s="236">
        <v>0</v>
      </c>
      <c r="CY303" s="236">
        <v>0</v>
      </c>
      <c r="CZ303" s="236">
        <v>0</v>
      </c>
      <c r="DA303" s="236">
        <v>0</v>
      </c>
    </row>
    <row r="304" spans="1:105">
      <c r="A304" s="242" t="s">
        <v>1698</v>
      </c>
      <c r="B304" s="236">
        <v>0</v>
      </c>
      <c r="C304" s="236">
        <v>0</v>
      </c>
      <c r="D304" s="236">
        <v>0</v>
      </c>
      <c r="E304" s="236">
        <v>0</v>
      </c>
      <c r="F304" s="236">
        <v>0</v>
      </c>
      <c r="G304" s="236">
        <v>0</v>
      </c>
      <c r="H304" s="236">
        <v>0</v>
      </c>
      <c r="I304" s="236">
        <v>0</v>
      </c>
      <c r="J304" s="236">
        <v>0</v>
      </c>
      <c r="K304" s="236">
        <v>0</v>
      </c>
      <c r="L304" s="236">
        <v>0</v>
      </c>
      <c r="M304" s="236">
        <v>0</v>
      </c>
      <c r="N304" s="236">
        <v>0</v>
      </c>
      <c r="O304" s="236">
        <v>0</v>
      </c>
      <c r="P304" s="236">
        <v>0</v>
      </c>
      <c r="Q304" s="236">
        <v>0</v>
      </c>
      <c r="R304" s="236">
        <v>0</v>
      </c>
      <c r="S304" s="236">
        <v>0</v>
      </c>
      <c r="T304" s="236">
        <v>0</v>
      </c>
      <c r="U304" s="236">
        <v>0</v>
      </c>
      <c r="V304" s="236">
        <v>0</v>
      </c>
      <c r="W304" s="236">
        <v>0</v>
      </c>
      <c r="X304" s="236">
        <v>0</v>
      </c>
      <c r="Y304" s="236">
        <v>0</v>
      </c>
      <c r="Z304" s="236">
        <v>0</v>
      </c>
      <c r="AA304" s="236">
        <v>0</v>
      </c>
      <c r="AB304" s="236">
        <v>0</v>
      </c>
      <c r="AC304" s="236">
        <v>0</v>
      </c>
      <c r="AD304" s="236">
        <v>0</v>
      </c>
      <c r="AE304" s="236">
        <v>0</v>
      </c>
      <c r="AF304" s="236">
        <v>0</v>
      </c>
      <c r="AG304" s="236">
        <v>0</v>
      </c>
      <c r="AH304" s="236">
        <v>0</v>
      </c>
      <c r="AI304" s="236">
        <v>0</v>
      </c>
      <c r="AJ304" s="236">
        <v>0</v>
      </c>
      <c r="AK304" s="236">
        <v>0</v>
      </c>
      <c r="AL304" s="236">
        <v>0</v>
      </c>
      <c r="AM304" s="236">
        <v>0</v>
      </c>
      <c r="AN304" s="236">
        <v>0</v>
      </c>
      <c r="AO304" s="236">
        <v>0</v>
      </c>
      <c r="AP304" s="236">
        <v>0</v>
      </c>
      <c r="AQ304" s="236">
        <v>0</v>
      </c>
      <c r="AR304" s="236">
        <v>0</v>
      </c>
      <c r="AS304" s="236">
        <v>0</v>
      </c>
      <c r="AT304" s="236">
        <v>0</v>
      </c>
      <c r="AU304" s="236">
        <v>0</v>
      </c>
      <c r="AV304" s="236">
        <v>0</v>
      </c>
      <c r="AW304" s="236">
        <v>0</v>
      </c>
      <c r="AX304" s="236">
        <v>0</v>
      </c>
      <c r="AY304" s="236">
        <v>0</v>
      </c>
      <c r="AZ304" s="236">
        <v>0</v>
      </c>
      <c r="BA304" s="236">
        <v>0</v>
      </c>
      <c r="BB304" s="236">
        <v>0</v>
      </c>
      <c r="BC304" s="236">
        <v>0</v>
      </c>
      <c r="BD304" s="236">
        <v>0</v>
      </c>
      <c r="BE304" s="236">
        <v>0</v>
      </c>
      <c r="BF304" s="236">
        <v>0</v>
      </c>
      <c r="BG304" s="236">
        <v>0</v>
      </c>
      <c r="BH304" s="236">
        <v>0</v>
      </c>
      <c r="BI304" s="236">
        <v>0</v>
      </c>
      <c r="BJ304" s="236">
        <v>0</v>
      </c>
      <c r="BK304" s="236">
        <v>0</v>
      </c>
      <c r="BL304" s="236">
        <v>0</v>
      </c>
      <c r="BM304" s="236">
        <v>0</v>
      </c>
      <c r="BN304" s="236">
        <v>0</v>
      </c>
      <c r="BO304" s="236">
        <v>0</v>
      </c>
      <c r="BP304" s="236">
        <v>0</v>
      </c>
      <c r="BQ304" s="236">
        <v>0</v>
      </c>
      <c r="BR304" s="236">
        <v>0</v>
      </c>
      <c r="BS304" s="236">
        <v>0</v>
      </c>
      <c r="BT304" s="236">
        <v>0</v>
      </c>
      <c r="BU304" s="236">
        <v>0</v>
      </c>
      <c r="BV304" s="236">
        <v>0</v>
      </c>
      <c r="BW304" s="236">
        <v>0</v>
      </c>
      <c r="BX304" s="236">
        <v>0</v>
      </c>
      <c r="BY304" s="236">
        <v>0</v>
      </c>
      <c r="BZ304" s="236">
        <v>0</v>
      </c>
      <c r="CA304" s="236">
        <v>0</v>
      </c>
      <c r="CB304" s="236">
        <v>0</v>
      </c>
      <c r="CC304" s="236">
        <v>0</v>
      </c>
      <c r="CD304" s="236">
        <v>0</v>
      </c>
      <c r="CE304" s="236">
        <v>0</v>
      </c>
      <c r="CF304" s="236">
        <v>0</v>
      </c>
      <c r="CG304" s="236">
        <v>0</v>
      </c>
      <c r="CH304" s="236">
        <v>0</v>
      </c>
      <c r="CI304" s="236">
        <v>0</v>
      </c>
      <c r="CJ304" s="236">
        <v>0</v>
      </c>
      <c r="CK304" s="236">
        <v>0</v>
      </c>
      <c r="CL304" s="236">
        <v>0</v>
      </c>
      <c r="CM304" s="236">
        <v>0</v>
      </c>
      <c r="CN304" s="236">
        <v>0</v>
      </c>
      <c r="CO304" s="236">
        <v>0</v>
      </c>
      <c r="CP304" s="236">
        <v>0</v>
      </c>
      <c r="CQ304" s="236">
        <v>0</v>
      </c>
      <c r="CR304" s="236">
        <v>0</v>
      </c>
      <c r="CS304" s="236">
        <v>0</v>
      </c>
      <c r="CT304" s="236">
        <v>0</v>
      </c>
      <c r="CU304" s="236">
        <v>0</v>
      </c>
      <c r="CV304" s="236">
        <v>0</v>
      </c>
      <c r="CW304" s="236">
        <v>0</v>
      </c>
      <c r="CX304" s="236">
        <v>0</v>
      </c>
      <c r="CY304" s="236">
        <v>0</v>
      </c>
      <c r="CZ304" s="236">
        <v>0</v>
      </c>
      <c r="DA304" s="236">
        <v>0</v>
      </c>
    </row>
    <row r="306" spans="1:105">
      <c r="A306" s="245" t="s">
        <v>1699</v>
      </c>
    </row>
    <row r="307" spans="1:105">
      <c r="A307" s="242" t="s">
        <v>1700</v>
      </c>
      <c r="B307" s="236">
        <v>0</v>
      </c>
      <c r="C307" s="236">
        <v>0</v>
      </c>
      <c r="D307" s="236">
        <v>0</v>
      </c>
      <c r="E307" s="236">
        <v>0</v>
      </c>
      <c r="F307" s="236">
        <v>0</v>
      </c>
      <c r="G307" s="236">
        <v>0</v>
      </c>
      <c r="H307" s="236">
        <v>0</v>
      </c>
      <c r="I307" s="236">
        <v>0</v>
      </c>
      <c r="J307" s="236">
        <v>0</v>
      </c>
      <c r="K307" s="236">
        <v>0</v>
      </c>
      <c r="L307" s="236">
        <v>0</v>
      </c>
      <c r="M307" s="236">
        <v>0</v>
      </c>
      <c r="N307" s="236">
        <v>0</v>
      </c>
      <c r="O307" s="236">
        <v>0</v>
      </c>
      <c r="P307" s="236">
        <v>0</v>
      </c>
      <c r="Q307" s="236">
        <v>0</v>
      </c>
      <c r="R307" s="236">
        <v>0</v>
      </c>
      <c r="S307" s="236">
        <v>0</v>
      </c>
      <c r="T307" s="236">
        <v>0</v>
      </c>
      <c r="U307" s="236">
        <v>0</v>
      </c>
      <c r="V307" s="236">
        <v>0</v>
      </c>
      <c r="W307" s="236">
        <v>0</v>
      </c>
      <c r="X307" s="236">
        <v>0</v>
      </c>
      <c r="Y307" s="236">
        <v>0</v>
      </c>
      <c r="Z307" s="236">
        <v>0</v>
      </c>
      <c r="AA307" s="236">
        <v>0</v>
      </c>
      <c r="AB307" s="236">
        <v>0</v>
      </c>
      <c r="AC307" s="236">
        <v>0</v>
      </c>
      <c r="AD307" s="236">
        <v>0</v>
      </c>
      <c r="AE307" s="236">
        <v>0</v>
      </c>
      <c r="AF307" s="236">
        <v>0</v>
      </c>
      <c r="AG307" s="236">
        <v>0</v>
      </c>
      <c r="AH307" s="236">
        <v>0</v>
      </c>
      <c r="AI307" s="236">
        <v>0</v>
      </c>
      <c r="AJ307" s="236">
        <v>0</v>
      </c>
      <c r="AK307" s="236">
        <v>0</v>
      </c>
      <c r="AL307" s="236">
        <v>0</v>
      </c>
      <c r="AM307" s="236">
        <v>0</v>
      </c>
      <c r="AN307" s="236">
        <v>0</v>
      </c>
      <c r="AO307" s="236">
        <v>0</v>
      </c>
      <c r="AP307" s="236">
        <v>0</v>
      </c>
      <c r="AQ307" s="236">
        <v>0</v>
      </c>
      <c r="AR307" s="236">
        <v>0</v>
      </c>
      <c r="AS307" s="236">
        <v>0</v>
      </c>
      <c r="AT307" s="236">
        <v>0</v>
      </c>
      <c r="AU307" s="236">
        <v>0</v>
      </c>
      <c r="AV307" s="236">
        <v>0</v>
      </c>
      <c r="AW307" s="236">
        <v>0</v>
      </c>
      <c r="AX307" s="236">
        <v>0</v>
      </c>
      <c r="AY307" s="236">
        <v>0</v>
      </c>
      <c r="AZ307" s="236">
        <v>0</v>
      </c>
      <c r="BA307" s="236">
        <v>0</v>
      </c>
      <c r="BB307" s="236">
        <v>0</v>
      </c>
      <c r="BC307" s="236">
        <v>0</v>
      </c>
      <c r="BD307" s="236">
        <v>0</v>
      </c>
      <c r="BE307" s="236">
        <v>0</v>
      </c>
      <c r="BF307" s="236">
        <v>0</v>
      </c>
      <c r="BG307" s="236">
        <v>0</v>
      </c>
      <c r="BH307" s="236">
        <v>0</v>
      </c>
      <c r="BI307" s="236">
        <v>0</v>
      </c>
      <c r="BJ307" s="236">
        <v>0</v>
      </c>
      <c r="BK307" s="236">
        <v>0</v>
      </c>
      <c r="BL307" s="236">
        <v>0</v>
      </c>
      <c r="BM307" s="236">
        <v>0</v>
      </c>
      <c r="BN307" s="236">
        <v>0</v>
      </c>
      <c r="BO307" s="236">
        <v>0</v>
      </c>
      <c r="BP307" s="236">
        <v>0</v>
      </c>
      <c r="BQ307" s="236">
        <v>0</v>
      </c>
      <c r="BR307" s="236">
        <v>0</v>
      </c>
      <c r="BS307" s="236">
        <v>0</v>
      </c>
      <c r="BT307" s="236">
        <v>0</v>
      </c>
      <c r="BU307" s="236">
        <v>0</v>
      </c>
      <c r="BV307" s="236">
        <v>0</v>
      </c>
      <c r="BW307" s="236">
        <v>0</v>
      </c>
      <c r="BX307" s="236">
        <v>0</v>
      </c>
      <c r="BY307" s="236">
        <v>0</v>
      </c>
      <c r="BZ307" s="236">
        <v>0</v>
      </c>
      <c r="CA307" s="236">
        <v>0</v>
      </c>
      <c r="CB307" s="236">
        <v>0</v>
      </c>
      <c r="CC307" s="236">
        <v>0</v>
      </c>
      <c r="CD307" s="236">
        <v>0</v>
      </c>
      <c r="CE307" s="236">
        <v>0</v>
      </c>
      <c r="CF307" s="236">
        <v>0</v>
      </c>
      <c r="CG307" s="236">
        <v>0</v>
      </c>
      <c r="CH307" s="236">
        <v>0</v>
      </c>
      <c r="CI307" s="236">
        <v>0</v>
      </c>
      <c r="CJ307" s="236">
        <v>0</v>
      </c>
      <c r="CK307" s="236">
        <v>0</v>
      </c>
      <c r="CL307" s="236">
        <v>0</v>
      </c>
      <c r="CM307" s="236">
        <v>0</v>
      </c>
      <c r="CN307" s="236">
        <v>0</v>
      </c>
      <c r="CO307" s="236">
        <v>0</v>
      </c>
      <c r="CP307" s="236">
        <v>0</v>
      </c>
      <c r="CQ307" s="236">
        <v>0</v>
      </c>
      <c r="CR307" s="236">
        <v>0</v>
      </c>
      <c r="CS307" s="236">
        <v>0</v>
      </c>
      <c r="CT307" s="236">
        <v>0</v>
      </c>
      <c r="CU307" s="236">
        <v>0</v>
      </c>
      <c r="CV307" s="236">
        <v>0</v>
      </c>
      <c r="CW307" s="236">
        <v>0</v>
      </c>
      <c r="CX307" s="236">
        <v>0</v>
      </c>
      <c r="CY307" s="236">
        <v>0</v>
      </c>
      <c r="CZ307" s="236">
        <v>0</v>
      </c>
      <c r="DA307" s="236">
        <v>0</v>
      </c>
    </row>
    <row r="308" spans="1:105">
      <c r="A308" s="242" t="s">
        <v>1701</v>
      </c>
      <c r="B308" s="236">
        <v>0</v>
      </c>
      <c r="C308" s="236">
        <v>0</v>
      </c>
      <c r="D308" s="236">
        <v>0</v>
      </c>
      <c r="E308" s="236">
        <v>0</v>
      </c>
      <c r="F308" s="236">
        <v>0</v>
      </c>
      <c r="G308" s="236">
        <v>0</v>
      </c>
      <c r="H308" s="236">
        <v>0</v>
      </c>
      <c r="I308" s="236">
        <v>0</v>
      </c>
      <c r="J308" s="236">
        <v>0</v>
      </c>
      <c r="K308" s="236">
        <v>0</v>
      </c>
      <c r="L308" s="236">
        <v>0</v>
      </c>
      <c r="M308" s="236">
        <v>0</v>
      </c>
      <c r="N308" s="236">
        <v>0</v>
      </c>
      <c r="O308" s="236">
        <v>0</v>
      </c>
      <c r="P308" s="236">
        <v>0</v>
      </c>
      <c r="Q308" s="236">
        <v>0</v>
      </c>
      <c r="R308" s="236">
        <v>0</v>
      </c>
      <c r="S308" s="236">
        <v>0</v>
      </c>
      <c r="T308" s="236">
        <v>0</v>
      </c>
      <c r="U308" s="236">
        <v>0</v>
      </c>
      <c r="V308" s="236">
        <v>0</v>
      </c>
      <c r="W308" s="236">
        <v>0</v>
      </c>
      <c r="X308" s="236">
        <v>0</v>
      </c>
      <c r="Y308" s="236">
        <v>0</v>
      </c>
      <c r="Z308" s="236">
        <v>0</v>
      </c>
      <c r="AA308" s="236">
        <v>0</v>
      </c>
      <c r="AB308" s="236">
        <v>0</v>
      </c>
      <c r="AC308" s="236">
        <v>0</v>
      </c>
      <c r="AD308" s="236">
        <v>0</v>
      </c>
      <c r="AE308" s="236">
        <v>0</v>
      </c>
      <c r="AF308" s="236">
        <v>0</v>
      </c>
      <c r="AG308" s="236">
        <v>0</v>
      </c>
      <c r="AH308" s="236">
        <v>0</v>
      </c>
      <c r="AI308" s="236">
        <v>0</v>
      </c>
      <c r="AJ308" s="236">
        <v>0</v>
      </c>
      <c r="AK308" s="236">
        <v>0</v>
      </c>
      <c r="AL308" s="236">
        <v>0</v>
      </c>
      <c r="AM308" s="236">
        <v>0</v>
      </c>
      <c r="AN308" s="236">
        <v>0</v>
      </c>
      <c r="AO308" s="236">
        <v>0</v>
      </c>
      <c r="AP308" s="236">
        <v>0</v>
      </c>
      <c r="AQ308" s="236">
        <v>0</v>
      </c>
      <c r="AR308" s="236">
        <v>0</v>
      </c>
      <c r="AS308" s="236">
        <v>0</v>
      </c>
      <c r="AT308" s="236">
        <v>0</v>
      </c>
      <c r="AU308" s="236">
        <v>0</v>
      </c>
      <c r="AV308" s="236">
        <v>0</v>
      </c>
      <c r="AW308" s="236">
        <v>0</v>
      </c>
      <c r="AX308" s="236">
        <v>0</v>
      </c>
      <c r="AY308" s="236">
        <v>0</v>
      </c>
      <c r="AZ308" s="236">
        <v>0</v>
      </c>
      <c r="BA308" s="236">
        <v>0</v>
      </c>
      <c r="BB308" s="236">
        <v>0</v>
      </c>
      <c r="BC308" s="236">
        <v>0</v>
      </c>
      <c r="BD308" s="236">
        <v>0</v>
      </c>
      <c r="BE308" s="236">
        <v>0</v>
      </c>
      <c r="BF308" s="236">
        <v>0</v>
      </c>
      <c r="BG308" s="236">
        <v>0</v>
      </c>
      <c r="BH308" s="236">
        <v>0</v>
      </c>
      <c r="BI308" s="236">
        <v>0</v>
      </c>
      <c r="BJ308" s="236">
        <v>0</v>
      </c>
      <c r="BK308" s="236">
        <v>0</v>
      </c>
      <c r="BL308" s="236">
        <v>0</v>
      </c>
      <c r="BM308" s="236">
        <v>0</v>
      </c>
      <c r="BN308" s="236">
        <v>0</v>
      </c>
      <c r="BO308" s="236">
        <v>0</v>
      </c>
      <c r="BP308" s="236">
        <v>0</v>
      </c>
      <c r="BQ308" s="236">
        <v>0</v>
      </c>
      <c r="BR308" s="236">
        <v>0</v>
      </c>
      <c r="BS308" s="236">
        <v>0</v>
      </c>
      <c r="BT308" s="236">
        <v>0</v>
      </c>
      <c r="BU308" s="236">
        <v>0</v>
      </c>
      <c r="BV308" s="236">
        <v>0</v>
      </c>
      <c r="BW308" s="236">
        <v>0</v>
      </c>
      <c r="BX308" s="236">
        <v>0</v>
      </c>
      <c r="BY308" s="236">
        <v>0</v>
      </c>
      <c r="BZ308" s="236">
        <v>0</v>
      </c>
      <c r="CA308" s="236">
        <v>0</v>
      </c>
      <c r="CB308" s="236">
        <v>0</v>
      </c>
      <c r="CC308" s="236">
        <v>0</v>
      </c>
      <c r="CD308" s="236">
        <v>0</v>
      </c>
      <c r="CE308" s="236">
        <v>0</v>
      </c>
      <c r="CF308" s="236">
        <v>0</v>
      </c>
      <c r="CG308" s="236">
        <v>0</v>
      </c>
      <c r="CH308" s="236">
        <v>0</v>
      </c>
      <c r="CI308" s="236">
        <v>0</v>
      </c>
      <c r="CJ308" s="236">
        <v>0</v>
      </c>
      <c r="CK308" s="236">
        <v>0</v>
      </c>
      <c r="CL308" s="236">
        <v>0</v>
      </c>
      <c r="CM308" s="236">
        <v>0</v>
      </c>
      <c r="CN308" s="236">
        <v>0</v>
      </c>
      <c r="CO308" s="236">
        <v>0</v>
      </c>
      <c r="CP308" s="236">
        <v>0</v>
      </c>
      <c r="CQ308" s="236">
        <v>0</v>
      </c>
      <c r="CR308" s="236">
        <v>0</v>
      </c>
      <c r="CS308" s="236">
        <v>0</v>
      </c>
      <c r="CT308" s="236">
        <v>0</v>
      </c>
      <c r="CU308" s="236">
        <v>0</v>
      </c>
      <c r="CV308" s="236">
        <v>0</v>
      </c>
      <c r="CW308" s="236">
        <v>0</v>
      </c>
      <c r="CX308" s="236">
        <v>0</v>
      </c>
      <c r="CY308" s="236">
        <v>0</v>
      </c>
      <c r="CZ308" s="236">
        <v>0</v>
      </c>
      <c r="DA308" s="236">
        <v>0</v>
      </c>
    </row>
    <row r="309" spans="1:105">
      <c r="A309" s="242" t="s">
        <v>1702</v>
      </c>
      <c r="B309" s="236">
        <v>0</v>
      </c>
      <c r="C309" s="236">
        <v>0</v>
      </c>
      <c r="D309" s="236">
        <v>0</v>
      </c>
      <c r="E309" s="236">
        <v>0</v>
      </c>
      <c r="F309" s="236">
        <v>0</v>
      </c>
      <c r="G309" s="236">
        <v>0</v>
      </c>
      <c r="H309" s="236">
        <v>0</v>
      </c>
      <c r="I309" s="236">
        <v>0</v>
      </c>
      <c r="J309" s="236">
        <v>0</v>
      </c>
      <c r="K309" s="236">
        <v>0</v>
      </c>
      <c r="L309" s="236">
        <v>0</v>
      </c>
      <c r="M309" s="236">
        <v>0</v>
      </c>
      <c r="N309" s="236">
        <v>0</v>
      </c>
      <c r="O309" s="236">
        <v>0</v>
      </c>
      <c r="P309" s="236">
        <v>0</v>
      </c>
      <c r="Q309" s="236">
        <v>0</v>
      </c>
      <c r="R309" s="236">
        <v>0</v>
      </c>
      <c r="S309" s="236">
        <v>0</v>
      </c>
      <c r="T309" s="236">
        <v>0</v>
      </c>
      <c r="U309" s="236">
        <v>0</v>
      </c>
      <c r="V309" s="236">
        <v>0</v>
      </c>
      <c r="W309" s="236">
        <v>0</v>
      </c>
      <c r="X309" s="236">
        <v>0</v>
      </c>
      <c r="Y309" s="236">
        <v>0</v>
      </c>
      <c r="Z309" s="236">
        <v>0</v>
      </c>
      <c r="AA309" s="236">
        <v>0</v>
      </c>
      <c r="AB309" s="236">
        <v>0</v>
      </c>
      <c r="AC309" s="236">
        <v>0</v>
      </c>
      <c r="AD309" s="236">
        <v>0</v>
      </c>
      <c r="AE309" s="236">
        <v>0</v>
      </c>
      <c r="AF309" s="236">
        <v>0</v>
      </c>
      <c r="AG309" s="236">
        <v>0</v>
      </c>
      <c r="AH309" s="236">
        <v>0</v>
      </c>
      <c r="AI309" s="236">
        <v>0</v>
      </c>
      <c r="AJ309" s="236">
        <v>0</v>
      </c>
      <c r="AK309" s="236">
        <v>0</v>
      </c>
      <c r="AL309" s="236">
        <v>0</v>
      </c>
      <c r="AM309" s="236">
        <v>0</v>
      </c>
      <c r="AN309" s="236">
        <v>0</v>
      </c>
      <c r="AO309" s="236">
        <v>0</v>
      </c>
      <c r="AP309" s="236">
        <v>0</v>
      </c>
      <c r="AQ309" s="236">
        <v>0</v>
      </c>
      <c r="AR309" s="236">
        <v>0</v>
      </c>
      <c r="AS309" s="236">
        <v>0</v>
      </c>
      <c r="AT309" s="236">
        <v>0</v>
      </c>
      <c r="AU309" s="236">
        <v>0</v>
      </c>
      <c r="AV309" s="236">
        <v>0</v>
      </c>
      <c r="AW309" s="236">
        <v>0</v>
      </c>
      <c r="AX309" s="236">
        <v>0</v>
      </c>
      <c r="AY309" s="236">
        <v>0</v>
      </c>
      <c r="AZ309" s="236">
        <v>0</v>
      </c>
      <c r="BA309" s="236">
        <v>0</v>
      </c>
      <c r="BB309" s="236">
        <v>0</v>
      </c>
      <c r="BC309" s="236">
        <v>0</v>
      </c>
      <c r="BD309" s="236">
        <v>0</v>
      </c>
      <c r="BE309" s="236">
        <v>0</v>
      </c>
      <c r="BF309" s="236">
        <v>0</v>
      </c>
      <c r="BG309" s="236">
        <v>0</v>
      </c>
      <c r="BH309" s="236">
        <v>0</v>
      </c>
      <c r="BI309" s="236">
        <v>0</v>
      </c>
      <c r="BJ309" s="236">
        <v>0</v>
      </c>
      <c r="BK309" s="236">
        <v>0</v>
      </c>
      <c r="BL309" s="236">
        <v>0</v>
      </c>
      <c r="BM309" s="236">
        <v>0</v>
      </c>
      <c r="BN309" s="236">
        <v>0</v>
      </c>
      <c r="BO309" s="236">
        <v>0</v>
      </c>
      <c r="BP309" s="236">
        <v>0</v>
      </c>
      <c r="BQ309" s="236">
        <v>0</v>
      </c>
      <c r="BR309" s="236">
        <v>0</v>
      </c>
      <c r="BS309" s="236">
        <v>0</v>
      </c>
      <c r="BT309" s="236">
        <v>0</v>
      </c>
      <c r="BU309" s="236">
        <v>0</v>
      </c>
      <c r="BV309" s="236">
        <v>0</v>
      </c>
      <c r="BW309" s="236">
        <v>0</v>
      </c>
      <c r="BX309" s="236">
        <v>0</v>
      </c>
      <c r="BY309" s="236">
        <v>0</v>
      </c>
      <c r="BZ309" s="236">
        <v>0</v>
      </c>
      <c r="CA309" s="236">
        <v>0</v>
      </c>
      <c r="CB309" s="236">
        <v>0</v>
      </c>
      <c r="CC309" s="236">
        <v>0</v>
      </c>
      <c r="CD309" s="236">
        <v>0</v>
      </c>
      <c r="CE309" s="236">
        <v>0</v>
      </c>
      <c r="CF309" s="236">
        <v>0</v>
      </c>
      <c r="CG309" s="236">
        <v>0</v>
      </c>
      <c r="CH309" s="236">
        <v>0</v>
      </c>
      <c r="CI309" s="236">
        <v>0</v>
      </c>
      <c r="CJ309" s="236">
        <v>0</v>
      </c>
      <c r="CK309" s="236">
        <v>0</v>
      </c>
      <c r="CL309" s="236">
        <v>0</v>
      </c>
      <c r="CM309" s="236">
        <v>0</v>
      </c>
      <c r="CN309" s="236">
        <v>0</v>
      </c>
      <c r="CO309" s="236">
        <v>0</v>
      </c>
      <c r="CP309" s="236">
        <v>0</v>
      </c>
      <c r="CQ309" s="236">
        <v>0</v>
      </c>
      <c r="CR309" s="236">
        <v>0</v>
      </c>
      <c r="CS309" s="236">
        <v>0</v>
      </c>
      <c r="CT309" s="236">
        <v>0</v>
      </c>
      <c r="CU309" s="236">
        <v>0</v>
      </c>
      <c r="CV309" s="236">
        <v>0</v>
      </c>
      <c r="CW309" s="236">
        <v>0</v>
      </c>
      <c r="CX309" s="236">
        <v>0</v>
      </c>
      <c r="CY309" s="236">
        <v>0</v>
      </c>
      <c r="CZ309" s="236">
        <v>0</v>
      </c>
      <c r="DA309" s="236">
        <v>0</v>
      </c>
    </row>
    <row r="310" spans="1:105">
      <c r="A310" s="242" t="s">
        <v>1703</v>
      </c>
      <c r="B310" s="236">
        <v>0</v>
      </c>
      <c r="C310" s="236">
        <v>0</v>
      </c>
      <c r="D310" s="236">
        <v>0</v>
      </c>
      <c r="E310" s="236">
        <v>0</v>
      </c>
      <c r="F310" s="236">
        <v>0</v>
      </c>
      <c r="G310" s="236">
        <v>0</v>
      </c>
      <c r="H310" s="236">
        <v>0</v>
      </c>
      <c r="I310" s="236">
        <v>0</v>
      </c>
      <c r="J310" s="236">
        <v>0</v>
      </c>
      <c r="K310" s="236">
        <v>0</v>
      </c>
      <c r="L310" s="236">
        <v>0</v>
      </c>
      <c r="M310" s="236">
        <v>0</v>
      </c>
      <c r="N310" s="236">
        <v>0</v>
      </c>
      <c r="O310" s="236">
        <v>0</v>
      </c>
      <c r="P310" s="236">
        <v>0</v>
      </c>
      <c r="Q310" s="236">
        <v>0</v>
      </c>
      <c r="R310" s="236">
        <v>0</v>
      </c>
      <c r="S310" s="236">
        <v>0</v>
      </c>
      <c r="T310" s="236">
        <v>0</v>
      </c>
      <c r="U310" s="236">
        <v>0</v>
      </c>
      <c r="V310" s="236">
        <v>0</v>
      </c>
      <c r="W310" s="236">
        <v>0</v>
      </c>
      <c r="X310" s="236">
        <v>0</v>
      </c>
      <c r="Y310" s="236">
        <v>0</v>
      </c>
      <c r="Z310" s="236">
        <v>0</v>
      </c>
      <c r="AA310" s="236">
        <v>0</v>
      </c>
      <c r="AB310" s="236">
        <v>0</v>
      </c>
      <c r="AC310" s="236">
        <v>0</v>
      </c>
      <c r="AD310" s="236">
        <v>0</v>
      </c>
      <c r="AE310" s="236">
        <v>0</v>
      </c>
      <c r="AF310" s="236">
        <v>0</v>
      </c>
      <c r="AG310" s="236">
        <v>0</v>
      </c>
      <c r="AH310" s="236">
        <v>0</v>
      </c>
      <c r="AI310" s="236">
        <v>0</v>
      </c>
      <c r="AJ310" s="236">
        <v>0</v>
      </c>
      <c r="AK310" s="236">
        <v>0</v>
      </c>
      <c r="AL310" s="236">
        <v>0</v>
      </c>
      <c r="AM310" s="236">
        <v>0</v>
      </c>
      <c r="AN310" s="236">
        <v>0</v>
      </c>
      <c r="AO310" s="236">
        <v>0</v>
      </c>
      <c r="AP310" s="236">
        <v>0</v>
      </c>
      <c r="AQ310" s="236">
        <v>0</v>
      </c>
      <c r="AR310" s="236">
        <v>0</v>
      </c>
      <c r="AS310" s="236">
        <v>0</v>
      </c>
      <c r="AT310" s="236">
        <v>0</v>
      </c>
      <c r="AU310" s="236">
        <v>0</v>
      </c>
      <c r="AV310" s="236">
        <v>0</v>
      </c>
      <c r="AW310" s="236">
        <v>0</v>
      </c>
      <c r="AX310" s="236">
        <v>0</v>
      </c>
      <c r="AY310" s="236">
        <v>0</v>
      </c>
      <c r="AZ310" s="236">
        <v>0</v>
      </c>
      <c r="BA310" s="236">
        <v>0</v>
      </c>
      <c r="BB310" s="236">
        <v>0</v>
      </c>
      <c r="BC310" s="236">
        <v>0</v>
      </c>
      <c r="BD310" s="236">
        <v>0</v>
      </c>
      <c r="BE310" s="236">
        <v>0</v>
      </c>
      <c r="BF310" s="236">
        <v>0</v>
      </c>
      <c r="BG310" s="236">
        <v>0</v>
      </c>
      <c r="BH310" s="236">
        <v>0</v>
      </c>
      <c r="BI310" s="236">
        <v>0</v>
      </c>
      <c r="BJ310" s="236">
        <v>0</v>
      </c>
      <c r="BK310" s="236">
        <v>0</v>
      </c>
      <c r="BL310" s="236">
        <v>0</v>
      </c>
      <c r="BM310" s="236">
        <v>0</v>
      </c>
      <c r="BN310" s="236">
        <v>0</v>
      </c>
      <c r="BO310" s="236">
        <v>0</v>
      </c>
      <c r="BP310" s="236">
        <v>0</v>
      </c>
      <c r="BQ310" s="236">
        <v>0</v>
      </c>
      <c r="BR310" s="236">
        <v>0</v>
      </c>
      <c r="BS310" s="236">
        <v>0</v>
      </c>
      <c r="BT310" s="236">
        <v>0</v>
      </c>
      <c r="BU310" s="236">
        <v>0</v>
      </c>
      <c r="BV310" s="236">
        <v>0</v>
      </c>
      <c r="BW310" s="236">
        <v>0</v>
      </c>
      <c r="BX310" s="236">
        <v>0</v>
      </c>
      <c r="BY310" s="236">
        <v>0</v>
      </c>
      <c r="BZ310" s="236">
        <v>0</v>
      </c>
      <c r="CA310" s="236">
        <v>0</v>
      </c>
      <c r="CB310" s="236">
        <v>0</v>
      </c>
      <c r="CC310" s="236">
        <v>0</v>
      </c>
      <c r="CD310" s="236">
        <v>0</v>
      </c>
      <c r="CE310" s="236">
        <v>0</v>
      </c>
      <c r="CF310" s="236">
        <v>0</v>
      </c>
      <c r="CG310" s="236">
        <v>0</v>
      </c>
      <c r="CH310" s="236">
        <v>0</v>
      </c>
      <c r="CI310" s="236">
        <v>0</v>
      </c>
      <c r="CJ310" s="236">
        <v>0</v>
      </c>
      <c r="CK310" s="236">
        <v>0</v>
      </c>
      <c r="CL310" s="236">
        <v>0</v>
      </c>
      <c r="CM310" s="236">
        <v>0</v>
      </c>
      <c r="CN310" s="236">
        <v>0</v>
      </c>
      <c r="CO310" s="236">
        <v>0</v>
      </c>
      <c r="CP310" s="236">
        <v>0</v>
      </c>
      <c r="CQ310" s="236">
        <v>0</v>
      </c>
      <c r="CR310" s="236">
        <v>0</v>
      </c>
      <c r="CS310" s="236">
        <v>0</v>
      </c>
      <c r="CT310" s="236">
        <v>0</v>
      </c>
      <c r="CU310" s="236">
        <v>0</v>
      </c>
      <c r="CV310" s="236">
        <v>0</v>
      </c>
      <c r="CW310" s="236">
        <v>0</v>
      </c>
      <c r="CX310" s="236">
        <v>0</v>
      </c>
      <c r="CY310" s="236">
        <v>0</v>
      </c>
      <c r="CZ310" s="236">
        <v>0</v>
      </c>
      <c r="DA310" s="236">
        <v>0</v>
      </c>
    </row>
    <row r="311" spans="1:105">
      <c r="A311" s="242" t="s">
        <v>1704</v>
      </c>
      <c r="B311" s="236">
        <v>0</v>
      </c>
      <c r="C311" s="236">
        <v>0</v>
      </c>
      <c r="D311" s="236">
        <v>0</v>
      </c>
      <c r="E311" s="236">
        <v>0</v>
      </c>
      <c r="F311" s="236">
        <v>0</v>
      </c>
      <c r="G311" s="236">
        <v>0</v>
      </c>
      <c r="H311" s="236">
        <v>0</v>
      </c>
      <c r="I311" s="236">
        <v>0</v>
      </c>
      <c r="J311" s="236">
        <v>0</v>
      </c>
      <c r="K311" s="236">
        <v>0</v>
      </c>
      <c r="L311" s="236">
        <v>0</v>
      </c>
      <c r="M311" s="236">
        <v>0</v>
      </c>
      <c r="N311" s="236">
        <v>0</v>
      </c>
      <c r="O311" s="236">
        <v>0</v>
      </c>
      <c r="P311" s="236">
        <v>0</v>
      </c>
      <c r="Q311" s="236">
        <v>0</v>
      </c>
      <c r="R311" s="236">
        <v>0</v>
      </c>
      <c r="S311" s="236">
        <v>0</v>
      </c>
      <c r="T311" s="236">
        <v>0</v>
      </c>
      <c r="U311" s="236">
        <v>0</v>
      </c>
      <c r="V311" s="236">
        <v>0</v>
      </c>
      <c r="W311" s="236">
        <v>0</v>
      </c>
      <c r="X311" s="236">
        <v>0</v>
      </c>
      <c r="Y311" s="236">
        <v>0</v>
      </c>
      <c r="Z311" s="236">
        <v>0</v>
      </c>
      <c r="AA311" s="236">
        <v>0</v>
      </c>
      <c r="AB311" s="236">
        <v>0</v>
      </c>
      <c r="AC311" s="236">
        <v>0</v>
      </c>
      <c r="AD311" s="236">
        <v>0</v>
      </c>
      <c r="AE311" s="236">
        <v>0</v>
      </c>
      <c r="AF311" s="236">
        <v>0</v>
      </c>
      <c r="AG311" s="236">
        <v>0</v>
      </c>
      <c r="AH311" s="236">
        <v>0</v>
      </c>
      <c r="AI311" s="236">
        <v>0</v>
      </c>
      <c r="AJ311" s="236">
        <v>0</v>
      </c>
      <c r="AK311" s="236">
        <v>0</v>
      </c>
      <c r="AL311" s="236">
        <v>0</v>
      </c>
      <c r="AM311" s="236">
        <v>0</v>
      </c>
      <c r="AN311" s="236">
        <v>0</v>
      </c>
      <c r="AO311" s="236">
        <v>0</v>
      </c>
      <c r="AP311" s="236">
        <v>0</v>
      </c>
      <c r="AQ311" s="236">
        <v>0</v>
      </c>
      <c r="AR311" s="236">
        <v>0</v>
      </c>
      <c r="AS311" s="236">
        <v>0</v>
      </c>
      <c r="AT311" s="236">
        <v>0</v>
      </c>
      <c r="AU311" s="236">
        <v>0</v>
      </c>
      <c r="AV311" s="236">
        <v>0</v>
      </c>
      <c r="AW311" s="236">
        <v>0</v>
      </c>
      <c r="AX311" s="236">
        <v>0</v>
      </c>
      <c r="AY311" s="236">
        <v>0</v>
      </c>
      <c r="AZ311" s="236">
        <v>0</v>
      </c>
      <c r="BA311" s="236">
        <v>0</v>
      </c>
      <c r="BB311" s="236">
        <v>0</v>
      </c>
      <c r="BC311" s="236">
        <v>0</v>
      </c>
      <c r="BD311" s="236">
        <v>0</v>
      </c>
      <c r="BE311" s="236">
        <v>0</v>
      </c>
      <c r="BF311" s="236">
        <v>0</v>
      </c>
      <c r="BG311" s="236">
        <v>0</v>
      </c>
      <c r="BH311" s="236">
        <v>0</v>
      </c>
      <c r="BI311" s="236">
        <v>0</v>
      </c>
      <c r="BJ311" s="236">
        <v>0</v>
      </c>
      <c r="BK311" s="236">
        <v>0</v>
      </c>
      <c r="BL311" s="236">
        <v>0</v>
      </c>
      <c r="BM311" s="236">
        <v>0</v>
      </c>
      <c r="BN311" s="236">
        <v>0</v>
      </c>
      <c r="BO311" s="236">
        <v>0</v>
      </c>
      <c r="BP311" s="236">
        <v>0</v>
      </c>
      <c r="BQ311" s="236">
        <v>0</v>
      </c>
      <c r="BR311" s="236">
        <v>0</v>
      </c>
      <c r="BS311" s="236">
        <v>0</v>
      </c>
      <c r="BT311" s="236">
        <v>0</v>
      </c>
      <c r="BU311" s="236">
        <v>0</v>
      </c>
      <c r="BV311" s="236">
        <v>0</v>
      </c>
      <c r="BW311" s="236">
        <v>0</v>
      </c>
      <c r="BX311" s="236">
        <v>0</v>
      </c>
      <c r="BY311" s="236">
        <v>0</v>
      </c>
      <c r="BZ311" s="236">
        <v>0</v>
      </c>
      <c r="CA311" s="236">
        <v>0</v>
      </c>
      <c r="CB311" s="236">
        <v>0</v>
      </c>
      <c r="CC311" s="236">
        <v>0</v>
      </c>
      <c r="CD311" s="236">
        <v>0</v>
      </c>
      <c r="CE311" s="236">
        <v>0</v>
      </c>
      <c r="CF311" s="236">
        <v>0</v>
      </c>
      <c r="CG311" s="236">
        <v>0</v>
      </c>
      <c r="CH311" s="236">
        <v>0</v>
      </c>
      <c r="CI311" s="236">
        <v>0</v>
      </c>
      <c r="CJ311" s="236">
        <v>0</v>
      </c>
      <c r="CK311" s="236">
        <v>0</v>
      </c>
      <c r="CL311" s="236">
        <v>0</v>
      </c>
      <c r="CM311" s="236">
        <v>0</v>
      </c>
      <c r="CN311" s="236">
        <v>0</v>
      </c>
      <c r="CO311" s="236">
        <v>0</v>
      </c>
      <c r="CP311" s="236">
        <v>0</v>
      </c>
      <c r="CQ311" s="236">
        <v>0</v>
      </c>
      <c r="CR311" s="236">
        <v>0</v>
      </c>
      <c r="CS311" s="236">
        <v>0</v>
      </c>
      <c r="CT311" s="236">
        <v>0</v>
      </c>
      <c r="CU311" s="236">
        <v>0</v>
      </c>
      <c r="CV311" s="236">
        <v>0</v>
      </c>
      <c r="CW311" s="236">
        <v>0</v>
      </c>
      <c r="CX311" s="236">
        <v>0</v>
      </c>
      <c r="CY311" s="236">
        <v>0</v>
      </c>
      <c r="CZ311" s="236">
        <v>0</v>
      </c>
      <c r="DA311" s="236">
        <v>0</v>
      </c>
    </row>
    <row r="312" spans="1:105">
      <c r="A312" s="242" t="s">
        <v>1705</v>
      </c>
      <c r="B312" s="236">
        <v>0</v>
      </c>
      <c r="C312" s="236">
        <v>0</v>
      </c>
      <c r="D312" s="236">
        <v>0</v>
      </c>
      <c r="E312" s="236">
        <v>0</v>
      </c>
      <c r="F312" s="236">
        <v>0</v>
      </c>
      <c r="G312" s="236">
        <v>0</v>
      </c>
      <c r="H312" s="236">
        <v>0</v>
      </c>
      <c r="I312" s="236">
        <v>0</v>
      </c>
      <c r="J312" s="236">
        <v>0</v>
      </c>
      <c r="K312" s="236">
        <v>0</v>
      </c>
      <c r="L312" s="236">
        <v>0</v>
      </c>
      <c r="M312" s="236">
        <v>0</v>
      </c>
      <c r="N312" s="236">
        <v>0</v>
      </c>
      <c r="O312" s="236">
        <v>0</v>
      </c>
      <c r="P312" s="236">
        <v>0</v>
      </c>
      <c r="Q312" s="236">
        <v>0</v>
      </c>
      <c r="R312" s="236">
        <v>0</v>
      </c>
      <c r="S312" s="236">
        <v>0</v>
      </c>
      <c r="T312" s="236">
        <v>0</v>
      </c>
      <c r="U312" s="236">
        <v>0</v>
      </c>
      <c r="V312" s="236">
        <v>0</v>
      </c>
      <c r="W312" s="236">
        <v>0</v>
      </c>
      <c r="X312" s="236">
        <v>0</v>
      </c>
      <c r="Y312" s="236">
        <v>0</v>
      </c>
      <c r="Z312" s="236">
        <v>0</v>
      </c>
      <c r="AA312" s="236">
        <v>0</v>
      </c>
      <c r="AB312" s="236">
        <v>0</v>
      </c>
      <c r="AC312" s="236">
        <v>0</v>
      </c>
      <c r="AD312" s="236">
        <v>0</v>
      </c>
      <c r="AE312" s="236">
        <v>0</v>
      </c>
      <c r="AF312" s="236">
        <v>0</v>
      </c>
      <c r="AG312" s="236">
        <v>0</v>
      </c>
      <c r="AH312" s="236">
        <v>0</v>
      </c>
      <c r="AI312" s="236">
        <v>0</v>
      </c>
      <c r="AJ312" s="236">
        <v>0</v>
      </c>
      <c r="AK312" s="236">
        <v>0</v>
      </c>
      <c r="AL312" s="236">
        <v>0</v>
      </c>
      <c r="AM312" s="236">
        <v>0</v>
      </c>
      <c r="AN312" s="236">
        <v>0</v>
      </c>
      <c r="AO312" s="236">
        <v>0</v>
      </c>
      <c r="AP312" s="236">
        <v>0</v>
      </c>
      <c r="AQ312" s="236">
        <v>0</v>
      </c>
      <c r="AR312" s="236">
        <v>0</v>
      </c>
      <c r="AS312" s="236">
        <v>0</v>
      </c>
      <c r="AT312" s="236">
        <v>0</v>
      </c>
      <c r="AU312" s="236">
        <v>0</v>
      </c>
      <c r="AV312" s="236">
        <v>0</v>
      </c>
      <c r="AW312" s="236">
        <v>0</v>
      </c>
      <c r="AX312" s="236">
        <v>0</v>
      </c>
      <c r="AY312" s="236">
        <v>0</v>
      </c>
      <c r="AZ312" s="236">
        <v>0</v>
      </c>
      <c r="BA312" s="236">
        <v>0</v>
      </c>
      <c r="BB312" s="236">
        <v>0</v>
      </c>
      <c r="BC312" s="236">
        <v>0</v>
      </c>
      <c r="BD312" s="236">
        <v>0</v>
      </c>
      <c r="BE312" s="236">
        <v>0</v>
      </c>
      <c r="BF312" s="236">
        <v>0</v>
      </c>
      <c r="BG312" s="236">
        <v>0</v>
      </c>
      <c r="BH312" s="236">
        <v>0</v>
      </c>
      <c r="BI312" s="236">
        <v>0</v>
      </c>
      <c r="BJ312" s="236">
        <v>0</v>
      </c>
      <c r="BK312" s="236">
        <v>0</v>
      </c>
      <c r="BL312" s="236">
        <v>0</v>
      </c>
      <c r="BM312" s="236">
        <v>0</v>
      </c>
      <c r="BN312" s="236">
        <v>0</v>
      </c>
      <c r="BO312" s="236">
        <v>0</v>
      </c>
      <c r="BP312" s="236">
        <v>0</v>
      </c>
      <c r="BQ312" s="236">
        <v>0</v>
      </c>
      <c r="BR312" s="236">
        <v>0</v>
      </c>
      <c r="BS312" s="236">
        <v>0</v>
      </c>
      <c r="BT312" s="236">
        <v>0</v>
      </c>
      <c r="BU312" s="236">
        <v>0</v>
      </c>
      <c r="BV312" s="236">
        <v>0</v>
      </c>
      <c r="BW312" s="236">
        <v>0</v>
      </c>
      <c r="BX312" s="236">
        <v>0</v>
      </c>
      <c r="BY312" s="236">
        <v>0</v>
      </c>
      <c r="BZ312" s="236">
        <v>0</v>
      </c>
      <c r="CA312" s="236">
        <v>0</v>
      </c>
      <c r="CB312" s="236">
        <v>0</v>
      </c>
      <c r="CC312" s="236">
        <v>0</v>
      </c>
      <c r="CD312" s="236">
        <v>0</v>
      </c>
      <c r="CE312" s="236">
        <v>0</v>
      </c>
      <c r="CF312" s="236">
        <v>0</v>
      </c>
      <c r="CG312" s="236">
        <v>0</v>
      </c>
      <c r="CH312" s="236">
        <v>0</v>
      </c>
      <c r="CI312" s="236">
        <v>0</v>
      </c>
      <c r="CJ312" s="236">
        <v>0</v>
      </c>
      <c r="CK312" s="236">
        <v>0</v>
      </c>
      <c r="CL312" s="236">
        <v>0</v>
      </c>
      <c r="CM312" s="236">
        <v>0</v>
      </c>
      <c r="CN312" s="236">
        <v>0</v>
      </c>
      <c r="CO312" s="236">
        <v>0</v>
      </c>
      <c r="CP312" s="236">
        <v>0</v>
      </c>
      <c r="CQ312" s="236">
        <v>0</v>
      </c>
      <c r="CR312" s="236">
        <v>0</v>
      </c>
      <c r="CS312" s="236">
        <v>0</v>
      </c>
      <c r="CT312" s="236">
        <v>0</v>
      </c>
      <c r="CU312" s="236">
        <v>0</v>
      </c>
      <c r="CV312" s="236">
        <v>0</v>
      </c>
      <c r="CW312" s="236">
        <v>0</v>
      </c>
      <c r="CX312" s="236">
        <v>0</v>
      </c>
      <c r="CY312" s="236">
        <v>0</v>
      </c>
      <c r="CZ312" s="236">
        <v>0</v>
      </c>
      <c r="DA312" s="236">
        <v>0</v>
      </c>
    </row>
    <row r="313" spans="1:105">
      <c r="A313" s="242" t="s">
        <v>1706</v>
      </c>
      <c r="B313" s="236">
        <v>0</v>
      </c>
      <c r="C313" s="236">
        <v>0</v>
      </c>
      <c r="D313" s="236">
        <v>0</v>
      </c>
      <c r="E313" s="236">
        <v>0</v>
      </c>
      <c r="F313" s="236">
        <v>0</v>
      </c>
      <c r="G313" s="236">
        <v>0</v>
      </c>
      <c r="H313" s="236">
        <v>0</v>
      </c>
      <c r="I313" s="236">
        <v>0</v>
      </c>
      <c r="J313" s="236">
        <v>0</v>
      </c>
      <c r="K313" s="236">
        <v>0</v>
      </c>
      <c r="L313" s="236">
        <v>0</v>
      </c>
      <c r="M313" s="236">
        <v>0</v>
      </c>
      <c r="N313" s="236">
        <v>0</v>
      </c>
      <c r="O313" s="236">
        <v>0</v>
      </c>
      <c r="P313" s="236">
        <v>0</v>
      </c>
      <c r="Q313" s="236">
        <v>0</v>
      </c>
      <c r="R313" s="236">
        <v>0</v>
      </c>
      <c r="S313" s="236">
        <v>0</v>
      </c>
      <c r="T313" s="236">
        <v>0</v>
      </c>
      <c r="U313" s="236">
        <v>0</v>
      </c>
      <c r="V313" s="236">
        <v>0</v>
      </c>
      <c r="W313" s="236">
        <v>0</v>
      </c>
      <c r="X313" s="236">
        <v>0</v>
      </c>
      <c r="Y313" s="236">
        <v>0</v>
      </c>
      <c r="Z313" s="236">
        <v>0</v>
      </c>
      <c r="AA313" s="236">
        <v>0</v>
      </c>
      <c r="AB313" s="236">
        <v>0</v>
      </c>
      <c r="AC313" s="236">
        <v>0</v>
      </c>
      <c r="AD313" s="236">
        <v>0</v>
      </c>
      <c r="AE313" s="236">
        <v>0</v>
      </c>
      <c r="AF313" s="236">
        <v>0</v>
      </c>
      <c r="AG313" s="236">
        <v>0</v>
      </c>
      <c r="AH313" s="236">
        <v>0</v>
      </c>
      <c r="AI313" s="236">
        <v>0</v>
      </c>
      <c r="AJ313" s="236">
        <v>0</v>
      </c>
      <c r="AK313" s="236">
        <v>0</v>
      </c>
      <c r="AL313" s="236">
        <v>0</v>
      </c>
      <c r="AM313" s="236">
        <v>0</v>
      </c>
      <c r="AN313" s="236">
        <v>0</v>
      </c>
      <c r="AO313" s="236">
        <v>0</v>
      </c>
      <c r="AP313" s="236">
        <v>0</v>
      </c>
      <c r="AQ313" s="236">
        <v>0</v>
      </c>
      <c r="AR313" s="236">
        <v>0</v>
      </c>
      <c r="AS313" s="236">
        <v>0</v>
      </c>
      <c r="AT313" s="236">
        <v>0</v>
      </c>
      <c r="AU313" s="236">
        <v>0</v>
      </c>
      <c r="AV313" s="236">
        <v>0</v>
      </c>
      <c r="AW313" s="236">
        <v>0</v>
      </c>
      <c r="AX313" s="236">
        <v>0</v>
      </c>
      <c r="AY313" s="236">
        <v>0</v>
      </c>
      <c r="AZ313" s="236">
        <v>0</v>
      </c>
      <c r="BA313" s="236">
        <v>0</v>
      </c>
      <c r="BB313" s="236">
        <v>0</v>
      </c>
      <c r="BC313" s="236">
        <v>0</v>
      </c>
      <c r="BD313" s="236">
        <v>0</v>
      </c>
      <c r="BE313" s="236">
        <v>0</v>
      </c>
      <c r="BF313" s="236">
        <v>0</v>
      </c>
      <c r="BG313" s="236">
        <v>0</v>
      </c>
      <c r="BH313" s="236">
        <v>0</v>
      </c>
      <c r="BI313" s="236">
        <v>0</v>
      </c>
      <c r="BJ313" s="236">
        <v>0</v>
      </c>
      <c r="BK313" s="236">
        <v>0</v>
      </c>
      <c r="BL313" s="236">
        <v>0</v>
      </c>
      <c r="BM313" s="236">
        <v>0</v>
      </c>
      <c r="BN313" s="236">
        <v>0</v>
      </c>
      <c r="BO313" s="236">
        <v>0</v>
      </c>
      <c r="BP313" s="236">
        <v>0</v>
      </c>
      <c r="BQ313" s="236">
        <v>0</v>
      </c>
      <c r="BR313" s="236">
        <v>0</v>
      </c>
      <c r="BS313" s="236">
        <v>0</v>
      </c>
      <c r="BT313" s="236">
        <v>0</v>
      </c>
      <c r="BU313" s="236">
        <v>0</v>
      </c>
      <c r="BV313" s="236">
        <v>0</v>
      </c>
      <c r="BW313" s="236">
        <v>0</v>
      </c>
      <c r="BX313" s="236">
        <v>0</v>
      </c>
      <c r="BY313" s="236">
        <v>0</v>
      </c>
      <c r="BZ313" s="236">
        <v>0</v>
      </c>
      <c r="CA313" s="236">
        <v>0</v>
      </c>
      <c r="CB313" s="236">
        <v>0</v>
      </c>
      <c r="CC313" s="236">
        <v>0</v>
      </c>
      <c r="CD313" s="236">
        <v>0</v>
      </c>
      <c r="CE313" s="236">
        <v>0</v>
      </c>
      <c r="CF313" s="236">
        <v>0</v>
      </c>
      <c r="CG313" s="236">
        <v>0</v>
      </c>
      <c r="CH313" s="236">
        <v>0</v>
      </c>
      <c r="CI313" s="236">
        <v>0</v>
      </c>
      <c r="CJ313" s="236">
        <v>0</v>
      </c>
      <c r="CK313" s="236">
        <v>0</v>
      </c>
      <c r="CL313" s="236">
        <v>0</v>
      </c>
      <c r="CM313" s="236">
        <v>0</v>
      </c>
      <c r="CN313" s="236">
        <v>0</v>
      </c>
      <c r="CO313" s="236">
        <v>0</v>
      </c>
      <c r="CP313" s="236">
        <v>0</v>
      </c>
      <c r="CQ313" s="236">
        <v>0</v>
      </c>
      <c r="CR313" s="236">
        <v>0</v>
      </c>
      <c r="CS313" s="236">
        <v>0</v>
      </c>
      <c r="CT313" s="236">
        <v>0</v>
      </c>
      <c r="CU313" s="236">
        <v>0</v>
      </c>
      <c r="CV313" s="236">
        <v>0</v>
      </c>
      <c r="CW313" s="236">
        <v>0</v>
      </c>
      <c r="CX313" s="236">
        <v>0</v>
      </c>
      <c r="CY313" s="236">
        <v>0</v>
      </c>
      <c r="CZ313" s="236">
        <v>0</v>
      </c>
      <c r="DA313" s="236">
        <v>0</v>
      </c>
    </row>
    <row r="315" spans="1:105">
      <c r="A315" s="245" t="s">
        <v>1707</v>
      </c>
    </row>
    <row r="316" spans="1:105">
      <c r="A316" s="242" t="s">
        <v>1708</v>
      </c>
      <c r="B316" s="236">
        <v>1</v>
      </c>
      <c r="C316" s="236">
        <v>1</v>
      </c>
      <c r="D316" s="236">
        <v>1</v>
      </c>
      <c r="E316" s="236">
        <v>1</v>
      </c>
      <c r="F316" s="236">
        <v>1</v>
      </c>
      <c r="G316" s="236">
        <v>1</v>
      </c>
      <c r="H316" s="236">
        <v>1</v>
      </c>
      <c r="I316" s="236">
        <v>1</v>
      </c>
      <c r="J316" s="236">
        <v>1</v>
      </c>
      <c r="K316" s="236">
        <v>1</v>
      </c>
      <c r="L316" s="236">
        <v>1</v>
      </c>
      <c r="M316" s="236">
        <v>1</v>
      </c>
      <c r="N316" s="236">
        <v>12</v>
      </c>
      <c r="O316" s="236">
        <v>1</v>
      </c>
      <c r="P316" s="236">
        <v>1</v>
      </c>
      <c r="Q316" s="236">
        <v>1</v>
      </c>
      <c r="R316" s="236">
        <v>1</v>
      </c>
      <c r="S316" s="236">
        <v>1</v>
      </c>
      <c r="T316" s="236">
        <v>1</v>
      </c>
      <c r="U316" s="236">
        <v>1</v>
      </c>
      <c r="V316" s="236">
        <v>1</v>
      </c>
      <c r="W316" s="236">
        <v>1</v>
      </c>
      <c r="X316" s="236">
        <v>1</v>
      </c>
      <c r="Y316" s="236">
        <v>1</v>
      </c>
      <c r="Z316" s="236">
        <v>1</v>
      </c>
      <c r="AA316" s="236">
        <v>12</v>
      </c>
      <c r="AB316" s="236">
        <v>1</v>
      </c>
      <c r="AC316" s="236">
        <v>1</v>
      </c>
      <c r="AD316" s="236">
        <v>1</v>
      </c>
      <c r="AE316" s="236">
        <v>1</v>
      </c>
      <c r="AF316" s="236">
        <v>1</v>
      </c>
      <c r="AG316" s="236">
        <v>1</v>
      </c>
      <c r="AH316" s="236">
        <v>1</v>
      </c>
      <c r="AI316" s="236">
        <v>1</v>
      </c>
      <c r="AJ316" s="236">
        <v>1</v>
      </c>
      <c r="AK316" s="236">
        <v>1</v>
      </c>
      <c r="AL316" s="236">
        <v>1</v>
      </c>
      <c r="AM316" s="236">
        <v>1</v>
      </c>
      <c r="AN316" s="236">
        <v>12</v>
      </c>
      <c r="AO316" s="236">
        <v>1</v>
      </c>
      <c r="AP316" s="236">
        <v>1</v>
      </c>
      <c r="AQ316" s="236">
        <v>1</v>
      </c>
      <c r="AR316" s="236">
        <v>1</v>
      </c>
      <c r="AS316" s="236">
        <v>1</v>
      </c>
      <c r="AT316" s="236">
        <v>1</v>
      </c>
      <c r="AU316" s="236">
        <v>1</v>
      </c>
      <c r="AV316" s="236">
        <v>1</v>
      </c>
      <c r="AW316" s="236">
        <v>1</v>
      </c>
      <c r="AX316" s="236">
        <v>1</v>
      </c>
      <c r="AY316" s="236">
        <v>1</v>
      </c>
      <c r="AZ316" s="236">
        <v>1</v>
      </c>
      <c r="BA316" s="236">
        <v>12</v>
      </c>
      <c r="BB316" s="236">
        <v>1</v>
      </c>
      <c r="BC316" s="236">
        <v>1</v>
      </c>
      <c r="BD316" s="236">
        <v>1</v>
      </c>
      <c r="BE316" s="236">
        <v>1</v>
      </c>
      <c r="BF316" s="236">
        <v>1</v>
      </c>
      <c r="BG316" s="236">
        <v>1</v>
      </c>
      <c r="BH316" s="236">
        <v>1</v>
      </c>
      <c r="BI316" s="236">
        <v>1</v>
      </c>
      <c r="BJ316" s="236">
        <v>1</v>
      </c>
      <c r="BK316" s="236">
        <v>1</v>
      </c>
      <c r="BL316" s="236">
        <v>1</v>
      </c>
      <c r="BM316" s="236">
        <v>1</v>
      </c>
      <c r="BN316" s="236">
        <v>12</v>
      </c>
      <c r="BO316" s="236">
        <v>1</v>
      </c>
      <c r="BP316" s="236">
        <v>1</v>
      </c>
      <c r="BQ316" s="236">
        <v>1</v>
      </c>
      <c r="BR316" s="236">
        <v>1</v>
      </c>
      <c r="BS316" s="236">
        <v>1</v>
      </c>
      <c r="BT316" s="236">
        <v>1</v>
      </c>
      <c r="BU316" s="236">
        <v>1</v>
      </c>
      <c r="BV316" s="236">
        <v>1</v>
      </c>
      <c r="BW316" s="236">
        <v>1</v>
      </c>
      <c r="BX316" s="236">
        <v>1</v>
      </c>
      <c r="BY316" s="236">
        <v>1</v>
      </c>
      <c r="BZ316" s="236">
        <v>1</v>
      </c>
      <c r="CA316" s="236">
        <v>12</v>
      </c>
      <c r="CB316" s="236">
        <v>1</v>
      </c>
      <c r="CC316" s="236">
        <v>1</v>
      </c>
      <c r="CD316" s="236">
        <v>1</v>
      </c>
      <c r="CE316" s="236">
        <v>1</v>
      </c>
      <c r="CF316" s="236">
        <v>1</v>
      </c>
      <c r="CG316" s="236">
        <v>1</v>
      </c>
      <c r="CH316" s="236">
        <v>1</v>
      </c>
      <c r="CI316" s="236">
        <v>1</v>
      </c>
      <c r="CJ316" s="236">
        <v>1</v>
      </c>
      <c r="CK316" s="236">
        <v>1</v>
      </c>
      <c r="CL316" s="236">
        <v>1</v>
      </c>
      <c r="CM316" s="236">
        <v>1</v>
      </c>
      <c r="CN316" s="236">
        <v>12</v>
      </c>
      <c r="CO316" s="236">
        <v>1</v>
      </c>
      <c r="CP316" s="236">
        <v>1</v>
      </c>
      <c r="CQ316" s="236">
        <v>1</v>
      </c>
      <c r="CR316" s="236">
        <v>1</v>
      </c>
      <c r="CS316" s="236">
        <v>1</v>
      </c>
      <c r="CT316" s="236">
        <v>1</v>
      </c>
      <c r="CU316" s="236">
        <v>1</v>
      </c>
      <c r="CV316" s="236">
        <v>1</v>
      </c>
      <c r="CW316" s="236">
        <v>1</v>
      </c>
      <c r="CX316" s="236">
        <v>1</v>
      </c>
      <c r="CY316" s="236">
        <v>1</v>
      </c>
      <c r="CZ316" s="236">
        <v>1</v>
      </c>
      <c r="DA316" s="236">
        <v>12</v>
      </c>
    </row>
    <row r="317" spans="1:105">
      <c r="A317" s="242" t="s">
        <v>1709</v>
      </c>
      <c r="B317" s="236">
        <v>0</v>
      </c>
      <c r="C317" s="236">
        <v>0</v>
      </c>
      <c r="D317" s="236">
        <v>0</v>
      </c>
      <c r="E317" s="236">
        <v>0</v>
      </c>
      <c r="F317" s="236">
        <v>0</v>
      </c>
      <c r="G317" s="236">
        <v>0</v>
      </c>
      <c r="H317" s="236">
        <v>0</v>
      </c>
      <c r="I317" s="236">
        <v>0</v>
      </c>
      <c r="J317" s="236">
        <v>0</v>
      </c>
      <c r="K317" s="236">
        <v>0</v>
      </c>
      <c r="L317" s="236">
        <v>0</v>
      </c>
      <c r="M317" s="236">
        <v>0</v>
      </c>
      <c r="N317" s="236">
        <v>0</v>
      </c>
      <c r="O317" s="236">
        <v>0</v>
      </c>
      <c r="P317" s="236">
        <v>0</v>
      </c>
      <c r="Q317" s="236">
        <v>0</v>
      </c>
      <c r="R317" s="236">
        <v>0</v>
      </c>
      <c r="S317" s="236">
        <v>0</v>
      </c>
      <c r="T317" s="236">
        <v>0</v>
      </c>
      <c r="U317" s="236">
        <v>0</v>
      </c>
      <c r="V317" s="236">
        <v>0</v>
      </c>
      <c r="W317" s="236">
        <v>0</v>
      </c>
      <c r="X317" s="236">
        <v>0</v>
      </c>
      <c r="Y317" s="236">
        <v>0</v>
      </c>
      <c r="Z317" s="236">
        <v>0</v>
      </c>
      <c r="AA317" s="236">
        <v>0</v>
      </c>
      <c r="AB317" s="236">
        <v>0</v>
      </c>
      <c r="AC317" s="236">
        <v>0</v>
      </c>
      <c r="AD317" s="236">
        <v>-334083</v>
      </c>
      <c r="AE317" s="236">
        <v>-421581</v>
      </c>
      <c r="AF317" s="236">
        <v>-119989</v>
      </c>
      <c r="AG317" s="236">
        <v>-572052</v>
      </c>
      <c r="AH317" s="236">
        <v>-1088239</v>
      </c>
      <c r="AI317" s="236">
        <v>-605068</v>
      </c>
      <c r="AJ317" s="236">
        <v>286186</v>
      </c>
      <c r="AK317" s="236">
        <v>0</v>
      </c>
      <c r="AL317" s="236">
        <v>0</v>
      </c>
      <c r="AM317" s="236">
        <v>0</v>
      </c>
      <c r="AN317" s="236">
        <v>-2854826</v>
      </c>
      <c r="AO317" s="236">
        <v>0</v>
      </c>
      <c r="AP317" s="236">
        <v>0</v>
      </c>
      <c r="AQ317" s="236">
        <v>0</v>
      </c>
      <c r="AR317" s="236">
        <v>0</v>
      </c>
      <c r="AS317" s="236">
        <v>0</v>
      </c>
      <c r="AT317" s="236">
        <v>0</v>
      </c>
      <c r="AU317" s="236">
        <v>0</v>
      </c>
      <c r="AV317" s="236">
        <v>0</v>
      </c>
      <c r="AW317" s="236">
        <v>0</v>
      </c>
      <c r="AX317" s="236">
        <v>0</v>
      </c>
      <c r="AY317" s="236">
        <v>0</v>
      </c>
      <c r="AZ317" s="236">
        <v>0</v>
      </c>
      <c r="BA317" s="236">
        <v>0</v>
      </c>
      <c r="BB317" s="236">
        <v>0</v>
      </c>
      <c r="BC317" s="236">
        <v>0</v>
      </c>
      <c r="BD317" s="236">
        <v>0</v>
      </c>
      <c r="BE317" s="236">
        <v>0</v>
      </c>
      <c r="BF317" s="236">
        <v>0</v>
      </c>
      <c r="BG317" s="236">
        <v>0</v>
      </c>
      <c r="BH317" s="236">
        <v>0</v>
      </c>
      <c r="BI317" s="236">
        <v>0</v>
      </c>
      <c r="BJ317" s="236">
        <v>0</v>
      </c>
      <c r="BK317" s="236">
        <v>0</v>
      </c>
      <c r="BL317" s="236">
        <v>0</v>
      </c>
      <c r="BM317" s="236">
        <v>0</v>
      </c>
      <c r="BN317" s="236">
        <v>0</v>
      </c>
      <c r="BO317" s="236">
        <v>0</v>
      </c>
      <c r="BP317" s="236">
        <v>0</v>
      </c>
      <c r="BQ317" s="236">
        <v>0</v>
      </c>
      <c r="BR317" s="236">
        <v>0</v>
      </c>
      <c r="BS317" s="236">
        <v>0</v>
      </c>
      <c r="BT317" s="236">
        <v>0</v>
      </c>
      <c r="BU317" s="236">
        <v>0</v>
      </c>
      <c r="BV317" s="236">
        <v>0</v>
      </c>
      <c r="BW317" s="236">
        <v>0</v>
      </c>
      <c r="BX317" s="236">
        <v>0</v>
      </c>
      <c r="BY317" s="236">
        <v>0</v>
      </c>
      <c r="BZ317" s="236">
        <v>0</v>
      </c>
      <c r="CA317" s="236">
        <v>0</v>
      </c>
      <c r="CB317" s="236">
        <v>0</v>
      </c>
      <c r="CC317" s="236">
        <v>0</v>
      </c>
      <c r="CD317" s="236">
        <v>0</v>
      </c>
      <c r="CE317" s="236">
        <v>0</v>
      </c>
      <c r="CF317" s="236">
        <v>0</v>
      </c>
      <c r="CG317" s="236">
        <v>0</v>
      </c>
      <c r="CH317" s="236">
        <v>0</v>
      </c>
      <c r="CI317" s="236">
        <v>0</v>
      </c>
      <c r="CJ317" s="236">
        <v>0</v>
      </c>
      <c r="CK317" s="236">
        <v>0</v>
      </c>
      <c r="CL317" s="236">
        <v>0</v>
      </c>
      <c r="CM317" s="236">
        <v>0</v>
      </c>
      <c r="CN317" s="236">
        <v>0</v>
      </c>
      <c r="CO317" s="236">
        <v>0</v>
      </c>
      <c r="CP317" s="236">
        <v>0</v>
      </c>
      <c r="CQ317" s="236">
        <v>0</v>
      </c>
      <c r="CR317" s="236">
        <v>0</v>
      </c>
      <c r="CS317" s="236">
        <v>0</v>
      </c>
      <c r="CT317" s="236">
        <v>0</v>
      </c>
      <c r="CU317" s="236">
        <v>0</v>
      </c>
      <c r="CV317" s="236">
        <v>0</v>
      </c>
      <c r="CW317" s="236">
        <v>0</v>
      </c>
      <c r="CX317" s="236">
        <v>0</v>
      </c>
      <c r="CY317" s="236">
        <v>0</v>
      </c>
      <c r="CZ317" s="236">
        <v>0</v>
      </c>
      <c r="DA317" s="236">
        <v>0</v>
      </c>
    </row>
    <row r="318" spans="1:105">
      <c r="A318" s="242" t="s">
        <v>1710</v>
      </c>
      <c r="B318" s="236">
        <v>0</v>
      </c>
      <c r="C318" s="236">
        <v>0</v>
      </c>
      <c r="D318" s="236">
        <v>0</v>
      </c>
      <c r="E318" s="236">
        <v>0</v>
      </c>
      <c r="F318" s="236">
        <v>0</v>
      </c>
      <c r="G318" s="236">
        <v>0</v>
      </c>
      <c r="H318" s="236">
        <v>0</v>
      </c>
      <c r="I318" s="236">
        <v>0</v>
      </c>
      <c r="J318" s="236">
        <v>0</v>
      </c>
      <c r="K318" s="236">
        <v>0</v>
      </c>
      <c r="L318" s="236">
        <v>0</v>
      </c>
      <c r="M318" s="236">
        <v>0</v>
      </c>
      <c r="N318" s="236">
        <v>0</v>
      </c>
      <c r="O318" s="236">
        <v>0</v>
      </c>
      <c r="P318" s="236">
        <v>0</v>
      </c>
      <c r="Q318" s="236">
        <v>0</v>
      </c>
      <c r="R318" s="236">
        <v>0</v>
      </c>
      <c r="S318" s="236">
        <v>0</v>
      </c>
      <c r="T318" s="236">
        <v>0</v>
      </c>
      <c r="U318" s="236">
        <v>0</v>
      </c>
      <c r="V318" s="236">
        <v>0</v>
      </c>
      <c r="W318" s="236">
        <v>0</v>
      </c>
      <c r="X318" s="236">
        <v>0</v>
      </c>
      <c r="Y318" s="236">
        <v>0</v>
      </c>
      <c r="Z318" s="236">
        <v>0</v>
      </c>
      <c r="AA318" s="236">
        <v>0</v>
      </c>
      <c r="AB318" s="236">
        <v>0</v>
      </c>
      <c r="AC318" s="236">
        <v>0</v>
      </c>
      <c r="AD318" s="236">
        <v>0</v>
      </c>
      <c r="AE318" s="236">
        <v>0</v>
      </c>
      <c r="AF318" s="236">
        <v>0</v>
      </c>
      <c r="AG318" s="236">
        <v>0</v>
      </c>
      <c r="AH318" s="236">
        <v>0</v>
      </c>
      <c r="AI318" s="236">
        <v>0</v>
      </c>
      <c r="AJ318" s="236">
        <v>0</v>
      </c>
      <c r="AK318" s="236">
        <v>0</v>
      </c>
      <c r="AL318" s="236">
        <v>0</v>
      </c>
      <c r="AM318" s="236">
        <v>0</v>
      </c>
      <c r="AN318" s="236">
        <v>0</v>
      </c>
      <c r="AO318" s="236">
        <v>0</v>
      </c>
      <c r="AP318" s="236">
        <v>0</v>
      </c>
      <c r="AQ318" s="236">
        <v>0</v>
      </c>
      <c r="AR318" s="236">
        <v>0</v>
      </c>
      <c r="AS318" s="236">
        <v>0</v>
      </c>
      <c r="AT318" s="236">
        <v>0</v>
      </c>
      <c r="AU318" s="236">
        <v>0</v>
      </c>
      <c r="AV318" s="236">
        <v>0</v>
      </c>
      <c r="AW318" s="236">
        <v>0</v>
      </c>
      <c r="AX318" s="236">
        <v>0</v>
      </c>
      <c r="AY318" s="236">
        <v>0</v>
      </c>
      <c r="AZ318" s="236">
        <v>0</v>
      </c>
      <c r="BA318" s="236">
        <v>0</v>
      </c>
      <c r="BB318" s="236">
        <v>0</v>
      </c>
      <c r="BC318" s="236">
        <v>0</v>
      </c>
      <c r="BD318" s="236">
        <v>0</v>
      </c>
      <c r="BE318" s="236">
        <v>0</v>
      </c>
      <c r="BF318" s="236">
        <v>0</v>
      </c>
      <c r="BG318" s="236">
        <v>0</v>
      </c>
      <c r="BH318" s="236">
        <v>0</v>
      </c>
      <c r="BI318" s="236">
        <v>0</v>
      </c>
      <c r="BJ318" s="236">
        <v>0</v>
      </c>
      <c r="BK318" s="236">
        <v>0</v>
      </c>
      <c r="BL318" s="236">
        <v>0</v>
      </c>
      <c r="BM318" s="236">
        <v>0</v>
      </c>
      <c r="BN318" s="236">
        <v>0</v>
      </c>
      <c r="BO318" s="236">
        <v>0</v>
      </c>
      <c r="BP318" s="236">
        <v>0</v>
      </c>
      <c r="BQ318" s="236">
        <v>0</v>
      </c>
      <c r="BR318" s="236">
        <v>0</v>
      </c>
      <c r="BS318" s="236">
        <v>0</v>
      </c>
      <c r="BT318" s="236">
        <v>0</v>
      </c>
      <c r="BU318" s="236">
        <v>0</v>
      </c>
      <c r="BV318" s="236">
        <v>0</v>
      </c>
      <c r="BW318" s="236">
        <v>0</v>
      </c>
      <c r="BX318" s="236">
        <v>0</v>
      </c>
      <c r="BY318" s="236">
        <v>0</v>
      </c>
      <c r="BZ318" s="236">
        <v>0</v>
      </c>
      <c r="CA318" s="236">
        <v>0</v>
      </c>
      <c r="CB318" s="236">
        <v>0</v>
      </c>
      <c r="CC318" s="236">
        <v>0</v>
      </c>
      <c r="CD318" s="236">
        <v>0</v>
      </c>
      <c r="CE318" s="236">
        <v>0</v>
      </c>
      <c r="CF318" s="236">
        <v>0</v>
      </c>
      <c r="CG318" s="236">
        <v>0</v>
      </c>
      <c r="CH318" s="236">
        <v>0</v>
      </c>
      <c r="CI318" s="236">
        <v>0</v>
      </c>
      <c r="CJ318" s="236">
        <v>0</v>
      </c>
      <c r="CK318" s="236">
        <v>0</v>
      </c>
      <c r="CL318" s="236">
        <v>0</v>
      </c>
      <c r="CM318" s="236">
        <v>0</v>
      </c>
      <c r="CN318" s="236">
        <v>0</v>
      </c>
      <c r="CO318" s="236">
        <v>0</v>
      </c>
      <c r="CP318" s="236">
        <v>0</v>
      </c>
      <c r="CQ318" s="236">
        <v>0</v>
      </c>
      <c r="CR318" s="236">
        <v>0</v>
      </c>
      <c r="CS318" s="236">
        <v>0</v>
      </c>
      <c r="CT318" s="236">
        <v>0</v>
      </c>
      <c r="CU318" s="236">
        <v>0</v>
      </c>
      <c r="CV318" s="236">
        <v>0</v>
      </c>
      <c r="CW318" s="236">
        <v>0</v>
      </c>
      <c r="CX318" s="236">
        <v>0</v>
      </c>
      <c r="CY318" s="236">
        <v>0</v>
      </c>
      <c r="CZ318" s="236">
        <v>0</v>
      </c>
      <c r="DA318" s="236">
        <v>0</v>
      </c>
    </row>
    <row r="319" spans="1:105">
      <c r="A319" s="242" t="s">
        <v>1711</v>
      </c>
      <c r="B319" s="236">
        <v>0</v>
      </c>
      <c r="C319" s="236">
        <v>0</v>
      </c>
      <c r="D319" s="236">
        <v>0</v>
      </c>
      <c r="E319" s="236">
        <v>0</v>
      </c>
      <c r="F319" s="236">
        <v>0</v>
      </c>
      <c r="G319" s="236">
        <v>0</v>
      </c>
      <c r="H319" s="236">
        <v>0</v>
      </c>
      <c r="I319" s="236">
        <v>0</v>
      </c>
      <c r="J319" s="236">
        <v>0</v>
      </c>
      <c r="K319" s="236">
        <v>0</v>
      </c>
      <c r="L319" s="236">
        <v>0</v>
      </c>
      <c r="M319" s="236">
        <v>0</v>
      </c>
      <c r="N319" s="236">
        <v>0</v>
      </c>
      <c r="O319" s="236">
        <v>0</v>
      </c>
      <c r="P319" s="236">
        <v>0</v>
      </c>
      <c r="Q319" s="236">
        <v>0</v>
      </c>
      <c r="R319" s="236">
        <v>0</v>
      </c>
      <c r="S319" s="236">
        <v>0</v>
      </c>
      <c r="T319" s="236">
        <v>0</v>
      </c>
      <c r="U319" s="236">
        <v>0</v>
      </c>
      <c r="V319" s="236">
        <v>0</v>
      </c>
      <c r="W319" s="236">
        <v>0</v>
      </c>
      <c r="X319" s="236">
        <v>0</v>
      </c>
      <c r="Y319" s="236">
        <v>0</v>
      </c>
      <c r="Z319" s="236">
        <v>0</v>
      </c>
      <c r="AA319" s="236">
        <v>0</v>
      </c>
      <c r="AB319" s="236">
        <v>0</v>
      </c>
      <c r="AC319" s="236">
        <v>0</v>
      </c>
      <c r="AD319" s="236">
        <v>0</v>
      </c>
      <c r="AE319" s="236">
        <v>0</v>
      </c>
      <c r="AF319" s="236">
        <v>0</v>
      </c>
      <c r="AG319" s="236">
        <v>0</v>
      </c>
      <c r="AH319" s="236">
        <v>0</v>
      </c>
      <c r="AI319" s="236">
        <v>0</v>
      </c>
      <c r="AJ319" s="236">
        <v>0</v>
      </c>
      <c r="AK319" s="236">
        <v>0</v>
      </c>
      <c r="AL319" s="236">
        <v>0</v>
      </c>
      <c r="AM319" s="236">
        <v>0</v>
      </c>
      <c r="AN319" s="236">
        <v>0</v>
      </c>
      <c r="AO319" s="236">
        <v>0</v>
      </c>
      <c r="AP319" s="236">
        <v>0</v>
      </c>
      <c r="AQ319" s="236">
        <v>0</v>
      </c>
      <c r="AR319" s="236">
        <v>0</v>
      </c>
      <c r="AS319" s="236">
        <v>0</v>
      </c>
      <c r="AT319" s="236">
        <v>0</v>
      </c>
      <c r="AU319" s="236">
        <v>0</v>
      </c>
      <c r="AV319" s="236">
        <v>0</v>
      </c>
      <c r="AW319" s="236">
        <v>0</v>
      </c>
      <c r="AX319" s="236">
        <v>0</v>
      </c>
      <c r="AY319" s="236">
        <v>0</v>
      </c>
      <c r="AZ319" s="236">
        <v>0</v>
      </c>
      <c r="BA319" s="236">
        <v>0</v>
      </c>
      <c r="BB319" s="236">
        <v>0</v>
      </c>
      <c r="BC319" s="236">
        <v>0</v>
      </c>
      <c r="BD319" s="236">
        <v>0</v>
      </c>
      <c r="BE319" s="236">
        <v>0</v>
      </c>
      <c r="BF319" s="236">
        <v>0</v>
      </c>
      <c r="BG319" s="236">
        <v>0</v>
      </c>
      <c r="BH319" s="236">
        <v>0</v>
      </c>
      <c r="BI319" s="236">
        <v>0</v>
      </c>
      <c r="BJ319" s="236">
        <v>0</v>
      </c>
      <c r="BK319" s="236">
        <v>0</v>
      </c>
      <c r="BL319" s="236">
        <v>0</v>
      </c>
      <c r="BM319" s="236">
        <v>0</v>
      </c>
      <c r="BN319" s="236">
        <v>0</v>
      </c>
      <c r="BO319" s="236">
        <v>0</v>
      </c>
      <c r="BP319" s="236">
        <v>0</v>
      </c>
      <c r="BQ319" s="236">
        <v>0</v>
      </c>
      <c r="BR319" s="236">
        <v>0</v>
      </c>
      <c r="BS319" s="236">
        <v>0</v>
      </c>
      <c r="BT319" s="236">
        <v>0</v>
      </c>
      <c r="BU319" s="236">
        <v>0</v>
      </c>
      <c r="BV319" s="236">
        <v>0</v>
      </c>
      <c r="BW319" s="236">
        <v>0</v>
      </c>
      <c r="BX319" s="236">
        <v>0</v>
      </c>
      <c r="BY319" s="236">
        <v>0</v>
      </c>
      <c r="BZ319" s="236">
        <v>0</v>
      </c>
      <c r="CA319" s="236">
        <v>0</v>
      </c>
      <c r="CB319" s="236">
        <v>0</v>
      </c>
      <c r="CC319" s="236">
        <v>0</v>
      </c>
      <c r="CD319" s="236">
        <v>0</v>
      </c>
      <c r="CE319" s="236">
        <v>0</v>
      </c>
      <c r="CF319" s="236">
        <v>0</v>
      </c>
      <c r="CG319" s="236">
        <v>0</v>
      </c>
      <c r="CH319" s="236">
        <v>0</v>
      </c>
      <c r="CI319" s="236">
        <v>0</v>
      </c>
      <c r="CJ319" s="236">
        <v>0</v>
      </c>
      <c r="CK319" s="236">
        <v>0</v>
      </c>
      <c r="CL319" s="236">
        <v>0</v>
      </c>
      <c r="CM319" s="236">
        <v>0</v>
      </c>
      <c r="CN319" s="236">
        <v>0</v>
      </c>
      <c r="CO319" s="236">
        <v>0</v>
      </c>
      <c r="CP319" s="236">
        <v>0</v>
      </c>
      <c r="CQ319" s="236">
        <v>0</v>
      </c>
      <c r="CR319" s="236">
        <v>0</v>
      </c>
      <c r="CS319" s="236">
        <v>0</v>
      </c>
      <c r="CT319" s="236">
        <v>0</v>
      </c>
      <c r="CU319" s="236">
        <v>0</v>
      </c>
      <c r="CV319" s="236">
        <v>0</v>
      </c>
      <c r="CW319" s="236">
        <v>0</v>
      </c>
      <c r="CX319" s="236">
        <v>0</v>
      </c>
      <c r="CY319" s="236">
        <v>0</v>
      </c>
      <c r="CZ319" s="236">
        <v>0</v>
      </c>
      <c r="DA319" s="236">
        <v>0</v>
      </c>
    </row>
    <row r="320" spans="1:105">
      <c r="A320" s="242" t="s">
        <v>1712</v>
      </c>
      <c r="B320" s="236">
        <v>0</v>
      </c>
      <c r="C320" s="236">
        <v>0</v>
      </c>
      <c r="D320" s="236">
        <v>0</v>
      </c>
      <c r="E320" s="236">
        <v>0</v>
      </c>
      <c r="F320" s="236">
        <v>0</v>
      </c>
      <c r="G320" s="236">
        <v>0</v>
      </c>
      <c r="H320" s="236">
        <v>0</v>
      </c>
      <c r="I320" s="236">
        <v>0</v>
      </c>
      <c r="J320" s="236">
        <v>0</v>
      </c>
      <c r="K320" s="236">
        <v>0</v>
      </c>
      <c r="L320" s="236">
        <v>0</v>
      </c>
      <c r="M320" s="236">
        <v>0</v>
      </c>
      <c r="N320" s="236">
        <v>0</v>
      </c>
      <c r="O320" s="236">
        <v>0</v>
      </c>
      <c r="P320" s="236">
        <v>0</v>
      </c>
      <c r="Q320" s="236">
        <v>0</v>
      </c>
      <c r="R320" s="236">
        <v>0</v>
      </c>
      <c r="S320" s="236">
        <v>0</v>
      </c>
      <c r="T320" s="236">
        <v>0</v>
      </c>
      <c r="U320" s="236">
        <v>0</v>
      </c>
      <c r="V320" s="236">
        <v>0</v>
      </c>
      <c r="W320" s="236">
        <v>0</v>
      </c>
      <c r="X320" s="236">
        <v>0</v>
      </c>
      <c r="Y320" s="236">
        <v>0</v>
      </c>
      <c r="Z320" s="236">
        <v>0</v>
      </c>
      <c r="AA320" s="236">
        <v>0</v>
      </c>
      <c r="AB320" s="236">
        <v>0</v>
      </c>
      <c r="AC320" s="236">
        <v>0</v>
      </c>
      <c r="AD320" s="236">
        <v>0</v>
      </c>
      <c r="AE320" s="236">
        <v>0</v>
      </c>
      <c r="AF320" s="236">
        <v>0</v>
      </c>
      <c r="AG320" s="236">
        <v>0</v>
      </c>
      <c r="AH320" s="236">
        <v>0</v>
      </c>
      <c r="AI320" s="236">
        <v>0</v>
      </c>
      <c r="AJ320" s="236">
        <v>0</v>
      </c>
      <c r="AK320" s="236">
        <v>0</v>
      </c>
      <c r="AL320" s="236">
        <v>0</v>
      </c>
      <c r="AM320" s="236">
        <v>0</v>
      </c>
      <c r="AN320" s="236">
        <v>0</v>
      </c>
      <c r="AO320" s="236">
        <v>0</v>
      </c>
      <c r="AP320" s="236">
        <v>0</v>
      </c>
      <c r="AQ320" s="236">
        <v>0</v>
      </c>
      <c r="AR320" s="236">
        <v>0</v>
      </c>
      <c r="AS320" s="236">
        <v>0</v>
      </c>
      <c r="AT320" s="236">
        <v>0</v>
      </c>
      <c r="AU320" s="236">
        <v>0</v>
      </c>
      <c r="AV320" s="236">
        <v>0</v>
      </c>
      <c r="AW320" s="236">
        <v>0</v>
      </c>
      <c r="AX320" s="236">
        <v>0</v>
      </c>
      <c r="AY320" s="236">
        <v>0</v>
      </c>
      <c r="AZ320" s="236">
        <v>0</v>
      </c>
      <c r="BA320" s="236">
        <v>0</v>
      </c>
      <c r="BB320" s="236">
        <v>0</v>
      </c>
      <c r="BC320" s="236">
        <v>0</v>
      </c>
      <c r="BD320" s="236">
        <v>0</v>
      </c>
      <c r="BE320" s="236">
        <v>0</v>
      </c>
      <c r="BF320" s="236">
        <v>0</v>
      </c>
      <c r="BG320" s="236">
        <v>0</v>
      </c>
      <c r="BH320" s="236">
        <v>0</v>
      </c>
      <c r="BI320" s="236">
        <v>0</v>
      </c>
      <c r="BJ320" s="236">
        <v>0</v>
      </c>
      <c r="BK320" s="236">
        <v>0</v>
      </c>
      <c r="BL320" s="236">
        <v>0</v>
      </c>
      <c r="BM320" s="236">
        <v>0</v>
      </c>
      <c r="BN320" s="236">
        <v>0</v>
      </c>
      <c r="BO320" s="236">
        <v>0</v>
      </c>
      <c r="BP320" s="236">
        <v>0</v>
      </c>
      <c r="BQ320" s="236">
        <v>0</v>
      </c>
      <c r="BR320" s="236">
        <v>0</v>
      </c>
      <c r="BS320" s="236">
        <v>0</v>
      </c>
      <c r="BT320" s="236">
        <v>0</v>
      </c>
      <c r="BU320" s="236">
        <v>0</v>
      </c>
      <c r="BV320" s="236">
        <v>0</v>
      </c>
      <c r="BW320" s="236">
        <v>0</v>
      </c>
      <c r="BX320" s="236">
        <v>0</v>
      </c>
      <c r="BY320" s="236">
        <v>0</v>
      </c>
      <c r="BZ320" s="236">
        <v>0</v>
      </c>
      <c r="CA320" s="236">
        <v>0</v>
      </c>
      <c r="CB320" s="236">
        <v>0</v>
      </c>
      <c r="CC320" s="236">
        <v>0</v>
      </c>
      <c r="CD320" s="236">
        <v>0</v>
      </c>
      <c r="CE320" s="236">
        <v>0</v>
      </c>
      <c r="CF320" s="236">
        <v>0</v>
      </c>
      <c r="CG320" s="236">
        <v>0</v>
      </c>
      <c r="CH320" s="236">
        <v>0</v>
      </c>
      <c r="CI320" s="236">
        <v>0</v>
      </c>
      <c r="CJ320" s="236">
        <v>0</v>
      </c>
      <c r="CK320" s="236">
        <v>0</v>
      </c>
      <c r="CL320" s="236">
        <v>0</v>
      </c>
      <c r="CM320" s="236">
        <v>0</v>
      </c>
      <c r="CN320" s="236">
        <v>0</v>
      </c>
      <c r="CO320" s="236">
        <v>0</v>
      </c>
      <c r="CP320" s="236">
        <v>0</v>
      </c>
      <c r="CQ320" s="236">
        <v>0</v>
      </c>
      <c r="CR320" s="236">
        <v>0</v>
      </c>
      <c r="CS320" s="236">
        <v>0</v>
      </c>
      <c r="CT320" s="236">
        <v>0</v>
      </c>
      <c r="CU320" s="236">
        <v>0</v>
      </c>
      <c r="CV320" s="236">
        <v>0</v>
      </c>
      <c r="CW320" s="236">
        <v>0</v>
      </c>
      <c r="CX320" s="236">
        <v>0</v>
      </c>
      <c r="CY320" s="236">
        <v>0</v>
      </c>
      <c r="CZ320" s="236">
        <v>0</v>
      </c>
      <c r="DA320" s="236">
        <v>0</v>
      </c>
    </row>
    <row r="321" spans="1:105">
      <c r="A321" s="242" t="s">
        <v>1713</v>
      </c>
      <c r="B321" s="236">
        <v>0</v>
      </c>
      <c r="C321" s="236">
        <v>0</v>
      </c>
      <c r="D321" s="236">
        <v>0</v>
      </c>
      <c r="E321" s="236">
        <v>0</v>
      </c>
      <c r="F321" s="236">
        <v>0</v>
      </c>
      <c r="G321" s="236">
        <v>0</v>
      </c>
      <c r="H321" s="236">
        <v>0</v>
      </c>
      <c r="I321" s="236">
        <v>0</v>
      </c>
      <c r="J321" s="236">
        <v>0</v>
      </c>
      <c r="K321" s="236">
        <v>0</v>
      </c>
      <c r="L321" s="236">
        <v>0</v>
      </c>
      <c r="M321" s="236">
        <v>0</v>
      </c>
      <c r="N321" s="236">
        <v>0</v>
      </c>
      <c r="O321" s="236">
        <v>0</v>
      </c>
      <c r="P321" s="236">
        <v>0</v>
      </c>
      <c r="Q321" s="236">
        <v>0</v>
      </c>
      <c r="R321" s="236">
        <v>0</v>
      </c>
      <c r="S321" s="236">
        <v>0</v>
      </c>
      <c r="T321" s="236">
        <v>0</v>
      </c>
      <c r="U321" s="236">
        <v>0</v>
      </c>
      <c r="V321" s="236">
        <v>0</v>
      </c>
      <c r="W321" s="236">
        <v>0</v>
      </c>
      <c r="X321" s="236">
        <v>0</v>
      </c>
      <c r="Y321" s="236">
        <v>0</v>
      </c>
      <c r="Z321" s="236">
        <v>0</v>
      </c>
      <c r="AA321" s="236">
        <v>0</v>
      </c>
      <c r="AB321" s="236">
        <v>0</v>
      </c>
      <c r="AC321" s="236">
        <v>0</v>
      </c>
      <c r="AD321" s="236">
        <v>105918</v>
      </c>
      <c r="AE321" s="236">
        <v>78232</v>
      </c>
      <c r="AF321" s="236">
        <v>93825</v>
      </c>
      <c r="AG321" s="236">
        <v>284107</v>
      </c>
      <c r="AH321" s="236">
        <v>940451</v>
      </c>
      <c r="AI321" s="236">
        <v>1104892</v>
      </c>
      <c r="AJ321" s="236">
        <v>998440</v>
      </c>
      <c r="AK321" s="236">
        <v>0</v>
      </c>
      <c r="AL321" s="236">
        <v>0</v>
      </c>
      <c r="AM321" s="236">
        <v>0</v>
      </c>
      <c r="AN321" s="236">
        <v>3605865</v>
      </c>
      <c r="AO321" s="236">
        <v>0</v>
      </c>
      <c r="AP321" s="236">
        <v>0</v>
      </c>
      <c r="AQ321" s="236">
        <v>0</v>
      </c>
      <c r="AR321" s="236">
        <v>0</v>
      </c>
      <c r="AS321" s="236">
        <v>0</v>
      </c>
      <c r="AT321" s="236">
        <v>0</v>
      </c>
      <c r="AU321" s="236">
        <v>0</v>
      </c>
      <c r="AV321" s="236">
        <v>0</v>
      </c>
      <c r="AW321" s="236">
        <v>0</v>
      </c>
      <c r="AX321" s="236">
        <v>0</v>
      </c>
      <c r="AY321" s="236">
        <v>0</v>
      </c>
      <c r="AZ321" s="236">
        <v>0</v>
      </c>
      <c r="BA321" s="236">
        <v>0</v>
      </c>
      <c r="BB321" s="236">
        <v>0</v>
      </c>
      <c r="BC321" s="236">
        <v>0</v>
      </c>
      <c r="BD321" s="236">
        <v>0</v>
      </c>
      <c r="BE321" s="236">
        <v>0</v>
      </c>
      <c r="BF321" s="236">
        <v>0</v>
      </c>
      <c r="BG321" s="236">
        <v>0</v>
      </c>
      <c r="BH321" s="236">
        <v>0</v>
      </c>
      <c r="BI321" s="236">
        <v>0</v>
      </c>
      <c r="BJ321" s="236">
        <v>0</v>
      </c>
      <c r="BK321" s="236">
        <v>0</v>
      </c>
      <c r="BL321" s="236">
        <v>0</v>
      </c>
      <c r="BM321" s="236">
        <v>0</v>
      </c>
      <c r="BN321" s="236">
        <v>0</v>
      </c>
      <c r="BO321" s="236">
        <v>0</v>
      </c>
      <c r="BP321" s="236">
        <v>0</v>
      </c>
      <c r="BQ321" s="236">
        <v>0</v>
      </c>
      <c r="BR321" s="236">
        <v>0</v>
      </c>
      <c r="BS321" s="236">
        <v>0</v>
      </c>
      <c r="BT321" s="236">
        <v>0</v>
      </c>
      <c r="BU321" s="236">
        <v>0</v>
      </c>
      <c r="BV321" s="236">
        <v>0</v>
      </c>
      <c r="BW321" s="236">
        <v>0</v>
      </c>
      <c r="BX321" s="236">
        <v>0</v>
      </c>
      <c r="BY321" s="236">
        <v>0</v>
      </c>
      <c r="BZ321" s="236">
        <v>0</v>
      </c>
      <c r="CA321" s="236">
        <v>0</v>
      </c>
      <c r="CB321" s="236">
        <v>0</v>
      </c>
      <c r="CC321" s="236">
        <v>0</v>
      </c>
      <c r="CD321" s="236">
        <v>0</v>
      </c>
      <c r="CE321" s="236">
        <v>0</v>
      </c>
      <c r="CF321" s="236">
        <v>0</v>
      </c>
      <c r="CG321" s="236">
        <v>0</v>
      </c>
      <c r="CH321" s="236">
        <v>0</v>
      </c>
      <c r="CI321" s="236">
        <v>0</v>
      </c>
      <c r="CJ321" s="236">
        <v>0</v>
      </c>
      <c r="CK321" s="236">
        <v>0</v>
      </c>
      <c r="CL321" s="236">
        <v>0</v>
      </c>
      <c r="CM321" s="236">
        <v>0</v>
      </c>
      <c r="CN321" s="236">
        <v>0</v>
      </c>
      <c r="CO321" s="236">
        <v>0</v>
      </c>
      <c r="CP321" s="236">
        <v>0</v>
      </c>
      <c r="CQ321" s="236">
        <v>0</v>
      </c>
      <c r="CR321" s="236">
        <v>0</v>
      </c>
      <c r="CS321" s="236">
        <v>0</v>
      </c>
      <c r="CT321" s="236">
        <v>0</v>
      </c>
      <c r="CU321" s="236">
        <v>0</v>
      </c>
      <c r="CV321" s="236">
        <v>0</v>
      </c>
      <c r="CW321" s="236">
        <v>0</v>
      </c>
      <c r="CX321" s="236">
        <v>0</v>
      </c>
      <c r="CY321" s="236">
        <v>0</v>
      </c>
      <c r="CZ321" s="236">
        <v>0</v>
      </c>
      <c r="DA321" s="236">
        <v>0</v>
      </c>
    </row>
    <row r="322" spans="1:105">
      <c r="A322" s="242" t="s">
        <v>1714</v>
      </c>
      <c r="B322" s="236">
        <v>0</v>
      </c>
      <c r="C322" s="236">
        <v>0</v>
      </c>
      <c r="D322" s="236">
        <v>0</v>
      </c>
      <c r="E322" s="236">
        <v>0</v>
      </c>
      <c r="F322" s="236">
        <v>0</v>
      </c>
      <c r="G322" s="236">
        <v>0</v>
      </c>
      <c r="H322" s="236">
        <v>0</v>
      </c>
      <c r="I322" s="236">
        <v>0</v>
      </c>
      <c r="J322" s="236">
        <v>0</v>
      </c>
      <c r="K322" s="236">
        <v>0</v>
      </c>
      <c r="L322" s="236">
        <v>0</v>
      </c>
      <c r="M322" s="236">
        <v>0</v>
      </c>
      <c r="N322" s="236">
        <v>0</v>
      </c>
      <c r="O322" s="236">
        <v>0</v>
      </c>
      <c r="P322" s="236">
        <v>0</v>
      </c>
      <c r="Q322" s="236">
        <v>0</v>
      </c>
      <c r="R322" s="236">
        <v>0</v>
      </c>
      <c r="S322" s="236">
        <v>0</v>
      </c>
      <c r="T322" s="236">
        <v>0</v>
      </c>
      <c r="U322" s="236">
        <v>0</v>
      </c>
      <c r="V322" s="236">
        <v>0</v>
      </c>
      <c r="W322" s="236">
        <v>0</v>
      </c>
      <c r="X322" s="236">
        <v>0</v>
      </c>
      <c r="Y322" s="236">
        <v>0</v>
      </c>
      <c r="Z322" s="236">
        <v>0</v>
      </c>
      <c r="AA322" s="236">
        <v>0</v>
      </c>
      <c r="AB322" s="236">
        <v>0</v>
      </c>
      <c r="AC322" s="236">
        <v>0</v>
      </c>
      <c r="AD322" s="236">
        <v>-8799474</v>
      </c>
      <c r="AE322" s="236">
        <v>-7999414</v>
      </c>
      <c r="AF322" s="236">
        <v>-14118289</v>
      </c>
      <c r="AG322" s="236">
        <v>-6296655</v>
      </c>
      <c r="AH322" s="236">
        <v>-19851642</v>
      </c>
      <c r="AI322" s="236">
        <v>-19450073</v>
      </c>
      <c r="AJ322" s="236">
        <v>-10908135</v>
      </c>
      <c r="AK322" s="236">
        <v>0</v>
      </c>
      <c r="AL322" s="236">
        <v>0</v>
      </c>
      <c r="AM322" s="236">
        <v>0</v>
      </c>
      <c r="AN322" s="236">
        <v>-87423682</v>
      </c>
      <c r="AO322" s="236">
        <v>0</v>
      </c>
      <c r="AP322" s="236">
        <v>0</v>
      </c>
      <c r="AQ322" s="236">
        <v>0</v>
      </c>
      <c r="AR322" s="236">
        <v>0</v>
      </c>
      <c r="AS322" s="236">
        <v>0</v>
      </c>
      <c r="AT322" s="236">
        <v>0</v>
      </c>
      <c r="AU322" s="236">
        <v>0</v>
      </c>
      <c r="AV322" s="236">
        <v>0</v>
      </c>
      <c r="AW322" s="236">
        <v>0</v>
      </c>
      <c r="AX322" s="236">
        <v>0</v>
      </c>
      <c r="AY322" s="236">
        <v>0</v>
      </c>
      <c r="AZ322" s="236">
        <v>0</v>
      </c>
      <c r="BA322" s="236">
        <v>0</v>
      </c>
      <c r="BB322" s="236">
        <v>0</v>
      </c>
      <c r="BC322" s="236">
        <v>0</v>
      </c>
      <c r="BD322" s="236">
        <v>0</v>
      </c>
      <c r="BE322" s="236">
        <v>0</v>
      </c>
      <c r="BF322" s="236">
        <v>0</v>
      </c>
      <c r="BG322" s="236">
        <v>0</v>
      </c>
      <c r="BH322" s="236">
        <v>0</v>
      </c>
      <c r="BI322" s="236">
        <v>0</v>
      </c>
      <c r="BJ322" s="236">
        <v>0</v>
      </c>
      <c r="BK322" s="236">
        <v>0</v>
      </c>
      <c r="BL322" s="236">
        <v>0</v>
      </c>
      <c r="BM322" s="236">
        <v>0</v>
      </c>
      <c r="BN322" s="236">
        <v>0</v>
      </c>
      <c r="BO322" s="236">
        <v>0</v>
      </c>
      <c r="BP322" s="236">
        <v>0</v>
      </c>
      <c r="BQ322" s="236">
        <v>0</v>
      </c>
      <c r="BR322" s="236">
        <v>0</v>
      </c>
      <c r="BS322" s="236">
        <v>0</v>
      </c>
      <c r="BT322" s="236">
        <v>0</v>
      </c>
      <c r="BU322" s="236">
        <v>0</v>
      </c>
      <c r="BV322" s="236">
        <v>0</v>
      </c>
      <c r="BW322" s="236">
        <v>0</v>
      </c>
      <c r="BX322" s="236">
        <v>0</v>
      </c>
      <c r="BY322" s="236">
        <v>0</v>
      </c>
      <c r="BZ322" s="236">
        <v>0</v>
      </c>
      <c r="CA322" s="236">
        <v>0</v>
      </c>
      <c r="CB322" s="236">
        <v>0</v>
      </c>
      <c r="CC322" s="236">
        <v>0</v>
      </c>
      <c r="CD322" s="236">
        <v>0</v>
      </c>
      <c r="CE322" s="236">
        <v>0</v>
      </c>
      <c r="CF322" s="236">
        <v>0</v>
      </c>
      <c r="CG322" s="236">
        <v>0</v>
      </c>
      <c r="CH322" s="236">
        <v>0</v>
      </c>
      <c r="CI322" s="236">
        <v>0</v>
      </c>
      <c r="CJ322" s="236">
        <v>0</v>
      </c>
      <c r="CK322" s="236">
        <v>0</v>
      </c>
      <c r="CL322" s="236">
        <v>0</v>
      </c>
      <c r="CM322" s="236">
        <v>0</v>
      </c>
      <c r="CN322" s="236">
        <v>0</v>
      </c>
      <c r="CO322" s="236">
        <v>0</v>
      </c>
      <c r="CP322" s="236">
        <v>0</v>
      </c>
      <c r="CQ322" s="236">
        <v>0</v>
      </c>
      <c r="CR322" s="236">
        <v>0</v>
      </c>
      <c r="CS322" s="236">
        <v>0</v>
      </c>
      <c r="CT322" s="236">
        <v>0</v>
      </c>
      <c r="CU322" s="236">
        <v>0</v>
      </c>
      <c r="CV322" s="236">
        <v>0</v>
      </c>
      <c r="CW322" s="236">
        <v>0</v>
      </c>
      <c r="CX322" s="236">
        <v>0</v>
      </c>
      <c r="CY322" s="236">
        <v>0</v>
      </c>
      <c r="CZ322" s="236">
        <v>0</v>
      </c>
      <c r="DA322" s="236">
        <v>0</v>
      </c>
    </row>
    <row r="323" spans="1:105">
      <c r="A323" s="242" t="s">
        <v>1715</v>
      </c>
      <c r="B323" s="236">
        <v>0</v>
      </c>
      <c r="C323" s="236">
        <v>0</v>
      </c>
      <c r="D323" s="236">
        <v>0</v>
      </c>
      <c r="E323" s="236">
        <v>0</v>
      </c>
      <c r="F323" s="236">
        <v>0</v>
      </c>
      <c r="G323" s="236">
        <v>0</v>
      </c>
      <c r="H323" s="236">
        <v>0</v>
      </c>
      <c r="I323" s="236">
        <v>0</v>
      </c>
      <c r="J323" s="236">
        <v>0</v>
      </c>
      <c r="K323" s="236">
        <v>0</v>
      </c>
      <c r="L323" s="236">
        <v>0</v>
      </c>
      <c r="M323" s="236">
        <v>0</v>
      </c>
      <c r="N323" s="236">
        <v>0</v>
      </c>
      <c r="O323" s="236">
        <v>0</v>
      </c>
      <c r="P323" s="236">
        <v>0</v>
      </c>
      <c r="Q323" s="236">
        <v>0</v>
      </c>
      <c r="R323" s="236">
        <v>0</v>
      </c>
      <c r="S323" s="236">
        <v>0</v>
      </c>
      <c r="T323" s="236">
        <v>0</v>
      </c>
      <c r="U323" s="236">
        <v>0</v>
      </c>
      <c r="V323" s="236">
        <v>0</v>
      </c>
      <c r="W323" s="236">
        <v>0</v>
      </c>
      <c r="X323" s="236">
        <v>0</v>
      </c>
      <c r="Y323" s="236">
        <v>0</v>
      </c>
      <c r="Z323" s="236">
        <v>0</v>
      </c>
      <c r="AA323" s="236">
        <v>0</v>
      </c>
      <c r="AB323" s="236">
        <v>0</v>
      </c>
      <c r="AC323" s="236">
        <v>0</v>
      </c>
      <c r="AD323" s="236">
        <v>24327</v>
      </c>
      <c r="AE323" s="236">
        <v>158</v>
      </c>
      <c r="AF323" s="236">
        <v>158</v>
      </c>
      <c r="AG323" s="236">
        <v>97736</v>
      </c>
      <c r="AH323" s="236">
        <v>98638</v>
      </c>
      <c r="AI323" s="236">
        <v>25485</v>
      </c>
      <c r="AJ323" s="236">
        <v>1316</v>
      </c>
      <c r="AK323" s="236">
        <v>0</v>
      </c>
      <c r="AL323" s="236">
        <v>0</v>
      </c>
      <c r="AM323" s="236">
        <v>0</v>
      </c>
      <c r="AN323" s="236">
        <v>247818</v>
      </c>
      <c r="AO323" s="236">
        <v>0</v>
      </c>
      <c r="AP323" s="236">
        <v>0</v>
      </c>
      <c r="AQ323" s="236">
        <v>0</v>
      </c>
      <c r="AR323" s="236">
        <v>0</v>
      </c>
      <c r="AS323" s="236">
        <v>0</v>
      </c>
      <c r="AT323" s="236">
        <v>0</v>
      </c>
      <c r="AU323" s="236">
        <v>0</v>
      </c>
      <c r="AV323" s="236">
        <v>0</v>
      </c>
      <c r="AW323" s="236">
        <v>0</v>
      </c>
      <c r="AX323" s="236">
        <v>0</v>
      </c>
      <c r="AY323" s="236">
        <v>0</v>
      </c>
      <c r="AZ323" s="236">
        <v>0</v>
      </c>
      <c r="BA323" s="236">
        <v>0</v>
      </c>
      <c r="BB323" s="236">
        <v>0</v>
      </c>
      <c r="BC323" s="236">
        <v>0</v>
      </c>
      <c r="BD323" s="236">
        <v>0</v>
      </c>
      <c r="BE323" s="236">
        <v>0</v>
      </c>
      <c r="BF323" s="236">
        <v>0</v>
      </c>
      <c r="BG323" s="236">
        <v>0</v>
      </c>
      <c r="BH323" s="236">
        <v>0</v>
      </c>
      <c r="BI323" s="236">
        <v>0</v>
      </c>
      <c r="BJ323" s="236">
        <v>0</v>
      </c>
      <c r="BK323" s="236">
        <v>0</v>
      </c>
      <c r="BL323" s="236">
        <v>0</v>
      </c>
      <c r="BM323" s="236">
        <v>0</v>
      </c>
      <c r="BN323" s="236">
        <v>0</v>
      </c>
      <c r="BO323" s="236">
        <v>0</v>
      </c>
      <c r="BP323" s="236">
        <v>0</v>
      </c>
      <c r="BQ323" s="236">
        <v>0</v>
      </c>
      <c r="BR323" s="236">
        <v>0</v>
      </c>
      <c r="BS323" s="236">
        <v>0</v>
      </c>
      <c r="BT323" s="236">
        <v>0</v>
      </c>
      <c r="BU323" s="236">
        <v>0</v>
      </c>
      <c r="BV323" s="236">
        <v>0</v>
      </c>
      <c r="BW323" s="236">
        <v>0</v>
      </c>
      <c r="BX323" s="236">
        <v>0</v>
      </c>
      <c r="BY323" s="236">
        <v>0</v>
      </c>
      <c r="BZ323" s="236">
        <v>0</v>
      </c>
      <c r="CA323" s="236">
        <v>0</v>
      </c>
      <c r="CB323" s="236">
        <v>0</v>
      </c>
      <c r="CC323" s="236">
        <v>0</v>
      </c>
      <c r="CD323" s="236">
        <v>0</v>
      </c>
      <c r="CE323" s="236">
        <v>0</v>
      </c>
      <c r="CF323" s="236">
        <v>0</v>
      </c>
      <c r="CG323" s="236">
        <v>0</v>
      </c>
      <c r="CH323" s="236">
        <v>0</v>
      </c>
      <c r="CI323" s="236">
        <v>0</v>
      </c>
      <c r="CJ323" s="236">
        <v>0</v>
      </c>
      <c r="CK323" s="236">
        <v>0</v>
      </c>
      <c r="CL323" s="236">
        <v>0</v>
      </c>
      <c r="CM323" s="236">
        <v>0</v>
      </c>
      <c r="CN323" s="236">
        <v>0</v>
      </c>
      <c r="CO323" s="236">
        <v>0</v>
      </c>
      <c r="CP323" s="236">
        <v>0</v>
      </c>
      <c r="CQ323" s="236">
        <v>0</v>
      </c>
      <c r="CR323" s="236">
        <v>0</v>
      </c>
      <c r="CS323" s="236">
        <v>0</v>
      </c>
      <c r="CT323" s="236">
        <v>0</v>
      </c>
      <c r="CU323" s="236">
        <v>0</v>
      </c>
      <c r="CV323" s="236">
        <v>0</v>
      </c>
      <c r="CW323" s="236">
        <v>0</v>
      </c>
      <c r="CX323" s="236">
        <v>0</v>
      </c>
      <c r="CY323" s="236">
        <v>0</v>
      </c>
      <c r="CZ323" s="236">
        <v>0</v>
      </c>
      <c r="DA323" s="236">
        <v>0</v>
      </c>
    </row>
    <row r="324" spans="1:105">
      <c r="A324" s="242" t="s">
        <v>1716</v>
      </c>
      <c r="B324" s="236">
        <v>0</v>
      </c>
      <c r="C324" s="236">
        <v>0</v>
      </c>
      <c r="D324" s="236">
        <v>0</v>
      </c>
      <c r="E324" s="236">
        <v>0</v>
      </c>
      <c r="F324" s="236">
        <v>0</v>
      </c>
      <c r="G324" s="236">
        <v>0</v>
      </c>
      <c r="H324" s="236">
        <v>0</v>
      </c>
      <c r="I324" s="236">
        <v>0</v>
      </c>
      <c r="J324" s="236">
        <v>0</v>
      </c>
      <c r="K324" s="236">
        <v>0</v>
      </c>
      <c r="L324" s="236">
        <v>0</v>
      </c>
      <c r="M324" s="236">
        <v>0</v>
      </c>
      <c r="N324" s="236">
        <v>0</v>
      </c>
      <c r="O324" s="236">
        <v>0</v>
      </c>
      <c r="P324" s="236">
        <v>0</v>
      </c>
      <c r="Q324" s="236">
        <v>0</v>
      </c>
      <c r="R324" s="236">
        <v>0</v>
      </c>
      <c r="S324" s="236">
        <v>0</v>
      </c>
      <c r="T324" s="236">
        <v>0</v>
      </c>
      <c r="U324" s="236">
        <v>0</v>
      </c>
      <c r="V324" s="236">
        <v>0</v>
      </c>
      <c r="W324" s="236">
        <v>0</v>
      </c>
      <c r="X324" s="236">
        <v>0</v>
      </c>
      <c r="Y324" s="236">
        <v>0</v>
      </c>
      <c r="Z324" s="236">
        <v>0</v>
      </c>
      <c r="AA324" s="236">
        <v>0</v>
      </c>
      <c r="AB324" s="236">
        <v>0</v>
      </c>
      <c r="AC324" s="236">
        <v>0</v>
      </c>
      <c r="AD324" s="236">
        <v>-24072</v>
      </c>
      <c r="AE324" s="236">
        <v>96</v>
      </c>
      <c r="AF324" s="236">
        <v>97</v>
      </c>
      <c r="AG324" s="236">
        <v>-96027</v>
      </c>
      <c r="AH324" s="236">
        <v>-95474</v>
      </c>
      <c r="AI324" s="236">
        <v>-23363</v>
      </c>
      <c r="AJ324" s="236">
        <v>806</v>
      </c>
      <c r="AK324" s="236">
        <v>0</v>
      </c>
      <c r="AL324" s="236">
        <v>0</v>
      </c>
      <c r="AM324" s="236">
        <v>0</v>
      </c>
      <c r="AN324" s="236">
        <v>-237937</v>
      </c>
      <c r="AO324" s="236">
        <v>0</v>
      </c>
      <c r="AP324" s="236">
        <v>0</v>
      </c>
      <c r="AQ324" s="236">
        <v>0</v>
      </c>
      <c r="AR324" s="236">
        <v>0</v>
      </c>
      <c r="AS324" s="236">
        <v>0</v>
      </c>
      <c r="AT324" s="236">
        <v>0</v>
      </c>
      <c r="AU324" s="236">
        <v>0</v>
      </c>
      <c r="AV324" s="236">
        <v>0</v>
      </c>
      <c r="AW324" s="236">
        <v>0</v>
      </c>
      <c r="AX324" s="236">
        <v>0</v>
      </c>
      <c r="AY324" s="236">
        <v>0</v>
      </c>
      <c r="AZ324" s="236">
        <v>0</v>
      </c>
      <c r="BA324" s="236">
        <v>0</v>
      </c>
      <c r="BB324" s="236">
        <v>0</v>
      </c>
      <c r="BC324" s="236">
        <v>0</v>
      </c>
      <c r="BD324" s="236">
        <v>0</v>
      </c>
      <c r="BE324" s="236">
        <v>0</v>
      </c>
      <c r="BF324" s="236">
        <v>0</v>
      </c>
      <c r="BG324" s="236">
        <v>0</v>
      </c>
      <c r="BH324" s="236">
        <v>0</v>
      </c>
      <c r="BI324" s="236">
        <v>0</v>
      </c>
      <c r="BJ324" s="236">
        <v>0</v>
      </c>
      <c r="BK324" s="236">
        <v>0</v>
      </c>
      <c r="BL324" s="236">
        <v>0</v>
      </c>
      <c r="BM324" s="236">
        <v>0</v>
      </c>
      <c r="BN324" s="236">
        <v>0</v>
      </c>
      <c r="BO324" s="236">
        <v>0</v>
      </c>
      <c r="BP324" s="236">
        <v>0</v>
      </c>
      <c r="BQ324" s="236">
        <v>0</v>
      </c>
      <c r="BR324" s="236">
        <v>0</v>
      </c>
      <c r="BS324" s="236">
        <v>0</v>
      </c>
      <c r="BT324" s="236">
        <v>0</v>
      </c>
      <c r="BU324" s="236">
        <v>0</v>
      </c>
      <c r="BV324" s="236">
        <v>0</v>
      </c>
      <c r="BW324" s="236">
        <v>0</v>
      </c>
      <c r="BX324" s="236">
        <v>0</v>
      </c>
      <c r="BY324" s="236">
        <v>0</v>
      </c>
      <c r="BZ324" s="236">
        <v>0</v>
      </c>
      <c r="CA324" s="236">
        <v>0</v>
      </c>
      <c r="CB324" s="236">
        <v>0</v>
      </c>
      <c r="CC324" s="236">
        <v>0</v>
      </c>
      <c r="CD324" s="236">
        <v>0</v>
      </c>
      <c r="CE324" s="236">
        <v>0</v>
      </c>
      <c r="CF324" s="236">
        <v>0</v>
      </c>
      <c r="CG324" s="236">
        <v>0</v>
      </c>
      <c r="CH324" s="236">
        <v>0</v>
      </c>
      <c r="CI324" s="236">
        <v>0</v>
      </c>
      <c r="CJ324" s="236">
        <v>0</v>
      </c>
      <c r="CK324" s="236">
        <v>0</v>
      </c>
      <c r="CL324" s="236">
        <v>0</v>
      </c>
      <c r="CM324" s="236">
        <v>0</v>
      </c>
      <c r="CN324" s="236">
        <v>0</v>
      </c>
      <c r="CO324" s="236">
        <v>0</v>
      </c>
      <c r="CP324" s="236">
        <v>0</v>
      </c>
      <c r="CQ324" s="236">
        <v>0</v>
      </c>
      <c r="CR324" s="236">
        <v>0</v>
      </c>
      <c r="CS324" s="236">
        <v>0</v>
      </c>
      <c r="CT324" s="236">
        <v>0</v>
      </c>
      <c r="CU324" s="236">
        <v>0</v>
      </c>
      <c r="CV324" s="236">
        <v>0</v>
      </c>
      <c r="CW324" s="236">
        <v>0</v>
      </c>
      <c r="CX324" s="236">
        <v>0</v>
      </c>
      <c r="CY324" s="236">
        <v>0</v>
      </c>
      <c r="CZ324" s="236">
        <v>0</v>
      </c>
      <c r="DA324" s="236">
        <v>0</v>
      </c>
    </row>
    <row r="325" spans="1:105">
      <c r="A325" s="242" t="s">
        <v>1717</v>
      </c>
      <c r="B325" s="236">
        <v>0</v>
      </c>
      <c r="C325" s="236">
        <v>0</v>
      </c>
      <c r="D325" s="236">
        <v>0</v>
      </c>
      <c r="E325" s="236">
        <v>0</v>
      </c>
      <c r="F325" s="236">
        <v>0</v>
      </c>
      <c r="G325" s="236">
        <v>0</v>
      </c>
      <c r="H325" s="236">
        <v>0</v>
      </c>
      <c r="I325" s="236">
        <v>0</v>
      </c>
      <c r="J325" s="236">
        <v>0</v>
      </c>
      <c r="K325" s="236">
        <v>0</v>
      </c>
      <c r="L325" s="236">
        <v>0</v>
      </c>
      <c r="M325" s="236">
        <v>0</v>
      </c>
      <c r="N325" s="236">
        <v>0</v>
      </c>
      <c r="O325" s="236">
        <v>0</v>
      </c>
      <c r="P325" s="236">
        <v>0</v>
      </c>
      <c r="Q325" s="236">
        <v>0</v>
      </c>
      <c r="R325" s="236">
        <v>0</v>
      </c>
      <c r="S325" s="236">
        <v>0</v>
      </c>
      <c r="T325" s="236">
        <v>0</v>
      </c>
      <c r="U325" s="236">
        <v>0</v>
      </c>
      <c r="V325" s="236">
        <v>0</v>
      </c>
      <c r="W325" s="236">
        <v>0</v>
      </c>
      <c r="X325" s="236">
        <v>0</v>
      </c>
      <c r="Y325" s="236">
        <v>0</v>
      </c>
      <c r="Z325" s="236">
        <v>0</v>
      </c>
      <c r="AA325" s="236">
        <v>0</v>
      </c>
      <c r="AB325" s="236">
        <v>0</v>
      </c>
      <c r="AC325" s="236">
        <v>0</v>
      </c>
      <c r="AD325" s="236">
        <v>0</v>
      </c>
      <c r="AE325" s="236">
        <v>0</v>
      </c>
      <c r="AF325" s="236">
        <v>0</v>
      </c>
      <c r="AG325" s="236">
        <v>0</v>
      </c>
      <c r="AH325" s="236">
        <v>0</v>
      </c>
      <c r="AI325" s="236">
        <v>0</v>
      </c>
      <c r="AJ325" s="236">
        <v>0</v>
      </c>
      <c r="AK325" s="236">
        <v>0</v>
      </c>
      <c r="AL325" s="236">
        <v>0</v>
      </c>
      <c r="AM325" s="236">
        <v>0</v>
      </c>
      <c r="AN325" s="236">
        <v>0</v>
      </c>
      <c r="AO325" s="236">
        <v>0</v>
      </c>
      <c r="AP325" s="236">
        <v>0</v>
      </c>
      <c r="AQ325" s="236">
        <v>0</v>
      </c>
      <c r="AR325" s="236">
        <v>0</v>
      </c>
      <c r="AS325" s="236">
        <v>0</v>
      </c>
      <c r="AT325" s="236">
        <v>0</v>
      </c>
      <c r="AU325" s="236">
        <v>0</v>
      </c>
      <c r="AV325" s="236">
        <v>0</v>
      </c>
      <c r="AW325" s="236">
        <v>0</v>
      </c>
      <c r="AX325" s="236">
        <v>0</v>
      </c>
      <c r="AY325" s="236">
        <v>0</v>
      </c>
      <c r="AZ325" s="236">
        <v>0</v>
      </c>
      <c r="BA325" s="236">
        <v>0</v>
      </c>
      <c r="BB325" s="236">
        <v>0</v>
      </c>
      <c r="BC325" s="236">
        <v>0</v>
      </c>
      <c r="BD325" s="236">
        <v>0</v>
      </c>
      <c r="BE325" s="236">
        <v>0</v>
      </c>
      <c r="BF325" s="236">
        <v>0</v>
      </c>
      <c r="BG325" s="236">
        <v>0</v>
      </c>
      <c r="BH325" s="236">
        <v>0</v>
      </c>
      <c r="BI325" s="236">
        <v>0</v>
      </c>
      <c r="BJ325" s="236">
        <v>0</v>
      </c>
      <c r="BK325" s="236">
        <v>0</v>
      </c>
      <c r="BL325" s="236">
        <v>0</v>
      </c>
      <c r="BM325" s="236">
        <v>0</v>
      </c>
      <c r="BN325" s="236">
        <v>0</v>
      </c>
      <c r="BO325" s="236">
        <v>0</v>
      </c>
      <c r="BP325" s="236">
        <v>0</v>
      </c>
      <c r="BQ325" s="236">
        <v>0</v>
      </c>
      <c r="BR325" s="236">
        <v>0</v>
      </c>
      <c r="BS325" s="236">
        <v>0</v>
      </c>
      <c r="BT325" s="236">
        <v>0</v>
      </c>
      <c r="BU325" s="236">
        <v>0</v>
      </c>
      <c r="BV325" s="236">
        <v>0</v>
      </c>
      <c r="BW325" s="236">
        <v>0</v>
      </c>
      <c r="BX325" s="236">
        <v>0</v>
      </c>
      <c r="BY325" s="236">
        <v>0</v>
      </c>
      <c r="BZ325" s="236">
        <v>0</v>
      </c>
      <c r="CA325" s="236">
        <v>0</v>
      </c>
      <c r="CB325" s="236">
        <v>0</v>
      </c>
      <c r="CC325" s="236">
        <v>0</v>
      </c>
      <c r="CD325" s="236">
        <v>0</v>
      </c>
      <c r="CE325" s="236">
        <v>0</v>
      </c>
      <c r="CF325" s="236">
        <v>0</v>
      </c>
      <c r="CG325" s="236">
        <v>0</v>
      </c>
      <c r="CH325" s="236">
        <v>0</v>
      </c>
      <c r="CI325" s="236">
        <v>0</v>
      </c>
      <c r="CJ325" s="236">
        <v>0</v>
      </c>
      <c r="CK325" s="236">
        <v>0</v>
      </c>
      <c r="CL325" s="236">
        <v>0</v>
      </c>
      <c r="CM325" s="236">
        <v>0</v>
      </c>
      <c r="CN325" s="236">
        <v>0</v>
      </c>
      <c r="CO325" s="236">
        <v>0</v>
      </c>
      <c r="CP325" s="236">
        <v>0</v>
      </c>
      <c r="CQ325" s="236">
        <v>0</v>
      </c>
      <c r="CR325" s="236">
        <v>0</v>
      </c>
      <c r="CS325" s="236">
        <v>0</v>
      </c>
      <c r="CT325" s="236">
        <v>0</v>
      </c>
      <c r="CU325" s="236">
        <v>0</v>
      </c>
      <c r="CV325" s="236">
        <v>0</v>
      </c>
      <c r="CW325" s="236">
        <v>0</v>
      </c>
      <c r="CX325" s="236">
        <v>0</v>
      </c>
      <c r="CY325" s="236">
        <v>0</v>
      </c>
      <c r="CZ325" s="236">
        <v>0</v>
      </c>
      <c r="DA325" s="236">
        <v>0</v>
      </c>
    </row>
    <row r="326" spans="1:105">
      <c r="A326" s="242" t="s">
        <v>1718</v>
      </c>
      <c r="B326" s="236">
        <v>0</v>
      </c>
      <c r="C326" s="236">
        <v>0</v>
      </c>
      <c r="D326" s="236">
        <v>0</v>
      </c>
      <c r="E326" s="236">
        <v>0</v>
      </c>
      <c r="F326" s="236">
        <v>0</v>
      </c>
      <c r="G326" s="236">
        <v>0</v>
      </c>
      <c r="H326" s="236">
        <v>0</v>
      </c>
      <c r="I326" s="236">
        <v>0</v>
      </c>
      <c r="J326" s="236">
        <v>0</v>
      </c>
      <c r="K326" s="236">
        <v>0</v>
      </c>
      <c r="L326" s="236">
        <v>0</v>
      </c>
      <c r="M326" s="236">
        <v>0</v>
      </c>
      <c r="N326" s="236">
        <v>0</v>
      </c>
      <c r="O326" s="236">
        <v>0</v>
      </c>
      <c r="P326" s="236">
        <v>0</v>
      </c>
      <c r="Q326" s="236">
        <v>0</v>
      </c>
      <c r="R326" s="236">
        <v>0</v>
      </c>
      <c r="S326" s="236">
        <v>0</v>
      </c>
      <c r="T326" s="236">
        <v>0</v>
      </c>
      <c r="U326" s="236">
        <v>0</v>
      </c>
      <c r="V326" s="236">
        <v>0</v>
      </c>
      <c r="W326" s="236">
        <v>0</v>
      </c>
      <c r="X326" s="236">
        <v>0</v>
      </c>
      <c r="Y326" s="236">
        <v>0</v>
      </c>
      <c r="Z326" s="236">
        <v>0</v>
      </c>
      <c r="AA326" s="236">
        <v>0</v>
      </c>
      <c r="AB326" s="236">
        <v>0</v>
      </c>
      <c r="AC326" s="236">
        <v>0</v>
      </c>
      <c r="AD326" s="236">
        <v>8872733</v>
      </c>
      <c r="AE326" s="236">
        <v>8013429</v>
      </c>
      <c r="AF326" s="236">
        <v>13697041</v>
      </c>
      <c r="AG326" s="236">
        <v>6029332</v>
      </c>
      <c r="AH326" s="236">
        <v>19303553</v>
      </c>
      <c r="AI326" s="236">
        <v>18055398</v>
      </c>
      <c r="AJ326" s="236">
        <v>8597290</v>
      </c>
      <c r="AK326" s="236">
        <v>0</v>
      </c>
      <c r="AL326" s="236">
        <v>0</v>
      </c>
      <c r="AM326" s="236">
        <v>0</v>
      </c>
      <c r="AN326" s="236">
        <v>82568776</v>
      </c>
      <c r="AO326" s="236">
        <v>0</v>
      </c>
      <c r="AP326" s="236">
        <v>0</v>
      </c>
      <c r="AQ326" s="236">
        <v>0</v>
      </c>
      <c r="AR326" s="236">
        <v>0</v>
      </c>
      <c r="AS326" s="236">
        <v>0</v>
      </c>
      <c r="AT326" s="236">
        <v>0</v>
      </c>
      <c r="AU326" s="236">
        <v>0</v>
      </c>
      <c r="AV326" s="236">
        <v>0</v>
      </c>
      <c r="AW326" s="236">
        <v>0</v>
      </c>
      <c r="AX326" s="236">
        <v>0</v>
      </c>
      <c r="AY326" s="236">
        <v>0</v>
      </c>
      <c r="AZ326" s="236">
        <v>0</v>
      </c>
      <c r="BA326" s="236">
        <v>0</v>
      </c>
      <c r="BB326" s="236">
        <v>0</v>
      </c>
      <c r="BC326" s="236">
        <v>0</v>
      </c>
      <c r="BD326" s="236">
        <v>0</v>
      </c>
      <c r="BE326" s="236">
        <v>0</v>
      </c>
      <c r="BF326" s="236">
        <v>0</v>
      </c>
      <c r="BG326" s="236">
        <v>0</v>
      </c>
      <c r="BH326" s="236">
        <v>0</v>
      </c>
      <c r="BI326" s="236">
        <v>0</v>
      </c>
      <c r="BJ326" s="236">
        <v>0</v>
      </c>
      <c r="BK326" s="236">
        <v>0</v>
      </c>
      <c r="BL326" s="236">
        <v>0</v>
      </c>
      <c r="BM326" s="236">
        <v>0</v>
      </c>
      <c r="BN326" s="236">
        <v>0</v>
      </c>
      <c r="BO326" s="236">
        <v>0</v>
      </c>
      <c r="BP326" s="236">
        <v>0</v>
      </c>
      <c r="BQ326" s="236">
        <v>0</v>
      </c>
      <c r="BR326" s="236">
        <v>0</v>
      </c>
      <c r="BS326" s="236">
        <v>0</v>
      </c>
      <c r="BT326" s="236">
        <v>0</v>
      </c>
      <c r="BU326" s="236">
        <v>0</v>
      </c>
      <c r="BV326" s="236">
        <v>0</v>
      </c>
      <c r="BW326" s="236">
        <v>0</v>
      </c>
      <c r="BX326" s="236">
        <v>0</v>
      </c>
      <c r="BY326" s="236">
        <v>0</v>
      </c>
      <c r="BZ326" s="236">
        <v>0</v>
      </c>
      <c r="CA326" s="236">
        <v>0</v>
      </c>
      <c r="CB326" s="236">
        <v>0</v>
      </c>
      <c r="CC326" s="236">
        <v>0</v>
      </c>
      <c r="CD326" s="236">
        <v>0</v>
      </c>
      <c r="CE326" s="236">
        <v>0</v>
      </c>
      <c r="CF326" s="236">
        <v>0</v>
      </c>
      <c r="CG326" s="236">
        <v>0</v>
      </c>
      <c r="CH326" s="236">
        <v>0</v>
      </c>
      <c r="CI326" s="236">
        <v>0</v>
      </c>
      <c r="CJ326" s="236">
        <v>0</v>
      </c>
      <c r="CK326" s="236">
        <v>0</v>
      </c>
      <c r="CL326" s="236">
        <v>0</v>
      </c>
      <c r="CM326" s="236">
        <v>0</v>
      </c>
      <c r="CN326" s="236">
        <v>0</v>
      </c>
      <c r="CO326" s="236">
        <v>0</v>
      </c>
      <c r="CP326" s="236">
        <v>0</v>
      </c>
      <c r="CQ326" s="236">
        <v>0</v>
      </c>
      <c r="CR326" s="236">
        <v>0</v>
      </c>
      <c r="CS326" s="236">
        <v>0</v>
      </c>
      <c r="CT326" s="236">
        <v>0</v>
      </c>
      <c r="CU326" s="236">
        <v>0</v>
      </c>
      <c r="CV326" s="236">
        <v>0</v>
      </c>
      <c r="CW326" s="236">
        <v>0</v>
      </c>
      <c r="CX326" s="236">
        <v>0</v>
      </c>
      <c r="CY326" s="236">
        <v>0</v>
      </c>
      <c r="CZ326" s="236">
        <v>0</v>
      </c>
      <c r="DA326" s="236">
        <v>0</v>
      </c>
    </row>
    <row r="327" spans="1:105">
      <c r="A327" s="242" t="s">
        <v>1719</v>
      </c>
      <c r="B327" s="236">
        <v>0</v>
      </c>
      <c r="C327" s="236">
        <v>0</v>
      </c>
      <c r="D327" s="236">
        <v>0</v>
      </c>
      <c r="E327" s="236">
        <v>0</v>
      </c>
      <c r="F327" s="236">
        <v>0</v>
      </c>
      <c r="G327" s="236">
        <v>0</v>
      </c>
      <c r="H327" s="236">
        <v>0</v>
      </c>
      <c r="I327" s="236">
        <v>0</v>
      </c>
      <c r="J327" s="236">
        <v>0</v>
      </c>
      <c r="K327" s="236">
        <v>0</v>
      </c>
      <c r="L327" s="236">
        <v>0</v>
      </c>
      <c r="M327" s="236">
        <v>0</v>
      </c>
      <c r="N327" s="236">
        <v>0</v>
      </c>
      <c r="O327" s="236">
        <v>0</v>
      </c>
      <c r="P327" s="236">
        <v>0</v>
      </c>
      <c r="Q327" s="236">
        <v>0</v>
      </c>
      <c r="R327" s="236">
        <v>0</v>
      </c>
      <c r="S327" s="236">
        <v>0</v>
      </c>
      <c r="T327" s="236">
        <v>0</v>
      </c>
      <c r="U327" s="236">
        <v>0</v>
      </c>
      <c r="V327" s="236">
        <v>0</v>
      </c>
      <c r="W327" s="236">
        <v>0</v>
      </c>
      <c r="X327" s="236">
        <v>0</v>
      </c>
      <c r="Y327" s="236">
        <v>0</v>
      </c>
      <c r="Z327" s="236">
        <v>0</v>
      </c>
      <c r="AA327" s="236">
        <v>0</v>
      </c>
      <c r="AB327" s="236">
        <v>0</v>
      </c>
      <c r="AC327" s="236">
        <v>0</v>
      </c>
      <c r="AD327" s="236">
        <v>0</v>
      </c>
      <c r="AE327" s="236">
        <v>0</v>
      </c>
      <c r="AF327" s="236">
        <v>0</v>
      </c>
      <c r="AG327" s="236">
        <v>0</v>
      </c>
      <c r="AH327" s="236">
        <v>0</v>
      </c>
      <c r="AI327" s="236">
        <v>0</v>
      </c>
      <c r="AJ327" s="236">
        <v>0</v>
      </c>
      <c r="AK327" s="236">
        <v>0</v>
      </c>
      <c r="AL327" s="236">
        <v>0</v>
      </c>
      <c r="AM327" s="236">
        <v>0</v>
      </c>
      <c r="AN327" s="236">
        <v>0</v>
      </c>
      <c r="AO327" s="236">
        <v>0</v>
      </c>
      <c r="AP327" s="236">
        <v>0</v>
      </c>
      <c r="AQ327" s="236">
        <v>0</v>
      </c>
      <c r="AR327" s="236">
        <v>0</v>
      </c>
      <c r="AS327" s="236">
        <v>0</v>
      </c>
      <c r="AT327" s="236">
        <v>0</v>
      </c>
      <c r="AU327" s="236">
        <v>0</v>
      </c>
      <c r="AV327" s="236">
        <v>0</v>
      </c>
      <c r="AW327" s="236">
        <v>0</v>
      </c>
      <c r="AX327" s="236">
        <v>0</v>
      </c>
      <c r="AY327" s="236">
        <v>0</v>
      </c>
      <c r="AZ327" s="236">
        <v>0</v>
      </c>
      <c r="BA327" s="236">
        <v>0</v>
      </c>
      <c r="BB327" s="236">
        <v>0</v>
      </c>
      <c r="BC327" s="236">
        <v>0</v>
      </c>
      <c r="BD327" s="236">
        <v>0</v>
      </c>
      <c r="BE327" s="236">
        <v>0</v>
      </c>
      <c r="BF327" s="236">
        <v>0</v>
      </c>
      <c r="BG327" s="236">
        <v>0</v>
      </c>
      <c r="BH327" s="236">
        <v>0</v>
      </c>
      <c r="BI327" s="236">
        <v>0</v>
      </c>
      <c r="BJ327" s="236">
        <v>0</v>
      </c>
      <c r="BK327" s="236">
        <v>0</v>
      </c>
      <c r="BL327" s="236">
        <v>0</v>
      </c>
      <c r="BM327" s="236">
        <v>0</v>
      </c>
      <c r="BN327" s="236">
        <v>0</v>
      </c>
      <c r="BO327" s="236">
        <v>0</v>
      </c>
      <c r="BP327" s="236">
        <v>0</v>
      </c>
      <c r="BQ327" s="236">
        <v>0</v>
      </c>
      <c r="BR327" s="236">
        <v>0</v>
      </c>
      <c r="BS327" s="236">
        <v>0</v>
      </c>
      <c r="BT327" s="236">
        <v>0</v>
      </c>
      <c r="BU327" s="236">
        <v>0</v>
      </c>
      <c r="BV327" s="236">
        <v>0</v>
      </c>
      <c r="BW327" s="236">
        <v>0</v>
      </c>
      <c r="BX327" s="236">
        <v>0</v>
      </c>
      <c r="BY327" s="236">
        <v>0</v>
      </c>
      <c r="BZ327" s="236">
        <v>0</v>
      </c>
      <c r="CA327" s="236">
        <v>0</v>
      </c>
      <c r="CB327" s="236">
        <v>0</v>
      </c>
      <c r="CC327" s="236">
        <v>0</v>
      </c>
      <c r="CD327" s="236">
        <v>0</v>
      </c>
      <c r="CE327" s="236">
        <v>0</v>
      </c>
      <c r="CF327" s="236">
        <v>0</v>
      </c>
      <c r="CG327" s="236">
        <v>0</v>
      </c>
      <c r="CH327" s="236">
        <v>0</v>
      </c>
      <c r="CI327" s="236">
        <v>0</v>
      </c>
      <c r="CJ327" s="236">
        <v>0</v>
      </c>
      <c r="CK327" s="236">
        <v>0</v>
      </c>
      <c r="CL327" s="236">
        <v>0</v>
      </c>
      <c r="CM327" s="236">
        <v>0</v>
      </c>
      <c r="CN327" s="236">
        <v>0</v>
      </c>
      <c r="CO327" s="236">
        <v>0</v>
      </c>
      <c r="CP327" s="236">
        <v>0</v>
      </c>
      <c r="CQ327" s="236">
        <v>0</v>
      </c>
      <c r="CR327" s="236">
        <v>0</v>
      </c>
      <c r="CS327" s="236">
        <v>0</v>
      </c>
      <c r="CT327" s="236">
        <v>0</v>
      </c>
      <c r="CU327" s="236">
        <v>0</v>
      </c>
      <c r="CV327" s="236">
        <v>0</v>
      </c>
      <c r="CW327" s="236">
        <v>0</v>
      </c>
      <c r="CX327" s="236">
        <v>0</v>
      </c>
      <c r="CY327" s="236">
        <v>0</v>
      </c>
      <c r="CZ327" s="236">
        <v>0</v>
      </c>
      <c r="DA327" s="236">
        <v>0</v>
      </c>
    </row>
    <row r="328" spans="1:105">
      <c r="A328" s="242" t="s">
        <v>1720</v>
      </c>
      <c r="B328" s="236">
        <v>0</v>
      </c>
      <c r="C328" s="236">
        <v>0</v>
      </c>
      <c r="D328" s="236">
        <v>0</v>
      </c>
      <c r="E328" s="236">
        <v>0</v>
      </c>
      <c r="F328" s="236">
        <v>0</v>
      </c>
      <c r="G328" s="236">
        <v>0</v>
      </c>
      <c r="H328" s="236">
        <v>0</v>
      </c>
      <c r="I328" s="236">
        <v>0</v>
      </c>
      <c r="J328" s="236">
        <v>0</v>
      </c>
      <c r="K328" s="236">
        <v>0</v>
      </c>
      <c r="L328" s="236">
        <v>0</v>
      </c>
      <c r="M328" s="236">
        <v>0</v>
      </c>
      <c r="N328" s="236">
        <v>0</v>
      </c>
      <c r="O328" s="236">
        <v>0</v>
      </c>
      <c r="P328" s="236">
        <v>0</v>
      </c>
      <c r="Q328" s="236">
        <v>0</v>
      </c>
      <c r="R328" s="236">
        <v>0</v>
      </c>
      <c r="S328" s="236">
        <v>0</v>
      </c>
      <c r="T328" s="236">
        <v>0</v>
      </c>
      <c r="U328" s="236">
        <v>0</v>
      </c>
      <c r="V328" s="236">
        <v>0</v>
      </c>
      <c r="W328" s="236">
        <v>0</v>
      </c>
      <c r="X328" s="236">
        <v>0</v>
      </c>
      <c r="Y328" s="236">
        <v>0</v>
      </c>
      <c r="Z328" s="236">
        <v>0</v>
      </c>
      <c r="AA328" s="236">
        <v>0</v>
      </c>
      <c r="AB328" s="236">
        <v>0</v>
      </c>
      <c r="AC328" s="236">
        <v>0</v>
      </c>
      <c r="AD328" s="236">
        <v>-3105456</v>
      </c>
      <c r="AE328" s="236">
        <v>-2804701</v>
      </c>
      <c r="AF328" s="236">
        <v>-4793964</v>
      </c>
      <c r="AG328" s="236">
        <v>-2110266</v>
      </c>
      <c r="AH328" s="236">
        <v>-6756244</v>
      </c>
      <c r="AI328" s="236">
        <v>-6319389</v>
      </c>
      <c r="AJ328" s="236">
        <v>-3009052</v>
      </c>
      <c r="AK328" s="236">
        <v>0</v>
      </c>
      <c r="AL328" s="236">
        <v>0</v>
      </c>
      <c r="AM328" s="236">
        <v>0</v>
      </c>
      <c r="AN328" s="236">
        <v>-28899072</v>
      </c>
      <c r="AO328" s="236">
        <v>0</v>
      </c>
      <c r="AP328" s="236">
        <v>0</v>
      </c>
      <c r="AQ328" s="236">
        <v>0</v>
      </c>
      <c r="AR328" s="236">
        <v>0</v>
      </c>
      <c r="AS328" s="236">
        <v>0</v>
      </c>
      <c r="AT328" s="236">
        <v>0</v>
      </c>
      <c r="AU328" s="236">
        <v>0</v>
      </c>
      <c r="AV328" s="236">
        <v>0</v>
      </c>
      <c r="AW328" s="236">
        <v>0</v>
      </c>
      <c r="AX328" s="236">
        <v>0</v>
      </c>
      <c r="AY328" s="236">
        <v>0</v>
      </c>
      <c r="AZ328" s="236">
        <v>0</v>
      </c>
      <c r="BA328" s="236">
        <v>0</v>
      </c>
      <c r="BB328" s="236">
        <v>0</v>
      </c>
      <c r="BC328" s="236">
        <v>0</v>
      </c>
      <c r="BD328" s="236">
        <v>0</v>
      </c>
      <c r="BE328" s="236">
        <v>0</v>
      </c>
      <c r="BF328" s="236">
        <v>0</v>
      </c>
      <c r="BG328" s="236">
        <v>0</v>
      </c>
      <c r="BH328" s="236">
        <v>0</v>
      </c>
      <c r="BI328" s="236">
        <v>0</v>
      </c>
      <c r="BJ328" s="236">
        <v>0</v>
      </c>
      <c r="BK328" s="236">
        <v>0</v>
      </c>
      <c r="BL328" s="236">
        <v>0</v>
      </c>
      <c r="BM328" s="236">
        <v>0</v>
      </c>
      <c r="BN328" s="236">
        <v>0</v>
      </c>
      <c r="BO328" s="236">
        <v>0</v>
      </c>
      <c r="BP328" s="236">
        <v>0</v>
      </c>
      <c r="BQ328" s="236">
        <v>0</v>
      </c>
      <c r="BR328" s="236">
        <v>0</v>
      </c>
      <c r="BS328" s="236">
        <v>0</v>
      </c>
      <c r="BT328" s="236">
        <v>0</v>
      </c>
      <c r="BU328" s="236">
        <v>0</v>
      </c>
      <c r="BV328" s="236">
        <v>0</v>
      </c>
      <c r="BW328" s="236">
        <v>0</v>
      </c>
      <c r="BX328" s="236">
        <v>0</v>
      </c>
      <c r="BY328" s="236">
        <v>0</v>
      </c>
      <c r="BZ328" s="236">
        <v>0</v>
      </c>
      <c r="CA328" s="236">
        <v>0</v>
      </c>
      <c r="CB328" s="236">
        <v>0</v>
      </c>
      <c r="CC328" s="236">
        <v>0</v>
      </c>
      <c r="CD328" s="236">
        <v>0</v>
      </c>
      <c r="CE328" s="236">
        <v>0</v>
      </c>
      <c r="CF328" s="236">
        <v>0</v>
      </c>
      <c r="CG328" s="236">
        <v>0</v>
      </c>
      <c r="CH328" s="236">
        <v>0</v>
      </c>
      <c r="CI328" s="236">
        <v>0</v>
      </c>
      <c r="CJ328" s="236">
        <v>0</v>
      </c>
      <c r="CK328" s="236">
        <v>0</v>
      </c>
      <c r="CL328" s="236">
        <v>0</v>
      </c>
      <c r="CM328" s="236">
        <v>0</v>
      </c>
      <c r="CN328" s="236">
        <v>0</v>
      </c>
      <c r="CO328" s="236">
        <v>0</v>
      </c>
      <c r="CP328" s="236">
        <v>0</v>
      </c>
      <c r="CQ328" s="236">
        <v>0</v>
      </c>
      <c r="CR328" s="236">
        <v>0</v>
      </c>
      <c r="CS328" s="236">
        <v>0</v>
      </c>
      <c r="CT328" s="236">
        <v>0</v>
      </c>
      <c r="CU328" s="236">
        <v>0</v>
      </c>
      <c r="CV328" s="236">
        <v>0</v>
      </c>
      <c r="CW328" s="236">
        <v>0</v>
      </c>
      <c r="CX328" s="236">
        <v>0</v>
      </c>
      <c r="CY328" s="236">
        <v>0</v>
      </c>
      <c r="CZ328" s="236">
        <v>0</v>
      </c>
      <c r="DA328" s="236">
        <v>0</v>
      </c>
    </row>
    <row r="329" spans="1:105">
      <c r="A329" s="242" t="s">
        <v>1721</v>
      </c>
      <c r="B329" s="236">
        <v>0</v>
      </c>
      <c r="C329" s="236">
        <v>0</v>
      </c>
      <c r="D329" s="236">
        <v>0</v>
      </c>
      <c r="E329" s="236">
        <v>0</v>
      </c>
      <c r="F329" s="236">
        <v>0</v>
      </c>
      <c r="G329" s="236">
        <v>0</v>
      </c>
      <c r="H329" s="236">
        <v>0</v>
      </c>
      <c r="I329" s="236">
        <v>0</v>
      </c>
      <c r="J329" s="236">
        <v>0</v>
      </c>
      <c r="K329" s="236">
        <v>0</v>
      </c>
      <c r="L329" s="236">
        <v>0</v>
      </c>
      <c r="M329" s="236">
        <v>0</v>
      </c>
      <c r="N329" s="236">
        <v>0</v>
      </c>
      <c r="O329" s="236">
        <v>0</v>
      </c>
      <c r="P329" s="236">
        <v>0</v>
      </c>
      <c r="Q329" s="236">
        <v>0</v>
      </c>
      <c r="R329" s="236">
        <v>0</v>
      </c>
      <c r="S329" s="236">
        <v>0</v>
      </c>
      <c r="T329" s="236">
        <v>0</v>
      </c>
      <c r="U329" s="236">
        <v>0</v>
      </c>
      <c r="V329" s="236">
        <v>0</v>
      </c>
      <c r="W329" s="236">
        <v>0</v>
      </c>
      <c r="X329" s="236">
        <v>0</v>
      </c>
      <c r="Y329" s="236">
        <v>0</v>
      </c>
      <c r="Z329" s="236">
        <v>0</v>
      </c>
      <c r="AA329" s="236">
        <v>0</v>
      </c>
      <c r="AB329" s="236">
        <v>0</v>
      </c>
      <c r="AC329" s="236">
        <v>0</v>
      </c>
      <c r="AD329" s="236">
        <v>3199186</v>
      </c>
      <c r="AE329" s="236">
        <v>2938758</v>
      </c>
      <c r="AF329" s="236">
        <v>4972001</v>
      </c>
      <c r="AG329" s="236">
        <v>2418013</v>
      </c>
      <c r="AH329" s="236">
        <v>7326006</v>
      </c>
      <c r="AI329" s="236">
        <v>6984991</v>
      </c>
      <c r="AJ329" s="236">
        <v>3674899</v>
      </c>
      <c r="AK329" s="236">
        <v>0</v>
      </c>
      <c r="AL329" s="236">
        <v>0</v>
      </c>
      <c r="AM329" s="236">
        <v>0</v>
      </c>
      <c r="AN329" s="236">
        <v>31513854</v>
      </c>
      <c r="AO329" s="236">
        <v>0</v>
      </c>
      <c r="AP329" s="236">
        <v>0</v>
      </c>
      <c r="AQ329" s="236">
        <v>0</v>
      </c>
      <c r="AR329" s="236">
        <v>0</v>
      </c>
      <c r="AS329" s="236">
        <v>0</v>
      </c>
      <c r="AT329" s="236">
        <v>0</v>
      </c>
      <c r="AU329" s="236">
        <v>0</v>
      </c>
      <c r="AV329" s="236">
        <v>0</v>
      </c>
      <c r="AW329" s="236">
        <v>0</v>
      </c>
      <c r="AX329" s="236">
        <v>0</v>
      </c>
      <c r="AY329" s="236">
        <v>0</v>
      </c>
      <c r="AZ329" s="236">
        <v>0</v>
      </c>
      <c r="BA329" s="236">
        <v>0</v>
      </c>
      <c r="BB329" s="236">
        <v>0</v>
      </c>
      <c r="BC329" s="236">
        <v>0</v>
      </c>
      <c r="BD329" s="236">
        <v>0</v>
      </c>
      <c r="BE329" s="236">
        <v>0</v>
      </c>
      <c r="BF329" s="236">
        <v>0</v>
      </c>
      <c r="BG329" s="236">
        <v>0</v>
      </c>
      <c r="BH329" s="236">
        <v>0</v>
      </c>
      <c r="BI329" s="236">
        <v>0</v>
      </c>
      <c r="BJ329" s="236">
        <v>0</v>
      </c>
      <c r="BK329" s="236">
        <v>0</v>
      </c>
      <c r="BL329" s="236">
        <v>0</v>
      </c>
      <c r="BM329" s="236">
        <v>0</v>
      </c>
      <c r="BN329" s="236">
        <v>0</v>
      </c>
      <c r="BO329" s="236">
        <v>0</v>
      </c>
      <c r="BP329" s="236">
        <v>0</v>
      </c>
      <c r="BQ329" s="236">
        <v>0</v>
      </c>
      <c r="BR329" s="236">
        <v>0</v>
      </c>
      <c r="BS329" s="236">
        <v>0</v>
      </c>
      <c r="BT329" s="236">
        <v>0</v>
      </c>
      <c r="BU329" s="236">
        <v>0</v>
      </c>
      <c r="BV329" s="236">
        <v>0</v>
      </c>
      <c r="BW329" s="236">
        <v>0</v>
      </c>
      <c r="BX329" s="236">
        <v>0</v>
      </c>
      <c r="BY329" s="236">
        <v>0</v>
      </c>
      <c r="BZ329" s="236">
        <v>0</v>
      </c>
      <c r="CA329" s="236">
        <v>0</v>
      </c>
      <c r="CB329" s="236">
        <v>0</v>
      </c>
      <c r="CC329" s="236">
        <v>0</v>
      </c>
      <c r="CD329" s="236">
        <v>0</v>
      </c>
      <c r="CE329" s="236">
        <v>0</v>
      </c>
      <c r="CF329" s="236">
        <v>0</v>
      </c>
      <c r="CG329" s="236">
        <v>0</v>
      </c>
      <c r="CH329" s="236">
        <v>0</v>
      </c>
      <c r="CI329" s="236">
        <v>0</v>
      </c>
      <c r="CJ329" s="236">
        <v>0</v>
      </c>
      <c r="CK329" s="236">
        <v>0</v>
      </c>
      <c r="CL329" s="236">
        <v>0</v>
      </c>
      <c r="CM329" s="236">
        <v>0</v>
      </c>
      <c r="CN329" s="236">
        <v>0</v>
      </c>
      <c r="CO329" s="236">
        <v>0</v>
      </c>
      <c r="CP329" s="236">
        <v>0</v>
      </c>
      <c r="CQ329" s="236">
        <v>0</v>
      </c>
      <c r="CR329" s="236">
        <v>0</v>
      </c>
      <c r="CS329" s="236">
        <v>0</v>
      </c>
      <c r="CT329" s="236">
        <v>0</v>
      </c>
      <c r="CU329" s="236">
        <v>0</v>
      </c>
      <c r="CV329" s="236">
        <v>0</v>
      </c>
      <c r="CW329" s="236">
        <v>0</v>
      </c>
      <c r="CX329" s="236">
        <v>0</v>
      </c>
      <c r="CY329" s="236">
        <v>0</v>
      </c>
      <c r="CZ329" s="236">
        <v>0</v>
      </c>
      <c r="DA329" s="236">
        <v>0</v>
      </c>
    </row>
    <row r="330" spans="1:105">
      <c r="A330" s="242" t="s">
        <v>1722</v>
      </c>
      <c r="B330" s="236">
        <v>0</v>
      </c>
      <c r="C330" s="236">
        <v>0</v>
      </c>
      <c r="D330" s="236">
        <v>0</v>
      </c>
      <c r="E330" s="236">
        <v>0</v>
      </c>
      <c r="F330" s="236">
        <v>0</v>
      </c>
      <c r="G330" s="236">
        <v>0</v>
      </c>
      <c r="H330" s="236">
        <v>0</v>
      </c>
      <c r="I330" s="236">
        <v>0</v>
      </c>
      <c r="J330" s="236">
        <v>0</v>
      </c>
      <c r="K330" s="236">
        <v>0</v>
      </c>
      <c r="L330" s="236">
        <v>0</v>
      </c>
      <c r="M330" s="236">
        <v>0</v>
      </c>
      <c r="N330" s="236">
        <v>0</v>
      </c>
      <c r="O330" s="236">
        <v>0</v>
      </c>
      <c r="P330" s="236">
        <v>0</v>
      </c>
      <c r="Q330" s="236">
        <v>0</v>
      </c>
      <c r="R330" s="236">
        <v>0</v>
      </c>
      <c r="S330" s="236">
        <v>0</v>
      </c>
      <c r="T330" s="236">
        <v>0</v>
      </c>
      <c r="U330" s="236">
        <v>0</v>
      </c>
      <c r="V330" s="236">
        <v>0</v>
      </c>
      <c r="W330" s="236">
        <v>0</v>
      </c>
      <c r="X330" s="236">
        <v>0</v>
      </c>
      <c r="Y330" s="236">
        <v>0</v>
      </c>
      <c r="Z330" s="236">
        <v>0</v>
      </c>
      <c r="AA330" s="236">
        <v>0</v>
      </c>
      <c r="AB330" s="236">
        <v>0</v>
      </c>
      <c r="AC330" s="236">
        <v>0</v>
      </c>
      <c r="AD330" s="236">
        <v>-42850</v>
      </c>
      <c r="AE330" s="236">
        <v>-25792</v>
      </c>
      <c r="AF330" s="236">
        <v>-30920</v>
      </c>
      <c r="AG330" s="236">
        <v>-125626</v>
      </c>
      <c r="AH330" s="236">
        <v>-341860</v>
      </c>
      <c r="AI330" s="236">
        <v>-371894</v>
      </c>
      <c r="AJ330" s="236">
        <v>-328920</v>
      </c>
      <c r="AK330" s="236">
        <v>0</v>
      </c>
      <c r="AL330" s="236">
        <v>0</v>
      </c>
      <c r="AM330" s="236">
        <v>0</v>
      </c>
      <c r="AN330" s="236">
        <v>-1267862</v>
      </c>
      <c r="AO330" s="236">
        <v>0</v>
      </c>
      <c r="AP330" s="236">
        <v>0</v>
      </c>
      <c r="AQ330" s="236">
        <v>0</v>
      </c>
      <c r="AR330" s="236">
        <v>0</v>
      </c>
      <c r="AS330" s="236">
        <v>0</v>
      </c>
      <c r="AT330" s="236">
        <v>0</v>
      </c>
      <c r="AU330" s="236">
        <v>0</v>
      </c>
      <c r="AV330" s="236">
        <v>0</v>
      </c>
      <c r="AW330" s="236">
        <v>0</v>
      </c>
      <c r="AX330" s="236">
        <v>0</v>
      </c>
      <c r="AY330" s="236">
        <v>0</v>
      </c>
      <c r="AZ330" s="236">
        <v>0</v>
      </c>
      <c r="BA330" s="236">
        <v>0</v>
      </c>
      <c r="BB330" s="236">
        <v>0</v>
      </c>
      <c r="BC330" s="236">
        <v>0</v>
      </c>
      <c r="BD330" s="236">
        <v>0</v>
      </c>
      <c r="BE330" s="236">
        <v>0</v>
      </c>
      <c r="BF330" s="236">
        <v>0</v>
      </c>
      <c r="BG330" s="236">
        <v>0</v>
      </c>
      <c r="BH330" s="236">
        <v>0</v>
      </c>
      <c r="BI330" s="236">
        <v>0</v>
      </c>
      <c r="BJ330" s="236">
        <v>0</v>
      </c>
      <c r="BK330" s="236">
        <v>0</v>
      </c>
      <c r="BL330" s="236">
        <v>0</v>
      </c>
      <c r="BM330" s="236">
        <v>0</v>
      </c>
      <c r="BN330" s="236">
        <v>0</v>
      </c>
      <c r="BO330" s="236">
        <v>0</v>
      </c>
      <c r="BP330" s="236">
        <v>0</v>
      </c>
      <c r="BQ330" s="236">
        <v>0</v>
      </c>
      <c r="BR330" s="236">
        <v>0</v>
      </c>
      <c r="BS330" s="236">
        <v>0</v>
      </c>
      <c r="BT330" s="236">
        <v>0</v>
      </c>
      <c r="BU330" s="236">
        <v>0</v>
      </c>
      <c r="BV330" s="236">
        <v>0</v>
      </c>
      <c r="BW330" s="236">
        <v>0</v>
      </c>
      <c r="BX330" s="236">
        <v>0</v>
      </c>
      <c r="BY330" s="236">
        <v>0</v>
      </c>
      <c r="BZ330" s="236">
        <v>0</v>
      </c>
      <c r="CA330" s="236">
        <v>0</v>
      </c>
      <c r="CB330" s="236">
        <v>0</v>
      </c>
      <c r="CC330" s="236">
        <v>0</v>
      </c>
      <c r="CD330" s="236">
        <v>0</v>
      </c>
      <c r="CE330" s="236">
        <v>0</v>
      </c>
      <c r="CF330" s="236">
        <v>0</v>
      </c>
      <c r="CG330" s="236">
        <v>0</v>
      </c>
      <c r="CH330" s="236">
        <v>0</v>
      </c>
      <c r="CI330" s="236">
        <v>0</v>
      </c>
      <c r="CJ330" s="236">
        <v>0</v>
      </c>
      <c r="CK330" s="236">
        <v>0</v>
      </c>
      <c r="CL330" s="236">
        <v>0</v>
      </c>
      <c r="CM330" s="236">
        <v>0</v>
      </c>
      <c r="CN330" s="236">
        <v>0</v>
      </c>
      <c r="CO330" s="236">
        <v>0</v>
      </c>
      <c r="CP330" s="236">
        <v>0</v>
      </c>
      <c r="CQ330" s="236">
        <v>0</v>
      </c>
      <c r="CR330" s="236">
        <v>0</v>
      </c>
      <c r="CS330" s="236">
        <v>0</v>
      </c>
      <c r="CT330" s="236">
        <v>0</v>
      </c>
      <c r="CU330" s="236">
        <v>0</v>
      </c>
      <c r="CV330" s="236">
        <v>0</v>
      </c>
      <c r="CW330" s="236">
        <v>0</v>
      </c>
      <c r="CX330" s="236">
        <v>0</v>
      </c>
      <c r="CY330" s="236">
        <v>0</v>
      </c>
      <c r="CZ330" s="236">
        <v>0</v>
      </c>
      <c r="DA330" s="236">
        <v>0</v>
      </c>
    </row>
    <row r="331" spans="1:105">
      <c r="A331" s="242" t="s">
        <v>1723</v>
      </c>
      <c r="B331" s="236">
        <v>0</v>
      </c>
      <c r="C331" s="236">
        <v>0</v>
      </c>
      <c r="D331" s="236">
        <v>0</v>
      </c>
      <c r="E331" s="236">
        <v>0</v>
      </c>
      <c r="F331" s="236">
        <v>0</v>
      </c>
      <c r="G331" s="236">
        <v>0</v>
      </c>
      <c r="H331" s="236">
        <v>0</v>
      </c>
      <c r="I331" s="236">
        <v>0</v>
      </c>
      <c r="J331" s="236">
        <v>0</v>
      </c>
      <c r="K331" s="236">
        <v>0</v>
      </c>
      <c r="L331" s="236">
        <v>0</v>
      </c>
      <c r="M331" s="236">
        <v>0</v>
      </c>
      <c r="N331" s="236">
        <v>0</v>
      </c>
      <c r="O331" s="236">
        <v>0</v>
      </c>
      <c r="P331" s="236">
        <v>0</v>
      </c>
      <c r="Q331" s="236">
        <v>0</v>
      </c>
      <c r="R331" s="236">
        <v>0</v>
      </c>
      <c r="S331" s="236">
        <v>0</v>
      </c>
      <c r="T331" s="236">
        <v>0</v>
      </c>
      <c r="U331" s="236">
        <v>0</v>
      </c>
      <c r="V331" s="236">
        <v>0</v>
      </c>
      <c r="W331" s="236">
        <v>0</v>
      </c>
      <c r="X331" s="236">
        <v>0</v>
      </c>
      <c r="Y331" s="236">
        <v>0</v>
      </c>
      <c r="Z331" s="236">
        <v>0</v>
      </c>
      <c r="AA331" s="236">
        <v>0</v>
      </c>
      <c r="AB331" s="236">
        <v>0</v>
      </c>
      <c r="AC331" s="236">
        <v>0</v>
      </c>
      <c r="AD331" s="236">
        <v>0</v>
      </c>
      <c r="AE331" s="236">
        <v>0</v>
      </c>
      <c r="AF331" s="236">
        <v>0</v>
      </c>
      <c r="AG331" s="236">
        <v>0</v>
      </c>
      <c r="AH331" s="236">
        <v>0</v>
      </c>
      <c r="AI331" s="236">
        <v>0</v>
      </c>
      <c r="AJ331" s="236">
        <v>0</v>
      </c>
      <c r="AK331" s="236">
        <v>0</v>
      </c>
      <c r="AL331" s="236">
        <v>0</v>
      </c>
      <c r="AM331" s="236">
        <v>0</v>
      </c>
      <c r="AN331" s="236">
        <v>0</v>
      </c>
      <c r="AO331" s="236">
        <v>0</v>
      </c>
      <c r="AP331" s="236">
        <v>0</v>
      </c>
      <c r="AQ331" s="236">
        <v>0</v>
      </c>
      <c r="AR331" s="236">
        <v>0</v>
      </c>
      <c r="AS331" s="236">
        <v>0</v>
      </c>
      <c r="AT331" s="236">
        <v>0</v>
      </c>
      <c r="AU331" s="236">
        <v>0</v>
      </c>
      <c r="AV331" s="236">
        <v>0</v>
      </c>
      <c r="AW331" s="236">
        <v>0</v>
      </c>
      <c r="AX331" s="236">
        <v>0</v>
      </c>
      <c r="AY331" s="236">
        <v>0</v>
      </c>
      <c r="AZ331" s="236">
        <v>0</v>
      </c>
      <c r="BA331" s="236">
        <v>0</v>
      </c>
      <c r="BB331" s="236">
        <v>0</v>
      </c>
      <c r="BC331" s="236">
        <v>0</v>
      </c>
      <c r="BD331" s="236">
        <v>0</v>
      </c>
      <c r="BE331" s="236">
        <v>0</v>
      </c>
      <c r="BF331" s="236">
        <v>0</v>
      </c>
      <c r="BG331" s="236">
        <v>0</v>
      </c>
      <c r="BH331" s="236">
        <v>0</v>
      </c>
      <c r="BI331" s="236">
        <v>0</v>
      </c>
      <c r="BJ331" s="236">
        <v>0</v>
      </c>
      <c r="BK331" s="236">
        <v>0</v>
      </c>
      <c r="BL331" s="236">
        <v>0</v>
      </c>
      <c r="BM331" s="236">
        <v>0</v>
      </c>
      <c r="BN331" s="236">
        <v>0</v>
      </c>
      <c r="BO331" s="236">
        <v>0</v>
      </c>
      <c r="BP331" s="236">
        <v>0</v>
      </c>
      <c r="BQ331" s="236">
        <v>0</v>
      </c>
      <c r="BR331" s="236">
        <v>0</v>
      </c>
      <c r="BS331" s="236">
        <v>0</v>
      </c>
      <c r="BT331" s="236">
        <v>0</v>
      </c>
      <c r="BU331" s="236">
        <v>0</v>
      </c>
      <c r="BV331" s="236">
        <v>0</v>
      </c>
      <c r="BW331" s="236">
        <v>0</v>
      </c>
      <c r="BX331" s="236">
        <v>0</v>
      </c>
      <c r="BY331" s="236">
        <v>0</v>
      </c>
      <c r="BZ331" s="236">
        <v>0</v>
      </c>
      <c r="CA331" s="236">
        <v>0</v>
      </c>
      <c r="CB331" s="236">
        <v>0</v>
      </c>
      <c r="CC331" s="236">
        <v>0</v>
      </c>
      <c r="CD331" s="236">
        <v>0</v>
      </c>
      <c r="CE331" s="236">
        <v>0</v>
      </c>
      <c r="CF331" s="236">
        <v>0</v>
      </c>
      <c r="CG331" s="236">
        <v>0</v>
      </c>
      <c r="CH331" s="236">
        <v>0</v>
      </c>
      <c r="CI331" s="236">
        <v>0</v>
      </c>
      <c r="CJ331" s="236">
        <v>0</v>
      </c>
      <c r="CK331" s="236">
        <v>0</v>
      </c>
      <c r="CL331" s="236">
        <v>0</v>
      </c>
      <c r="CM331" s="236">
        <v>0</v>
      </c>
      <c r="CN331" s="236">
        <v>0</v>
      </c>
      <c r="CO331" s="236">
        <v>0</v>
      </c>
      <c r="CP331" s="236">
        <v>0</v>
      </c>
      <c r="CQ331" s="236">
        <v>0</v>
      </c>
      <c r="CR331" s="236">
        <v>0</v>
      </c>
      <c r="CS331" s="236">
        <v>0</v>
      </c>
      <c r="CT331" s="236">
        <v>0</v>
      </c>
      <c r="CU331" s="236">
        <v>0</v>
      </c>
      <c r="CV331" s="236">
        <v>0</v>
      </c>
      <c r="CW331" s="236">
        <v>0</v>
      </c>
      <c r="CX331" s="236">
        <v>0</v>
      </c>
      <c r="CY331" s="236">
        <v>0</v>
      </c>
      <c r="CZ331" s="236">
        <v>0</v>
      </c>
      <c r="DA331" s="236">
        <v>0</v>
      </c>
    </row>
    <row r="332" spans="1:105">
      <c r="A332" s="242" t="s">
        <v>1724</v>
      </c>
      <c r="B332" s="236">
        <v>0</v>
      </c>
      <c r="C332" s="236">
        <v>0</v>
      </c>
      <c r="D332" s="236">
        <v>0</v>
      </c>
      <c r="E332" s="236">
        <v>0</v>
      </c>
      <c r="F332" s="236">
        <v>0</v>
      </c>
      <c r="G332" s="236">
        <v>0</v>
      </c>
      <c r="H332" s="236">
        <v>0</v>
      </c>
      <c r="I332" s="236">
        <v>0</v>
      </c>
      <c r="J332" s="236">
        <v>0</v>
      </c>
      <c r="K332" s="236">
        <v>0</v>
      </c>
      <c r="L332" s="236">
        <v>0</v>
      </c>
      <c r="M332" s="236">
        <v>0</v>
      </c>
      <c r="N332" s="236">
        <v>0</v>
      </c>
      <c r="O332" s="236">
        <v>0</v>
      </c>
      <c r="P332" s="236">
        <v>0</v>
      </c>
      <c r="Q332" s="236">
        <v>0</v>
      </c>
      <c r="R332" s="236">
        <v>0</v>
      </c>
      <c r="S332" s="236">
        <v>0</v>
      </c>
      <c r="T332" s="236">
        <v>0</v>
      </c>
      <c r="U332" s="236">
        <v>0</v>
      </c>
      <c r="V332" s="236">
        <v>0</v>
      </c>
      <c r="W332" s="236">
        <v>0</v>
      </c>
      <c r="X332" s="236">
        <v>0</v>
      </c>
      <c r="Y332" s="236">
        <v>0</v>
      </c>
      <c r="Z332" s="236">
        <v>0</v>
      </c>
      <c r="AA332" s="236">
        <v>0</v>
      </c>
      <c r="AB332" s="236">
        <v>0</v>
      </c>
      <c r="AC332" s="236">
        <v>0</v>
      </c>
      <c r="AD332" s="236">
        <v>0</v>
      </c>
      <c r="AE332" s="236">
        <v>0</v>
      </c>
      <c r="AF332" s="236">
        <v>0</v>
      </c>
      <c r="AG332" s="236">
        <v>0</v>
      </c>
      <c r="AH332" s="236">
        <v>0</v>
      </c>
      <c r="AI332" s="236">
        <v>0</v>
      </c>
      <c r="AJ332" s="236">
        <v>0</v>
      </c>
      <c r="AK332" s="236">
        <v>0</v>
      </c>
      <c r="AL332" s="236">
        <v>0</v>
      </c>
      <c r="AM332" s="236">
        <v>0</v>
      </c>
      <c r="AN332" s="236">
        <v>0</v>
      </c>
      <c r="AO332" s="236">
        <v>0</v>
      </c>
      <c r="AP332" s="236">
        <v>0</v>
      </c>
      <c r="AQ332" s="236">
        <v>0</v>
      </c>
      <c r="AR332" s="236">
        <v>0</v>
      </c>
      <c r="AS332" s="236">
        <v>0</v>
      </c>
      <c r="AT332" s="236">
        <v>0</v>
      </c>
      <c r="AU332" s="236">
        <v>0</v>
      </c>
      <c r="AV332" s="236">
        <v>0</v>
      </c>
      <c r="AW332" s="236">
        <v>0</v>
      </c>
      <c r="AX332" s="236">
        <v>0</v>
      </c>
      <c r="AY332" s="236">
        <v>0</v>
      </c>
      <c r="AZ332" s="236">
        <v>0</v>
      </c>
      <c r="BA332" s="236">
        <v>0</v>
      </c>
      <c r="BB332" s="236">
        <v>0</v>
      </c>
      <c r="BC332" s="236">
        <v>0</v>
      </c>
      <c r="BD332" s="236">
        <v>0</v>
      </c>
      <c r="BE332" s="236">
        <v>0</v>
      </c>
      <c r="BF332" s="236">
        <v>0</v>
      </c>
      <c r="BG332" s="236">
        <v>0</v>
      </c>
      <c r="BH332" s="236">
        <v>0</v>
      </c>
      <c r="BI332" s="236">
        <v>0</v>
      </c>
      <c r="BJ332" s="236">
        <v>0</v>
      </c>
      <c r="BK332" s="236">
        <v>0</v>
      </c>
      <c r="BL332" s="236">
        <v>0</v>
      </c>
      <c r="BM332" s="236">
        <v>0</v>
      </c>
      <c r="BN332" s="236">
        <v>0</v>
      </c>
      <c r="BO332" s="236">
        <v>0</v>
      </c>
      <c r="BP332" s="236">
        <v>0</v>
      </c>
      <c r="BQ332" s="236">
        <v>0</v>
      </c>
      <c r="BR332" s="236">
        <v>0</v>
      </c>
      <c r="BS332" s="236">
        <v>0</v>
      </c>
      <c r="BT332" s="236">
        <v>0</v>
      </c>
      <c r="BU332" s="236">
        <v>0</v>
      </c>
      <c r="BV332" s="236">
        <v>0</v>
      </c>
      <c r="BW332" s="236">
        <v>0</v>
      </c>
      <c r="BX332" s="236">
        <v>0</v>
      </c>
      <c r="BY332" s="236">
        <v>0</v>
      </c>
      <c r="BZ332" s="236">
        <v>0</v>
      </c>
      <c r="CA332" s="236">
        <v>0</v>
      </c>
      <c r="CB332" s="236">
        <v>0</v>
      </c>
      <c r="CC332" s="236">
        <v>0</v>
      </c>
      <c r="CD332" s="236">
        <v>0</v>
      </c>
      <c r="CE332" s="236">
        <v>0</v>
      </c>
      <c r="CF332" s="236">
        <v>0</v>
      </c>
      <c r="CG332" s="236">
        <v>0</v>
      </c>
      <c r="CH332" s="236">
        <v>0</v>
      </c>
      <c r="CI332" s="236">
        <v>0</v>
      </c>
      <c r="CJ332" s="236">
        <v>0</v>
      </c>
      <c r="CK332" s="236">
        <v>0</v>
      </c>
      <c r="CL332" s="236">
        <v>0</v>
      </c>
      <c r="CM332" s="236">
        <v>0</v>
      </c>
      <c r="CN332" s="236">
        <v>0</v>
      </c>
      <c r="CO332" s="236">
        <v>0</v>
      </c>
      <c r="CP332" s="236">
        <v>0</v>
      </c>
      <c r="CQ332" s="236">
        <v>0</v>
      </c>
      <c r="CR332" s="236">
        <v>0</v>
      </c>
      <c r="CS332" s="236">
        <v>0</v>
      </c>
      <c r="CT332" s="236">
        <v>0</v>
      </c>
      <c r="CU332" s="236">
        <v>0</v>
      </c>
      <c r="CV332" s="236">
        <v>0</v>
      </c>
      <c r="CW332" s="236">
        <v>0</v>
      </c>
      <c r="CX332" s="236">
        <v>0</v>
      </c>
      <c r="CY332" s="236">
        <v>0</v>
      </c>
      <c r="CZ332" s="236">
        <v>0</v>
      </c>
      <c r="DA332" s="236">
        <v>0</v>
      </c>
    </row>
    <row r="333" spans="1:105">
      <c r="A333" s="242" t="s">
        <v>1725</v>
      </c>
      <c r="B333" s="236">
        <v>0</v>
      </c>
      <c r="C333" s="236">
        <v>0</v>
      </c>
      <c r="D333" s="236">
        <v>0</v>
      </c>
      <c r="E333" s="236">
        <v>0</v>
      </c>
      <c r="F333" s="236">
        <v>0</v>
      </c>
      <c r="G333" s="236">
        <v>0</v>
      </c>
      <c r="H333" s="236">
        <v>0</v>
      </c>
      <c r="I333" s="236">
        <v>0</v>
      </c>
      <c r="J333" s="236">
        <v>0</v>
      </c>
      <c r="K333" s="236">
        <v>0</v>
      </c>
      <c r="L333" s="236">
        <v>0</v>
      </c>
      <c r="M333" s="236">
        <v>0</v>
      </c>
      <c r="N333" s="236">
        <v>0</v>
      </c>
      <c r="O333" s="236">
        <v>0</v>
      </c>
      <c r="P333" s="236">
        <v>0</v>
      </c>
      <c r="Q333" s="236">
        <v>0</v>
      </c>
      <c r="R333" s="236">
        <v>0</v>
      </c>
      <c r="S333" s="236">
        <v>0</v>
      </c>
      <c r="T333" s="236">
        <v>0</v>
      </c>
      <c r="U333" s="236">
        <v>0</v>
      </c>
      <c r="V333" s="236">
        <v>0</v>
      </c>
      <c r="W333" s="236">
        <v>0</v>
      </c>
      <c r="X333" s="236">
        <v>0</v>
      </c>
      <c r="Y333" s="236">
        <v>0</v>
      </c>
      <c r="Z333" s="236">
        <v>0</v>
      </c>
      <c r="AA333" s="236">
        <v>0</v>
      </c>
      <c r="AB333" s="236">
        <v>0</v>
      </c>
      <c r="AC333" s="236">
        <v>0</v>
      </c>
      <c r="AD333" s="236">
        <v>549457</v>
      </c>
      <c r="AE333" s="236">
        <v>505255</v>
      </c>
      <c r="AF333" s="236">
        <v>854290</v>
      </c>
      <c r="AG333" s="236">
        <v>417884</v>
      </c>
      <c r="AH333" s="236">
        <v>1262122</v>
      </c>
      <c r="AI333" s="236">
        <v>1204711</v>
      </c>
      <c r="AJ333" s="236">
        <v>637268</v>
      </c>
      <c r="AK333" s="236">
        <v>0</v>
      </c>
      <c r="AL333" s="236">
        <v>0</v>
      </c>
      <c r="AM333" s="236">
        <v>0</v>
      </c>
      <c r="AN333" s="236">
        <v>5430987</v>
      </c>
      <c r="AO333" s="236">
        <v>0</v>
      </c>
      <c r="AP333" s="236">
        <v>0</v>
      </c>
      <c r="AQ333" s="236">
        <v>0</v>
      </c>
      <c r="AR333" s="236">
        <v>0</v>
      </c>
      <c r="AS333" s="236">
        <v>0</v>
      </c>
      <c r="AT333" s="236">
        <v>0</v>
      </c>
      <c r="AU333" s="236">
        <v>0</v>
      </c>
      <c r="AV333" s="236">
        <v>0</v>
      </c>
      <c r="AW333" s="236">
        <v>0</v>
      </c>
      <c r="AX333" s="236">
        <v>0</v>
      </c>
      <c r="AY333" s="236">
        <v>0</v>
      </c>
      <c r="AZ333" s="236">
        <v>0</v>
      </c>
      <c r="BA333" s="236">
        <v>0</v>
      </c>
      <c r="BB333" s="236">
        <v>0</v>
      </c>
      <c r="BC333" s="236">
        <v>0</v>
      </c>
      <c r="BD333" s="236">
        <v>0</v>
      </c>
      <c r="BE333" s="236">
        <v>0</v>
      </c>
      <c r="BF333" s="236">
        <v>0</v>
      </c>
      <c r="BG333" s="236">
        <v>0</v>
      </c>
      <c r="BH333" s="236">
        <v>0</v>
      </c>
      <c r="BI333" s="236">
        <v>0</v>
      </c>
      <c r="BJ333" s="236">
        <v>0</v>
      </c>
      <c r="BK333" s="236">
        <v>0</v>
      </c>
      <c r="BL333" s="236">
        <v>0</v>
      </c>
      <c r="BM333" s="236">
        <v>0</v>
      </c>
      <c r="BN333" s="236">
        <v>0</v>
      </c>
      <c r="BO333" s="236">
        <v>0</v>
      </c>
      <c r="BP333" s="236">
        <v>0</v>
      </c>
      <c r="BQ333" s="236">
        <v>0</v>
      </c>
      <c r="BR333" s="236">
        <v>0</v>
      </c>
      <c r="BS333" s="236">
        <v>0</v>
      </c>
      <c r="BT333" s="236">
        <v>0</v>
      </c>
      <c r="BU333" s="236">
        <v>0</v>
      </c>
      <c r="BV333" s="236">
        <v>0</v>
      </c>
      <c r="BW333" s="236">
        <v>0</v>
      </c>
      <c r="BX333" s="236">
        <v>0</v>
      </c>
      <c r="BY333" s="236">
        <v>0</v>
      </c>
      <c r="BZ333" s="236">
        <v>0</v>
      </c>
      <c r="CA333" s="236">
        <v>0</v>
      </c>
      <c r="CB333" s="236">
        <v>0</v>
      </c>
      <c r="CC333" s="236">
        <v>0</v>
      </c>
      <c r="CD333" s="236">
        <v>0</v>
      </c>
      <c r="CE333" s="236">
        <v>0</v>
      </c>
      <c r="CF333" s="236">
        <v>0</v>
      </c>
      <c r="CG333" s="236">
        <v>0</v>
      </c>
      <c r="CH333" s="236">
        <v>0</v>
      </c>
      <c r="CI333" s="236">
        <v>0</v>
      </c>
      <c r="CJ333" s="236">
        <v>0</v>
      </c>
      <c r="CK333" s="236">
        <v>0</v>
      </c>
      <c r="CL333" s="236">
        <v>0</v>
      </c>
      <c r="CM333" s="236">
        <v>0</v>
      </c>
      <c r="CN333" s="236">
        <v>0</v>
      </c>
      <c r="CO333" s="236">
        <v>0</v>
      </c>
      <c r="CP333" s="236">
        <v>0</v>
      </c>
      <c r="CQ333" s="236">
        <v>0</v>
      </c>
      <c r="CR333" s="236">
        <v>0</v>
      </c>
      <c r="CS333" s="236">
        <v>0</v>
      </c>
      <c r="CT333" s="236">
        <v>0</v>
      </c>
      <c r="CU333" s="236">
        <v>0</v>
      </c>
      <c r="CV333" s="236">
        <v>0</v>
      </c>
      <c r="CW333" s="236">
        <v>0</v>
      </c>
      <c r="CX333" s="236">
        <v>0</v>
      </c>
      <c r="CY333" s="236">
        <v>0</v>
      </c>
      <c r="CZ333" s="236">
        <v>0</v>
      </c>
      <c r="DA333" s="236">
        <v>0</v>
      </c>
    </row>
    <row r="334" spans="1:105">
      <c r="A334" s="242" t="s">
        <v>1726</v>
      </c>
      <c r="B334" s="236">
        <v>0</v>
      </c>
      <c r="C334" s="236">
        <v>0</v>
      </c>
      <c r="D334" s="236">
        <v>0</v>
      </c>
      <c r="E334" s="236">
        <v>0</v>
      </c>
      <c r="F334" s="236">
        <v>0</v>
      </c>
      <c r="G334" s="236">
        <v>0</v>
      </c>
      <c r="H334" s="236">
        <v>0</v>
      </c>
      <c r="I334" s="236">
        <v>0</v>
      </c>
      <c r="J334" s="236">
        <v>0</v>
      </c>
      <c r="K334" s="236">
        <v>0</v>
      </c>
      <c r="L334" s="236">
        <v>0</v>
      </c>
      <c r="M334" s="236">
        <v>0</v>
      </c>
      <c r="N334" s="236">
        <v>0</v>
      </c>
      <c r="O334" s="236">
        <v>0</v>
      </c>
      <c r="P334" s="236">
        <v>0</v>
      </c>
      <c r="Q334" s="236">
        <v>0</v>
      </c>
      <c r="R334" s="236">
        <v>0</v>
      </c>
      <c r="S334" s="236">
        <v>0</v>
      </c>
      <c r="T334" s="236">
        <v>0</v>
      </c>
      <c r="U334" s="236">
        <v>0</v>
      </c>
      <c r="V334" s="236">
        <v>0</v>
      </c>
      <c r="W334" s="236">
        <v>0</v>
      </c>
      <c r="X334" s="236">
        <v>0</v>
      </c>
      <c r="Y334" s="236">
        <v>0</v>
      </c>
      <c r="Z334" s="236">
        <v>0</v>
      </c>
      <c r="AA334" s="236">
        <v>0</v>
      </c>
      <c r="AB334" s="236">
        <v>0</v>
      </c>
      <c r="AC334" s="236">
        <v>0</v>
      </c>
      <c r="AD334" s="236">
        <v>-540179</v>
      </c>
      <c r="AE334" s="236">
        <v>-485509</v>
      </c>
      <c r="AF334" s="236">
        <v>-827461</v>
      </c>
      <c r="AG334" s="236">
        <v>-384671</v>
      </c>
      <c r="AH334" s="236">
        <v>-1220558</v>
      </c>
      <c r="AI334" s="236">
        <v>-1151147</v>
      </c>
      <c r="AJ334" s="236">
        <v>-575823</v>
      </c>
      <c r="AK334" s="236">
        <v>0</v>
      </c>
      <c r="AL334" s="236">
        <v>0</v>
      </c>
      <c r="AM334" s="236">
        <v>0</v>
      </c>
      <c r="AN334" s="236">
        <v>-5185348</v>
      </c>
      <c r="AO334" s="236">
        <v>0</v>
      </c>
      <c r="AP334" s="236">
        <v>0</v>
      </c>
      <c r="AQ334" s="236">
        <v>0</v>
      </c>
      <c r="AR334" s="236">
        <v>0</v>
      </c>
      <c r="AS334" s="236">
        <v>0</v>
      </c>
      <c r="AT334" s="236">
        <v>0</v>
      </c>
      <c r="AU334" s="236">
        <v>0</v>
      </c>
      <c r="AV334" s="236">
        <v>0</v>
      </c>
      <c r="AW334" s="236">
        <v>0</v>
      </c>
      <c r="AX334" s="236">
        <v>0</v>
      </c>
      <c r="AY334" s="236">
        <v>0</v>
      </c>
      <c r="AZ334" s="236">
        <v>0</v>
      </c>
      <c r="BA334" s="236">
        <v>0</v>
      </c>
      <c r="BB334" s="236">
        <v>0</v>
      </c>
      <c r="BC334" s="236">
        <v>0</v>
      </c>
      <c r="BD334" s="236">
        <v>0</v>
      </c>
      <c r="BE334" s="236">
        <v>0</v>
      </c>
      <c r="BF334" s="236">
        <v>0</v>
      </c>
      <c r="BG334" s="236">
        <v>0</v>
      </c>
      <c r="BH334" s="236">
        <v>0</v>
      </c>
      <c r="BI334" s="236">
        <v>0</v>
      </c>
      <c r="BJ334" s="236">
        <v>0</v>
      </c>
      <c r="BK334" s="236">
        <v>0</v>
      </c>
      <c r="BL334" s="236">
        <v>0</v>
      </c>
      <c r="BM334" s="236">
        <v>0</v>
      </c>
      <c r="BN334" s="236">
        <v>0</v>
      </c>
      <c r="BO334" s="236">
        <v>0</v>
      </c>
      <c r="BP334" s="236">
        <v>0</v>
      </c>
      <c r="BQ334" s="236">
        <v>0</v>
      </c>
      <c r="BR334" s="236">
        <v>0</v>
      </c>
      <c r="BS334" s="236">
        <v>0</v>
      </c>
      <c r="BT334" s="236">
        <v>0</v>
      </c>
      <c r="BU334" s="236">
        <v>0</v>
      </c>
      <c r="BV334" s="236">
        <v>0</v>
      </c>
      <c r="BW334" s="236">
        <v>0</v>
      </c>
      <c r="BX334" s="236">
        <v>0</v>
      </c>
      <c r="BY334" s="236">
        <v>0</v>
      </c>
      <c r="BZ334" s="236">
        <v>0</v>
      </c>
      <c r="CA334" s="236">
        <v>0</v>
      </c>
      <c r="CB334" s="236">
        <v>0</v>
      </c>
      <c r="CC334" s="236">
        <v>0</v>
      </c>
      <c r="CD334" s="236">
        <v>0</v>
      </c>
      <c r="CE334" s="236">
        <v>0</v>
      </c>
      <c r="CF334" s="236">
        <v>0</v>
      </c>
      <c r="CG334" s="236">
        <v>0</v>
      </c>
      <c r="CH334" s="236">
        <v>0</v>
      </c>
      <c r="CI334" s="236">
        <v>0</v>
      </c>
      <c r="CJ334" s="236">
        <v>0</v>
      </c>
      <c r="CK334" s="236">
        <v>0</v>
      </c>
      <c r="CL334" s="236">
        <v>0</v>
      </c>
      <c r="CM334" s="236">
        <v>0</v>
      </c>
      <c r="CN334" s="236">
        <v>0</v>
      </c>
      <c r="CO334" s="236">
        <v>0</v>
      </c>
      <c r="CP334" s="236">
        <v>0</v>
      </c>
      <c r="CQ334" s="236">
        <v>0</v>
      </c>
      <c r="CR334" s="236">
        <v>0</v>
      </c>
      <c r="CS334" s="236">
        <v>0</v>
      </c>
      <c r="CT334" s="236">
        <v>0</v>
      </c>
      <c r="CU334" s="236">
        <v>0</v>
      </c>
      <c r="CV334" s="236">
        <v>0</v>
      </c>
      <c r="CW334" s="236">
        <v>0</v>
      </c>
      <c r="CX334" s="236">
        <v>0</v>
      </c>
      <c r="CY334" s="236">
        <v>0</v>
      </c>
      <c r="CZ334" s="236">
        <v>0</v>
      </c>
      <c r="DA334" s="236">
        <v>0</v>
      </c>
    </row>
    <row r="335" spans="1:105">
      <c r="A335" s="242" t="s">
        <v>1727</v>
      </c>
      <c r="B335" s="236">
        <v>0</v>
      </c>
      <c r="C335" s="236">
        <v>0</v>
      </c>
      <c r="D335" s="236">
        <v>0</v>
      </c>
      <c r="E335" s="236">
        <v>0</v>
      </c>
      <c r="F335" s="236">
        <v>0</v>
      </c>
      <c r="G335" s="236">
        <v>0</v>
      </c>
      <c r="H335" s="236">
        <v>0</v>
      </c>
      <c r="I335" s="236">
        <v>0</v>
      </c>
      <c r="J335" s="236">
        <v>0</v>
      </c>
      <c r="K335" s="236">
        <v>0</v>
      </c>
      <c r="L335" s="236">
        <v>0</v>
      </c>
      <c r="M335" s="236">
        <v>0</v>
      </c>
      <c r="N335" s="236">
        <v>0</v>
      </c>
      <c r="O335" s="236">
        <v>0</v>
      </c>
      <c r="P335" s="236">
        <v>0</v>
      </c>
      <c r="Q335" s="236">
        <v>0</v>
      </c>
      <c r="R335" s="236">
        <v>0</v>
      </c>
      <c r="S335" s="236">
        <v>0</v>
      </c>
      <c r="T335" s="236">
        <v>0</v>
      </c>
      <c r="U335" s="236">
        <v>0</v>
      </c>
      <c r="V335" s="236">
        <v>0</v>
      </c>
      <c r="W335" s="236">
        <v>0</v>
      </c>
      <c r="X335" s="236">
        <v>0</v>
      </c>
      <c r="Y335" s="236">
        <v>0</v>
      </c>
      <c r="Z335" s="236">
        <v>0</v>
      </c>
      <c r="AA335" s="236">
        <v>0</v>
      </c>
      <c r="AB335" s="236">
        <v>0</v>
      </c>
      <c r="AC335" s="236">
        <v>0</v>
      </c>
      <c r="AD335" s="236">
        <v>0</v>
      </c>
      <c r="AE335" s="236">
        <v>0</v>
      </c>
      <c r="AF335" s="236">
        <v>0</v>
      </c>
      <c r="AG335" s="236">
        <v>0</v>
      </c>
      <c r="AH335" s="236">
        <v>0</v>
      </c>
      <c r="AI335" s="236">
        <v>0</v>
      </c>
      <c r="AJ335" s="236">
        <v>0</v>
      </c>
      <c r="AK335" s="236">
        <v>0</v>
      </c>
      <c r="AL335" s="236">
        <v>0</v>
      </c>
      <c r="AM335" s="236">
        <v>0</v>
      </c>
      <c r="AN335" s="236">
        <v>0</v>
      </c>
      <c r="AO335" s="236">
        <v>0</v>
      </c>
      <c r="AP335" s="236">
        <v>0</v>
      </c>
      <c r="AQ335" s="236">
        <v>0</v>
      </c>
      <c r="AR335" s="236">
        <v>0</v>
      </c>
      <c r="AS335" s="236">
        <v>0</v>
      </c>
      <c r="AT335" s="236">
        <v>0</v>
      </c>
      <c r="AU335" s="236">
        <v>0</v>
      </c>
      <c r="AV335" s="236">
        <v>0</v>
      </c>
      <c r="AW335" s="236">
        <v>0</v>
      </c>
      <c r="AX335" s="236">
        <v>0</v>
      </c>
      <c r="AY335" s="236">
        <v>0</v>
      </c>
      <c r="AZ335" s="236">
        <v>0</v>
      </c>
      <c r="BA335" s="236">
        <v>0</v>
      </c>
      <c r="BB335" s="236">
        <v>0</v>
      </c>
      <c r="BC335" s="236">
        <v>0</v>
      </c>
      <c r="BD335" s="236">
        <v>0</v>
      </c>
      <c r="BE335" s="236">
        <v>0</v>
      </c>
      <c r="BF335" s="236">
        <v>0</v>
      </c>
      <c r="BG335" s="236">
        <v>0</v>
      </c>
      <c r="BH335" s="236">
        <v>0</v>
      </c>
      <c r="BI335" s="236">
        <v>0</v>
      </c>
      <c r="BJ335" s="236">
        <v>0</v>
      </c>
      <c r="BK335" s="236">
        <v>0</v>
      </c>
      <c r="BL335" s="236">
        <v>0</v>
      </c>
      <c r="BM335" s="236">
        <v>0</v>
      </c>
      <c r="BN335" s="236">
        <v>0</v>
      </c>
      <c r="BO335" s="236">
        <v>0</v>
      </c>
      <c r="BP335" s="236">
        <v>0</v>
      </c>
      <c r="BQ335" s="236">
        <v>0</v>
      </c>
      <c r="BR335" s="236">
        <v>0</v>
      </c>
      <c r="BS335" s="236">
        <v>0</v>
      </c>
      <c r="BT335" s="236">
        <v>0</v>
      </c>
      <c r="BU335" s="236">
        <v>0</v>
      </c>
      <c r="BV335" s="236">
        <v>0</v>
      </c>
      <c r="BW335" s="236">
        <v>0</v>
      </c>
      <c r="BX335" s="236">
        <v>0</v>
      </c>
      <c r="BY335" s="236">
        <v>0</v>
      </c>
      <c r="BZ335" s="236">
        <v>0</v>
      </c>
      <c r="CA335" s="236">
        <v>0</v>
      </c>
      <c r="CB335" s="236">
        <v>0</v>
      </c>
      <c r="CC335" s="236">
        <v>0</v>
      </c>
      <c r="CD335" s="236">
        <v>0</v>
      </c>
      <c r="CE335" s="236">
        <v>0</v>
      </c>
      <c r="CF335" s="236">
        <v>0</v>
      </c>
      <c r="CG335" s="236">
        <v>0</v>
      </c>
      <c r="CH335" s="236">
        <v>0</v>
      </c>
      <c r="CI335" s="236">
        <v>0</v>
      </c>
      <c r="CJ335" s="236">
        <v>0</v>
      </c>
      <c r="CK335" s="236">
        <v>0</v>
      </c>
      <c r="CL335" s="236">
        <v>0</v>
      </c>
      <c r="CM335" s="236">
        <v>0</v>
      </c>
      <c r="CN335" s="236">
        <v>0</v>
      </c>
      <c r="CO335" s="236">
        <v>0</v>
      </c>
      <c r="CP335" s="236">
        <v>0</v>
      </c>
      <c r="CQ335" s="236">
        <v>0</v>
      </c>
      <c r="CR335" s="236">
        <v>0</v>
      </c>
      <c r="CS335" s="236">
        <v>0</v>
      </c>
      <c r="CT335" s="236">
        <v>0</v>
      </c>
      <c r="CU335" s="236">
        <v>0</v>
      </c>
      <c r="CV335" s="236">
        <v>0</v>
      </c>
      <c r="CW335" s="236">
        <v>0</v>
      </c>
      <c r="CX335" s="236">
        <v>0</v>
      </c>
      <c r="CY335" s="236">
        <v>0</v>
      </c>
      <c r="CZ335" s="236">
        <v>0</v>
      </c>
      <c r="DA335" s="236">
        <v>0</v>
      </c>
    </row>
    <row r="336" spans="1:105">
      <c r="A336" s="242" t="s">
        <v>1728</v>
      </c>
      <c r="B336" s="236">
        <v>0</v>
      </c>
      <c r="C336" s="236">
        <v>0</v>
      </c>
      <c r="D336" s="236">
        <v>0</v>
      </c>
      <c r="E336" s="236">
        <v>0</v>
      </c>
      <c r="F336" s="236">
        <v>0</v>
      </c>
      <c r="G336" s="236">
        <v>0</v>
      </c>
      <c r="H336" s="236">
        <v>0</v>
      </c>
      <c r="I336" s="236">
        <v>0</v>
      </c>
      <c r="J336" s="236">
        <v>0</v>
      </c>
      <c r="K336" s="236">
        <v>0</v>
      </c>
      <c r="L336" s="236">
        <v>0</v>
      </c>
      <c r="M336" s="236">
        <v>0</v>
      </c>
      <c r="N336" s="236">
        <v>0</v>
      </c>
      <c r="O336" s="236">
        <v>0</v>
      </c>
      <c r="P336" s="236">
        <v>0</v>
      </c>
      <c r="Q336" s="236">
        <v>0</v>
      </c>
      <c r="R336" s="236">
        <v>0</v>
      </c>
      <c r="S336" s="236">
        <v>0</v>
      </c>
      <c r="T336" s="236">
        <v>0</v>
      </c>
      <c r="U336" s="236">
        <v>0</v>
      </c>
      <c r="V336" s="236">
        <v>0</v>
      </c>
      <c r="W336" s="236">
        <v>0</v>
      </c>
      <c r="X336" s="236">
        <v>0</v>
      </c>
      <c r="Y336" s="236">
        <v>0</v>
      </c>
      <c r="Z336" s="236">
        <v>0</v>
      </c>
      <c r="AA336" s="236">
        <v>0</v>
      </c>
      <c r="AB336" s="236">
        <v>0</v>
      </c>
      <c r="AC336" s="236">
        <v>0</v>
      </c>
      <c r="AD336" s="236">
        <v>0</v>
      </c>
      <c r="AE336" s="236">
        <v>0</v>
      </c>
      <c r="AF336" s="236">
        <v>0</v>
      </c>
      <c r="AG336" s="236">
        <v>0</v>
      </c>
      <c r="AH336" s="236">
        <v>0</v>
      </c>
      <c r="AI336" s="236">
        <v>0</v>
      </c>
      <c r="AJ336" s="236">
        <v>0</v>
      </c>
      <c r="AK336" s="236">
        <v>0</v>
      </c>
      <c r="AL336" s="236">
        <v>0</v>
      </c>
      <c r="AM336" s="236">
        <v>0</v>
      </c>
      <c r="AN336" s="236">
        <v>0</v>
      </c>
      <c r="AO336" s="236">
        <v>0</v>
      </c>
      <c r="AP336" s="236">
        <v>0</v>
      </c>
      <c r="AQ336" s="236">
        <v>0</v>
      </c>
      <c r="AR336" s="236">
        <v>0</v>
      </c>
      <c r="AS336" s="236">
        <v>0</v>
      </c>
      <c r="AT336" s="236">
        <v>0</v>
      </c>
      <c r="AU336" s="236">
        <v>0</v>
      </c>
      <c r="AV336" s="236">
        <v>0</v>
      </c>
      <c r="AW336" s="236">
        <v>0</v>
      </c>
      <c r="AX336" s="236">
        <v>0</v>
      </c>
      <c r="AY336" s="236">
        <v>0</v>
      </c>
      <c r="AZ336" s="236">
        <v>0</v>
      </c>
      <c r="BA336" s="236">
        <v>0</v>
      </c>
      <c r="BB336" s="236">
        <v>0</v>
      </c>
      <c r="BC336" s="236">
        <v>0</v>
      </c>
      <c r="BD336" s="236">
        <v>0</v>
      </c>
      <c r="BE336" s="236">
        <v>0</v>
      </c>
      <c r="BF336" s="236">
        <v>0</v>
      </c>
      <c r="BG336" s="236">
        <v>0</v>
      </c>
      <c r="BH336" s="236">
        <v>0</v>
      </c>
      <c r="BI336" s="236">
        <v>0</v>
      </c>
      <c r="BJ336" s="236">
        <v>0</v>
      </c>
      <c r="BK336" s="236">
        <v>0</v>
      </c>
      <c r="BL336" s="236">
        <v>0</v>
      </c>
      <c r="BM336" s="236">
        <v>0</v>
      </c>
      <c r="BN336" s="236">
        <v>0</v>
      </c>
      <c r="BO336" s="236">
        <v>0</v>
      </c>
      <c r="BP336" s="236">
        <v>0</v>
      </c>
      <c r="BQ336" s="236">
        <v>0</v>
      </c>
      <c r="BR336" s="236">
        <v>0</v>
      </c>
      <c r="BS336" s="236">
        <v>0</v>
      </c>
      <c r="BT336" s="236">
        <v>0</v>
      </c>
      <c r="BU336" s="236">
        <v>0</v>
      </c>
      <c r="BV336" s="236">
        <v>0</v>
      </c>
      <c r="BW336" s="236">
        <v>0</v>
      </c>
      <c r="BX336" s="236">
        <v>0</v>
      </c>
      <c r="BY336" s="236">
        <v>0</v>
      </c>
      <c r="BZ336" s="236">
        <v>0</v>
      </c>
      <c r="CA336" s="236">
        <v>0</v>
      </c>
      <c r="CB336" s="236">
        <v>0</v>
      </c>
      <c r="CC336" s="236">
        <v>0</v>
      </c>
      <c r="CD336" s="236">
        <v>0</v>
      </c>
      <c r="CE336" s="236">
        <v>0</v>
      </c>
      <c r="CF336" s="236">
        <v>0</v>
      </c>
      <c r="CG336" s="236">
        <v>0</v>
      </c>
      <c r="CH336" s="236">
        <v>0</v>
      </c>
      <c r="CI336" s="236">
        <v>0</v>
      </c>
      <c r="CJ336" s="236">
        <v>0</v>
      </c>
      <c r="CK336" s="236">
        <v>0</v>
      </c>
      <c r="CL336" s="236">
        <v>0</v>
      </c>
      <c r="CM336" s="236">
        <v>0</v>
      </c>
      <c r="CN336" s="236">
        <v>0</v>
      </c>
      <c r="CO336" s="236">
        <v>0</v>
      </c>
      <c r="CP336" s="236">
        <v>0</v>
      </c>
      <c r="CQ336" s="236">
        <v>0</v>
      </c>
      <c r="CR336" s="236">
        <v>0</v>
      </c>
      <c r="CS336" s="236">
        <v>0</v>
      </c>
      <c r="CT336" s="236">
        <v>0</v>
      </c>
      <c r="CU336" s="236">
        <v>0</v>
      </c>
      <c r="CV336" s="236">
        <v>0</v>
      </c>
      <c r="CW336" s="236">
        <v>0</v>
      </c>
      <c r="CX336" s="236">
        <v>0</v>
      </c>
      <c r="CY336" s="236">
        <v>0</v>
      </c>
      <c r="CZ336" s="236">
        <v>0</v>
      </c>
      <c r="DA336" s="236">
        <v>0</v>
      </c>
    </row>
    <row r="338" spans="1:105">
      <c r="A338" s="246" t="s">
        <v>1729</v>
      </c>
      <c r="B338" s="247"/>
      <c r="C338" s="247"/>
      <c r="D338" s="247"/>
      <c r="E338" s="247"/>
      <c r="F338" s="247"/>
      <c r="G338" s="247"/>
      <c r="H338" s="247"/>
      <c r="I338" s="247"/>
      <c r="J338" s="247"/>
      <c r="K338" s="247"/>
      <c r="L338" s="247"/>
      <c r="M338" s="247"/>
      <c r="N338" s="247"/>
      <c r="O338" s="247"/>
      <c r="P338" s="247"/>
      <c r="Q338" s="247"/>
      <c r="R338" s="247"/>
      <c r="S338" s="247"/>
      <c r="T338" s="247"/>
      <c r="U338" s="247"/>
      <c r="V338" s="247"/>
      <c r="W338" s="247"/>
      <c r="X338" s="247"/>
      <c r="Y338" s="247"/>
      <c r="Z338" s="247"/>
      <c r="AA338" s="247"/>
      <c r="AB338" s="247"/>
      <c r="AC338" s="247"/>
      <c r="AD338" s="247"/>
      <c r="AE338" s="247"/>
      <c r="AF338" s="247"/>
      <c r="AG338" s="247"/>
      <c r="AH338" s="247"/>
      <c r="AI338" s="247"/>
      <c r="AJ338" s="247"/>
      <c r="AK338" s="247"/>
      <c r="AL338" s="247"/>
      <c r="AM338" s="247"/>
      <c r="AN338" s="247"/>
      <c r="AO338" s="247"/>
      <c r="AP338" s="247"/>
      <c r="AQ338" s="247"/>
      <c r="AR338" s="247"/>
      <c r="AS338" s="247"/>
      <c r="AT338" s="247"/>
      <c r="AU338" s="247"/>
      <c r="AV338" s="247"/>
      <c r="AW338" s="247"/>
      <c r="AX338" s="247"/>
      <c r="AY338" s="247"/>
      <c r="AZ338" s="247"/>
      <c r="BA338" s="247"/>
      <c r="BB338" s="247"/>
      <c r="BC338" s="247"/>
      <c r="BD338" s="247"/>
      <c r="BE338" s="247"/>
      <c r="BF338" s="247"/>
      <c r="BG338" s="247"/>
      <c r="BH338" s="247"/>
      <c r="BI338" s="247"/>
      <c r="BJ338" s="247"/>
      <c r="BK338" s="247"/>
      <c r="BL338" s="247"/>
      <c r="BM338" s="247"/>
      <c r="BN338" s="247"/>
      <c r="BO338" s="247"/>
      <c r="BP338" s="247"/>
      <c r="BQ338" s="247"/>
      <c r="BR338" s="247"/>
      <c r="BS338" s="247"/>
      <c r="BT338" s="247"/>
      <c r="BU338" s="247"/>
      <c r="BV338" s="247"/>
      <c r="BW338" s="247"/>
      <c r="BX338" s="247"/>
      <c r="BY338" s="247"/>
      <c r="BZ338" s="247"/>
      <c r="CA338" s="247"/>
      <c r="CB338" s="247"/>
      <c r="CC338" s="247"/>
      <c r="CD338" s="247"/>
      <c r="CE338" s="247"/>
      <c r="CF338" s="247"/>
      <c r="CG338" s="247"/>
      <c r="CH338" s="247"/>
      <c r="CI338" s="247"/>
      <c r="CJ338" s="247"/>
      <c r="CK338" s="247"/>
      <c r="CL338" s="247"/>
      <c r="CM338" s="247"/>
      <c r="CN338" s="247"/>
      <c r="CO338" s="247"/>
      <c r="CP338" s="247"/>
      <c r="CQ338" s="247"/>
      <c r="CR338" s="247"/>
      <c r="CS338" s="247"/>
      <c r="CT338" s="247"/>
      <c r="CU338" s="247"/>
      <c r="CV338" s="247"/>
      <c r="CW338" s="247"/>
      <c r="CX338" s="247"/>
      <c r="CY338" s="247"/>
      <c r="CZ338" s="247"/>
      <c r="DA338" s="247"/>
    </row>
    <row r="339" spans="1:105">
      <c r="A339" s="242" t="s">
        <v>1512</v>
      </c>
      <c r="B339" s="236">
        <v>0</v>
      </c>
      <c r="C339" s="236">
        <v>0</v>
      </c>
      <c r="D339" s="236">
        <v>0</v>
      </c>
      <c r="E339" s="236">
        <v>0</v>
      </c>
      <c r="F339" s="236">
        <v>0</v>
      </c>
      <c r="G339" s="236">
        <v>0</v>
      </c>
      <c r="H339" s="236">
        <v>0</v>
      </c>
      <c r="I339" s="236">
        <v>0</v>
      </c>
      <c r="J339" s="236">
        <v>0</v>
      </c>
      <c r="K339" s="236">
        <v>0</v>
      </c>
      <c r="L339" s="236">
        <v>0</v>
      </c>
      <c r="M339" s="236">
        <v>0</v>
      </c>
      <c r="N339" s="236">
        <v>0</v>
      </c>
      <c r="O339" s="236">
        <v>0</v>
      </c>
      <c r="P339" s="236">
        <v>0</v>
      </c>
      <c r="Q339" s="236">
        <v>0</v>
      </c>
      <c r="R339" s="236">
        <v>0</v>
      </c>
      <c r="S339" s="236">
        <v>0</v>
      </c>
      <c r="T339" s="236">
        <v>0</v>
      </c>
      <c r="U339" s="236">
        <v>0</v>
      </c>
      <c r="V339" s="236">
        <v>0</v>
      </c>
      <c r="W339" s="236">
        <v>0</v>
      </c>
      <c r="X339" s="236">
        <v>0</v>
      </c>
      <c r="Y339" s="236">
        <v>0</v>
      </c>
      <c r="Z339" s="236">
        <v>0</v>
      </c>
      <c r="AA339" s="236">
        <v>0</v>
      </c>
      <c r="AB339" s="236">
        <v>0</v>
      </c>
      <c r="AC339" s="236">
        <v>0</v>
      </c>
      <c r="AD339" s="236">
        <v>154650.75</v>
      </c>
      <c r="AE339" s="236">
        <v>329080.24</v>
      </c>
      <c r="AF339" s="236">
        <v>447156.91</v>
      </c>
      <c r="AG339" s="236">
        <v>553559.52</v>
      </c>
      <c r="AH339" s="236">
        <v>692712.35</v>
      </c>
      <c r="AI339" s="236">
        <v>892729.62</v>
      </c>
      <c r="AJ339" s="236">
        <v>1024097.32</v>
      </c>
      <c r="AK339" s="236">
        <v>0</v>
      </c>
      <c r="AL339" s="236">
        <v>0</v>
      </c>
      <c r="AM339" s="236">
        <v>0</v>
      </c>
      <c r="AN339" s="236">
        <v>4093986.71</v>
      </c>
      <c r="AO339" s="236">
        <v>0</v>
      </c>
      <c r="AP339" s="236">
        <v>0</v>
      </c>
      <c r="AQ339" s="236">
        <v>0</v>
      </c>
      <c r="AR339" s="236">
        <v>0</v>
      </c>
      <c r="AS339" s="236">
        <v>0</v>
      </c>
      <c r="AT339" s="236">
        <v>0</v>
      </c>
      <c r="AU339" s="236">
        <v>0</v>
      </c>
      <c r="AV339" s="236">
        <v>0</v>
      </c>
      <c r="AW339" s="236">
        <v>0</v>
      </c>
      <c r="AX339" s="236">
        <v>0</v>
      </c>
      <c r="AY339" s="236">
        <v>0</v>
      </c>
      <c r="AZ339" s="236">
        <v>0</v>
      </c>
      <c r="BA339" s="236">
        <v>0</v>
      </c>
      <c r="BB339" s="236">
        <v>0</v>
      </c>
      <c r="BC339" s="236">
        <v>0</v>
      </c>
      <c r="BD339" s="236">
        <v>0</v>
      </c>
      <c r="BE339" s="236">
        <v>0</v>
      </c>
      <c r="BF339" s="236">
        <v>0</v>
      </c>
      <c r="BG339" s="236">
        <v>0</v>
      </c>
      <c r="BH339" s="236">
        <v>0</v>
      </c>
      <c r="BI339" s="236">
        <v>0</v>
      </c>
      <c r="BJ339" s="236">
        <v>0</v>
      </c>
      <c r="BK339" s="236">
        <v>0</v>
      </c>
      <c r="BL339" s="236">
        <v>0</v>
      </c>
      <c r="BM339" s="236">
        <v>0</v>
      </c>
      <c r="BN339" s="236">
        <v>0</v>
      </c>
      <c r="BO339" s="236">
        <v>0</v>
      </c>
      <c r="BP339" s="236">
        <v>0</v>
      </c>
      <c r="BQ339" s="236">
        <v>0</v>
      </c>
      <c r="BR339" s="236">
        <v>0</v>
      </c>
      <c r="BS339" s="236">
        <v>0</v>
      </c>
      <c r="BT339" s="236">
        <v>0</v>
      </c>
      <c r="BU339" s="236">
        <v>0</v>
      </c>
      <c r="BV339" s="236">
        <v>0</v>
      </c>
      <c r="BW339" s="236">
        <v>0</v>
      </c>
      <c r="BX339" s="236">
        <v>0</v>
      </c>
      <c r="BY339" s="236">
        <v>0</v>
      </c>
      <c r="BZ339" s="236">
        <v>0</v>
      </c>
      <c r="CA339" s="236">
        <v>0</v>
      </c>
      <c r="CB339" s="236">
        <v>0</v>
      </c>
      <c r="CC339" s="236">
        <v>0</v>
      </c>
      <c r="CD339" s="236">
        <v>0</v>
      </c>
      <c r="CE339" s="236">
        <v>0</v>
      </c>
      <c r="CF339" s="236">
        <v>0</v>
      </c>
      <c r="CG339" s="236">
        <v>0</v>
      </c>
      <c r="CH339" s="236">
        <v>0</v>
      </c>
      <c r="CI339" s="236">
        <v>0</v>
      </c>
      <c r="CJ339" s="236">
        <v>0</v>
      </c>
      <c r="CK339" s="236">
        <v>0</v>
      </c>
      <c r="CL339" s="236">
        <v>0</v>
      </c>
      <c r="CM339" s="236">
        <v>0</v>
      </c>
      <c r="CN339" s="236">
        <v>0</v>
      </c>
      <c r="CO339" s="236">
        <v>0</v>
      </c>
      <c r="CP339" s="236">
        <v>0</v>
      </c>
      <c r="CQ339" s="236">
        <v>0</v>
      </c>
      <c r="CR339" s="236">
        <v>0</v>
      </c>
      <c r="CS339" s="236">
        <v>0</v>
      </c>
      <c r="CT339" s="236">
        <v>0</v>
      </c>
      <c r="CU339" s="236">
        <v>0</v>
      </c>
      <c r="CV339" s="236">
        <v>0</v>
      </c>
      <c r="CW339" s="236">
        <v>0</v>
      </c>
      <c r="CX339" s="236">
        <v>0</v>
      </c>
      <c r="CY339" s="236">
        <v>0</v>
      </c>
      <c r="CZ339" s="236">
        <v>0</v>
      </c>
      <c r="DA339" s="236">
        <v>0</v>
      </c>
    </row>
    <row r="341" spans="1:105">
      <c r="A341" s="245" t="s">
        <v>1730</v>
      </c>
    </row>
    <row r="342" spans="1:105">
      <c r="A342" s="242" t="s">
        <v>1731</v>
      </c>
      <c r="B342" s="236">
        <v>0</v>
      </c>
      <c r="C342" s="236">
        <v>0</v>
      </c>
      <c r="D342" s="236">
        <v>0</v>
      </c>
      <c r="E342" s="236">
        <v>0</v>
      </c>
      <c r="F342" s="236">
        <v>0</v>
      </c>
      <c r="G342" s="236">
        <v>0</v>
      </c>
      <c r="H342" s="236">
        <v>0</v>
      </c>
      <c r="I342" s="236">
        <v>0</v>
      </c>
      <c r="J342" s="236">
        <v>0</v>
      </c>
      <c r="K342" s="236">
        <v>0</v>
      </c>
      <c r="L342" s="236">
        <v>0</v>
      </c>
      <c r="M342" s="236">
        <v>0</v>
      </c>
      <c r="N342" s="236">
        <v>0</v>
      </c>
      <c r="O342" s="236">
        <v>0</v>
      </c>
      <c r="P342" s="236">
        <v>0</v>
      </c>
      <c r="Q342" s="236">
        <v>0</v>
      </c>
      <c r="R342" s="236">
        <v>0</v>
      </c>
      <c r="S342" s="236">
        <v>0</v>
      </c>
      <c r="T342" s="236">
        <v>0</v>
      </c>
      <c r="U342" s="236">
        <v>0</v>
      </c>
      <c r="V342" s="236">
        <v>0</v>
      </c>
      <c r="W342" s="236">
        <v>0</v>
      </c>
      <c r="X342" s="236">
        <v>0</v>
      </c>
      <c r="Y342" s="236">
        <v>0</v>
      </c>
      <c r="Z342" s="236">
        <v>0</v>
      </c>
      <c r="AA342" s="236">
        <v>0</v>
      </c>
      <c r="AB342" s="236">
        <v>0</v>
      </c>
      <c r="AC342" s="236">
        <v>0</v>
      </c>
      <c r="AD342" s="236">
        <v>0</v>
      </c>
      <c r="AE342" s="236">
        <v>0</v>
      </c>
      <c r="AF342" s="236">
        <v>0</v>
      </c>
      <c r="AG342" s="236">
        <v>0</v>
      </c>
      <c r="AH342" s="236">
        <v>0</v>
      </c>
      <c r="AI342" s="236">
        <v>0</v>
      </c>
      <c r="AJ342" s="236">
        <v>0</v>
      </c>
      <c r="AK342" s="236">
        <v>5.4519999151428503E-3</v>
      </c>
      <c r="AL342" s="236">
        <v>5.4519999151428503E-3</v>
      </c>
      <c r="AM342" s="236">
        <v>5.4519999151428503E-3</v>
      </c>
      <c r="AN342" s="236">
        <v>1.63559997454285E-2</v>
      </c>
      <c r="AO342" s="236">
        <v>0</v>
      </c>
      <c r="AP342" s="236">
        <v>0</v>
      </c>
      <c r="AQ342" s="236">
        <v>0</v>
      </c>
      <c r="AR342" s="236">
        <v>0</v>
      </c>
      <c r="AS342" s="236">
        <v>0</v>
      </c>
      <c r="AT342" s="236">
        <v>0</v>
      </c>
      <c r="AU342" s="236">
        <v>0</v>
      </c>
      <c r="AV342" s="236">
        <v>0</v>
      </c>
      <c r="AW342" s="236">
        <v>0</v>
      </c>
      <c r="AX342" s="236">
        <v>0</v>
      </c>
      <c r="AY342" s="236">
        <v>0</v>
      </c>
      <c r="AZ342" s="236">
        <v>0</v>
      </c>
      <c r="BA342" s="236">
        <v>0</v>
      </c>
      <c r="BB342" s="236">
        <v>0</v>
      </c>
      <c r="BC342" s="236">
        <v>0</v>
      </c>
      <c r="BD342" s="236">
        <v>0</v>
      </c>
      <c r="BE342" s="236">
        <v>0</v>
      </c>
      <c r="BF342" s="236">
        <v>0</v>
      </c>
      <c r="BG342" s="236">
        <v>0</v>
      </c>
      <c r="BH342" s="236">
        <v>0</v>
      </c>
      <c r="BI342" s="236">
        <v>0</v>
      </c>
      <c r="BJ342" s="236">
        <v>0</v>
      </c>
      <c r="BK342" s="236">
        <v>0</v>
      </c>
      <c r="BL342" s="236">
        <v>0</v>
      </c>
      <c r="BM342" s="236">
        <v>0</v>
      </c>
      <c r="BN342" s="236">
        <v>0</v>
      </c>
      <c r="BO342" s="236">
        <v>0</v>
      </c>
      <c r="BP342" s="236">
        <v>0</v>
      </c>
      <c r="BQ342" s="236">
        <v>0</v>
      </c>
      <c r="BR342" s="236">
        <v>0</v>
      </c>
      <c r="BS342" s="236">
        <v>0</v>
      </c>
      <c r="BT342" s="236">
        <v>0</v>
      </c>
      <c r="BU342" s="236">
        <v>0</v>
      </c>
      <c r="BV342" s="236">
        <v>0</v>
      </c>
      <c r="BW342" s="236">
        <v>0</v>
      </c>
      <c r="BX342" s="236">
        <v>0</v>
      </c>
      <c r="BY342" s="236">
        <v>0</v>
      </c>
      <c r="BZ342" s="236">
        <v>0</v>
      </c>
      <c r="CA342" s="236">
        <v>0</v>
      </c>
      <c r="CB342" s="236">
        <v>0</v>
      </c>
      <c r="CC342" s="236">
        <v>0</v>
      </c>
      <c r="CD342" s="236">
        <v>0</v>
      </c>
      <c r="CE342" s="236">
        <v>0</v>
      </c>
      <c r="CF342" s="236">
        <v>0</v>
      </c>
      <c r="CG342" s="236">
        <v>0</v>
      </c>
      <c r="CH342" s="236">
        <v>0</v>
      </c>
      <c r="CI342" s="236">
        <v>0</v>
      </c>
      <c r="CJ342" s="236">
        <v>0</v>
      </c>
      <c r="CK342" s="236">
        <v>0</v>
      </c>
      <c r="CL342" s="236">
        <v>0</v>
      </c>
      <c r="CM342" s="236">
        <v>0</v>
      </c>
      <c r="CN342" s="236">
        <v>0</v>
      </c>
      <c r="CO342" s="236">
        <v>0</v>
      </c>
      <c r="CP342" s="236">
        <v>0</v>
      </c>
      <c r="CQ342" s="236">
        <v>0</v>
      </c>
      <c r="CR342" s="236">
        <v>0</v>
      </c>
      <c r="CS342" s="236">
        <v>0</v>
      </c>
      <c r="CT342" s="236">
        <v>0</v>
      </c>
      <c r="CU342" s="236">
        <v>0</v>
      </c>
      <c r="CV342" s="236">
        <v>0</v>
      </c>
      <c r="CW342" s="236">
        <v>0</v>
      </c>
      <c r="CX342" s="236">
        <v>0</v>
      </c>
      <c r="CY342" s="236">
        <v>0</v>
      </c>
      <c r="CZ342" s="236">
        <v>0</v>
      </c>
      <c r="DA342" s="236">
        <v>0</v>
      </c>
    </row>
    <row r="343" spans="1:105">
      <c r="A343" s="242" t="s">
        <v>1732</v>
      </c>
      <c r="B343" s="236">
        <v>0</v>
      </c>
      <c r="C343" s="236">
        <v>0</v>
      </c>
      <c r="D343" s="236">
        <v>0</v>
      </c>
      <c r="E343" s="236">
        <v>0</v>
      </c>
      <c r="F343" s="236">
        <v>0</v>
      </c>
      <c r="G343" s="236">
        <v>0</v>
      </c>
      <c r="H343" s="236">
        <v>0</v>
      </c>
      <c r="I343" s="236">
        <v>0</v>
      </c>
      <c r="J343" s="236">
        <v>0</v>
      </c>
      <c r="K343" s="236">
        <v>0</v>
      </c>
      <c r="L343" s="236">
        <v>0</v>
      </c>
      <c r="M343" s="236">
        <v>0</v>
      </c>
      <c r="N343" s="236">
        <v>0</v>
      </c>
      <c r="O343" s="236">
        <v>0</v>
      </c>
      <c r="P343" s="236">
        <v>0</v>
      </c>
      <c r="Q343" s="236">
        <v>0</v>
      </c>
      <c r="R343" s="236">
        <v>0</v>
      </c>
      <c r="S343" s="236">
        <v>0</v>
      </c>
      <c r="T343" s="236">
        <v>0</v>
      </c>
      <c r="U343" s="236">
        <v>0</v>
      </c>
      <c r="V343" s="236">
        <v>0</v>
      </c>
      <c r="W343" s="236">
        <v>0</v>
      </c>
      <c r="X343" s="236">
        <v>0</v>
      </c>
      <c r="Y343" s="236">
        <v>0</v>
      </c>
      <c r="Z343" s="236">
        <v>0</v>
      </c>
      <c r="AA343" s="236">
        <v>0</v>
      </c>
      <c r="AB343" s="236">
        <v>0</v>
      </c>
      <c r="AC343" s="236">
        <v>0</v>
      </c>
      <c r="AD343" s="236">
        <v>0</v>
      </c>
      <c r="AE343" s="236">
        <v>0</v>
      </c>
      <c r="AF343" s="236">
        <v>0</v>
      </c>
      <c r="AG343" s="236">
        <v>0</v>
      </c>
      <c r="AH343" s="236">
        <v>0</v>
      </c>
      <c r="AI343" s="236">
        <v>0</v>
      </c>
      <c r="AJ343" s="236">
        <v>0</v>
      </c>
      <c r="AK343" s="236">
        <v>-4093987</v>
      </c>
      <c r="AL343" s="236">
        <v>0</v>
      </c>
      <c r="AM343" s="236">
        <v>0</v>
      </c>
      <c r="AN343" s="236">
        <v>-4093987</v>
      </c>
      <c r="AO343" s="236">
        <v>0</v>
      </c>
      <c r="AP343" s="236">
        <v>0</v>
      </c>
      <c r="AQ343" s="236">
        <v>0</v>
      </c>
      <c r="AR343" s="236">
        <v>0</v>
      </c>
      <c r="AS343" s="236">
        <v>0</v>
      </c>
      <c r="AT343" s="236">
        <v>0</v>
      </c>
      <c r="AU343" s="236">
        <v>0</v>
      </c>
      <c r="AV343" s="236">
        <v>0</v>
      </c>
      <c r="AW343" s="236">
        <v>0</v>
      </c>
      <c r="AX343" s="236">
        <v>0</v>
      </c>
      <c r="AY343" s="236">
        <v>0</v>
      </c>
      <c r="AZ343" s="236">
        <v>0</v>
      </c>
      <c r="BA343" s="236">
        <v>0</v>
      </c>
      <c r="BB343" s="236">
        <v>0</v>
      </c>
      <c r="BC343" s="236">
        <v>0</v>
      </c>
      <c r="BD343" s="236">
        <v>0</v>
      </c>
      <c r="BE343" s="236">
        <v>0</v>
      </c>
      <c r="BF343" s="236">
        <v>0</v>
      </c>
      <c r="BG343" s="236">
        <v>0</v>
      </c>
      <c r="BH343" s="236">
        <v>0</v>
      </c>
      <c r="BI343" s="236">
        <v>0</v>
      </c>
      <c r="BJ343" s="236">
        <v>0</v>
      </c>
      <c r="BK343" s="236">
        <v>0</v>
      </c>
      <c r="BL343" s="236">
        <v>0</v>
      </c>
      <c r="BM343" s="236">
        <v>0</v>
      </c>
      <c r="BN343" s="236">
        <v>0</v>
      </c>
      <c r="BO343" s="236">
        <v>0</v>
      </c>
      <c r="BP343" s="236">
        <v>0</v>
      </c>
      <c r="BQ343" s="236">
        <v>0</v>
      </c>
      <c r="BR343" s="236">
        <v>0</v>
      </c>
      <c r="BS343" s="236">
        <v>0</v>
      </c>
      <c r="BT343" s="236">
        <v>0</v>
      </c>
      <c r="BU343" s="236">
        <v>0</v>
      </c>
      <c r="BV343" s="236">
        <v>0</v>
      </c>
      <c r="BW343" s="236">
        <v>0</v>
      </c>
      <c r="BX343" s="236">
        <v>0</v>
      </c>
      <c r="BY343" s="236">
        <v>0</v>
      </c>
      <c r="BZ343" s="236">
        <v>0</v>
      </c>
      <c r="CA343" s="236">
        <v>0</v>
      </c>
      <c r="CB343" s="236">
        <v>0</v>
      </c>
      <c r="CC343" s="236">
        <v>0</v>
      </c>
      <c r="CD343" s="236">
        <v>0</v>
      </c>
      <c r="CE343" s="236">
        <v>0</v>
      </c>
      <c r="CF343" s="236">
        <v>0</v>
      </c>
      <c r="CG343" s="236">
        <v>0</v>
      </c>
      <c r="CH343" s="236">
        <v>0</v>
      </c>
      <c r="CI343" s="236">
        <v>0</v>
      </c>
      <c r="CJ343" s="236">
        <v>0</v>
      </c>
      <c r="CK343" s="236">
        <v>0</v>
      </c>
      <c r="CL343" s="236">
        <v>0</v>
      </c>
      <c r="CM343" s="236">
        <v>0</v>
      </c>
      <c r="CN343" s="236">
        <v>0</v>
      </c>
      <c r="CO343" s="236">
        <v>0</v>
      </c>
      <c r="CP343" s="236">
        <v>0</v>
      </c>
      <c r="CQ343" s="236">
        <v>0</v>
      </c>
      <c r="CR343" s="236">
        <v>0</v>
      </c>
      <c r="CS343" s="236">
        <v>0</v>
      </c>
      <c r="CT343" s="236">
        <v>0</v>
      </c>
      <c r="CU343" s="236">
        <v>0</v>
      </c>
      <c r="CV343" s="236">
        <v>0</v>
      </c>
      <c r="CW343" s="236">
        <v>0</v>
      </c>
      <c r="CX343" s="236">
        <v>0</v>
      </c>
      <c r="CY343" s="236">
        <v>0</v>
      </c>
      <c r="CZ343" s="236">
        <v>0</v>
      </c>
      <c r="DA343" s="236">
        <v>0</v>
      </c>
    </row>
    <row r="344" spans="1:105">
      <c r="A344" s="242" t="s">
        <v>1733</v>
      </c>
      <c r="B344" s="248">
        <v>0</v>
      </c>
      <c r="C344" s="248">
        <v>0</v>
      </c>
      <c r="D344" s="248">
        <v>0</v>
      </c>
      <c r="E344" s="248">
        <v>0</v>
      </c>
      <c r="F344" s="248">
        <v>0</v>
      </c>
      <c r="G344" s="248">
        <v>0</v>
      </c>
      <c r="H344" s="248">
        <v>0</v>
      </c>
      <c r="I344" s="248">
        <v>0</v>
      </c>
      <c r="J344" s="248">
        <v>0</v>
      </c>
      <c r="K344" s="248">
        <v>0</v>
      </c>
      <c r="L344" s="248">
        <v>0</v>
      </c>
      <c r="M344" s="248">
        <v>0</v>
      </c>
      <c r="N344" s="248">
        <v>0</v>
      </c>
      <c r="O344" s="248">
        <v>0</v>
      </c>
      <c r="P344" s="248">
        <v>0</v>
      </c>
      <c r="Q344" s="248">
        <v>0</v>
      </c>
      <c r="R344" s="248">
        <v>0</v>
      </c>
      <c r="S344" s="248">
        <v>0</v>
      </c>
      <c r="T344" s="248">
        <v>0</v>
      </c>
      <c r="U344" s="248">
        <v>0</v>
      </c>
      <c r="V344" s="248">
        <v>0</v>
      </c>
      <c r="W344" s="248">
        <v>0</v>
      </c>
      <c r="X344" s="248">
        <v>0</v>
      </c>
      <c r="Y344" s="248">
        <v>0</v>
      </c>
      <c r="Z344" s="248">
        <v>0</v>
      </c>
      <c r="AA344" s="248">
        <v>0</v>
      </c>
      <c r="AB344" s="248">
        <v>0</v>
      </c>
      <c r="AC344" s="248">
        <v>0</v>
      </c>
      <c r="AD344" s="248">
        <v>0</v>
      </c>
      <c r="AE344" s="248">
        <v>0</v>
      </c>
      <c r="AF344" s="248">
        <v>0</v>
      </c>
      <c r="AG344" s="248">
        <v>0</v>
      </c>
      <c r="AH344" s="248">
        <v>0</v>
      </c>
      <c r="AI344" s="248">
        <v>0</v>
      </c>
      <c r="AJ344" s="248">
        <v>0</v>
      </c>
      <c r="AK344" s="248">
        <v>-4093986.9945479999</v>
      </c>
      <c r="AL344" s="248">
        <v>5.4519999151428503E-3</v>
      </c>
      <c r="AM344" s="248">
        <v>5.4519999151428503E-3</v>
      </c>
      <c r="AN344" s="248">
        <v>-4093986.9836439998</v>
      </c>
      <c r="AO344" s="248">
        <v>0</v>
      </c>
      <c r="AP344" s="248">
        <v>0</v>
      </c>
      <c r="AQ344" s="248">
        <v>0</v>
      </c>
      <c r="AR344" s="248">
        <v>0</v>
      </c>
      <c r="AS344" s="248">
        <v>0</v>
      </c>
      <c r="AT344" s="248">
        <v>0</v>
      </c>
      <c r="AU344" s="248">
        <v>0</v>
      </c>
      <c r="AV344" s="248">
        <v>0</v>
      </c>
      <c r="AW344" s="248">
        <v>0</v>
      </c>
      <c r="AX344" s="248">
        <v>0</v>
      </c>
      <c r="AY344" s="248">
        <v>0</v>
      </c>
      <c r="AZ344" s="248">
        <v>0</v>
      </c>
      <c r="BA344" s="248">
        <v>0</v>
      </c>
      <c r="BB344" s="248">
        <v>0</v>
      </c>
      <c r="BC344" s="248">
        <v>0</v>
      </c>
      <c r="BD344" s="248">
        <v>0</v>
      </c>
      <c r="BE344" s="248">
        <v>0</v>
      </c>
      <c r="BF344" s="248">
        <v>0</v>
      </c>
      <c r="BG344" s="248">
        <v>0</v>
      </c>
      <c r="BH344" s="248">
        <v>0</v>
      </c>
      <c r="BI344" s="248">
        <v>0</v>
      </c>
      <c r="BJ344" s="248">
        <v>0</v>
      </c>
      <c r="BK344" s="248">
        <v>0</v>
      </c>
      <c r="BL344" s="248">
        <v>0</v>
      </c>
      <c r="BM344" s="248">
        <v>0</v>
      </c>
      <c r="BN344" s="248">
        <v>0</v>
      </c>
      <c r="BO344" s="248">
        <v>0</v>
      </c>
      <c r="BP344" s="248">
        <v>0</v>
      </c>
      <c r="BQ344" s="248">
        <v>0</v>
      </c>
      <c r="BR344" s="248">
        <v>0</v>
      </c>
      <c r="BS344" s="248">
        <v>0</v>
      </c>
      <c r="BT344" s="248">
        <v>0</v>
      </c>
      <c r="BU344" s="248">
        <v>0</v>
      </c>
      <c r="BV344" s="248">
        <v>0</v>
      </c>
      <c r="BW344" s="248">
        <v>0</v>
      </c>
      <c r="BX344" s="248">
        <v>0</v>
      </c>
      <c r="BY344" s="248">
        <v>0</v>
      </c>
      <c r="BZ344" s="248">
        <v>0</v>
      </c>
      <c r="CA344" s="248">
        <v>0</v>
      </c>
      <c r="CB344" s="248">
        <v>0</v>
      </c>
      <c r="CC344" s="248">
        <v>0</v>
      </c>
      <c r="CD344" s="248">
        <v>0</v>
      </c>
      <c r="CE344" s="248">
        <v>0</v>
      </c>
      <c r="CF344" s="248">
        <v>0</v>
      </c>
      <c r="CG344" s="248">
        <v>0</v>
      </c>
      <c r="CH344" s="248">
        <v>0</v>
      </c>
      <c r="CI344" s="248">
        <v>0</v>
      </c>
      <c r="CJ344" s="248">
        <v>0</v>
      </c>
      <c r="CK344" s="248">
        <v>0</v>
      </c>
      <c r="CL344" s="248">
        <v>0</v>
      </c>
      <c r="CM344" s="248">
        <v>0</v>
      </c>
      <c r="CN344" s="248">
        <v>0</v>
      </c>
      <c r="CO344" s="248">
        <v>0</v>
      </c>
      <c r="CP344" s="248">
        <v>0</v>
      </c>
      <c r="CQ344" s="248">
        <v>0</v>
      </c>
      <c r="CR344" s="248">
        <v>0</v>
      </c>
      <c r="CS344" s="248">
        <v>0</v>
      </c>
      <c r="CT344" s="248">
        <v>0</v>
      </c>
      <c r="CU344" s="248">
        <v>0</v>
      </c>
      <c r="CV344" s="248">
        <v>0</v>
      </c>
      <c r="CW344" s="248">
        <v>0</v>
      </c>
      <c r="CX344" s="248">
        <v>0</v>
      </c>
      <c r="CY344" s="248">
        <v>0</v>
      </c>
      <c r="CZ344" s="248">
        <v>0</v>
      </c>
      <c r="DA344" s="248">
        <v>0</v>
      </c>
    </row>
    <row r="345" spans="1:105">
      <c r="A345" s="245" t="s">
        <v>1734</v>
      </c>
    </row>
    <row r="346" spans="1:105">
      <c r="A346" s="242" t="s">
        <v>1709</v>
      </c>
      <c r="B346" s="236">
        <v>0</v>
      </c>
      <c r="C346" s="236">
        <v>0</v>
      </c>
      <c r="D346" s="236">
        <v>0</v>
      </c>
      <c r="E346" s="236">
        <v>0</v>
      </c>
      <c r="F346" s="236">
        <v>0</v>
      </c>
      <c r="G346" s="236">
        <v>0</v>
      </c>
      <c r="H346" s="236">
        <v>0</v>
      </c>
      <c r="I346" s="236">
        <v>0</v>
      </c>
      <c r="J346" s="236">
        <v>0</v>
      </c>
      <c r="K346" s="236">
        <v>0</v>
      </c>
      <c r="L346" s="236">
        <v>0</v>
      </c>
      <c r="M346" s="236">
        <v>0</v>
      </c>
      <c r="N346" s="236">
        <v>0</v>
      </c>
      <c r="O346" s="236">
        <v>0</v>
      </c>
      <c r="P346" s="236">
        <v>0</v>
      </c>
      <c r="Q346" s="236">
        <v>0</v>
      </c>
      <c r="R346" s="236">
        <v>0</v>
      </c>
      <c r="S346" s="236">
        <v>0</v>
      </c>
      <c r="T346" s="236">
        <v>0</v>
      </c>
      <c r="U346" s="236">
        <v>0</v>
      </c>
      <c r="V346" s="236">
        <v>0</v>
      </c>
      <c r="W346" s="236">
        <v>0</v>
      </c>
      <c r="X346" s="236">
        <v>0</v>
      </c>
      <c r="Y346" s="236">
        <v>0</v>
      </c>
      <c r="Z346" s="236">
        <v>0</v>
      </c>
      <c r="AA346" s="236">
        <v>0</v>
      </c>
      <c r="AB346" s="236">
        <v>0</v>
      </c>
      <c r="AC346" s="236">
        <v>0</v>
      </c>
      <c r="AD346" s="236">
        <v>-334083</v>
      </c>
      <c r="AE346" s="236">
        <v>-421581</v>
      </c>
      <c r="AF346" s="236">
        <v>-119989</v>
      </c>
      <c r="AG346" s="236">
        <v>-572052</v>
      </c>
      <c r="AH346" s="236">
        <v>-1088239</v>
      </c>
      <c r="AI346" s="236">
        <v>-605068</v>
      </c>
      <c r="AJ346" s="236">
        <v>286186</v>
      </c>
      <c r="AK346" s="236">
        <v>0</v>
      </c>
      <c r="AL346" s="236">
        <v>0</v>
      </c>
      <c r="AM346" s="236">
        <v>0</v>
      </c>
      <c r="AN346" s="236">
        <v>-2854826</v>
      </c>
      <c r="AO346" s="236">
        <v>0</v>
      </c>
      <c r="AP346" s="236">
        <v>0</v>
      </c>
      <c r="AQ346" s="236">
        <v>0</v>
      </c>
      <c r="AR346" s="236">
        <v>0</v>
      </c>
      <c r="AS346" s="236">
        <v>0</v>
      </c>
      <c r="AT346" s="236">
        <v>0</v>
      </c>
      <c r="AU346" s="236">
        <v>0</v>
      </c>
      <c r="AV346" s="236">
        <v>0</v>
      </c>
      <c r="AW346" s="236">
        <v>0</v>
      </c>
      <c r="AX346" s="236">
        <v>0</v>
      </c>
      <c r="AY346" s="236">
        <v>0</v>
      </c>
      <c r="AZ346" s="236">
        <v>0</v>
      </c>
      <c r="BA346" s="236">
        <v>0</v>
      </c>
      <c r="BB346" s="236">
        <v>0</v>
      </c>
      <c r="BC346" s="236">
        <v>0</v>
      </c>
      <c r="BD346" s="236">
        <v>0</v>
      </c>
      <c r="BE346" s="236">
        <v>0</v>
      </c>
      <c r="BF346" s="236">
        <v>0</v>
      </c>
      <c r="BG346" s="236">
        <v>0</v>
      </c>
      <c r="BH346" s="236">
        <v>0</v>
      </c>
      <c r="BI346" s="236">
        <v>0</v>
      </c>
      <c r="BJ346" s="236">
        <v>0</v>
      </c>
      <c r="BK346" s="236">
        <v>0</v>
      </c>
      <c r="BL346" s="236">
        <v>0</v>
      </c>
      <c r="BM346" s="236">
        <v>0</v>
      </c>
      <c r="BN346" s="236">
        <v>0</v>
      </c>
      <c r="BO346" s="236">
        <v>0</v>
      </c>
      <c r="BP346" s="236">
        <v>0</v>
      </c>
      <c r="BQ346" s="236">
        <v>0</v>
      </c>
      <c r="BR346" s="236">
        <v>0</v>
      </c>
      <c r="BS346" s="236">
        <v>0</v>
      </c>
      <c r="BT346" s="236">
        <v>0</v>
      </c>
      <c r="BU346" s="236">
        <v>0</v>
      </c>
      <c r="BV346" s="236">
        <v>0</v>
      </c>
      <c r="BW346" s="236">
        <v>0</v>
      </c>
      <c r="BX346" s="236">
        <v>0</v>
      </c>
      <c r="BY346" s="236">
        <v>0</v>
      </c>
      <c r="BZ346" s="236">
        <v>0</v>
      </c>
      <c r="CA346" s="236">
        <v>0</v>
      </c>
      <c r="CB346" s="236">
        <v>0</v>
      </c>
      <c r="CC346" s="236">
        <v>0</v>
      </c>
      <c r="CD346" s="236">
        <v>0</v>
      </c>
      <c r="CE346" s="236">
        <v>0</v>
      </c>
      <c r="CF346" s="236">
        <v>0</v>
      </c>
      <c r="CG346" s="236">
        <v>0</v>
      </c>
      <c r="CH346" s="236">
        <v>0</v>
      </c>
      <c r="CI346" s="236">
        <v>0</v>
      </c>
      <c r="CJ346" s="236">
        <v>0</v>
      </c>
      <c r="CK346" s="236">
        <v>0</v>
      </c>
      <c r="CL346" s="236">
        <v>0</v>
      </c>
      <c r="CM346" s="236">
        <v>0</v>
      </c>
      <c r="CN346" s="236">
        <v>0</v>
      </c>
      <c r="CO346" s="236">
        <v>0</v>
      </c>
      <c r="CP346" s="236">
        <v>0</v>
      </c>
      <c r="CQ346" s="236">
        <v>0</v>
      </c>
      <c r="CR346" s="236">
        <v>0</v>
      </c>
      <c r="CS346" s="236">
        <v>0</v>
      </c>
      <c r="CT346" s="236">
        <v>0</v>
      </c>
      <c r="CU346" s="236">
        <v>0</v>
      </c>
      <c r="CV346" s="236">
        <v>0</v>
      </c>
      <c r="CW346" s="236">
        <v>0</v>
      </c>
      <c r="CX346" s="236">
        <v>0</v>
      </c>
      <c r="CY346" s="236">
        <v>0</v>
      </c>
      <c r="CZ346" s="236">
        <v>0</v>
      </c>
      <c r="DA346" s="236">
        <v>0</v>
      </c>
    </row>
    <row r="347" spans="1:105">
      <c r="A347" s="242" t="s">
        <v>1710</v>
      </c>
      <c r="B347" s="236">
        <v>0</v>
      </c>
      <c r="C347" s="236">
        <v>0</v>
      </c>
      <c r="D347" s="236">
        <v>0</v>
      </c>
      <c r="E347" s="236">
        <v>0</v>
      </c>
      <c r="F347" s="236">
        <v>0</v>
      </c>
      <c r="G347" s="236">
        <v>0</v>
      </c>
      <c r="H347" s="236">
        <v>0</v>
      </c>
      <c r="I347" s="236">
        <v>0</v>
      </c>
      <c r="J347" s="236">
        <v>0</v>
      </c>
      <c r="K347" s="236">
        <v>0</v>
      </c>
      <c r="L347" s="236">
        <v>0</v>
      </c>
      <c r="M347" s="236">
        <v>0</v>
      </c>
      <c r="N347" s="236">
        <v>0</v>
      </c>
      <c r="O347" s="236">
        <v>0</v>
      </c>
      <c r="P347" s="236">
        <v>0</v>
      </c>
      <c r="Q347" s="236">
        <v>0</v>
      </c>
      <c r="R347" s="236">
        <v>0</v>
      </c>
      <c r="S347" s="236">
        <v>0</v>
      </c>
      <c r="T347" s="236">
        <v>0</v>
      </c>
      <c r="U347" s="236">
        <v>0</v>
      </c>
      <c r="V347" s="236">
        <v>0</v>
      </c>
      <c r="W347" s="236">
        <v>0</v>
      </c>
      <c r="X347" s="236">
        <v>0</v>
      </c>
      <c r="Y347" s="236">
        <v>0</v>
      </c>
      <c r="Z347" s="236">
        <v>0</v>
      </c>
      <c r="AA347" s="236">
        <v>0</v>
      </c>
      <c r="AB347" s="236">
        <v>0</v>
      </c>
      <c r="AC347" s="236">
        <v>0</v>
      </c>
      <c r="AD347" s="236">
        <v>0</v>
      </c>
      <c r="AE347" s="236">
        <v>0</v>
      </c>
      <c r="AF347" s="236">
        <v>0</v>
      </c>
      <c r="AG347" s="236">
        <v>0</v>
      </c>
      <c r="AH347" s="236">
        <v>0</v>
      </c>
      <c r="AI347" s="236">
        <v>0</v>
      </c>
      <c r="AJ347" s="236">
        <v>0</v>
      </c>
      <c r="AK347" s="236">
        <v>0</v>
      </c>
      <c r="AL347" s="236">
        <v>0</v>
      </c>
      <c r="AM347" s="236">
        <v>0</v>
      </c>
      <c r="AN347" s="236">
        <v>0</v>
      </c>
      <c r="AO347" s="236">
        <v>0</v>
      </c>
      <c r="AP347" s="236">
        <v>0</v>
      </c>
      <c r="AQ347" s="236">
        <v>0</v>
      </c>
      <c r="AR347" s="236">
        <v>0</v>
      </c>
      <c r="AS347" s="236">
        <v>0</v>
      </c>
      <c r="AT347" s="236">
        <v>0</v>
      </c>
      <c r="AU347" s="236">
        <v>0</v>
      </c>
      <c r="AV347" s="236">
        <v>0</v>
      </c>
      <c r="AW347" s="236">
        <v>0</v>
      </c>
      <c r="AX347" s="236">
        <v>0</v>
      </c>
      <c r="AY347" s="236">
        <v>0</v>
      </c>
      <c r="AZ347" s="236">
        <v>0</v>
      </c>
      <c r="BA347" s="236">
        <v>0</v>
      </c>
      <c r="BB347" s="236">
        <v>0</v>
      </c>
      <c r="BC347" s="236">
        <v>0</v>
      </c>
      <c r="BD347" s="236">
        <v>0</v>
      </c>
      <c r="BE347" s="236">
        <v>0</v>
      </c>
      <c r="BF347" s="236">
        <v>0</v>
      </c>
      <c r="BG347" s="236">
        <v>0</v>
      </c>
      <c r="BH347" s="236">
        <v>0</v>
      </c>
      <c r="BI347" s="236">
        <v>0</v>
      </c>
      <c r="BJ347" s="236">
        <v>0</v>
      </c>
      <c r="BK347" s="236">
        <v>0</v>
      </c>
      <c r="BL347" s="236">
        <v>0</v>
      </c>
      <c r="BM347" s="236">
        <v>0</v>
      </c>
      <c r="BN347" s="236">
        <v>0</v>
      </c>
      <c r="BO347" s="236">
        <v>0</v>
      </c>
      <c r="BP347" s="236">
        <v>0</v>
      </c>
      <c r="BQ347" s="236">
        <v>0</v>
      </c>
      <c r="BR347" s="236">
        <v>0</v>
      </c>
      <c r="BS347" s="236">
        <v>0</v>
      </c>
      <c r="BT347" s="236">
        <v>0</v>
      </c>
      <c r="BU347" s="236">
        <v>0</v>
      </c>
      <c r="BV347" s="236">
        <v>0</v>
      </c>
      <c r="BW347" s="236">
        <v>0</v>
      </c>
      <c r="BX347" s="236">
        <v>0</v>
      </c>
      <c r="BY347" s="236">
        <v>0</v>
      </c>
      <c r="BZ347" s="236">
        <v>0</v>
      </c>
      <c r="CA347" s="236">
        <v>0</v>
      </c>
      <c r="CB347" s="236">
        <v>0</v>
      </c>
      <c r="CC347" s="236">
        <v>0</v>
      </c>
      <c r="CD347" s="236">
        <v>0</v>
      </c>
      <c r="CE347" s="236">
        <v>0</v>
      </c>
      <c r="CF347" s="236">
        <v>0</v>
      </c>
      <c r="CG347" s="236">
        <v>0</v>
      </c>
      <c r="CH347" s="236">
        <v>0</v>
      </c>
      <c r="CI347" s="236">
        <v>0</v>
      </c>
      <c r="CJ347" s="236">
        <v>0</v>
      </c>
      <c r="CK347" s="236">
        <v>0</v>
      </c>
      <c r="CL347" s="236">
        <v>0</v>
      </c>
      <c r="CM347" s="236">
        <v>0</v>
      </c>
      <c r="CN347" s="236">
        <v>0</v>
      </c>
      <c r="CO347" s="236">
        <v>0</v>
      </c>
      <c r="CP347" s="236">
        <v>0</v>
      </c>
      <c r="CQ347" s="236">
        <v>0</v>
      </c>
      <c r="CR347" s="236">
        <v>0</v>
      </c>
      <c r="CS347" s="236">
        <v>0</v>
      </c>
      <c r="CT347" s="236">
        <v>0</v>
      </c>
      <c r="CU347" s="236">
        <v>0</v>
      </c>
      <c r="CV347" s="236">
        <v>0</v>
      </c>
      <c r="CW347" s="236">
        <v>0</v>
      </c>
      <c r="CX347" s="236">
        <v>0</v>
      </c>
      <c r="CY347" s="236">
        <v>0</v>
      </c>
      <c r="CZ347" s="236">
        <v>0</v>
      </c>
      <c r="DA347" s="236">
        <v>0</v>
      </c>
    </row>
    <row r="348" spans="1:105">
      <c r="A348" s="242" t="s">
        <v>1711</v>
      </c>
      <c r="B348" s="236">
        <v>0</v>
      </c>
      <c r="C348" s="236">
        <v>0</v>
      </c>
      <c r="D348" s="236">
        <v>0</v>
      </c>
      <c r="E348" s="236">
        <v>0</v>
      </c>
      <c r="F348" s="236">
        <v>0</v>
      </c>
      <c r="G348" s="236">
        <v>0</v>
      </c>
      <c r="H348" s="236">
        <v>0</v>
      </c>
      <c r="I348" s="236">
        <v>0</v>
      </c>
      <c r="J348" s="236">
        <v>0</v>
      </c>
      <c r="K348" s="236">
        <v>0</v>
      </c>
      <c r="L348" s="236">
        <v>0</v>
      </c>
      <c r="M348" s="236">
        <v>0</v>
      </c>
      <c r="N348" s="236">
        <v>0</v>
      </c>
      <c r="O348" s="236">
        <v>0</v>
      </c>
      <c r="P348" s="236">
        <v>0</v>
      </c>
      <c r="Q348" s="236">
        <v>0</v>
      </c>
      <c r="R348" s="236">
        <v>0</v>
      </c>
      <c r="S348" s="236">
        <v>0</v>
      </c>
      <c r="T348" s="236">
        <v>0</v>
      </c>
      <c r="U348" s="236">
        <v>0</v>
      </c>
      <c r="V348" s="236">
        <v>0</v>
      </c>
      <c r="W348" s="236">
        <v>0</v>
      </c>
      <c r="X348" s="236">
        <v>0</v>
      </c>
      <c r="Y348" s="236">
        <v>0</v>
      </c>
      <c r="Z348" s="236">
        <v>0</v>
      </c>
      <c r="AA348" s="236">
        <v>0</v>
      </c>
      <c r="AB348" s="236">
        <v>0</v>
      </c>
      <c r="AC348" s="236">
        <v>0</v>
      </c>
      <c r="AD348" s="236">
        <v>0</v>
      </c>
      <c r="AE348" s="236">
        <v>0</v>
      </c>
      <c r="AF348" s="236">
        <v>0</v>
      </c>
      <c r="AG348" s="236">
        <v>0</v>
      </c>
      <c r="AH348" s="236">
        <v>0</v>
      </c>
      <c r="AI348" s="236">
        <v>0</v>
      </c>
      <c r="AJ348" s="236">
        <v>0</v>
      </c>
      <c r="AK348" s="236">
        <v>0</v>
      </c>
      <c r="AL348" s="236">
        <v>0</v>
      </c>
      <c r="AM348" s="236">
        <v>0</v>
      </c>
      <c r="AN348" s="236">
        <v>0</v>
      </c>
      <c r="AO348" s="236">
        <v>0</v>
      </c>
      <c r="AP348" s="236">
        <v>0</v>
      </c>
      <c r="AQ348" s="236">
        <v>0</v>
      </c>
      <c r="AR348" s="236">
        <v>0</v>
      </c>
      <c r="AS348" s="236">
        <v>0</v>
      </c>
      <c r="AT348" s="236">
        <v>0</v>
      </c>
      <c r="AU348" s="236">
        <v>0</v>
      </c>
      <c r="AV348" s="236">
        <v>0</v>
      </c>
      <c r="AW348" s="236">
        <v>0</v>
      </c>
      <c r="AX348" s="236">
        <v>0</v>
      </c>
      <c r="AY348" s="236">
        <v>0</v>
      </c>
      <c r="AZ348" s="236">
        <v>0</v>
      </c>
      <c r="BA348" s="236">
        <v>0</v>
      </c>
      <c r="BB348" s="236">
        <v>0</v>
      </c>
      <c r="BC348" s="236">
        <v>0</v>
      </c>
      <c r="BD348" s="236">
        <v>0</v>
      </c>
      <c r="BE348" s="236">
        <v>0</v>
      </c>
      <c r="BF348" s="236">
        <v>0</v>
      </c>
      <c r="BG348" s="236">
        <v>0</v>
      </c>
      <c r="BH348" s="236">
        <v>0</v>
      </c>
      <c r="BI348" s="236">
        <v>0</v>
      </c>
      <c r="BJ348" s="236">
        <v>0</v>
      </c>
      <c r="BK348" s="236">
        <v>0</v>
      </c>
      <c r="BL348" s="236">
        <v>0</v>
      </c>
      <c r="BM348" s="236">
        <v>0</v>
      </c>
      <c r="BN348" s="236">
        <v>0</v>
      </c>
      <c r="BO348" s="236">
        <v>0</v>
      </c>
      <c r="BP348" s="236">
        <v>0</v>
      </c>
      <c r="BQ348" s="236">
        <v>0</v>
      </c>
      <c r="BR348" s="236">
        <v>0</v>
      </c>
      <c r="BS348" s="236">
        <v>0</v>
      </c>
      <c r="BT348" s="236">
        <v>0</v>
      </c>
      <c r="BU348" s="236">
        <v>0</v>
      </c>
      <c r="BV348" s="236">
        <v>0</v>
      </c>
      <c r="BW348" s="236">
        <v>0</v>
      </c>
      <c r="BX348" s="236">
        <v>0</v>
      </c>
      <c r="BY348" s="236">
        <v>0</v>
      </c>
      <c r="BZ348" s="236">
        <v>0</v>
      </c>
      <c r="CA348" s="236">
        <v>0</v>
      </c>
      <c r="CB348" s="236">
        <v>0</v>
      </c>
      <c r="CC348" s="236">
        <v>0</v>
      </c>
      <c r="CD348" s="236">
        <v>0</v>
      </c>
      <c r="CE348" s="236">
        <v>0</v>
      </c>
      <c r="CF348" s="236">
        <v>0</v>
      </c>
      <c r="CG348" s="236">
        <v>0</v>
      </c>
      <c r="CH348" s="236">
        <v>0</v>
      </c>
      <c r="CI348" s="236">
        <v>0</v>
      </c>
      <c r="CJ348" s="236">
        <v>0</v>
      </c>
      <c r="CK348" s="236">
        <v>0</v>
      </c>
      <c r="CL348" s="236">
        <v>0</v>
      </c>
      <c r="CM348" s="236">
        <v>0</v>
      </c>
      <c r="CN348" s="236">
        <v>0</v>
      </c>
      <c r="CO348" s="236">
        <v>0</v>
      </c>
      <c r="CP348" s="236">
        <v>0</v>
      </c>
      <c r="CQ348" s="236">
        <v>0</v>
      </c>
      <c r="CR348" s="236">
        <v>0</v>
      </c>
      <c r="CS348" s="236">
        <v>0</v>
      </c>
      <c r="CT348" s="236">
        <v>0</v>
      </c>
      <c r="CU348" s="236">
        <v>0</v>
      </c>
      <c r="CV348" s="236">
        <v>0</v>
      </c>
      <c r="CW348" s="236">
        <v>0</v>
      </c>
      <c r="CX348" s="236">
        <v>0</v>
      </c>
      <c r="CY348" s="236">
        <v>0</v>
      </c>
      <c r="CZ348" s="236">
        <v>0</v>
      </c>
      <c r="DA348" s="236">
        <v>0</v>
      </c>
    </row>
    <row r="349" spans="1:105">
      <c r="A349" s="242" t="s">
        <v>1712</v>
      </c>
      <c r="B349" s="236">
        <v>0</v>
      </c>
      <c r="C349" s="236">
        <v>0</v>
      </c>
      <c r="D349" s="236">
        <v>0</v>
      </c>
      <c r="E349" s="236">
        <v>0</v>
      </c>
      <c r="F349" s="236">
        <v>0</v>
      </c>
      <c r="G349" s="236">
        <v>0</v>
      </c>
      <c r="H349" s="236">
        <v>0</v>
      </c>
      <c r="I349" s="236">
        <v>0</v>
      </c>
      <c r="J349" s="236">
        <v>0</v>
      </c>
      <c r="K349" s="236">
        <v>0</v>
      </c>
      <c r="L349" s="236">
        <v>0</v>
      </c>
      <c r="M349" s="236">
        <v>0</v>
      </c>
      <c r="N349" s="236">
        <v>0</v>
      </c>
      <c r="O349" s="236">
        <v>0</v>
      </c>
      <c r="P349" s="236">
        <v>0</v>
      </c>
      <c r="Q349" s="236">
        <v>0</v>
      </c>
      <c r="R349" s="236">
        <v>0</v>
      </c>
      <c r="S349" s="236">
        <v>0</v>
      </c>
      <c r="T349" s="236">
        <v>0</v>
      </c>
      <c r="U349" s="236">
        <v>0</v>
      </c>
      <c r="V349" s="236">
        <v>0</v>
      </c>
      <c r="W349" s="236">
        <v>0</v>
      </c>
      <c r="X349" s="236">
        <v>0</v>
      </c>
      <c r="Y349" s="236">
        <v>0</v>
      </c>
      <c r="Z349" s="236">
        <v>0</v>
      </c>
      <c r="AA349" s="236">
        <v>0</v>
      </c>
      <c r="AB349" s="236">
        <v>0</v>
      </c>
      <c r="AC349" s="236">
        <v>0</v>
      </c>
      <c r="AD349" s="236">
        <v>0</v>
      </c>
      <c r="AE349" s="236">
        <v>0</v>
      </c>
      <c r="AF349" s="236">
        <v>0</v>
      </c>
      <c r="AG349" s="236">
        <v>0</v>
      </c>
      <c r="AH349" s="236">
        <v>0</v>
      </c>
      <c r="AI349" s="236">
        <v>0</v>
      </c>
      <c r="AJ349" s="236">
        <v>0</v>
      </c>
      <c r="AK349" s="236">
        <v>0</v>
      </c>
      <c r="AL349" s="236">
        <v>0</v>
      </c>
      <c r="AM349" s="236">
        <v>0</v>
      </c>
      <c r="AN349" s="236">
        <v>0</v>
      </c>
      <c r="AO349" s="236">
        <v>0</v>
      </c>
      <c r="AP349" s="236">
        <v>0</v>
      </c>
      <c r="AQ349" s="236">
        <v>0</v>
      </c>
      <c r="AR349" s="236">
        <v>0</v>
      </c>
      <c r="AS349" s="236">
        <v>0</v>
      </c>
      <c r="AT349" s="236">
        <v>0</v>
      </c>
      <c r="AU349" s="236">
        <v>0</v>
      </c>
      <c r="AV349" s="236">
        <v>0</v>
      </c>
      <c r="AW349" s="236">
        <v>0</v>
      </c>
      <c r="AX349" s="236">
        <v>0</v>
      </c>
      <c r="AY349" s="236">
        <v>0</v>
      </c>
      <c r="AZ349" s="236">
        <v>0</v>
      </c>
      <c r="BA349" s="236">
        <v>0</v>
      </c>
      <c r="BB349" s="236">
        <v>0</v>
      </c>
      <c r="BC349" s="236">
        <v>0</v>
      </c>
      <c r="BD349" s="236">
        <v>0</v>
      </c>
      <c r="BE349" s="236">
        <v>0</v>
      </c>
      <c r="BF349" s="236">
        <v>0</v>
      </c>
      <c r="BG349" s="236">
        <v>0</v>
      </c>
      <c r="BH349" s="236">
        <v>0</v>
      </c>
      <c r="BI349" s="236">
        <v>0</v>
      </c>
      <c r="BJ349" s="236">
        <v>0</v>
      </c>
      <c r="BK349" s="236">
        <v>0</v>
      </c>
      <c r="BL349" s="236">
        <v>0</v>
      </c>
      <c r="BM349" s="236">
        <v>0</v>
      </c>
      <c r="BN349" s="236">
        <v>0</v>
      </c>
      <c r="BO349" s="236">
        <v>0</v>
      </c>
      <c r="BP349" s="236">
        <v>0</v>
      </c>
      <c r="BQ349" s="236">
        <v>0</v>
      </c>
      <c r="BR349" s="236">
        <v>0</v>
      </c>
      <c r="BS349" s="236">
        <v>0</v>
      </c>
      <c r="BT349" s="236">
        <v>0</v>
      </c>
      <c r="BU349" s="236">
        <v>0</v>
      </c>
      <c r="BV349" s="236">
        <v>0</v>
      </c>
      <c r="BW349" s="236">
        <v>0</v>
      </c>
      <c r="BX349" s="236">
        <v>0</v>
      </c>
      <c r="BY349" s="236">
        <v>0</v>
      </c>
      <c r="BZ349" s="236">
        <v>0</v>
      </c>
      <c r="CA349" s="236">
        <v>0</v>
      </c>
      <c r="CB349" s="236">
        <v>0</v>
      </c>
      <c r="CC349" s="236">
        <v>0</v>
      </c>
      <c r="CD349" s="236">
        <v>0</v>
      </c>
      <c r="CE349" s="236">
        <v>0</v>
      </c>
      <c r="CF349" s="236">
        <v>0</v>
      </c>
      <c r="CG349" s="236">
        <v>0</v>
      </c>
      <c r="CH349" s="236">
        <v>0</v>
      </c>
      <c r="CI349" s="236">
        <v>0</v>
      </c>
      <c r="CJ349" s="236">
        <v>0</v>
      </c>
      <c r="CK349" s="236">
        <v>0</v>
      </c>
      <c r="CL349" s="236">
        <v>0</v>
      </c>
      <c r="CM349" s="236">
        <v>0</v>
      </c>
      <c r="CN349" s="236">
        <v>0</v>
      </c>
      <c r="CO349" s="236">
        <v>0</v>
      </c>
      <c r="CP349" s="236">
        <v>0</v>
      </c>
      <c r="CQ349" s="236">
        <v>0</v>
      </c>
      <c r="CR349" s="236">
        <v>0</v>
      </c>
      <c r="CS349" s="236">
        <v>0</v>
      </c>
      <c r="CT349" s="236">
        <v>0</v>
      </c>
      <c r="CU349" s="236">
        <v>0</v>
      </c>
      <c r="CV349" s="236">
        <v>0</v>
      </c>
      <c r="CW349" s="236">
        <v>0</v>
      </c>
      <c r="CX349" s="236">
        <v>0</v>
      </c>
      <c r="CY349" s="236">
        <v>0</v>
      </c>
      <c r="CZ349" s="236">
        <v>0</v>
      </c>
      <c r="DA349" s="236">
        <v>0</v>
      </c>
    </row>
    <row r="350" spans="1:105">
      <c r="A350" s="242" t="s">
        <v>1713</v>
      </c>
      <c r="B350" s="236">
        <v>0</v>
      </c>
      <c r="C350" s="236">
        <v>0</v>
      </c>
      <c r="D350" s="236">
        <v>0</v>
      </c>
      <c r="E350" s="236">
        <v>0</v>
      </c>
      <c r="F350" s="236">
        <v>0</v>
      </c>
      <c r="G350" s="236">
        <v>0</v>
      </c>
      <c r="H350" s="236">
        <v>0</v>
      </c>
      <c r="I350" s="236">
        <v>0</v>
      </c>
      <c r="J350" s="236">
        <v>0</v>
      </c>
      <c r="K350" s="236">
        <v>0</v>
      </c>
      <c r="L350" s="236">
        <v>0</v>
      </c>
      <c r="M350" s="236">
        <v>0</v>
      </c>
      <c r="N350" s="236">
        <v>0</v>
      </c>
      <c r="O350" s="236">
        <v>0</v>
      </c>
      <c r="P350" s="236">
        <v>0</v>
      </c>
      <c r="Q350" s="236">
        <v>0</v>
      </c>
      <c r="R350" s="236">
        <v>0</v>
      </c>
      <c r="S350" s="236">
        <v>0</v>
      </c>
      <c r="T350" s="236">
        <v>0</v>
      </c>
      <c r="U350" s="236">
        <v>0</v>
      </c>
      <c r="V350" s="236">
        <v>0</v>
      </c>
      <c r="W350" s="236">
        <v>0</v>
      </c>
      <c r="X350" s="236">
        <v>0</v>
      </c>
      <c r="Y350" s="236">
        <v>0</v>
      </c>
      <c r="Z350" s="236">
        <v>0</v>
      </c>
      <c r="AA350" s="236">
        <v>0</v>
      </c>
      <c r="AB350" s="236">
        <v>0</v>
      </c>
      <c r="AC350" s="236">
        <v>0</v>
      </c>
      <c r="AD350" s="236">
        <v>105918</v>
      </c>
      <c r="AE350" s="236">
        <v>78232</v>
      </c>
      <c r="AF350" s="236">
        <v>93825</v>
      </c>
      <c r="AG350" s="236">
        <v>284107</v>
      </c>
      <c r="AH350" s="236">
        <v>940451</v>
      </c>
      <c r="AI350" s="236">
        <v>1104892</v>
      </c>
      <c r="AJ350" s="236">
        <v>998440</v>
      </c>
      <c r="AK350" s="236">
        <v>0</v>
      </c>
      <c r="AL350" s="236">
        <v>0</v>
      </c>
      <c r="AM350" s="236">
        <v>0</v>
      </c>
      <c r="AN350" s="236">
        <v>3605865</v>
      </c>
      <c r="AO350" s="236">
        <v>0</v>
      </c>
      <c r="AP350" s="236">
        <v>0</v>
      </c>
      <c r="AQ350" s="236">
        <v>0</v>
      </c>
      <c r="AR350" s="236">
        <v>0</v>
      </c>
      <c r="AS350" s="236">
        <v>0</v>
      </c>
      <c r="AT350" s="236">
        <v>0</v>
      </c>
      <c r="AU350" s="236">
        <v>0</v>
      </c>
      <c r="AV350" s="236">
        <v>0</v>
      </c>
      <c r="AW350" s="236">
        <v>0</v>
      </c>
      <c r="AX350" s="236">
        <v>0</v>
      </c>
      <c r="AY350" s="236">
        <v>0</v>
      </c>
      <c r="AZ350" s="236">
        <v>0</v>
      </c>
      <c r="BA350" s="236">
        <v>0</v>
      </c>
      <c r="BB350" s="236">
        <v>0</v>
      </c>
      <c r="BC350" s="236">
        <v>0</v>
      </c>
      <c r="BD350" s="236">
        <v>0</v>
      </c>
      <c r="BE350" s="236">
        <v>0</v>
      </c>
      <c r="BF350" s="236">
        <v>0</v>
      </c>
      <c r="BG350" s="236">
        <v>0</v>
      </c>
      <c r="BH350" s="236">
        <v>0</v>
      </c>
      <c r="BI350" s="236">
        <v>0</v>
      </c>
      <c r="BJ350" s="236">
        <v>0</v>
      </c>
      <c r="BK350" s="236">
        <v>0</v>
      </c>
      <c r="BL350" s="236">
        <v>0</v>
      </c>
      <c r="BM350" s="236">
        <v>0</v>
      </c>
      <c r="BN350" s="236">
        <v>0</v>
      </c>
      <c r="BO350" s="236">
        <v>0</v>
      </c>
      <c r="BP350" s="236">
        <v>0</v>
      </c>
      <c r="BQ350" s="236">
        <v>0</v>
      </c>
      <c r="BR350" s="236">
        <v>0</v>
      </c>
      <c r="BS350" s="236">
        <v>0</v>
      </c>
      <c r="BT350" s="236">
        <v>0</v>
      </c>
      <c r="BU350" s="236">
        <v>0</v>
      </c>
      <c r="BV350" s="236">
        <v>0</v>
      </c>
      <c r="BW350" s="236">
        <v>0</v>
      </c>
      <c r="BX350" s="236">
        <v>0</v>
      </c>
      <c r="BY350" s="236">
        <v>0</v>
      </c>
      <c r="BZ350" s="236">
        <v>0</v>
      </c>
      <c r="CA350" s="236">
        <v>0</v>
      </c>
      <c r="CB350" s="236">
        <v>0</v>
      </c>
      <c r="CC350" s="236">
        <v>0</v>
      </c>
      <c r="CD350" s="236">
        <v>0</v>
      </c>
      <c r="CE350" s="236">
        <v>0</v>
      </c>
      <c r="CF350" s="236">
        <v>0</v>
      </c>
      <c r="CG350" s="236">
        <v>0</v>
      </c>
      <c r="CH350" s="236">
        <v>0</v>
      </c>
      <c r="CI350" s="236">
        <v>0</v>
      </c>
      <c r="CJ350" s="236">
        <v>0</v>
      </c>
      <c r="CK350" s="236">
        <v>0</v>
      </c>
      <c r="CL350" s="236">
        <v>0</v>
      </c>
      <c r="CM350" s="236">
        <v>0</v>
      </c>
      <c r="CN350" s="236">
        <v>0</v>
      </c>
      <c r="CO350" s="236">
        <v>0</v>
      </c>
      <c r="CP350" s="236">
        <v>0</v>
      </c>
      <c r="CQ350" s="236">
        <v>0</v>
      </c>
      <c r="CR350" s="236">
        <v>0</v>
      </c>
      <c r="CS350" s="236">
        <v>0</v>
      </c>
      <c r="CT350" s="236">
        <v>0</v>
      </c>
      <c r="CU350" s="236">
        <v>0</v>
      </c>
      <c r="CV350" s="236">
        <v>0</v>
      </c>
      <c r="CW350" s="236">
        <v>0</v>
      </c>
      <c r="CX350" s="236">
        <v>0</v>
      </c>
      <c r="CY350" s="236">
        <v>0</v>
      </c>
      <c r="CZ350" s="236">
        <v>0</v>
      </c>
      <c r="DA350" s="236">
        <v>0</v>
      </c>
    </row>
    <row r="351" spans="1:105">
      <c r="A351" s="242" t="s">
        <v>1714</v>
      </c>
      <c r="B351" s="236">
        <v>0</v>
      </c>
      <c r="C351" s="236">
        <v>0</v>
      </c>
      <c r="D351" s="236">
        <v>0</v>
      </c>
      <c r="E351" s="236">
        <v>0</v>
      </c>
      <c r="F351" s="236">
        <v>0</v>
      </c>
      <c r="G351" s="236">
        <v>0</v>
      </c>
      <c r="H351" s="236">
        <v>0</v>
      </c>
      <c r="I351" s="236">
        <v>0</v>
      </c>
      <c r="J351" s="236">
        <v>0</v>
      </c>
      <c r="K351" s="236">
        <v>0</v>
      </c>
      <c r="L351" s="236">
        <v>0</v>
      </c>
      <c r="M351" s="236">
        <v>0</v>
      </c>
      <c r="N351" s="236">
        <v>0</v>
      </c>
      <c r="O351" s="236">
        <v>0</v>
      </c>
      <c r="P351" s="236">
        <v>0</v>
      </c>
      <c r="Q351" s="236">
        <v>0</v>
      </c>
      <c r="R351" s="236">
        <v>0</v>
      </c>
      <c r="S351" s="236">
        <v>0</v>
      </c>
      <c r="T351" s="236">
        <v>0</v>
      </c>
      <c r="U351" s="236">
        <v>0</v>
      </c>
      <c r="V351" s="236">
        <v>0</v>
      </c>
      <c r="W351" s="236">
        <v>0</v>
      </c>
      <c r="X351" s="236">
        <v>0</v>
      </c>
      <c r="Y351" s="236">
        <v>0</v>
      </c>
      <c r="Z351" s="236">
        <v>0</v>
      </c>
      <c r="AA351" s="236">
        <v>0</v>
      </c>
      <c r="AB351" s="236">
        <v>0</v>
      </c>
      <c r="AC351" s="236">
        <v>0</v>
      </c>
      <c r="AD351" s="236">
        <v>-8799474</v>
      </c>
      <c r="AE351" s="236">
        <v>-7999414</v>
      </c>
      <c r="AF351" s="236">
        <v>-14118289</v>
      </c>
      <c r="AG351" s="236">
        <v>-6296655</v>
      </c>
      <c r="AH351" s="236">
        <v>-19851642</v>
      </c>
      <c r="AI351" s="236">
        <v>-19450073</v>
      </c>
      <c r="AJ351" s="236">
        <v>-10908135</v>
      </c>
      <c r="AK351" s="236">
        <v>0</v>
      </c>
      <c r="AL351" s="236">
        <v>0</v>
      </c>
      <c r="AM351" s="236">
        <v>0</v>
      </c>
      <c r="AN351" s="236">
        <v>-87423682</v>
      </c>
      <c r="AO351" s="236">
        <v>0</v>
      </c>
      <c r="AP351" s="236">
        <v>0</v>
      </c>
      <c r="AQ351" s="236">
        <v>0</v>
      </c>
      <c r="AR351" s="236">
        <v>0</v>
      </c>
      <c r="AS351" s="236">
        <v>0</v>
      </c>
      <c r="AT351" s="236">
        <v>0</v>
      </c>
      <c r="AU351" s="236">
        <v>0</v>
      </c>
      <c r="AV351" s="236">
        <v>0</v>
      </c>
      <c r="AW351" s="236">
        <v>0</v>
      </c>
      <c r="AX351" s="236">
        <v>0</v>
      </c>
      <c r="AY351" s="236">
        <v>0</v>
      </c>
      <c r="AZ351" s="236">
        <v>0</v>
      </c>
      <c r="BA351" s="236">
        <v>0</v>
      </c>
      <c r="BB351" s="236">
        <v>0</v>
      </c>
      <c r="BC351" s="236">
        <v>0</v>
      </c>
      <c r="BD351" s="236">
        <v>0</v>
      </c>
      <c r="BE351" s="236">
        <v>0</v>
      </c>
      <c r="BF351" s="236">
        <v>0</v>
      </c>
      <c r="BG351" s="236">
        <v>0</v>
      </c>
      <c r="BH351" s="236">
        <v>0</v>
      </c>
      <c r="BI351" s="236">
        <v>0</v>
      </c>
      <c r="BJ351" s="236">
        <v>0</v>
      </c>
      <c r="BK351" s="236">
        <v>0</v>
      </c>
      <c r="BL351" s="236">
        <v>0</v>
      </c>
      <c r="BM351" s="236">
        <v>0</v>
      </c>
      <c r="BN351" s="236">
        <v>0</v>
      </c>
      <c r="BO351" s="236">
        <v>0</v>
      </c>
      <c r="BP351" s="236">
        <v>0</v>
      </c>
      <c r="BQ351" s="236">
        <v>0</v>
      </c>
      <c r="BR351" s="236">
        <v>0</v>
      </c>
      <c r="BS351" s="236">
        <v>0</v>
      </c>
      <c r="BT351" s="236">
        <v>0</v>
      </c>
      <c r="BU351" s="236">
        <v>0</v>
      </c>
      <c r="BV351" s="236">
        <v>0</v>
      </c>
      <c r="BW351" s="236">
        <v>0</v>
      </c>
      <c r="BX351" s="236">
        <v>0</v>
      </c>
      <c r="BY351" s="236">
        <v>0</v>
      </c>
      <c r="BZ351" s="236">
        <v>0</v>
      </c>
      <c r="CA351" s="236">
        <v>0</v>
      </c>
      <c r="CB351" s="236">
        <v>0</v>
      </c>
      <c r="CC351" s="236">
        <v>0</v>
      </c>
      <c r="CD351" s="236">
        <v>0</v>
      </c>
      <c r="CE351" s="236">
        <v>0</v>
      </c>
      <c r="CF351" s="236">
        <v>0</v>
      </c>
      <c r="CG351" s="236">
        <v>0</v>
      </c>
      <c r="CH351" s="236">
        <v>0</v>
      </c>
      <c r="CI351" s="236">
        <v>0</v>
      </c>
      <c r="CJ351" s="236">
        <v>0</v>
      </c>
      <c r="CK351" s="236">
        <v>0</v>
      </c>
      <c r="CL351" s="236">
        <v>0</v>
      </c>
      <c r="CM351" s="236">
        <v>0</v>
      </c>
      <c r="CN351" s="236">
        <v>0</v>
      </c>
      <c r="CO351" s="236">
        <v>0</v>
      </c>
      <c r="CP351" s="236">
        <v>0</v>
      </c>
      <c r="CQ351" s="236">
        <v>0</v>
      </c>
      <c r="CR351" s="236">
        <v>0</v>
      </c>
      <c r="CS351" s="236">
        <v>0</v>
      </c>
      <c r="CT351" s="236">
        <v>0</v>
      </c>
      <c r="CU351" s="236">
        <v>0</v>
      </c>
      <c r="CV351" s="236">
        <v>0</v>
      </c>
      <c r="CW351" s="236">
        <v>0</v>
      </c>
      <c r="CX351" s="236">
        <v>0</v>
      </c>
      <c r="CY351" s="236">
        <v>0</v>
      </c>
      <c r="CZ351" s="236">
        <v>0</v>
      </c>
      <c r="DA351" s="236">
        <v>0</v>
      </c>
    </row>
    <row r="352" spans="1:105">
      <c r="A352" s="242" t="s">
        <v>1715</v>
      </c>
      <c r="B352" s="236">
        <v>0</v>
      </c>
      <c r="C352" s="236">
        <v>0</v>
      </c>
      <c r="D352" s="236">
        <v>0</v>
      </c>
      <c r="E352" s="236">
        <v>0</v>
      </c>
      <c r="F352" s="236">
        <v>0</v>
      </c>
      <c r="G352" s="236">
        <v>0</v>
      </c>
      <c r="H352" s="236">
        <v>0</v>
      </c>
      <c r="I352" s="236">
        <v>0</v>
      </c>
      <c r="J352" s="236">
        <v>0</v>
      </c>
      <c r="K352" s="236">
        <v>0</v>
      </c>
      <c r="L352" s="236">
        <v>0</v>
      </c>
      <c r="M352" s="236">
        <v>0</v>
      </c>
      <c r="N352" s="236">
        <v>0</v>
      </c>
      <c r="O352" s="236">
        <v>0</v>
      </c>
      <c r="P352" s="236">
        <v>0</v>
      </c>
      <c r="Q352" s="236">
        <v>0</v>
      </c>
      <c r="R352" s="236">
        <v>0</v>
      </c>
      <c r="S352" s="236">
        <v>0</v>
      </c>
      <c r="T352" s="236">
        <v>0</v>
      </c>
      <c r="U352" s="236">
        <v>0</v>
      </c>
      <c r="V352" s="236">
        <v>0</v>
      </c>
      <c r="W352" s="236">
        <v>0</v>
      </c>
      <c r="X352" s="236">
        <v>0</v>
      </c>
      <c r="Y352" s="236">
        <v>0</v>
      </c>
      <c r="Z352" s="236">
        <v>0</v>
      </c>
      <c r="AA352" s="236">
        <v>0</v>
      </c>
      <c r="AB352" s="236">
        <v>0</v>
      </c>
      <c r="AC352" s="236">
        <v>0</v>
      </c>
      <c r="AD352" s="236">
        <v>24327</v>
      </c>
      <c r="AE352" s="236">
        <v>158</v>
      </c>
      <c r="AF352" s="236">
        <v>158</v>
      </c>
      <c r="AG352" s="236">
        <v>97736</v>
      </c>
      <c r="AH352" s="236">
        <v>98638</v>
      </c>
      <c r="AI352" s="236">
        <v>25485</v>
      </c>
      <c r="AJ352" s="236">
        <v>1316</v>
      </c>
      <c r="AK352" s="236">
        <v>0</v>
      </c>
      <c r="AL352" s="236">
        <v>0</v>
      </c>
      <c r="AM352" s="236">
        <v>0</v>
      </c>
      <c r="AN352" s="236">
        <v>247818</v>
      </c>
      <c r="AO352" s="236">
        <v>0</v>
      </c>
      <c r="AP352" s="236">
        <v>0</v>
      </c>
      <c r="AQ352" s="236">
        <v>0</v>
      </c>
      <c r="AR352" s="236">
        <v>0</v>
      </c>
      <c r="AS352" s="236">
        <v>0</v>
      </c>
      <c r="AT352" s="236">
        <v>0</v>
      </c>
      <c r="AU352" s="236">
        <v>0</v>
      </c>
      <c r="AV352" s="236">
        <v>0</v>
      </c>
      <c r="AW352" s="236">
        <v>0</v>
      </c>
      <c r="AX352" s="236">
        <v>0</v>
      </c>
      <c r="AY352" s="236">
        <v>0</v>
      </c>
      <c r="AZ352" s="236">
        <v>0</v>
      </c>
      <c r="BA352" s="236">
        <v>0</v>
      </c>
      <c r="BB352" s="236">
        <v>0</v>
      </c>
      <c r="BC352" s="236">
        <v>0</v>
      </c>
      <c r="BD352" s="236">
        <v>0</v>
      </c>
      <c r="BE352" s="236">
        <v>0</v>
      </c>
      <c r="BF352" s="236">
        <v>0</v>
      </c>
      <c r="BG352" s="236">
        <v>0</v>
      </c>
      <c r="BH352" s="236">
        <v>0</v>
      </c>
      <c r="BI352" s="236">
        <v>0</v>
      </c>
      <c r="BJ352" s="236">
        <v>0</v>
      </c>
      <c r="BK352" s="236">
        <v>0</v>
      </c>
      <c r="BL352" s="236">
        <v>0</v>
      </c>
      <c r="BM352" s="236">
        <v>0</v>
      </c>
      <c r="BN352" s="236">
        <v>0</v>
      </c>
      <c r="BO352" s="236">
        <v>0</v>
      </c>
      <c r="BP352" s="236">
        <v>0</v>
      </c>
      <c r="BQ352" s="236">
        <v>0</v>
      </c>
      <c r="BR352" s="236">
        <v>0</v>
      </c>
      <c r="BS352" s="236">
        <v>0</v>
      </c>
      <c r="BT352" s="236">
        <v>0</v>
      </c>
      <c r="BU352" s="236">
        <v>0</v>
      </c>
      <c r="BV352" s="236">
        <v>0</v>
      </c>
      <c r="BW352" s="236">
        <v>0</v>
      </c>
      <c r="BX352" s="236">
        <v>0</v>
      </c>
      <c r="BY352" s="236">
        <v>0</v>
      </c>
      <c r="BZ352" s="236">
        <v>0</v>
      </c>
      <c r="CA352" s="236">
        <v>0</v>
      </c>
      <c r="CB352" s="236">
        <v>0</v>
      </c>
      <c r="CC352" s="236">
        <v>0</v>
      </c>
      <c r="CD352" s="236">
        <v>0</v>
      </c>
      <c r="CE352" s="236">
        <v>0</v>
      </c>
      <c r="CF352" s="236">
        <v>0</v>
      </c>
      <c r="CG352" s="236">
        <v>0</v>
      </c>
      <c r="CH352" s="236">
        <v>0</v>
      </c>
      <c r="CI352" s="236">
        <v>0</v>
      </c>
      <c r="CJ352" s="236">
        <v>0</v>
      </c>
      <c r="CK352" s="236">
        <v>0</v>
      </c>
      <c r="CL352" s="236">
        <v>0</v>
      </c>
      <c r="CM352" s="236">
        <v>0</v>
      </c>
      <c r="CN352" s="236">
        <v>0</v>
      </c>
      <c r="CO352" s="236">
        <v>0</v>
      </c>
      <c r="CP352" s="236">
        <v>0</v>
      </c>
      <c r="CQ352" s="236">
        <v>0</v>
      </c>
      <c r="CR352" s="236">
        <v>0</v>
      </c>
      <c r="CS352" s="236">
        <v>0</v>
      </c>
      <c r="CT352" s="236">
        <v>0</v>
      </c>
      <c r="CU352" s="236">
        <v>0</v>
      </c>
      <c r="CV352" s="236">
        <v>0</v>
      </c>
      <c r="CW352" s="236">
        <v>0</v>
      </c>
      <c r="CX352" s="236">
        <v>0</v>
      </c>
      <c r="CY352" s="236">
        <v>0</v>
      </c>
      <c r="CZ352" s="236">
        <v>0</v>
      </c>
      <c r="DA352" s="236">
        <v>0</v>
      </c>
    </row>
    <row r="353" spans="1:105">
      <c r="A353" s="242" t="s">
        <v>1716</v>
      </c>
      <c r="B353" s="236">
        <v>0</v>
      </c>
      <c r="C353" s="236">
        <v>0</v>
      </c>
      <c r="D353" s="236">
        <v>0</v>
      </c>
      <c r="E353" s="236">
        <v>0</v>
      </c>
      <c r="F353" s="236">
        <v>0</v>
      </c>
      <c r="G353" s="236">
        <v>0</v>
      </c>
      <c r="H353" s="236">
        <v>0</v>
      </c>
      <c r="I353" s="236">
        <v>0</v>
      </c>
      <c r="J353" s="236">
        <v>0</v>
      </c>
      <c r="K353" s="236">
        <v>0</v>
      </c>
      <c r="L353" s="236">
        <v>0</v>
      </c>
      <c r="M353" s="236">
        <v>0</v>
      </c>
      <c r="N353" s="236">
        <v>0</v>
      </c>
      <c r="O353" s="236">
        <v>0</v>
      </c>
      <c r="P353" s="236">
        <v>0</v>
      </c>
      <c r="Q353" s="236">
        <v>0</v>
      </c>
      <c r="R353" s="236">
        <v>0</v>
      </c>
      <c r="S353" s="236">
        <v>0</v>
      </c>
      <c r="T353" s="236">
        <v>0</v>
      </c>
      <c r="U353" s="236">
        <v>0</v>
      </c>
      <c r="V353" s="236">
        <v>0</v>
      </c>
      <c r="W353" s="236">
        <v>0</v>
      </c>
      <c r="X353" s="236">
        <v>0</v>
      </c>
      <c r="Y353" s="236">
        <v>0</v>
      </c>
      <c r="Z353" s="236">
        <v>0</v>
      </c>
      <c r="AA353" s="236">
        <v>0</v>
      </c>
      <c r="AB353" s="236">
        <v>0</v>
      </c>
      <c r="AC353" s="236">
        <v>0</v>
      </c>
      <c r="AD353" s="236">
        <v>-24072</v>
      </c>
      <c r="AE353" s="236">
        <v>96</v>
      </c>
      <c r="AF353" s="236">
        <v>97</v>
      </c>
      <c r="AG353" s="236">
        <v>-96027</v>
      </c>
      <c r="AH353" s="236">
        <v>-95474</v>
      </c>
      <c r="AI353" s="236">
        <v>-23363</v>
      </c>
      <c r="AJ353" s="236">
        <v>806</v>
      </c>
      <c r="AK353" s="236">
        <v>0</v>
      </c>
      <c r="AL353" s="236">
        <v>0</v>
      </c>
      <c r="AM353" s="236">
        <v>0</v>
      </c>
      <c r="AN353" s="236">
        <v>-237937</v>
      </c>
      <c r="AO353" s="236">
        <v>0</v>
      </c>
      <c r="AP353" s="236">
        <v>0</v>
      </c>
      <c r="AQ353" s="236">
        <v>0</v>
      </c>
      <c r="AR353" s="236">
        <v>0</v>
      </c>
      <c r="AS353" s="236">
        <v>0</v>
      </c>
      <c r="AT353" s="236">
        <v>0</v>
      </c>
      <c r="AU353" s="236">
        <v>0</v>
      </c>
      <c r="AV353" s="236">
        <v>0</v>
      </c>
      <c r="AW353" s="236">
        <v>0</v>
      </c>
      <c r="AX353" s="236">
        <v>0</v>
      </c>
      <c r="AY353" s="236">
        <v>0</v>
      </c>
      <c r="AZ353" s="236">
        <v>0</v>
      </c>
      <c r="BA353" s="236">
        <v>0</v>
      </c>
      <c r="BB353" s="236">
        <v>0</v>
      </c>
      <c r="BC353" s="236">
        <v>0</v>
      </c>
      <c r="BD353" s="236">
        <v>0</v>
      </c>
      <c r="BE353" s="236">
        <v>0</v>
      </c>
      <c r="BF353" s="236">
        <v>0</v>
      </c>
      <c r="BG353" s="236">
        <v>0</v>
      </c>
      <c r="BH353" s="236">
        <v>0</v>
      </c>
      <c r="BI353" s="236">
        <v>0</v>
      </c>
      <c r="BJ353" s="236">
        <v>0</v>
      </c>
      <c r="BK353" s="236">
        <v>0</v>
      </c>
      <c r="BL353" s="236">
        <v>0</v>
      </c>
      <c r="BM353" s="236">
        <v>0</v>
      </c>
      <c r="BN353" s="236">
        <v>0</v>
      </c>
      <c r="BO353" s="236">
        <v>0</v>
      </c>
      <c r="BP353" s="236">
        <v>0</v>
      </c>
      <c r="BQ353" s="236">
        <v>0</v>
      </c>
      <c r="BR353" s="236">
        <v>0</v>
      </c>
      <c r="BS353" s="236">
        <v>0</v>
      </c>
      <c r="BT353" s="236">
        <v>0</v>
      </c>
      <c r="BU353" s="236">
        <v>0</v>
      </c>
      <c r="BV353" s="236">
        <v>0</v>
      </c>
      <c r="BW353" s="236">
        <v>0</v>
      </c>
      <c r="BX353" s="236">
        <v>0</v>
      </c>
      <c r="BY353" s="236">
        <v>0</v>
      </c>
      <c r="BZ353" s="236">
        <v>0</v>
      </c>
      <c r="CA353" s="236">
        <v>0</v>
      </c>
      <c r="CB353" s="236">
        <v>0</v>
      </c>
      <c r="CC353" s="236">
        <v>0</v>
      </c>
      <c r="CD353" s="236">
        <v>0</v>
      </c>
      <c r="CE353" s="236">
        <v>0</v>
      </c>
      <c r="CF353" s="236">
        <v>0</v>
      </c>
      <c r="CG353" s="236">
        <v>0</v>
      </c>
      <c r="CH353" s="236">
        <v>0</v>
      </c>
      <c r="CI353" s="236">
        <v>0</v>
      </c>
      <c r="CJ353" s="236">
        <v>0</v>
      </c>
      <c r="CK353" s="236">
        <v>0</v>
      </c>
      <c r="CL353" s="236">
        <v>0</v>
      </c>
      <c r="CM353" s="236">
        <v>0</v>
      </c>
      <c r="CN353" s="236">
        <v>0</v>
      </c>
      <c r="CO353" s="236">
        <v>0</v>
      </c>
      <c r="CP353" s="236">
        <v>0</v>
      </c>
      <c r="CQ353" s="236">
        <v>0</v>
      </c>
      <c r="CR353" s="236">
        <v>0</v>
      </c>
      <c r="CS353" s="236">
        <v>0</v>
      </c>
      <c r="CT353" s="236">
        <v>0</v>
      </c>
      <c r="CU353" s="236">
        <v>0</v>
      </c>
      <c r="CV353" s="236">
        <v>0</v>
      </c>
      <c r="CW353" s="236">
        <v>0</v>
      </c>
      <c r="CX353" s="236">
        <v>0</v>
      </c>
      <c r="CY353" s="236">
        <v>0</v>
      </c>
      <c r="CZ353" s="236">
        <v>0</v>
      </c>
      <c r="DA353" s="236">
        <v>0</v>
      </c>
    </row>
    <row r="354" spans="1:105">
      <c r="A354" s="242" t="s">
        <v>1735</v>
      </c>
      <c r="B354" s="236">
        <v>0</v>
      </c>
      <c r="C354" s="236">
        <v>0</v>
      </c>
      <c r="D354" s="236">
        <v>0</v>
      </c>
      <c r="E354" s="236">
        <v>0</v>
      </c>
      <c r="F354" s="236">
        <v>0</v>
      </c>
      <c r="G354" s="236">
        <v>0</v>
      </c>
      <c r="H354" s="236">
        <v>0</v>
      </c>
      <c r="I354" s="236">
        <v>0</v>
      </c>
      <c r="J354" s="236">
        <v>0</v>
      </c>
      <c r="K354" s="236">
        <v>0</v>
      </c>
      <c r="L354" s="236">
        <v>0</v>
      </c>
      <c r="M354" s="236">
        <v>0</v>
      </c>
      <c r="N354" s="236">
        <v>0</v>
      </c>
      <c r="O354" s="236">
        <v>0</v>
      </c>
      <c r="P354" s="236">
        <v>0</v>
      </c>
      <c r="Q354" s="236">
        <v>0</v>
      </c>
      <c r="R354" s="236">
        <v>0</v>
      </c>
      <c r="S354" s="236">
        <v>0</v>
      </c>
      <c r="T354" s="236">
        <v>0</v>
      </c>
      <c r="U354" s="236">
        <v>0</v>
      </c>
      <c r="V354" s="236">
        <v>0</v>
      </c>
      <c r="W354" s="236">
        <v>0</v>
      </c>
      <c r="X354" s="236">
        <v>0</v>
      </c>
      <c r="Y354" s="236">
        <v>0</v>
      </c>
      <c r="Z354" s="236">
        <v>0</v>
      </c>
      <c r="AA354" s="236">
        <v>0</v>
      </c>
      <c r="AB354" s="236">
        <v>0</v>
      </c>
      <c r="AC354" s="236">
        <v>0</v>
      </c>
      <c r="AD354" s="236">
        <v>0</v>
      </c>
      <c r="AE354" s="236">
        <v>0</v>
      </c>
      <c r="AF354" s="236">
        <v>0</v>
      </c>
      <c r="AG354" s="236">
        <v>0</v>
      </c>
      <c r="AH354" s="236">
        <v>0</v>
      </c>
      <c r="AI354" s="236">
        <v>0</v>
      </c>
      <c r="AJ354" s="236">
        <v>0</v>
      </c>
      <c r="AK354" s="236">
        <v>86662762</v>
      </c>
      <c r="AL354" s="236">
        <v>0</v>
      </c>
      <c r="AM354" s="236">
        <v>0</v>
      </c>
      <c r="AN354" s="236">
        <v>86662762</v>
      </c>
      <c r="AO354" s="236">
        <v>0</v>
      </c>
      <c r="AP354" s="236">
        <v>0</v>
      </c>
      <c r="AQ354" s="236">
        <v>0</v>
      </c>
      <c r="AR354" s="236">
        <v>0</v>
      </c>
      <c r="AS354" s="236">
        <v>0</v>
      </c>
      <c r="AT354" s="236">
        <v>0</v>
      </c>
      <c r="AU354" s="236">
        <v>0</v>
      </c>
      <c r="AV354" s="236">
        <v>0</v>
      </c>
      <c r="AW354" s="236">
        <v>0</v>
      </c>
      <c r="AX354" s="236">
        <v>0</v>
      </c>
      <c r="AY354" s="236">
        <v>0</v>
      </c>
      <c r="AZ354" s="236">
        <v>0</v>
      </c>
      <c r="BA354" s="236">
        <v>0</v>
      </c>
      <c r="BB354" s="236">
        <v>0</v>
      </c>
      <c r="BC354" s="236">
        <v>0</v>
      </c>
      <c r="BD354" s="236">
        <v>0</v>
      </c>
      <c r="BE354" s="236">
        <v>0</v>
      </c>
      <c r="BF354" s="236">
        <v>0</v>
      </c>
      <c r="BG354" s="236">
        <v>0</v>
      </c>
      <c r="BH354" s="236">
        <v>0</v>
      </c>
      <c r="BI354" s="236">
        <v>0</v>
      </c>
      <c r="BJ354" s="236">
        <v>0</v>
      </c>
      <c r="BK354" s="236">
        <v>0</v>
      </c>
      <c r="BL354" s="236">
        <v>0</v>
      </c>
      <c r="BM354" s="236">
        <v>0</v>
      </c>
      <c r="BN354" s="236">
        <v>0</v>
      </c>
      <c r="BO354" s="236">
        <v>0</v>
      </c>
      <c r="BP354" s="236">
        <v>0</v>
      </c>
      <c r="BQ354" s="236">
        <v>0</v>
      </c>
      <c r="BR354" s="236">
        <v>0</v>
      </c>
      <c r="BS354" s="236">
        <v>0</v>
      </c>
      <c r="BT354" s="236">
        <v>0</v>
      </c>
      <c r="BU354" s="236">
        <v>0</v>
      </c>
      <c r="BV354" s="236">
        <v>0</v>
      </c>
      <c r="BW354" s="236">
        <v>0</v>
      </c>
      <c r="BX354" s="236">
        <v>0</v>
      </c>
      <c r="BY354" s="236">
        <v>0</v>
      </c>
      <c r="BZ354" s="236">
        <v>0</v>
      </c>
      <c r="CA354" s="236">
        <v>0</v>
      </c>
      <c r="CB354" s="236">
        <v>0</v>
      </c>
      <c r="CC354" s="236">
        <v>0</v>
      </c>
      <c r="CD354" s="236">
        <v>0</v>
      </c>
      <c r="CE354" s="236">
        <v>0</v>
      </c>
      <c r="CF354" s="236">
        <v>0</v>
      </c>
      <c r="CG354" s="236">
        <v>0</v>
      </c>
      <c r="CH354" s="236">
        <v>0</v>
      </c>
      <c r="CI354" s="236">
        <v>0</v>
      </c>
      <c r="CJ354" s="236">
        <v>0</v>
      </c>
      <c r="CK354" s="236">
        <v>0</v>
      </c>
      <c r="CL354" s="236">
        <v>0</v>
      </c>
      <c r="CM354" s="236">
        <v>0</v>
      </c>
      <c r="CN354" s="236">
        <v>0</v>
      </c>
      <c r="CO354" s="236">
        <v>0</v>
      </c>
      <c r="CP354" s="236">
        <v>0</v>
      </c>
      <c r="CQ354" s="236">
        <v>0</v>
      </c>
      <c r="CR354" s="236">
        <v>0</v>
      </c>
      <c r="CS354" s="236">
        <v>0</v>
      </c>
      <c r="CT354" s="236">
        <v>0</v>
      </c>
      <c r="CU354" s="236">
        <v>0</v>
      </c>
      <c r="CV354" s="236">
        <v>0</v>
      </c>
      <c r="CW354" s="236">
        <v>0</v>
      </c>
      <c r="CX354" s="236">
        <v>0</v>
      </c>
      <c r="CY354" s="236">
        <v>0</v>
      </c>
      <c r="CZ354" s="236">
        <v>0</v>
      </c>
      <c r="DA354" s="236">
        <v>0</v>
      </c>
    </row>
    <row r="355" spans="1:105">
      <c r="A355" s="242" t="s">
        <v>1736</v>
      </c>
      <c r="B355" s="248">
        <v>0</v>
      </c>
      <c r="C355" s="248">
        <v>0</v>
      </c>
      <c r="D355" s="248">
        <v>0</v>
      </c>
      <c r="E355" s="248">
        <v>0</v>
      </c>
      <c r="F355" s="248">
        <v>0</v>
      </c>
      <c r="G355" s="248">
        <v>0</v>
      </c>
      <c r="H355" s="248">
        <v>0</v>
      </c>
      <c r="I355" s="248">
        <v>0</v>
      </c>
      <c r="J355" s="248">
        <v>0</v>
      </c>
      <c r="K355" s="248">
        <v>0</v>
      </c>
      <c r="L355" s="248">
        <v>0</v>
      </c>
      <c r="M355" s="248">
        <v>0</v>
      </c>
      <c r="N355" s="248">
        <v>0</v>
      </c>
      <c r="O355" s="248">
        <v>0</v>
      </c>
      <c r="P355" s="248">
        <v>0</v>
      </c>
      <c r="Q355" s="248">
        <v>0</v>
      </c>
      <c r="R355" s="248">
        <v>0</v>
      </c>
      <c r="S355" s="248">
        <v>0</v>
      </c>
      <c r="T355" s="248">
        <v>0</v>
      </c>
      <c r="U355" s="248">
        <v>0</v>
      </c>
      <c r="V355" s="248">
        <v>0</v>
      </c>
      <c r="W355" s="248">
        <v>0</v>
      </c>
      <c r="X355" s="248">
        <v>0</v>
      </c>
      <c r="Y355" s="248">
        <v>0</v>
      </c>
      <c r="Z355" s="248">
        <v>0</v>
      </c>
      <c r="AA355" s="248">
        <v>0</v>
      </c>
      <c r="AB355" s="248">
        <v>0</v>
      </c>
      <c r="AC355" s="248">
        <v>0</v>
      </c>
      <c r="AD355" s="248">
        <v>-9027384</v>
      </c>
      <c r="AE355" s="248">
        <v>-8342509</v>
      </c>
      <c r="AF355" s="248">
        <v>-14144198</v>
      </c>
      <c r="AG355" s="248">
        <v>-6582891</v>
      </c>
      <c r="AH355" s="248">
        <v>-19996266</v>
      </c>
      <c r="AI355" s="248">
        <v>-18948127</v>
      </c>
      <c r="AJ355" s="248">
        <v>-9621387</v>
      </c>
      <c r="AK355" s="248">
        <v>86662762</v>
      </c>
      <c r="AL355" s="248">
        <v>0</v>
      </c>
      <c r="AM355" s="248">
        <v>0</v>
      </c>
      <c r="AN355" s="248">
        <v>0</v>
      </c>
      <c r="AO355" s="248">
        <v>0</v>
      </c>
      <c r="AP355" s="248">
        <v>0</v>
      </c>
      <c r="AQ355" s="248">
        <v>0</v>
      </c>
      <c r="AR355" s="248">
        <v>0</v>
      </c>
      <c r="AS355" s="248">
        <v>0</v>
      </c>
      <c r="AT355" s="248">
        <v>0</v>
      </c>
      <c r="AU355" s="248">
        <v>0</v>
      </c>
      <c r="AV355" s="248">
        <v>0</v>
      </c>
      <c r="AW355" s="248">
        <v>0</v>
      </c>
      <c r="AX355" s="248">
        <v>0</v>
      </c>
      <c r="AY355" s="248">
        <v>0</v>
      </c>
      <c r="AZ355" s="248">
        <v>0</v>
      </c>
      <c r="BA355" s="248">
        <v>0</v>
      </c>
      <c r="BB355" s="248">
        <v>0</v>
      </c>
      <c r="BC355" s="248">
        <v>0</v>
      </c>
      <c r="BD355" s="248">
        <v>0</v>
      </c>
      <c r="BE355" s="248">
        <v>0</v>
      </c>
      <c r="BF355" s="248">
        <v>0</v>
      </c>
      <c r="BG355" s="248">
        <v>0</v>
      </c>
      <c r="BH355" s="248">
        <v>0</v>
      </c>
      <c r="BI355" s="248">
        <v>0</v>
      </c>
      <c r="BJ355" s="248">
        <v>0</v>
      </c>
      <c r="BK355" s="248">
        <v>0</v>
      </c>
      <c r="BL355" s="248">
        <v>0</v>
      </c>
      <c r="BM355" s="248">
        <v>0</v>
      </c>
      <c r="BN355" s="248">
        <v>0</v>
      </c>
      <c r="BO355" s="248">
        <v>0</v>
      </c>
      <c r="BP355" s="248">
        <v>0</v>
      </c>
      <c r="BQ355" s="248">
        <v>0</v>
      </c>
      <c r="BR355" s="248">
        <v>0</v>
      </c>
      <c r="BS355" s="248">
        <v>0</v>
      </c>
      <c r="BT355" s="248">
        <v>0</v>
      </c>
      <c r="BU355" s="248">
        <v>0</v>
      </c>
      <c r="BV355" s="248">
        <v>0</v>
      </c>
      <c r="BW355" s="248">
        <v>0</v>
      </c>
      <c r="BX355" s="248">
        <v>0</v>
      </c>
      <c r="BY355" s="248">
        <v>0</v>
      </c>
      <c r="BZ355" s="248">
        <v>0</v>
      </c>
      <c r="CA355" s="248">
        <v>0</v>
      </c>
      <c r="CB355" s="248">
        <v>0</v>
      </c>
      <c r="CC355" s="248">
        <v>0</v>
      </c>
      <c r="CD355" s="248">
        <v>0</v>
      </c>
      <c r="CE355" s="248">
        <v>0</v>
      </c>
      <c r="CF355" s="248">
        <v>0</v>
      </c>
      <c r="CG355" s="248">
        <v>0</v>
      </c>
      <c r="CH355" s="248">
        <v>0</v>
      </c>
      <c r="CI355" s="248">
        <v>0</v>
      </c>
      <c r="CJ355" s="248">
        <v>0</v>
      </c>
      <c r="CK355" s="248">
        <v>0</v>
      </c>
      <c r="CL355" s="248">
        <v>0</v>
      </c>
      <c r="CM355" s="248">
        <v>0</v>
      </c>
      <c r="CN355" s="248">
        <v>0</v>
      </c>
      <c r="CO355" s="248">
        <v>0</v>
      </c>
      <c r="CP355" s="248">
        <v>0</v>
      </c>
      <c r="CQ355" s="248">
        <v>0</v>
      </c>
      <c r="CR355" s="248">
        <v>0</v>
      </c>
      <c r="CS355" s="248">
        <v>0</v>
      </c>
      <c r="CT355" s="248">
        <v>0</v>
      </c>
      <c r="CU355" s="248">
        <v>0</v>
      </c>
      <c r="CV355" s="248">
        <v>0</v>
      </c>
      <c r="CW355" s="248">
        <v>0</v>
      </c>
      <c r="CX355" s="248">
        <v>0</v>
      </c>
      <c r="CY355" s="248">
        <v>0</v>
      </c>
      <c r="CZ355" s="248">
        <v>0</v>
      </c>
      <c r="DA355" s="248">
        <v>0</v>
      </c>
    </row>
    <row r="357" spans="1:105">
      <c r="A357" s="242" t="s">
        <v>1737</v>
      </c>
      <c r="B357" s="236">
        <v>0</v>
      </c>
      <c r="C357" s="236">
        <v>0</v>
      </c>
      <c r="D357" s="236">
        <v>0</v>
      </c>
      <c r="E357" s="236">
        <v>0</v>
      </c>
      <c r="F357" s="236">
        <v>0</v>
      </c>
      <c r="G357" s="236">
        <v>0</v>
      </c>
      <c r="H357" s="236">
        <v>0</v>
      </c>
      <c r="I357" s="236">
        <v>0</v>
      </c>
      <c r="J357" s="236">
        <v>0</v>
      </c>
      <c r="K357" s="236">
        <v>0</v>
      </c>
      <c r="L357" s="236">
        <v>0</v>
      </c>
      <c r="M357" s="236">
        <v>0</v>
      </c>
      <c r="N357" s="236">
        <v>0</v>
      </c>
      <c r="O357" s="236">
        <v>0</v>
      </c>
      <c r="P357" s="236">
        <v>0</v>
      </c>
      <c r="Q357" s="236">
        <v>0</v>
      </c>
      <c r="R357" s="236">
        <v>0</v>
      </c>
      <c r="S357" s="236">
        <v>0</v>
      </c>
      <c r="T357" s="236">
        <v>0</v>
      </c>
      <c r="U357" s="236">
        <v>0</v>
      </c>
      <c r="V357" s="236">
        <v>0</v>
      </c>
      <c r="W357" s="236">
        <v>0</v>
      </c>
      <c r="X357" s="236">
        <v>0</v>
      </c>
      <c r="Y357" s="236">
        <v>0</v>
      </c>
      <c r="Z357" s="236">
        <v>0</v>
      </c>
      <c r="AA357" s="236">
        <v>0</v>
      </c>
      <c r="AB357" s="236">
        <v>0</v>
      </c>
      <c r="AC357" s="236">
        <v>0</v>
      </c>
      <c r="AD357" s="236">
        <v>-8872733.25</v>
      </c>
      <c r="AE357" s="236">
        <v>-8013428.7599999998</v>
      </c>
      <c r="AF357" s="236">
        <v>-13697041.09</v>
      </c>
      <c r="AG357" s="236">
        <v>-6029331.4800000004</v>
      </c>
      <c r="AH357" s="236">
        <v>-19303553.649999999</v>
      </c>
      <c r="AI357" s="236">
        <v>-18055397.379999999</v>
      </c>
      <c r="AJ357" s="236">
        <v>-8597289.6799999997</v>
      </c>
      <c r="AK357" s="236">
        <v>82568775.005452007</v>
      </c>
      <c r="AL357" s="236">
        <v>5.4519999151428503E-3</v>
      </c>
      <c r="AM357" s="236">
        <v>5.4519999151428503E-3</v>
      </c>
      <c r="AN357" s="236">
        <v>-0.27364398476978102</v>
      </c>
      <c r="AO357" s="236">
        <v>0</v>
      </c>
      <c r="AP357" s="236">
        <v>0</v>
      </c>
      <c r="AQ357" s="236">
        <v>0</v>
      </c>
      <c r="AR357" s="236">
        <v>0</v>
      </c>
      <c r="AS357" s="236">
        <v>0</v>
      </c>
      <c r="AT357" s="236">
        <v>0</v>
      </c>
      <c r="AU357" s="236">
        <v>0</v>
      </c>
      <c r="AV357" s="236">
        <v>0</v>
      </c>
      <c r="AW357" s="236">
        <v>0</v>
      </c>
      <c r="AX357" s="236">
        <v>0</v>
      </c>
      <c r="AY357" s="236">
        <v>0</v>
      </c>
      <c r="AZ357" s="236">
        <v>0</v>
      </c>
      <c r="BA357" s="236">
        <v>0</v>
      </c>
      <c r="BB357" s="236">
        <v>0</v>
      </c>
      <c r="BC357" s="236">
        <v>0</v>
      </c>
      <c r="BD357" s="236">
        <v>0</v>
      </c>
      <c r="BE357" s="236">
        <v>0</v>
      </c>
      <c r="BF357" s="236">
        <v>0</v>
      </c>
      <c r="BG357" s="236">
        <v>0</v>
      </c>
      <c r="BH357" s="236">
        <v>0</v>
      </c>
      <c r="BI357" s="236">
        <v>0</v>
      </c>
      <c r="BJ357" s="236">
        <v>0</v>
      </c>
      <c r="BK357" s="236">
        <v>0</v>
      </c>
      <c r="BL357" s="236">
        <v>0</v>
      </c>
      <c r="BM357" s="236">
        <v>0</v>
      </c>
      <c r="BN357" s="236">
        <v>0</v>
      </c>
      <c r="BO357" s="236">
        <v>0</v>
      </c>
      <c r="BP357" s="236">
        <v>0</v>
      </c>
      <c r="BQ357" s="236">
        <v>0</v>
      </c>
      <c r="BR357" s="236">
        <v>0</v>
      </c>
      <c r="BS357" s="236">
        <v>0</v>
      </c>
      <c r="BT357" s="236">
        <v>0</v>
      </c>
      <c r="BU357" s="236">
        <v>0</v>
      </c>
      <c r="BV357" s="236">
        <v>0</v>
      </c>
      <c r="BW357" s="236">
        <v>0</v>
      </c>
      <c r="BX357" s="236">
        <v>0</v>
      </c>
      <c r="BY357" s="236">
        <v>0</v>
      </c>
      <c r="BZ357" s="236">
        <v>0</v>
      </c>
      <c r="CA357" s="236">
        <v>0</v>
      </c>
      <c r="CB357" s="236">
        <v>0</v>
      </c>
      <c r="CC357" s="236">
        <v>0</v>
      </c>
      <c r="CD357" s="236">
        <v>0</v>
      </c>
      <c r="CE357" s="236">
        <v>0</v>
      </c>
      <c r="CF357" s="236">
        <v>0</v>
      </c>
      <c r="CG357" s="236">
        <v>0</v>
      </c>
      <c r="CH357" s="236">
        <v>0</v>
      </c>
      <c r="CI357" s="236">
        <v>0</v>
      </c>
      <c r="CJ357" s="236">
        <v>0</v>
      </c>
      <c r="CK357" s="236">
        <v>0</v>
      </c>
      <c r="CL357" s="236">
        <v>0</v>
      </c>
      <c r="CM357" s="236">
        <v>0</v>
      </c>
      <c r="CN357" s="236">
        <v>0</v>
      </c>
      <c r="CO357" s="236">
        <v>0</v>
      </c>
      <c r="CP357" s="236">
        <v>0</v>
      </c>
      <c r="CQ357" s="236">
        <v>0</v>
      </c>
      <c r="CR357" s="236">
        <v>0</v>
      </c>
      <c r="CS357" s="236">
        <v>0</v>
      </c>
      <c r="CT357" s="236">
        <v>0</v>
      </c>
      <c r="CU357" s="236">
        <v>0</v>
      </c>
      <c r="CV357" s="236">
        <v>0</v>
      </c>
      <c r="CW357" s="236">
        <v>0</v>
      </c>
      <c r="CX357" s="236">
        <v>0</v>
      </c>
      <c r="CY357" s="236">
        <v>0</v>
      </c>
      <c r="CZ357" s="236">
        <v>0</v>
      </c>
      <c r="DA357" s="236">
        <v>0</v>
      </c>
    </row>
    <row r="359" spans="1:105">
      <c r="A359" s="242" t="s">
        <v>1738</v>
      </c>
      <c r="B359" s="236">
        <v>0</v>
      </c>
      <c r="C359" s="236">
        <v>0</v>
      </c>
      <c r="D359" s="236">
        <v>0</v>
      </c>
      <c r="E359" s="236">
        <v>0</v>
      </c>
      <c r="F359" s="236">
        <v>0</v>
      </c>
      <c r="G359" s="236">
        <v>0</v>
      </c>
      <c r="H359" s="236">
        <v>0</v>
      </c>
      <c r="I359" s="236">
        <v>0</v>
      </c>
      <c r="J359" s="236">
        <v>0</v>
      </c>
      <c r="K359" s="236">
        <v>0</v>
      </c>
      <c r="L359" s="236">
        <v>0</v>
      </c>
      <c r="M359" s="236">
        <v>0</v>
      </c>
      <c r="N359" s="236">
        <v>0</v>
      </c>
      <c r="O359" s="236">
        <v>0</v>
      </c>
      <c r="P359" s="236">
        <v>0</v>
      </c>
      <c r="Q359" s="236">
        <v>0</v>
      </c>
      <c r="R359" s="236">
        <v>0</v>
      </c>
      <c r="S359" s="236">
        <v>0</v>
      </c>
      <c r="T359" s="236">
        <v>0</v>
      </c>
      <c r="U359" s="236">
        <v>0</v>
      </c>
      <c r="V359" s="236">
        <v>0</v>
      </c>
      <c r="W359" s="236">
        <v>0</v>
      </c>
      <c r="X359" s="236">
        <v>0</v>
      </c>
      <c r="Y359" s="236">
        <v>0</v>
      </c>
      <c r="Z359" s="236">
        <v>0</v>
      </c>
      <c r="AA359" s="236">
        <v>0</v>
      </c>
      <c r="AB359" s="236">
        <v>0</v>
      </c>
      <c r="AC359" s="236">
        <v>0</v>
      </c>
      <c r="AD359" s="236">
        <v>0</v>
      </c>
      <c r="AE359" s="236">
        <v>8872733.25</v>
      </c>
      <c r="AF359" s="236">
        <v>16886162.009999901</v>
      </c>
      <c r="AG359" s="236">
        <v>30583203.099999901</v>
      </c>
      <c r="AH359" s="236">
        <v>36612534.579999998</v>
      </c>
      <c r="AI359" s="236">
        <v>55916088.229999997</v>
      </c>
      <c r="AJ359" s="236">
        <v>73971485.609999999</v>
      </c>
      <c r="AK359" s="236">
        <v>82568775.289999902</v>
      </c>
      <c r="AL359" s="236">
        <v>0.28454798460006703</v>
      </c>
      <c r="AM359" s="236">
        <v>0.27909598468492403</v>
      </c>
      <c r="AN359" s="236">
        <v>0</v>
      </c>
      <c r="AO359" s="236">
        <v>0.27364398476978102</v>
      </c>
      <c r="AP359" s="236">
        <v>0.27364398476978102</v>
      </c>
      <c r="AQ359" s="236">
        <v>0.27364398476978102</v>
      </c>
      <c r="AR359" s="236">
        <v>0.27364398476978102</v>
      </c>
      <c r="AS359" s="236">
        <v>0.27364398476978102</v>
      </c>
      <c r="AT359" s="236">
        <v>0.27364398476978102</v>
      </c>
      <c r="AU359" s="236">
        <v>0.27364398476978102</v>
      </c>
      <c r="AV359" s="236">
        <v>0.27364398476978102</v>
      </c>
      <c r="AW359" s="236">
        <v>0.27364398476978102</v>
      </c>
      <c r="AX359" s="236">
        <v>0.27364398476978102</v>
      </c>
      <c r="AY359" s="236">
        <v>0.27364398476978102</v>
      </c>
      <c r="AZ359" s="236">
        <v>0.27364398476978102</v>
      </c>
      <c r="BA359" s="236">
        <v>0.27364398476978102</v>
      </c>
      <c r="BB359" s="236">
        <v>0.27364398476978102</v>
      </c>
      <c r="BC359" s="236">
        <v>0.27364398476978102</v>
      </c>
      <c r="BD359" s="236">
        <v>0.27364398476978102</v>
      </c>
      <c r="BE359" s="236">
        <v>0.27364398476978102</v>
      </c>
      <c r="BF359" s="236">
        <v>0.27364398476978102</v>
      </c>
      <c r="BG359" s="236">
        <v>0.27364398476978102</v>
      </c>
      <c r="BH359" s="236">
        <v>0.27364398476978102</v>
      </c>
      <c r="BI359" s="236">
        <v>0.27364398476978102</v>
      </c>
      <c r="BJ359" s="236">
        <v>0.27364398476978102</v>
      </c>
      <c r="BK359" s="236">
        <v>0.27364398476978102</v>
      </c>
      <c r="BL359" s="236">
        <v>0.27364398476978102</v>
      </c>
      <c r="BM359" s="236">
        <v>0.27364398476978102</v>
      </c>
      <c r="BN359" s="236">
        <v>0.27364398476978102</v>
      </c>
      <c r="BO359" s="236">
        <v>0.27364398476978102</v>
      </c>
      <c r="BP359" s="236">
        <v>0.27364398476978102</v>
      </c>
      <c r="BQ359" s="236">
        <v>0.27364398476978102</v>
      </c>
      <c r="BR359" s="236">
        <v>0.27364398476978102</v>
      </c>
      <c r="BS359" s="236">
        <v>0.27364398476978102</v>
      </c>
      <c r="BT359" s="236">
        <v>0.27364398476978102</v>
      </c>
      <c r="BU359" s="236">
        <v>0.27364398476978102</v>
      </c>
      <c r="BV359" s="236">
        <v>0.27364398476978102</v>
      </c>
      <c r="BW359" s="236">
        <v>0.27364398476978102</v>
      </c>
      <c r="BX359" s="236">
        <v>0.27364398476978102</v>
      </c>
      <c r="BY359" s="236">
        <v>0.27364398476978102</v>
      </c>
      <c r="BZ359" s="236">
        <v>0.27364398476978102</v>
      </c>
      <c r="CA359" s="236">
        <v>0.27364398476978102</v>
      </c>
      <c r="CB359" s="236">
        <v>0.27364398476978102</v>
      </c>
      <c r="CC359" s="236">
        <v>0.27364398476978102</v>
      </c>
      <c r="CD359" s="236">
        <v>0.27364398476978102</v>
      </c>
      <c r="CE359" s="236">
        <v>0.27364398476978102</v>
      </c>
      <c r="CF359" s="236">
        <v>0.27364398476978102</v>
      </c>
      <c r="CG359" s="236">
        <v>0.27364398476978102</v>
      </c>
      <c r="CH359" s="236">
        <v>0.27364398476978102</v>
      </c>
      <c r="CI359" s="236">
        <v>0.27364398476978102</v>
      </c>
      <c r="CJ359" s="236">
        <v>0.27364398476978102</v>
      </c>
      <c r="CK359" s="236">
        <v>0.27364398476978102</v>
      </c>
      <c r="CL359" s="236">
        <v>0.27364398476978102</v>
      </c>
      <c r="CM359" s="236">
        <v>0.27364398476978102</v>
      </c>
      <c r="CN359" s="236">
        <v>0.27364398476978102</v>
      </c>
      <c r="CO359" s="236">
        <v>0.27364398476978102</v>
      </c>
      <c r="CP359" s="236">
        <v>0.27364398476978102</v>
      </c>
      <c r="CQ359" s="236">
        <v>0.27364398476978102</v>
      </c>
      <c r="CR359" s="236">
        <v>0.27364398476978102</v>
      </c>
      <c r="CS359" s="236">
        <v>0.27364398476978102</v>
      </c>
      <c r="CT359" s="236">
        <v>0.27364398476978102</v>
      </c>
      <c r="CU359" s="236">
        <v>0.27364398476978102</v>
      </c>
      <c r="CV359" s="236">
        <v>0.27364398476978102</v>
      </c>
      <c r="CW359" s="236">
        <v>0.27364398476978102</v>
      </c>
      <c r="CX359" s="236">
        <v>0.27364398476978102</v>
      </c>
      <c r="CY359" s="236">
        <v>0.27364398476978102</v>
      </c>
      <c r="CZ359" s="236">
        <v>0.27364398476978102</v>
      </c>
      <c r="DA359" s="236">
        <v>0.27364398476978102</v>
      </c>
    </row>
    <row r="360" spans="1:105">
      <c r="A360" s="242" t="s">
        <v>1739</v>
      </c>
      <c r="B360" s="236">
        <v>0</v>
      </c>
      <c r="C360" s="236">
        <v>0</v>
      </c>
      <c r="D360" s="236">
        <v>0</v>
      </c>
      <c r="E360" s="236">
        <v>0</v>
      </c>
      <c r="F360" s="236">
        <v>0</v>
      </c>
      <c r="G360" s="236">
        <v>0</v>
      </c>
      <c r="H360" s="236">
        <v>0</v>
      </c>
      <c r="I360" s="236">
        <v>0</v>
      </c>
      <c r="J360" s="236">
        <v>0</v>
      </c>
      <c r="K360" s="236">
        <v>0</v>
      </c>
      <c r="L360" s="236">
        <v>0</v>
      </c>
      <c r="M360" s="236">
        <v>0</v>
      </c>
      <c r="N360" s="236">
        <v>0</v>
      </c>
      <c r="O360" s="236">
        <v>0</v>
      </c>
      <c r="P360" s="236">
        <v>0</v>
      </c>
      <c r="Q360" s="236">
        <v>0</v>
      </c>
      <c r="R360" s="236">
        <v>0</v>
      </c>
      <c r="S360" s="236">
        <v>0</v>
      </c>
      <c r="T360" s="236">
        <v>0</v>
      </c>
      <c r="U360" s="236">
        <v>0</v>
      </c>
      <c r="V360" s="236">
        <v>0</v>
      </c>
      <c r="W360" s="236">
        <v>0</v>
      </c>
      <c r="X360" s="236">
        <v>0</v>
      </c>
      <c r="Y360" s="236">
        <v>0</v>
      </c>
      <c r="Z360" s="236">
        <v>0</v>
      </c>
      <c r="AA360" s="236">
        <v>0</v>
      </c>
      <c r="AB360" s="236">
        <v>0</v>
      </c>
      <c r="AC360" s="236">
        <v>0</v>
      </c>
      <c r="AD360" s="236">
        <v>8872733.25</v>
      </c>
      <c r="AE360" s="236">
        <v>8013428.7599999998</v>
      </c>
      <c r="AF360" s="236">
        <v>13697041.09</v>
      </c>
      <c r="AG360" s="236">
        <v>6029331.4800000004</v>
      </c>
      <c r="AH360" s="236">
        <v>19303553.649999999</v>
      </c>
      <c r="AI360" s="236">
        <v>18055397.379999999</v>
      </c>
      <c r="AJ360" s="236">
        <v>8597289.6799999997</v>
      </c>
      <c r="AK360" s="236">
        <v>0</v>
      </c>
      <c r="AL360" s="236">
        <v>0</v>
      </c>
      <c r="AM360" s="236">
        <v>0</v>
      </c>
      <c r="AN360" s="236">
        <v>82568775.289999902</v>
      </c>
      <c r="AO360" s="236">
        <v>0</v>
      </c>
      <c r="AP360" s="236">
        <v>0</v>
      </c>
      <c r="AQ360" s="236">
        <v>0</v>
      </c>
      <c r="AR360" s="236">
        <v>0</v>
      </c>
      <c r="AS360" s="236">
        <v>0</v>
      </c>
      <c r="AT360" s="236">
        <v>0</v>
      </c>
      <c r="AU360" s="236">
        <v>0</v>
      </c>
      <c r="AV360" s="236">
        <v>0</v>
      </c>
      <c r="AW360" s="236">
        <v>0</v>
      </c>
      <c r="AX360" s="236">
        <v>0</v>
      </c>
      <c r="AY360" s="236">
        <v>0</v>
      </c>
      <c r="AZ360" s="236">
        <v>0</v>
      </c>
      <c r="BA360" s="236">
        <v>0</v>
      </c>
      <c r="BB360" s="236">
        <v>0</v>
      </c>
      <c r="BC360" s="236">
        <v>0</v>
      </c>
      <c r="BD360" s="236">
        <v>0</v>
      </c>
      <c r="BE360" s="236">
        <v>0</v>
      </c>
      <c r="BF360" s="236">
        <v>0</v>
      </c>
      <c r="BG360" s="236">
        <v>0</v>
      </c>
      <c r="BH360" s="236">
        <v>0</v>
      </c>
      <c r="BI360" s="236">
        <v>0</v>
      </c>
      <c r="BJ360" s="236">
        <v>0</v>
      </c>
      <c r="BK360" s="236">
        <v>0</v>
      </c>
      <c r="BL360" s="236">
        <v>0</v>
      </c>
      <c r="BM360" s="236">
        <v>0</v>
      </c>
      <c r="BN360" s="236">
        <v>0</v>
      </c>
      <c r="BO360" s="236">
        <v>0</v>
      </c>
      <c r="BP360" s="236">
        <v>0</v>
      </c>
      <c r="BQ360" s="236">
        <v>0</v>
      </c>
      <c r="BR360" s="236">
        <v>0</v>
      </c>
      <c r="BS360" s="236">
        <v>0</v>
      </c>
      <c r="BT360" s="236">
        <v>0</v>
      </c>
      <c r="BU360" s="236">
        <v>0</v>
      </c>
      <c r="BV360" s="236">
        <v>0</v>
      </c>
      <c r="BW360" s="236">
        <v>0</v>
      </c>
      <c r="BX360" s="236">
        <v>0</v>
      </c>
      <c r="BY360" s="236">
        <v>0</v>
      </c>
      <c r="BZ360" s="236">
        <v>0</v>
      </c>
      <c r="CA360" s="236">
        <v>0</v>
      </c>
      <c r="CB360" s="236">
        <v>0</v>
      </c>
      <c r="CC360" s="236">
        <v>0</v>
      </c>
      <c r="CD360" s="236">
        <v>0</v>
      </c>
      <c r="CE360" s="236">
        <v>0</v>
      </c>
      <c r="CF360" s="236">
        <v>0</v>
      </c>
      <c r="CG360" s="236">
        <v>0</v>
      </c>
      <c r="CH360" s="236">
        <v>0</v>
      </c>
      <c r="CI360" s="236">
        <v>0</v>
      </c>
      <c r="CJ360" s="236">
        <v>0</v>
      </c>
      <c r="CK360" s="236">
        <v>0</v>
      </c>
      <c r="CL360" s="236">
        <v>0</v>
      </c>
      <c r="CM360" s="236">
        <v>0</v>
      </c>
      <c r="CN360" s="236">
        <v>0</v>
      </c>
      <c r="CO360" s="236">
        <v>0</v>
      </c>
      <c r="CP360" s="236">
        <v>0</v>
      </c>
      <c r="CQ360" s="236">
        <v>0</v>
      </c>
      <c r="CR360" s="236">
        <v>0</v>
      </c>
      <c r="CS360" s="236">
        <v>0</v>
      </c>
      <c r="CT360" s="236">
        <v>0</v>
      </c>
      <c r="CU360" s="236">
        <v>0</v>
      </c>
      <c r="CV360" s="236">
        <v>0</v>
      </c>
      <c r="CW360" s="236">
        <v>0</v>
      </c>
      <c r="CX360" s="236">
        <v>0</v>
      </c>
      <c r="CY360" s="236">
        <v>0</v>
      </c>
      <c r="CZ360" s="236">
        <v>0</v>
      </c>
      <c r="DA360" s="236">
        <v>0</v>
      </c>
    </row>
    <row r="361" spans="1:105">
      <c r="A361" s="242" t="s">
        <v>1740</v>
      </c>
      <c r="B361" s="236">
        <v>0</v>
      </c>
      <c r="C361" s="236">
        <v>0</v>
      </c>
      <c r="D361" s="236">
        <v>0</v>
      </c>
      <c r="E361" s="236">
        <v>0</v>
      </c>
      <c r="F361" s="236">
        <v>0</v>
      </c>
      <c r="G361" s="236">
        <v>0</v>
      </c>
      <c r="H361" s="236">
        <v>0</v>
      </c>
      <c r="I361" s="236">
        <v>0</v>
      </c>
      <c r="J361" s="236">
        <v>0</v>
      </c>
      <c r="K361" s="236">
        <v>0</v>
      </c>
      <c r="L361" s="236">
        <v>0</v>
      </c>
      <c r="M361" s="236">
        <v>0</v>
      </c>
      <c r="N361" s="236">
        <v>0</v>
      </c>
      <c r="O361" s="236">
        <v>0</v>
      </c>
      <c r="P361" s="236">
        <v>0</v>
      </c>
      <c r="Q361" s="236">
        <v>0</v>
      </c>
      <c r="R361" s="236">
        <v>0</v>
      </c>
      <c r="S361" s="236">
        <v>0</v>
      </c>
      <c r="T361" s="236">
        <v>0</v>
      </c>
      <c r="U361" s="236">
        <v>0</v>
      </c>
      <c r="V361" s="236">
        <v>0</v>
      </c>
      <c r="W361" s="236">
        <v>0</v>
      </c>
      <c r="X361" s="236">
        <v>0</v>
      </c>
      <c r="Y361" s="236">
        <v>0</v>
      </c>
      <c r="Z361" s="236">
        <v>0</v>
      </c>
      <c r="AA361" s="236">
        <v>0</v>
      </c>
      <c r="AB361" s="236">
        <v>0</v>
      </c>
      <c r="AC361" s="236">
        <v>0</v>
      </c>
      <c r="AD361" s="236">
        <v>0</v>
      </c>
      <c r="AE361" s="236">
        <v>0</v>
      </c>
      <c r="AF361" s="236">
        <v>0</v>
      </c>
      <c r="AG361" s="236">
        <v>0</v>
      </c>
      <c r="AH361" s="236">
        <v>0</v>
      </c>
      <c r="AI361" s="236">
        <v>0</v>
      </c>
      <c r="AJ361" s="236">
        <v>0</v>
      </c>
      <c r="AK361" s="236">
        <v>0</v>
      </c>
      <c r="AL361" s="236">
        <v>0</v>
      </c>
      <c r="AM361" s="236">
        <v>0</v>
      </c>
      <c r="AN361" s="236">
        <v>0</v>
      </c>
      <c r="AO361" s="236">
        <v>0</v>
      </c>
      <c r="AP361" s="236">
        <v>0</v>
      </c>
      <c r="AQ361" s="236">
        <v>0</v>
      </c>
      <c r="AR361" s="236">
        <v>0</v>
      </c>
      <c r="AS361" s="236">
        <v>0</v>
      </c>
      <c r="AT361" s="236">
        <v>0</v>
      </c>
      <c r="AU361" s="236">
        <v>0</v>
      </c>
      <c r="AV361" s="236">
        <v>0</v>
      </c>
      <c r="AW361" s="236">
        <v>0</v>
      </c>
      <c r="AX361" s="236">
        <v>0</v>
      </c>
      <c r="AY361" s="236">
        <v>0</v>
      </c>
      <c r="AZ361" s="236">
        <v>0</v>
      </c>
      <c r="BA361" s="236">
        <v>0</v>
      </c>
      <c r="BB361" s="236">
        <v>0</v>
      </c>
      <c r="BC361" s="236">
        <v>0</v>
      </c>
      <c r="BD361" s="236">
        <v>0</v>
      </c>
      <c r="BE361" s="236">
        <v>0</v>
      </c>
      <c r="BF361" s="236">
        <v>0</v>
      </c>
      <c r="BG361" s="236">
        <v>0</v>
      </c>
      <c r="BH361" s="236">
        <v>0</v>
      </c>
      <c r="BI361" s="236">
        <v>0</v>
      </c>
      <c r="BJ361" s="236">
        <v>0</v>
      </c>
      <c r="BK361" s="236">
        <v>0</v>
      </c>
      <c r="BL361" s="236">
        <v>0</v>
      </c>
      <c r="BM361" s="236">
        <v>0</v>
      </c>
      <c r="BN361" s="236">
        <v>0</v>
      </c>
      <c r="BO361" s="236">
        <v>0</v>
      </c>
      <c r="BP361" s="236">
        <v>0</v>
      </c>
      <c r="BQ361" s="236">
        <v>0</v>
      </c>
      <c r="BR361" s="236">
        <v>0</v>
      </c>
      <c r="BS361" s="236">
        <v>0</v>
      </c>
      <c r="BT361" s="236">
        <v>0</v>
      </c>
      <c r="BU361" s="236">
        <v>0</v>
      </c>
      <c r="BV361" s="236">
        <v>0</v>
      </c>
      <c r="BW361" s="236">
        <v>0</v>
      </c>
      <c r="BX361" s="236">
        <v>0</v>
      </c>
      <c r="BY361" s="236">
        <v>0</v>
      </c>
      <c r="BZ361" s="236">
        <v>0</v>
      </c>
      <c r="CA361" s="236">
        <v>0</v>
      </c>
      <c r="CB361" s="236">
        <v>0</v>
      </c>
      <c r="CC361" s="236">
        <v>0</v>
      </c>
      <c r="CD361" s="236">
        <v>0</v>
      </c>
      <c r="CE361" s="236">
        <v>0</v>
      </c>
      <c r="CF361" s="236">
        <v>0</v>
      </c>
      <c r="CG361" s="236">
        <v>0</v>
      </c>
      <c r="CH361" s="236">
        <v>0</v>
      </c>
      <c r="CI361" s="236">
        <v>0</v>
      </c>
      <c r="CJ361" s="236">
        <v>0</v>
      </c>
      <c r="CK361" s="236">
        <v>0</v>
      </c>
      <c r="CL361" s="236">
        <v>0</v>
      </c>
      <c r="CM361" s="236">
        <v>0</v>
      </c>
      <c r="CN361" s="236">
        <v>0</v>
      </c>
      <c r="CO361" s="236">
        <v>0</v>
      </c>
      <c r="CP361" s="236">
        <v>0</v>
      </c>
      <c r="CQ361" s="236">
        <v>0</v>
      </c>
      <c r="CR361" s="236">
        <v>0</v>
      </c>
      <c r="CS361" s="236">
        <v>0</v>
      </c>
      <c r="CT361" s="236">
        <v>0</v>
      </c>
      <c r="CU361" s="236">
        <v>0</v>
      </c>
      <c r="CV361" s="236">
        <v>0</v>
      </c>
      <c r="CW361" s="236">
        <v>0</v>
      </c>
      <c r="CX361" s="236">
        <v>0</v>
      </c>
      <c r="CY361" s="236">
        <v>0</v>
      </c>
      <c r="CZ361" s="236">
        <v>0</v>
      </c>
      <c r="DA361" s="236">
        <v>0</v>
      </c>
    </row>
    <row r="362" spans="1:105">
      <c r="A362" s="242" t="s">
        <v>1741</v>
      </c>
      <c r="B362" s="236">
        <v>0</v>
      </c>
      <c r="C362" s="236">
        <v>0</v>
      </c>
      <c r="D362" s="236">
        <v>0</v>
      </c>
      <c r="E362" s="236">
        <v>0</v>
      </c>
      <c r="F362" s="236">
        <v>0</v>
      </c>
      <c r="G362" s="236">
        <v>0</v>
      </c>
      <c r="H362" s="236">
        <v>0</v>
      </c>
      <c r="I362" s="236">
        <v>0</v>
      </c>
      <c r="J362" s="236">
        <v>0</v>
      </c>
      <c r="K362" s="236">
        <v>0</v>
      </c>
      <c r="L362" s="236">
        <v>0</v>
      </c>
      <c r="M362" s="236">
        <v>0</v>
      </c>
      <c r="N362" s="236">
        <v>0</v>
      </c>
      <c r="O362" s="236">
        <v>0</v>
      </c>
      <c r="P362" s="236">
        <v>0</v>
      </c>
      <c r="Q362" s="236">
        <v>0</v>
      </c>
      <c r="R362" s="236">
        <v>0</v>
      </c>
      <c r="S362" s="236">
        <v>0</v>
      </c>
      <c r="T362" s="236">
        <v>0</v>
      </c>
      <c r="U362" s="236">
        <v>0</v>
      </c>
      <c r="V362" s="236">
        <v>0</v>
      </c>
      <c r="W362" s="236">
        <v>0</v>
      </c>
      <c r="X362" s="236">
        <v>0</v>
      </c>
      <c r="Y362" s="236">
        <v>0</v>
      </c>
      <c r="Z362" s="236">
        <v>0</v>
      </c>
      <c r="AA362" s="236">
        <v>0</v>
      </c>
      <c r="AB362" s="236">
        <v>0</v>
      </c>
      <c r="AC362" s="236">
        <v>0</v>
      </c>
      <c r="AD362" s="236">
        <v>0</v>
      </c>
      <c r="AE362" s="236">
        <v>0</v>
      </c>
      <c r="AF362" s="236">
        <v>0</v>
      </c>
      <c r="AG362" s="236">
        <v>0</v>
      </c>
      <c r="AH362" s="236">
        <v>0</v>
      </c>
      <c r="AI362" s="236">
        <v>0</v>
      </c>
      <c r="AJ362" s="236">
        <v>0</v>
      </c>
      <c r="AK362" s="236">
        <v>-82568775.005452007</v>
      </c>
      <c r="AL362" s="236">
        <v>-5.4519999151428503E-3</v>
      </c>
      <c r="AM362" s="236">
        <v>-5.4519999151428503E-3</v>
      </c>
      <c r="AN362" s="236">
        <v>-82568775.016356006</v>
      </c>
      <c r="AO362" s="236">
        <v>0</v>
      </c>
      <c r="AP362" s="236">
        <v>0</v>
      </c>
      <c r="AQ362" s="236">
        <v>0</v>
      </c>
      <c r="AR362" s="236">
        <v>0</v>
      </c>
      <c r="AS362" s="236">
        <v>0</v>
      </c>
      <c r="AT362" s="236">
        <v>0</v>
      </c>
      <c r="AU362" s="236">
        <v>0</v>
      </c>
      <c r="AV362" s="236">
        <v>0</v>
      </c>
      <c r="AW362" s="236">
        <v>0</v>
      </c>
      <c r="AX362" s="236">
        <v>0</v>
      </c>
      <c r="AY362" s="236">
        <v>0</v>
      </c>
      <c r="AZ362" s="236">
        <v>0</v>
      </c>
      <c r="BA362" s="236">
        <v>0</v>
      </c>
      <c r="BB362" s="236">
        <v>0</v>
      </c>
      <c r="BC362" s="236">
        <v>0</v>
      </c>
      <c r="BD362" s="236">
        <v>0</v>
      </c>
      <c r="BE362" s="236">
        <v>0</v>
      </c>
      <c r="BF362" s="236">
        <v>0</v>
      </c>
      <c r="BG362" s="236">
        <v>0</v>
      </c>
      <c r="BH362" s="236">
        <v>0</v>
      </c>
      <c r="BI362" s="236">
        <v>0</v>
      </c>
      <c r="BJ362" s="236">
        <v>0</v>
      </c>
      <c r="BK362" s="236">
        <v>0</v>
      </c>
      <c r="BL362" s="236">
        <v>0</v>
      </c>
      <c r="BM362" s="236">
        <v>0</v>
      </c>
      <c r="BN362" s="236">
        <v>0</v>
      </c>
      <c r="BO362" s="236">
        <v>0</v>
      </c>
      <c r="BP362" s="236">
        <v>0</v>
      </c>
      <c r="BQ362" s="236">
        <v>0</v>
      </c>
      <c r="BR362" s="236">
        <v>0</v>
      </c>
      <c r="BS362" s="236">
        <v>0</v>
      </c>
      <c r="BT362" s="236">
        <v>0</v>
      </c>
      <c r="BU362" s="236">
        <v>0</v>
      </c>
      <c r="BV362" s="236">
        <v>0</v>
      </c>
      <c r="BW362" s="236">
        <v>0</v>
      </c>
      <c r="BX362" s="236">
        <v>0</v>
      </c>
      <c r="BY362" s="236">
        <v>0</v>
      </c>
      <c r="BZ362" s="236">
        <v>0</v>
      </c>
      <c r="CA362" s="236">
        <v>0</v>
      </c>
      <c r="CB362" s="236">
        <v>0</v>
      </c>
      <c r="CC362" s="236">
        <v>0</v>
      </c>
      <c r="CD362" s="236">
        <v>0</v>
      </c>
      <c r="CE362" s="236">
        <v>0</v>
      </c>
      <c r="CF362" s="236">
        <v>0</v>
      </c>
      <c r="CG362" s="236">
        <v>0</v>
      </c>
      <c r="CH362" s="236">
        <v>0</v>
      </c>
      <c r="CI362" s="236">
        <v>0</v>
      </c>
      <c r="CJ362" s="236">
        <v>0</v>
      </c>
      <c r="CK362" s="236">
        <v>0</v>
      </c>
      <c r="CL362" s="236">
        <v>0</v>
      </c>
      <c r="CM362" s="236">
        <v>0</v>
      </c>
      <c r="CN362" s="236">
        <v>0</v>
      </c>
      <c r="CO362" s="236">
        <v>0</v>
      </c>
      <c r="CP362" s="236">
        <v>0</v>
      </c>
      <c r="CQ362" s="236">
        <v>0</v>
      </c>
      <c r="CR362" s="236">
        <v>0</v>
      </c>
      <c r="CS362" s="236">
        <v>0</v>
      </c>
      <c r="CT362" s="236">
        <v>0</v>
      </c>
      <c r="CU362" s="236">
        <v>0</v>
      </c>
      <c r="CV362" s="236">
        <v>0</v>
      </c>
      <c r="CW362" s="236">
        <v>0</v>
      </c>
      <c r="CX362" s="236">
        <v>0</v>
      </c>
      <c r="CY362" s="236">
        <v>0</v>
      </c>
      <c r="CZ362" s="236">
        <v>0</v>
      </c>
      <c r="DA362" s="236">
        <v>0</v>
      </c>
    </row>
    <row r="363" spans="1:105">
      <c r="A363" s="242" t="s">
        <v>1742</v>
      </c>
      <c r="B363" s="236">
        <v>0</v>
      </c>
      <c r="C363" s="236">
        <v>0</v>
      </c>
      <c r="D363" s="236">
        <v>0</v>
      </c>
      <c r="E363" s="236">
        <v>0</v>
      </c>
      <c r="F363" s="236">
        <v>0</v>
      </c>
      <c r="G363" s="236">
        <v>0</v>
      </c>
      <c r="H363" s="236">
        <v>0</v>
      </c>
      <c r="I363" s="236">
        <v>0</v>
      </c>
      <c r="J363" s="236">
        <v>0</v>
      </c>
      <c r="K363" s="236">
        <v>0</v>
      </c>
      <c r="L363" s="236">
        <v>0</v>
      </c>
      <c r="M363" s="236">
        <v>0</v>
      </c>
      <c r="N363" s="236">
        <v>0</v>
      </c>
      <c r="O363" s="236">
        <v>0</v>
      </c>
      <c r="P363" s="236">
        <v>0</v>
      </c>
      <c r="Q363" s="236">
        <v>0</v>
      </c>
      <c r="R363" s="236">
        <v>0</v>
      </c>
      <c r="S363" s="236">
        <v>0</v>
      </c>
      <c r="T363" s="236">
        <v>0</v>
      </c>
      <c r="U363" s="236">
        <v>0</v>
      </c>
      <c r="V363" s="236">
        <v>0</v>
      </c>
      <c r="W363" s="236">
        <v>0</v>
      </c>
      <c r="X363" s="236">
        <v>0</v>
      </c>
      <c r="Y363" s="236">
        <v>0</v>
      </c>
      <c r="Z363" s="236">
        <v>0</v>
      </c>
      <c r="AA363" s="236">
        <v>0</v>
      </c>
      <c r="AB363" s="236">
        <v>0</v>
      </c>
      <c r="AC363" s="236">
        <v>0</v>
      </c>
      <c r="AD363" s="236">
        <v>0</v>
      </c>
      <c r="AE363" s="236">
        <v>0</v>
      </c>
      <c r="AF363" s="236">
        <v>0</v>
      </c>
      <c r="AG363" s="236">
        <v>0</v>
      </c>
      <c r="AH363" s="236">
        <v>0</v>
      </c>
      <c r="AI363" s="236">
        <v>0</v>
      </c>
      <c r="AJ363" s="236">
        <v>0</v>
      </c>
      <c r="AK363" s="236">
        <v>-82568775.005452007</v>
      </c>
      <c r="AL363" s="236">
        <v>-5.4519999151428503E-3</v>
      </c>
      <c r="AM363" s="236">
        <v>-5.4519999151428503E-3</v>
      </c>
      <c r="AN363" s="236">
        <v>-82568775.016356006</v>
      </c>
      <c r="AO363" s="236">
        <v>0</v>
      </c>
      <c r="AP363" s="236">
        <v>0</v>
      </c>
      <c r="AQ363" s="236">
        <v>0</v>
      </c>
      <c r="AR363" s="236">
        <v>0</v>
      </c>
      <c r="AS363" s="236">
        <v>0</v>
      </c>
      <c r="AT363" s="236">
        <v>0</v>
      </c>
      <c r="AU363" s="236">
        <v>0</v>
      </c>
      <c r="AV363" s="236">
        <v>0</v>
      </c>
      <c r="AW363" s="236">
        <v>0</v>
      </c>
      <c r="AX363" s="236">
        <v>0</v>
      </c>
      <c r="AY363" s="236">
        <v>0</v>
      </c>
      <c r="AZ363" s="236">
        <v>0</v>
      </c>
      <c r="BA363" s="236">
        <v>0</v>
      </c>
      <c r="BB363" s="236">
        <v>0</v>
      </c>
      <c r="BC363" s="236">
        <v>0</v>
      </c>
      <c r="BD363" s="236">
        <v>0</v>
      </c>
      <c r="BE363" s="236">
        <v>0</v>
      </c>
      <c r="BF363" s="236">
        <v>0</v>
      </c>
      <c r="BG363" s="236">
        <v>0</v>
      </c>
      <c r="BH363" s="236">
        <v>0</v>
      </c>
      <c r="BI363" s="236">
        <v>0</v>
      </c>
      <c r="BJ363" s="236">
        <v>0</v>
      </c>
      <c r="BK363" s="236">
        <v>0</v>
      </c>
      <c r="BL363" s="236">
        <v>0</v>
      </c>
      <c r="BM363" s="236">
        <v>0</v>
      </c>
      <c r="BN363" s="236">
        <v>0</v>
      </c>
      <c r="BO363" s="236">
        <v>0</v>
      </c>
      <c r="BP363" s="236">
        <v>0</v>
      </c>
      <c r="BQ363" s="236">
        <v>0</v>
      </c>
      <c r="BR363" s="236">
        <v>0</v>
      </c>
      <c r="BS363" s="236">
        <v>0</v>
      </c>
      <c r="BT363" s="236">
        <v>0</v>
      </c>
      <c r="BU363" s="236">
        <v>0</v>
      </c>
      <c r="BV363" s="236">
        <v>0</v>
      </c>
      <c r="BW363" s="236">
        <v>0</v>
      </c>
      <c r="BX363" s="236">
        <v>0</v>
      </c>
      <c r="BY363" s="236">
        <v>0</v>
      </c>
      <c r="BZ363" s="236">
        <v>0</v>
      </c>
      <c r="CA363" s="236">
        <v>0</v>
      </c>
      <c r="CB363" s="236">
        <v>0</v>
      </c>
      <c r="CC363" s="236">
        <v>0</v>
      </c>
      <c r="CD363" s="236">
        <v>0</v>
      </c>
      <c r="CE363" s="236">
        <v>0</v>
      </c>
      <c r="CF363" s="236">
        <v>0</v>
      </c>
      <c r="CG363" s="236">
        <v>0</v>
      </c>
      <c r="CH363" s="236">
        <v>0</v>
      </c>
      <c r="CI363" s="236">
        <v>0</v>
      </c>
      <c r="CJ363" s="236">
        <v>0</v>
      </c>
      <c r="CK363" s="236">
        <v>0</v>
      </c>
      <c r="CL363" s="236">
        <v>0</v>
      </c>
      <c r="CM363" s="236">
        <v>0</v>
      </c>
      <c r="CN363" s="236">
        <v>0</v>
      </c>
      <c r="CO363" s="236">
        <v>0</v>
      </c>
      <c r="CP363" s="236">
        <v>0</v>
      </c>
      <c r="CQ363" s="236">
        <v>0</v>
      </c>
      <c r="CR363" s="236">
        <v>0</v>
      </c>
      <c r="CS363" s="236">
        <v>0</v>
      </c>
      <c r="CT363" s="236">
        <v>0</v>
      </c>
      <c r="CU363" s="236">
        <v>0</v>
      </c>
      <c r="CV363" s="236">
        <v>0</v>
      </c>
      <c r="CW363" s="236">
        <v>0</v>
      </c>
      <c r="CX363" s="236">
        <v>0</v>
      </c>
      <c r="CY363" s="236">
        <v>0</v>
      </c>
      <c r="CZ363" s="236">
        <v>0</v>
      </c>
      <c r="DA363" s="236">
        <v>0</v>
      </c>
    </row>
    <row r="364" spans="1:105">
      <c r="A364" s="242" t="s">
        <v>1743</v>
      </c>
      <c r="B364" s="236">
        <v>0</v>
      </c>
      <c r="C364" s="236">
        <v>0</v>
      </c>
      <c r="D364" s="236">
        <v>0</v>
      </c>
      <c r="E364" s="236">
        <v>0</v>
      </c>
      <c r="F364" s="236">
        <v>0</v>
      </c>
      <c r="G364" s="236">
        <v>0</v>
      </c>
      <c r="H364" s="236">
        <v>0</v>
      </c>
      <c r="I364" s="236">
        <v>0</v>
      </c>
      <c r="J364" s="236">
        <v>0</v>
      </c>
      <c r="K364" s="236">
        <v>0</v>
      </c>
      <c r="L364" s="236">
        <v>0</v>
      </c>
      <c r="M364" s="236">
        <v>0</v>
      </c>
      <c r="N364" s="236">
        <v>0</v>
      </c>
      <c r="O364" s="236">
        <v>0</v>
      </c>
      <c r="P364" s="236">
        <v>0</v>
      </c>
      <c r="Q364" s="236">
        <v>0</v>
      </c>
      <c r="R364" s="236">
        <v>0</v>
      </c>
      <c r="S364" s="236">
        <v>0</v>
      </c>
      <c r="T364" s="236">
        <v>0</v>
      </c>
      <c r="U364" s="236">
        <v>0</v>
      </c>
      <c r="V364" s="236">
        <v>0</v>
      </c>
      <c r="W364" s="236">
        <v>0</v>
      </c>
      <c r="X364" s="236">
        <v>0</v>
      </c>
      <c r="Y364" s="236">
        <v>0</v>
      </c>
      <c r="Z364" s="236">
        <v>0</v>
      </c>
      <c r="AA364" s="236">
        <v>0</v>
      </c>
      <c r="AB364" s="236">
        <v>0</v>
      </c>
      <c r="AC364" s="236">
        <v>0</v>
      </c>
      <c r="AD364" s="236">
        <v>8872733.25</v>
      </c>
      <c r="AE364" s="236">
        <v>16886162.009999901</v>
      </c>
      <c r="AF364" s="236">
        <v>30583203.099999901</v>
      </c>
      <c r="AG364" s="236">
        <v>36612534.579999998</v>
      </c>
      <c r="AH364" s="236">
        <v>55916088.229999997</v>
      </c>
      <c r="AI364" s="236">
        <v>73971485.609999999</v>
      </c>
      <c r="AJ364" s="236">
        <v>82568775.289999902</v>
      </c>
      <c r="AK364" s="236">
        <v>0.28454798460006703</v>
      </c>
      <c r="AL364" s="236">
        <v>0.27909598468492403</v>
      </c>
      <c r="AM364" s="236">
        <v>0.27364398476978102</v>
      </c>
      <c r="AN364" s="236">
        <v>0.27364398476978102</v>
      </c>
      <c r="AO364" s="236">
        <v>0.27364398476978102</v>
      </c>
      <c r="AP364" s="236">
        <v>0.27364398476978102</v>
      </c>
      <c r="AQ364" s="236">
        <v>0.27364398476978102</v>
      </c>
      <c r="AR364" s="236">
        <v>0.27364398476978102</v>
      </c>
      <c r="AS364" s="236">
        <v>0.27364398476978102</v>
      </c>
      <c r="AT364" s="236">
        <v>0.27364398476978102</v>
      </c>
      <c r="AU364" s="236">
        <v>0.27364398476978102</v>
      </c>
      <c r="AV364" s="236">
        <v>0.27364398476978102</v>
      </c>
      <c r="AW364" s="236">
        <v>0.27364398476978102</v>
      </c>
      <c r="AX364" s="236">
        <v>0.27364398476978102</v>
      </c>
      <c r="AY364" s="236">
        <v>0.27364398476978102</v>
      </c>
      <c r="AZ364" s="236">
        <v>0.27364398476978102</v>
      </c>
      <c r="BA364" s="236">
        <v>0.27364398476978102</v>
      </c>
      <c r="BB364" s="236">
        <v>0.27364398476978102</v>
      </c>
      <c r="BC364" s="236">
        <v>0.27364398476978102</v>
      </c>
      <c r="BD364" s="236">
        <v>0.27364398476978102</v>
      </c>
      <c r="BE364" s="236">
        <v>0.27364398476978102</v>
      </c>
      <c r="BF364" s="236">
        <v>0.27364398476978102</v>
      </c>
      <c r="BG364" s="236">
        <v>0.27364398476978102</v>
      </c>
      <c r="BH364" s="236">
        <v>0.27364398476978102</v>
      </c>
      <c r="BI364" s="236">
        <v>0.27364398476978102</v>
      </c>
      <c r="BJ364" s="236">
        <v>0.27364398476978102</v>
      </c>
      <c r="BK364" s="236">
        <v>0.27364398476978102</v>
      </c>
      <c r="BL364" s="236">
        <v>0.27364398476978102</v>
      </c>
      <c r="BM364" s="236">
        <v>0.27364398476978102</v>
      </c>
      <c r="BN364" s="236">
        <v>0.27364398476978102</v>
      </c>
      <c r="BO364" s="236">
        <v>0.27364398476978102</v>
      </c>
      <c r="BP364" s="236">
        <v>0.27364398476978102</v>
      </c>
      <c r="BQ364" s="236">
        <v>0.27364398476978102</v>
      </c>
      <c r="BR364" s="236">
        <v>0.27364398476978102</v>
      </c>
      <c r="BS364" s="236">
        <v>0.27364398476978102</v>
      </c>
      <c r="BT364" s="236">
        <v>0.27364398476978102</v>
      </c>
      <c r="BU364" s="236">
        <v>0.27364398476978102</v>
      </c>
      <c r="BV364" s="236">
        <v>0.27364398476978102</v>
      </c>
      <c r="BW364" s="236">
        <v>0.27364398476978102</v>
      </c>
      <c r="BX364" s="236">
        <v>0.27364398476978102</v>
      </c>
      <c r="BY364" s="236">
        <v>0.27364398476978102</v>
      </c>
      <c r="BZ364" s="236">
        <v>0.27364398476978102</v>
      </c>
      <c r="CA364" s="236">
        <v>0.27364398476978102</v>
      </c>
      <c r="CB364" s="236">
        <v>0.27364398476978102</v>
      </c>
      <c r="CC364" s="236">
        <v>0.27364398476978102</v>
      </c>
      <c r="CD364" s="236">
        <v>0.27364398476978102</v>
      </c>
      <c r="CE364" s="236">
        <v>0.27364398476978102</v>
      </c>
      <c r="CF364" s="236">
        <v>0.27364398476978102</v>
      </c>
      <c r="CG364" s="236">
        <v>0.27364398476978102</v>
      </c>
      <c r="CH364" s="236">
        <v>0.27364398476978102</v>
      </c>
      <c r="CI364" s="236">
        <v>0.27364398476978102</v>
      </c>
      <c r="CJ364" s="236">
        <v>0.27364398476978102</v>
      </c>
      <c r="CK364" s="236">
        <v>0.27364398476978102</v>
      </c>
      <c r="CL364" s="236">
        <v>0.27364398476978102</v>
      </c>
      <c r="CM364" s="236">
        <v>0.27364398476978102</v>
      </c>
      <c r="CN364" s="236">
        <v>0.27364398476978102</v>
      </c>
      <c r="CO364" s="236">
        <v>0.27364398476978102</v>
      </c>
      <c r="CP364" s="236">
        <v>0.27364398476978102</v>
      </c>
      <c r="CQ364" s="236">
        <v>0.27364398476978102</v>
      </c>
      <c r="CR364" s="236">
        <v>0.27364398476978102</v>
      </c>
      <c r="CS364" s="236">
        <v>0.27364398476978102</v>
      </c>
      <c r="CT364" s="236">
        <v>0.27364398476978102</v>
      </c>
      <c r="CU364" s="236">
        <v>0.27364398476978102</v>
      </c>
      <c r="CV364" s="236">
        <v>0.27364398476978102</v>
      </c>
      <c r="CW364" s="236">
        <v>0.27364398476978102</v>
      </c>
      <c r="CX364" s="236">
        <v>0.27364398476978102</v>
      </c>
      <c r="CY364" s="236">
        <v>0.27364398476978102</v>
      </c>
      <c r="CZ364" s="236">
        <v>0.27364398476978102</v>
      </c>
      <c r="DA364" s="236">
        <v>0.27364398476978102</v>
      </c>
    </row>
    <row r="366" spans="1:105">
      <c r="A366" s="242" t="s">
        <v>1744</v>
      </c>
      <c r="B366" s="236">
        <v>0</v>
      </c>
      <c r="C366" s="236">
        <v>0</v>
      </c>
      <c r="D366" s="236">
        <v>0</v>
      </c>
      <c r="E366" s="236">
        <v>0</v>
      </c>
      <c r="F366" s="236">
        <v>0</v>
      </c>
      <c r="G366" s="236">
        <v>0</v>
      </c>
      <c r="H366" s="236">
        <v>0</v>
      </c>
      <c r="I366" s="236">
        <v>0</v>
      </c>
      <c r="J366" s="236">
        <v>0</v>
      </c>
      <c r="K366" s="236">
        <v>0</v>
      </c>
      <c r="L366" s="236">
        <v>0</v>
      </c>
      <c r="M366" s="236">
        <v>0</v>
      </c>
      <c r="N366" s="236">
        <v>0</v>
      </c>
      <c r="O366" s="236">
        <v>0</v>
      </c>
      <c r="P366" s="236">
        <v>0</v>
      </c>
      <c r="Q366" s="236">
        <v>0</v>
      </c>
      <c r="R366" s="236">
        <v>0</v>
      </c>
      <c r="S366" s="236">
        <v>0</v>
      </c>
      <c r="T366" s="236">
        <v>0</v>
      </c>
      <c r="U366" s="236">
        <v>0</v>
      </c>
      <c r="V366" s="236">
        <v>0</v>
      </c>
      <c r="W366" s="236">
        <v>0</v>
      </c>
      <c r="X366" s="236">
        <v>0</v>
      </c>
      <c r="Y366" s="236">
        <v>0</v>
      </c>
      <c r="Z366" s="236">
        <v>0</v>
      </c>
      <c r="AA366" s="236">
        <v>0</v>
      </c>
      <c r="AB366" s="236">
        <v>0</v>
      </c>
      <c r="AC366" s="236">
        <v>0</v>
      </c>
      <c r="AD366" s="236">
        <v>0</v>
      </c>
      <c r="AE366" s="236">
        <v>0</v>
      </c>
      <c r="AF366" s="236">
        <v>0</v>
      </c>
      <c r="AG366" s="236">
        <v>0</v>
      </c>
      <c r="AH366" s="236">
        <v>0</v>
      </c>
      <c r="AI366" s="236">
        <v>0</v>
      </c>
      <c r="AJ366" s="236">
        <v>0</v>
      </c>
      <c r="AK366" s="236">
        <v>0</v>
      </c>
      <c r="AL366" s="236">
        <v>0</v>
      </c>
      <c r="AM366" s="236">
        <v>0</v>
      </c>
      <c r="AN366" s="236">
        <v>0</v>
      </c>
      <c r="AO366" s="236">
        <v>0</v>
      </c>
      <c r="AP366" s="236">
        <v>0</v>
      </c>
      <c r="AQ366" s="236">
        <v>0</v>
      </c>
      <c r="AR366" s="236">
        <v>0</v>
      </c>
      <c r="AS366" s="236">
        <v>0</v>
      </c>
      <c r="AT366" s="236">
        <v>0</v>
      </c>
      <c r="AU366" s="236">
        <v>0</v>
      </c>
      <c r="AV366" s="236">
        <v>0</v>
      </c>
      <c r="AW366" s="236">
        <v>0</v>
      </c>
      <c r="AX366" s="236">
        <v>0</v>
      </c>
      <c r="AY366" s="236">
        <v>0</v>
      </c>
      <c r="AZ366" s="236">
        <v>0</v>
      </c>
      <c r="BA366" s="236">
        <v>0</v>
      </c>
      <c r="BB366" s="236">
        <v>0</v>
      </c>
      <c r="BC366" s="236">
        <v>0</v>
      </c>
      <c r="BD366" s="236">
        <v>0</v>
      </c>
      <c r="BE366" s="236">
        <v>0</v>
      </c>
      <c r="BF366" s="236">
        <v>0</v>
      </c>
      <c r="BG366" s="236">
        <v>0</v>
      </c>
      <c r="BH366" s="236">
        <v>0</v>
      </c>
      <c r="BI366" s="236">
        <v>0</v>
      </c>
      <c r="BJ366" s="236">
        <v>0</v>
      </c>
      <c r="BK366" s="236">
        <v>0</v>
      </c>
      <c r="BL366" s="236">
        <v>0</v>
      </c>
      <c r="BM366" s="236">
        <v>0</v>
      </c>
      <c r="BN366" s="236">
        <v>0</v>
      </c>
      <c r="BO366" s="236">
        <v>0</v>
      </c>
      <c r="BP366" s="236">
        <v>0</v>
      </c>
      <c r="BQ366" s="236">
        <v>0</v>
      </c>
      <c r="BR366" s="236">
        <v>0</v>
      </c>
      <c r="BS366" s="236">
        <v>0</v>
      </c>
      <c r="BT366" s="236">
        <v>0</v>
      </c>
      <c r="BU366" s="236">
        <v>0</v>
      </c>
      <c r="BV366" s="236">
        <v>0</v>
      </c>
      <c r="BW366" s="236">
        <v>0</v>
      </c>
      <c r="BX366" s="236">
        <v>0</v>
      </c>
      <c r="BY366" s="236">
        <v>0</v>
      </c>
      <c r="BZ366" s="236">
        <v>0</v>
      </c>
      <c r="CA366" s="236">
        <v>0</v>
      </c>
      <c r="CB366" s="236">
        <v>0</v>
      </c>
      <c r="CC366" s="236">
        <v>0</v>
      </c>
      <c r="CD366" s="236">
        <v>0</v>
      </c>
      <c r="CE366" s="236">
        <v>0</v>
      </c>
      <c r="CF366" s="236">
        <v>0</v>
      </c>
      <c r="CG366" s="236">
        <v>0</v>
      </c>
      <c r="CH366" s="236">
        <v>0</v>
      </c>
      <c r="CI366" s="236">
        <v>0</v>
      </c>
      <c r="CJ366" s="236">
        <v>0</v>
      </c>
      <c r="CK366" s="236">
        <v>0</v>
      </c>
      <c r="CL366" s="236">
        <v>0</v>
      </c>
      <c r="CM366" s="236">
        <v>0</v>
      </c>
      <c r="CN366" s="236">
        <v>0</v>
      </c>
      <c r="CO366" s="236">
        <v>0</v>
      </c>
      <c r="CP366" s="236">
        <v>0</v>
      </c>
      <c r="CQ366" s="236">
        <v>0</v>
      </c>
      <c r="CR366" s="236">
        <v>0</v>
      </c>
      <c r="CS366" s="236">
        <v>0</v>
      </c>
      <c r="CT366" s="236">
        <v>0</v>
      </c>
      <c r="CU366" s="236">
        <v>0</v>
      </c>
      <c r="CV366" s="236">
        <v>0</v>
      </c>
      <c r="CW366" s="236">
        <v>0</v>
      </c>
      <c r="CX366" s="236">
        <v>0</v>
      </c>
      <c r="CY366" s="236">
        <v>0</v>
      </c>
      <c r="CZ366" s="236">
        <v>0</v>
      </c>
      <c r="DA366" s="236">
        <v>0</v>
      </c>
    </row>
    <row r="367" spans="1:105" s="250" customFormat="1">
      <c r="A367" s="249" t="s">
        <v>1553</v>
      </c>
      <c r="B367" s="250">
        <v>0</v>
      </c>
      <c r="C367" s="250">
        <v>0</v>
      </c>
      <c r="D367" s="250">
        <v>0</v>
      </c>
      <c r="E367" s="250">
        <v>0</v>
      </c>
      <c r="F367" s="250">
        <v>0</v>
      </c>
      <c r="G367" s="250">
        <v>0</v>
      </c>
      <c r="H367" s="250">
        <v>0</v>
      </c>
      <c r="I367" s="250">
        <v>0</v>
      </c>
      <c r="J367" s="250">
        <v>0</v>
      </c>
      <c r="K367" s="250">
        <v>0</v>
      </c>
      <c r="L367" s="250">
        <v>0</v>
      </c>
      <c r="M367" s="250">
        <v>0</v>
      </c>
      <c r="N367" s="250">
        <v>0</v>
      </c>
      <c r="O367" s="250">
        <v>0</v>
      </c>
      <c r="P367" s="250">
        <v>0</v>
      </c>
      <c r="Q367" s="250">
        <v>0</v>
      </c>
      <c r="R367" s="250">
        <v>0</v>
      </c>
      <c r="S367" s="250">
        <v>0</v>
      </c>
      <c r="T367" s="250">
        <v>0</v>
      </c>
      <c r="U367" s="250">
        <v>0</v>
      </c>
      <c r="V367" s="250">
        <v>0</v>
      </c>
      <c r="W367" s="250">
        <v>0</v>
      </c>
      <c r="X367" s="250">
        <v>0</v>
      </c>
      <c r="Y367" s="250">
        <v>0</v>
      </c>
      <c r="Z367" s="250">
        <v>0</v>
      </c>
      <c r="AA367" s="250">
        <v>0</v>
      </c>
      <c r="AB367" s="250">
        <v>0.06</v>
      </c>
      <c r="AC367" s="250">
        <v>0.06</v>
      </c>
      <c r="AD367" s="250">
        <v>0.06</v>
      </c>
      <c r="AE367" s="250">
        <v>0.06</v>
      </c>
      <c r="AF367" s="250">
        <v>0.06</v>
      </c>
      <c r="AG367" s="250">
        <v>0.06</v>
      </c>
      <c r="AH367" s="250">
        <v>0.06</v>
      </c>
      <c r="AI367" s="250">
        <v>0.06</v>
      </c>
      <c r="AJ367" s="250">
        <v>0.06</v>
      </c>
      <c r="AK367" s="250">
        <v>0.06</v>
      </c>
      <c r="AL367" s="250">
        <v>0.06</v>
      </c>
      <c r="AM367" s="250">
        <v>0.06</v>
      </c>
      <c r="AN367" s="250">
        <v>0.06</v>
      </c>
      <c r="AO367" s="250">
        <v>0.06</v>
      </c>
      <c r="AP367" s="250">
        <v>0.06</v>
      </c>
      <c r="AQ367" s="250">
        <v>0.06</v>
      </c>
      <c r="AR367" s="250">
        <v>0.06</v>
      </c>
      <c r="AS367" s="250">
        <v>0.06</v>
      </c>
      <c r="AT367" s="250">
        <v>0.06</v>
      </c>
      <c r="AU367" s="250">
        <v>0.06</v>
      </c>
      <c r="AV367" s="250">
        <v>0.06</v>
      </c>
      <c r="AW367" s="250">
        <v>0.06</v>
      </c>
      <c r="AX367" s="250">
        <v>0.06</v>
      </c>
      <c r="AY367" s="250">
        <v>0.06</v>
      </c>
      <c r="AZ367" s="250">
        <v>0.06</v>
      </c>
      <c r="BA367" s="250">
        <v>0.06</v>
      </c>
      <c r="BB367" s="250">
        <v>0.06</v>
      </c>
      <c r="BC367" s="250">
        <v>0.06</v>
      </c>
      <c r="BD367" s="250">
        <v>0.06</v>
      </c>
      <c r="BE367" s="250">
        <v>0.06</v>
      </c>
      <c r="BF367" s="250">
        <v>0.06</v>
      </c>
      <c r="BG367" s="250">
        <v>0.06</v>
      </c>
      <c r="BH367" s="250">
        <v>0.06</v>
      </c>
      <c r="BI367" s="250">
        <v>0.06</v>
      </c>
      <c r="BJ367" s="250">
        <v>0.06</v>
      </c>
      <c r="BK367" s="250">
        <v>0.06</v>
      </c>
      <c r="BL367" s="250">
        <v>0.06</v>
      </c>
      <c r="BM367" s="250">
        <v>0.06</v>
      </c>
      <c r="BN367" s="250">
        <v>0.06</v>
      </c>
      <c r="BO367" s="250">
        <v>0.06</v>
      </c>
      <c r="BP367" s="250">
        <v>0.06</v>
      </c>
      <c r="BQ367" s="250">
        <v>0.06</v>
      </c>
      <c r="BR367" s="250">
        <v>0.06</v>
      </c>
      <c r="BS367" s="250">
        <v>0.06</v>
      </c>
      <c r="BT367" s="250">
        <v>0.06</v>
      </c>
      <c r="BU367" s="250">
        <v>0.06</v>
      </c>
      <c r="BV367" s="250">
        <v>0.06</v>
      </c>
      <c r="BW367" s="250">
        <v>0.06</v>
      </c>
      <c r="BX367" s="250">
        <v>0.06</v>
      </c>
      <c r="BY367" s="250">
        <v>0.06</v>
      </c>
      <c r="BZ367" s="250">
        <v>0.06</v>
      </c>
      <c r="CA367" s="250">
        <v>0.06</v>
      </c>
      <c r="CB367" s="250">
        <v>0.06</v>
      </c>
      <c r="CC367" s="250">
        <v>0.06</v>
      </c>
      <c r="CD367" s="250">
        <v>0.06</v>
      </c>
      <c r="CE367" s="250">
        <v>0.06</v>
      </c>
      <c r="CF367" s="250">
        <v>0.06</v>
      </c>
      <c r="CG367" s="250">
        <v>0.06</v>
      </c>
      <c r="CH367" s="250">
        <v>0.06</v>
      </c>
      <c r="CI367" s="250">
        <v>0.06</v>
      </c>
      <c r="CJ367" s="250">
        <v>0.06</v>
      </c>
      <c r="CK367" s="250">
        <v>0.06</v>
      </c>
      <c r="CL367" s="250">
        <v>0.06</v>
      </c>
      <c r="CM367" s="250">
        <v>0.06</v>
      </c>
      <c r="CN367" s="250">
        <v>0.06</v>
      </c>
      <c r="CO367" s="250">
        <v>0.06</v>
      </c>
      <c r="CP367" s="250">
        <v>0.06</v>
      </c>
      <c r="CQ367" s="250">
        <v>0.06</v>
      </c>
      <c r="CR367" s="250">
        <v>0.06</v>
      </c>
      <c r="CS367" s="250">
        <v>0.06</v>
      </c>
      <c r="CT367" s="250">
        <v>0.06</v>
      </c>
      <c r="CU367" s="250">
        <v>0.06</v>
      </c>
      <c r="CV367" s="250">
        <v>0.06</v>
      </c>
      <c r="CW367" s="250">
        <v>0.06</v>
      </c>
      <c r="CX367" s="250">
        <v>0.06</v>
      </c>
      <c r="CY367" s="250">
        <v>0.06</v>
      </c>
      <c r="CZ367" s="250">
        <v>0.06</v>
      </c>
      <c r="DA367" s="250">
        <v>0.06</v>
      </c>
    </row>
    <row r="368" spans="1:105">
      <c r="A368" s="251" t="s">
        <v>1745</v>
      </c>
      <c r="B368" s="252">
        <v>0</v>
      </c>
      <c r="C368" s="252">
        <v>0</v>
      </c>
      <c r="D368" s="252">
        <v>0</v>
      </c>
      <c r="E368" s="252">
        <v>0</v>
      </c>
      <c r="F368" s="252">
        <v>0</v>
      </c>
      <c r="G368" s="252">
        <v>0</v>
      </c>
      <c r="H368" s="252">
        <v>0</v>
      </c>
      <c r="I368" s="252">
        <v>0</v>
      </c>
      <c r="J368" s="252">
        <v>0</v>
      </c>
      <c r="K368" s="252">
        <v>0</v>
      </c>
      <c r="L368" s="252">
        <v>0</v>
      </c>
      <c r="M368" s="252">
        <v>0</v>
      </c>
      <c r="N368" s="252">
        <v>0</v>
      </c>
      <c r="O368" s="252">
        <v>0</v>
      </c>
      <c r="P368" s="252">
        <v>0</v>
      </c>
      <c r="Q368" s="252">
        <v>0</v>
      </c>
      <c r="R368" s="252">
        <v>0</v>
      </c>
      <c r="S368" s="252">
        <v>0</v>
      </c>
      <c r="T368" s="252">
        <v>0</v>
      </c>
      <c r="U368" s="252">
        <v>0</v>
      </c>
      <c r="V368" s="252">
        <v>0</v>
      </c>
      <c r="W368" s="252">
        <v>0</v>
      </c>
      <c r="X368" s="252">
        <v>0</v>
      </c>
      <c r="Y368" s="252">
        <v>0</v>
      </c>
      <c r="Z368" s="252">
        <v>0</v>
      </c>
      <c r="AA368" s="252">
        <v>0</v>
      </c>
      <c r="AB368" s="252">
        <v>0</v>
      </c>
      <c r="AC368" s="252">
        <v>0</v>
      </c>
      <c r="AD368" s="252">
        <v>0</v>
      </c>
      <c r="AE368" s="252">
        <v>0</v>
      </c>
      <c r="AF368" s="252">
        <v>0</v>
      </c>
      <c r="AG368" s="252">
        <v>0</v>
      </c>
      <c r="AH368" s="252">
        <v>0</v>
      </c>
      <c r="AI368" s="252">
        <v>0</v>
      </c>
      <c r="AJ368" s="252">
        <v>0</v>
      </c>
      <c r="AK368" s="252">
        <v>0</v>
      </c>
      <c r="AL368" s="252">
        <v>0</v>
      </c>
      <c r="AM368" s="252">
        <v>0</v>
      </c>
      <c r="AN368" s="252">
        <v>0</v>
      </c>
      <c r="AO368" s="252">
        <v>0</v>
      </c>
      <c r="AP368" s="252">
        <v>0</v>
      </c>
      <c r="AQ368" s="252">
        <v>0</v>
      </c>
      <c r="AR368" s="252">
        <v>0</v>
      </c>
      <c r="AS368" s="252">
        <v>0</v>
      </c>
      <c r="AT368" s="252">
        <v>0</v>
      </c>
      <c r="AU368" s="252">
        <v>0</v>
      </c>
      <c r="AV368" s="252">
        <v>0</v>
      </c>
      <c r="AW368" s="252">
        <v>0</v>
      </c>
      <c r="AX368" s="252">
        <v>0</v>
      </c>
      <c r="AY368" s="252">
        <v>0</v>
      </c>
      <c r="AZ368" s="252">
        <v>0</v>
      </c>
      <c r="BA368" s="252">
        <v>0</v>
      </c>
      <c r="BB368" s="252">
        <v>0</v>
      </c>
      <c r="BC368" s="252">
        <v>0</v>
      </c>
      <c r="BD368" s="252">
        <v>0</v>
      </c>
      <c r="BE368" s="252">
        <v>0</v>
      </c>
      <c r="BF368" s="252">
        <v>0</v>
      </c>
      <c r="BG368" s="252">
        <v>0</v>
      </c>
      <c r="BH368" s="252">
        <v>0</v>
      </c>
      <c r="BI368" s="252">
        <v>0</v>
      </c>
      <c r="BJ368" s="252">
        <v>0</v>
      </c>
      <c r="BK368" s="252">
        <v>0</v>
      </c>
      <c r="BL368" s="252">
        <v>0</v>
      </c>
      <c r="BM368" s="252">
        <v>0</v>
      </c>
      <c r="BN368" s="252">
        <v>0</v>
      </c>
      <c r="BO368" s="252">
        <v>0</v>
      </c>
      <c r="BP368" s="252">
        <v>0</v>
      </c>
      <c r="BQ368" s="252">
        <v>0</v>
      </c>
      <c r="BR368" s="252">
        <v>0</v>
      </c>
      <c r="BS368" s="252">
        <v>0</v>
      </c>
      <c r="BT368" s="252">
        <v>0</v>
      </c>
      <c r="BU368" s="252">
        <v>0</v>
      </c>
      <c r="BV368" s="252">
        <v>0</v>
      </c>
      <c r="BW368" s="252">
        <v>0</v>
      </c>
      <c r="BX368" s="252">
        <v>0</v>
      </c>
      <c r="BY368" s="252">
        <v>0</v>
      </c>
      <c r="BZ368" s="252">
        <v>0</v>
      </c>
      <c r="CA368" s="252">
        <v>0</v>
      </c>
      <c r="CB368" s="252">
        <v>0</v>
      </c>
      <c r="CC368" s="252">
        <v>0</v>
      </c>
      <c r="CD368" s="252">
        <v>0</v>
      </c>
      <c r="CE368" s="252">
        <v>0</v>
      </c>
      <c r="CF368" s="252">
        <v>0</v>
      </c>
      <c r="CG368" s="252">
        <v>0</v>
      </c>
      <c r="CH368" s="252">
        <v>0</v>
      </c>
      <c r="CI368" s="252">
        <v>0</v>
      </c>
      <c r="CJ368" s="252">
        <v>0</v>
      </c>
      <c r="CK368" s="252">
        <v>0</v>
      </c>
      <c r="CL368" s="252">
        <v>0</v>
      </c>
      <c r="CM368" s="252">
        <v>0</v>
      </c>
      <c r="CN368" s="252">
        <v>0</v>
      </c>
      <c r="CO368" s="252">
        <v>0</v>
      </c>
      <c r="CP368" s="252">
        <v>0</v>
      </c>
      <c r="CQ368" s="252">
        <v>0</v>
      </c>
      <c r="CR368" s="252">
        <v>0</v>
      </c>
      <c r="CS368" s="252">
        <v>0</v>
      </c>
      <c r="CT368" s="252">
        <v>0</v>
      </c>
      <c r="CU368" s="252">
        <v>0</v>
      </c>
      <c r="CV368" s="252">
        <v>0</v>
      </c>
      <c r="CW368" s="252">
        <v>0</v>
      </c>
      <c r="CX368" s="252">
        <v>0</v>
      </c>
      <c r="CY368" s="252">
        <v>0</v>
      </c>
      <c r="CZ368" s="252">
        <v>0</v>
      </c>
      <c r="DA368" s="252">
        <v>0</v>
      </c>
    </row>
    <row r="370" spans="1:105">
      <c r="A370" s="245" t="s">
        <v>1746</v>
      </c>
    </row>
    <row r="371" spans="1:105">
      <c r="A371" s="242" t="s">
        <v>1747</v>
      </c>
      <c r="B371" s="236">
        <v>0</v>
      </c>
      <c r="C371" s="236">
        <v>0</v>
      </c>
      <c r="D371" s="236">
        <v>0</v>
      </c>
      <c r="E371" s="236">
        <v>0</v>
      </c>
      <c r="F371" s="236">
        <v>0</v>
      </c>
      <c r="G371" s="236">
        <v>0</v>
      </c>
      <c r="H371" s="236">
        <v>0</v>
      </c>
      <c r="I371" s="236">
        <v>0</v>
      </c>
      <c r="J371" s="236">
        <v>0</v>
      </c>
      <c r="K371" s="236">
        <v>0</v>
      </c>
      <c r="L371" s="236">
        <v>0</v>
      </c>
      <c r="M371" s="236">
        <v>0</v>
      </c>
      <c r="N371" s="236">
        <v>0</v>
      </c>
      <c r="O371" s="236">
        <v>0</v>
      </c>
      <c r="P371" s="236">
        <v>0</v>
      </c>
      <c r="Q371" s="236">
        <v>0</v>
      </c>
      <c r="R371" s="236">
        <v>0</v>
      </c>
      <c r="S371" s="236">
        <v>0</v>
      </c>
      <c r="T371" s="236">
        <v>0</v>
      </c>
      <c r="U371" s="236">
        <v>0</v>
      </c>
      <c r="V371" s="236">
        <v>0</v>
      </c>
      <c r="W371" s="236">
        <v>0</v>
      </c>
      <c r="X371" s="236">
        <v>0</v>
      </c>
      <c r="Y371" s="236">
        <v>0</v>
      </c>
      <c r="Z371" s="236">
        <v>0</v>
      </c>
      <c r="AA371" s="236">
        <v>0</v>
      </c>
      <c r="AB371" s="236">
        <v>0</v>
      </c>
      <c r="AC371" s="236">
        <v>0</v>
      </c>
      <c r="AD371" s="236">
        <v>20044.98</v>
      </c>
      <c r="AE371" s="236">
        <v>25294.86</v>
      </c>
      <c r="AF371" s="236">
        <v>7199.34</v>
      </c>
      <c r="AG371" s="236">
        <v>34323.119999999901</v>
      </c>
      <c r="AH371" s="236">
        <v>65294.34</v>
      </c>
      <c r="AI371" s="236">
        <v>36304.080000000002</v>
      </c>
      <c r="AJ371" s="236">
        <v>-17171.16</v>
      </c>
      <c r="AK371" s="236">
        <v>0</v>
      </c>
      <c r="AL371" s="236">
        <v>0</v>
      </c>
      <c r="AM371" s="236">
        <v>0</v>
      </c>
      <c r="AN371" s="236">
        <v>171289.55999999901</v>
      </c>
      <c r="AO371" s="236">
        <v>0</v>
      </c>
      <c r="AP371" s="236">
        <v>0</v>
      </c>
      <c r="AQ371" s="236">
        <v>0</v>
      </c>
      <c r="AR371" s="236">
        <v>0</v>
      </c>
      <c r="AS371" s="236">
        <v>0</v>
      </c>
      <c r="AT371" s="236">
        <v>0</v>
      </c>
      <c r="AU371" s="236">
        <v>0</v>
      </c>
      <c r="AV371" s="236">
        <v>0</v>
      </c>
      <c r="AW371" s="236">
        <v>0</v>
      </c>
      <c r="AX371" s="236">
        <v>0</v>
      </c>
      <c r="AY371" s="236">
        <v>0</v>
      </c>
      <c r="AZ371" s="236">
        <v>0</v>
      </c>
      <c r="BA371" s="236">
        <v>0</v>
      </c>
      <c r="BB371" s="236">
        <v>0</v>
      </c>
      <c r="BC371" s="236">
        <v>0</v>
      </c>
      <c r="BD371" s="236">
        <v>0</v>
      </c>
      <c r="BE371" s="236">
        <v>0</v>
      </c>
      <c r="BF371" s="236">
        <v>0</v>
      </c>
      <c r="BG371" s="236">
        <v>0</v>
      </c>
      <c r="BH371" s="236">
        <v>0</v>
      </c>
      <c r="BI371" s="236">
        <v>0</v>
      </c>
      <c r="BJ371" s="236">
        <v>0</v>
      </c>
      <c r="BK371" s="236">
        <v>0</v>
      </c>
      <c r="BL371" s="236">
        <v>0</v>
      </c>
      <c r="BM371" s="236">
        <v>0</v>
      </c>
      <c r="BN371" s="236">
        <v>0</v>
      </c>
      <c r="BO371" s="236">
        <v>0</v>
      </c>
      <c r="BP371" s="236">
        <v>0</v>
      </c>
      <c r="BQ371" s="236">
        <v>0</v>
      </c>
      <c r="BR371" s="236">
        <v>0</v>
      </c>
      <c r="BS371" s="236">
        <v>0</v>
      </c>
      <c r="BT371" s="236">
        <v>0</v>
      </c>
      <c r="BU371" s="236">
        <v>0</v>
      </c>
      <c r="BV371" s="236">
        <v>0</v>
      </c>
      <c r="BW371" s="236">
        <v>0</v>
      </c>
      <c r="BX371" s="236">
        <v>0</v>
      </c>
      <c r="BY371" s="236">
        <v>0</v>
      </c>
      <c r="BZ371" s="236">
        <v>0</v>
      </c>
      <c r="CA371" s="236">
        <v>0</v>
      </c>
      <c r="CB371" s="236">
        <v>0</v>
      </c>
      <c r="CC371" s="236">
        <v>0</v>
      </c>
      <c r="CD371" s="236">
        <v>0</v>
      </c>
      <c r="CE371" s="236">
        <v>0</v>
      </c>
      <c r="CF371" s="236">
        <v>0</v>
      </c>
      <c r="CG371" s="236">
        <v>0</v>
      </c>
      <c r="CH371" s="236">
        <v>0</v>
      </c>
      <c r="CI371" s="236">
        <v>0</v>
      </c>
      <c r="CJ371" s="236">
        <v>0</v>
      </c>
      <c r="CK371" s="236">
        <v>0</v>
      </c>
      <c r="CL371" s="236">
        <v>0</v>
      </c>
      <c r="CM371" s="236">
        <v>0</v>
      </c>
      <c r="CN371" s="236">
        <v>0</v>
      </c>
      <c r="CO371" s="236">
        <v>0</v>
      </c>
      <c r="CP371" s="236">
        <v>0</v>
      </c>
      <c r="CQ371" s="236">
        <v>0</v>
      </c>
      <c r="CR371" s="236">
        <v>0</v>
      </c>
      <c r="CS371" s="236">
        <v>0</v>
      </c>
      <c r="CT371" s="236">
        <v>0</v>
      </c>
      <c r="CU371" s="236">
        <v>0</v>
      </c>
      <c r="CV371" s="236">
        <v>0</v>
      </c>
      <c r="CW371" s="236">
        <v>0</v>
      </c>
      <c r="CX371" s="236">
        <v>0</v>
      </c>
      <c r="CY371" s="236">
        <v>0</v>
      </c>
      <c r="CZ371" s="236">
        <v>0</v>
      </c>
      <c r="DA371" s="236">
        <v>0</v>
      </c>
    </row>
    <row r="372" spans="1:105">
      <c r="A372" s="242" t="s">
        <v>1748</v>
      </c>
      <c r="B372" s="236">
        <v>0</v>
      </c>
      <c r="C372" s="236">
        <v>0</v>
      </c>
      <c r="D372" s="236">
        <v>0</v>
      </c>
      <c r="E372" s="236">
        <v>0</v>
      </c>
      <c r="F372" s="236">
        <v>0</v>
      </c>
      <c r="G372" s="236">
        <v>0</v>
      </c>
      <c r="H372" s="236">
        <v>0</v>
      </c>
      <c r="I372" s="236">
        <v>0</v>
      </c>
      <c r="J372" s="236">
        <v>0</v>
      </c>
      <c r="K372" s="236">
        <v>0</v>
      </c>
      <c r="L372" s="236">
        <v>0</v>
      </c>
      <c r="M372" s="236">
        <v>0</v>
      </c>
      <c r="N372" s="236">
        <v>0</v>
      </c>
      <c r="O372" s="236">
        <v>0</v>
      </c>
      <c r="P372" s="236">
        <v>0</v>
      </c>
      <c r="Q372" s="236">
        <v>0</v>
      </c>
      <c r="R372" s="236">
        <v>0</v>
      </c>
      <c r="S372" s="236">
        <v>0</v>
      </c>
      <c r="T372" s="236">
        <v>0</v>
      </c>
      <c r="U372" s="236">
        <v>0</v>
      </c>
      <c r="V372" s="236">
        <v>0</v>
      </c>
      <c r="W372" s="236">
        <v>0</v>
      </c>
      <c r="X372" s="236">
        <v>0</v>
      </c>
      <c r="Y372" s="236">
        <v>0</v>
      </c>
      <c r="Z372" s="236">
        <v>0</v>
      </c>
      <c r="AA372" s="236">
        <v>0</v>
      </c>
      <c r="AB372" s="236">
        <v>0</v>
      </c>
      <c r="AC372" s="236">
        <v>0</v>
      </c>
      <c r="AD372" s="236">
        <v>0</v>
      </c>
      <c r="AE372" s="236">
        <v>0</v>
      </c>
      <c r="AF372" s="236">
        <v>0</v>
      </c>
      <c r="AG372" s="236">
        <v>0</v>
      </c>
      <c r="AH372" s="236">
        <v>0</v>
      </c>
      <c r="AI372" s="236">
        <v>0</v>
      </c>
      <c r="AJ372" s="236">
        <v>0</v>
      </c>
      <c r="AK372" s="236">
        <v>0</v>
      </c>
      <c r="AL372" s="236">
        <v>0</v>
      </c>
      <c r="AM372" s="236">
        <v>0</v>
      </c>
      <c r="AN372" s="236">
        <v>0</v>
      </c>
      <c r="AO372" s="236">
        <v>0</v>
      </c>
      <c r="AP372" s="236">
        <v>0</v>
      </c>
      <c r="AQ372" s="236">
        <v>0</v>
      </c>
      <c r="AR372" s="236">
        <v>0</v>
      </c>
      <c r="AS372" s="236">
        <v>0</v>
      </c>
      <c r="AT372" s="236">
        <v>0</v>
      </c>
      <c r="AU372" s="236">
        <v>0</v>
      </c>
      <c r="AV372" s="236">
        <v>0</v>
      </c>
      <c r="AW372" s="236">
        <v>0</v>
      </c>
      <c r="AX372" s="236">
        <v>0</v>
      </c>
      <c r="AY372" s="236">
        <v>0</v>
      </c>
      <c r="AZ372" s="236">
        <v>0</v>
      </c>
      <c r="BA372" s="236">
        <v>0</v>
      </c>
      <c r="BB372" s="236">
        <v>0</v>
      </c>
      <c r="BC372" s="236">
        <v>0</v>
      </c>
      <c r="BD372" s="236">
        <v>0</v>
      </c>
      <c r="BE372" s="236">
        <v>0</v>
      </c>
      <c r="BF372" s="236">
        <v>0</v>
      </c>
      <c r="BG372" s="236">
        <v>0</v>
      </c>
      <c r="BH372" s="236">
        <v>0</v>
      </c>
      <c r="BI372" s="236">
        <v>0</v>
      </c>
      <c r="BJ372" s="236">
        <v>0</v>
      </c>
      <c r="BK372" s="236">
        <v>0</v>
      </c>
      <c r="BL372" s="236">
        <v>0</v>
      </c>
      <c r="BM372" s="236">
        <v>0</v>
      </c>
      <c r="BN372" s="236">
        <v>0</v>
      </c>
      <c r="BO372" s="236">
        <v>0</v>
      </c>
      <c r="BP372" s="236">
        <v>0</v>
      </c>
      <c r="BQ372" s="236">
        <v>0</v>
      </c>
      <c r="BR372" s="236">
        <v>0</v>
      </c>
      <c r="BS372" s="236">
        <v>0</v>
      </c>
      <c r="BT372" s="236">
        <v>0</v>
      </c>
      <c r="BU372" s="236">
        <v>0</v>
      </c>
      <c r="BV372" s="236">
        <v>0</v>
      </c>
      <c r="BW372" s="236">
        <v>0</v>
      </c>
      <c r="BX372" s="236">
        <v>0</v>
      </c>
      <c r="BY372" s="236">
        <v>0</v>
      </c>
      <c r="BZ372" s="236">
        <v>0</v>
      </c>
      <c r="CA372" s="236">
        <v>0</v>
      </c>
      <c r="CB372" s="236">
        <v>0</v>
      </c>
      <c r="CC372" s="236">
        <v>0</v>
      </c>
      <c r="CD372" s="236">
        <v>0</v>
      </c>
      <c r="CE372" s="236">
        <v>0</v>
      </c>
      <c r="CF372" s="236">
        <v>0</v>
      </c>
      <c r="CG372" s="236">
        <v>0</v>
      </c>
      <c r="CH372" s="236">
        <v>0</v>
      </c>
      <c r="CI372" s="236">
        <v>0</v>
      </c>
      <c r="CJ372" s="236">
        <v>0</v>
      </c>
      <c r="CK372" s="236">
        <v>0</v>
      </c>
      <c r="CL372" s="236">
        <v>0</v>
      </c>
      <c r="CM372" s="236">
        <v>0</v>
      </c>
      <c r="CN372" s="236">
        <v>0</v>
      </c>
      <c r="CO372" s="236">
        <v>0</v>
      </c>
      <c r="CP372" s="236">
        <v>0</v>
      </c>
      <c r="CQ372" s="236">
        <v>0</v>
      </c>
      <c r="CR372" s="236">
        <v>0</v>
      </c>
      <c r="CS372" s="236">
        <v>0</v>
      </c>
      <c r="CT372" s="236">
        <v>0</v>
      </c>
      <c r="CU372" s="236">
        <v>0</v>
      </c>
      <c r="CV372" s="236">
        <v>0</v>
      </c>
      <c r="CW372" s="236">
        <v>0</v>
      </c>
      <c r="CX372" s="236">
        <v>0</v>
      </c>
      <c r="CY372" s="236">
        <v>0</v>
      </c>
      <c r="CZ372" s="236">
        <v>0</v>
      </c>
      <c r="DA372" s="236">
        <v>0</v>
      </c>
    </row>
    <row r="373" spans="1:105">
      <c r="A373" s="242" t="s">
        <v>1749</v>
      </c>
      <c r="B373" s="236">
        <v>0</v>
      </c>
      <c r="C373" s="236">
        <v>0</v>
      </c>
      <c r="D373" s="236">
        <v>0</v>
      </c>
      <c r="E373" s="236">
        <v>0</v>
      </c>
      <c r="F373" s="236">
        <v>0</v>
      </c>
      <c r="G373" s="236">
        <v>0</v>
      </c>
      <c r="H373" s="236">
        <v>0</v>
      </c>
      <c r="I373" s="236">
        <v>0</v>
      </c>
      <c r="J373" s="236">
        <v>0</v>
      </c>
      <c r="K373" s="236">
        <v>0</v>
      </c>
      <c r="L373" s="236">
        <v>0</v>
      </c>
      <c r="M373" s="236">
        <v>0</v>
      </c>
      <c r="N373" s="236">
        <v>0</v>
      </c>
      <c r="O373" s="236">
        <v>0</v>
      </c>
      <c r="P373" s="236">
        <v>0</v>
      </c>
      <c r="Q373" s="236">
        <v>0</v>
      </c>
      <c r="R373" s="236">
        <v>0</v>
      </c>
      <c r="S373" s="236">
        <v>0</v>
      </c>
      <c r="T373" s="236">
        <v>0</v>
      </c>
      <c r="U373" s="236">
        <v>0</v>
      </c>
      <c r="V373" s="236">
        <v>0</v>
      </c>
      <c r="W373" s="236">
        <v>0</v>
      </c>
      <c r="X373" s="236">
        <v>0</v>
      </c>
      <c r="Y373" s="236">
        <v>0</v>
      </c>
      <c r="Z373" s="236">
        <v>0</v>
      </c>
      <c r="AA373" s="236">
        <v>0</v>
      </c>
      <c r="AB373" s="236">
        <v>0</v>
      </c>
      <c r="AC373" s="236">
        <v>0</v>
      </c>
      <c r="AD373" s="236">
        <v>0</v>
      </c>
      <c r="AE373" s="236">
        <v>0</v>
      </c>
      <c r="AF373" s="236">
        <v>0</v>
      </c>
      <c r="AG373" s="236">
        <v>0</v>
      </c>
      <c r="AH373" s="236">
        <v>0</v>
      </c>
      <c r="AI373" s="236">
        <v>0</v>
      </c>
      <c r="AJ373" s="236">
        <v>0</v>
      </c>
      <c r="AK373" s="236">
        <v>0</v>
      </c>
      <c r="AL373" s="236">
        <v>0</v>
      </c>
      <c r="AM373" s="236">
        <v>0</v>
      </c>
      <c r="AN373" s="236">
        <v>0</v>
      </c>
      <c r="AO373" s="236">
        <v>0</v>
      </c>
      <c r="AP373" s="236">
        <v>0</v>
      </c>
      <c r="AQ373" s="236">
        <v>0</v>
      </c>
      <c r="AR373" s="236">
        <v>0</v>
      </c>
      <c r="AS373" s="236">
        <v>0</v>
      </c>
      <c r="AT373" s="236">
        <v>0</v>
      </c>
      <c r="AU373" s="236">
        <v>0</v>
      </c>
      <c r="AV373" s="236">
        <v>0</v>
      </c>
      <c r="AW373" s="236">
        <v>0</v>
      </c>
      <c r="AX373" s="236">
        <v>0</v>
      </c>
      <c r="AY373" s="236">
        <v>0</v>
      </c>
      <c r="AZ373" s="236">
        <v>0</v>
      </c>
      <c r="BA373" s="236">
        <v>0</v>
      </c>
      <c r="BB373" s="236">
        <v>0</v>
      </c>
      <c r="BC373" s="236">
        <v>0</v>
      </c>
      <c r="BD373" s="236">
        <v>0</v>
      </c>
      <c r="BE373" s="236">
        <v>0</v>
      </c>
      <c r="BF373" s="236">
        <v>0</v>
      </c>
      <c r="BG373" s="236">
        <v>0</v>
      </c>
      <c r="BH373" s="236">
        <v>0</v>
      </c>
      <c r="BI373" s="236">
        <v>0</v>
      </c>
      <c r="BJ373" s="236">
        <v>0</v>
      </c>
      <c r="BK373" s="236">
        <v>0</v>
      </c>
      <c r="BL373" s="236">
        <v>0</v>
      </c>
      <c r="BM373" s="236">
        <v>0</v>
      </c>
      <c r="BN373" s="236">
        <v>0</v>
      </c>
      <c r="BO373" s="236">
        <v>0</v>
      </c>
      <c r="BP373" s="236">
        <v>0</v>
      </c>
      <c r="BQ373" s="236">
        <v>0</v>
      </c>
      <c r="BR373" s="236">
        <v>0</v>
      </c>
      <c r="BS373" s="236">
        <v>0</v>
      </c>
      <c r="BT373" s="236">
        <v>0</v>
      </c>
      <c r="BU373" s="236">
        <v>0</v>
      </c>
      <c r="BV373" s="236">
        <v>0</v>
      </c>
      <c r="BW373" s="236">
        <v>0</v>
      </c>
      <c r="BX373" s="236">
        <v>0</v>
      </c>
      <c r="BY373" s="236">
        <v>0</v>
      </c>
      <c r="BZ373" s="236">
        <v>0</v>
      </c>
      <c r="CA373" s="236">
        <v>0</v>
      </c>
      <c r="CB373" s="236">
        <v>0</v>
      </c>
      <c r="CC373" s="236">
        <v>0</v>
      </c>
      <c r="CD373" s="236">
        <v>0</v>
      </c>
      <c r="CE373" s="236">
        <v>0</v>
      </c>
      <c r="CF373" s="236">
        <v>0</v>
      </c>
      <c r="CG373" s="236">
        <v>0</v>
      </c>
      <c r="CH373" s="236">
        <v>0</v>
      </c>
      <c r="CI373" s="236">
        <v>0</v>
      </c>
      <c r="CJ373" s="236">
        <v>0</v>
      </c>
      <c r="CK373" s="236">
        <v>0</v>
      </c>
      <c r="CL373" s="236">
        <v>0</v>
      </c>
      <c r="CM373" s="236">
        <v>0</v>
      </c>
      <c r="CN373" s="236">
        <v>0</v>
      </c>
      <c r="CO373" s="236">
        <v>0</v>
      </c>
      <c r="CP373" s="236">
        <v>0</v>
      </c>
      <c r="CQ373" s="236">
        <v>0</v>
      </c>
      <c r="CR373" s="236">
        <v>0</v>
      </c>
      <c r="CS373" s="236">
        <v>0</v>
      </c>
      <c r="CT373" s="236">
        <v>0</v>
      </c>
      <c r="CU373" s="236">
        <v>0</v>
      </c>
      <c r="CV373" s="236">
        <v>0</v>
      </c>
      <c r="CW373" s="236">
        <v>0</v>
      </c>
      <c r="CX373" s="236">
        <v>0</v>
      </c>
      <c r="CY373" s="236">
        <v>0</v>
      </c>
      <c r="CZ373" s="236">
        <v>0</v>
      </c>
      <c r="DA373" s="236">
        <v>0</v>
      </c>
    </row>
    <row r="374" spans="1:105">
      <c r="A374" s="242" t="s">
        <v>1750</v>
      </c>
      <c r="B374" s="236">
        <v>0</v>
      </c>
      <c r="C374" s="236">
        <v>0</v>
      </c>
      <c r="D374" s="236">
        <v>0</v>
      </c>
      <c r="E374" s="236">
        <v>0</v>
      </c>
      <c r="F374" s="236">
        <v>0</v>
      </c>
      <c r="G374" s="236">
        <v>0</v>
      </c>
      <c r="H374" s="236">
        <v>0</v>
      </c>
      <c r="I374" s="236">
        <v>0</v>
      </c>
      <c r="J374" s="236">
        <v>0</v>
      </c>
      <c r="K374" s="236">
        <v>0</v>
      </c>
      <c r="L374" s="236">
        <v>0</v>
      </c>
      <c r="M374" s="236">
        <v>0</v>
      </c>
      <c r="N374" s="236">
        <v>0</v>
      </c>
      <c r="O374" s="236">
        <v>0</v>
      </c>
      <c r="P374" s="236">
        <v>0</v>
      </c>
      <c r="Q374" s="236">
        <v>0</v>
      </c>
      <c r="R374" s="236">
        <v>0</v>
      </c>
      <c r="S374" s="236">
        <v>0</v>
      </c>
      <c r="T374" s="236">
        <v>0</v>
      </c>
      <c r="U374" s="236">
        <v>0</v>
      </c>
      <c r="V374" s="236">
        <v>0</v>
      </c>
      <c r="W374" s="236">
        <v>0</v>
      </c>
      <c r="X374" s="236">
        <v>0</v>
      </c>
      <c r="Y374" s="236">
        <v>0</v>
      </c>
      <c r="Z374" s="236">
        <v>0</v>
      </c>
      <c r="AA374" s="236">
        <v>0</v>
      </c>
      <c r="AB374" s="236">
        <v>0</v>
      </c>
      <c r="AC374" s="236">
        <v>0</v>
      </c>
      <c r="AD374" s="236">
        <v>0</v>
      </c>
      <c r="AE374" s="236">
        <v>0</v>
      </c>
      <c r="AF374" s="236">
        <v>0</v>
      </c>
      <c r="AG374" s="236">
        <v>0</v>
      </c>
      <c r="AH374" s="236">
        <v>0</v>
      </c>
      <c r="AI374" s="236">
        <v>0</v>
      </c>
      <c r="AJ374" s="236">
        <v>0</v>
      </c>
      <c r="AK374" s="236">
        <v>0</v>
      </c>
      <c r="AL374" s="236">
        <v>0</v>
      </c>
      <c r="AM374" s="236">
        <v>0</v>
      </c>
      <c r="AN374" s="236">
        <v>0</v>
      </c>
      <c r="AO374" s="236">
        <v>0</v>
      </c>
      <c r="AP374" s="236">
        <v>0</v>
      </c>
      <c r="AQ374" s="236">
        <v>0</v>
      </c>
      <c r="AR374" s="236">
        <v>0</v>
      </c>
      <c r="AS374" s="236">
        <v>0</v>
      </c>
      <c r="AT374" s="236">
        <v>0</v>
      </c>
      <c r="AU374" s="236">
        <v>0</v>
      </c>
      <c r="AV374" s="236">
        <v>0</v>
      </c>
      <c r="AW374" s="236">
        <v>0</v>
      </c>
      <c r="AX374" s="236">
        <v>0</v>
      </c>
      <c r="AY374" s="236">
        <v>0</v>
      </c>
      <c r="AZ374" s="236">
        <v>0</v>
      </c>
      <c r="BA374" s="236">
        <v>0</v>
      </c>
      <c r="BB374" s="236">
        <v>0</v>
      </c>
      <c r="BC374" s="236">
        <v>0</v>
      </c>
      <c r="BD374" s="236">
        <v>0</v>
      </c>
      <c r="BE374" s="236">
        <v>0</v>
      </c>
      <c r="BF374" s="236">
        <v>0</v>
      </c>
      <c r="BG374" s="236">
        <v>0</v>
      </c>
      <c r="BH374" s="236">
        <v>0</v>
      </c>
      <c r="BI374" s="236">
        <v>0</v>
      </c>
      <c r="BJ374" s="236">
        <v>0</v>
      </c>
      <c r="BK374" s="236">
        <v>0</v>
      </c>
      <c r="BL374" s="236">
        <v>0</v>
      </c>
      <c r="BM374" s="236">
        <v>0</v>
      </c>
      <c r="BN374" s="236">
        <v>0</v>
      </c>
      <c r="BO374" s="236">
        <v>0</v>
      </c>
      <c r="BP374" s="236">
        <v>0</v>
      </c>
      <c r="BQ374" s="236">
        <v>0</v>
      </c>
      <c r="BR374" s="236">
        <v>0</v>
      </c>
      <c r="BS374" s="236">
        <v>0</v>
      </c>
      <c r="BT374" s="236">
        <v>0</v>
      </c>
      <c r="BU374" s="236">
        <v>0</v>
      </c>
      <c r="BV374" s="236">
        <v>0</v>
      </c>
      <c r="BW374" s="236">
        <v>0</v>
      </c>
      <c r="BX374" s="236">
        <v>0</v>
      </c>
      <c r="BY374" s="236">
        <v>0</v>
      </c>
      <c r="BZ374" s="236">
        <v>0</v>
      </c>
      <c r="CA374" s="236">
        <v>0</v>
      </c>
      <c r="CB374" s="236">
        <v>0</v>
      </c>
      <c r="CC374" s="236">
        <v>0</v>
      </c>
      <c r="CD374" s="236">
        <v>0</v>
      </c>
      <c r="CE374" s="236">
        <v>0</v>
      </c>
      <c r="CF374" s="236">
        <v>0</v>
      </c>
      <c r="CG374" s="236">
        <v>0</v>
      </c>
      <c r="CH374" s="236">
        <v>0</v>
      </c>
      <c r="CI374" s="236">
        <v>0</v>
      </c>
      <c r="CJ374" s="236">
        <v>0</v>
      </c>
      <c r="CK374" s="236">
        <v>0</v>
      </c>
      <c r="CL374" s="236">
        <v>0</v>
      </c>
      <c r="CM374" s="236">
        <v>0</v>
      </c>
      <c r="CN374" s="236">
        <v>0</v>
      </c>
      <c r="CO374" s="236">
        <v>0</v>
      </c>
      <c r="CP374" s="236">
        <v>0</v>
      </c>
      <c r="CQ374" s="236">
        <v>0</v>
      </c>
      <c r="CR374" s="236">
        <v>0</v>
      </c>
      <c r="CS374" s="236">
        <v>0</v>
      </c>
      <c r="CT374" s="236">
        <v>0</v>
      </c>
      <c r="CU374" s="236">
        <v>0</v>
      </c>
      <c r="CV374" s="236">
        <v>0</v>
      </c>
      <c r="CW374" s="236">
        <v>0</v>
      </c>
      <c r="CX374" s="236">
        <v>0</v>
      </c>
      <c r="CY374" s="236">
        <v>0</v>
      </c>
      <c r="CZ374" s="236">
        <v>0</v>
      </c>
      <c r="DA374" s="236">
        <v>0</v>
      </c>
    </row>
    <row r="375" spans="1:105">
      <c r="A375" s="242" t="s">
        <v>1751</v>
      </c>
      <c r="B375" s="236">
        <v>0</v>
      </c>
      <c r="C375" s="236">
        <v>0</v>
      </c>
      <c r="D375" s="236">
        <v>0</v>
      </c>
      <c r="E375" s="236">
        <v>0</v>
      </c>
      <c r="F375" s="236">
        <v>0</v>
      </c>
      <c r="G375" s="236">
        <v>0</v>
      </c>
      <c r="H375" s="236">
        <v>0</v>
      </c>
      <c r="I375" s="236">
        <v>0</v>
      </c>
      <c r="J375" s="236">
        <v>0</v>
      </c>
      <c r="K375" s="236">
        <v>0</v>
      </c>
      <c r="L375" s="236">
        <v>0</v>
      </c>
      <c r="M375" s="236">
        <v>0</v>
      </c>
      <c r="N375" s="236">
        <v>0</v>
      </c>
      <c r="O375" s="236">
        <v>0</v>
      </c>
      <c r="P375" s="236">
        <v>0</v>
      </c>
      <c r="Q375" s="236">
        <v>0</v>
      </c>
      <c r="R375" s="236">
        <v>0</v>
      </c>
      <c r="S375" s="236">
        <v>0</v>
      </c>
      <c r="T375" s="236">
        <v>0</v>
      </c>
      <c r="U375" s="236">
        <v>0</v>
      </c>
      <c r="V375" s="236">
        <v>0</v>
      </c>
      <c r="W375" s="236">
        <v>0</v>
      </c>
      <c r="X375" s="236">
        <v>0</v>
      </c>
      <c r="Y375" s="236">
        <v>0</v>
      </c>
      <c r="Z375" s="236">
        <v>0</v>
      </c>
      <c r="AA375" s="236">
        <v>0</v>
      </c>
      <c r="AB375" s="236">
        <v>0</v>
      </c>
      <c r="AC375" s="236">
        <v>0</v>
      </c>
      <c r="AD375" s="236">
        <v>-6355.08</v>
      </c>
      <c r="AE375" s="236">
        <v>-4693.92</v>
      </c>
      <c r="AF375" s="236">
        <v>-5629.5</v>
      </c>
      <c r="AG375" s="236">
        <v>-17046.419999999998</v>
      </c>
      <c r="AH375" s="236">
        <v>-56427.06</v>
      </c>
      <c r="AI375" s="236">
        <v>-66293.52</v>
      </c>
      <c r="AJ375" s="236">
        <v>-59906.3999999999</v>
      </c>
      <c r="AK375" s="236">
        <v>0</v>
      </c>
      <c r="AL375" s="236">
        <v>0</v>
      </c>
      <c r="AM375" s="236">
        <v>0</v>
      </c>
      <c r="AN375" s="236">
        <v>-216351.9</v>
      </c>
      <c r="AO375" s="236">
        <v>0</v>
      </c>
      <c r="AP375" s="236">
        <v>0</v>
      </c>
      <c r="AQ375" s="236">
        <v>0</v>
      </c>
      <c r="AR375" s="236">
        <v>0</v>
      </c>
      <c r="AS375" s="236">
        <v>0</v>
      </c>
      <c r="AT375" s="236">
        <v>0</v>
      </c>
      <c r="AU375" s="236">
        <v>0</v>
      </c>
      <c r="AV375" s="236">
        <v>0</v>
      </c>
      <c r="AW375" s="236">
        <v>0</v>
      </c>
      <c r="AX375" s="236">
        <v>0</v>
      </c>
      <c r="AY375" s="236">
        <v>0</v>
      </c>
      <c r="AZ375" s="236">
        <v>0</v>
      </c>
      <c r="BA375" s="236">
        <v>0</v>
      </c>
      <c r="BB375" s="236">
        <v>0</v>
      </c>
      <c r="BC375" s="236">
        <v>0</v>
      </c>
      <c r="BD375" s="236">
        <v>0</v>
      </c>
      <c r="BE375" s="236">
        <v>0</v>
      </c>
      <c r="BF375" s="236">
        <v>0</v>
      </c>
      <c r="BG375" s="236">
        <v>0</v>
      </c>
      <c r="BH375" s="236">
        <v>0</v>
      </c>
      <c r="BI375" s="236">
        <v>0</v>
      </c>
      <c r="BJ375" s="236">
        <v>0</v>
      </c>
      <c r="BK375" s="236">
        <v>0</v>
      </c>
      <c r="BL375" s="236">
        <v>0</v>
      </c>
      <c r="BM375" s="236">
        <v>0</v>
      </c>
      <c r="BN375" s="236">
        <v>0</v>
      </c>
      <c r="BO375" s="236">
        <v>0</v>
      </c>
      <c r="BP375" s="236">
        <v>0</v>
      </c>
      <c r="BQ375" s="236">
        <v>0</v>
      </c>
      <c r="BR375" s="236">
        <v>0</v>
      </c>
      <c r="BS375" s="236">
        <v>0</v>
      </c>
      <c r="BT375" s="236">
        <v>0</v>
      </c>
      <c r="BU375" s="236">
        <v>0</v>
      </c>
      <c r="BV375" s="236">
        <v>0</v>
      </c>
      <c r="BW375" s="236">
        <v>0</v>
      </c>
      <c r="BX375" s="236">
        <v>0</v>
      </c>
      <c r="BY375" s="236">
        <v>0</v>
      </c>
      <c r="BZ375" s="236">
        <v>0</v>
      </c>
      <c r="CA375" s="236">
        <v>0</v>
      </c>
      <c r="CB375" s="236">
        <v>0</v>
      </c>
      <c r="CC375" s="236">
        <v>0</v>
      </c>
      <c r="CD375" s="236">
        <v>0</v>
      </c>
      <c r="CE375" s="236">
        <v>0</v>
      </c>
      <c r="CF375" s="236">
        <v>0</v>
      </c>
      <c r="CG375" s="236">
        <v>0</v>
      </c>
      <c r="CH375" s="236">
        <v>0</v>
      </c>
      <c r="CI375" s="236">
        <v>0</v>
      </c>
      <c r="CJ375" s="236">
        <v>0</v>
      </c>
      <c r="CK375" s="236">
        <v>0</v>
      </c>
      <c r="CL375" s="236">
        <v>0</v>
      </c>
      <c r="CM375" s="236">
        <v>0</v>
      </c>
      <c r="CN375" s="236">
        <v>0</v>
      </c>
      <c r="CO375" s="236">
        <v>0</v>
      </c>
      <c r="CP375" s="236">
        <v>0</v>
      </c>
      <c r="CQ375" s="236">
        <v>0</v>
      </c>
      <c r="CR375" s="236">
        <v>0</v>
      </c>
      <c r="CS375" s="236">
        <v>0</v>
      </c>
      <c r="CT375" s="236">
        <v>0</v>
      </c>
      <c r="CU375" s="236">
        <v>0</v>
      </c>
      <c r="CV375" s="236">
        <v>0</v>
      </c>
      <c r="CW375" s="236">
        <v>0</v>
      </c>
      <c r="CX375" s="236">
        <v>0</v>
      </c>
      <c r="CY375" s="236">
        <v>0</v>
      </c>
      <c r="CZ375" s="236">
        <v>0</v>
      </c>
      <c r="DA375" s="236">
        <v>0</v>
      </c>
    </row>
    <row r="376" spans="1:105">
      <c r="A376" s="242" t="s">
        <v>1752</v>
      </c>
      <c r="B376" s="236">
        <v>0</v>
      </c>
      <c r="C376" s="236">
        <v>0</v>
      </c>
      <c r="D376" s="236">
        <v>0</v>
      </c>
      <c r="E376" s="236">
        <v>0</v>
      </c>
      <c r="F376" s="236">
        <v>0</v>
      </c>
      <c r="G376" s="236">
        <v>0</v>
      </c>
      <c r="H376" s="236">
        <v>0</v>
      </c>
      <c r="I376" s="236">
        <v>0</v>
      </c>
      <c r="J376" s="236">
        <v>0</v>
      </c>
      <c r="K376" s="236">
        <v>0</v>
      </c>
      <c r="L376" s="236">
        <v>0</v>
      </c>
      <c r="M376" s="236">
        <v>0</v>
      </c>
      <c r="N376" s="236">
        <v>0</v>
      </c>
      <c r="O376" s="236">
        <v>0</v>
      </c>
      <c r="P376" s="236">
        <v>0</v>
      </c>
      <c r="Q376" s="236">
        <v>0</v>
      </c>
      <c r="R376" s="236">
        <v>0</v>
      </c>
      <c r="S376" s="236">
        <v>0</v>
      </c>
      <c r="T376" s="236">
        <v>0</v>
      </c>
      <c r="U376" s="236">
        <v>0</v>
      </c>
      <c r="V376" s="236">
        <v>0</v>
      </c>
      <c r="W376" s="236">
        <v>0</v>
      </c>
      <c r="X376" s="236">
        <v>0</v>
      </c>
      <c r="Y376" s="236">
        <v>0</v>
      </c>
      <c r="Z376" s="236">
        <v>0</v>
      </c>
      <c r="AA376" s="236">
        <v>0</v>
      </c>
      <c r="AB376" s="236">
        <v>0</v>
      </c>
      <c r="AC376" s="236">
        <v>0</v>
      </c>
      <c r="AD376" s="236">
        <v>527968.43999999994</v>
      </c>
      <c r="AE376" s="236">
        <v>479964.83999999898</v>
      </c>
      <c r="AF376" s="236">
        <v>847097.34</v>
      </c>
      <c r="AG376" s="236">
        <v>377799.3</v>
      </c>
      <c r="AH376" s="236">
        <v>1191098.52</v>
      </c>
      <c r="AI376" s="236">
        <v>1167004.3799999999</v>
      </c>
      <c r="AJ376" s="236">
        <v>654488.1</v>
      </c>
      <c r="AK376" s="236">
        <v>0</v>
      </c>
      <c r="AL376" s="236">
        <v>0</v>
      </c>
      <c r="AM376" s="236">
        <v>0</v>
      </c>
      <c r="AN376" s="236">
        <v>5245420.92</v>
      </c>
      <c r="AO376" s="236">
        <v>0</v>
      </c>
      <c r="AP376" s="236">
        <v>0</v>
      </c>
      <c r="AQ376" s="236">
        <v>0</v>
      </c>
      <c r="AR376" s="236">
        <v>0</v>
      </c>
      <c r="AS376" s="236">
        <v>0</v>
      </c>
      <c r="AT376" s="236">
        <v>0</v>
      </c>
      <c r="AU376" s="236">
        <v>0</v>
      </c>
      <c r="AV376" s="236">
        <v>0</v>
      </c>
      <c r="AW376" s="236">
        <v>0</v>
      </c>
      <c r="AX376" s="236">
        <v>0</v>
      </c>
      <c r="AY376" s="236">
        <v>0</v>
      </c>
      <c r="AZ376" s="236">
        <v>0</v>
      </c>
      <c r="BA376" s="236">
        <v>0</v>
      </c>
      <c r="BB376" s="236">
        <v>0</v>
      </c>
      <c r="BC376" s="236">
        <v>0</v>
      </c>
      <c r="BD376" s="236">
        <v>0</v>
      </c>
      <c r="BE376" s="236">
        <v>0</v>
      </c>
      <c r="BF376" s="236">
        <v>0</v>
      </c>
      <c r="BG376" s="236">
        <v>0</v>
      </c>
      <c r="BH376" s="236">
        <v>0</v>
      </c>
      <c r="BI376" s="236">
        <v>0</v>
      </c>
      <c r="BJ376" s="236">
        <v>0</v>
      </c>
      <c r="BK376" s="236">
        <v>0</v>
      </c>
      <c r="BL376" s="236">
        <v>0</v>
      </c>
      <c r="BM376" s="236">
        <v>0</v>
      </c>
      <c r="BN376" s="236">
        <v>0</v>
      </c>
      <c r="BO376" s="236">
        <v>0</v>
      </c>
      <c r="BP376" s="236">
        <v>0</v>
      </c>
      <c r="BQ376" s="236">
        <v>0</v>
      </c>
      <c r="BR376" s="236">
        <v>0</v>
      </c>
      <c r="BS376" s="236">
        <v>0</v>
      </c>
      <c r="BT376" s="236">
        <v>0</v>
      </c>
      <c r="BU376" s="236">
        <v>0</v>
      </c>
      <c r="BV376" s="236">
        <v>0</v>
      </c>
      <c r="BW376" s="236">
        <v>0</v>
      </c>
      <c r="BX376" s="236">
        <v>0</v>
      </c>
      <c r="BY376" s="236">
        <v>0</v>
      </c>
      <c r="BZ376" s="236">
        <v>0</v>
      </c>
      <c r="CA376" s="236">
        <v>0</v>
      </c>
      <c r="CB376" s="236">
        <v>0</v>
      </c>
      <c r="CC376" s="236">
        <v>0</v>
      </c>
      <c r="CD376" s="236">
        <v>0</v>
      </c>
      <c r="CE376" s="236">
        <v>0</v>
      </c>
      <c r="CF376" s="236">
        <v>0</v>
      </c>
      <c r="CG376" s="236">
        <v>0</v>
      </c>
      <c r="CH376" s="236">
        <v>0</v>
      </c>
      <c r="CI376" s="236">
        <v>0</v>
      </c>
      <c r="CJ376" s="236">
        <v>0</v>
      </c>
      <c r="CK376" s="236">
        <v>0</v>
      </c>
      <c r="CL376" s="236">
        <v>0</v>
      </c>
      <c r="CM376" s="236">
        <v>0</v>
      </c>
      <c r="CN376" s="236">
        <v>0</v>
      </c>
      <c r="CO376" s="236">
        <v>0</v>
      </c>
      <c r="CP376" s="236">
        <v>0</v>
      </c>
      <c r="CQ376" s="236">
        <v>0</v>
      </c>
      <c r="CR376" s="236">
        <v>0</v>
      </c>
      <c r="CS376" s="236">
        <v>0</v>
      </c>
      <c r="CT376" s="236">
        <v>0</v>
      </c>
      <c r="CU376" s="236">
        <v>0</v>
      </c>
      <c r="CV376" s="236">
        <v>0</v>
      </c>
      <c r="CW376" s="236">
        <v>0</v>
      </c>
      <c r="CX376" s="236">
        <v>0</v>
      </c>
      <c r="CY376" s="236">
        <v>0</v>
      </c>
      <c r="CZ376" s="236">
        <v>0</v>
      </c>
      <c r="DA376" s="236">
        <v>0</v>
      </c>
    </row>
    <row r="377" spans="1:105">
      <c r="A377" s="242" t="s">
        <v>1753</v>
      </c>
      <c r="B377" s="236">
        <v>0</v>
      </c>
      <c r="C377" s="236">
        <v>0</v>
      </c>
      <c r="D377" s="236">
        <v>0</v>
      </c>
      <c r="E377" s="236">
        <v>0</v>
      </c>
      <c r="F377" s="236">
        <v>0</v>
      </c>
      <c r="G377" s="236">
        <v>0</v>
      </c>
      <c r="H377" s="236">
        <v>0</v>
      </c>
      <c r="I377" s="236">
        <v>0</v>
      </c>
      <c r="J377" s="236">
        <v>0</v>
      </c>
      <c r="K377" s="236">
        <v>0</v>
      </c>
      <c r="L377" s="236">
        <v>0</v>
      </c>
      <c r="M377" s="236">
        <v>0</v>
      </c>
      <c r="N377" s="236">
        <v>0</v>
      </c>
      <c r="O377" s="236">
        <v>0</v>
      </c>
      <c r="P377" s="236">
        <v>0</v>
      </c>
      <c r="Q377" s="236">
        <v>0</v>
      </c>
      <c r="R377" s="236">
        <v>0</v>
      </c>
      <c r="S377" s="236">
        <v>0</v>
      </c>
      <c r="T377" s="236">
        <v>0</v>
      </c>
      <c r="U377" s="236">
        <v>0</v>
      </c>
      <c r="V377" s="236">
        <v>0</v>
      </c>
      <c r="W377" s="236">
        <v>0</v>
      </c>
      <c r="X377" s="236">
        <v>0</v>
      </c>
      <c r="Y377" s="236">
        <v>0</v>
      </c>
      <c r="Z377" s="236">
        <v>0</v>
      </c>
      <c r="AA377" s="236">
        <v>0</v>
      </c>
      <c r="AB377" s="236">
        <v>0</v>
      </c>
      <c r="AC377" s="236">
        <v>0</v>
      </c>
      <c r="AD377" s="236">
        <v>-1459.62</v>
      </c>
      <c r="AE377" s="236">
        <v>-9.48</v>
      </c>
      <c r="AF377" s="236">
        <v>-9.48</v>
      </c>
      <c r="AG377" s="236">
        <v>-5864.16</v>
      </c>
      <c r="AH377" s="236">
        <v>-5918.28</v>
      </c>
      <c r="AI377" s="236">
        <v>-1529.1</v>
      </c>
      <c r="AJ377" s="236">
        <v>-78.959999999999994</v>
      </c>
      <c r="AK377" s="236">
        <v>0</v>
      </c>
      <c r="AL377" s="236">
        <v>0</v>
      </c>
      <c r="AM377" s="236">
        <v>0</v>
      </c>
      <c r="AN377" s="236">
        <v>-14869.08</v>
      </c>
      <c r="AO377" s="236">
        <v>0</v>
      </c>
      <c r="AP377" s="236">
        <v>0</v>
      </c>
      <c r="AQ377" s="236">
        <v>0</v>
      </c>
      <c r="AR377" s="236">
        <v>0</v>
      </c>
      <c r="AS377" s="236">
        <v>0</v>
      </c>
      <c r="AT377" s="236">
        <v>0</v>
      </c>
      <c r="AU377" s="236">
        <v>0</v>
      </c>
      <c r="AV377" s="236">
        <v>0</v>
      </c>
      <c r="AW377" s="236">
        <v>0</v>
      </c>
      <c r="AX377" s="236">
        <v>0</v>
      </c>
      <c r="AY377" s="236">
        <v>0</v>
      </c>
      <c r="AZ377" s="236">
        <v>0</v>
      </c>
      <c r="BA377" s="236">
        <v>0</v>
      </c>
      <c r="BB377" s="236">
        <v>0</v>
      </c>
      <c r="BC377" s="236">
        <v>0</v>
      </c>
      <c r="BD377" s="236">
        <v>0</v>
      </c>
      <c r="BE377" s="236">
        <v>0</v>
      </c>
      <c r="BF377" s="236">
        <v>0</v>
      </c>
      <c r="BG377" s="236">
        <v>0</v>
      </c>
      <c r="BH377" s="236">
        <v>0</v>
      </c>
      <c r="BI377" s="236">
        <v>0</v>
      </c>
      <c r="BJ377" s="236">
        <v>0</v>
      </c>
      <c r="BK377" s="236">
        <v>0</v>
      </c>
      <c r="BL377" s="236">
        <v>0</v>
      </c>
      <c r="BM377" s="236">
        <v>0</v>
      </c>
      <c r="BN377" s="236">
        <v>0</v>
      </c>
      <c r="BO377" s="236">
        <v>0</v>
      </c>
      <c r="BP377" s="236">
        <v>0</v>
      </c>
      <c r="BQ377" s="236">
        <v>0</v>
      </c>
      <c r="BR377" s="236">
        <v>0</v>
      </c>
      <c r="BS377" s="236">
        <v>0</v>
      </c>
      <c r="BT377" s="236">
        <v>0</v>
      </c>
      <c r="BU377" s="236">
        <v>0</v>
      </c>
      <c r="BV377" s="236">
        <v>0</v>
      </c>
      <c r="BW377" s="236">
        <v>0</v>
      </c>
      <c r="BX377" s="236">
        <v>0</v>
      </c>
      <c r="BY377" s="236">
        <v>0</v>
      </c>
      <c r="BZ377" s="236">
        <v>0</v>
      </c>
      <c r="CA377" s="236">
        <v>0</v>
      </c>
      <c r="CB377" s="236">
        <v>0</v>
      </c>
      <c r="CC377" s="236">
        <v>0</v>
      </c>
      <c r="CD377" s="236">
        <v>0</v>
      </c>
      <c r="CE377" s="236">
        <v>0</v>
      </c>
      <c r="CF377" s="236">
        <v>0</v>
      </c>
      <c r="CG377" s="236">
        <v>0</v>
      </c>
      <c r="CH377" s="236">
        <v>0</v>
      </c>
      <c r="CI377" s="236">
        <v>0</v>
      </c>
      <c r="CJ377" s="236">
        <v>0</v>
      </c>
      <c r="CK377" s="236">
        <v>0</v>
      </c>
      <c r="CL377" s="236">
        <v>0</v>
      </c>
      <c r="CM377" s="236">
        <v>0</v>
      </c>
      <c r="CN377" s="236">
        <v>0</v>
      </c>
      <c r="CO377" s="236">
        <v>0</v>
      </c>
      <c r="CP377" s="236">
        <v>0</v>
      </c>
      <c r="CQ377" s="236">
        <v>0</v>
      </c>
      <c r="CR377" s="236">
        <v>0</v>
      </c>
      <c r="CS377" s="236">
        <v>0</v>
      </c>
      <c r="CT377" s="236">
        <v>0</v>
      </c>
      <c r="CU377" s="236">
        <v>0</v>
      </c>
      <c r="CV377" s="236">
        <v>0</v>
      </c>
      <c r="CW377" s="236">
        <v>0</v>
      </c>
      <c r="CX377" s="236">
        <v>0</v>
      </c>
      <c r="CY377" s="236">
        <v>0</v>
      </c>
      <c r="CZ377" s="236">
        <v>0</v>
      </c>
      <c r="DA377" s="236">
        <v>0</v>
      </c>
    </row>
    <row r="378" spans="1:105">
      <c r="A378" s="242" t="s">
        <v>1754</v>
      </c>
      <c r="B378" s="236">
        <v>0</v>
      </c>
      <c r="C378" s="236">
        <v>0</v>
      </c>
      <c r="D378" s="236">
        <v>0</v>
      </c>
      <c r="E378" s="236">
        <v>0</v>
      </c>
      <c r="F378" s="236">
        <v>0</v>
      </c>
      <c r="G378" s="236">
        <v>0</v>
      </c>
      <c r="H378" s="236">
        <v>0</v>
      </c>
      <c r="I378" s="236">
        <v>0</v>
      </c>
      <c r="J378" s="236">
        <v>0</v>
      </c>
      <c r="K378" s="236">
        <v>0</v>
      </c>
      <c r="L378" s="236">
        <v>0</v>
      </c>
      <c r="M378" s="236">
        <v>0</v>
      </c>
      <c r="N378" s="236">
        <v>0</v>
      </c>
      <c r="O378" s="236">
        <v>0</v>
      </c>
      <c r="P378" s="236">
        <v>0</v>
      </c>
      <c r="Q378" s="236">
        <v>0</v>
      </c>
      <c r="R378" s="236">
        <v>0</v>
      </c>
      <c r="S378" s="236">
        <v>0</v>
      </c>
      <c r="T378" s="236">
        <v>0</v>
      </c>
      <c r="U378" s="236">
        <v>0</v>
      </c>
      <c r="V378" s="236">
        <v>0</v>
      </c>
      <c r="W378" s="236">
        <v>0</v>
      </c>
      <c r="X378" s="236">
        <v>0</v>
      </c>
      <c r="Y378" s="236">
        <v>0</v>
      </c>
      <c r="Z378" s="236">
        <v>0</v>
      </c>
      <c r="AA378" s="236">
        <v>0</v>
      </c>
      <c r="AB378" s="236">
        <v>0</v>
      </c>
      <c r="AC378" s="236">
        <v>0</v>
      </c>
      <c r="AD378" s="236">
        <v>1444.32</v>
      </c>
      <c r="AE378" s="236">
        <v>-5.76</v>
      </c>
      <c r="AF378" s="236">
        <v>-5.8199999999999896</v>
      </c>
      <c r="AG378" s="236">
        <v>5761.62</v>
      </c>
      <c r="AH378" s="236">
        <v>5728.44</v>
      </c>
      <c r="AI378" s="236">
        <v>1401.78</v>
      </c>
      <c r="AJ378" s="236">
        <v>-48.36</v>
      </c>
      <c r="AK378" s="236">
        <v>0</v>
      </c>
      <c r="AL378" s="236">
        <v>0</v>
      </c>
      <c r="AM378" s="236">
        <v>0</v>
      </c>
      <c r="AN378" s="236">
        <v>14276.22</v>
      </c>
      <c r="AO378" s="236">
        <v>0</v>
      </c>
      <c r="AP378" s="236">
        <v>0</v>
      </c>
      <c r="AQ378" s="236">
        <v>0</v>
      </c>
      <c r="AR378" s="236">
        <v>0</v>
      </c>
      <c r="AS378" s="236">
        <v>0</v>
      </c>
      <c r="AT378" s="236">
        <v>0</v>
      </c>
      <c r="AU378" s="236">
        <v>0</v>
      </c>
      <c r="AV378" s="236">
        <v>0</v>
      </c>
      <c r="AW378" s="236">
        <v>0</v>
      </c>
      <c r="AX378" s="236">
        <v>0</v>
      </c>
      <c r="AY378" s="236">
        <v>0</v>
      </c>
      <c r="AZ378" s="236">
        <v>0</v>
      </c>
      <c r="BA378" s="236">
        <v>0</v>
      </c>
      <c r="BB378" s="236">
        <v>0</v>
      </c>
      <c r="BC378" s="236">
        <v>0</v>
      </c>
      <c r="BD378" s="236">
        <v>0</v>
      </c>
      <c r="BE378" s="236">
        <v>0</v>
      </c>
      <c r="BF378" s="236">
        <v>0</v>
      </c>
      <c r="BG378" s="236">
        <v>0</v>
      </c>
      <c r="BH378" s="236">
        <v>0</v>
      </c>
      <c r="BI378" s="236">
        <v>0</v>
      </c>
      <c r="BJ378" s="236">
        <v>0</v>
      </c>
      <c r="BK378" s="236">
        <v>0</v>
      </c>
      <c r="BL378" s="236">
        <v>0</v>
      </c>
      <c r="BM378" s="236">
        <v>0</v>
      </c>
      <c r="BN378" s="236">
        <v>0</v>
      </c>
      <c r="BO378" s="236">
        <v>0</v>
      </c>
      <c r="BP378" s="236">
        <v>0</v>
      </c>
      <c r="BQ378" s="236">
        <v>0</v>
      </c>
      <c r="BR378" s="236">
        <v>0</v>
      </c>
      <c r="BS378" s="236">
        <v>0</v>
      </c>
      <c r="BT378" s="236">
        <v>0</v>
      </c>
      <c r="BU378" s="236">
        <v>0</v>
      </c>
      <c r="BV378" s="236">
        <v>0</v>
      </c>
      <c r="BW378" s="236">
        <v>0</v>
      </c>
      <c r="BX378" s="236">
        <v>0</v>
      </c>
      <c r="BY378" s="236">
        <v>0</v>
      </c>
      <c r="BZ378" s="236">
        <v>0</v>
      </c>
      <c r="CA378" s="236">
        <v>0</v>
      </c>
      <c r="CB378" s="236">
        <v>0</v>
      </c>
      <c r="CC378" s="236">
        <v>0</v>
      </c>
      <c r="CD378" s="236">
        <v>0</v>
      </c>
      <c r="CE378" s="236">
        <v>0</v>
      </c>
      <c r="CF378" s="236">
        <v>0</v>
      </c>
      <c r="CG378" s="236">
        <v>0</v>
      </c>
      <c r="CH378" s="236">
        <v>0</v>
      </c>
      <c r="CI378" s="236">
        <v>0</v>
      </c>
      <c r="CJ378" s="236">
        <v>0</v>
      </c>
      <c r="CK378" s="236">
        <v>0</v>
      </c>
      <c r="CL378" s="236">
        <v>0</v>
      </c>
      <c r="CM378" s="236">
        <v>0</v>
      </c>
      <c r="CN378" s="236">
        <v>0</v>
      </c>
      <c r="CO378" s="236">
        <v>0</v>
      </c>
      <c r="CP378" s="236">
        <v>0</v>
      </c>
      <c r="CQ378" s="236">
        <v>0</v>
      </c>
      <c r="CR378" s="236">
        <v>0</v>
      </c>
      <c r="CS378" s="236">
        <v>0</v>
      </c>
      <c r="CT378" s="236">
        <v>0</v>
      </c>
      <c r="CU378" s="236">
        <v>0</v>
      </c>
      <c r="CV378" s="236">
        <v>0</v>
      </c>
      <c r="CW378" s="236">
        <v>0</v>
      </c>
      <c r="CX378" s="236">
        <v>0</v>
      </c>
      <c r="CY378" s="236">
        <v>0</v>
      </c>
      <c r="CZ378" s="236">
        <v>0</v>
      </c>
      <c r="DA378" s="236">
        <v>0</v>
      </c>
    </row>
    <row r="379" spans="1:105">
      <c r="A379" s="242" t="s">
        <v>1755</v>
      </c>
      <c r="B379" s="236">
        <v>0</v>
      </c>
      <c r="C379" s="236">
        <v>0</v>
      </c>
      <c r="D379" s="236">
        <v>0</v>
      </c>
      <c r="E379" s="236">
        <v>0</v>
      </c>
      <c r="F379" s="236">
        <v>0</v>
      </c>
      <c r="G379" s="236">
        <v>0</v>
      </c>
      <c r="H379" s="236">
        <v>0</v>
      </c>
      <c r="I379" s="236">
        <v>0</v>
      </c>
      <c r="J379" s="236">
        <v>0</v>
      </c>
      <c r="K379" s="236">
        <v>0</v>
      </c>
      <c r="L379" s="236">
        <v>0</v>
      </c>
      <c r="M379" s="236">
        <v>0</v>
      </c>
      <c r="N379" s="236">
        <v>0</v>
      </c>
      <c r="O379" s="236">
        <v>0</v>
      </c>
      <c r="P379" s="236">
        <v>0</v>
      </c>
      <c r="Q379" s="236">
        <v>0</v>
      </c>
      <c r="R379" s="236">
        <v>0</v>
      </c>
      <c r="S379" s="236">
        <v>0</v>
      </c>
      <c r="T379" s="236">
        <v>0</v>
      </c>
      <c r="U379" s="236">
        <v>0</v>
      </c>
      <c r="V379" s="236">
        <v>0</v>
      </c>
      <c r="W379" s="236">
        <v>0</v>
      </c>
      <c r="X379" s="236">
        <v>0</v>
      </c>
      <c r="Y379" s="236">
        <v>0</v>
      </c>
      <c r="Z379" s="236">
        <v>0</v>
      </c>
      <c r="AA379" s="236">
        <v>0</v>
      </c>
      <c r="AB379" s="236">
        <v>0</v>
      </c>
      <c r="AC379" s="236">
        <v>0</v>
      </c>
      <c r="AD379" s="236">
        <v>0</v>
      </c>
      <c r="AE379" s="236">
        <v>0</v>
      </c>
      <c r="AF379" s="236">
        <v>0</v>
      </c>
      <c r="AG379" s="236">
        <v>0</v>
      </c>
      <c r="AH379" s="236">
        <v>0</v>
      </c>
      <c r="AI379" s="236">
        <v>0</v>
      </c>
      <c r="AJ379" s="236">
        <v>0</v>
      </c>
      <c r="AK379" s="236">
        <v>-5199765.72</v>
      </c>
      <c r="AL379" s="236">
        <v>0</v>
      </c>
      <c r="AM379" s="236">
        <v>0</v>
      </c>
      <c r="AN379" s="236">
        <v>-5199765.72</v>
      </c>
      <c r="AO379" s="236">
        <v>0</v>
      </c>
      <c r="AP379" s="236">
        <v>0</v>
      </c>
      <c r="AQ379" s="236">
        <v>0</v>
      </c>
      <c r="AR379" s="236">
        <v>0</v>
      </c>
      <c r="AS379" s="236">
        <v>0</v>
      </c>
      <c r="AT379" s="236">
        <v>0</v>
      </c>
      <c r="AU379" s="236">
        <v>0</v>
      </c>
      <c r="AV379" s="236">
        <v>0</v>
      </c>
      <c r="AW379" s="236">
        <v>0</v>
      </c>
      <c r="AX379" s="236">
        <v>0</v>
      </c>
      <c r="AY379" s="236">
        <v>0</v>
      </c>
      <c r="AZ379" s="236">
        <v>0</v>
      </c>
      <c r="BA379" s="236">
        <v>0</v>
      </c>
      <c r="BB379" s="236">
        <v>0</v>
      </c>
      <c r="BC379" s="236">
        <v>0</v>
      </c>
      <c r="BD379" s="236">
        <v>0</v>
      </c>
      <c r="BE379" s="236">
        <v>0</v>
      </c>
      <c r="BF379" s="236">
        <v>0</v>
      </c>
      <c r="BG379" s="236">
        <v>0</v>
      </c>
      <c r="BH379" s="236">
        <v>0</v>
      </c>
      <c r="BI379" s="236">
        <v>0</v>
      </c>
      <c r="BJ379" s="236">
        <v>0</v>
      </c>
      <c r="BK379" s="236">
        <v>0</v>
      </c>
      <c r="BL379" s="236">
        <v>0</v>
      </c>
      <c r="BM379" s="236">
        <v>0</v>
      </c>
      <c r="BN379" s="236">
        <v>0</v>
      </c>
      <c r="BO379" s="236">
        <v>0</v>
      </c>
      <c r="BP379" s="236">
        <v>0</v>
      </c>
      <c r="BQ379" s="236">
        <v>0</v>
      </c>
      <c r="BR379" s="236">
        <v>0</v>
      </c>
      <c r="BS379" s="236">
        <v>0</v>
      </c>
      <c r="BT379" s="236">
        <v>0</v>
      </c>
      <c r="BU379" s="236">
        <v>0</v>
      </c>
      <c r="BV379" s="236">
        <v>0</v>
      </c>
      <c r="BW379" s="236">
        <v>0</v>
      </c>
      <c r="BX379" s="236">
        <v>0</v>
      </c>
      <c r="BY379" s="236">
        <v>0</v>
      </c>
      <c r="BZ379" s="236">
        <v>0</v>
      </c>
      <c r="CA379" s="236">
        <v>0</v>
      </c>
      <c r="CB379" s="236">
        <v>0</v>
      </c>
      <c r="CC379" s="236">
        <v>0</v>
      </c>
      <c r="CD379" s="236">
        <v>0</v>
      </c>
      <c r="CE379" s="236">
        <v>0</v>
      </c>
      <c r="CF379" s="236">
        <v>0</v>
      </c>
      <c r="CG379" s="236">
        <v>0</v>
      </c>
      <c r="CH379" s="236">
        <v>0</v>
      </c>
      <c r="CI379" s="236">
        <v>0</v>
      </c>
      <c r="CJ379" s="236">
        <v>0</v>
      </c>
      <c r="CK379" s="236">
        <v>0</v>
      </c>
      <c r="CL379" s="236">
        <v>0</v>
      </c>
      <c r="CM379" s="236">
        <v>0</v>
      </c>
      <c r="CN379" s="236">
        <v>0</v>
      </c>
      <c r="CO379" s="236">
        <v>0</v>
      </c>
      <c r="CP379" s="236">
        <v>0</v>
      </c>
      <c r="CQ379" s="236">
        <v>0</v>
      </c>
      <c r="CR379" s="236">
        <v>0</v>
      </c>
      <c r="CS379" s="236">
        <v>0</v>
      </c>
      <c r="CT379" s="236">
        <v>0</v>
      </c>
      <c r="CU379" s="236">
        <v>0</v>
      </c>
      <c r="CV379" s="236">
        <v>0</v>
      </c>
      <c r="CW379" s="236">
        <v>0</v>
      </c>
      <c r="CX379" s="236">
        <v>0</v>
      </c>
      <c r="CY379" s="236">
        <v>0</v>
      </c>
      <c r="CZ379" s="236">
        <v>0</v>
      </c>
      <c r="DA379" s="236">
        <v>0</v>
      </c>
    </row>
    <row r="380" spans="1:105">
      <c r="A380" s="242" t="s">
        <v>1756</v>
      </c>
      <c r="B380" s="248">
        <v>0</v>
      </c>
      <c r="C380" s="248">
        <v>0</v>
      </c>
      <c r="D380" s="248">
        <v>0</v>
      </c>
      <c r="E380" s="248">
        <v>0</v>
      </c>
      <c r="F380" s="248">
        <v>0</v>
      </c>
      <c r="G380" s="248">
        <v>0</v>
      </c>
      <c r="H380" s="248">
        <v>0</v>
      </c>
      <c r="I380" s="248">
        <v>0</v>
      </c>
      <c r="J380" s="248">
        <v>0</v>
      </c>
      <c r="K380" s="248">
        <v>0</v>
      </c>
      <c r="L380" s="248">
        <v>0</v>
      </c>
      <c r="M380" s="248">
        <v>0</v>
      </c>
      <c r="N380" s="248">
        <v>0</v>
      </c>
      <c r="O380" s="248">
        <v>0</v>
      </c>
      <c r="P380" s="248">
        <v>0</v>
      </c>
      <c r="Q380" s="248">
        <v>0</v>
      </c>
      <c r="R380" s="248">
        <v>0</v>
      </c>
      <c r="S380" s="248">
        <v>0</v>
      </c>
      <c r="T380" s="248">
        <v>0</v>
      </c>
      <c r="U380" s="248">
        <v>0</v>
      </c>
      <c r="V380" s="248">
        <v>0</v>
      </c>
      <c r="W380" s="248">
        <v>0</v>
      </c>
      <c r="X380" s="248">
        <v>0</v>
      </c>
      <c r="Y380" s="248">
        <v>0</v>
      </c>
      <c r="Z380" s="248">
        <v>0</v>
      </c>
      <c r="AA380" s="248">
        <v>0</v>
      </c>
      <c r="AB380" s="248">
        <v>0</v>
      </c>
      <c r="AC380" s="248">
        <v>0</v>
      </c>
      <c r="AD380" s="248">
        <v>541643.03999999899</v>
      </c>
      <c r="AE380" s="248">
        <v>500550.54</v>
      </c>
      <c r="AF380" s="248">
        <v>848651.88</v>
      </c>
      <c r="AG380" s="248">
        <v>394973.46</v>
      </c>
      <c r="AH380" s="248">
        <v>1199775.96</v>
      </c>
      <c r="AI380" s="248">
        <v>1136887.6199999901</v>
      </c>
      <c r="AJ380" s="248">
        <v>577283.22</v>
      </c>
      <c r="AK380" s="248">
        <v>-5199765.72</v>
      </c>
      <c r="AL380" s="248">
        <v>0</v>
      </c>
      <c r="AM380" s="248">
        <v>0</v>
      </c>
      <c r="AN380" s="248">
        <v>0</v>
      </c>
      <c r="AO380" s="248">
        <v>0</v>
      </c>
      <c r="AP380" s="248">
        <v>0</v>
      </c>
      <c r="AQ380" s="248">
        <v>0</v>
      </c>
      <c r="AR380" s="248">
        <v>0</v>
      </c>
      <c r="AS380" s="248">
        <v>0</v>
      </c>
      <c r="AT380" s="248">
        <v>0</v>
      </c>
      <c r="AU380" s="248">
        <v>0</v>
      </c>
      <c r="AV380" s="248">
        <v>0</v>
      </c>
      <c r="AW380" s="248">
        <v>0</v>
      </c>
      <c r="AX380" s="248">
        <v>0</v>
      </c>
      <c r="AY380" s="248">
        <v>0</v>
      </c>
      <c r="AZ380" s="248">
        <v>0</v>
      </c>
      <c r="BA380" s="248">
        <v>0</v>
      </c>
      <c r="BB380" s="248">
        <v>0</v>
      </c>
      <c r="BC380" s="248">
        <v>0</v>
      </c>
      <c r="BD380" s="248">
        <v>0</v>
      </c>
      <c r="BE380" s="248">
        <v>0</v>
      </c>
      <c r="BF380" s="248">
        <v>0</v>
      </c>
      <c r="BG380" s="248">
        <v>0</v>
      </c>
      <c r="BH380" s="248">
        <v>0</v>
      </c>
      <c r="BI380" s="248">
        <v>0</v>
      </c>
      <c r="BJ380" s="248">
        <v>0</v>
      </c>
      <c r="BK380" s="248">
        <v>0</v>
      </c>
      <c r="BL380" s="248">
        <v>0</v>
      </c>
      <c r="BM380" s="248">
        <v>0</v>
      </c>
      <c r="BN380" s="248">
        <v>0</v>
      </c>
      <c r="BO380" s="248">
        <v>0</v>
      </c>
      <c r="BP380" s="248">
        <v>0</v>
      </c>
      <c r="BQ380" s="248">
        <v>0</v>
      </c>
      <c r="BR380" s="248">
        <v>0</v>
      </c>
      <c r="BS380" s="248">
        <v>0</v>
      </c>
      <c r="BT380" s="248">
        <v>0</v>
      </c>
      <c r="BU380" s="248">
        <v>0</v>
      </c>
      <c r="BV380" s="248">
        <v>0</v>
      </c>
      <c r="BW380" s="248">
        <v>0</v>
      </c>
      <c r="BX380" s="248">
        <v>0</v>
      </c>
      <c r="BY380" s="248">
        <v>0</v>
      </c>
      <c r="BZ380" s="248">
        <v>0</v>
      </c>
      <c r="CA380" s="248">
        <v>0</v>
      </c>
      <c r="CB380" s="248">
        <v>0</v>
      </c>
      <c r="CC380" s="248">
        <v>0</v>
      </c>
      <c r="CD380" s="248">
        <v>0</v>
      </c>
      <c r="CE380" s="248">
        <v>0</v>
      </c>
      <c r="CF380" s="248">
        <v>0</v>
      </c>
      <c r="CG380" s="248">
        <v>0</v>
      </c>
      <c r="CH380" s="248">
        <v>0</v>
      </c>
      <c r="CI380" s="248">
        <v>0</v>
      </c>
      <c r="CJ380" s="248">
        <v>0</v>
      </c>
      <c r="CK380" s="248">
        <v>0</v>
      </c>
      <c r="CL380" s="248">
        <v>0</v>
      </c>
      <c r="CM380" s="248">
        <v>0</v>
      </c>
      <c r="CN380" s="248">
        <v>0</v>
      </c>
      <c r="CO380" s="248">
        <v>0</v>
      </c>
      <c r="CP380" s="248">
        <v>0</v>
      </c>
      <c r="CQ380" s="248">
        <v>0</v>
      </c>
      <c r="CR380" s="248">
        <v>0</v>
      </c>
      <c r="CS380" s="248">
        <v>0</v>
      </c>
      <c r="CT380" s="248">
        <v>0</v>
      </c>
      <c r="CU380" s="248">
        <v>0</v>
      </c>
      <c r="CV380" s="248">
        <v>0</v>
      </c>
      <c r="CW380" s="248">
        <v>0</v>
      </c>
      <c r="CX380" s="248">
        <v>0</v>
      </c>
      <c r="CY380" s="248">
        <v>0</v>
      </c>
      <c r="CZ380" s="248">
        <v>0</v>
      </c>
      <c r="DA380" s="248">
        <v>0</v>
      </c>
    </row>
    <row r="381" spans="1:105">
      <c r="A381" s="242" t="s">
        <v>1757</v>
      </c>
      <c r="B381" s="236">
        <v>0</v>
      </c>
      <c r="C381" s="236">
        <v>0</v>
      </c>
      <c r="D381" s="236">
        <v>0</v>
      </c>
      <c r="E381" s="236">
        <v>0</v>
      </c>
      <c r="F381" s="236">
        <v>0</v>
      </c>
      <c r="G381" s="236">
        <v>0</v>
      </c>
      <c r="H381" s="236">
        <v>0</v>
      </c>
      <c r="I381" s="236">
        <v>0</v>
      </c>
      <c r="J381" s="236">
        <v>0</v>
      </c>
      <c r="K381" s="236">
        <v>0</v>
      </c>
      <c r="L381" s="236">
        <v>0</v>
      </c>
      <c r="M381" s="236">
        <v>0</v>
      </c>
      <c r="N381" s="236">
        <v>0</v>
      </c>
      <c r="O381" s="236">
        <v>0</v>
      </c>
      <c r="P381" s="236">
        <v>0</v>
      </c>
      <c r="Q381" s="236">
        <v>0</v>
      </c>
      <c r="R381" s="236">
        <v>0</v>
      </c>
      <c r="S381" s="236">
        <v>0</v>
      </c>
      <c r="T381" s="236">
        <v>0</v>
      </c>
      <c r="U381" s="236">
        <v>0</v>
      </c>
      <c r="V381" s="236">
        <v>0</v>
      </c>
      <c r="W381" s="236">
        <v>0</v>
      </c>
      <c r="X381" s="236">
        <v>0</v>
      </c>
      <c r="Y381" s="236">
        <v>0</v>
      </c>
      <c r="Z381" s="236">
        <v>0</v>
      </c>
      <c r="AA381" s="236">
        <v>0</v>
      </c>
      <c r="AB381" s="236">
        <v>0</v>
      </c>
      <c r="AC381" s="236">
        <v>0</v>
      </c>
      <c r="AD381" s="236">
        <v>-532363.995</v>
      </c>
      <c r="AE381" s="236">
        <v>-480805.72559999902</v>
      </c>
      <c r="AF381" s="236">
        <v>-821822.46539999999</v>
      </c>
      <c r="AG381" s="236">
        <v>-361759.88880000002</v>
      </c>
      <c r="AH381" s="236">
        <v>-1158213.21899999</v>
      </c>
      <c r="AI381" s="236">
        <v>-1083323.8428</v>
      </c>
      <c r="AJ381" s="236">
        <v>-515837.38079999998</v>
      </c>
      <c r="AK381" s="236">
        <v>4954126.5003271196</v>
      </c>
      <c r="AL381" s="236">
        <v>3.2711999490857101E-4</v>
      </c>
      <c r="AM381" s="236">
        <v>3.2711999490857101E-4</v>
      </c>
      <c r="AN381" s="236">
        <v>-1.64186387881636E-2</v>
      </c>
      <c r="AO381" s="236">
        <v>0</v>
      </c>
      <c r="AP381" s="236">
        <v>0</v>
      </c>
      <c r="AQ381" s="236">
        <v>0</v>
      </c>
      <c r="AR381" s="236">
        <v>0</v>
      </c>
      <c r="AS381" s="236">
        <v>0</v>
      </c>
      <c r="AT381" s="236">
        <v>0</v>
      </c>
      <c r="AU381" s="236">
        <v>0</v>
      </c>
      <c r="AV381" s="236">
        <v>0</v>
      </c>
      <c r="AW381" s="236">
        <v>0</v>
      </c>
      <c r="AX381" s="236">
        <v>0</v>
      </c>
      <c r="AY381" s="236">
        <v>0</v>
      </c>
      <c r="AZ381" s="236">
        <v>0</v>
      </c>
      <c r="BA381" s="236">
        <v>0</v>
      </c>
      <c r="BB381" s="236">
        <v>0</v>
      </c>
      <c r="BC381" s="236">
        <v>0</v>
      </c>
      <c r="BD381" s="236">
        <v>0</v>
      </c>
      <c r="BE381" s="236">
        <v>0</v>
      </c>
      <c r="BF381" s="236">
        <v>0</v>
      </c>
      <c r="BG381" s="236">
        <v>0</v>
      </c>
      <c r="BH381" s="236">
        <v>0</v>
      </c>
      <c r="BI381" s="236">
        <v>0</v>
      </c>
      <c r="BJ381" s="236">
        <v>0</v>
      </c>
      <c r="BK381" s="236">
        <v>0</v>
      </c>
      <c r="BL381" s="236">
        <v>0</v>
      </c>
      <c r="BM381" s="236">
        <v>0</v>
      </c>
      <c r="BN381" s="236">
        <v>0</v>
      </c>
      <c r="BO381" s="236">
        <v>0</v>
      </c>
      <c r="BP381" s="236">
        <v>0</v>
      </c>
      <c r="BQ381" s="236">
        <v>0</v>
      </c>
      <c r="BR381" s="236">
        <v>0</v>
      </c>
      <c r="BS381" s="236">
        <v>0</v>
      </c>
      <c r="BT381" s="236">
        <v>0</v>
      </c>
      <c r="BU381" s="236">
        <v>0</v>
      </c>
      <c r="BV381" s="236">
        <v>0</v>
      </c>
      <c r="BW381" s="236">
        <v>0</v>
      </c>
      <c r="BX381" s="236">
        <v>0</v>
      </c>
      <c r="BY381" s="236">
        <v>0</v>
      </c>
      <c r="BZ381" s="236">
        <v>0</v>
      </c>
      <c r="CA381" s="236">
        <v>0</v>
      </c>
      <c r="CB381" s="236">
        <v>0</v>
      </c>
      <c r="CC381" s="236">
        <v>0</v>
      </c>
      <c r="CD381" s="236">
        <v>0</v>
      </c>
      <c r="CE381" s="236">
        <v>0</v>
      </c>
      <c r="CF381" s="236">
        <v>0</v>
      </c>
      <c r="CG381" s="236">
        <v>0</v>
      </c>
      <c r="CH381" s="236">
        <v>0</v>
      </c>
      <c r="CI381" s="236">
        <v>0</v>
      </c>
      <c r="CJ381" s="236">
        <v>0</v>
      </c>
      <c r="CK381" s="236">
        <v>0</v>
      </c>
      <c r="CL381" s="236">
        <v>0</v>
      </c>
      <c r="CM381" s="236">
        <v>0</v>
      </c>
      <c r="CN381" s="236">
        <v>0</v>
      </c>
      <c r="CO381" s="236">
        <v>0</v>
      </c>
      <c r="CP381" s="236">
        <v>0</v>
      </c>
      <c r="CQ381" s="236">
        <v>0</v>
      </c>
      <c r="CR381" s="236">
        <v>0</v>
      </c>
      <c r="CS381" s="236">
        <v>0</v>
      </c>
      <c r="CT381" s="236">
        <v>0</v>
      </c>
      <c r="CU381" s="236">
        <v>0</v>
      </c>
      <c r="CV381" s="236">
        <v>0</v>
      </c>
      <c r="CW381" s="236">
        <v>0</v>
      </c>
      <c r="CX381" s="236">
        <v>0</v>
      </c>
      <c r="CY381" s="236">
        <v>0</v>
      </c>
      <c r="CZ381" s="236">
        <v>0</v>
      </c>
      <c r="DA381" s="236">
        <v>0</v>
      </c>
    </row>
    <row r="382" spans="1:105">
      <c r="A382" s="251" t="s">
        <v>1758</v>
      </c>
      <c r="B382" s="252">
        <v>0</v>
      </c>
      <c r="C382" s="252">
        <v>0</v>
      </c>
      <c r="D382" s="252">
        <v>0</v>
      </c>
      <c r="E382" s="252">
        <v>0</v>
      </c>
      <c r="F382" s="252">
        <v>0</v>
      </c>
      <c r="G382" s="252">
        <v>0</v>
      </c>
      <c r="H382" s="252">
        <v>0</v>
      </c>
      <c r="I382" s="252">
        <v>0</v>
      </c>
      <c r="J382" s="252">
        <v>0</v>
      </c>
      <c r="K382" s="252">
        <v>0</v>
      </c>
      <c r="L382" s="252">
        <v>0</v>
      </c>
      <c r="M382" s="252">
        <v>0</v>
      </c>
      <c r="N382" s="252">
        <v>0</v>
      </c>
      <c r="O382" s="252">
        <v>0</v>
      </c>
      <c r="P382" s="252">
        <v>0</v>
      </c>
      <c r="Q382" s="252">
        <v>0</v>
      </c>
      <c r="R382" s="252">
        <v>0</v>
      </c>
      <c r="S382" s="252">
        <v>0</v>
      </c>
      <c r="T382" s="252">
        <v>0</v>
      </c>
      <c r="U382" s="252">
        <v>0</v>
      </c>
      <c r="V382" s="252">
        <v>0</v>
      </c>
      <c r="W382" s="252">
        <v>0</v>
      </c>
      <c r="X382" s="252">
        <v>0</v>
      </c>
      <c r="Y382" s="252">
        <v>0</v>
      </c>
      <c r="Z382" s="252">
        <v>0</v>
      </c>
      <c r="AA382" s="252">
        <v>0</v>
      </c>
      <c r="AB382" s="252">
        <v>0</v>
      </c>
      <c r="AC382" s="252">
        <v>0</v>
      </c>
      <c r="AD382" s="252">
        <v>9279.04499999992</v>
      </c>
      <c r="AE382" s="252">
        <v>19744.814399999999</v>
      </c>
      <c r="AF382" s="252">
        <v>26829.4146</v>
      </c>
      <c r="AG382" s="252">
        <v>33213.571199999998</v>
      </c>
      <c r="AH382" s="252">
        <v>41562.741000000096</v>
      </c>
      <c r="AI382" s="252">
        <v>53563.7771999998</v>
      </c>
      <c r="AJ382" s="252">
        <v>61445.839200000097</v>
      </c>
      <c r="AK382" s="252">
        <v>-245639.219672879</v>
      </c>
      <c r="AL382" s="252">
        <v>3.2711999490857101E-4</v>
      </c>
      <c r="AM382" s="252">
        <v>3.2711999490857101E-4</v>
      </c>
      <c r="AN382" s="252">
        <v>-1.6418639079201901E-2</v>
      </c>
      <c r="AO382" s="252">
        <v>0</v>
      </c>
      <c r="AP382" s="252">
        <v>0</v>
      </c>
      <c r="AQ382" s="252">
        <v>0</v>
      </c>
      <c r="AR382" s="252">
        <v>0</v>
      </c>
      <c r="AS382" s="252">
        <v>0</v>
      </c>
      <c r="AT382" s="252">
        <v>0</v>
      </c>
      <c r="AU382" s="252">
        <v>0</v>
      </c>
      <c r="AV382" s="252">
        <v>0</v>
      </c>
      <c r="AW382" s="252">
        <v>0</v>
      </c>
      <c r="AX382" s="252">
        <v>0</v>
      </c>
      <c r="AY382" s="252">
        <v>0</v>
      </c>
      <c r="AZ382" s="252">
        <v>0</v>
      </c>
      <c r="BA382" s="252">
        <v>0</v>
      </c>
      <c r="BB382" s="252">
        <v>0</v>
      </c>
      <c r="BC382" s="252">
        <v>0</v>
      </c>
      <c r="BD382" s="252">
        <v>0</v>
      </c>
      <c r="BE382" s="252">
        <v>0</v>
      </c>
      <c r="BF382" s="252">
        <v>0</v>
      </c>
      <c r="BG382" s="252">
        <v>0</v>
      </c>
      <c r="BH382" s="252">
        <v>0</v>
      </c>
      <c r="BI382" s="252">
        <v>0</v>
      </c>
      <c r="BJ382" s="252">
        <v>0</v>
      </c>
      <c r="BK382" s="252">
        <v>0</v>
      </c>
      <c r="BL382" s="252">
        <v>0</v>
      </c>
      <c r="BM382" s="252">
        <v>0</v>
      </c>
      <c r="BN382" s="252">
        <v>0</v>
      </c>
      <c r="BO382" s="252">
        <v>0</v>
      </c>
      <c r="BP382" s="252">
        <v>0</v>
      </c>
      <c r="BQ382" s="252">
        <v>0</v>
      </c>
      <c r="BR382" s="252">
        <v>0</v>
      </c>
      <c r="BS382" s="252">
        <v>0</v>
      </c>
      <c r="BT382" s="252">
        <v>0</v>
      </c>
      <c r="BU382" s="252">
        <v>0</v>
      </c>
      <c r="BV382" s="252">
        <v>0</v>
      </c>
      <c r="BW382" s="252">
        <v>0</v>
      </c>
      <c r="BX382" s="252">
        <v>0</v>
      </c>
      <c r="BY382" s="252">
        <v>0</v>
      </c>
      <c r="BZ382" s="252">
        <v>0</v>
      </c>
      <c r="CA382" s="252">
        <v>0</v>
      </c>
      <c r="CB382" s="252">
        <v>0</v>
      </c>
      <c r="CC382" s="252">
        <v>0</v>
      </c>
      <c r="CD382" s="252">
        <v>0</v>
      </c>
      <c r="CE382" s="252">
        <v>0</v>
      </c>
      <c r="CF382" s="252">
        <v>0</v>
      </c>
      <c r="CG382" s="252">
        <v>0</v>
      </c>
      <c r="CH382" s="252">
        <v>0</v>
      </c>
      <c r="CI382" s="252">
        <v>0</v>
      </c>
      <c r="CJ382" s="252">
        <v>0</v>
      </c>
      <c r="CK382" s="252">
        <v>0</v>
      </c>
      <c r="CL382" s="252">
        <v>0</v>
      </c>
      <c r="CM382" s="252">
        <v>0</v>
      </c>
      <c r="CN382" s="252">
        <v>0</v>
      </c>
      <c r="CO382" s="252">
        <v>0</v>
      </c>
      <c r="CP382" s="252">
        <v>0</v>
      </c>
      <c r="CQ382" s="252">
        <v>0</v>
      </c>
      <c r="CR382" s="252">
        <v>0</v>
      </c>
      <c r="CS382" s="252">
        <v>0</v>
      </c>
      <c r="CT382" s="252">
        <v>0</v>
      </c>
      <c r="CU382" s="252">
        <v>0</v>
      </c>
      <c r="CV382" s="252">
        <v>0</v>
      </c>
      <c r="CW382" s="252">
        <v>0</v>
      </c>
      <c r="CX382" s="252">
        <v>0</v>
      </c>
      <c r="CY382" s="252">
        <v>0</v>
      </c>
      <c r="CZ382" s="252">
        <v>0</v>
      </c>
      <c r="DA382" s="252">
        <v>0</v>
      </c>
    </row>
    <row r="384" spans="1:105">
      <c r="A384" s="242" t="s">
        <v>1759</v>
      </c>
      <c r="B384" s="236">
        <v>0</v>
      </c>
      <c r="C384" s="236">
        <v>0</v>
      </c>
      <c r="D384" s="236">
        <v>0</v>
      </c>
      <c r="E384" s="236">
        <v>0</v>
      </c>
      <c r="F384" s="236">
        <v>0</v>
      </c>
      <c r="G384" s="236">
        <v>0</v>
      </c>
      <c r="H384" s="236">
        <v>0</v>
      </c>
      <c r="I384" s="236">
        <v>0</v>
      </c>
      <c r="J384" s="236">
        <v>0</v>
      </c>
      <c r="K384" s="236">
        <v>0</v>
      </c>
      <c r="L384" s="236">
        <v>0</v>
      </c>
      <c r="M384" s="236">
        <v>0</v>
      </c>
      <c r="N384" s="236">
        <v>0</v>
      </c>
      <c r="O384" s="236">
        <v>0</v>
      </c>
      <c r="P384" s="236">
        <v>0</v>
      </c>
      <c r="Q384" s="236">
        <v>0</v>
      </c>
      <c r="R384" s="236">
        <v>0</v>
      </c>
      <c r="S384" s="236">
        <v>0</v>
      </c>
      <c r="T384" s="236">
        <v>0</v>
      </c>
      <c r="U384" s="236">
        <v>0</v>
      </c>
      <c r="V384" s="236">
        <v>0</v>
      </c>
      <c r="W384" s="236">
        <v>0</v>
      </c>
      <c r="X384" s="236">
        <v>0</v>
      </c>
      <c r="Y384" s="236">
        <v>0</v>
      </c>
      <c r="Z384" s="236">
        <v>0</v>
      </c>
      <c r="AA384" s="236">
        <v>0</v>
      </c>
      <c r="AB384" s="236">
        <v>0</v>
      </c>
      <c r="AC384" s="236">
        <v>0</v>
      </c>
      <c r="AD384" s="236">
        <v>0</v>
      </c>
      <c r="AE384" s="236">
        <v>0</v>
      </c>
      <c r="AF384" s="236">
        <v>0</v>
      </c>
      <c r="AG384" s="236">
        <v>0</v>
      </c>
      <c r="AH384" s="236">
        <v>0</v>
      </c>
      <c r="AI384" s="236">
        <v>0</v>
      </c>
      <c r="AJ384" s="236">
        <v>0</v>
      </c>
      <c r="AK384" s="236">
        <v>0</v>
      </c>
      <c r="AL384" s="236">
        <v>0</v>
      </c>
      <c r="AM384" s="236">
        <v>0</v>
      </c>
      <c r="AN384" s="236">
        <v>0</v>
      </c>
      <c r="AO384" s="236">
        <v>0</v>
      </c>
      <c r="AP384" s="236">
        <v>0</v>
      </c>
      <c r="AQ384" s="236">
        <v>0</v>
      </c>
      <c r="AR384" s="236">
        <v>0</v>
      </c>
      <c r="AS384" s="236">
        <v>0</v>
      </c>
      <c r="AT384" s="236">
        <v>0</v>
      </c>
      <c r="AU384" s="236">
        <v>0</v>
      </c>
      <c r="AV384" s="236">
        <v>0</v>
      </c>
      <c r="AW384" s="236">
        <v>0</v>
      </c>
      <c r="AX384" s="236">
        <v>0</v>
      </c>
      <c r="AY384" s="236">
        <v>0</v>
      </c>
      <c r="AZ384" s="236">
        <v>0</v>
      </c>
      <c r="BA384" s="236">
        <v>0</v>
      </c>
      <c r="BB384" s="236">
        <v>0</v>
      </c>
      <c r="BC384" s="236">
        <v>0</v>
      </c>
      <c r="BD384" s="236">
        <v>0</v>
      </c>
      <c r="BE384" s="236">
        <v>0</v>
      </c>
      <c r="BF384" s="236">
        <v>0</v>
      </c>
      <c r="BG384" s="236">
        <v>0</v>
      </c>
      <c r="BH384" s="236">
        <v>0</v>
      </c>
      <c r="BI384" s="236">
        <v>0</v>
      </c>
      <c r="BJ384" s="236">
        <v>0</v>
      </c>
      <c r="BK384" s="236">
        <v>0</v>
      </c>
      <c r="BL384" s="236">
        <v>0</v>
      </c>
      <c r="BM384" s="236">
        <v>0</v>
      </c>
      <c r="BN384" s="236">
        <v>0</v>
      </c>
      <c r="BO384" s="236">
        <v>0</v>
      </c>
      <c r="BP384" s="236">
        <v>0</v>
      </c>
      <c r="BQ384" s="236">
        <v>0</v>
      </c>
      <c r="BR384" s="236">
        <v>0</v>
      </c>
      <c r="BS384" s="236">
        <v>0</v>
      </c>
      <c r="BT384" s="236">
        <v>0</v>
      </c>
      <c r="BU384" s="236">
        <v>0</v>
      </c>
      <c r="BV384" s="236">
        <v>0</v>
      </c>
      <c r="BW384" s="236">
        <v>0</v>
      </c>
      <c r="BX384" s="236">
        <v>0</v>
      </c>
      <c r="BY384" s="236">
        <v>0</v>
      </c>
      <c r="BZ384" s="236">
        <v>0</v>
      </c>
      <c r="CA384" s="236">
        <v>0</v>
      </c>
      <c r="CB384" s="236">
        <v>0</v>
      </c>
      <c r="CC384" s="236">
        <v>0</v>
      </c>
      <c r="CD384" s="236">
        <v>0</v>
      </c>
      <c r="CE384" s="236">
        <v>0</v>
      </c>
      <c r="CF384" s="236">
        <v>0</v>
      </c>
      <c r="CG384" s="236">
        <v>0</v>
      </c>
      <c r="CH384" s="236">
        <v>0</v>
      </c>
      <c r="CI384" s="236">
        <v>0</v>
      </c>
      <c r="CJ384" s="236">
        <v>0</v>
      </c>
      <c r="CK384" s="236">
        <v>0</v>
      </c>
      <c r="CL384" s="236">
        <v>0</v>
      </c>
      <c r="CM384" s="236">
        <v>0</v>
      </c>
      <c r="CN384" s="236">
        <v>0</v>
      </c>
      <c r="CO384" s="236">
        <v>0</v>
      </c>
      <c r="CP384" s="236">
        <v>0</v>
      </c>
      <c r="CQ384" s="236">
        <v>0</v>
      </c>
      <c r="CR384" s="236">
        <v>0</v>
      </c>
      <c r="CS384" s="236">
        <v>0</v>
      </c>
      <c r="CT384" s="236">
        <v>0</v>
      </c>
      <c r="CU384" s="236">
        <v>0</v>
      </c>
      <c r="CV384" s="236">
        <v>0</v>
      </c>
      <c r="CW384" s="236">
        <v>0</v>
      </c>
      <c r="CX384" s="236">
        <v>0</v>
      </c>
      <c r="CY384" s="236">
        <v>0</v>
      </c>
      <c r="CZ384" s="236">
        <v>0</v>
      </c>
      <c r="DA384" s="236">
        <v>0</v>
      </c>
    </row>
    <row r="385" spans="1:105">
      <c r="A385" s="242" t="s">
        <v>1760</v>
      </c>
      <c r="B385" s="236">
        <v>0</v>
      </c>
      <c r="C385" s="236">
        <v>0</v>
      </c>
      <c r="D385" s="236">
        <v>0</v>
      </c>
      <c r="E385" s="236">
        <v>0</v>
      </c>
      <c r="F385" s="236">
        <v>0</v>
      </c>
      <c r="G385" s="236">
        <v>0</v>
      </c>
      <c r="H385" s="236">
        <v>0</v>
      </c>
      <c r="I385" s="236">
        <v>0</v>
      </c>
      <c r="J385" s="236">
        <v>0</v>
      </c>
      <c r="K385" s="236">
        <v>0</v>
      </c>
      <c r="L385" s="236">
        <v>0</v>
      </c>
      <c r="M385" s="236">
        <v>0</v>
      </c>
      <c r="N385" s="236">
        <v>0</v>
      </c>
      <c r="O385" s="236">
        <v>0</v>
      </c>
      <c r="P385" s="236">
        <v>0</v>
      </c>
      <c r="Q385" s="236">
        <v>0</v>
      </c>
      <c r="R385" s="236">
        <v>0</v>
      </c>
      <c r="S385" s="236">
        <v>0</v>
      </c>
      <c r="T385" s="236">
        <v>0</v>
      </c>
      <c r="U385" s="236">
        <v>0</v>
      </c>
      <c r="V385" s="236">
        <v>0</v>
      </c>
      <c r="W385" s="236">
        <v>0</v>
      </c>
      <c r="X385" s="236">
        <v>0</v>
      </c>
      <c r="Y385" s="236">
        <v>0</v>
      </c>
      <c r="Z385" s="236">
        <v>0</v>
      </c>
      <c r="AA385" s="236">
        <v>0</v>
      </c>
      <c r="AB385" s="236">
        <v>0</v>
      </c>
      <c r="AC385" s="236">
        <v>0</v>
      </c>
      <c r="AD385" s="236">
        <v>9279.04499999992</v>
      </c>
      <c r="AE385" s="236">
        <v>19744.814399999999</v>
      </c>
      <c r="AF385" s="236">
        <v>26829.4146</v>
      </c>
      <c r="AG385" s="236">
        <v>33213.571199999998</v>
      </c>
      <c r="AH385" s="236">
        <v>41562.741000000096</v>
      </c>
      <c r="AI385" s="236">
        <v>53563.7771999998</v>
      </c>
      <c r="AJ385" s="236">
        <v>61445.839200000097</v>
      </c>
      <c r="AK385" s="236">
        <v>-245639.219672879</v>
      </c>
      <c r="AL385" s="236">
        <v>3.2711999490857101E-4</v>
      </c>
      <c r="AM385" s="236">
        <v>3.2711999490857101E-4</v>
      </c>
      <c r="AN385" s="236">
        <v>-1.6418639079201901E-2</v>
      </c>
      <c r="AO385" s="236">
        <v>0</v>
      </c>
      <c r="AP385" s="236">
        <v>0</v>
      </c>
      <c r="AQ385" s="236">
        <v>0</v>
      </c>
      <c r="AR385" s="236">
        <v>0</v>
      </c>
      <c r="AS385" s="236">
        <v>0</v>
      </c>
      <c r="AT385" s="236">
        <v>0</v>
      </c>
      <c r="AU385" s="236">
        <v>0</v>
      </c>
      <c r="AV385" s="236">
        <v>0</v>
      </c>
      <c r="AW385" s="236">
        <v>0</v>
      </c>
      <c r="AX385" s="236">
        <v>0</v>
      </c>
      <c r="AY385" s="236">
        <v>0</v>
      </c>
      <c r="AZ385" s="236">
        <v>0</v>
      </c>
      <c r="BA385" s="236">
        <v>0</v>
      </c>
      <c r="BB385" s="236">
        <v>0</v>
      </c>
      <c r="BC385" s="236">
        <v>0</v>
      </c>
      <c r="BD385" s="236">
        <v>0</v>
      </c>
      <c r="BE385" s="236">
        <v>0</v>
      </c>
      <c r="BF385" s="236">
        <v>0</v>
      </c>
      <c r="BG385" s="236">
        <v>0</v>
      </c>
      <c r="BH385" s="236">
        <v>0</v>
      </c>
      <c r="BI385" s="236">
        <v>0</v>
      </c>
      <c r="BJ385" s="236">
        <v>0</v>
      </c>
      <c r="BK385" s="236">
        <v>0</v>
      </c>
      <c r="BL385" s="236">
        <v>0</v>
      </c>
      <c r="BM385" s="236">
        <v>0</v>
      </c>
      <c r="BN385" s="236">
        <v>0</v>
      </c>
      <c r="BO385" s="236">
        <v>0</v>
      </c>
      <c r="BP385" s="236">
        <v>0</v>
      </c>
      <c r="BQ385" s="236">
        <v>0</v>
      </c>
      <c r="BR385" s="236">
        <v>0</v>
      </c>
      <c r="BS385" s="236">
        <v>0</v>
      </c>
      <c r="BT385" s="236">
        <v>0</v>
      </c>
      <c r="BU385" s="236">
        <v>0</v>
      </c>
      <c r="BV385" s="236">
        <v>0</v>
      </c>
      <c r="BW385" s="236">
        <v>0</v>
      </c>
      <c r="BX385" s="236">
        <v>0</v>
      </c>
      <c r="BY385" s="236">
        <v>0</v>
      </c>
      <c r="BZ385" s="236">
        <v>0</v>
      </c>
      <c r="CA385" s="236">
        <v>0</v>
      </c>
      <c r="CB385" s="236">
        <v>0</v>
      </c>
      <c r="CC385" s="236">
        <v>0</v>
      </c>
      <c r="CD385" s="236">
        <v>0</v>
      </c>
      <c r="CE385" s="236">
        <v>0</v>
      </c>
      <c r="CF385" s="236">
        <v>0</v>
      </c>
      <c r="CG385" s="236">
        <v>0</v>
      </c>
      <c r="CH385" s="236">
        <v>0</v>
      </c>
      <c r="CI385" s="236">
        <v>0</v>
      </c>
      <c r="CJ385" s="236">
        <v>0</v>
      </c>
      <c r="CK385" s="236">
        <v>0</v>
      </c>
      <c r="CL385" s="236">
        <v>0</v>
      </c>
      <c r="CM385" s="236">
        <v>0</v>
      </c>
      <c r="CN385" s="236">
        <v>0</v>
      </c>
      <c r="CO385" s="236">
        <v>0</v>
      </c>
      <c r="CP385" s="236">
        <v>0</v>
      </c>
      <c r="CQ385" s="236">
        <v>0</v>
      </c>
      <c r="CR385" s="236">
        <v>0</v>
      </c>
      <c r="CS385" s="236">
        <v>0</v>
      </c>
      <c r="CT385" s="236">
        <v>0</v>
      </c>
      <c r="CU385" s="236">
        <v>0</v>
      </c>
      <c r="CV385" s="236">
        <v>0</v>
      </c>
      <c r="CW385" s="236">
        <v>0</v>
      </c>
      <c r="CX385" s="236">
        <v>0</v>
      </c>
      <c r="CY385" s="236">
        <v>0</v>
      </c>
      <c r="CZ385" s="236">
        <v>0</v>
      </c>
      <c r="DA385" s="236">
        <v>0</v>
      </c>
    </row>
    <row r="386" spans="1:105" ht="12" thickBot="1">
      <c r="A386" s="251" t="s">
        <v>1761</v>
      </c>
      <c r="B386" s="253">
        <v>0</v>
      </c>
      <c r="C386" s="253">
        <v>0</v>
      </c>
      <c r="D386" s="253">
        <v>0</v>
      </c>
      <c r="E386" s="253">
        <v>0</v>
      </c>
      <c r="F386" s="253">
        <v>0</v>
      </c>
      <c r="G386" s="253">
        <v>0</v>
      </c>
      <c r="H386" s="253">
        <v>0</v>
      </c>
      <c r="I386" s="253">
        <v>0</v>
      </c>
      <c r="J386" s="253">
        <v>0</v>
      </c>
      <c r="K386" s="253">
        <v>0</v>
      </c>
      <c r="L386" s="253">
        <v>0</v>
      </c>
      <c r="M386" s="253">
        <v>0</v>
      </c>
      <c r="N386" s="253">
        <v>0</v>
      </c>
      <c r="O386" s="253">
        <v>0</v>
      </c>
      <c r="P386" s="253">
        <v>0</v>
      </c>
      <c r="Q386" s="253">
        <v>0</v>
      </c>
      <c r="R386" s="253">
        <v>0</v>
      </c>
      <c r="S386" s="253">
        <v>0</v>
      </c>
      <c r="T386" s="253">
        <v>0</v>
      </c>
      <c r="U386" s="253">
        <v>0</v>
      </c>
      <c r="V386" s="253">
        <v>0</v>
      </c>
      <c r="W386" s="253">
        <v>0</v>
      </c>
      <c r="X386" s="253">
        <v>0</v>
      </c>
      <c r="Y386" s="253">
        <v>0</v>
      </c>
      <c r="Z386" s="253">
        <v>0</v>
      </c>
      <c r="AA386" s="253">
        <v>0</v>
      </c>
      <c r="AB386" s="253">
        <v>0</v>
      </c>
      <c r="AC386" s="253">
        <v>0</v>
      </c>
      <c r="AD386" s="253">
        <v>9279.04499999992</v>
      </c>
      <c r="AE386" s="253">
        <v>19744.814399999999</v>
      </c>
      <c r="AF386" s="253">
        <v>26829.4146</v>
      </c>
      <c r="AG386" s="253">
        <v>33213.571199999998</v>
      </c>
      <c r="AH386" s="253">
        <v>41562.741000000096</v>
      </c>
      <c r="AI386" s="253">
        <v>53563.7771999998</v>
      </c>
      <c r="AJ386" s="253">
        <v>61445.839200000097</v>
      </c>
      <c r="AK386" s="253">
        <v>-245639.219672879</v>
      </c>
      <c r="AL386" s="253">
        <v>3.2711999490857101E-4</v>
      </c>
      <c r="AM386" s="253">
        <v>3.2711999490857101E-4</v>
      </c>
      <c r="AN386" s="253">
        <v>-1.6418639079201901E-2</v>
      </c>
      <c r="AO386" s="253">
        <v>0</v>
      </c>
      <c r="AP386" s="253">
        <v>0</v>
      </c>
      <c r="AQ386" s="253">
        <v>0</v>
      </c>
      <c r="AR386" s="253">
        <v>0</v>
      </c>
      <c r="AS386" s="253">
        <v>0</v>
      </c>
      <c r="AT386" s="253">
        <v>0</v>
      </c>
      <c r="AU386" s="253">
        <v>0</v>
      </c>
      <c r="AV386" s="253">
        <v>0</v>
      </c>
      <c r="AW386" s="253">
        <v>0</v>
      </c>
      <c r="AX386" s="253">
        <v>0</v>
      </c>
      <c r="AY386" s="253">
        <v>0</v>
      </c>
      <c r="AZ386" s="253">
        <v>0</v>
      </c>
      <c r="BA386" s="253">
        <v>0</v>
      </c>
      <c r="BB386" s="253">
        <v>0</v>
      </c>
      <c r="BC386" s="253">
        <v>0</v>
      </c>
      <c r="BD386" s="253">
        <v>0</v>
      </c>
      <c r="BE386" s="253">
        <v>0</v>
      </c>
      <c r="BF386" s="253">
        <v>0</v>
      </c>
      <c r="BG386" s="253">
        <v>0</v>
      </c>
      <c r="BH386" s="253">
        <v>0</v>
      </c>
      <c r="BI386" s="253">
        <v>0</v>
      </c>
      <c r="BJ386" s="253">
        <v>0</v>
      </c>
      <c r="BK386" s="253">
        <v>0</v>
      </c>
      <c r="BL386" s="253">
        <v>0</v>
      </c>
      <c r="BM386" s="253">
        <v>0</v>
      </c>
      <c r="BN386" s="253">
        <v>0</v>
      </c>
      <c r="BO386" s="253">
        <v>0</v>
      </c>
      <c r="BP386" s="253">
        <v>0</v>
      </c>
      <c r="BQ386" s="253">
        <v>0</v>
      </c>
      <c r="BR386" s="253">
        <v>0</v>
      </c>
      <c r="BS386" s="253">
        <v>0</v>
      </c>
      <c r="BT386" s="253">
        <v>0</v>
      </c>
      <c r="BU386" s="253">
        <v>0</v>
      </c>
      <c r="BV386" s="253">
        <v>0</v>
      </c>
      <c r="BW386" s="253">
        <v>0</v>
      </c>
      <c r="BX386" s="253">
        <v>0</v>
      </c>
      <c r="BY386" s="253">
        <v>0</v>
      </c>
      <c r="BZ386" s="253">
        <v>0</v>
      </c>
      <c r="CA386" s="253">
        <v>0</v>
      </c>
      <c r="CB386" s="253">
        <v>0</v>
      </c>
      <c r="CC386" s="253">
        <v>0</v>
      </c>
      <c r="CD386" s="253">
        <v>0</v>
      </c>
      <c r="CE386" s="253">
        <v>0</v>
      </c>
      <c r="CF386" s="253">
        <v>0</v>
      </c>
      <c r="CG386" s="253">
        <v>0</v>
      </c>
      <c r="CH386" s="253">
        <v>0</v>
      </c>
      <c r="CI386" s="253">
        <v>0</v>
      </c>
      <c r="CJ386" s="253">
        <v>0</v>
      </c>
      <c r="CK386" s="253">
        <v>0</v>
      </c>
      <c r="CL386" s="253">
        <v>0</v>
      </c>
      <c r="CM386" s="253">
        <v>0</v>
      </c>
      <c r="CN386" s="253">
        <v>0</v>
      </c>
      <c r="CO386" s="253">
        <v>0</v>
      </c>
      <c r="CP386" s="253">
        <v>0</v>
      </c>
      <c r="CQ386" s="253">
        <v>0</v>
      </c>
      <c r="CR386" s="253">
        <v>0</v>
      </c>
      <c r="CS386" s="253">
        <v>0</v>
      </c>
      <c r="CT386" s="253">
        <v>0</v>
      </c>
      <c r="CU386" s="253">
        <v>0</v>
      </c>
      <c r="CV386" s="253">
        <v>0</v>
      </c>
      <c r="CW386" s="253">
        <v>0</v>
      </c>
      <c r="CX386" s="253">
        <v>0</v>
      </c>
      <c r="CY386" s="253">
        <v>0</v>
      </c>
      <c r="CZ386" s="253">
        <v>0</v>
      </c>
      <c r="DA386" s="253">
        <v>0</v>
      </c>
    </row>
    <row r="387" spans="1:105" ht="12" thickTop="1"/>
    <row r="388" spans="1:105">
      <c r="A388" s="254"/>
      <c r="B388" s="255"/>
      <c r="C388" s="255"/>
      <c r="D388" s="255"/>
      <c r="E388" s="255"/>
      <c r="F388" s="255"/>
      <c r="G388" s="255"/>
      <c r="H388" s="255"/>
      <c r="I388" s="255"/>
      <c r="J388" s="255"/>
      <c r="K388" s="255"/>
      <c r="L388" s="255"/>
      <c r="M388" s="255"/>
      <c r="N388" s="255"/>
      <c r="O388" s="255"/>
      <c r="P388" s="255"/>
      <c r="Q388" s="255"/>
      <c r="R388" s="255"/>
      <c r="S388" s="255"/>
      <c r="T388" s="255"/>
      <c r="U388" s="255"/>
      <c r="V388" s="255"/>
      <c r="W388" s="255"/>
      <c r="X388" s="255"/>
      <c r="Y388" s="255"/>
      <c r="Z388" s="255"/>
      <c r="AA388" s="255"/>
      <c r="AB388" s="255"/>
      <c r="AC388" s="255"/>
      <c r="AD388" s="255"/>
      <c r="AE388" s="255"/>
      <c r="AF388" s="255"/>
      <c r="AG388" s="255"/>
      <c r="AH388" s="255"/>
      <c r="AI388" s="255"/>
      <c r="AJ388" s="255"/>
      <c r="AK388" s="255"/>
      <c r="AL388" s="255"/>
      <c r="AM388" s="255"/>
      <c r="AN388" s="255"/>
      <c r="AO388" s="255"/>
      <c r="AP388" s="255"/>
      <c r="AQ388" s="255"/>
      <c r="AR388" s="255"/>
      <c r="AS388" s="255"/>
      <c r="AT388" s="255"/>
      <c r="AU388" s="255"/>
      <c r="AV388" s="255"/>
      <c r="AW388" s="255"/>
      <c r="AX388" s="255"/>
      <c r="AY388" s="255"/>
      <c r="AZ388" s="255"/>
      <c r="BA388" s="255"/>
      <c r="BB388" s="255"/>
      <c r="BC388" s="255"/>
      <c r="BD388" s="255"/>
      <c r="BE388" s="255"/>
      <c r="BF388" s="255"/>
      <c r="BG388" s="255"/>
      <c r="BH388" s="255"/>
      <c r="BI388" s="255"/>
      <c r="BJ388" s="255"/>
      <c r="BK388" s="255"/>
      <c r="BL388" s="255"/>
      <c r="BM388" s="255"/>
      <c r="BN388" s="255"/>
      <c r="BO388" s="255"/>
      <c r="BP388" s="255"/>
      <c r="BQ388" s="255"/>
      <c r="BR388" s="255"/>
      <c r="BS388" s="255"/>
      <c r="BT388" s="255"/>
      <c r="BU388" s="255"/>
      <c r="BV388" s="255"/>
      <c r="BW388" s="255"/>
      <c r="BX388" s="255"/>
      <c r="BY388" s="255"/>
      <c r="BZ388" s="255"/>
      <c r="CA388" s="255"/>
      <c r="CB388" s="255"/>
      <c r="CC388" s="255"/>
      <c r="CD388" s="255"/>
      <c r="CE388" s="255"/>
      <c r="CF388" s="255"/>
      <c r="CG388" s="255"/>
      <c r="CH388" s="255"/>
      <c r="CI388" s="255"/>
      <c r="CJ388" s="255"/>
      <c r="CK388" s="255"/>
      <c r="CL388" s="255"/>
      <c r="CM388" s="255"/>
      <c r="CN388" s="255"/>
      <c r="CO388" s="255"/>
      <c r="CP388" s="255"/>
      <c r="CQ388" s="255"/>
      <c r="CR388" s="255"/>
      <c r="CS388" s="255"/>
      <c r="CT388" s="255"/>
      <c r="CU388" s="255"/>
      <c r="CV388" s="255"/>
      <c r="CW388" s="255"/>
      <c r="CX388" s="255"/>
      <c r="CY388" s="255"/>
      <c r="CZ388" s="255"/>
      <c r="DA388" s="255"/>
    </row>
    <row r="389" spans="1:105">
      <c r="A389" s="245" t="s">
        <v>1762</v>
      </c>
    </row>
    <row r="390" spans="1:105">
      <c r="A390" s="242" t="s">
        <v>1724</v>
      </c>
      <c r="B390" s="236">
        <v>0</v>
      </c>
      <c r="C390" s="236">
        <v>0</v>
      </c>
      <c r="D390" s="236">
        <v>0</v>
      </c>
      <c r="E390" s="236">
        <v>0</v>
      </c>
      <c r="F390" s="236">
        <v>0</v>
      </c>
      <c r="G390" s="236">
        <v>0</v>
      </c>
      <c r="H390" s="236">
        <v>0</v>
      </c>
      <c r="I390" s="236">
        <v>0</v>
      </c>
      <c r="J390" s="236">
        <v>0</v>
      </c>
      <c r="K390" s="236">
        <v>0</v>
      </c>
      <c r="L390" s="236">
        <v>0</v>
      </c>
      <c r="M390" s="236">
        <v>0</v>
      </c>
      <c r="N390" s="236">
        <v>0</v>
      </c>
      <c r="O390" s="236">
        <v>0</v>
      </c>
      <c r="P390" s="236">
        <v>0</v>
      </c>
      <c r="Q390" s="236">
        <v>0</v>
      </c>
      <c r="R390" s="236">
        <v>0</v>
      </c>
      <c r="S390" s="236">
        <v>0</v>
      </c>
      <c r="T390" s="236">
        <v>0</v>
      </c>
      <c r="U390" s="236">
        <v>0</v>
      </c>
      <c r="V390" s="236">
        <v>0</v>
      </c>
      <c r="W390" s="236">
        <v>0</v>
      </c>
      <c r="X390" s="236">
        <v>0</v>
      </c>
      <c r="Y390" s="236">
        <v>0</v>
      </c>
      <c r="Z390" s="236">
        <v>0</v>
      </c>
      <c r="AA390" s="236">
        <v>0</v>
      </c>
      <c r="AB390" s="236">
        <v>0</v>
      </c>
      <c r="AC390" s="236">
        <v>0</v>
      </c>
      <c r="AD390" s="236">
        <v>0</v>
      </c>
      <c r="AE390" s="236">
        <v>0</v>
      </c>
      <c r="AF390" s="236">
        <v>0</v>
      </c>
      <c r="AG390" s="236">
        <v>0</v>
      </c>
      <c r="AH390" s="236">
        <v>0</v>
      </c>
      <c r="AI390" s="236">
        <v>0</v>
      </c>
      <c r="AJ390" s="236">
        <v>0</v>
      </c>
      <c r="AK390" s="236">
        <v>0</v>
      </c>
      <c r="AL390" s="236">
        <v>0</v>
      </c>
      <c r="AM390" s="236">
        <v>0</v>
      </c>
      <c r="AN390" s="236">
        <v>0</v>
      </c>
      <c r="AO390" s="236">
        <v>0</v>
      </c>
      <c r="AP390" s="236">
        <v>0</v>
      </c>
      <c r="AQ390" s="236">
        <v>0</v>
      </c>
      <c r="AR390" s="236">
        <v>0</v>
      </c>
      <c r="AS390" s="236">
        <v>0</v>
      </c>
      <c r="AT390" s="236">
        <v>0</v>
      </c>
      <c r="AU390" s="236">
        <v>0</v>
      </c>
      <c r="AV390" s="236">
        <v>0</v>
      </c>
      <c r="AW390" s="236">
        <v>0</v>
      </c>
      <c r="AX390" s="236">
        <v>0</v>
      </c>
      <c r="AY390" s="236">
        <v>0</v>
      </c>
      <c r="AZ390" s="236">
        <v>0</v>
      </c>
      <c r="BA390" s="236">
        <v>0</v>
      </c>
      <c r="BB390" s="236">
        <v>0</v>
      </c>
      <c r="BC390" s="236">
        <v>0</v>
      </c>
      <c r="BD390" s="236">
        <v>0</v>
      </c>
      <c r="BE390" s="236">
        <v>0</v>
      </c>
      <c r="BF390" s="236">
        <v>0</v>
      </c>
      <c r="BG390" s="236">
        <v>0</v>
      </c>
      <c r="BH390" s="236">
        <v>0</v>
      </c>
      <c r="BI390" s="236">
        <v>0</v>
      </c>
      <c r="BJ390" s="236">
        <v>0</v>
      </c>
      <c r="BK390" s="236">
        <v>0</v>
      </c>
      <c r="BL390" s="236">
        <v>0</v>
      </c>
      <c r="BM390" s="236">
        <v>0</v>
      </c>
      <c r="BN390" s="236">
        <v>0</v>
      </c>
      <c r="BO390" s="236">
        <v>0</v>
      </c>
      <c r="BP390" s="236">
        <v>0</v>
      </c>
      <c r="BQ390" s="236">
        <v>0</v>
      </c>
      <c r="BR390" s="236">
        <v>0</v>
      </c>
      <c r="BS390" s="236">
        <v>0</v>
      </c>
      <c r="BT390" s="236">
        <v>0</v>
      </c>
      <c r="BU390" s="236">
        <v>0</v>
      </c>
      <c r="BV390" s="236">
        <v>0</v>
      </c>
      <c r="BW390" s="236">
        <v>0</v>
      </c>
      <c r="BX390" s="236">
        <v>0</v>
      </c>
      <c r="BY390" s="236">
        <v>0</v>
      </c>
      <c r="BZ390" s="236">
        <v>0</v>
      </c>
      <c r="CA390" s="236">
        <v>0</v>
      </c>
      <c r="CB390" s="236">
        <v>0</v>
      </c>
      <c r="CC390" s="236">
        <v>0</v>
      </c>
      <c r="CD390" s="236">
        <v>0</v>
      </c>
      <c r="CE390" s="236">
        <v>0</v>
      </c>
      <c r="CF390" s="236">
        <v>0</v>
      </c>
      <c r="CG390" s="236">
        <v>0</v>
      </c>
      <c r="CH390" s="236">
        <v>0</v>
      </c>
      <c r="CI390" s="236">
        <v>0</v>
      </c>
      <c r="CJ390" s="236">
        <v>0</v>
      </c>
      <c r="CK390" s="236">
        <v>0</v>
      </c>
      <c r="CL390" s="236">
        <v>0</v>
      </c>
      <c r="CM390" s="236">
        <v>0</v>
      </c>
      <c r="CN390" s="236">
        <v>0</v>
      </c>
      <c r="CO390" s="236">
        <v>0</v>
      </c>
      <c r="CP390" s="236">
        <v>0</v>
      </c>
      <c r="CQ390" s="236">
        <v>0</v>
      </c>
      <c r="CR390" s="236">
        <v>0</v>
      </c>
      <c r="CS390" s="236">
        <v>0</v>
      </c>
      <c r="CT390" s="236">
        <v>0</v>
      </c>
      <c r="CU390" s="236">
        <v>0</v>
      </c>
      <c r="CV390" s="236">
        <v>0</v>
      </c>
      <c r="CW390" s="236">
        <v>0</v>
      </c>
      <c r="CX390" s="236">
        <v>0</v>
      </c>
      <c r="CY390" s="236">
        <v>0</v>
      </c>
      <c r="CZ390" s="236">
        <v>0</v>
      </c>
      <c r="DA390" s="236">
        <v>0</v>
      </c>
    </row>
    <row r="391" spans="1:105">
      <c r="A391" s="242" t="s">
        <v>1727</v>
      </c>
      <c r="B391" s="236">
        <v>0</v>
      </c>
      <c r="C391" s="236">
        <v>0</v>
      </c>
      <c r="D391" s="236">
        <v>0</v>
      </c>
      <c r="E391" s="236">
        <v>0</v>
      </c>
      <c r="F391" s="236">
        <v>0</v>
      </c>
      <c r="G391" s="236">
        <v>0</v>
      </c>
      <c r="H391" s="236">
        <v>0</v>
      </c>
      <c r="I391" s="236">
        <v>0</v>
      </c>
      <c r="J391" s="236">
        <v>0</v>
      </c>
      <c r="K391" s="236">
        <v>0</v>
      </c>
      <c r="L391" s="236">
        <v>0</v>
      </c>
      <c r="M391" s="236">
        <v>0</v>
      </c>
      <c r="N391" s="236">
        <v>0</v>
      </c>
      <c r="O391" s="236">
        <v>0</v>
      </c>
      <c r="P391" s="236">
        <v>0</v>
      </c>
      <c r="Q391" s="236">
        <v>0</v>
      </c>
      <c r="R391" s="236">
        <v>0</v>
      </c>
      <c r="S391" s="236">
        <v>0</v>
      </c>
      <c r="T391" s="236">
        <v>0</v>
      </c>
      <c r="U391" s="236">
        <v>0</v>
      </c>
      <c r="V391" s="236">
        <v>0</v>
      </c>
      <c r="W391" s="236">
        <v>0</v>
      </c>
      <c r="X391" s="236">
        <v>0</v>
      </c>
      <c r="Y391" s="236">
        <v>0</v>
      </c>
      <c r="Z391" s="236">
        <v>0</v>
      </c>
      <c r="AA391" s="236">
        <v>0</v>
      </c>
      <c r="AB391" s="236">
        <v>0</v>
      </c>
      <c r="AC391" s="236">
        <v>0</v>
      </c>
      <c r="AD391" s="236">
        <v>0</v>
      </c>
      <c r="AE391" s="236">
        <v>0</v>
      </c>
      <c r="AF391" s="236">
        <v>0</v>
      </c>
      <c r="AG391" s="236">
        <v>0</v>
      </c>
      <c r="AH391" s="236">
        <v>0</v>
      </c>
      <c r="AI391" s="236">
        <v>0</v>
      </c>
      <c r="AJ391" s="236">
        <v>0</v>
      </c>
      <c r="AK391" s="236">
        <v>0</v>
      </c>
      <c r="AL391" s="236">
        <v>0</v>
      </c>
      <c r="AM391" s="236">
        <v>0</v>
      </c>
      <c r="AN391" s="236">
        <v>0</v>
      </c>
      <c r="AO391" s="236">
        <v>0</v>
      </c>
      <c r="AP391" s="236">
        <v>0</v>
      </c>
      <c r="AQ391" s="236">
        <v>0</v>
      </c>
      <c r="AR391" s="236">
        <v>0</v>
      </c>
      <c r="AS391" s="236">
        <v>0</v>
      </c>
      <c r="AT391" s="236">
        <v>0</v>
      </c>
      <c r="AU391" s="236">
        <v>0</v>
      </c>
      <c r="AV391" s="236">
        <v>0</v>
      </c>
      <c r="AW391" s="236">
        <v>0</v>
      </c>
      <c r="AX391" s="236">
        <v>0</v>
      </c>
      <c r="AY391" s="236">
        <v>0</v>
      </c>
      <c r="AZ391" s="236">
        <v>0</v>
      </c>
      <c r="BA391" s="236">
        <v>0</v>
      </c>
      <c r="BB391" s="236">
        <v>0</v>
      </c>
      <c r="BC391" s="236">
        <v>0</v>
      </c>
      <c r="BD391" s="236">
        <v>0</v>
      </c>
      <c r="BE391" s="236">
        <v>0</v>
      </c>
      <c r="BF391" s="236">
        <v>0</v>
      </c>
      <c r="BG391" s="236">
        <v>0</v>
      </c>
      <c r="BH391" s="236">
        <v>0</v>
      </c>
      <c r="BI391" s="236">
        <v>0</v>
      </c>
      <c r="BJ391" s="236">
        <v>0</v>
      </c>
      <c r="BK391" s="236">
        <v>0</v>
      </c>
      <c r="BL391" s="236">
        <v>0</v>
      </c>
      <c r="BM391" s="236">
        <v>0</v>
      </c>
      <c r="BN391" s="236">
        <v>0</v>
      </c>
      <c r="BO391" s="236">
        <v>0</v>
      </c>
      <c r="BP391" s="236">
        <v>0</v>
      </c>
      <c r="BQ391" s="236">
        <v>0</v>
      </c>
      <c r="BR391" s="236">
        <v>0</v>
      </c>
      <c r="BS391" s="236">
        <v>0</v>
      </c>
      <c r="BT391" s="236">
        <v>0</v>
      </c>
      <c r="BU391" s="236">
        <v>0</v>
      </c>
      <c r="BV391" s="236">
        <v>0</v>
      </c>
      <c r="BW391" s="236">
        <v>0</v>
      </c>
      <c r="BX391" s="236">
        <v>0</v>
      </c>
      <c r="BY391" s="236">
        <v>0</v>
      </c>
      <c r="BZ391" s="236">
        <v>0</v>
      </c>
      <c r="CA391" s="236">
        <v>0</v>
      </c>
      <c r="CB391" s="236">
        <v>0</v>
      </c>
      <c r="CC391" s="236">
        <v>0</v>
      </c>
      <c r="CD391" s="236">
        <v>0</v>
      </c>
      <c r="CE391" s="236">
        <v>0</v>
      </c>
      <c r="CF391" s="236">
        <v>0</v>
      </c>
      <c r="CG391" s="236">
        <v>0</v>
      </c>
      <c r="CH391" s="236">
        <v>0</v>
      </c>
      <c r="CI391" s="236">
        <v>0</v>
      </c>
      <c r="CJ391" s="236">
        <v>0</v>
      </c>
      <c r="CK391" s="236">
        <v>0</v>
      </c>
      <c r="CL391" s="236">
        <v>0</v>
      </c>
      <c r="CM391" s="236">
        <v>0</v>
      </c>
      <c r="CN391" s="236">
        <v>0</v>
      </c>
      <c r="CO391" s="236">
        <v>0</v>
      </c>
      <c r="CP391" s="236">
        <v>0</v>
      </c>
      <c r="CQ391" s="236">
        <v>0</v>
      </c>
      <c r="CR391" s="236">
        <v>0</v>
      </c>
      <c r="CS391" s="236">
        <v>0</v>
      </c>
      <c r="CT391" s="236">
        <v>0</v>
      </c>
      <c r="CU391" s="236">
        <v>0</v>
      </c>
      <c r="CV391" s="236">
        <v>0</v>
      </c>
      <c r="CW391" s="236">
        <v>0</v>
      </c>
      <c r="CX391" s="236">
        <v>0</v>
      </c>
      <c r="CY391" s="236">
        <v>0</v>
      </c>
      <c r="CZ391" s="236">
        <v>0</v>
      </c>
      <c r="DA391" s="236">
        <v>0</v>
      </c>
    </row>
    <row r="392" spans="1:105">
      <c r="A392" s="242" t="s">
        <v>1763</v>
      </c>
      <c r="B392" s="236">
        <v>0</v>
      </c>
      <c r="C392" s="236">
        <v>0</v>
      </c>
      <c r="D392" s="236">
        <v>0</v>
      </c>
      <c r="E392" s="236">
        <v>0</v>
      </c>
      <c r="F392" s="236">
        <v>0</v>
      </c>
      <c r="G392" s="236">
        <v>0</v>
      </c>
      <c r="H392" s="236">
        <v>0</v>
      </c>
      <c r="I392" s="236">
        <v>0</v>
      </c>
      <c r="J392" s="236">
        <v>0</v>
      </c>
      <c r="K392" s="236">
        <v>0</v>
      </c>
      <c r="L392" s="236">
        <v>0</v>
      </c>
      <c r="M392" s="236">
        <v>0</v>
      </c>
      <c r="N392" s="236">
        <v>0</v>
      </c>
      <c r="O392" s="236">
        <v>0</v>
      </c>
      <c r="P392" s="236">
        <v>0</v>
      </c>
      <c r="Q392" s="236">
        <v>0</v>
      </c>
      <c r="R392" s="236">
        <v>0</v>
      </c>
      <c r="S392" s="236">
        <v>0</v>
      </c>
      <c r="T392" s="236">
        <v>0</v>
      </c>
      <c r="U392" s="236">
        <v>0</v>
      </c>
      <c r="V392" s="236">
        <v>0</v>
      </c>
      <c r="W392" s="236">
        <v>0</v>
      </c>
      <c r="X392" s="236">
        <v>0</v>
      </c>
      <c r="Y392" s="236">
        <v>0</v>
      </c>
      <c r="Z392" s="236">
        <v>0</v>
      </c>
      <c r="AA392" s="236">
        <v>0</v>
      </c>
      <c r="AB392" s="236">
        <v>0</v>
      </c>
      <c r="AC392" s="236">
        <v>0</v>
      </c>
      <c r="AD392" s="236">
        <v>0</v>
      </c>
      <c r="AE392" s="236">
        <v>0</v>
      </c>
      <c r="AF392" s="236">
        <v>0</v>
      </c>
      <c r="AG392" s="236">
        <v>0</v>
      </c>
      <c r="AH392" s="236">
        <v>0</v>
      </c>
      <c r="AI392" s="236">
        <v>0</v>
      </c>
      <c r="AJ392" s="236">
        <v>0</v>
      </c>
      <c r="AK392" s="236">
        <v>0</v>
      </c>
      <c r="AL392" s="236">
        <v>0</v>
      </c>
      <c r="AM392" s="236">
        <v>0</v>
      </c>
      <c r="AN392" s="236">
        <v>0</v>
      </c>
      <c r="AO392" s="236">
        <v>0</v>
      </c>
      <c r="AP392" s="236">
        <v>0</v>
      </c>
      <c r="AQ392" s="236">
        <v>0</v>
      </c>
      <c r="AR392" s="236">
        <v>0</v>
      </c>
      <c r="AS392" s="236">
        <v>0</v>
      </c>
      <c r="AT392" s="236">
        <v>0</v>
      </c>
      <c r="AU392" s="236">
        <v>0</v>
      </c>
      <c r="AV392" s="236">
        <v>0</v>
      </c>
      <c r="AW392" s="236">
        <v>0</v>
      </c>
      <c r="AX392" s="236">
        <v>0</v>
      </c>
      <c r="AY392" s="236">
        <v>0</v>
      </c>
      <c r="AZ392" s="236">
        <v>0</v>
      </c>
      <c r="BA392" s="236">
        <v>0</v>
      </c>
      <c r="BB392" s="236">
        <v>0</v>
      </c>
      <c r="BC392" s="236">
        <v>0</v>
      </c>
      <c r="BD392" s="236">
        <v>0</v>
      </c>
      <c r="BE392" s="236">
        <v>0</v>
      </c>
      <c r="BF392" s="236">
        <v>0</v>
      </c>
      <c r="BG392" s="236">
        <v>0</v>
      </c>
      <c r="BH392" s="236">
        <v>0</v>
      </c>
      <c r="BI392" s="236">
        <v>0</v>
      </c>
      <c r="BJ392" s="236">
        <v>0</v>
      </c>
      <c r="BK392" s="236">
        <v>0</v>
      </c>
      <c r="BL392" s="236">
        <v>0</v>
      </c>
      <c r="BM392" s="236">
        <v>0</v>
      </c>
      <c r="BN392" s="236">
        <v>0</v>
      </c>
      <c r="BO392" s="236">
        <v>0</v>
      </c>
      <c r="BP392" s="236">
        <v>0</v>
      </c>
      <c r="BQ392" s="236">
        <v>0</v>
      </c>
      <c r="BR392" s="236">
        <v>0</v>
      </c>
      <c r="BS392" s="236">
        <v>0</v>
      </c>
      <c r="BT392" s="236">
        <v>0</v>
      </c>
      <c r="BU392" s="236">
        <v>0</v>
      </c>
      <c r="BV392" s="236">
        <v>0</v>
      </c>
      <c r="BW392" s="236">
        <v>0</v>
      </c>
      <c r="BX392" s="236">
        <v>0</v>
      </c>
      <c r="BY392" s="236">
        <v>0</v>
      </c>
      <c r="BZ392" s="236">
        <v>0</v>
      </c>
      <c r="CA392" s="236">
        <v>0</v>
      </c>
      <c r="CB392" s="236">
        <v>0</v>
      </c>
      <c r="CC392" s="236">
        <v>0</v>
      </c>
      <c r="CD392" s="236">
        <v>0</v>
      </c>
      <c r="CE392" s="236">
        <v>0</v>
      </c>
      <c r="CF392" s="236">
        <v>0</v>
      </c>
      <c r="CG392" s="236">
        <v>0</v>
      </c>
      <c r="CH392" s="236">
        <v>0</v>
      </c>
      <c r="CI392" s="236">
        <v>0</v>
      </c>
      <c r="CJ392" s="236">
        <v>0</v>
      </c>
      <c r="CK392" s="236">
        <v>0</v>
      </c>
      <c r="CL392" s="236">
        <v>0</v>
      </c>
      <c r="CM392" s="236">
        <v>0</v>
      </c>
      <c r="CN392" s="236">
        <v>0</v>
      </c>
      <c r="CO392" s="236">
        <v>0</v>
      </c>
      <c r="CP392" s="236">
        <v>0</v>
      </c>
      <c r="CQ392" s="236">
        <v>0</v>
      </c>
      <c r="CR392" s="236">
        <v>0</v>
      </c>
      <c r="CS392" s="236">
        <v>0</v>
      </c>
      <c r="CT392" s="236">
        <v>0</v>
      </c>
      <c r="CU392" s="236">
        <v>0</v>
      </c>
      <c r="CV392" s="236">
        <v>0</v>
      </c>
      <c r="CW392" s="236">
        <v>0</v>
      </c>
      <c r="CX392" s="236">
        <v>0</v>
      </c>
      <c r="CY392" s="236">
        <v>0</v>
      </c>
      <c r="CZ392" s="236">
        <v>0</v>
      </c>
      <c r="DA392" s="236">
        <v>0</v>
      </c>
    </row>
    <row r="394" spans="1:105">
      <c r="A394" s="242" t="s">
        <v>1725</v>
      </c>
      <c r="B394" s="236">
        <v>0</v>
      </c>
      <c r="C394" s="236">
        <v>0</v>
      </c>
      <c r="D394" s="236">
        <v>0</v>
      </c>
      <c r="E394" s="236">
        <v>0</v>
      </c>
      <c r="F394" s="236">
        <v>0</v>
      </c>
      <c r="G394" s="236">
        <v>0</v>
      </c>
      <c r="H394" s="236">
        <v>0</v>
      </c>
      <c r="I394" s="236">
        <v>0</v>
      </c>
      <c r="J394" s="236">
        <v>0</v>
      </c>
      <c r="K394" s="236">
        <v>0</v>
      </c>
      <c r="L394" s="236">
        <v>0</v>
      </c>
      <c r="M394" s="236">
        <v>0</v>
      </c>
      <c r="N394" s="236">
        <v>0</v>
      </c>
      <c r="O394" s="236">
        <v>0</v>
      </c>
      <c r="P394" s="236">
        <v>0</v>
      </c>
      <c r="Q394" s="236">
        <v>0</v>
      </c>
      <c r="R394" s="236">
        <v>0</v>
      </c>
      <c r="S394" s="236">
        <v>0</v>
      </c>
      <c r="T394" s="236">
        <v>0</v>
      </c>
      <c r="U394" s="236">
        <v>0</v>
      </c>
      <c r="V394" s="236">
        <v>0</v>
      </c>
      <c r="W394" s="236">
        <v>0</v>
      </c>
      <c r="X394" s="236">
        <v>0</v>
      </c>
      <c r="Y394" s="236">
        <v>0</v>
      </c>
      <c r="Z394" s="236">
        <v>0</v>
      </c>
      <c r="AA394" s="236">
        <v>0</v>
      </c>
      <c r="AB394" s="236">
        <v>0</v>
      </c>
      <c r="AC394" s="236">
        <v>0</v>
      </c>
      <c r="AD394" s="236">
        <v>549457</v>
      </c>
      <c r="AE394" s="236">
        <v>505255</v>
      </c>
      <c r="AF394" s="236">
        <v>854290</v>
      </c>
      <c r="AG394" s="236">
        <v>417884</v>
      </c>
      <c r="AH394" s="236">
        <v>1262122</v>
      </c>
      <c r="AI394" s="236">
        <v>1204711</v>
      </c>
      <c r="AJ394" s="236">
        <v>637268</v>
      </c>
      <c r="AK394" s="236">
        <v>0</v>
      </c>
      <c r="AL394" s="236">
        <v>0</v>
      </c>
      <c r="AM394" s="236">
        <v>0</v>
      </c>
      <c r="AN394" s="236">
        <v>5430987</v>
      </c>
      <c r="AO394" s="236">
        <v>0</v>
      </c>
      <c r="AP394" s="236">
        <v>0</v>
      </c>
      <c r="AQ394" s="236">
        <v>0</v>
      </c>
      <c r="AR394" s="236">
        <v>0</v>
      </c>
      <c r="AS394" s="236">
        <v>0</v>
      </c>
      <c r="AT394" s="236">
        <v>0</v>
      </c>
      <c r="AU394" s="236">
        <v>0</v>
      </c>
      <c r="AV394" s="236">
        <v>0</v>
      </c>
      <c r="AW394" s="236">
        <v>0</v>
      </c>
      <c r="AX394" s="236">
        <v>0</v>
      </c>
      <c r="AY394" s="236">
        <v>0</v>
      </c>
      <c r="AZ394" s="236">
        <v>0</v>
      </c>
      <c r="BA394" s="236">
        <v>0</v>
      </c>
      <c r="BB394" s="236">
        <v>0</v>
      </c>
      <c r="BC394" s="236">
        <v>0</v>
      </c>
      <c r="BD394" s="236">
        <v>0</v>
      </c>
      <c r="BE394" s="236">
        <v>0</v>
      </c>
      <c r="BF394" s="236">
        <v>0</v>
      </c>
      <c r="BG394" s="236">
        <v>0</v>
      </c>
      <c r="BH394" s="236">
        <v>0</v>
      </c>
      <c r="BI394" s="236">
        <v>0</v>
      </c>
      <c r="BJ394" s="236">
        <v>0</v>
      </c>
      <c r="BK394" s="236">
        <v>0</v>
      </c>
      <c r="BL394" s="236">
        <v>0</v>
      </c>
      <c r="BM394" s="236">
        <v>0</v>
      </c>
      <c r="BN394" s="236">
        <v>0</v>
      </c>
      <c r="BO394" s="236">
        <v>0</v>
      </c>
      <c r="BP394" s="236">
        <v>0</v>
      </c>
      <c r="BQ394" s="236">
        <v>0</v>
      </c>
      <c r="BR394" s="236">
        <v>0</v>
      </c>
      <c r="BS394" s="236">
        <v>0</v>
      </c>
      <c r="BT394" s="236">
        <v>0</v>
      </c>
      <c r="BU394" s="236">
        <v>0</v>
      </c>
      <c r="BV394" s="236">
        <v>0</v>
      </c>
      <c r="BW394" s="236">
        <v>0</v>
      </c>
      <c r="BX394" s="236">
        <v>0</v>
      </c>
      <c r="BY394" s="236">
        <v>0</v>
      </c>
      <c r="BZ394" s="236">
        <v>0</v>
      </c>
      <c r="CA394" s="236">
        <v>0</v>
      </c>
      <c r="CB394" s="236">
        <v>0</v>
      </c>
      <c r="CC394" s="236">
        <v>0</v>
      </c>
      <c r="CD394" s="236">
        <v>0</v>
      </c>
      <c r="CE394" s="236">
        <v>0</v>
      </c>
      <c r="CF394" s="236">
        <v>0</v>
      </c>
      <c r="CG394" s="236">
        <v>0</v>
      </c>
      <c r="CH394" s="236">
        <v>0</v>
      </c>
      <c r="CI394" s="236">
        <v>0</v>
      </c>
      <c r="CJ394" s="236">
        <v>0</v>
      </c>
      <c r="CK394" s="236">
        <v>0</v>
      </c>
      <c r="CL394" s="236">
        <v>0</v>
      </c>
      <c r="CM394" s="236">
        <v>0</v>
      </c>
      <c r="CN394" s="236">
        <v>0</v>
      </c>
      <c r="CO394" s="236">
        <v>0</v>
      </c>
      <c r="CP394" s="236">
        <v>0</v>
      </c>
      <c r="CQ394" s="236">
        <v>0</v>
      </c>
      <c r="CR394" s="236">
        <v>0</v>
      </c>
      <c r="CS394" s="236">
        <v>0</v>
      </c>
      <c r="CT394" s="236">
        <v>0</v>
      </c>
      <c r="CU394" s="236">
        <v>0</v>
      </c>
      <c r="CV394" s="236">
        <v>0</v>
      </c>
      <c r="CW394" s="236">
        <v>0</v>
      </c>
      <c r="CX394" s="236">
        <v>0</v>
      </c>
      <c r="CY394" s="236">
        <v>0</v>
      </c>
      <c r="CZ394" s="236">
        <v>0</v>
      </c>
      <c r="DA394" s="236">
        <v>0</v>
      </c>
    </row>
    <row r="395" spans="1:105">
      <c r="A395" s="242" t="s">
        <v>1726</v>
      </c>
      <c r="B395" s="236">
        <v>0</v>
      </c>
      <c r="C395" s="236">
        <v>0</v>
      </c>
      <c r="D395" s="236">
        <v>0</v>
      </c>
      <c r="E395" s="236">
        <v>0</v>
      </c>
      <c r="F395" s="236">
        <v>0</v>
      </c>
      <c r="G395" s="236">
        <v>0</v>
      </c>
      <c r="H395" s="236">
        <v>0</v>
      </c>
      <c r="I395" s="236">
        <v>0</v>
      </c>
      <c r="J395" s="236">
        <v>0</v>
      </c>
      <c r="K395" s="236">
        <v>0</v>
      </c>
      <c r="L395" s="236">
        <v>0</v>
      </c>
      <c r="M395" s="236">
        <v>0</v>
      </c>
      <c r="N395" s="236">
        <v>0</v>
      </c>
      <c r="O395" s="236">
        <v>0</v>
      </c>
      <c r="P395" s="236">
        <v>0</v>
      </c>
      <c r="Q395" s="236">
        <v>0</v>
      </c>
      <c r="R395" s="236">
        <v>0</v>
      </c>
      <c r="S395" s="236">
        <v>0</v>
      </c>
      <c r="T395" s="236">
        <v>0</v>
      </c>
      <c r="U395" s="236">
        <v>0</v>
      </c>
      <c r="V395" s="236">
        <v>0</v>
      </c>
      <c r="W395" s="236">
        <v>0</v>
      </c>
      <c r="X395" s="236">
        <v>0</v>
      </c>
      <c r="Y395" s="236">
        <v>0</v>
      </c>
      <c r="Z395" s="236">
        <v>0</v>
      </c>
      <c r="AA395" s="236">
        <v>0</v>
      </c>
      <c r="AB395" s="236">
        <v>0</v>
      </c>
      <c r="AC395" s="236">
        <v>0</v>
      </c>
      <c r="AD395" s="236">
        <v>-540179</v>
      </c>
      <c r="AE395" s="236">
        <v>-485509</v>
      </c>
      <c r="AF395" s="236">
        <v>-827461</v>
      </c>
      <c r="AG395" s="236">
        <v>-384671</v>
      </c>
      <c r="AH395" s="236">
        <v>-1220558</v>
      </c>
      <c r="AI395" s="236">
        <v>-1151147</v>
      </c>
      <c r="AJ395" s="236">
        <v>-575823</v>
      </c>
      <c r="AK395" s="236">
        <v>0</v>
      </c>
      <c r="AL395" s="236">
        <v>0</v>
      </c>
      <c r="AM395" s="236">
        <v>0</v>
      </c>
      <c r="AN395" s="236">
        <v>-5185348</v>
      </c>
      <c r="AO395" s="236">
        <v>0</v>
      </c>
      <c r="AP395" s="236">
        <v>0</v>
      </c>
      <c r="AQ395" s="236">
        <v>0</v>
      </c>
      <c r="AR395" s="236">
        <v>0</v>
      </c>
      <c r="AS395" s="236">
        <v>0</v>
      </c>
      <c r="AT395" s="236">
        <v>0</v>
      </c>
      <c r="AU395" s="236">
        <v>0</v>
      </c>
      <c r="AV395" s="236">
        <v>0</v>
      </c>
      <c r="AW395" s="236">
        <v>0</v>
      </c>
      <c r="AX395" s="236">
        <v>0</v>
      </c>
      <c r="AY395" s="236">
        <v>0</v>
      </c>
      <c r="AZ395" s="236">
        <v>0</v>
      </c>
      <c r="BA395" s="236">
        <v>0</v>
      </c>
      <c r="BB395" s="236">
        <v>0</v>
      </c>
      <c r="BC395" s="236">
        <v>0</v>
      </c>
      <c r="BD395" s="236">
        <v>0</v>
      </c>
      <c r="BE395" s="236">
        <v>0</v>
      </c>
      <c r="BF395" s="236">
        <v>0</v>
      </c>
      <c r="BG395" s="236">
        <v>0</v>
      </c>
      <c r="BH395" s="236">
        <v>0</v>
      </c>
      <c r="BI395" s="236">
        <v>0</v>
      </c>
      <c r="BJ395" s="236">
        <v>0</v>
      </c>
      <c r="BK395" s="236">
        <v>0</v>
      </c>
      <c r="BL395" s="236">
        <v>0</v>
      </c>
      <c r="BM395" s="236">
        <v>0</v>
      </c>
      <c r="BN395" s="236">
        <v>0</v>
      </c>
      <c r="BO395" s="236">
        <v>0</v>
      </c>
      <c r="BP395" s="236">
        <v>0</v>
      </c>
      <c r="BQ395" s="236">
        <v>0</v>
      </c>
      <c r="BR395" s="236">
        <v>0</v>
      </c>
      <c r="BS395" s="236">
        <v>0</v>
      </c>
      <c r="BT395" s="236">
        <v>0</v>
      </c>
      <c r="BU395" s="236">
        <v>0</v>
      </c>
      <c r="BV395" s="236">
        <v>0</v>
      </c>
      <c r="BW395" s="236">
        <v>0</v>
      </c>
      <c r="BX395" s="236">
        <v>0</v>
      </c>
      <c r="BY395" s="236">
        <v>0</v>
      </c>
      <c r="BZ395" s="236">
        <v>0</v>
      </c>
      <c r="CA395" s="236">
        <v>0</v>
      </c>
      <c r="CB395" s="236">
        <v>0</v>
      </c>
      <c r="CC395" s="236">
        <v>0</v>
      </c>
      <c r="CD395" s="236">
        <v>0</v>
      </c>
      <c r="CE395" s="236">
        <v>0</v>
      </c>
      <c r="CF395" s="236">
        <v>0</v>
      </c>
      <c r="CG395" s="236">
        <v>0</v>
      </c>
      <c r="CH395" s="236">
        <v>0</v>
      </c>
      <c r="CI395" s="236">
        <v>0</v>
      </c>
      <c r="CJ395" s="236">
        <v>0</v>
      </c>
      <c r="CK395" s="236">
        <v>0</v>
      </c>
      <c r="CL395" s="236">
        <v>0</v>
      </c>
      <c r="CM395" s="236">
        <v>0</v>
      </c>
      <c r="CN395" s="236">
        <v>0</v>
      </c>
      <c r="CO395" s="236">
        <v>0</v>
      </c>
      <c r="CP395" s="236">
        <v>0</v>
      </c>
      <c r="CQ395" s="236">
        <v>0</v>
      </c>
      <c r="CR395" s="236">
        <v>0</v>
      </c>
      <c r="CS395" s="236">
        <v>0</v>
      </c>
      <c r="CT395" s="236">
        <v>0</v>
      </c>
      <c r="CU395" s="236">
        <v>0</v>
      </c>
      <c r="CV395" s="236">
        <v>0</v>
      </c>
      <c r="CW395" s="236">
        <v>0</v>
      </c>
      <c r="CX395" s="236">
        <v>0</v>
      </c>
      <c r="CY395" s="236">
        <v>0</v>
      </c>
      <c r="CZ395" s="236">
        <v>0</v>
      </c>
      <c r="DA395" s="236">
        <v>0</v>
      </c>
    </row>
    <row r="396" spans="1:105">
      <c r="A396" s="242" t="s">
        <v>1764</v>
      </c>
      <c r="B396" s="236">
        <v>0</v>
      </c>
      <c r="C396" s="236">
        <v>0</v>
      </c>
      <c r="D396" s="236">
        <v>0</v>
      </c>
      <c r="E396" s="236">
        <v>0</v>
      </c>
      <c r="F396" s="236">
        <v>0</v>
      </c>
      <c r="G396" s="236">
        <v>0</v>
      </c>
      <c r="H396" s="236">
        <v>0</v>
      </c>
      <c r="I396" s="236">
        <v>0</v>
      </c>
      <c r="J396" s="236">
        <v>0</v>
      </c>
      <c r="K396" s="236">
        <v>0</v>
      </c>
      <c r="L396" s="236">
        <v>0</v>
      </c>
      <c r="M396" s="236">
        <v>0</v>
      </c>
      <c r="N396" s="236">
        <v>0</v>
      </c>
      <c r="O396" s="236">
        <v>0</v>
      </c>
      <c r="P396" s="236">
        <v>0</v>
      </c>
      <c r="Q396" s="236">
        <v>0</v>
      </c>
      <c r="R396" s="236">
        <v>0</v>
      </c>
      <c r="S396" s="236">
        <v>0</v>
      </c>
      <c r="T396" s="236">
        <v>0</v>
      </c>
      <c r="U396" s="236">
        <v>0</v>
      </c>
      <c r="V396" s="236">
        <v>0</v>
      </c>
      <c r="W396" s="236">
        <v>0</v>
      </c>
      <c r="X396" s="236">
        <v>0</v>
      </c>
      <c r="Y396" s="236">
        <v>0</v>
      </c>
      <c r="Z396" s="236">
        <v>0</v>
      </c>
      <c r="AA396" s="236">
        <v>0</v>
      </c>
      <c r="AB396" s="236">
        <v>0</v>
      </c>
      <c r="AC396" s="236">
        <v>0</v>
      </c>
      <c r="AD396" s="236">
        <v>9278</v>
      </c>
      <c r="AE396" s="236">
        <v>19746</v>
      </c>
      <c r="AF396" s="236">
        <v>26829</v>
      </c>
      <c r="AG396" s="236">
        <v>33213</v>
      </c>
      <c r="AH396" s="236">
        <v>41564</v>
      </c>
      <c r="AI396" s="236">
        <v>53564</v>
      </c>
      <c r="AJ396" s="236">
        <v>61445</v>
      </c>
      <c r="AK396" s="236">
        <v>0</v>
      </c>
      <c r="AL396" s="236">
        <v>0</v>
      </c>
      <c r="AM396" s="236">
        <v>0</v>
      </c>
      <c r="AN396" s="236">
        <v>245639</v>
      </c>
      <c r="AO396" s="236">
        <v>0</v>
      </c>
      <c r="AP396" s="236">
        <v>0</v>
      </c>
      <c r="AQ396" s="236">
        <v>0</v>
      </c>
      <c r="AR396" s="236">
        <v>0</v>
      </c>
      <c r="AS396" s="236">
        <v>0</v>
      </c>
      <c r="AT396" s="236">
        <v>0</v>
      </c>
      <c r="AU396" s="236">
        <v>0</v>
      </c>
      <c r="AV396" s="236">
        <v>0</v>
      </c>
      <c r="AW396" s="236">
        <v>0</v>
      </c>
      <c r="AX396" s="236">
        <v>0</v>
      </c>
      <c r="AY396" s="236">
        <v>0</v>
      </c>
      <c r="AZ396" s="236">
        <v>0</v>
      </c>
      <c r="BA396" s="236">
        <v>0</v>
      </c>
      <c r="BB396" s="236">
        <v>0</v>
      </c>
      <c r="BC396" s="236">
        <v>0</v>
      </c>
      <c r="BD396" s="236">
        <v>0</v>
      </c>
      <c r="BE396" s="236">
        <v>0</v>
      </c>
      <c r="BF396" s="236">
        <v>0</v>
      </c>
      <c r="BG396" s="236">
        <v>0</v>
      </c>
      <c r="BH396" s="236">
        <v>0</v>
      </c>
      <c r="BI396" s="236">
        <v>0</v>
      </c>
      <c r="BJ396" s="236">
        <v>0</v>
      </c>
      <c r="BK396" s="236">
        <v>0</v>
      </c>
      <c r="BL396" s="236">
        <v>0</v>
      </c>
      <c r="BM396" s="236">
        <v>0</v>
      </c>
      <c r="BN396" s="236">
        <v>0</v>
      </c>
      <c r="BO396" s="236">
        <v>0</v>
      </c>
      <c r="BP396" s="236">
        <v>0</v>
      </c>
      <c r="BQ396" s="236">
        <v>0</v>
      </c>
      <c r="BR396" s="236">
        <v>0</v>
      </c>
      <c r="BS396" s="236">
        <v>0</v>
      </c>
      <c r="BT396" s="236">
        <v>0</v>
      </c>
      <c r="BU396" s="236">
        <v>0</v>
      </c>
      <c r="BV396" s="236">
        <v>0</v>
      </c>
      <c r="BW396" s="236">
        <v>0</v>
      </c>
      <c r="BX396" s="236">
        <v>0</v>
      </c>
      <c r="BY396" s="236">
        <v>0</v>
      </c>
      <c r="BZ396" s="236">
        <v>0</v>
      </c>
      <c r="CA396" s="236">
        <v>0</v>
      </c>
      <c r="CB396" s="236">
        <v>0</v>
      </c>
      <c r="CC396" s="236">
        <v>0</v>
      </c>
      <c r="CD396" s="236">
        <v>0</v>
      </c>
      <c r="CE396" s="236">
        <v>0</v>
      </c>
      <c r="CF396" s="236">
        <v>0</v>
      </c>
      <c r="CG396" s="236">
        <v>0</v>
      </c>
      <c r="CH396" s="236">
        <v>0</v>
      </c>
      <c r="CI396" s="236">
        <v>0</v>
      </c>
      <c r="CJ396" s="236">
        <v>0</v>
      </c>
      <c r="CK396" s="236">
        <v>0</v>
      </c>
      <c r="CL396" s="236">
        <v>0</v>
      </c>
      <c r="CM396" s="236">
        <v>0</v>
      </c>
      <c r="CN396" s="236">
        <v>0</v>
      </c>
      <c r="CO396" s="236">
        <v>0</v>
      </c>
      <c r="CP396" s="236">
        <v>0</v>
      </c>
      <c r="CQ396" s="236">
        <v>0</v>
      </c>
      <c r="CR396" s="236">
        <v>0</v>
      </c>
      <c r="CS396" s="236">
        <v>0</v>
      </c>
      <c r="CT396" s="236">
        <v>0</v>
      </c>
      <c r="CU396" s="236">
        <v>0</v>
      </c>
      <c r="CV396" s="236">
        <v>0</v>
      </c>
      <c r="CW396" s="236">
        <v>0</v>
      </c>
      <c r="CX396" s="236">
        <v>0</v>
      </c>
      <c r="CY396" s="236">
        <v>0</v>
      </c>
      <c r="CZ396" s="236">
        <v>0</v>
      </c>
      <c r="DA396" s="236">
        <v>0</v>
      </c>
    </row>
    <row r="398" spans="1:105">
      <c r="A398" s="242" t="s">
        <v>1765</v>
      </c>
      <c r="B398" s="236">
        <v>0</v>
      </c>
      <c r="C398" s="236">
        <v>0</v>
      </c>
      <c r="D398" s="236">
        <v>0</v>
      </c>
      <c r="E398" s="236">
        <v>0</v>
      </c>
      <c r="F398" s="236">
        <v>0</v>
      </c>
      <c r="G398" s="236">
        <v>0</v>
      </c>
      <c r="H398" s="236">
        <v>0</v>
      </c>
      <c r="I398" s="236">
        <v>0</v>
      </c>
      <c r="J398" s="236">
        <v>0</v>
      </c>
      <c r="K398" s="236">
        <v>0</v>
      </c>
      <c r="L398" s="236">
        <v>0</v>
      </c>
      <c r="M398" s="236">
        <v>0</v>
      </c>
      <c r="N398" s="236">
        <v>0</v>
      </c>
      <c r="O398" s="236">
        <v>0</v>
      </c>
      <c r="P398" s="236">
        <v>0</v>
      </c>
      <c r="Q398" s="236">
        <v>0</v>
      </c>
      <c r="R398" s="236">
        <v>0</v>
      </c>
      <c r="S398" s="236">
        <v>0</v>
      </c>
      <c r="T398" s="236">
        <v>0</v>
      </c>
      <c r="U398" s="236">
        <v>0</v>
      </c>
      <c r="V398" s="236">
        <v>0</v>
      </c>
      <c r="W398" s="236">
        <v>0</v>
      </c>
      <c r="X398" s="236">
        <v>0</v>
      </c>
      <c r="Y398" s="236">
        <v>0</v>
      </c>
      <c r="Z398" s="236">
        <v>0</v>
      </c>
      <c r="AA398" s="236">
        <v>0</v>
      </c>
      <c r="AB398" s="236">
        <v>0</v>
      </c>
      <c r="AC398" s="236">
        <v>0</v>
      </c>
      <c r="AD398" s="236">
        <v>9278</v>
      </c>
      <c r="AE398" s="236">
        <v>19746</v>
      </c>
      <c r="AF398" s="236">
        <v>26829</v>
      </c>
      <c r="AG398" s="236">
        <v>33213</v>
      </c>
      <c r="AH398" s="236">
        <v>41564</v>
      </c>
      <c r="AI398" s="236">
        <v>53564</v>
      </c>
      <c r="AJ398" s="236">
        <v>61445</v>
      </c>
      <c r="AK398" s="236">
        <v>0</v>
      </c>
      <c r="AL398" s="236">
        <v>0</v>
      </c>
      <c r="AM398" s="236">
        <v>0</v>
      </c>
      <c r="AN398" s="236">
        <v>245639</v>
      </c>
      <c r="AO398" s="236">
        <v>0</v>
      </c>
      <c r="AP398" s="236">
        <v>0</v>
      </c>
      <c r="AQ398" s="236">
        <v>0</v>
      </c>
      <c r="AR398" s="236">
        <v>0</v>
      </c>
      <c r="AS398" s="236">
        <v>0</v>
      </c>
      <c r="AT398" s="236">
        <v>0</v>
      </c>
      <c r="AU398" s="236">
        <v>0</v>
      </c>
      <c r="AV398" s="236">
        <v>0</v>
      </c>
      <c r="AW398" s="236">
        <v>0</v>
      </c>
      <c r="AX398" s="236">
        <v>0</v>
      </c>
      <c r="AY398" s="236">
        <v>0</v>
      </c>
      <c r="AZ398" s="236">
        <v>0</v>
      </c>
      <c r="BA398" s="236">
        <v>0</v>
      </c>
      <c r="BB398" s="236">
        <v>0</v>
      </c>
      <c r="BC398" s="236">
        <v>0</v>
      </c>
      <c r="BD398" s="236">
        <v>0</v>
      </c>
      <c r="BE398" s="236">
        <v>0</v>
      </c>
      <c r="BF398" s="236">
        <v>0</v>
      </c>
      <c r="BG398" s="236">
        <v>0</v>
      </c>
      <c r="BH398" s="236">
        <v>0</v>
      </c>
      <c r="BI398" s="236">
        <v>0</v>
      </c>
      <c r="BJ398" s="236">
        <v>0</v>
      </c>
      <c r="BK398" s="236">
        <v>0</v>
      </c>
      <c r="BL398" s="236">
        <v>0</v>
      </c>
      <c r="BM398" s="236">
        <v>0</v>
      </c>
      <c r="BN398" s="236">
        <v>0</v>
      </c>
      <c r="BO398" s="236">
        <v>0</v>
      </c>
      <c r="BP398" s="236">
        <v>0</v>
      </c>
      <c r="BQ398" s="236">
        <v>0</v>
      </c>
      <c r="BR398" s="236">
        <v>0</v>
      </c>
      <c r="BS398" s="236">
        <v>0</v>
      </c>
      <c r="BT398" s="236">
        <v>0</v>
      </c>
      <c r="BU398" s="236">
        <v>0</v>
      </c>
      <c r="BV398" s="236">
        <v>0</v>
      </c>
      <c r="BW398" s="236">
        <v>0</v>
      </c>
      <c r="BX398" s="236">
        <v>0</v>
      </c>
      <c r="BY398" s="236">
        <v>0</v>
      </c>
      <c r="BZ398" s="236">
        <v>0</v>
      </c>
      <c r="CA398" s="236">
        <v>0</v>
      </c>
      <c r="CB398" s="236">
        <v>0</v>
      </c>
      <c r="CC398" s="236">
        <v>0</v>
      </c>
      <c r="CD398" s="236">
        <v>0</v>
      </c>
      <c r="CE398" s="236">
        <v>0</v>
      </c>
      <c r="CF398" s="236">
        <v>0</v>
      </c>
      <c r="CG398" s="236">
        <v>0</v>
      </c>
      <c r="CH398" s="236">
        <v>0</v>
      </c>
      <c r="CI398" s="236">
        <v>0</v>
      </c>
      <c r="CJ398" s="236">
        <v>0</v>
      </c>
      <c r="CK398" s="236">
        <v>0</v>
      </c>
      <c r="CL398" s="236">
        <v>0</v>
      </c>
      <c r="CM398" s="236">
        <v>0</v>
      </c>
      <c r="CN398" s="236">
        <v>0</v>
      </c>
      <c r="CO398" s="236">
        <v>0</v>
      </c>
      <c r="CP398" s="236">
        <v>0</v>
      </c>
      <c r="CQ398" s="236">
        <v>0</v>
      </c>
      <c r="CR398" s="236">
        <v>0</v>
      </c>
      <c r="CS398" s="236">
        <v>0</v>
      </c>
      <c r="CT398" s="236">
        <v>0</v>
      </c>
      <c r="CU398" s="236">
        <v>0</v>
      </c>
      <c r="CV398" s="236">
        <v>0</v>
      </c>
      <c r="CW398" s="236">
        <v>0</v>
      </c>
      <c r="CX398" s="236">
        <v>0</v>
      </c>
      <c r="CY398" s="236">
        <v>0</v>
      </c>
      <c r="CZ398" s="236">
        <v>0</v>
      </c>
      <c r="DA398" s="236">
        <v>0</v>
      </c>
    </row>
    <row r="400" spans="1:105">
      <c r="A400" s="242" t="s">
        <v>1708</v>
      </c>
      <c r="B400" s="236">
        <v>0</v>
      </c>
      <c r="C400" s="236">
        <v>0</v>
      </c>
      <c r="D400" s="236">
        <v>0</v>
      </c>
      <c r="E400" s="236">
        <v>0</v>
      </c>
      <c r="F400" s="236">
        <v>0</v>
      </c>
      <c r="G400" s="236">
        <v>0</v>
      </c>
      <c r="H400" s="236">
        <v>0</v>
      </c>
      <c r="I400" s="236">
        <v>0</v>
      </c>
      <c r="J400" s="236">
        <v>0</v>
      </c>
      <c r="K400" s="236">
        <v>0</v>
      </c>
      <c r="L400" s="236">
        <v>0</v>
      </c>
      <c r="M400" s="236">
        <v>1</v>
      </c>
      <c r="N400" s="236">
        <v>1</v>
      </c>
      <c r="O400" s="236">
        <v>0</v>
      </c>
      <c r="P400" s="236">
        <v>0</v>
      </c>
      <c r="Q400" s="236">
        <v>0</v>
      </c>
      <c r="R400" s="236">
        <v>0</v>
      </c>
      <c r="S400" s="236">
        <v>0</v>
      </c>
      <c r="T400" s="236">
        <v>0</v>
      </c>
      <c r="U400" s="236">
        <v>0</v>
      </c>
      <c r="V400" s="236">
        <v>0</v>
      </c>
      <c r="W400" s="236">
        <v>0</v>
      </c>
      <c r="X400" s="236">
        <v>0</v>
      </c>
      <c r="Y400" s="236">
        <v>0</v>
      </c>
      <c r="Z400" s="236">
        <v>1</v>
      </c>
      <c r="AA400" s="236">
        <v>1</v>
      </c>
      <c r="AB400" s="236">
        <v>0</v>
      </c>
      <c r="AC400" s="236">
        <v>0</v>
      </c>
      <c r="AD400" s="236">
        <v>0</v>
      </c>
      <c r="AE400" s="236">
        <v>0</v>
      </c>
      <c r="AF400" s="236">
        <v>0</v>
      </c>
      <c r="AG400" s="236">
        <v>0</v>
      </c>
      <c r="AH400" s="236">
        <v>0</v>
      </c>
      <c r="AI400" s="236">
        <v>0</v>
      </c>
      <c r="AJ400" s="236">
        <v>0</v>
      </c>
      <c r="AK400" s="236">
        <v>0</v>
      </c>
      <c r="AL400" s="236">
        <v>0</v>
      </c>
      <c r="AM400" s="236">
        <v>1</v>
      </c>
      <c r="AN400" s="236">
        <v>1</v>
      </c>
      <c r="AO400" s="236">
        <v>0</v>
      </c>
      <c r="AP400" s="236">
        <v>0</v>
      </c>
      <c r="AQ400" s="236">
        <v>0</v>
      </c>
      <c r="AR400" s="236">
        <v>0</v>
      </c>
      <c r="AS400" s="236">
        <v>0</v>
      </c>
      <c r="AT400" s="236">
        <v>0</v>
      </c>
      <c r="AU400" s="236">
        <v>0</v>
      </c>
      <c r="AV400" s="236">
        <v>0</v>
      </c>
      <c r="AW400" s="236">
        <v>0</v>
      </c>
      <c r="AX400" s="236">
        <v>0</v>
      </c>
      <c r="AY400" s="236">
        <v>0</v>
      </c>
      <c r="AZ400" s="236">
        <v>1</v>
      </c>
      <c r="BA400" s="236">
        <v>1</v>
      </c>
      <c r="BB400" s="236">
        <v>0</v>
      </c>
      <c r="BC400" s="236">
        <v>0</v>
      </c>
      <c r="BD400" s="236">
        <v>0</v>
      </c>
      <c r="BE400" s="236">
        <v>0</v>
      </c>
      <c r="BF400" s="236">
        <v>0</v>
      </c>
      <c r="BG400" s="236">
        <v>0</v>
      </c>
      <c r="BH400" s="236">
        <v>0</v>
      </c>
      <c r="BI400" s="236">
        <v>0</v>
      </c>
      <c r="BJ400" s="236">
        <v>0</v>
      </c>
      <c r="BK400" s="236">
        <v>0</v>
      </c>
      <c r="BL400" s="236">
        <v>0</v>
      </c>
      <c r="BM400" s="236">
        <v>1</v>
      </c>
      <c r="BN400" s="236">
        <v>1</v>
      </c>
      <c r="BO400" s="236">
        <v>0</v>
      </c>
      <c r="BP400" s="236">
        <v>0</v>
      </c>
      <c r="BQ400" s="236">
        <v>0</v>
      </c>
      <c r="BR400" s="236">
        <v>0</v>
      </c>
      <c r="BS400" s="236">
        <v>0</v>
      </c>
      <c r="BT400" s="236">
        <v>0</v>
      </c>
      <c r="BU400" s="236">
        <v>0</v>
      </c>
      <c r="BV400" s="236">
        <v>0</v>
      </c>
      <c r="BW400" s="236">
        <v>0</v>
      </c>
      <c r="BX400" s="236">
        <v>0</v>
      </c>
      <c r="BY400" s="236">
        <v>0</v>
      </c>
      <c r="BZ400" s="236">
        <v>1</v>
      </c>
      <c r="CA400" s="236">
        <v>1</v>
      </c>
      <c r="CB400" s="236">
        <v>0</v>
      </c>
      <c r="CC400" s="236">
        <v>0</v>
      </c>
      <c r="CD400" s="236">
        <v>0</v>
      </c>
      <c r="CE400" s="236">
        <v>0</v>
      </c>
      <c r="CF400" s="236">
        <v>0</v>
      </c>
      <c r="CG400" s="236">
        <v>0</v>
      </c>
      <c r="CH400" s="236">
        <v>0</v>
      </c>
      <c r="CI400" s="236">
        <v>0</v>
      </c>
      <c r="CJ400" s="236">
        <v>0</v>
      </c>
      <c r="CK400" s="236">
        <v>0</v>
      </c>
      <c r="CL400" s="236">
        <v>0</v>
      </c>
      <c r="CM400" s="236">
        <v>1</v>
      </c>
      <c r="CN400" s="236">
        <v>1</v>
      </c>
      <c r="CO400" s="236">
        <v>0</v>
      </c>
      <c r="CP400" s="236">
        <v>0</v>
      </c>
      <c r="CQ400" s="236">
        <v>0</v>
      </c>
      <c r="CR400" s="236">
        <v>0</v>
      </c>
      <c r="CS400" s="236">
        <v>0</v>
      </c>
      <c r="CT400" s="236">
        <v>0</v>
      </c>
      <c r="CU400" s="236">
        <v>0</v>
      </c>
      <c r="CV400" s="236">
        <v>0</v>
      </c>
      <c r="CW400" s="236">
        <v>0</v>
      </c>
      <c r="CX400" s="236">
        <v>0</v>
      </c>
      <c r="CY400" s="236">
        <v>0</v>
      </c>
      <c r="CZ400" s="236">
        <v>1</v>
      </c>
      <c r="DA400" s="236">
        <v>1</v>
      </c>
    </row>
    <row r="401" spans="1:105">
      <c r="A401" s="242" t="s">
        <v>1766</v>
      </c>
      <c r="B401" s="236">
        <v>0</v>
      </c>
      <c r="C401" s="236">
        <v>0</v>
      </c>
      <c r="D401" s="236">
        <v>0</v>
      </c>
      <c r="E401" s="236">
        <v>0</v>
      </c>
      <c r="F401" s="236">
        <v>0</v>
      </c>
      <c r="G401" s="236">
        <v>0</v>
      </c>
      <c r="H401" s="236">
        <v>0</v>
      </c>
      <c r="I401" s="236">
        <v>0</v>
      </c>
      <c r="J401" s="236">
        <v>0</v>
      </c>
      <c r="K401" s="236">
        <v>0</v>
      </c>
      <c r="L401" s="236">
        <v>0</v>
      </c>
      <c r="M401" s="236">
        <v>0</v>
      </c>
      <c r="N401" s="236">
        <v>0</v>
      </c>
      <c r="O401" s="236">
        <v>0</v>
      </c>
      <c r="P401" s="236">
        <v>0</v>
      </c>
      <c r="Q401" s="236">
        <v>0</v>
      </c>
      <c r="R401" s="236">
        <v>0</v>
      </c>
      <c r="S401" s="236">
        <v>0</v>
      </c>
      <c r="T401" s="236">
        <v>0</v>
      </c>
      <c r="U401" s="236">
        <v>0</v>
      </c>
      <c r="V401" s="236">
        <v>0</v>
      </c>
      <c r="W401" s="236">
        <v>0</v>
      </c>
      <c r="X401" s="236">
        <v>0</v>
      </c>
      <c r="Y401" s="236">
        <v>0</v>
      </c>
      <c r="Z401" s="236">
        <v>0</v>
      </c>
      <c r="AA401" s="236">
        <v>0</v>
      </c>
      <c r="AB401" s="236">
        <v>0</v>
      </c>
      <c r="AC401" s="236">
        <v>0</v>
      </c>
      <c r="AD401" s="236">
        <v>0</v>
      </c>
      <c r="AE401" s="236">
        <v>0</v>
      </c>
      <c r="AF401" s="236">
        <v>0</v>
      </c>
      <c r="AG401" s="236">
        <v>0</v>
      </c>
      <c r="AH401" s="236">
        <v>0</v>
      </c>
      <c r="AI401" s="236">
        <v>0</v>
      </c>
      <c r="AJ401" s="236">
        <v>0</v>
      </c>
      <c r="AK401" s="236">
        <v>0</v>
      </c>
      <c r="AL401" s="236">
        <v>0</v>
      </c>
      <c r="AM401" s="236">
        <v>0</v>
      </c>
      <c r="AN401" s="236">
        <v>0</v>
      </c>
      <c r="AO401" s="236">
        <v>0</v>
      </c>
      <c r="AP401" s="236">
        <v>0</v>
      </c>
      <c r="AQ401" s="236">
        <v>0</v>
      </c>
      <c r="AR401" s="236">
        <v>0</v>
      </c>
      <c r="AS401" s="236">
        <v>0</v>
      </c>
      <c r="AT401" s="236">
        <v>0</v>
      </c>
      <c r="AU401" s="236">
        <v>0</v>
      </c>
      <c r="AV401" s="236">
        <v>0</v>
      </c>
      <c r="AW401" s="236">
        <v>0</v>
      </c>
      <c r="AX401" s="236">
        <v>0</v>
      </c>
      <c r="AY401" s="236">
        <v>0</v>
      </c>
      <c r="AZ401" s="236">
        <v>0</v>
      </c>
      <c r="BA401" s="236">
        <v>0</v>
      </c>
      <c r="BB401" s="236">
        <v>0</v>
      </c>
      <c r="BC401" s="236">
        <v>0</v>
      </c>
      <c r="BD401" s="236">
        <v>0</v>
      </c>
      <c r="BE401" s="236">
        <v>0</v>
      </c>
      <c r="BF401" s="236">
        <v>0</v>
      </c>
      <c r="BG401" s="236">
        <v>0</v>
      </c>
      <c r="BH401" s="236">
        <v>0</v>
      </c>
      <c r="BI401" s="236">
        <v>0</v>
      </c>
      <c r="BJ401" s="236">
        <v>0</v>
      </c>
      <c r="BK401" s="236">
        <v>0</v>
      </c>
      <c r="BL401" s="236">
        <v>0</v>
      </c>
      <c r="BM401" s="236">
        <v>0</v>
      </c>
      <c r="BN401" s="236">
        <v>0</v>
      </c>
      <c r="BO401" s="236">
        <v>0</v>
      </c>
      <c r="BP401" s="236">
        <v>0</v>
      </c>
      <c r="BQ401" s="236">
        <v>0</v>
      </c>
      <c r="BR401" s="236">
        <v>0</v>
      </c>
      <c r="BS401" s="236">
        <v>0</v>
      </c>
      <c r="BT401" s="236">
        <v>0</v>
      </c>
      <c r="BU401" s="236">
        <v>0</v>
      </c>
      <c r="BV401" s="236">
        <v>0</v>
      </c>
      <c r="BW401" s="236">
        <v>0</v>
      </c>
      <c r="BX401" s="236">
        <v>0</v>
      </c>
      <c r="BY401" s="236">
        <v>0</v>
      </c>
      <c r="BZ401" s="236">
        <v>0</v>
      </c>
      <c r="CA401" s="236">
        <v>0</v>
      </c>
      <c r="CB401" s="236">
        <v>0</v>
      </c>
      <c r="CC401" s="236">
        <v>0</v>
      </c>
      <c r="CD401" s="236">
        <v>0</v>
      </c>
      <c r="CE401" s="236">
        <v>0</v>
      </c>
      <c r="CF401" s="236">
        <v>0</v>
      </c>
      <c r="CG401" s="236">
        <v>0</v>
      </c>
      <c r="CH401" s="236">
        <v>0</v>
      </c>
      <c r="CI401" s="236">
        <v>0</v>
      </c>
      <c r="CJ401" s="236">
        <v>0</v>
      </c>
      <c r="CK401" s="236">
        <v>0</v>
      </c>
      <c r="CL401" s="236">
        <v>0</v>
      </c>
      <c r="CM401" s="236">
        <v>0</v>
      </c>
      <c r="CN401" s="236">
        <v>0</v>
      </c>
      <c r="CO401" s="236">
        <v>0</v>
      </c>
      <c r="CP401" s="236">
        <v>0</v>
      </c>
      <c r="CQ401" s="236">
        <v>0</v>
      </c>
      <c r="CR401" s="236">
        <v>0</v>
      </c>
      <c r="CS401" s="236">
        <v>0</v>
      </c>
      <c r="CT401" s="236">
        <v>0</v>
      </c>
      <c r="CU401" s="236">
        <v>0</v>
      </c>
      <c r="CV401" s="236">
        <v>0</v>
      </c>
      <c r="CW401" s="236">
        <v>0</v>
      </c>
      <c r="CX401" s="236">
        <v>0</v>
      </c>
      <c r="CY401" s="236">
        <v>0</v>
      </c>
      <c r="CZ401" s="236">
        <v>0</v>
      </c>
      <c r="DA401" s="236">
        <v>0</v>
      </c>
    </row>
    <row r="402" spans="1:105">
      <c r="A402" s="242" t="s">
        <v>1728</v>
      </c>
      <c r="B402" s="236">
        <v>0</v>
      </c>
      <c r="C402" s="236">
        <v>0</v>
      </c>
      <c r="D402" s="236">
        <v>0</v>
      </c>
      <c r="E402" s="236">
        <v>0</v>
      </c>
      <c r="F402" s="236">
        <v>0</v>
      </c>
      <c r="G402" s="236">
        <v>0</v>
      </c>
      <c r="H402" s="236">
        <v>0</v>
      </c>
      <c r="I402" s="236">
        <v>0</v>
      </c>
      <c r="J402" s="236">
        <v>0</v>
      </c>
      <c r="K402" s="236">
        <v>0</v>
      </c>
      <c r="L402" s="236">
        <v>0</v>
      </c>
      <c r="M402" s="236">
        <v>0</v>
      </c>
      <c r="N402" s="236">
        <v>0</v>
      </c>
      <c r="O402" s="236">
        <v>0</v>
      </c>
      <c r="P402" s="236">
        <v>0</v>
      </c>
      <c r="Q402" s="236">
        <v>0</v>
      </c>
      <c r="R402" s="236">
        <v>0</v>
      </c>
      <c r="S402" s="236">
        <v>0</v>
      </c>
      <c r="T402" s="236">
        <v>0</v>
      </c>
      <c r="U402" s="236">
        <v>0</v>
      </c>
      <c r="V402" s="236">
        <v>0</v>
      </c>
      <c r="W402" s="236">
        <v>0</v>
      </c>
      <c r="X402" s="236">
        <v>0</v>
      </c>
      <c r="Y402" s="236">
        <v>0</v>
      </c>
      <c r="Z402" s="236">
        <v>0</v>
      </c>
      <c r="AA402" s="236">
        <v>0</v>
      </c>
      <c r="AB402" s="236">
        <v>0</v>
      </c>
      <c r="AC402" s="236">
        <v>0</v>
      </c>
      <c r="AD402" s="236">
        <v>0</v>
      </c>
      <c r="AE402" s="236">
        <v>0</v>
      </c>
      <c r="AF402" s="236">
        <v>0</v>
      </c>
      <c r="AG402" s="236">
        <v>0</v>
      </c>
      <c r="AH402" s="236">
        <v>0</v>
      </c>
      <c r="AI402" s="236">
        <v>0</v>
      </c>
      <c r="AJ402" s="236">
        <v>0</v>
      </c>
      <c r="AK402" s="236">
        <v>0</v>
      </c>
      <c r="AL402" s="236">
        <v>0</v>
      </c>
      <c r="AM402" s="236">
        <v>0</v>
      </c>
      <c r="AN402" s="236">
        <v>0</v>
      </c>
      <c r="AO402" s="236">
        <v>0</v>
      </c>
      <c r="AP402" s="236">
        <v>0</v>
      </c>
      <c r="AQ402" s="236">
        <v>0</v>
      </c>
      <c r="AR402" s="236">
        <v>0</v>
      </c>
      <c r="AS402" s="236">
        <v>0</v>
      </c>
      <c r="AT402" s="236">
        <v>0</v>
      </c>
      <c r="AU402" s="236">
        <v>0</v>
      </c>
      <c r="AV402" s="236">
        <v>0</v>
      </c>
      <c r="AW402" s="236">
        <v>0</v>
      </c>
      <c r="AX402" s="236">
        <v>0</v>
      </c>
      <c r="AY402" s="236">
        <v>0</v>
      </c>
      <c r="AZ402" s="236">
        <v>0</v>
      </c>
      <c r="BA402" s="236">
        <v>0</v>
      </c>
      <c r="BB402" s="236">
        <v>0</v>
      </c>
      <c r="BC402" s="236">
        <v>0</v>
      </c>
      <c r="BD402" s="236">
        <v>0</v>
      </c>
      <c r="BE402" s="236">
        <v>0</v>
      </c>
      <c r="BF402" s="236">
        <v>0</v>
      </c>
      <c r="BG402" s="236">
        <v>0</v>
      </c>
      <c r="BH402" s="236">
        <v>0</v>
      </c>
      <c r="BI402" s="236">
        <v>0</v>
      </c>
      <c r="BJ402" s="236">
        <v>0</v>
      </c>
      <c r="BK402" s="236">
        <v>0</v>
      </c>
      <c r="BL402" s="236">
        <v>0</v>
      </c>
      <c r="BM402" s="236">
        <v>0</v>
      </c>
      <c r="BN402" s="236">
        <v>0</v>
      </c>
      <c r="BO402" s="236">
        <v>0</v>
      </c>
      <c r="BP402" s="236">
        <v>0</v>
      </c>
      <c r="BQ402" s="236">
        <v>0</v>
      </c>
      <c r="BR402" s="236">
        <v>0</v>
      </c>
      <c r="BS402" s="236">
        <v>0</v>
      </c>
      <c r="BT402" s="236">
        <v>0</v>
      </c>
      <c r="BU402" s="236">
        <v>0</v>
      </c>
      <c r="BV402" s="236">
        <v>0</v>
      </c>
      <c r="BW402" s="236">
        <v>0</v>
      </c>
      <c r="BX402" s="236">
        <v>0</v>
      </c>
      <c r="BY402" s="236">
        <v>0</v>
      </c>
      <c r="BZ402" s="236">
        <v>0</v>
      </c>
      <c r="CA402" s="236">
        <v>0</v>
      </c>
      <c r="CB402" s="236">
        <v>0</v>
      </c>
      <c r="CC402" s="236">
        <v>0</v>
      </c>
      <c r="CD402" s="236">
        <v>0</v>
      </c>
      <c r="CE402" s="236">
        <v>0</v>
      </c>
      <c r="CF402" s="236">
        <v>0</v>
      </c>
      <c r="CG402" s="236">
        <v>0</v>
      </c>
      <c r="CH402" s="236">
        <v>0</v>
      </c>
      <c r="CI402" s="236">
        <v>0</v>
      </c>
      <c r="CJ402" s="236">
        <v>0</v>
      </c>
      <c r="CK402" s="236">
        <v>0</v>
      </c>
      <c r="CL402" s="236">
        <v>0</v>
      </c>
      <c r="CM402" s="236">
        <v>0</v>
      </c>
      <c r="CN402" s="236">
        <v>0</v>
      </c>
      <c r="CO402" s="236">
        <v>0</v>
      </c>
      <c r="CP402" s="236">
        <v>0</v>
      </c>
      <c r="CQ402" s="236">
        <v>0</v>
      </c>
      <c r="CR402" s="236">
        <v>0</v>
      </c>
      <c r="CS402" s="236">
        <v>0</v>
      </c>
      <c r="CT402" s="236">
        <v>0</v>
      </c>
      <c r="CU402" s="236">
        <v>0</v>
      </c>
      <c r="CV402" s="236">
        <v>0</v>
      </c>
      <c r="CW402" s="236">
        <v>0</v>
      </c>
      <c r="CX402" s="236">
        <v>0</v>
      </c>
      <c r="CY402" s="236">
        <v>0</v>
      </c>
      <c r="CZ402" s="236">
        <v>0</v>
      </c>
      <c r="DA402" s="236">
        <v>0</v>
      </c>
    </row>
    <row r="404" spans="1:105">
      <c r="A404" s="246" t="s">
        <v>1767</v>
      </c>
      <c r="B404" s="247"/>
      <c r="C404" s="247"/>
      <c r="D404" s="247"/>
      <c r="E404" s="247"/>
      <c r="F404" s="247"/>
      <c r="G404" s="247"/>
      <c r="H404" s="247"/>
      <c r="I404" s="247"/>
      <c r="J404" s="247"/>
      <c r="K404" s="247"/>
      <c r="L404" s="247"/>
      <c r="M404" s="247"/>
      <c r="N404" s="247"/>
      <c r="O404" s="247"/>
      <c r="P404" s="247"/>
      <c r="Q404" s="247"/>
      <c r="R404" s="247"/>
      <c r="S404" s="247"/>
      <c r="T404" s="247"/>
      <c r="U404" s="247"/>
      <c r="V404" s="247"/>
      <c r="W404" s="247"/>
      <c r="X404" s="247"/>
      <c r="Y404" s="247"/>
      <c r="Z404" s="247"/>
      <c r="AA404" s="247"/>
      <c r="AB404" s="247"/>
      <c r="AC404" s="247"/>
      <c r="AD404" s="247"/>
      <c r="AE404" s="247"/>
      <c r="AF404" s="247"/>
      <c r="AG404" s="247"/>
      <c r="AH404" s="247"/>
      <c r="AI404" s="247"/>
      <c r="AJ404" s="247"/>
      <c r="AK404" s="247"/>
      <c r="AL404" s="247"/>
      <c r="AM404" s="247"/>
      <c r="AN404" s="247"/>
      <c r="AO404" s="247"/>
      <c r="AP404" s="247"/>
      <c r="AQ404" s="247"/>
      <c r="AR404" s="247"/>
      <c r="AS404" s="247"/>
      <c r="AT404" s="247"/>
      <c r="AU404" s="247"/>
      <c r="AV404" s="247"/>
      <c r="AW404" s="247"/>
      <c r="AX404" s="247"/>
      <c r="AY404" s="247"/>
      <c r="AZ404" s="247"/>
      <c r="BA404" s="247"/>
      <c r="BB404" s="247"/>
      <c r="BC404" s="247"/>
      <c r="BD404" s="247"/>
      <c r="BE404" s="247"/>
      <c r="BF404" s="247"/>
      <c r="BG404" s="247"/>
      <c r="BH404" s="247"/>
      <c r="BI404" s="247"/>
      <c r="BJ404" s="247"/>
      <c r="BK404" s="247"/>
      <c r="BL404" s="247"/>
      <c r="BM404" s="247"/>
      <c r="BN404" s="247"/>
      <c r="BO404" s="247"/>
      <c r="BP404" s="247"/>
      <c r="BQ404" s="247"/>
      <c r="BR404" s="247"/>
      <c r="BS404" s="247"/>
      <c r="BT404" s="247"/>
      <c r="BU404" s="247"/>
      <c r="BV404" s="247"/>
      <c r="BW404" s="247"/>
      <c r="BX404" s="247"/>
      <c r="BY404" s="247"/>
      <c r="BZ404" s="247"/>
      <c r="CA404" s="247"/>
      <c r="CB404" s="247"/>
      <c r="CC404" s="247"/>
      <c r="CD404" s="247"/>
      <c r="CE404" s="247"/>
      <c r="CF404" s="247"/>
      <c r="CG404" s="247"/>
      <c r="CH404" s="247"/>
      <c r="CI404" s="247"/>
      <c r="CJ404" s="247"/>
      <c r="CK404" s="247"/>
      <c r="CL404" s="247"/>
      <c r="CM404" s="247"/>
      <c r="CN404" s="247"/>
      <c r="CO404" s="247"/>
      <c r="CP404" s="247"/>
      <c r="CQ404" s="247"/>
      <c r="CR404" s="247"/>
      <c r="CS404" s="247"/>
      <c r="CT404" s="247"/>
      <c r="CU404" s="247"/>
      <c r="CV404" s="247"/>
      <c r="CW404" s="247"/>
      <c r="CX404" s="247"/>
      <c r="CY404" s="247"/>
      <c r="CZ404" s="247"/>
      <c r="DA404" s="247"/>
    </row>
    <row r="405" spans="1:105">
      <c r="A405" s="242" t="s">
        <v>1512</v>
      </c>
      <c r="B405" s="236">
        <v>0</v>
      </c>
      <c r="C405" s="236">
        <v>0</v>
      </c>
      <c r="D405" s="236">
        <v>0</v>
      </c>
      <c r="E405" s="236">
        <v>0</v>
      </c>
      <c r="F405" s="236">
        <v>0</v>
      </c>
      <c r="G405" s="236">
        <v>0</v>
      </c>
      <c r="H405" s="236">
        <v>0</v>
      </c>
      <c r="I405" s="236">
        <v>0</v>
      </c>
      <c r="J405" s="236">
        <v>0</v>
      </c>
      <c r="K405" s="236">
        <v>0</v>
      </c>
      <c r="L405" s="236">
        <v>0</v>
      </c>
      <c r="M405" s="236">
        <v>0</v>
      </c>
      <c r="N405" s="236">
        <v>0</v>
      </c>
      <c r="O405" s="236">
        <v>0</v>
      </c>
      <c r="P405" s="236">
        <v>0</v>
      </c>
      <c r="Q405" s="236">
        <v>0</v>
      </c>
      <c r="R405" s="236">
        <v>0</v>
      </c>
      <c r="S405" s="236">
        <v>0</v>
      </c>
      <c r="T405" s="236">
        <v>0</v>
      </c>
      <c r="U405" s="236">
        <v>0</v>
      </c>
      <c r="V405" s="236">
        <v>0</v>
      </c>
      <c r="W405" s="236">
        <v>0</v>
      </c>
      <c r="X405" s="236">
        <v>0</v>
      </c>
      <c r="Y405" s="236">
        <v>0</v>
      </c>
      <c r="Z405" s="236">
        <v>0</v>
      </c>
      <c r="AA405" s="236">
        <v>0</v>
      </c>
      <c r="AB405" s="236">
        <v>0</v>
      </c>
      <c r="AC405" s="236">
        <v>0</v>
      </c>
      <c r="AD405" s="236">
        <v>154650.75</v>
      </c>
      <c r="AE405" s="236">
        <v>329080.24</v>
      </c>
      <c r="AF405" s="236">
        <v>447156.91</v>
      </c>
      <c r="AG405" s="236">
        <v>553559.52</v>
      </c>
      <c r="AH405" s="236">
        <v>692712.35</v>
      </c>
      <c r="AI405" s="236">
        <v>892729.62</v>
      </c>
      <c r="AJ405" s="236">
        <v>1024097.32</v>
      </c>
      <c r="AK405" s="236">
        <v>0</v>
      </c>
      <c r="AL405" s="236">
        <v>0</v>
      </c>
      <c r="AM405" s="236">
        <v>0</v>
      </c>
      <c r="AN405" s="236">
        <v>4093986.71</v>
      </c>
      <c r="AO405" s="236">
        <v>0</v>
      </c>
      <c r="AP405" s="236">
        <v>0</v>
      </c>
      <c r="AQ405" s="236">
        <v>0</v>
      </c>
      <c r="AR405" s="236">
        <v>0</v>
      </c>
      <c r="AS405" s="236">
        <v>0</v>
      </c>
      <c r="AT405" s="236">
        <v>0</v>
      </c>
      <c r="AU405" s="236">
        <v>0</v>
      </c>
      <c r="AV405" s="236">
        <v>0</v>
      </c>
      <c r="AW405" s="236">
        <v>0</v>
      </c>
      <c r="AX405" s="236">
        <v>0</v>
      </c>
      <c r="AY405" s="236">
        <v>0</v>
      </c>
      <c r="AZ405" s="236">
        <v>0</v>
      </c>
      <c r="BA405" s="236">
        <v>0</v>
      </c>
      <c r="BB405" s="236">
        <v>0</v>
      </c>
      <c r="BC405" s="236">
        <v>0</v>
      </c>
      <c r="BD405" s="236">
        <v>0</v>
      </c>
      <c r="BE405" s="236">
        <v>0</v>
      </c>
      <c r="BF405" s="236">
        <v>0</v>
      </c>
      <c r="BG405" s="236">
        <v>0</v>
      </c>
      <c r="BH405" s="236">
        <v>0</v>
      </c>
      <c r="BI405" s="236">
        <v>0</v>
      </c>
      <c r="BJ405" s="236">
        <v>0</v>
      </c>
      <c r="BK405" s="236">
        <v>0</v>
      </c>
      <c r="BL405" s="236">
        <v>0</v>
      </c>
      <c r="BM405" s="236">
        <v>0</v>
      </c>
      <c r="BN405" s="236">
        <v>0</v>
      </c>
      <c r="BO405" s="236">
        <v>0</v>
      </c>
      <c r="BP405" s="236">
        <v>0</v>
      </c>
      <c r="BQ405" s="236">
        <v>0</v>
      </c>
      <c r="BR405" s="236">
        <v>0</v>
      </c>
      <c r="BS405" s="236">
        <v>0</v>
      </c>
      <c r="BT405" s="236">
        <v>0</v>
      </c>
      <c r="BU405" s="236">
        <v>0</v>
      </c>
      <c r="BV405" s="236">
        <v>0</v>
      </c>
      <c r="BW405" s="236">
        <v>0</v>
      </c>
      <c r="BX405" s="236">
        <v>0</v>
      </c>
      <c r="BY405" s="236">
        <v>0</v>
      </c>
      <c r="BZ405" s="236">
        <v>0</v>
      </c>
      <c r="CA405" s="236">
        <v>0</v>
      </c>
      <c r="CB405" s="236">
        <v>0</v>
      </c>
      <c r="CC405" s="236">
        <v>0</v>
      </c>
      <c r="CD405" s="236">
        <v>0</v>
      </c>
      <c r="CE405" s="236">
        <v>0</v>
      </c>
      <c r="CF405" s="236">
        <v>0</v>
      </c>
      <c r="CG405" s="236">
        <v>0</v>
      </c>
      <c r="CH405" s="236">
        <v>0</v>
      </c>
      <c r="CI405" s="236">
        <v>0</v>
      </c>
      <c r="CJ405" s="236">
        <v>0</v>
      </c>
      <c r="CK405" s="236">
        <v>0</v>
      </c>
      <c r="CL405" s="236">
        <v>0</v>
      </c>
      <c r="CM405" s="236">
        <v>0</v>
      </c>
      <c r="CN405" s="236">
        <v>0</v>
      </c>
      <c r="CO405" s="236">
        <v>0</v>
      </c>
      <c r="CP405" s="236">
        <v>0</v>
      </c>
      <c r="CQ405" s="236">
        <v>0</v>
      </c>
      <c r="CR405" s="236">
        <v>0</v>
      </c>
      <c r="CS405" s="236">
        <v>0</v>
      </c>
      <c r="CT405" s="236">
        <v>0</v>
      </c>
      <c r="CU405" s="236">
        <v>0</v>
      </c>
      <c r="CV405" s="236">
        <v>0</v>
      </c>
      <c r="CW405" s="236">
        <v>0</v>
      </c>
      <c r="CX405" s="236">
        <v>0</v>
      </c>
      <c r="CY405" s="236">
        <v>0</v>
      </c>
      <c r="CZ405" s="236">
        <v>0</v>
      </c>
      <c r="DA405" s="236">
        <v>0</v>
      </c>
    </row>
    <row r="407" spans="1:105">
      <c r="A407" s="245" t="s">
        <v>1730</v>
      </c>
    </row>
    <row r="408" spans="1:105">
      <c r="A408" s="242" t="s">
        <v>1731</v>
      </c>
      <c r="B408" s="236">
        <v>0</v>
      </c>
      <c r="C408" s="236">
        <v>0</v>
      </c>
      <c r="D408" s="236">
        <v>0</v>
      </c>
      <c r="E408" s="236">
        <v>0</v>
      </c>
      <c r="F408" s="236">
        <v>0</v>
      </c>
      <c r="G408" s="236">
        <v>0</v>
      </c>
      <c r="H408" s="236">
        <v>0</v>
      </c>
      <c r="I408" s="236">
        <v>0</v>
      </c>
      <c r="J408" s="236">
        <v>0</v>
      </c>
      <c r="K408" s="236">
        <v>0</v>
      </c>
      <c r="L408" s="236">
        <v>0</v>
      </c>
      <c r="M408" s="236">
        <v>0</v>
      </c>
      <c r="N408" s="236">
        <v>0</v>
      </c>
      <c r="O408" s="236">
        <v>0</v>
      </c>
      <c r="P408" s="236">
        <v>0</v>
      </c>
      <c r="Q408" s="236">
        <v>0</v>
      </c>
      <c r="R408" s="236">
        <v>0</v>
      </c>
      <c r="S408" s="236">
        <v>0</v>
      </c>
      <c r="T408" s="236">
        <v>0</v>
      </c>
      <c r="U408" s="236">
        <v>0</v>
      </c>
      <c r="V408" s="236">
        <v>0</v>
      </c>
      <c r="W408" s="236">
        <v>0</v>
      </c>
      <c r="X408" s="236">
        <v>0</v>
      </c>
      <c r="Y408" s="236">
        <v>0</v>
      </c>
      <c r="Z408" s="236">
        <v>0</v>
      </c>
      <c r="AA408" s="236">
        <v>0</v>
      </c>
      <c r="AB408" s="236">
        <v>0</v>
      </c>
      <c r="AC408" s="236">
        <v>0</v>
      </c>
      <c r="AD408" s="236">
        <v>0</v>
      </c>
      <c r="AE408" s="236">
        <v>0</v>
      </c>
      <c r="AF408" s="236">
        <v>0</v>
      </c>
      <c r="AG408" s="236">
        <v>0</v>
      </c>
      <c r="AH408" s="236">
        <v>0</v>
      </c>
      <c r="AI408" s="236">
        <v>0</v>
      </c>
      <c r="AJ408" s="236">
        <v>0</v>
      </c>
      <c r="AK408" s="236">
        <v>5.4519999151428503E-3</v>
      </c>
      <c r="AL408" s="236">
        <v>5.4519999151428503E-3</v>
      </c>
      <c r="AM408" s="236">
        <v>5.4519999151428503E-3</v>
      </c>
      <c r="AN408" s="236">
        <v>1.63559997454285E-2</v>
      </c>
      <c r="AO408" s="236">
        <v>0</v>
      </c>
      <c r="AP408" s="236">
        <v>0</v>
      </c>
      <c r="AQ408" s="236">
        <v>0</v>
      </c>
      <c r="AR408" s="236">
        <v>0</v>
      </c>
      <c r="AS408" s="236">
        <v>0</v>
      </c>
      <c r="AT408" s="236">
        <v>0</v>
      </c>
      <c r="AU408" s="236">
        <v>0</v>
      </c>
      <c r="AV408" s="236">
        <v>0</v>
      </c>
      <c r="AW408" s="236">
        <v>0</v>
      </c>
      <c r="AX408" s="236">
        <v>0</v>
      </c>
      <c r="AY408" s="236">
        <v>0</v>
      </c>
      <c r="AZ408" s="236">
        <v>0</v>
      </c>
      <c r="BA408" s="236">
        <v>0</v>
      </c>
      <c r="BB408" s="236">
        <v>0</v>
      </c>
      <c r="BC408" s="236">
        <v>0</v>
      </c>
      <c r="BD408" s="236">
        <v>0</v>
      </c>
      <c r="BE408" s="236">
        <v>0</v>
      </c>
      <c r="BF408" s="236">
        <v>0</v>
      </c>
      <c r="BG408" s="236">
        <v>0</v>
      </c>
      <c r="BH408" s="236">
        <v>0</v>
      </c>
      <c r="BI408" s="236">
        <v>0</v>
      </c>
      <c r="BJ408" s="236">
        <v>0</v>
      </c>
      <c r="BK408" s="236">
        <v>0</v>
      </c>
      <c r="BL408" s="236">
        <v>0</v>
      </c>
      <c r="BM408" s="236">
        <v>0</v>
      </c>
      <c r="BN408" s="236">
        <v>0</v>
      </c>
      <c r="BO408" s="236">
        <v>0</v>
      </c>
      <c r="BP408" s="236">
        <v>0</v>
      </c>
      <c r="BQ408" s="236">
        <v>0</v>
      </c>
      <c r="BR408" s="236">
        <v>0</v>
      </c>
      <c r="BS408" s="236">
        <v>0</v>
      </c>
      <c r="BT408" s="236">
        <v>0</v>
      </c>
      <c r="BU408" s="236">
        <v>0</v>
      </c>
      <c r="BV408" s="236">
        <v>0</v>
      </c>
      <c r="BW408" s="236">
        <v>0</v>
      </c>
      <c r="BX408" s="236">
        <v>0</v>
      </c>
      <c r="BY408" s="236">
        <v>0</v>
      </c>
      <c r="BZ408" s="236">
        <v>0</v>
      </c>
      <c r="CA408" s="236">
        <v>0</v>
      </c>
      <c r="CB408" s="236">
        <v>0</v>
      </c>
      <c r="CC408" s="236">
        <v>0</v>
      </c>
      <c r="CD408" s="236">
        <v>0</v>
      </c>
      <c r="CE408" s="236">
        <v>0</v>
      </c>
      <c r="CF408" s="236">
        <v>0</v>
      </c>
      <c r="CG408" s="236">
        <v>0</v>
      </c>
      <c r="CH408" s="236">
        <v>0</v>
      </c>
      <c r="CI408" s="236">
        <v>0</v>
      </c>
      <c r="CJ408" s="236">
        <v>0</v>
      </c>
      <c r="CK408" s="236">
        <v>0</v>
      </c>
      <c r="CL408" s="236">
        <v>0</v>
      </c>
      <c r="CM408" s="236">
        <v>0</v>
      </c>
      <c r="CN408" s="236">
        <v>0</v>
      </c>
      <c r="CO408" s="236">
        <v>0</v>
      </c>
      <c r="CP408" s="236">
        <v>0</v>
      </c>
      <c r="CQ408" s="236">
        <v>0</v>
      </c>
      <c r="CR408" s="236">
        <v>0</v>
      </c>
      <c r="CS408" s="236">
        <v>0</v>
      </c>
      <c r="CT408" s="236">
        <v>0</v>
      </c>
      <c r="CU408" s="236">
        <v>0</v>
      </c>
      <c r="CV408" s="236">
        <v>0</v>
      </c>
      <c r="CW408" s="236">
        <v>0</v>
      </c>
      <c r="CX408" s="236">
        <v>0</v>
      </c>
      <c r="CY408" s="236">
        <v>0</v>
      </c>
      <c r="CZ408" s="236">
        <v>0</v>
      </c>
      <c r="DA408" s="236">
        <v>0</v>
      </c>
    </row>
    <row r="409" spans="1:105">
      <c r="A409" s="242" t="s">
        <v>1768</v>
      </c>
      <c r="B409" s="236">
        <v>0</v>
      </c>
      <c r="C409" s="236">
        <v>0</v>
      </c>
      <c r="D409" s="236">
        <v>0</v>
      </c>
      <c r="E409" s="236">
        <v>0</v>
      </c>
      <c r="F409" s="236">
        <v>0</v>
      </c>
      <c r="G409" s="236">
        <v>0</v>
      </c>
      <c r="H409" s="236">
        <v>0</v>
      </c>
      <c r="I409" s="236">
        <v>0</v>
      </c>
      <c r="J409" s="236">
        <v>0</v>
      </c>
      <c r="K409" s="236">
        <v>0</v>
      </c>
      <c r="L409" s="236">
        <v>0</v>
      </c>
      <c r="M409" s="236">
        <v>0</v>
      </c>
      <c r="N409" s="236">
        <v>0</v>
      </c>
      <c r="O409" s="236">
        <v>0</v>
      </c>
      <c r="P409" s="236">
        <v>0</v>
      </c>
      <c r="Q409" s="236">
        <v>0</v>
      </c>
      <c r="R409" s="236">
        <v>0</v>
      </c>
      <c r="S409" s="236">
        <v>0</v>
      </c>
      <c r="T409" s="236">
        <v>0</v>
      </c>
      <c r="U409" s="236">
        <v>0</v>
      </c>
      <c r="V409" s="236">
        <v>0</v>
      </c>
      <c r="W409" s="236">
        <v>0</v>
      </c>
      <c r="X409" s="236">
        <v>0</v>
      </c>
      <c r="Y409" s="236">
        <v>0</v>
      </c>
      <c r="Z409" s="236">
        <v>0</v>
      </c>
      <c r="AA409" s="236">
        <v>0</v>
      </c>
      <c r="AB409" s="236">
        <v>0</v>
      </c>
      <c r="AC409" s="236">
        <v>0</v>
      </c>
      <c r="AD409" s="236">
        <v>0</v>
      </c>
      <c r="AE409" s="236">
        <v>0</v>
      </c>
      <c r="AF409" s="236">
        <v>0</v>
      </c>
      <c r="AG409" s="236">
        <v>0</v>
      </c>
      <c r="AH409" s="236">
        <v>0</v>
      </c>
      <c r="AI409" s="236">
        <v>0</v>
      </c>
      <c r="AJ409" s="236">
        <v>0</v>
      </c>
      <c r="AK409" s="236">
        <v>-4093987</v>
      </c>
      <c r="AL409" s="236">
        <v>0</v>
      </c>
      <c r="AM409" s="236">
        <v>0</v>
      </c>
      <c r="AN409" s="236">
        <v>-4093987</v>
      </c>
      <c r="AO409" s="236">
        <v>0</v>
      </c>
      <c r="AP409" s="236">
        <v>0</v>
      </c>
      <c r="AQ409" s="236">
        <v>0</v>
      </c>
      <c r="AR409" s="236">
        <v>0</v>
      </c>
      <c r="AS409" s="236">
        <v>0</v>
      </c>
      <c r="AT409" s="236">
        <v>0</v>
      </c>
      <c r="AU409" s="236">
        <v>0</v>
      </c>
      <c r="AV409" s="236">
        <v>0</v>
      </c>
      <c r="AW409" s="236">
        <v>0</v>
      </c>
      <c r="AX409" s="236">
        <v>0</v>
      </c>
      <c r="AY409" s="236">
        <v>0</v>
      </c>
      <c r="AZ409" s="236">
        <v>0</v>
      </c>
      <c r="BA409" s="236">
        <v>0</v>
      </c>
      <c r="BB409" s="236">
        <v>0</v>
      </c>
      <c r="BC409" s="236">
        <v>0</v>
      </c>
      <c r="BD409" s="236">
        <v>0</v>
      </c>
      <c r="BE409" s="236">
        <v>0</v>
      </c>
      <c r="BF409" s="236">
        <v>0</v>
      </c>
      <c r="BG409" s="236">
        <v>0</v>
      </c>
      <c r="BH409" s="236">
        <v>0</v>
      </c>
      <c r="BI409" s="236">
        <v>0</v>
      </c>
      <c r="BJ409" s="236">
        <v>0</v>
      </c>
      <c r="BK409" s="236">
        <v>0</v>
      </c>
      <c r="BL409" s="236">
        <v>0</v>
      </c>
      <c r="BM409" s="236">
        <v>0</v>
      </c>
      <c r="BN409" s="236">
        <v>0</v>
      </c>
      <c r="BO409" s="236">
        <v>0</v>
      </c>
      <c r="BP409" s="236">
        <v>0</v>
      </c>
      <c r="BQ409" s="236">
        <v>0</v>
      </c>
      <c r="BR409" s="236">
        <v>0</v>
      </c>
      <c r="BS409" s="236">
        <v>0</v>
      </c>
      <c r="BT409" s="236">
        <v>0</v>
      </c>
      <c r="BU409" s="236">
        <v>0</v>
      </c>
      <c r="BV409" s="236">
        <v>0</v>
      </c>
      <c r="BW409" s="236">
        <v>0</v>
      </c>
      <c r="BX409" s="236">
        <v>0</v>
      </c>
      <c r="BY409" s="236">
        <v>0</v>
      </c>
      <c r="BZ409" s="236">
        <v>0</v>
      </c>
      <c r="CA409" s="236">
        <v>0</v>
      </c>
      <c r="CB409" s="236">
        <v>0</v>
      </c>
      <c r="CC409" s="236">
        <v>0</v>
      </c>
      <c r="CD409" s="236">
        <v>0</v>
      </c>
      <c r="CE409" s="236">
        <v>0</v>
      </c>
      <c r="CF409" s="236">
        <v>0</v>
      </c>
      <c r="CG409" s="236">
        <v>0</v>
      </c>
      <c r="CH409" s="236">
        <v>0</v>
      </c>
      <c r="CI409" s="236">
        <v>0</v>
      </c>
      <c r="CJ409" s="236">
        <v>0</v>
      </c>
      <c r="CK409" s="236">
        <v>0</v>
      </c>
      <c r="CL409" s="236">
        <v>0</v>
      </c>
      <c r="CM409" s="236">
        <v>0</v>
      </c>
      <c r="CN409" s="236">
        <v>0</v>
      </c>
      <c r="CO409" s="236">
        <v>0</v>
      </c>
      <c r="CP409" s="236">
        <v>0</v>
      </c>
      <c r="CQ409" s="236">
        <v>0</v>
      </c>
      <c r="CR409" s="236">
        <v>0</v>
      </c>
      <c r="CS409" s="236">
        <v>0</v>
      </c>
      <c r="CT409" s="236">
        <v>0</v>
      </c>
      <c r="CU409" s="236">
        <v>0</v>
      </c>
      <c r="CV409" s="236">
        <v>0</v>
      </c>
      <c r="CW409" s="236">
        <v>0</v>
      </c>
      <c r="CX409" s="236">
        <v>0</v>
      </c>
      <c r="CY409" s="236">
        <v>0</v>
      </c>
      <c r="CZ409" s="236">
        <v>0</v>
      </c>
      <c r="DA409" s="236">
        <v>0</v>
      </c>
    </row>
    <row r="410" spans="1:105">
      <c r="A410" s="242" t="s">
        <v>1733</v>
      </c>
      <c r="B410" s="248">
        <v>0</v>
      </c>
      <c r="C410" s="248">
        <v>0</v>
      </c>
      <c r="D410" s="248">
        <v>0</v>
      </c>
      <c r="E410" s="248">
        <v>0</v>
      </c>
      <c r="F410" s="248">
        <v>0</v>
      </c>
      <c r="G410" s="248">
        <v>0</v>
      </c>
      <c r="H410" s="248">
        <v>0</v>
      </c>
      <c r="I410" s="248">
        <v>0</v>
      </c>
      <c r="J410" s="248">
        <v>0</v>
      </c>
      <c r="K410" s="248">
        <v>0</v>
      </c>
      <c r="L410" s="248">
        <v>0</v>
      </c>
      <c r="M410" s="248">
        <v>0</v>
      </c>
      <c r="N410" s="248">
        <v>0</v>
      </c>
      <c r="O410" s="248">
        <v>0</v>
      </c>
      <c r="P410" s="248">
        <v>0</v>
      </c>
      <c r="Q410" s="248">
        <v>0</v>
      </c>
      <c r="R410" s="248">
        <v>0</v>
      </c>
      <c r="S410" s="248">
        <v>0</v>
      </c>
      <c r="T410" s="248">
        <v>0</v>
      </c>
      <c r="U410" s="248">
        <v>0</v>
      </c>
      <c r="V410" s="248">
        <v>0</v>
      </c>
      <c r="W410" s="248">
        <v>0</v>
      </c>
      <c r="X410" s="248">
        <v>0</v>
      </c>
      <c r="Y410" s="248">
        <v>0</v>
      </c>
      <c r="Z410" s="248">
        <v>0</v>
      </c>
      <c r="AA410" s="248">
        <v>0</v>
      </c>
      <c r="AB410" s="248">
        <v>0</v>
      </c>
      <c r="AC410" s="248">
        <v>0</v>
      </c>
      <c r="AD410" s="248">
        <v>0</v>
      </c>
      <c r="AE410" s="248">
        <v>0</v>
      </c>
      <c r="AF410" s="248">
        <v>0</v>
      </c>
      <c r="AG410" s="248">
        <v>0</v>
      </c>
      <c r="AH410" s="248">
        <v>0</v>
      </c>
      <c r="AI410" s="248">
        <v>0</v>
      </c>
      <c r="AJ410" s="248">
        <v>0</v>
      </c>
      <c r="AK410" s="248">
        <v>-4093986.9945479999</v>
      </c>
      <c r="AL410" s="248">
        <v>5.4519999151428503E-3</v>
      </c>
      <c r="AM410" s="248">
        <v>5.4519999151428503E-3</v>
      </c>
      <c r="AN410" s="248">
        <v>-4093986.9836439998</v>
      </c>
      <c r="AO410" s="248">
        <v>0</v>
      </c>
      <c r="AP410" s="248">
        <v>0</v>
      </c>
      <c r="AQ410" s="248">
        <v>0</v>
      </c>
      <c r="AR410" s="248">
        <v>0</v>
      </c>
      <c r="AS410" s="248">
        <v>0</v>
      </c>
      <c r="AT410" s="248">
        <v>0</v>
      </c>
      <c r="AU410" s="248">
        <v>0</v>
      </c>
      <c r="AV410" s="248">
        <v>0</v>
      </c>
      <c r="AW410" s="248">
        <v>0</v>
      </c>
      <c r="AX410" s="248">
        <v>0</v>
      </c>
      <c r="AY410" s="248">
        <v>0</v>
      </c>
      <c r="AZ410" s="248">
        <v>0</v>
      </c>
      <c r="BA410" s="248">
        <v>0</v>
      </c>
      <c r="BB410" s="248">
        <v>0</v>
      </c>
      <c r="BC410" s="248">
        <v>0</v>
      </c>
      <c r="BD410" s="248">
        <v>0</v>
      </c>
      <c r="BE410" s="248">
        <v>0</v>
      </c>
      <c r="BF410" s="248">
        <v>0</v>
      </c>
      <c r="BG410" s="248">
        <v>0</v>
      </c>
      <c r="BH410" s="248">
        <v>0</v>
      </c>
      <c r="BI410" s="248">
        <v>0</v>
      </c>
      <c r="BJ410" s="248">
        <v>0</v>
      </c>
      <c r="BK410" s="248">
        <v>0</v>
      </c>
      <c r="BL410" s="248">
        <v>0</v>
      </c>
      <c r="BM410" s="248">
        <v>0</v>
      </c>
      <c r="BN410" s="248">
        <v>0</v>
      </c>
      <c r="BO410" s="248">
        <v>0</v>
      </c>
      <c r="BP410" s="248">
        <v>0</v>
      </c>
      <c r="BQ410" s="248">
        <v>0</v>
      </c>
      <c r="BR410" s="248">
        <v>0</v>
      </c>
      <c r="BS410" s="248">
        <v>0</v>
      </c>
      <c r="BT410" s="248">
        <v>0</v>
      </c>
      <c r="BU410" s="248">
        <v>0</v>
      </c>
      <c r="BV410" s="248">
        <v>0</v>
      </c>
      <c r="BW410" s="248">
        <v>0</v>
      </c>
      <c r="BX410" s="248">
        <v>0</v>
      </c>
      <c r="BY410" s="248">
        <v>0</v>
      </c>
      <c r="BZ410" s="248">
        <v>0</v>
      </c>
      <c r="CA410" s="248">
        <v>0</v>
      </c>
      <c r="CB410" s="248">
        <v>0</v>
      </c>
      <c r="CC410" s="248">
        <v>0</v>
      </c>
      <c r="CD410" s="248">
        <v>0</v>
      </c>
      <c r="CE410" s="248">
        <v>0</v>
      </c>
      <c r="CF410" s="248">
        <v>0</v>
      </c>
      <c r="CG410" s="248">
        <v>0</v>
      </c>
      <c r="CH410" s="248">
        <v>0</v>
      </c>
      <c r="CI410" s="248">
        <v>0</v>
      </c>
      <c r="CJ410" s="248">
        <v>0</v>
      </c>
      <c r="CK410" s="248">
        <v>0</v>
      </c>
      <c r="CL410" s="248">
        <v>0</v>
      </c>
      <c r="CM410" s="248">
        <v>0</v>
      </c>
      <c r="CN410" s="248">
        <v>0</v>
      </c>
      <c r="CO410" s="248">
        <v>0</v>
      </c>
      <c r="CP410" s="248">
        <v>0</v>
      </c>
      <c r="CQ410" s="248">
        <v>0</v>
      </c>
      <c r="CR410" s="248">
        <v>0</v>
      </c>
      <c r="CS410" s="248">
        <v>0</v>
      </c>
      <c r="CT410" s="248">
        <v>0</v>
      </c>
      <c r="CU410" s="248">
        <v>0</v>
      </c>
      <c r="CV410" s="248">
        <v>0</v>
      </c>
      <c r="CW410" s="248">
        <v>0</v>
      </c>
      <c r="CX410" s="248">
        <v>0</v>
      </c>
      <c r="CY410" s="248">
        <v>0</v>
      </c>
      <c r="CZ410" s="248">
        <v>0</v>
      </c>
      <c r="DA410" s="248">
        <v>0</v>
      </c>
    </row>
    <row r="411" spans="1:105">
      <c r="A411" s="245" t="s">
        <v>1734</v>
      </c>
    </row>
    <row r="412" spans="1:105">
      <c r="A412" s="242" t="s">
        <v>1709</v>
      </c>
      <c r="B412" s="236">
        <v>0</v>
      </c>
      <c r="C412" s="236">
        <v>0</v>
      </c>
      <c r="D412" s="236">
        <v>0</v>
      </c>
      <c r="E412" s="236">
        <v>0</v>
      </c>
      <c r="F412" s="236">
        <v>0</v>
      </c>
      <c r="G412" s="236">
        <v>0</v>
      </c>
      <c r="H412" s="236">
        <v>0</v>
      </c>
      <c r="I412" s="236">
        <v>0</v>
      </c>
      <c r="J412" s="236">
        <v>0</v>
      </c>
      <c r="K412" s="236">
        <v>0</v>
      </c>
      <c r="L412" s="236">
        <v>0</v>
      </c>
      <c r="M412" s="236">
        <v>0</v>
      </c>
      <c r="N412" s="236">
        <v>0</v>
      </c>
      <c r="O412" s="236">
        <v>0</v>
      </c>
      <c r="P412" s="236">
        <v>0</v>
      </c>
      <c r="Q412" s="236">
        <v>0</v>
      </c>
      <c r="R412" s="236">
        <v>0</v>
      </c>
      <c r="S412" s="236">
        <v>0</v>
      </c>
      <c r="T412" s="236">
        <v>0</v>
      </c>
      <c r="U412" s="236">
        <v>0</v>
      </c>
      <c r="V412" s="236">
        <v>0</v>
      </c>
      <c r="W412" s="236">
        <v>0</v>
      </c>
      <c r="X412" s="236">
        <v>0</v>
      </c>
      <c r="Y412" s="236">
        <v>0</v>
      </c>
      <c r="Z412" s="236">
        <v>0</v>
      </c>
      <c r="AA412" s="236">
        <v>0</v>
      </c>
      <c r="AB412" s="236">
        <v>0</v>
      </c>
      <c r="AC412" s="236">
        <v>0</v>
      </c>
      <c r="AD412" s="236">
        <v>-334083</v>
      </c>
      <c r="AE412" s="236">
        <v>-421581</v>
      </c>
      <c r="AF412" s="236">
        <v>-119989</v>
      </c>
      <c r="AG412" s="236">
        <v>-572052</v>
      </c>
      <c r="AH412" s="236">
        <v>-1088239</v>
      </c>
      <c r="AI412" s="236">
        <v>-605068</v>
      </c>
      <c r="AJ412" s="236">
        <v>286186</v>
      </c>
      <c r="AK412" s="236">
        <v>0</v>
      </c>
      <c r="AL412" s="236">
        <v>0</v>
      </c>
      <c r="AM412" s="236">
        <v>0</v>
      </c>
      <c r="AN412" s="236">
        <v>-2854826</v>
      </c>
      <c r="AO412" s="236">
        <v>0</v>
      </c>
      <c r="AP412" s="236">
        <v>0</v>
      </c>
      <c r="AQ412" s="236">
        <v>0</v>
      </c>
      <c r="AR412" s="236">
        <v>0</v>
      </c>
      <c r="AS412" s="236">
        <v>0</v>
      </c>
      <c r="AT412" s="236">
        <v>0</v>
      </c>
      <c r="AU412" s="236">
        <v>0</v>
      </c>
      <c r="AV412" s="236">
        <v>0</v>
      </c>
      <c r="AW412" s="236">
        <v>0</v>
      </c>
      <c r="AX412" s="236">
        <v>0</v>
      </c>
      <c r="AY412" s="236">
        <v>0</v>
      </c>
      <c r="AZ412" s="236">
        <v>0</v>
      </c>
      <c r="BA412" s="236">
        <v>0</v>
      </c>
      <c r="BB412" s="236">
        <v>0</v>
      </c>
      <c r="BC412" s="236">
        <v>0</v>
      </c>
      <c r="BD412" s="236">
        <v>0</v>
      </c>
      <c r="BE412" s="236">
        <v>0</v>
      </c>
      <c r="BF412" s="236">
        <v>0</v>
      </c>
      <c r="BG412" s="236">
        <v>0</v>
      </c>
      <c r="BH412" s="236">
        <v>0</v>
      </c>
      <c r="BI412" s="236">
        <v>0</v>
      </c>
      <c r="BJ412" s="236">
        <v>0</v>
      </c>
      <c r="BK412" s="236">
        <v>0</v>
      </c>
      <c r="BL412" s="236">
        <v>0</v>
      </c>
      <c r="BM412" s="236">
        <v>0</v>
      </c>
      <c r="BN412" s="236">
        <v>0</v>
      </c>
      <c r="BO412" s="236">
        <v>0</v>
      </c>
      <c r="BP412" s="236">
        <v>0</v>
      </c>
      <c r="BQ412" s="236">
        <v>0</v>
      </c>
      <c r="BR412" s="236">
        <v>0</v>
      </c>
      <c r="BS412" s="236">
        <v>0</v>
      </c>
      <c r="BT412" s="236">
        <v>0</v>
      </c>
      <c r="BU412" s="236">
        <v>0</v>
      </c>
      <c r="BV412" s="236">
        <v>0</v>
      </c>
      <c r="BW412" s="236">
        <v>0</v>
      </c>
      <c r="BX412" s="236">
        <v>0</v>
      </c>
      <c r="BY412" s="236">
        <v>0</v>
      </c>
      <c r="BZ412" s="236">
        <v>0</v>
      </c>
      <c r="CA412" s="236">
        <v>0</v>
      </c>
      <c r="CB412" s="236">
        <v>0</v>
      </c>
      <c r="CC412" s="236">
        <v>0</v>
      </c>
      <c r="CD412" s="236">
        <v>0</v>
      </c>
      <c r="CE412" s="236">
        <v>0</v>
      </c>
      <c r="CF412" s="236">
        <v>0</v>
      </c>
      <c r="CG412" s="236">
        <v>0</v>
      </c>
      <c r="CH412" s="236">
        <v>0</v>
      </c>
      <c r="CI412" s="236">
        <v>0</v>
      </c>
      <c r="CJ412" s="236">
        <v>0</v>
      </c>
      <c r="CK412" s="236">
        <v>0</v>
      </c>
      <c r="CL412" s="236">
        <v>0</v>
      </c>
      <c r="CM412" s="236">
        <v>0</v>
      </c>
      <c r="CN412" s="236">
        <v>0</v>
      </c>
      <c r="CO412" s="236">
        <v>0</v>
      </c>
      <c r="CP412" s="236">
        <v>0</v>
      </c>
      <c r="CQ412" s="236">
        <v>0</v>
      </c>
      <c r="CR412" s="236">
        <v>0</v>
      </c>
      <c r="CS412" s="236">
        <v>0</v>
      </c>
      <c r="CT412" s="236">
        <v>0</v>
      </c>
      <c r="CU412" s="236">
        <v>0</v>
      </c>
      <c r="CV412" s="236">
        <v>0</v>
      </c>
      <c r="CW412" s="236">
        <v>0</v>
      </c>
      <c r="CX412" s="236">
        <v>0</v>
      </c>
      <c r="CY412" s="236">
        <v>0</v>
      </c>
      <c r="CZ412" s="236">
        <v>0</v>
      </c>
      <c r="DA412" s="236">
        <v>0</v>
      </c>
    </row>
    <row r="413" spans="1:105">
      <c r="A413" s="242" t="s">
        <v>1710</v>
      </c>
      <c r="B413" s="236">
        <v>0</v>
      </c>
      <c r="C413" s="236">
        <v>0</v>
      </c>
      <c r="D413" s="236">
        <v>0</v>
      </c>
      <c r="E413" s="236">
        <v>0</v>
      </c>
      <c r="F413" s="236">
        <v>0</v>
      </c>
      <c r="G413" s="236">
        <v>0</v>
      </c>
      <c r="H413" s="236">
        <v>0</v>
      </c>
      <c r="I413" s="236">
        <v>0</v>
      </c>
      <c r="J413" s="236">
        <v>0</v>
      </c>
      <c r="K413" s="236">
        <v>0</v>
      </c>
      <c r="L413" s="236">
        <v>0</v>
      </c>
      <c r="M413" s="236">
        <v>0</v>
      </c>
      <c r="N413" s="236">
        <v>0</v>
      </c>
      <c r="O413" s="236">
        <v>0</v>
      </c>
      <c r="P413" s="236">
        <v>0</v>
      </c>
      <c r="Q413" s="236">
        <v>0</v>
      </c>
      <c r="R413" s="236">
        <v>0</v>
      </c>
      <c r="S413" s="236">
        <v>0</v>
      </c>
      <c r="T413" s="236">
        <v>0</v>
      </c>
      <c r="U413" s="236">
        <v>0</v>
      </c>
      <c r="V413" s="236">
        <v>0</v>
      </c>
      <c r="W413" s="236">
        <v>0</v>
      </c>
      <c r="X413" s="236">
        <v>0</v>
      </c>
      <c r="Y413" s="236">
        <v>0</v>
      </c>
      <c r="Z413" s="236">
        <v>0</v>
      </c>
      <c r="AA413" s="236">
        <v>0</v>
      </c>
      <c r="AB413" s="236">
        <v>0</v>
      </c>
      <c r="AC413" s="236">
        <v>0</v>
      </c>
      <c r="AD413" s="236">
        <v>0</v>
      </c>
      <c r="AE413" s="236">
        <v>0</v>
      </c>
      <c r="AF413" s="236">
        <v>0</v>
      </c>
      <c r="AG413" s="236">
        <v>0</v>
      </c>
      <c r="AH413" s="236">
        <v>0</v>
      </c>
      <c r="AI413" s="236">
        <v>0</v>
      </c>
      <c r="AJ413" s="236">
        <v>0</v>
      </c>
      <c r="AK413" s="236">
        <v>0</v>
      </c>
      <c r="AL413" s="236">
        <v>0</v>
      </c>
      <c r="AM413" s="236">
        <v>0</v>
      </c>
      <c r="AN413" s="236">
        <v>0</v>
      </c>
      <c r="AO413" s="236">
        <v>0</v>
      </c>
      <c r="AP413" s="236">
        <v>0</v>
      </c>
      <c r="AQ413" s="236">
        <v>0</v>
      </c>
      <c r="AR413" s="236">
        <v>0</v>
      </c>
      <c r="AS413" s="236">
        <v>0</v>
      </c>
      <c r="AT413" s="236">
        <v>0</v>
      </c>
      <c r="AU413" s="236">
        <v>0</v>
      </c>
      <c r="AV413" s="236">
        <v>0</v>
      </c>
      <c r="AW413" s="236">
        <v>0</v>
      </c>
      <c r="AX413" s="236">
        <v>0</v>
      </c>
      <c r="AY413" s="236">
        <v>0</v>
      </c>
      <c r="AZ413" s="236">
        <v>0</v>
      </c>
      <c r="BA413" s="236">
        <v>0</v>
      </c>
      <c r="BB413" s="236">
        <v>0</v>
      </c>
      <c r="BC413" s="236">
        <v>0</v>
      </c>
      <c r="BD413" s="236">
        <v>0</v>
      </c>
      <c r="BE413" s="236">
        <v>0</v>
      </c>
      <c r="BF413" s="236">
        <v>0</v>
      </c>
      <c r="BG413" s="236">
        <v>0</v>
      </c>
      <c r="BH413" s="236">
        <v>0</v>
      </c>
      <c r="BI413" s="236">
        <v>0</v>
      </c>
      <c r="BJ413" s="236">
        <v>0</v>
      </c>
      <c r="BK413" s="236">
        <v>0</v>
      </c>
      <c r="BL413" s="236">
        <v>0</v>
      </c>
      <c r="BM413" s="236">
        <v>0</v>
      </c>
      <c r="BN413" s="236">
        <v>0</v>
      </c>
      <c r="BO413" s="236">
        <v>0</v>
      </c>
      <c r="BP413" s="236">
        <v>0</v>
      </c>
      <c r="BQ413" s="236">
        <v>0</v>
      </c>
      <c r="BR413" s="236">
        <v>0</v>
      </c>
      <c r="BS413" s="236">
        <v>0</v>
      </c>
      <c r="BT413" s="236">
        <v>0</v>
      </c>
      <c r="BU413" s="236">
        <v>0</v>
      </c>
      <c r="BV413" s="236">
        <v>0</v>
      </c>
      <c r="BW413" s="236">
        <v>0</v>
      </c>
      <c r="BX413" s="236">
        <v>0</v>
      </c>
      <c r="BY413" s="236">
        <v>0</v>
      </c>
      <c r="BZ413" s="236">
        <v>0</v>
      </c>
      <c r="CA413" s="236">
        <v>0</v>
      </c>
      <c r="CB413" s="236">
        <v>0</v>
      </c>
      <c r="CC413" s="236">
        <v>0</v>
      </c>
      <c r="CD413" s="236">
        <v>0</v>
      </c>
      <c r="CE413" s="236">
        <v>0</v>
      </c>
      <c r="CF413" s="236">
        <v>0</v>
      </c>
      <c r="CG413" s="236">
        <v>0</v>
      </c>
      <c r="CH413" s="236">
        <v>0</v>
      </c>
      <c r="CI413" s="236">
        <v>0</v>
      </c>
      <c r="CJ413" s="236">
        <v>0</v>
      </c>
      <c r="CK413" s="236">
        <v>0</v>
      </c>
      <c r="CL413" s="236">
        <v>0</v>
      </c>
      <c r="CM413" s="236">
        <v>0</v>
      </c>
      <c r="CN413" s="236">
        <v>0</v>
      </c>
      <c r="CO413" s="236">
        <v>0</v>
      </c>
      <c r="CP413" s="236">
        <v>0</v>
      </c>
      <c r="CQ413" s="236">
        <v>0</v>
      </c>
      <c r="CR413" s="236">
        <v>0</v>
      </c>
      <c r="CS413" s="236">
        <v>0</v>
      </c>
      <c r="CT413" s="236">
        <v>0</v>
      </c>
      <c r="CU413" s="236">
        <v>0</v>
      </c>
      <c r="CV413" s="236">
        <v>0</v>
      </c>
      <c r="CW413" s="236">
        <v>0</v>
      </c>
      <c r="CX413" s="236">
        <v>0</v>
      </c>
      <c r="CY413" s="236">
        <v>0</v>
      </c>
      <c r="CZ413" s="236">
        <v>0</v>
      </c>
      <c r="DA413" s="236">
        <v>0</v>
      </c>
    </row>
    <row r="414" spans="1:105">
      <c r="A414" s="242" t="s">
        <v>1711</v>
      </c>
      <c r="B414" s="236">
        <v>0</v>
      </c>
      <c r="C414" s="236">
        <v>0</v>
      </c>
      <c r="D414" s="236">
        <v>0</v>
      </c>
      <c r="E414" s="236">
        <v>0</v>
      </c>
      <c r="F414" s="236">
        <v>0</v>
      </c>
      <c r="G414" s="236">
        <v>0</v>
      </c>
      <c r="H414" s="236">
        <v>0</v>
      </c>
      <c r="I414" s="236">
        <v>0</v>
      </c>
      <c r="J414" s="236">
        <v>0</v>
      </c>
      <c r="K414" s="236">
        <v>0</v>
      </c>
      <c r="L414" s="236">
        <v>0</v>
      </c>
      <c r="M414" s="236">
        <v>0</v>
      </c>
      <c r="N414" s="236">
        <v>0</v>
      </c>
      <c r="O414" s="236">
        <v>0</v>
      </c>
      <c r="P414" s="236">
        <v>0</v>
      </c>
      <c r="Q414" s="236">
        <v>0</v>
      </c>
      <c r="R414" s="236">
        <v>0</v>
      </c>
      <c r="S414" s="236">
        <v>0</v>
      </c>
      <c r="T414" s="236">
        <v>0</v>
      </c>
      <c r="U414" s="236">
        <v>0</v>
      </c>
      <c r="V414" s="236">
        <v>0</v>
      </c>
      <c r="W414" s="236">
        <v>0</v>
      </c>
      <c r="X414" s="236">
        <v>0</v>
      </c>
      <c r="Y414" s="236">
        <v>0</v>
      </c>
      <c r="Z414" s="236">
        <v>0</v>
      </c>
      <c r="AA414" s="236">
        <v>0</v>
      </c>
      <c r="AB414" s="236">
        <v>0</v>
      </c>
      <c r="AC414" s="236">
        <v>0</v>
      </c>
      <c r="AD414" s="236">
        <v>0</v>
      </c>
      <c r="AE414" s="236">
        <v>0</v>
      </c>
      <c r="AF414" s="236">
        <v>0</v>
      </c>
      <c r="AG414" s="236">
        <v>0</v>
      </c>
      <c r="AH414" s="236">
        <v>0</v>
      </c>
      <c r="AI414" s="236">
        <v>0</v>
      </c>
      <c r="AJ414" s="236">
        <v>0</v>
      </c>
      <c r="AK414" s="236">
        <v>0</v>
      </c>
      <c r="AL414" s="236">
        <v>0</v>
      </c>
      <c r="AM414" s="236">
        <v>0</v>
      </c>
      <c r="AN414" s="236">
        <v>0</v>
      </c>
      <c r="AO414" s="236">
        <v>0</v>
      </c>
      <c r="AP414" s="236">
        <v>0</v>
      </c>
      <c r="AQ414" s="236">
        <v>0</v>
      </c>
      <c r="AR414" s="236">
        <v>0</v>
      </c>
      <c r="AS414" s="236">
        <v>0</v>
      </c>
      <c r="AT414" s="236">
        <v>0</v>
      </c>
      <c r="AU414" s="236">
        <v>0</v>
      </c>
      <c r="AV414" s="236">
        <v>0</v>
      </c>
      <c r="AW414" s="236">
        <v>0</v>
      </c>
      <c r="AX414" s="236">
        <v>0</v>
      </c>
      <c r="AY414" s="236">
        <v>0</v>
      </c>
      <c r="AZ414" s="236">
        <v>0</v>
      </c>
      <c r="BA414" s="236">
        <v>0</v>
      </c>
      <c r="BB414" s="236">
        <v>0</v>
      </c>
      <c r="BC414" s="236">
        <v>0</v>
      </c>
      <c r="BD414" s="236">
        <v>0</v>
      </c>
      <c r="BE414" s="236">
        <v>0</v>
      </c>
      <c r="BF414" s="236">
        <v>0</v>
      </c>
      <c r="BG414" s="236">
        <v>0</v>
      </c>
      <c r="BH414" s="236">
        <v>0</v>
      </c>
      <c r="BI414" s="236">
        <v>0</v>
      </c>
      <c r="BJ414" s="236">
        <v>0</v>
      </c>
      <c r="BK414" s="236">
        <v>0</v>
      </c>
      <c r="BL414" s="236">
        <v>0</v>
      </c>
      <c r="BM414" s="236">
        <v>0</v>
      </c>
      <c r="BN414" s="236">
        <v>0</v>
      </c>
      <c r="BO414" s="236">
        <v>0</v>
      </c>
      <c r="BP414" s="236">
        <v>0</v>
      </c>
      <c r="BQ414" s="236">
        <v>0</v>
      </c>
      <c r="BR414" s="236">
        <v>0</v>
      </c>
      <c r="BS414" s="236">
        <v>0</v>
      </c>
      <c r="BT414" s="236">
        <v>0</v>
      </c>
      <c r="BU414" s="236">
        <v>0</v>
      </c>
      <c r="BV414" s="236">
        <v>0</v>
      </c>
      <c r="BW414" s="236">
        <v>0</v>
      </c>
      <c r="BX414" s="236">
        <v>0</v>
      </c>
      <c r="BY414" s="236">
        <v>0</v>
      </c>
      <c r="BZ414" s="236">
        <v>0</v>
      </c>
      <c r="CA414" s="236">
        <v>0</v>
      </c>
      <c r="CB414" s="236">
        <v>0</v>
      </c>
      <c r="CC414" s="236">
        <v>0</v>
      </c>
      <c r="CD414" s="236">
        <v>0</v>
      </c>
      <c r="CE414" s="236">
        <v>0</v>
      </c>
      <c r="CF414" s="236">
        <v>0</v>
      </c>
      <c r="CG414" s="236">
        <v>0</v>
      </c>
      <c r="CH414" s="236">
        <v>0</v>
      </c>
      <c r="CI414" s="236">
        <v>0</v>
      </c>
      <c r="CJ414" s="236">
        <v>0</v>
      </c>
      <c r="CK414" s="236">
        <v>0</v>
      </c>
      <c r="CL414" s="236">
        <v>0</v>
      </c>
      <c r="CM414" s="236">
        <v>0</v>
      </c>
      <c r="CN414" s="236">
        <v>0</v>
      </c>
      <c r="CO414" s="236">
        <v>0</v>
      </c>
      <c r="CP414" s="236">
        <v>0</v>
      </c>
      <c r="CQ414" s="236">
        <v>0</v>
      </c>
      <c r="CR414" s="236">
        <v>0</v>
      </c>
      <c r="CS414" s="236">
        <v>0</v>
      </c>
      <c r="CT414" s="236">
        <v>0</v>
      </c>
      <c r="CU414" s="236">
        <v>0</v>
      </c>
      <c r="CV414" s="236">
        <v>0</v>
      </c>
      <c r="CW414" s="236">
        <v>0</v>
      </c>
      <c r="CX414" s="236">
        <v>0</v>
      </c>
      <c r="CY414" s="236">
        <v>0</v>
      </c>
      <c r="CZ414" s="236">
        <v>0</v>
      </c>
      <c r="DA414" s="236">
        <v>0</v>
      </c>
    </row>
    <row r="415" spans="1:105">
      <c r="A415" s="242" t="s">
        <v>1712</v>
      </c>
      <c r="B415" s="236">
        <v>0</v>
      </c>
      <c r="C415" s="236">
        <v>0</v>
      </c>
      <c r="D415" s="236">
        <v>0</v>
      </c>
      <c r="E415" s="236">
        <v>0</v>
      </c>
      <c r="F415" s="236">
        <v>0</v>
      </c>
      <c r="G415" s="236">
        <v>0</v>
      </c>
      <c r="H415" s="236">
        <v>0</v>
      </c>
      <c r="I415" s="236">
        <v>0</v>
      </c>
      <c r="J415" s="236">
        <v>0</v>
      </c>
      <c r="K415" s="236">
        <v>0</v>
      </c>
      <c r="L415" s="236">
        <v>0</v>
      </c>
      <c r="M415" s="236">
        <v>0</v>
      </c>
      <c r="N415" s="236">
        <v>0</v>
      </c>
      <c r="O415" s="236">
        <v>0</v>
      </c>
      <c r="P415" s="236">
        <v>0</v>
      </c>
      <c r="Q415" s="236">
        <v>0</v>
      </c>
      <c r="R415" s="236">
        <v>0</v>
      </c>
      <c r="S415" s="236">
        <v>0</v>
      </c>
      <c r="T415" s="236">
        <v>0</v>
      </c>
      <c r="U415" s="236">
        <v>0</v>
      </c>
      <c r="V415" s="236">
        <v>0</v>
      </c>
      <c r="W415" s="236">
        <v>0</v>
      </c>
      <c r="X415" s="236">
        <v>0</v>
      </c>
      <c r="Y415" s="236">
        <v>0</v>
      </c>
      <c r="Z415" s="236">
        <v>0</v>
      </c>
      <c r="AA415" s="236">
        <v>0</v>
      </c>
      <c r="AB415" s="236">
        <v>0</v>
      </c>
      <c r="AC415" s="236">
        <v>0</v>
      </c>
      <c r="AD415" s="236">
        <v>0</v>
      </c>
      <c r="AE415" s="236">
        <v>0</v>
      </c>
      <c r="AF415" s="236">
        <v>0</v>
      </c>
      <c r="AG415" s="236">
        <v>0</v>
      </c>
      <c r="AH415" s="236">
        <v>0</v>
      </c>
      <c r="AI415" s="236">
        <v>0</v>
      </c>
      <c r="AJ415" s="236">
        <v>0</v>
      </c>
      <c r="AK415" s="236">
        <v>0</v>
      </c>
      <c r="AL415" s="236">
        <v>0</v>
      </c>
      <c r="AM415" s="236">
        <v>0</v>
      </c>
      <c r="AN415" s="236">
        <v>0</v>
      </c>
      <c r="AO415" s="236">
        <v>0</v>
      </c>
      <c r="AP415" s="236">
        <v>0</v>
      </c>
      <c r="AQ415" s="236">
        <v>0</v>
      </c>
      <c r="AR415" s="236">
        <v>0</v>
      </c>
      <c r="AS415" s="236">
        <v>0</v>
      </c>
      <c r="AT415" s="236">
        <v>0</v>
      </c>
      <c r="AU415" s="236">
        <v>0</v>
      </c>
      <c r="AV415" s="236">
        <v>0</v>
      </c>
      <c r="AW415" s="236">
        <v>0</v>
      </c>
      <c r="AX415" s="236">
        <v>0</v>
      </c>
      <c r="AY415" s="236">
        <v>0</v>
      </c>
      <c r="AZ415" s="236">
        <v>0</v>
      </c>
      <c r="BA415" s="236">
        <v>0</v>
      </c>
      <c r="BB415" s="236">
        <v>0</v>
      </c>
      <c r="BC415" s="236">
        <v>0</v>
      </c>
      <c r="BD415" s="236">
        <v>0</v>
      </c>
      <c r="BE415" s="236">
        <v>0</v>
      </c>
      <c r="BF415" s="236">
        <v>0</v>
      </c>
      <c r="BG415" s="236">
        <v>0</v>
      </c>
      <c r="BH415" s="236">
        <v>0</v>
      </c>
      <c r="BI415" s="236">
        <v>0</v>
      </c>
      <c r="BJ415" s="236">
        <v>0</v>
      </c>
      <c r="BK415" s="236">
        <v>0</v>
      </c>
      <c r="BL415" s="236">
        <v>0</v>
      </c>
      <c r="BM415" s="236">
        <v>0</v>
      </c>
      <c r="BN415" s="236">
        <v>0</v>
      </c>
      <c r="BO415" s="236">
        <v>0</v>
      </c>
      <c r="BP415" s="236">
        <v>0</v>
      </c>
      <c r="BQ415" s="236">
        <v>0</v>
      </c>
      <c r="BR415" s="236">
        <v>0</v>
      </c>
      <c r="BS415" s="236">
        <v>0</v>
      </c>
      <c r="BT415" s="236">
        <v>0</v>
      </c>
      <c r="BU415" s="236">
        <v>0</v>
      </c>
      <c r="BV415" s="236">
        <v>0</v>
      </c>
      <c r="BW415" s="236">
        <v>0</v>
      </c>
      <c r="BX415" s="236">
        <v>0</v>
      </c>
      <c r="BY415" s="236">
        <v>0</v>
      </c>
      <c r="BZ415" s="236">
        <v>0</v>
      </c>
      <c r="CA415" s="236">
        <v>0</v>
      </c>
      <c r="CB415" s="236">
        <v>0</v>
      </c>
      <c r="CC415" s="236">
        <v>0</v>
      </c>
      <c r="CD415" s="236">
        <v>0</v>
      </c>
      <c r="CE415" s="236">
        <v>0</v>
      </c>
      <c r="CF415" s="236">
        <v>0</v>
      </c>
      <c r="CG415" s="236">
        <v>0</v>
      </c>
      <c r="CH415" s="236">
        <v>0</v>
      </c>
      <c r="CI415" s="236">
        <v>0</v>
      </c>
      <c r="CJ415" s="236">
        <v>0</v>
      </c>
      <c r="CK415" s="236">
        <v>0</v>
      </c>
      <c r="CL415" s="236">
        <v>0</v>
      </c>
      <c r="CM415" s="236">
        <v>0</v>
      </c>
      <c r="CN415" s="236">
        <v>0</v>
      </c>
      <c r="CO415" s="236">
        <v>0</v>
      </c>
      <c r="CP415" s="236">
        <v>0</v>
      </c>
      <c r="CQ415" s="236">
        <v>0</v>
      </c>
      <c r="CR415" s="236">
        <v>0</v>
      </c>
      <c r="CS415" s="236">
        <v>0</v>
      </c>
      <c r="CT415" s="236">
        <v>0</v>
      </c>
      <c r="CU415" s="236">
        <v>0</v>
      </c>
      <c r="CV415" s="236">
        <v>0</v>
      </c>
      <c r="CW415" s="236">
        <v>0</v>
      </c>
      <c r="CX415" s="236">
        <v>0</v>
      </c>
      <c r="CY415" s="236">
        <v>0</v>
      </c>
      <c r="CZ415" s="236">
        <v>0</v>
      </c>
      <c r="DA415" s="236">
        <v>0</v>
      </c>
    </row>
    <row r="416" spans="1:105">
      <c r="A416" s="242" t="s">
        <v>1713</v>
      </c>
      <c r="B416" s="236">
        <v>0</v>
      </c>
      <c r="C416" s="236">
        <v>0</v>
      </c>
      <c r="D416" s="236">
        <v>0</v>
      </c>
      <c r="E416" s="236">
        <v>0</v>
      </c>
      <c r="F416" s="236">
        <v>0</v>
      </c>
      <c r="G416" s="236">
        <v>0</v>
      </c>
      <c r="H416" s="236">
        <v>0</v>
      </c>
      <c r="I416" s="236">
        <v>0</v>
      </c>
      <c r="J416" s="236">
        <v>0</v>
      </c>
      <c r="K416" s="236">
        <v>0</v>
      </c>
      <c r="L416" s="236">
        <v>0</v>
      </c>
      <c r="M416" s="236">
        <v>0</v>
      </c>
      <c r="N416" s="236">
        <v>0</v>
      </c>
      <c r="O416" s="236">
        <v>0</v>
      </c>
      <c r="P416" s="236">
        <v>0</v>
      </c>
      <c r="Q416" s="236">
        <v>0</v>
      </c>
      <c r="R416" s="236">
        <v>0</v>
      </c>
      <c r="S416" s="236">
        <v>0</v>
      </c>
      <c r="T416" s="236">
        <v>0</v>
      </c>
      <c r="U416" s="236">
        <v>0</v>
      </c>
      <c r="V416" s="236">
        <v>0</v>
      </c>
      <c r="W416" s="236">
        <v>0</v>
      </c>
      <c r="X416" s="236">
        <v>0</v>
      </c>
      <c r="Y416" s="236">
        <v>0</v>
      </c>
      <c r="Z416" s="236">
        <v>0</v>
      </c>
      <c r="AA416" s="236">
        <v>0</v>
      </c>
      <c r="AB416" s="236">
        <v>0</v>
      </c>
      <c r="AC416" s="236">
        <v>0</v>
      </c>
      <c r="AD416" s="236">
        <v>105918</v>
      </c>
      <c r="AE416" s="236">
        <v>78232</v>
      </c>
      <c r="AF416" s="236">
        <v>93825</v>
      </c>
      <c r="AG416" s="236">
        <v>284107</v>
      </c>
      <c r="AH416" s="236">
        <v>940451</v>
      </c>
      <c r="AI416" s="236">
        <v>1104892</v>
      </c>
      <c r="AJ416" s="236">
        <v>998440</v>
      </c>
      <c r="AK416" s="236">
        <v>0</v>
      </c>
      <c r="AL416" s="236">
        <v>0</v>
      </c>
      <c r="AM416" s="236">
        <v>0</v>
      </c>
      <c r="AN416" s="236">
        <v>3605865</v>
      </c>
      <c r="AO416" s="236">
        <v>0</v>
      </c>
      <c r="AP416" s="236">
        <v>0</v>
      </c>
      <c r="AQ416" s="236">
        <v>0</v>
      </c>
      <c r="AR416" s="236">
        <v>0</v>
      </c>
      <c r="AS416" s="236">
        <v>0</v>
      </c>
      <c r="AT416" s="236">
        <v>0</v>
      </c>
      <c r="AU416" s="236">
        <v>0</v>
      </c>
      <c r="AV416" s="236">
        <v>0</v>
      </c>
      <c r="AW416" s="236">
        <v>0</v>
      </c>
      <c r="AX416" s="236">
        <v>0</v>
      </c>
      <c r="AY416" s="236">
        <v>0</v>
      </c>
      <c r="AZ416" s="236">
        <v>0</v>
      </c>
      <c r="BA416" s="236">
        <v>0</v>
      </c>
      <c r="BB416" s="236">
        <v>0</v>
      </c>
      <c r="BC416" s="236">
        <v>0</v>
      </c>
      <c r="BD416" s="236">
        <v>0</v>
      </c>
      <c r="BE416" s="236">
        <v>0</v>
      </c>
      <c r="BF416" s="236">
        <v>0</v>
      </c>
      <c r="BG416" s="236">
        <v>0</v>
      </c>
      <c r="BH416" s="236">
        <v>0</v>
      </c>
      <c r="BI416" s="236">
        <v>0</v>
      </c>
      <c r="BJ416" s="236">
        <v>0</v>
      </c>
      <c r="BK416" s="236">
        <v>0</v>
      </c>
      <c r="BL416" s="236">
        <v>0</v>
      </c>
      <c r="BM416" s="236">
        <v>0</v>
      </c>
      <c r="BN416" s="236">
        <v>0</v>
      </c>
      <c r="BO416" s="236">
        <v>0</v>
      </c>
      <c r="BP416" s="236">
        <v>0</v>
      </c>
      <c r="BQ416" s="236">
        <v>0</v>
      </c>
      <c r="BR416" s="236">
        <v>0</v>
      </c>
      <c r="BS416" s="236">
        <v>0</v>
      </c>
      <c r="BT416" s="236">
        <v>0</v>
      </c>
      <c r="BU416" s="236">
        <v>0</v>
      </c>
      <c r="BV416" s="236">
        <v>0</v>
      </c>
      <c r="BW416" s="236">
        <v>0</v>
      </c>
      <c r="BX416" s="236">
        <v>0</v>
      </c>
      <c r="BY416" s="236">
        <v>0</v>
      </c>
      <c r="BZ416" s="236">
        <v>0</v>
      </c>
      <c r="CA416" s="236">
        <v>0</v>
      </c>
      <c r="CB416" s="236">
        <v>0</v>
      </c>
      <c r="CC416" s="236">
        <v>0</v>
      </c>
      <c r="CD416" s="236">
        <v>0</v>
      </c>
      <c r="CE416" s="236">
        <v>0</v>
      </c>
      <c r="CF416" s="236">
        <v>0</v>
      </c>
      <c r="CG416" s="236">
        <v>0</v>
      </c>
      <c r="CH416" s="236">
        <v>0</v>
      </c>
      <c r="CI416" s="236">
        <v>0</v>
      </c>
      <c r="CJ416" s="236">
        <v>0</v>
      </c>
      <c r="CK416" s="236">
        <v>0</v>
      </c>
      <c r="CL416" s="236">
        <v>0</v>
      </c>
      <c r="CM416" s="236">
        <v>0</v>
      </c>
      <c r="CN416" s="236">
        <v>0</v>
      </c>
      <c r="CO416" s="236">
        <v>0</v>
      </c>
      <c r="CP416" s="236">
        <v>0</v>
      </c>
      <c r="CQ416" s="236">
        <v>0</v>
      </c>
      <c r="CR416" s="236">
        <v>0</v>
      </c>
      <c r="CS416" s="236">
        <v>0</v>
      </c>
      <c r="CT416" s="236">
        <v>0</v>
      </c>
      <c r="CU416" s="236">
        <v>0</v>
      </c>
      <c r="CV416" s="236">
        <v>0</v>
      </c>
      <c r="CW416" s="236">
        <v>0</v>
      </c>
      <c r="CX416" s="236">
        <v>0</v>
      </c>
      <c r="CY416" s="236">
        <v>0</v>
      </c>
      <c r="CZ416" s="236">
        <v>0</v>
      </c>
      <c r="DA416" s="236">
        <v>0</v>
      </c>
    </row>
    <row r="417" spans="1:105">
      <c r="A417" s="242" t="s">
        <v>1714</v>
      </c>
      <c r="B417" s="236">
        <v>0</v>
      </c>
      <c r="C417" s="236">
        <v>0</v>
      </c>
      <c r="D417" s="236">
        <v>0</v>
      </c>
      <c r="E417" s="236">
        <v>0</v>
      </c>
      <c r="F417" s="236">
        <v>0</v>
      </c>
      <c r="G417" s="236">
        <v>0</v>
      </c>
      <c r="H417" s="236">
        <v>0</v>
      </c>
      <c r="I417" s="236">
        <v>0</v>
      </c>
      <c r="J417" s="236">
        <v>0</v>
      </c>
      <c r="K417" s="236">
        <v>0</v>
      </c>
      <c r="L417" s="236">
        <v>0</v>
      </c>
      <c r="M417" s="236">
        <v>0</v>
      </c>
      <c r="N417" s="236">
        <v>0</v>
      </c>
      <c r="O417" s="236">
        <v>0</v>
      </c>
      <c r="P417" s="236">
        <v>0</v>
      </c>
      <c r="Q417" s="236">
        <v>0</v>
      </c>
      <c r="R417" s="236">
        <v>0</v>
      </c>
      <c r="S417" s="236">
        <v>0</v>
      </c>
      <c r="T417" s="236">
        <v>0</v>
      </c>
      <c r="U417" s="236">
        <v>0</v>
      </c>
      <c r="V417" s="236">
        <v>0</v>
      </c>
      <c r="W417" s="236">
        <v>0</v>
      </c>
      <c r="X417" s="236">
        <v>0</v>
      </c>
      <c r="Y417" s="236">
        <v>0</v>
      </c>
      <c r="Z417" s="236">
        <v>0</v>
      </c>
      <c r="AA417" s="236">
        <v>0</v>
      </c>
      <c r="AB417" s="236">
        <v>0</v>
      </c>
      <c r="AC417" s="236">
        <v>0</v>
      </c>
      <c r="AD417" s="236">
        <v>-8799474</v>
      </c>
      <c r="AE417" s="236">
        <v>-7999414</v>
      </c>
      <c r="AF417" s="236">
        <v>-14118289</v>
      </c>
      <c r="AG417" s="236">
        <v>-6296655</v>
      </c>
      <c r="AH417" s="236">
        <v>-19851642</v>
      </c>
      <c r="AI417" s="236">
        <v>-19450073</v>
      </c>
      <c r="AJ417" s="236">
        <v>-10908135</v>
      </c>
      <c r="AK417" s="236">
        <v>0</v>
      </c>
      <c r="AL417" s="236">
        <v>0</v>
      </c>
      <c r="AM417" s="236">
        <v>0</v>
      </c>
      <c r="AN417" s="236">
        <v>-87423682</v>
      </c>
      <c r="AO417" s="236">
        <v>0</v>
      </c>
      <c r="AP417" s="236">
        <v>0</v>
      </c>
      <c r="AQ417" s="236">
        <v>0</v>
      </c>
      <c r="AR417" s="236">
        <v>0</v>
      </c>
      <c r="AS417" s="236">
        <v>0</v>
      </c>
      <c r="AT417" s="236">
        <v>0</v>
      </c>
      <c r="AU417" s="236">
        <v>0</v>
      </c>
      <c r="AV417" s="236">
        <v>0</v>
      </c>
      <c r="AW417" s="236">
        <v>0</v>
      </c>
      <c r="AX417" s="236">
        <v>0</v>
      </c>
      <c r="AY417" s="236">
        <v>0</v>
      </c>
      <c r="AZ417" s="236">
        <v>0</v>
      </c>
      <c r="BA417" s="236">
        <v>0</v>
      </c>
      <c r="BB417" s="236">
        <v>0</v>
      </c>
      <c r="BC417" s="236">
        <v>0</v>
      </c>
      <c r="BD417" s="236">
        <v>0</v>
      </c>
      <c r="BE417" s="236">
        <v>0</v>
      </c>
      <c r="BF417" s="236">
        <v>0</v>
      </c>
      <c r="BG417" s="236">
        <v>0</v>
      </c>
      <c r="BH417" s="236">
        <v>0</v>
      </c>
      <c r="BI417" s="236">
        <v>0</v>
      </c>
      <c r="BJ417" s="236">
        <v>0</v>
      </c>
      <c r="BK417" s="236">
        <v>0</v>
      </c>
      <c r="BL417" s="236">
        <v>0</v>
      </c>
      <c r="BM417" s="236">
        <v>0</v>
      </c>
      <c r="BN417" s="236">
        <v>0</v>
      </c>
      <c r="BO417" s="236">
        <v>0</v>
      </c>
      <c r="BP417" s="236">
        <v>0</v>
      </c>
      <c r="BQ417" s="236">
        <v>0</v>
      </c>
      <c r="BR417" s="236">
        <v>0</v>
      </c>
      <c r="BS417" s="236">
        <v>0</v>
      </c>
      <c r="BT417" s="236">
        <v>0</v>
      </c>
      <c r="BU417" s="236">
        <v>0</v>
      </c>
      <c r="BV417" s="236">
        <v>0</v>
      </c>
      <c r="BW417" s="236">
        <v>0</v>
      </c>
      <c r="BX417" s="236">
        <v>0</v>
      </c>
      <c r="BY417" s="236">
        <v>0</v>
      </c>
      <c r="BZ417" s="236">
        <v>0</v>
      </c>
      <c r="CA417" s="236">
        <v>0</v>
      </c>
      <c r="CB417" s="236">
        <v>0</v>
      </c>
      <c r="CC417" s="236">
        <v>0</v>
      </c>
      <c r="CD417" s="236">
        <v>0</v>
      </c>
      <c r="CE417" s="236">
        <v>0</v>
      </c>
      <c r="CF417" s="236">
        <v>0</v>
      </c>
      <c r="CG417" s="236">
        <v>0</v>
      </c>
      <c r="CH417" s="236">
        <v>0</v>
      </c>
      <c r="CI417" s="236">
        <v>0</v>
      </c>
      <c r="CJ417" s="236">
        <v>0</v>
      </c>
      <c r="CK417" s="236">
        <v>0</v>
      </c>
      <c r="CL417" s="236">
        <v>0</v>
      </c>
      <c r="CM417" s="236">
        <v>0</v>
      </c>
      <c r="CN417" s="236">
        <v>0</v>
      </c>
      <c r="CO417" s="236">
        <v>0</v>
      </c>
      <c r="CP417" s="236">
        <v>0</v>
      </c>
      <c r="CQ417" s="236">
        <v>0</v>
      </c>
      <c r="CR417" s="236">
        <v>0</v>
      </c>
      <c r="CS417" s="236">
        <v>0</v>
      </c>
      <c r="CT417" s="236">
        <v>0</v>
      </c>
      <c r="CU417" s="236">
        <v>0</v>
      </c>
      <c r="CV417" s="236">
        <v>0</v>
      </c>
      <c r="CW417" s="236">
        <v>0</v>
      </c>
      <c r="CX417" s="236">
        <v>0</v>
      </c>
      <c r="CY417" s="236">
        <v>0</v>
      </c>
      <c r="CZ417" s="236">
        <v>0</v>
      </c>
      <c r="DA417" s="236">
        <v>0</v>
      </c>
    </row>
    <row r="418" spans="1:105">
      <c r="A418" s="242" t="s">
        <v>1715</v>
      </c>
      <c r="B418" s="236">
        <v>0</v>
      </c>
      <c r="C418" s="236">
        <v>0</v>
      </c>
      <c r="D418" s="236">
        <v>0</v>
      </c>
      <c r="E418" s="236">
        <v>0</v>
      </c>
      <c r="F418" s="236">
        <v>0</v>
      </c>
      <c r="G418" s="236">
        <v>0</v>
      </c>
      <c r="H418" s="236">
        <v>0</v>
      </c>
      <c r="I418" s="236">
        <v>0</v>
      </c>
      <c r="J418" s="236">
        <v>0</v>
      </c>
      <c r="K418" s="236">
        <v>0</v>
      </c>
      <c r="L418" s="236">
        <v>0</v>
      </c>
      <c r="M418" s="236">
        <v>0</v>
      </c>
      <c r="N418" s="236">
        <v>0</v>
      </c>
      <c r="O418" s="236">
        <v>0</v>
      </c>
      <c r="P418" s="236">
        <v>0</v>
      </c>
      <c r="Q418" s="236">
        <v>0</v>
      </c>
      <c r="R418" s="236">
        <v>0</v>
      </c>
      <c r="S418" s="236">
        <v>0</v>
      </c>
      <c r="T418" s="236">
        <v>0</v>
      </c>
      <c r="U418" s="236">
        <v>0</v>
      </c>
      <c r="V418" s="236">
        <v>0</v>
      </c>
      <c r="W418" s="236">
        <v>0</v>
      </c>
      <c r="X418" s="236">
        <v>0</v>
      </c>
      <c r="Y418" s="236">
        <v>0</v>
      </c>
      <c r="Z418" s="236">
        <v>0</v>
      </c>
      <c r="AA418" s="236">
        <v>0</v>
      </c>
      <c r="AB418" s="236">
        <v>0</v>
      </c>
      <c r="AC418" s="236">
        <v>0</v>
      </c>
      <c r="AD418" s="236">
        <v>24327</v>
      </c>
      <c r="AE418" s="236">
        <v>158</v>
      </c>
      <c r="AF418" s="236">
        <v>158</v>
      </c>
      <c r="AG418" s="236">
        <v>97736</v>
      </c>
      <c r="AH418" s="236">
        <v>98638</v>
      </c>
      <c r="AI418" s="236">
        <v>25485</v>
      </c>
      <c r="AJ418" s="236">
        <v>1316</v>
      </c>
      <c r="AK418" s="236">
        <v>0</v>
      </c>
      <c r="AL418" s="236">
        <v>0</v>
      </c>
      <c r="AM418" s="236">
        <v>0</v>
      </c>
      <c r="AN418" s="236">
        <v>247818</v>
      </c>
      <c r="AO418" s="236">
        <v>0</v>
      </c>
      <c r="AP418" s="236">
        <v>0</v>
      </c>
      <c r="AQ418" s="236">
        <v>0</v>
      </c>
      <c r="AR418" s="236">
        <v>0</v>
      </c>
      <c r="AS418" s="236">
        <v>0</v>
      </c>
      <c r="AT418" s="236">
        <v>0</v>
      </c>
      <c r="AU418" s="236">
        <v>0</v>
      </c>
      <c r="AV418" s="236">
        <v>0</v>
      </c>
      <c r="AW418" s="236">
        <v>0</v>
      </c>
      <c r="AX418" s="236">
        <v>0</v>
      </c>
      <c r="AY418" s="236">
        <v>0</v>
      </c>
      <c r="AZ418" s="236">
        <v>0</v>
      </c>
      <c r="BA418" s="236">
        <v>0</v>
      </c>
      <c r="BB418" s="236">
        <v>0</v>
      </c>
      <c r="BC418" s="236">
        <v>0</v>
      </c>
      <c r="BD418" s="236">
        <v>0</v>
      </c>
      <c r="BE418" s="236">
        <v>0</v>
      </c>
      <c r="BF418" s="236">
        <v>0</v>
      </c>
      <c r="BG418" s="236">
        <v>0</v>
      </c>
      <c r="BH418" s="236">
        <v>0</v>
      </c>
      <c r="BI418" s="236">
        <v>0</v>
      </c>
      <c r="BJ418" s="236">
        <v>0</v>
      </c>
      <c r="BK418" s="236">
        <v>0</v>
      </c>
      <c r="BL418" s="236">
        <v>0</v>
      </c>
      <c r="BM418" s="236">
        <v>0</v>
      </c>
      <c r="BN418" s="236">
        <v>0</v>
      </c>
      <c r="BO418" s="236">
        <v>0</v>
      </c>
      <c r="BP418" s="236">
        <v>0</v>
      </c>
      <c r="BQ418" s="236">
        <v>0</v>
      </c>
      <c r="BR418" s="236">
        <v>0</v>
      </c>
      <c r="BS418" s="236">
        <v>0</v>
      </c>
      <c r="BT418" s="236">
        <v>0</v>
      </c>
      <c r="BU418" s="236">
        <v>0</v>
      </c>
      <c r="BV418" s="236">
        <v>0</v>
      </c>
      <c r="BW418" s="236">
        <v>0</v>
      </c>
      <c r="BX418" s="236">
        <v>0</v>
      </c>
      <c r="BY418" s="236">
        <v>0</v>
      </c>
      <c r="BZ418" s="236">
        <v>0</v>
      </c>
      <c r="CA418" s="236">
        <v>0</v>
      </c>
      <c r="CB418" s="236">
        <v>0</v>
      </c>
      <c r="CC418" s="236">
        <v>0</v>
      </c>
      <c r="CD418" s="236">
        <v>0</v>
      </c>
      <c r="CE418" s="236">
        <v>0</v>
      </c>
      <c r="CF418" s="236">
        <v>0</v>
      </c>
      <c r="CG418" s="236">
        <v>0</v>
      </c>
      <c r="CH418" s="236">
        <v>0</v>
      </c>
      <c r="CI418" s="236">
        <v>0</v>
      </c>
      <c r="CJ418" s="236">
        <v>0</v>
      </c>
      <c r="CK418" s="236">
        <v>0</v>
      </c>
      <c r="CL418" s="236">
        <v>0</v>
      </c>
      <c r="CM418" s="236">
        <v>0</v>
      </c>
      <c r="CN418" s="236">
        <v>0</v>
      </c>
      <c r="CO418" s="236">
        <v>0</v>
      </c>
      <c r="CP418" s="236">
        <v>0</v>
      </c>
      <c r="CQ418" s="236">
        <v>0</v>
      </c>
      <c r="CR418" s="236">
        <v>0</v>
      </c>
      <c r="CS418" s="236">
        <v>0</v>
      </c>
      <c r="CT418" s="236">
        <v>0</v>
      </c>
      <c r="CU418" s="236">
        <v>0</v>
      </c>
      <c r="CV418" s="236">
        <v>0</v>
      </c>
      <c r="CW418" s="236">
        <v>0</v>
      </c>
      <c r="CX418" s="236">
        <v>0</v>
      </c>
      <c r="CY418" s="236">
        <v>0</v>
      </c>
      <c r="CZ418" s="236">
        <v>0</v>
      </c>
      <c r="DA418" s="236">
        <v>0</v>
      </c>
    </row>
    <row r="419" spans="1:105">
      <c r="A419" s="242" t="s">
        <v>1716</v>
      </c>
      <c r="B419" s="236">
        <v>0</v>
      </c>
      <c r="C419" s="236">
        <v>0</v>
      </c>
      <c r="D419" s="236">
        <v>0</v>
      </c>
      <c r="E419" s="236">
        <v>0</v>
      </c>
      <c r="F419" s="236">
        <v>0</v>
      </c>
      <c r="G419" s="236">
        <v>0</v>
      </c>
      <c r="H419" s="236">
        <v>0</v>
      </c>
      <c r="I419" s="236">
        <v>0</v>
      </c>
      <c r="J419" s="236">
        <v>0</v>
      </c>
      <c r="K419" s="236">
        <v>0</v>
      </c>
      <c r="L419" s="236">
        <v>0</v>
      </c>
      <c r="M419" s="236">
        <v>0</v>
      </c>
      <c r="N419" s="236">
        <v>0</v>
      </c>
      <c r="O419" s="236">
        <v>0</v>
      </c>
      <c r="P419" s="236">
        <v>0</v>
      </c>
      <c r="Q419" s="236">
        <v>0</v>
      </c>
      <c r="R419" s="236">
        <v>0</v>
      </c>
      <c r="S419" s="236">
        <v>0</v>
      </c>
      <c r="T419" s="236">
        <v>0</v>
      </c>
      <c r="U419" s="236">
        <v>0</v>
      </c>
      <c r="V419" s="236">
        <v>0</v>
      </c>
      <c r="W419" s="236">
        <v>0</v>
      </c>
      <c r="X419" s="236">
        <v>0</v>
      </c>
      <c r="Y419" s="236">
        <v>0</v>
      </c>
      <c r="Z419" s="236">
        <v>0</v>
      </c>
      <c r="AA419" s="236">
        <v>0</v>
      </c>
      <c r="AB419" s="236">
        <v>0</v>
      </c>
      <c r="AC419" s="236">
        <v>0</v>
      </c>
      <c r="AD419" s="236">
        <v>-24072</v>
      </c>
      <c r="AE419" s="236">
        <v>96</v>
      </c>
      <c r="AF419" s="236">
        <v>97</v>
      </c>
      <c r="AG419" s="236">
        <v>-96027</v>
      </c>
      <c r="AH419" s="236">
        <v>-95474</v>
      </c>
      <c r="AI419" s="236">
        <v>-23363</v>
      </c>
      <c r="AJ419" s="236">
        <v>806</v>
      </c>
      <c r="AK419" s="236">
        <v>0</v>
      </c>
      <c r="AL419" s="236">
        <v>0</v>
      </c>
      <c r="AM419" s="236">
        <v>0</v>
      </c>
      <c r="AN419" s="236">
        <v>-237937</v>
      </c>
      <c r="AO419" s="236">
        <v>0</v>
      </c>
      <c r="AP419" s="236">
        <v>0</v>
      </c>
      <c r="AQ419" s="236">
        <v>0</v>
      </c>
      <c r="AR419" s="236">
        <v>0</v>
      </c>
      <c r="AS419" s="236">
        <v>0</v>
      </c>
      <c r="AT419" s="236">
        <v>0</v>
      </c>
      <c r="AU419" s="236">
        <v>0</v>
      </c>
      <c r="AV419" s="236">
        <v>0</v>
      </c>
      <c r="AW419" s="236">
        <v>0</v>
      </c>
      <c r="AX419" s="236">
        <v>0</v>
      </c>
      <c r="AY419" s="236">
        <v>0</v>
      </c>
      <c r="AZ419" s="236">
        <v>0</v>
      </c>
      <c r="BA419" s="236">
        <v>0</v>
      </c>
      <c r="BB419" s="236">
        <v>0</v>
      </c>
      <c r="BC419" s="236">
        <v>0</v>
      </c>
      <c r="BD419" s="236">
        <v>0</v>
      </c>
      <c r="BE419" s="236">
        <v>0</v>
      </c>
      <c r="BF419" s="236">
        <v>0</v>
      </c>
      <c r="BG419" s="236">
        <v>0</v>
      </c>
      <c r="BH419" s="236">
        <v>0</v>
      </c>
      <c r="BI419" s="236">
        <v>0</v>
      </c>
      <c r="BJ419" s="236">
        <v>0</v>
      </c>
      <c r="BK419" s="236">
        <v>0</v>
      </c>
      <c r="BL419" s="236">
        <v>0</v>
      </c>
      <c r="BM419" s="236">
        <v>0</v>
      </c>
      <c r="BN419" s="236">
        <v>0</v>
      </c>
      <c r="BO419" s="236">
        <v>0</v>
      </c>
      <c r="BP419" s="236">
        <v>0</v>
      </c>
      <c r="BQ419" s="236">
        <v>0</v>
      </c>
      <c r="BR419" s="236">
        <v>0</v>
      </c>
      <c r="BS419" s="236">
        <v>0</v>
      </c>
      <c r="BT419" s="236">
        <v>0</v>
      </c>
      <c r="BU419" s="236">
        <v>0</v>
      </c>
      <c r="BV419" s="236">
        <v>0</v>
      </c>
      <c r="BW419" s="236">
        <v>0</v>
      </c>
      <c r="BX419" s="236">
        <v>0</v>
      </c>
      <c r="BY419" s="236">
        <v>0</v>
      </c>
      <c r="BZ419" s="236">
        <v>0</v>
      </c>
      <c r="CA419" s="236">
        <v>0</v>
      </c>
      <c r="CB419" s="236">
        <v>0</v>
      </c>
      <c r="CC419" s="236">
        <v>0</v>
      </c>
      <c r="CD419" s="236">
        <v>0</v>
      </c>
      <c r="CE419" s="236">
        <v>0</v>
      </c>
      <c r="CF419" s="236">
        <v>0</v>
      </c>
      <c r="CG419" s="236">
        <v>0</v>
      </c>
      <c r="CH419" s="236">
        <v>0</v>
      </c>
      <c r="CI419" s="236">
        <v>0</v>
      </c>
      <c r="CJ419" s="236">
        <v>0</v>
      </c>
      <c r="CK419" s="236">
        <v>0</v>
      </c>
      <c r="CL419" s="236">
        <v>0</v>
      </c>
      <c r="CM419" s="236">
        <v>0</v>
      </c>
      <c r="CN419" s="236">
        <v>0</v>
      </c>
      <c r="CO419" s="236">
        <v>0</v>
      </c>
      <c r="CP419" s="236">
        <v>0</v>
      </c>
      <c r="CQ419" s="236">
        <v>0</v>
      </c>
      <c r="CR419" s="236">
        <v>0</v>
      </c>
      <c r="CS419" s="236">
        <v>0</v>
      </c>
      <c r="CT419" s="236">
        <v>0</v>
      </c>
      <c r="CU419" s="236">
        <v>0</v>
      </c>
      <c r="CV419" s="236">
        <v>0</v>
      </c>
      <c r="CW419" s="236">
        <v>0</v>
      </c>
      <c r="CX419" s="236">
        <v>0</v>
      </c>
      <c r="CY419" s="236">
        <v>0</v>
      </c>
      <c r="CZ419" s="236">
        <v>0</v>
      </c>
      <c r="DA419" s="236">
        <v>0</v>
      </c>
    </row>
    <row r="420" spans="1:105">
      <c r="A420" s="242" t="s">
        <v>1769</v>
      </c>
      <c r="B420" s="236">
        <v>0</v>
      </c>
      <c r="C420" s="236">
        <v>0</v>
      </c>
      <c r="D420" s="236">
        <v>0</v>
      </c>
      <c r="E420" s="236">
        <v>0</v>
      </c>
      <c r="F420" s="236">
        <v>0</v>
      </c>
      <c r="G420" s="236">
        <v>0</v>
      </c>
      <c r="H420" s="236">
        <v>0</v>
      </c>
      <c r="I420" s="236">
        <v>0</v>
      </c>
      <c r="J420" s="236">
        <v>0</v>
      </c>
      <c r="K420" s="236">
        <v>0</v>
      </c>
      <c r="L420" s="236">
        <v>0</v>
      </c>
      <c r="M420" s="236">
        <v>0</v>
      </c>
      <c r="N420" s="236">
        <v>0</v>
      </c>
      <c r="O420" s="236">
        <v>0</v>
      </c>
      <c r="P420" s="236">
        <v>0</v>
      </c>
      <c r="Q420" s="236">
        <v>0</v>
      </c>
      <c r="R420" s="236">
        <v>0</v>
      </c>
      <c r="S420" s="236">
        <v>0</v>
      </c>
      <c r="T420" s="236">
        <v>0</v>
      </c>
      <c r="U420" s="236">
        <v>0</v>
      </c>
      <c r="V420" s="236">
        <v>0</v>
      </c>
      <c r="W420" s="236">
        <v>0</v>
      </c>
      <c r="X420" s="236">
        <v>0</v>
      </c>
      <c r="Y420" s="236">
        <v>0</v>
      </c>
      <c r="Z420" s="236">
        <v>0</v>
      </c>
      <c r="AA420" s="236">
        <v>0</v>
      </c>
      <c r="AB420" s="236">
        <v>0</v>
      </c>
      <c r="AC420" s="236">
        <v>0</v>
      </c>
      <c r="AD420" s="236">
        <v>0</v>
      </c>
      <c r="AE420" s="236">
        <v>0</v>
      </c>
      <c r="AF420" s="236">
        <v>0</v>
      </c>
      <c r="AG420" s="236">
        <v>0</v>
      </c>
      <c r="AH420" s="236">
        <v>0</v>
      </c>
      <c r="AI420" s="236">
        <v>0</v>
      </c>
      <c r="AJ420" s="236">
        <v>0</v>
      </c>
      <c r="AK420" s="236">
        <v>86662762</v>
      </c>
      <c r="AL420" s="236">
        <v>0</v>
      </c>
      <c r="AM420" s="236">
        <v>0</v>
      </c>
      <c r="AN420" s="236">
        <v>86662762</v>
      </c>
      <c r="AO420" s="236">
        <v>0</v>
      </c>
      <c r="AP420" s="236">
        <v>0</v>
      </c>
      <c r="AQ420" s="236">
        <v>0</v>
      </c>
      <c r="AR420" s="236">
        <v>0</v>
      </c>
      <c r="AS420" s="236">
        <v>0</v>
      </c>
      <c r="AT420" s="236">
        <v>0</v>
      </c>
      <c r="AU420" s="236">
        <v>0</v>
      </c>
      <c r="AV420" s="236">
        <v>0</v>
      </c>
      <c r="AW420" s="236">
        <v>0</v>
      </c>
      <c r="AX420" s="236">
        <v>0</v>
      </c>
      <c r="AY420" s="236">
        <v>0</v>
      </c>
      <c r="AZ420" s="236">
        <v>0</v>
      </c>
      <c r="BA420" s="236">
        <v>0</v>
      </c>
      <c r="BB420" s="236">
        <v>0</v>
      </c>
      <c r="BC420" s="236">
        <v>0</v>
      </c>
      <c r="BD420" s="236">
        <v>0</v>
      </c>
      <c r="BE420" s="236">
        <v>0</v>
      </c>
      <c r="BF420" s="236">
        <v>0</v>
      </c>
      <c r="BG420" s="236">
        <v>0</v>
      </c>
      <c r="BH420" s="236">
        <v>0</v>
      </c>
      <c r="BI420" s="236">
        <v>0</v>
      </c>
      <c r="BJ420" s="236">
        <v>0</v>
      </c>
      <c r="BK420" s="236">
        <v>0</v>
      </c>
      <c r="BL420" s="236">
        <v>0</v>
      </c>
      <c r="BM420" s="236">
        <v>0</v>
      </c>
      <c r="BN420" s="236">
        <v>0</v>
      </c>
      <c r="BO420" s="236">
        <v>0</v>
      </c>
      <c r="BP420" s="236">
        <v>0</v>
      </c>
      <c r="BQ420" s="236">
        <v>0</v>
      </c>
      <c r="BR420" s="236">
        <v>0</v>
      </c>
      <c r="BS420" s="236">
        <v>0</v>
      </c>
      <c r="BT420" s="236">
        <v>0</v>
      </c>
      <c r="BU420" s="236">
        <v>0</v>
      </c>
      <c r="BV420" s="236">
        <v>0</v>
      </c>
      <c r="BW420" s="236">
        <v>0</v>
      </c>
      <c r="BX420" s="236">
        <v>0</v>
      </c>
      <c r="BY420" s="236">
        <v>0</v>
      </c>
      <c r="BZ420" s="236">
        <v>0</v>
      </c>
      <c r="CA420" s="236">
        <v>0</v>
      </c>
      <c r="CB420" s="236">
        <v>0</v>
      </c>
      <c r="CC420" s="236">
        <v>0</v>
      </c>
      <c r="CD420" s="236">
        <v>0</v>
      </c>
      <c r="CE420" s="236">
        <v>0</v>
      </c>
      <c r="CF420" s="236">
        <v>0</v>
      </c>
      <c r="CG420" s="236">
        <v>0</v>
      </c>
      <c r="CH420" s="236">
        <v>0</v>
      </c>
      <c r="CI420" s="236">
        <v>0</v>
      </c>
      <c r="CJ420" s="236">
        <v>0</v>
      </c>
      <c r="CK420" s="236">
        <v>0</v>
      </c>
      <c r="CL420" s="236">
        <v>0</v>
      </c>
      <c r="CM420" s="236">
        <v>0</v>
      </c>
      <c r="CN420" s="236">
        <v>0</v>
      </c>
      <c r="CO420" s="236">
        <v>0</v>
      </c>
      <c r="CP420" s="236">
        <v>0</v>
      </c>
      <c r="CQ420" s="236">
        <v>0</v>
      </c>
      <c r="CR420" s="236">
        <v>0</v>
      </c>
      <c r="CS420" s="236">
        <v>0</v>
      </c>
      <c r="CT420" s="236">
        <v>0</v>
      </c>
      <c r="CU420" s="236">
        <v>0</v>
      </c>
      <c r="CV420" s="236">
        <v>0</v>
      </c>
      <c r="CW420" s="236">
        <v>0</v>
      </c>
      <c r="CX420" s="236">
        <v>0</v>
      </c>
      <c r="CY420" s="236">
        <v>0</v>
      </c>
      <c r="CZ420" s="236">
        <v>0</v>
      </c>
      <c r="DA420" s="236">
        <v>0</v>
      </c>
    </row>
    <row r="421" spans="1:105">
      <c r="A421" s="242" t="s">
        <v>1736</v>
      </c>
      <c r="B421" s="248">
        <v>0</v>
      </c>
      <c r="C421" s="248">
        <v>0</v>
      </c>
      <c r="D421" s="248">
        <v>0</v>
      </c>
      <c r="E421" s="248">
        <v>0</v>
      </c>
      <c r="F421" s="248">
        <v>0</v>
      </c>
      <c r="G421" s="248">
        <v>0</v>
      </c>
      <c r="H421" s="248">
        <v>0</v>
      </c>
      <c r="I421" s="248">
        <v>0</v>
      </c>
      <c r="J421" s="248">
        <v>0</v>
      </c>
      <c r="K421" s="248">
        <v>0</v>
      </c>
      <c r="L421" s="248">
        <v>0</v>
      </c>
      <c r="M421" s="248">
        <v>0</v>
      </c>
      <c r="N421" s="248">
        <v>0</v>
      </c>
      <c r="O421" s="248">
        <v>0</v>
      </c>
      <c r="P421" s="248">
        <v>0</v>
      </c>
      <c r="Q421" s="248">
        <v>0</v>
      </c>
      <c r="R421" s="248">
        <v>0</v>
      </c>
      <c r="S421" s="248">
        <v>0</v>
      </c>
      <c r="T421" s="248">
        <v>0</v>
      </c>
      <c r="U421" s="248">
        <v>0</v>
      </c>
      <c r="V421" s="248">
        <v>0</v>
      </c>
      <c r="W421" s="248">
        <v>0</v>
      </c>
      <c r="X421" s="248">
        <v>0</v>
      </c>
      <c r="Y421" s="248">
        <v>0</v>
      </c>
      <c r="Z421" s="248">
        <v>0</v>
      </c>
      <c r="AA421" s="248">
        <v>0</v>
      </c>
      <c r="AB421" s="248">
        <v>0</v>
      </c>
      <c r="AC421" s="248">
        <v>0</v>
      </c>
      <c r="AD421" s="248">
        <v>-9027384</v>
      </c>
      <c r="AE421" s="248">
        <v>-8342509</v>
      </c>
      <c r="AF421" s="248">
        <v>-14144198</v>
      </c>
      <c r="AG421" s="248">
        <v>-6582891</v>
      </c>
      <c r="AH421" s="248">
        <v>-19996266</v>
      </c>
      <c r="AI421" s="248">
        <v>-18948127</v>
      </c>
      <c r="AJ421" s="248">
        <v>-9621387</v>
      </c>
      <c r="AK421" s="248">
        <v>86662762</v>
      </c>
      <c r="AL421" s="248">
        <v>0</v>
      </c>
      <c r="AM421" s="248">
        <v>0</v>
      </c>
      <c r="AN421" s="248">
        <v>0</v>
      </c>
      <c r="AO421" s="248">
        <v>0</v>
      </c>
      <c r="AP421" s="248">
        <v>0</v>
      </c>
      <c r="AQ421" s="248">
        <v>0</v>
      </c>
      <c r="AR421" s="248">
        <v>0</v>
      </c>
      <c r="AS421" s="248">
        <v>0</v>
      </c>
      <c r="AT421" s="248">
        <v>0</v>
      </c>
      <c r="AU421" s="248">
        <v>0</v>
      </c>
      <c r="AV421" s="248">
        <v>0</v>
      </c>
      <c r="AW421" s="248">
        <v>0</v>
      </c>
      <c r="AX421" s="248">
        <v>0</v>
      </c>
      <c r="AY421" s="248">
        <v>0</v>
      </c>
      <c r="AZ421" s="248">
        <v>0</v>
      </c>
      <c r="BA421" s="248">
        <v>0</v>
      </c>
      <c r="BB421" s="248">
        <v>0</v>
      </c>
      <c r="BC421" s="248">
        <v>0</v>
      </c>
      <c r="BD421" s="248">
        <v>0</v>
      </c>
      <c r="BE421" s="248">
        <v>0</v>
      </c>
      <c r="BF421" s="248">
        <v>0</v>
      </c>
      <c r="BG421" s="248">
        <v>0</v>
      </c>
      <c r="BH421" s="248">
        <v>0</v>
      </c>
      <c r="BI421" s="248">
        <v>0</v>
      </c>
      <c r="BJ421" s="248">
        <v>0</v>
      </c>
      <c r="BK421" s="248">
        <v>0</v>
      </c>
      <c r="BL421" s="248">
        <v>0</v>
      </c>
      <c r="BM421" s="248">
        <v>0</v>
      </c>
      <c r="BN421" s="248">
        <v>0</v>
      </c>
      <c r="BO421" s="248">
        <v>0</v>
      </c>
      <c r="BP421" s="248">
        <v>0</v>
      </c>
      <c r="BQ421" s="248">
        <v>0</v>
      </c>
      <c r="BR421" s="248">
        <v>0</v>
      </c>
      <c r="BS421" s="248">
        <v>0</v>
      </c>
      <c r="BT421" s="248">
        <v>0</v>
      </c>
      <c r="BU421" s="248">
        <v>0</v>
      </c>
      <c r="BV421" s="248">
        <v>0</v>
      </c>
      <c r="BW421" s="248">
        <v>0</v>
      </c>
      <c r="BX421" s="248">
        <v>0</v>
      </c>
      <c r="BY421" s="248">
        <v>0</v>
      </c>
      <c r="BZ421" s="248">
        <v>0</v>
      </c>
      <c r="CA421" s="248">
        <v>0</v>
      </c>
      <c r="CB421" s="248">
        <v>0</v>
      </c>
      <c r="CC421" s="248">
        <v>0</v>
      </c>
      <c r="CD421" s="248">
        <v>0</v>
      </c>
      <c r="CE421" s="248">
        <v>0</v>
      </c>
      <c r="CF421" s="248">
        <v>0</v>
      </c>
      <c r="CG421" s="248">
        <v>0</v>
      </c>
      <c r="CH421" s="248">
        <v>0</v>
      </c>
      <c r="CI421" s="248">
        <v>0</v>
      </c>
      <c r="CJ421" s="248">
        <v>0</v>
      </c>
      <c r="CK421" s="248">
        <v>0</v>
      </c>
      <c r="CL421" s="248">
        <v>0</v>
      </c>
      <c r="CM421" s="248">
        <v>0</v>
      </c>
      <c r="CN421" s="248">
        <v>0</v>
      </c>
      <c r="CO421" s="248">
        <v>0</v>
      </c>
      <c r="CP421" s="248">
        <v>0</v>
      </c>
      <c r="CQ421" s="248">
        <v>0</v>
      </c>
      <c r="CR421" s="248">
        <v>0</v>
      </c>
      <c r="CS421" s="248">
        <v>0</v>
      </c>
      <c r="CT421" s="248">
        <v>0</v>
      </c>
      <c r="CU421" s="248">
        <v>0</v>
      </c>
      <c r="CV421" s="248">
        <v>0</v>
      </c>
      <c r="CW421" s="248">
        <v>0</v>
      </c>
      <c r="CX421" s="248">
        <v>0</v>
      </c>
      <c r="CY421" s="248">
        <v>0</v>
      </c>
      <c r="CZ421" s="248">
        <v>0</v>
      </c>
      <c r="DA421" s="248">
        <v>0</v>
      </c>
    </row>
    <row r="423" spans="1:105">
      <c r="A423" s="242" t="s">
        <v>1770</v>
      </c>
      <c r="B423" s="236">
        <v>0</v>
      </c>
      <c r="C423" s="236">
        <v>0</v>
      </c>
      <c r="D423" s="236">
        <v>0</v>
      </c>
      <c r="E423" s="236">
        <v>0</v>
      </c>
      <c r="F423" s="236">
        <v>0</v>
      </c>
      <c r="G423" s="236">
        <v>0</v>
      </c>
      <c r="H423" s="236">
        <v>0</v>
      </c>
      <c r="I423" s="236">
        <v>0</v>
      </c>
      <c r="J423" s="236">
        <v>0</v>
      </c>
      <c r="K423" s="236">
        <v>0</v>
      </c>
      <c r="L423" s="236">
        <v>0</v>
      </c>
      <c r="M423" s="236">
        <v>0</v>
      </c>
      <c r="N423" s="236">
        <v>0</v>
      </c>
      <c r="O423" s="236">
        <v>0</v>
      </c>
      <c r="P423" s="236">
        <v>0</v>
      </c>
      <c r="Q423" s="236">
        <v>0</v>
      </c>
      <c r="R423" s="236">
        <v>0</v>
      </c>
      <c r="S423" s="236">
        <v>0</v>
      </c>
      <c r="T423" s="236">
        <v>0</v>
      </c>
      <c r="U423" s="236">
        <v>0</v>
      </c>
      <c r="V423" s="236">
        <v>0</v>
      </c>
      <c r="W423" s="236">
        <v>0</v>
      </c>
      <c r="X423" s="236">
        <v>0</v>
      </c>
      <c r="Y423" s="236">
        <v>0</v>
      </c>
      <c r="Z423" s="236">
        <v>0</v>
      </c>
      <c r="AA423" s="236">
        <v>0</v>
      </c>
      <c r="AB423" s="236">
        <v>0</v>
      </c>
      <c r="AC423" s="236">
        <v>0</v>
      </c>
      <c r="AD423" s="236">
        <v>0</v>
      </c>
      <c r="AE423" s="236">
        <v>0</v>
      </c>
      <c r="AF423" s="236">
        <v>0</v>
      </c>
      <c r="AG423" s="236">
        <v>0</v>
      </c>
      <c r="AH423" s="236">
        <v>0</v>
      </c>
      <c r="AI423" s="236">
        <v>0</v>
      </c>
      <c r="AJ423" s="236">
        <v>0</v>
      </c>
      <c r="AK423" s="236">
        <v>0</v>
      </c>
      <c r="AL423" s="236">
        <v>0</v>
      </c>
      <c r="AM423" s="236">
        <v>0</v>
      </c>
      <c r="AN423" s="236">
        <v>0</v>
      </c>
      <c r="AO423" s="236">
        <v>0</v>
      </c>
      <c r="AP423" s="236">
        <v>0</v>
      </c>
      <c r="AQ423" s="236">
        <v>0</v>
      </c>
      <c r="AR423" s="236">
        <v>0</v>
      </c>
      <c r="AS423" s="236">
        <v>0</v>
      </c>
      <c r="AT423" s="236">
        <v>0</v>
      </c>
      <c r="AU423" s="236">
        <v>0</v>
      </c>
      <c r="AV423" s="236">
        <v>0</v>
      </c>
      <c r="AW423" s="236">
        <v>0</v>
      </c>
      <c r="AX423" s="236">
        <v>0</v>
      </c>
      <c r="AY423" s="236">
        <v>0</v>
      </c>
      <c r="AZ423" s="236">
        <v>0</v>
      </c>
      <c r="BA423" s="236">
        <v>0</v>
      </c>
      <c r="BB423" s="236">
        <v>0</v>
      </c>
      <c r="BC423" s="236">
        <v>0</v>
      </c>
      <c r="BD423" s="236">
        <v>0</v>
      </c>
      <c r="BE423" s="236">
        <v>0</v>
      </c>
      <c r="BF423" s="236">
        <v>0</v>
      </c>
      <c r="BG423" s="236">
        <v>0</v>
      </c>
      <c r="BH423" s="236">
        <v>0</v>
      </c>
      <c r="BI423" s="236">
        <v>0</v>
      </c>
      <c r="BJ423" s="236">
        <v>0</v>
      </c>
      <c r="BK423" s="236">
        <v>0</v>
      </c>
      <c r="BL423" s="236">
        <v>0</v>
      </c>
      <c r="BM423" s="236">
        <v>0</v>
      </c>
      <c r="BN423" s="236">
        <v>0</v>
      </c>
      <c r="BO423" s="236">
        <v>0</v>
      </c>
      <c r="BP423" s="236">
        <v>0</v>
      </c>
      <c r="BQ423" s="236">
        <v>0</v>
      </c>
      <c r="BR423" s="236">
        <v>0</v>
      </c>
      <c r="BS423" s="236">
        <v>0</v>
      </c>
      <c r="BT423" s="236">
        <v>0</v>
      </c>
      <c r="BU423" s="236">
        <v>0</v>
      </c>
      <c r="BV423" s="236">
        <v>0</v>
      </c>
      <c r="BW423" s="236">
        <v>0</v>
      </c>
      <c r="BX423" s="236">
        <v>0</v>
      </c>
      <c r="BY423" s="236">
        <v>0</v>
      </c>
      <c r="BZ423" s="236">
        <v>0</v>
      </c>
      <c r="CA423" s="236">
        <v>0</v>
      </c>
      <c r="CB423" s="236">
        <v>0</v>
      </c>
      <c r="CC423" s="236">
        <v>0</v>
      </c>
      <c r="CD423" s="236">
        <v>0</v>
      </c>
      <c r="CE423" s="236">
        <v>0</v>
      </c>
      <c r="CF423" s="236">
        <v>0</v>
      </c>
      <c r="CG423" s="236">
        <v>0</v>
      </c>
      <c r="CH423" s="236">
        <v>0</v>
      </c>
      <c r="CI423" s="236">
        <v>0</v>
      </c>
      <c r="CJ423" s="236">
        <v>0</v>
      </c>
      <c r="CK423" s="236">
        <v>0</v>
      </c>
      <c r="CL423" s="236">
        <v>0</v>
      </c>
      <c r="CM423" s="236">
        <v>0</v>
      </c>
      <c r="CN423" s="236">
        <v>0</v>
      </c>
      <c r="CO423" s="236">
        <v>0</v>
      </c>
      <c r="CP423" s="236">
        <v>0</v>
      </c>
      <c r="CQ423" s="236">
        <v>0</v>
      </c>
      <c r="CR423" s="236">
        <v>0</v>
      </c>
      <c r="CS423" s="236">
        <v>0</v>
      </c>
      <c r="CT423" s="236">
        <v>0</v>
      </c>
      <c r="CU423" s="236">
        <v>0</v>
      </c>
      <c r="CV423" s="236">
        <v>0</v>
      </c>
      <c r="CW423" s="236">
        <v>0</v>
      </c>
      <c r="CX423" s="236">
        <v>0</v>
      </c>
      <c r="CY423" s="236">
        <v>0</v>
      </c>
      <c r="CZ423" s="236">
        <v>0</v>
      </c>
      <c r="DA423" s="236">
        <v>0</v>
      </c>
    </row>
    <row r="425" spans="1:105">
      <c r="A425" s="242" t="s">
        <v>1771</v>
      </c>
      <c r="B425" s="236">
        <v>0</v>
      </c>
      <c r="C425" s="236">
        <v>0</v>
      </c>
      <c r="D425" s="236">
        <v>0</v>
      </c>
      <c r="E425" s="236">
        <v>0</v>
      </c>
      <c r="F425" s="236">
        <v>0</v>
      </c>
      <c r="G425" s="236">
        <v>0</v>
      </c>
      <c r="H425" s="236">
        <v>0</v>
      </c>
      <c r="I425" s="236">
        <v>0</v>
      </c>
      <c r="J425" s="236">
        <v>0</v>
      </c>
      <c r="K425" s="236">
        <v>0</v>
      </c>
      <c r="L425" s="236">
        <v>0</v>
      </c>
      <c r="M425" s="236">
        <v>0</v>
      </c>
      <c r="N425" s="236">
        <v>0</v>
      </c>
      <c r="O425" s="236">
        <v>0</v>
      </c>
      <c r="P425" s="236">
        <v>0</v>
      </c>
      <c r="Q425" s="236">
        <v>0</v>
      </c>
      <c r="R425" s="236">
        <v>0</v>
      </c>
      <c r="S425" s="236">
        <v>0</v>
      </c>
      <c r="T425" s="236">
        <v>0</v>
      </c>
      <c r="U425" s="236">
        <v>0</v>
      </c>
      <c r="V425" s="236">
        <v>0</v>
      </c>
      <c r="W425" s="236">
        <v>0</v>
      </c>
      <c r="X425" s="236">
        <v>0</v>
      </c>
      <c r="Y425" s="236">
        <v>0</v>
      </c>
      <c r="Z425" s="236">
        <v>0</v>
      </c>
      <c r="AA425" s="236">
        <v>0</v>
      </c>
      <c r="AB425" s="236">
        <v>0</v>
      </c>
      <c r="AC425" s="236">
        <v>0</v>
      </c>
      <c r="AD425" s="236">
        <v>-8872733.25</v>
      </c>
      <c r="AE425" s="236">
        <v>-8013428.7599999998</v>
      </c>
      <c r="AF425" s="236">
        <v>-13697041.09</v>
      </c>
      <c r="AG425" s="236">
        <v>-6029331.4800000004</v>
      </c>
      <c r="AH425" s="236">
        <v>-19303553.649999999</v>
      </c>
      <c r="AI425" s="236">
        <v>-18055397.379999999</v>
      </c>
      <c r="AJ425" s="236">
        <v>-8597289.6799999997</v>
      </c>
      <c r="AK425" s="236">
        <v>82568775.005452007</v>
      </c>
      <c r="AL425" s="236">
        <v>5.4519999151428503E-3</v>
      </c>
      <c r="AM425" s="236">
        <v>5.4519999151428503E-3</v>
      </c>
      <c r="AN425" s="236">
        <v>-0.27364398476978102</v>
      </c>
      <c r="AO425" s="236">
        <v>0</v>
      </c>
      <c r="AP425" s="236">
        <v>0</v>
      </c>
      <c r="AQ425" s="236">
        <v>0</v>
      </c>
      <c r="AR425" s="236">
        <v>0</v>
      </c>
      <c r="AS425" s="236">
        <v>0</v>
      </c>
      <c r="AT425" s="236">
        <v>0</v>
      </c>
      <c r="AU425" s="236">
        <v>0</v>
      </c>
      <c r="AV425" s="236">
        <v>0</v>
      </c>
      <c r="AW425" s="236">
        <v>0</v>
      </c>
      <c r="AX425" s="236">
        <v>0</v>
      </c>
      <c r="AY425" s="236">
        <v>0</v>
      </c>
      <c r="AZ425" s="236">
        <v>0</v>
      </c>
      <c r="BA425" s="236">
        <v>0</v>
      </c>
      <c r="BB425" s="236">
        <v>0</v>
      </c>
      <c r="BC425" s="236">
        <v>0</v>
      </c>
      <c r="BD425" s="236">
        <v>0</v>
      </c>
      <c r="BE425" s="236">
        <v>0</v>
      </c>
      <c r="BF425" s="236">
        <v>0</v>
      </c>
      <c r="BG425" s="236">
        <v>0</v>
      </c>
      <c r="BH425" s="236">
        <v>0</v>
      </c>
      <c r="BI425" s="236">
        <v>0</v>
      </c>
      <c r="BJ425" s="236">
        <v>0</v>
      </c>
      <c r="BK425" s="236">
        <v>0</v>
      </c>
      <c r="BL425" s="236">
        <v>0</v>
      </c>
      <c r="BM425" s="236">
        <v>0</v>
      </c>
      <c r="BN425" s="236">
        <v>0</v>
      </c>
      <c r="BO425" s="236">
        <v>0</v>
      </c>
      <c r="BP425" s="236">
        <v>0</v>
      </c>
      <c r="BQ425" s="236">
        <v>0</v>
      </c>
      <c r="BR425" s="236">
        <v>0</v>
      </c>
      <c r="BS425" s="236">
        <v>0</v>
      </c>
      <c r="BT425" s="236">
        <v>0</v>
      </c>
      <c r="BU425" s="236">
        <v>0</v>
      </c>
      <c r="BV425" s="236">
        <v>0</v>
      </c>
      <c r="BW425" s="236">
        <v>0</v>
      </c>
      <c r="BX425" s="236">
        <v>0</v>
      </c>
      <c r="BY425" s="236">
        <v>0</v>
      </c>
      <c r="BZ425" s="236">
        <v>0</v>
      </c>
      <c r="CA425" s="236">
        <v>0</v>
      </c>
      <c r="CB425" s="236">
        <v>0</v>
      </c>
      <c r="CC425" s="236">
        <v>0</v>
      </c>
      <c r="CD425" s="236">
        <v>0</v>
      </c>
      <c r="CE425" s="236">
        <v>0</v>
      </c>
      <c r="CF425" s="236">
        <v>0</v>
      </c>
      <c r="CG425" s="236">
        <v>0</v>
      </c>
      <c r="CH425" s="236">
        <v>0</v>
      </c>
      <c r="CI425" s="236">
        <v>0</v>
      </c>
      <c r="CJ425" s="236">
        <v>0</v>
      </c>
      <c r="CK425" s="236">
        <v>0</v>
      </c>
      <c r="CL425" s="236">
        <v>0</v>
      </c>
      <c r="CM425" s="236">
        <v>0</v>
      </c>
      <c r="CN425" s="236">
        <v>0</v>
      </c>
      <c r="CO425" s="236">
        <v>0</v>
      </c>
      <c r="CP425" s="236">
        <v>0</v>
      </c>
      <c r="CQ425" s="236">
        <v>0</v>
      </c>
      <c r="CR425" s="236">
        <v>0</v>
      </c>
      <c r="CS425" s="236">
        <v>0</v>
      </c>
      <c r="CT425" s="236">
        <v>0</v>
      </c>
      <c r="CU425" s="236">
        <v>0</v>
      </c>
      <c r="CV425" s="236">
        <v>0</v>
      </c>
      <c r="CW425" s="236">
        <v>0</v>
      </c>
      <c r="CX425" s="236">
        <v>0</v>
      </c>
      <c r="CY425" s="236">
        <v>0</v>
      </c>
      <c r="CZ425" s="236">
        <v>0</v>
      </c>
      <c r="DA425" s="236">
        <v>0</v>
      </c>
    </row>
    <row r="426" spans="1:105" s="250" customFormat="1">
      <c r="A426" s="249" t="s">
        <v>1538</v>
      </c>
      <c r="B426" s="250">
        <v>0.35</v>
      </c>
      <c r="C426" s="250">
        <v>0.35</v>
      </c>
      <c r="D426" s="250">
        <v>0.35</v>
      </c>
      <c r="E426" s="250">
        <v>0.35</v>
      </c>
      <c r="F426" s="250">
        <v>0.35</v>
      </c>
      <c r="G426" s="250">
        <v>0.35</v>
      </c>
      <c r="H426" s="250">
        <v>0.35</v>
      </c>
      <c r="I426" s="250">
        <v>0.35</v>
      </c>
      <c r="J426" s="250">
        <v>0.35</v>
      </c>
      <c r="K426" s="250">
        <v>0.35</v>
      </c>
      <c r="L426" s="250">
        <v>0.35</v>
      </c>
      <c r="M426" s="250">
        <v>0.35</v>
      </c>
      <c r="N426" s="250">
        <v>0.35</v>
      </c>
      <c r="O426" s="250">
        <v>0.35</v>
      </c>
      <c r="P426" s="250">
        <v>0.35</v>
      </c>
      <c r="Q426" s="250">
        <v>0.35</v>
      </c>
      <c r="R426" s="250">
        <v>0.35</v>
      </c>
      <c r="S426" s="250">
        <v>0.35</v>
      </c>
      <c r="T426" s="250">
        <v>0.35</v>
      </c>
      <c r="U426" s="250">
        <v>0.35</v>
      </c>
      <c r="V426" s="250">
        <v>0.35</v>
      </c>
      <c r="W426" s="250">
        <v>0.35</v>
      </c>
      <c r="X426" s="250">
        <v>0.35</v>
      </c>
      <c r="Y426" s="250">
        <v>0.35</v>
      </c>
      <c r="Z426" s="250">
        <v>0.35</v>
      </c>
      <c r="AA426" s="250">
        <v>0.35</v>
      </c>
      <c r="AB426" s="250">
        <v>0.35</v>
      </c>
      <c r="AC426" s="250">
        <v>0.35</v>
      </c>
      <c r="AD426" s="250">
        <v>0.35</v>
      </c>
      <c r="AE426" s="250">
        <v>0.35</v>
      </c>
      <c r="AF426" s="250">
        <v>0.35</v>
      </c>
      <c r="AG426" s="250">
        <v>0.35</v>
      </c>
      <c r="AH426" s="250">
        <v>0.35</v>
      </c>
      <c r="AI426" s="250">
        <v>0.35</v>
      </c>
      <c r="AJ426" s="250">
        <v>0.35</v>
      </c>
      <c r="AK426" s="250">
        <v>0.35</v>
      </c>
      <c r="AL426" s="250">
        <v>0.35</v>
      </c>
      <c r="AM426" s="250">
        <v>0.35</v>
      </c>
      <c r="AN426" s="250">
        <v>0.35</v>
      </c>
      <c r="AO426" s="250">
        <v>0.35</v>
      </c>
      <c r="AP426" s="250">
        <v>0.35</v>
      </c>
      <c r="AQ426" s="250">
        <v>0.35</v>
      </c>
      <c r="AR426" s="250">
        <v>0.35</v>
      </c>
      <c r="AS426" s="250">
        <v>0.35</v>
      </c>
      <c r="AT426" s="250">
        <v>0.35</v>
      </c>
      <c r="AU426" s="250">
        <v>0.35</v>
      </c>
      <c r="AV426" s="250">
        <v>0.35</v>
      </c>
      <c r="AW426" s="250">
        <v>0.35</v>
      </c>
      <c r="AX426" s="250">
        <v>0.35</v>
      </c>
      <c r="AY426" s="250">
        <v>0.35</v>
      </c>
      <c r="AZ426" s="250">
        <v>0.35</v>
      </c>
      <c r="BA426" s="250">
        <v>0.35</v>
      </c>
      <c r="BB426" s="250">
        <v>0.35</v>
      </c>
      <c r="BC426" s="250">
        <v>0.35</v>
      </c>
      <c r="BD426" s="250">
        <v>0.35</v>
      </c>
      <c r="BE426" s="250">
        <v>0.35</v>
      </c>
      <c r="BF426" s="250">
        <v>0.35</v>
      </c>
      <c r="BG426" s="250">
        <v>0.35</v>
      </c>
      <c r="BH426" s="250">
        <v>0.35</v>
      </c>
      <c r="BI426" s="250">
        <v>0.35</v>
      </c>
      <c r="BJ426" s="250">
        <v>0.35</v>
      </c>
      <c r="BK426" s="250">
        <v>0.35</v>
      </c>
      <c r="BL426" s="250">
        <v>0.35</v>
      </c>
      <c r="BM426" s="250">
        <v>0.35</v>
      </c>
      <c r="BN426" s="250">
        <v>0.35</v>
      </c>
      <c r="BO426" s="250">
        <v>0.35</v>
      </c>
      <c r="BP426" s="250">
        <v>0.35</v>
      </c>
      <c r="BQ426" s="250">
        <v>0.35</v>
      </c>
      <c r="BR426" s="250">
        <v>0.35</v>
      </c>
      <c r="BS426" s="250">
        <v>0.35</v>
      </c>
      <c r="BT426" s="250">
        <v>0.35</v>
      </c>
      <c r="BU426" s="250">
        <v>0.35</v>
      </c>
      <c r="BV426" s="250">
        <v>0.35</v>
      </c>
      <c r="BW426" s="250">
        <v>0.35</v>
      </c>
      <c r="BX426" s="250">
        <v>0.35</v>
      </c>
      <c r="BY426" s="250">
        <v>0.35</v>
      </c>
      <c r="BZ426" s="250">
        <v>0.35</v>
      </c>
      <c r="CA426" s="250">
        <v>0.35</v>
      </c>
      <c r="CB426" s="250">
        <v>0.35</v>
      </c>
      <c r="CC426" s="250">
        <v>0.35</v>
      </c>
      <c r="CD426" s="250">
        <v>0.35</v>
      </c>
      <c r="CE426" s="250">
        <v>0.35</v>
      </c>
      <c r="CF426" s="250">
        <v>0.35</v>
      </c>
      <c r="CG426" s="250">
        <v>0.35</v>
      </c>
      <c r="CH426" s="250">
        <v>0.35</v>
      </c>
      <c r="CI426" s="250">
        <v>0.35</v>
      </c>
      <c r="CJ426" s="250">
        <v>0.35</v>
      </c>
      <c r="CK426" s="250">
        <v>0.35</v>
      </c>
      <c r="CL426" s="250">
        <v>0.35</v>
      </c>
      <c r="CM426" s="250">
        <v>0.35</v>
      </c>
      <c r="CN426" s="250">
        <v>0.35</v>
      </c>
      <c r="CO426" s="250">
        <v>0.35</v>
      </c>
      <c r="CP426" s="250">
        <v>0.35</v>
      </c>
      <c r="CQ426" s="250">
        <v>0.35</v>
      </c>
      <c r="CR426" s="250">
        <v>0.35</v>
      </c>
      <c r="CS426" s="250">
        <v>0.35</v>
      </c>
      <c r="CT426" s="250">
        <v>0.35</v>
      </c>
      <c r="CU426" s="250">
        <v>0.35</v>
      </c>
      <c r="CV426" s="250">
        <v>0.35</v>
      </c>
      <c r="CW426" s="250">
        <v>0.35</v>
      </c>
      <c r="CX426" s="250">
        <v>0.35</v>
      </c>
      <c r="CY426" s="250">
        <v>0.35</v>
      </c>
      <c r="CZ426" s="250">
        <v>0.35</v>
      </c>
      <c r="DA426" s="250">
        <v>0.35</v>
      </c>
    </row>
    <row r="427" spans="1:105">
      <c r="A427" s="251" t="s">
        <v>1772</v>
      </c>
      <c r="B427" s="252">
        <v>0</v>
      </c>
      <c r="C427" s="252">
        <v>0</v>
      </c>
      <c r="D427" s="252">
        <v>0</v>
      </c>
      <c r="E427" s="252">
        <v>0</v>
      </c>
      <c r="F427" s="252">
        <v>0</v>
      </c>
      <c r="G427" s="252">
        <v>0</v>
      </c>
      <c r="H427" s="252">
        <v>0</v>
      </c>
      <c r="I427" s="252">
        <v>0</v>
      </c>
      <c r="J427" s="252">
        <v>0</v>
      </c>
      <c r="K427" s="252">
        <v>0</v>
      </c>
      <c r="L427" s="252">
        <v>0</v>
      </c>
      <c r="M427" s="252">
        <v>0</v>
      </c>
      <c r="N427" s="252">
        <v>0</v>
      </c>
      <c r="O427" s="252">
        <v>0</v>
      </c>
      <c r="P427" s="252">
        <v>0</v>
      </c>
      <c r="Q427" s="252">
        <v>0</v>
      </c>
      <c r="R427" s="252">
        <v>0</v>
      </c>
      <c r="S427" s="252">
        <v>0</v>
      </c>
      <c r="T427" s="252">
        <v>0</v>
      </c>
      <c r="U427" s="252">
        <v>0</v>
      </c>
      <c r="V427" s="252">
        <v>0</v>
      </c>
      <c r="W427" s="252">
        <v>0</v>
      </c>
      <c r="X427" s="252">
        <v>0</v>
      </c>
      <c r="Y427" s="252">
        <v>0</v>
      </c>
      <c r="Z427" s="252">
        <v>0</v>
      </c>
      <c r="AA427" s="252">
        <v>0</v>
      </c>
      <c r="AB427" s="252">
        <v>0</v>
      </c>
      <c r="AC427" s="252">
        <v>0</v>
      </c>
      <c r="AD427" s="252">
        <v>-3105456</v>
      </c>
      <c r="AE427" s="252">
        <v>-2804701</v>
      </c>
      <c r="AF427" s="252">
        <v>-4793964</v>
      </c>
      <c r="AG427" s="252">
        <v>-2110266</v>
      </c>
      <c r="AH427" s="252">
        <v>-6756244</v>
      </c>
      <c r="AI427" s="252">
        <v>-6319389</v>
      </c>
      <c r="AJ427" s="252">
        <v>-3009052</v>
      </c>
      <c r="AK427" s="252">
        <v>28899071.251908202</v>
      </c>
      <c r="AL427" s="252">
        <v>1.9081999702999901E-3</v>
      </c>
      <c r="AM427" s="252">
        <v>1.9081999702999901E-3</v>
      </c>
      <c r="AN427" s="252">
        <v>-0.74427539460981795</v>
      </c>
      <c r="AO427" s="252">
        <v>0</v>
      </c>
      <c r="AP427" s="252">
        <v>0</v>
      </c>
      <c r="AQ427" s="252">
        <v>0</v>
      </c>
      <c r="AR427" s="252">
        <v>0</v>
      </c>
      <c r="AS427" s="252">
        <v>0</v>
      </c>
      <c r="AT427" s="252">
        <v>0</v>
      </c>
      <c r="AU427" s="252">
        <v>0</v>
      </c>
      <c r="AV427" s="252">
        <v>0</v>
      </c>
      <c r="AW427" s="252">
        <v>0</v>
      </c>
      <c r="AX427" s="252">
        <v>0</v>
      </c>
      <c r="AY427" s="252">
        <v>0</v>
      </c>
      <c r="AZ427" s="252">
        <v>0</v>
      </c>
      <c r="BA427" s="252">
        <v>0</v>
      </c>
      <c r="BB427" s="252">
        <v>0</v>
      </c>
      <c r="BC427" s="252">
        <v>0</v>
      </c>
      <c r="BD427" s="252">
        <v>0</v>
      </c>
      <c r="BE427" s="252">
        <v>0</v>
      </c>
      <c r="BF427" s="252">
        <v>0</v>
      </c>
      <c r="BG427" s="252">
        <v>0</v>
      </c>
      <c r="BH427" s="252">
        <v>0</v>
      </c>
      <c r="BI427" s="252">
        <v>0</v>
      </c>
      <c r="BJ427" s="252">
        <v>0</v>
      </c>
      <c r="BK427" s="252">
        <v>0</v>
      </c>
      <c r="BL427" s="252">
        <v>0</v>
      </c>
      <c r="BM427" s="252">
        <v>0</v>
      </c>
      <c r="BN427" s="252">
        <v>0</v>
      </c>
      <c r="BO427" s="252">
        <v>0</v>
      </c>
      <c r="BP427" s="252">
        <v>0</v>
      </c>
      <c r="BQ427" s="252">
        <v>0</v>
      </c>
      <c r="BR427" s="252">
        <v>0</v>
      </c>
      <c r="BS427" s="252">
        <v>0</v>
      </c>
      <c r="BT427" s="252">
        <v>0</v>
      </c>
      <c r="BU427" s="252">
        <v>0</v>
      </c>
      <c r="BV427" s="252">
        <v>0</v>
      </c>
      <c r="BW427" s="252">
        <v>0</v>
      </c>
      <c r="BX427" s="252">
        <v>0</v>
      </c>
      <c r="BY427" s="252">
        <v>0</v>
      </c>
      <c r="BZ427" s="252">
        <v>0</v>
      </c>
      <c r="CA427" s="252">
        <v>0</v>
      </c>
      <c r="CB427" s="252">
        <v>0</v>
      </c>
      <c r="CC427" s="252">
        <v>0</v>
      </c>
      <c r="CD427" s="252">
        <v>0</v>
      </c>
      <c r="CE427" s="252">
        <v>0</v>
      </c>
      <c r="CF427" s="252">
        <v>0</v>
      </c>
      <c r="CG427" s="252">
        <v>0</v>
      </c>
      <c r="CH427" s="252">
        <v>0</v>
      </c>
      <c r="CI427" s="252">
        <v>0</v>
      </c>
      <c r="CJ427" s="252">
        <v>0</v>
      </c>
      <c r="CK427" s="252">
        <v>0</v>
      </c>
      <c r="CL427" s="252">
        <v>0</v>
      </c>
      <c r="CM427" s="252">
        <v>0</v>
      </c>
      <c r="CN427" s="252">
        <v>0</v>
      </c>
      <c r="CO427" s="252">
        <v>0</v>
      </c>
      <c r="CP427" s="252">
        <v>0</v>
      </c>
      <c r="CQ427" s="252">
        <v>0</v>
      </c>
      <c r="CR427" s="252">
        <v>0</v>
      </c>
      <c r="CS427" s="252">
        <v>0</v>
      </c>
      <c r="CT427" s="252">
        <v>0</v>
      </c>
      <c r="CU427" s="252">
        <v>0</v>
      </c>
      <c r="CV427" s="252">
        <v>0</v>
      </c>
      <c r="CW427" s="252">
        <v>0</v>
      </c>
      <c r="CX427" s="252">
        <v>0</v>
      </c>
      <c r="CY427" s="252">
        <v>0</v>
      </c>
      <c r="CZ427" s="252">
        <v>0</v>
      </c>
      <c r="DA427" s="252">
        <v>0</v>
      </c>
    </row>
    <row r="429" spans="1:105">
      <c r="A429" s="245" t="s">
        <v>1746</v>
      </c>
    </row>
    <row r="430" spans="1:105">
      <c r="A430" s="242" t="s">
        <v>1773</v>
      </c>
      <c r="B430" s="236">
        <v>0</v>
      </c>
      <c r="C430" s="236">
        <v>0</v>
      </c>
      <c r="D430" s="236">
        <v>0</v>
      </c>
      <c r="E430" s="236">
        <v>0</v>
      </c>
      <c r="F430" s="236">
        <v>0</v>
      </c>
      <c r="G430" s="236">
        <v>0</v>
      </c>
      <c r="H430" s="236">
        <v>0</v>
      </c>
      <c r="I430" s="236">
        <v>0</v>
      </c>
      <c r="J430" s="236">
        <v>0</v>
      </c>
      <c r="K430" s="236">
        <v>0</v>
      </c>
      <c r="L430" s="236">
        <v>0</v>
      </c>
      <c r="M430" s="236">
        <v>0</v>
      </c>
      <c r="N430" s="236">
        <v>0</v>
      </c>
      <c r="O430" s="236">
        <v>0</v>
      </c>
      <c r="P430" s="236">
        <v>0</v>
      </c>
      <c r="Q430" s="236">
        <v>0</v>
      </c>
      <c r="R430" s="236">
        <v>0</v>
      </c>
      <c r="S430" s="236">
        <v>0</v>
      </c>
      <c r="T430" s="236">
        <v>0</v>
      </c>
      <c r="U430" s="236">
        <v>0</v>
      </c>
      <c r="V430" s="236">
        <v>0</v>
      </c>
      <c r="W430" s="236">
        <v>0</v>
      </c>
      <c r="X430" s="236">
        <v>0</v>
      </c>
      <c r="Y430" s="236">
        <v>0</v>
      </c>
      <c r="Z430" s="236">
        <v>0</v>
      </c>
      <c r="AA430" s="236">
        <v>0</v>
      </c>
      <c r="AB430" s="236">
        <v>0</v>
      </c>
      <c r="AC430" s="236">
        <v>0</v>
      </c>
      <c r="AD430" s="236">
        <v>109913.307</v>
      </c>
      <c r="AE430" s="236">
        <v>138700.149</v>
      </c>
      <c r="AF430" s="236">
        <v>39476.381000000001</v>
      </c>
      <c r="AG430" s="236">
        <v>188205.10800000001</v>
      </c>
      <c r="AH430" s="236">
        <v>358030.63099999999</v>
      </c>
      <c r="AI430" s="236">
        <v>199067.372</v>
      </c>
      <c r="AJ430" s="236">
        <v>-94155.194000000003</v>
      </c>
      <c r="AK430" s="236">
        <v>0</v>
      </c>
      <c r="AL430" s="236">
        <v>0</v>
      </c>
      <c r="AM430" s="236">
        <v>0</v>
      </c>
      <c r="AN430" s="236">
        <v>939237.75399999996</v>
      </c>
      <c r="AO430" s="236">
        <v>0</v>
      </c>
      <c r="AP430" s="236">
        <v>0</v>
      </c>
      <c r="AQ430" s="236">
        <v>0</v>
      </c>
      <c r="AR430" s="236">
        <v>0</v>
      </c>
      <c r="AS430" s="236">
        <v>0</v>
      </c>
      <c r="AT430" s="236">
        <v>0</v>
      </c>
      <c r="AU430" s="236">
        <v>0</v>
      </c>
      <c r="AV430" s="236">
        <v>0</v>
      </c>
      <c r="AW430" s="236">
        <v>0</v>
      </c>
      <c r="AX430" s="236">
        <v>0</v>
      </c>
      <c r="AY430" s="236">
        <v>0</v>
      </c>
      <c r="AZ430" s="236">
        <v>0</v>
      </c>
      <c r="BA430" s="236">
        <v>0</v>
      </c>
      <c r="BB430" s="236">
        <v>0</v>
      </c>
      <c r="BC430" s="236">
        <v>0</v>
      </c>
      <c r="BD430" s="236">
        <v>0</v>
      </c>
      <c r="BE430" s="236">
        <v>0</v>
      </c>
      <c r="BF430" s="236">
        <v>0</v>
      </c>
      <c r="BG430" s="236">
        <v>0</v>
      </c>
      <c r="BH430" s="236">
        <v>0</v>
      </c>
      <c r="BI430" s="236">
        <v>0</v>
      </c>
      <c r="BJ430" s="236">
        <v>0</v>
      </c>
      <c r="BK430" s="236">
        <v>0</v>
      </c>
      <c r="BL430" s="236">
        <v>0</v>
      </c>
      <c r="BM430" s="236">
        <v>0</v>
      </c>
      <c r="BN430" s="236">
        <v>0</v>
      </c>
      <c r="BO430" s="236">
        <v>0</v>
      </c>
      <c r="BP430" s="236">
        <v>0</v>
      </c>
      <c r="BQ430" s="236">
        <v>0</v>
      </c>
      <c r="BR430" s="236">
        <v>0</v>
      </c>
      <c r="BS430" s="236">
        <v>0</v>
      </c>
      <c r="BT430" s="236">
        <v>0</v>
      </c>
      <c r="BU430" s="236">
        <v>0</v>
      </c>
      <c r="BV430" s="236">
        <v>0</v>
      </c>
      <c r="BW430" s="236">
        <v>0</v>
      </c>
      <c r="BX430" s="236">
        <v>0</v>
      </c>
      <c r="BY430" s="236">
        <v>0</v>
      </c>
      <c r="BZ430" s="236">
        <v>0</v>
      </c>
      <c r="CA430" s="236">
        <v>0</v>
      </c>
      <c r="CB430" s="236">
        <v>0</v>
      </c>
      <c r="CC430" s="236">
        <v>0</v>
      </c>
      <c r="CD430" s="236">
        <v>0</v>
      </c>
      <c r="CE430" s="236">
        <v>0</v>
      </c>
      <c r="CF430" s="236">
        <v>0</v>
      </c>
      <c r="CG430" s="236">
        <v>0</v>
      </c>
      <c r="CH430" s="236">
        <v>0</v>
      </c>
      <c r="CI430" s="236">
        <v>0</v>
      </c>
      <c r="CJ430" s="236">
        <v>0</v>
      </c>
      <c r="CK430" s="236">
        <v>0</v>
      </c>
      <c r="CL430" s="236">
        <v>0</v>
      </c>
      <c r="CM430" s="236">
        <v>0</v>
      </c>
      <c r="CN430" s="236">
        <v>0</v>
      </c>
      <c r="CO430" s="236">
        <v>0</v>
      </c>
      <c r="CP430" s="236">
        <v>0</v>
      </c>
      <c r="CQ430" s="236">
        <v>0</v>
      </c>
      <c r="CR430" s="236">
        <v>0</v>
      </c>
      <c r="CS430" s="236">
        <v>0</v>
      </c>
      <c r="CT430" s="236">
        <v>0</v>
      </c>
      <c r="CU430" s="236">
        <v>0</v>
      </c>
      <c r="CV430" s="236">
        <v>0</v>
      </c>
      <c r="CW430" s="236">
        <v>0</v>
      </c>
      <c r="CX430" s="236">
        <v>0</v>
      </c>
      <c r="CY430" s="236">
        <v>0</v>
      </c>
      <c r="CZ430" s="236">
        <v>0</v>
      </c>
      <c r="DA430" s="236">
        <v>0</v>
      </c>
    </row>
    <row r="431" spans="1:105">
      <c r="A431" s="242" t="s">
        <v>1774</v>
      </c>
      <c r="B431" s="236">
        <v>0</v>
      </c>
      <c r="C431" s="236">
        <v>0</v>
      </c>
      <c r="D431" s="236">
        <v>0</v>
      </c>
      <c r="E431" s="236">
        <v>0</v>
      </c>
      <c r="F431" s="236">
        <v>0</v>
      </c>
      <c r="G431" s="236">
        <v>0</v>
      </c>
      <c r="H431" s="236">
        <v>0</v>
      </c>
      <c r="I431" s="236">
        <v>0</v>
      </c>
      <c r="J431" s="236">
        <v>0</v>
      </c>
      <c r="K431" s="236">
        <v>0</v>
      </c>
      <c r="L431" s="236">
        <v>0</v>
      </c>
      <c r="M431" s="236">
        <v>0</v>
      </c>
      <c r="N431" s="236">
        <v>0</v>
      </c>
      <c r="O431" s="236">
        <v>0</v>
      </c>
      <c r="P431" s="236">
        <v>0</v>
      </c>
      <c r="Q431" s="236">
        <v>0</v>
      </c>
      <c r="R431" s="236">
        <v>0</v>
      </c>
      <c r="S431" s="236">
        <v>0</v>
      </c>
      <c r="T431" s="236">
        <v>0</v>
      </c>
      <c r="U431" s="236">
        <v>0</v>
      </c>
      <c r="V431" s="236">
        <v>0</v>
      </c>
      <c r="W431" s="236">
        <v>0</v>
      </c>
      <c r="X431" s="236">
        <v>0</v>
      </c>
      <c r="Y431" s="236">
        <v>0</v>
      </c>
      <c r="Z431" s="236">
        <v>0</v>
      </c>
      <c r="AA431" s="236">
        <v>0</v>
      </c>
      <c r="AB431" s="236">
        <v>0</v>
      </c>
      <c r="AC431" s="236">
        <v>0</v>
      </c>
      <c r="AD431" s="236">
        <v>0</v>
      </c>
      <c r="AE431" s="236">
        <v>0</v>
      </c>
      <c r="AF431" s="236">
        <v>0</v>
      </c>
      <c r="AG431" s="236">
        <v>0</v>
      </c>
      <c r="AH431" s="236">
        <v>0</v>
      </c>
      <c r="AI431" s="236">
        <v>0</v>
      </c>
      <c r="AJ431" s="236">
        <v>0</v>
      </c>
      <c r="AK431" s="236">
        <v>0</v>
      </c>
      <c r="AL431" s="236">
        <v>0</v>
      </c>
      <c r="AM431" s="236">
        <v>0</v>
      </c>
      <c r="AN431" s="236">
        <v>0</v>
      </c>
      <c r="AO431" s="236">
        <v>0</v>
      </c>
      <c r="AP431" s="236">
        <v>0</v>
      </c>
      <c r="AQ431" s="236">
        <v>0</v>
      </c>
      <c r="AR431" s="236">
        <v>0</v>
      </c>
      <c r="AS431" s="236">
        <v>0</v>
      </c>
      <c r="AT431" s="236">
        <v>0</v>
      </c>
      <c r="AU431" s="236">
        <v>0</v>
      </c>
      <c r="AV431" s="236">
        <v>0</v>
      </c>
      <c r="AW431" s="236">
        <v>0</v>
      </c>
      <c r="AX431" s="236">
        <v>0</v>
      </c>
      <c r="AY431" s="236">
        <v>0</v>
      </c>
      <c r="AZ431" s="236">
        <v>0</v>
      </c>
      <c r="BA431" s="236">
        <v>0</v>
      </c>
      <c r="BB431" s="236">
        <v>0</v>
      </c>
      <c r="BC431" s="236">
        <v>0</v>
      </c>
      <c r="BD431" s="236">
        <v>0</v>
      </c>
      <c r="BE431" s="236">
        <v>0</v>
      </c>
      <c r="BF431" s="236">
        <v>0</v>
      </c>
      <c r="BG431" s="236">
        <v>0</v>
      </c>
      <c r="BH431" s="236">
        <v>0</v>
      </c>
      <c r="BI431" s="236">
        <v>0</v>
      </c>
      <c r="BJ431" s="236">
        <v>0</v>
      </c>
      <c r="BK431" s="236">
        <v>0</v>
      </c>
      <c r="BL431" s="236">
        <v>0</v>
      </c>
      <c r="BM431" s="236">
        <v>0</v>
      </c>
      <c r="BN431" s="236">
        <v>0</v>
      </c>
      <c r="BO431" s="236">
        <v>0</v>
      </c>
      <c r="BP431" s="236">
        <v>0</v>
      </c>
      <c r="BQ431" s="236">
        <v>0</v>
      </c>
      <c r="BR431" s="236">
        <v>0</v>
      </c>
      <c r="BS431" s="236">
        <v>0</v>
      </c>
      <c r="BT431" s="236">
        <v>0</v>
      </c>
      <c r="BU431" s="236">
        <v>0</v>
      </c>
      <c r="BV431" s="236">
        <v>0</v>
      </c>
      <c r="BW431" s="236">
        <v>0</v>
      </c>
      <c r="BX431" s="236">
        <v>0</v>
      </c>
      <c r="BY431" s="236">
        <v>0</v>
      </c>
      <c r="BZ431" s="236">
        <v>0</v>
      </c>
      <c r="CA431" s="236">
        <v>0</v>
      </c>
      <c r="CB431" s="236">
        <v>0</v>
      </c>
      <c r="CC431" s="236">
        <v>0</v>
      </c>
      <c r="CD431" s="236">
        <v>0</v>
      </c>
      <c r="CE431" s="236">
        <v>0</v>
      </c>
      <c r="CF431" s="236">
        <v>0</v>
      </c>
      <c r="CG431" s="236">
        <v>0</v>
      </c>
      <c r="CH431" s="236">
        <v>0</v>
      </c>
      <c r="CI431" s="236">
        <v>0</v>
      </c>
      <c r="CJ431" s="236">
        <v>0</v>
      </c>
      <c r="CK431" s="236">
        <v>0</v>
      </c>
      <c r="CL431" s="236">
        <v>0</v>
      </c>
      <c r="CM431" s="236">
        <v>0</v>
      </c>
      <c r="CN431" s="236">
        <v>0</v>
      </c>
      <c r="CO431" s="236">
        <v>0</v>
      </c>
      <c r="CP431" s="236">
        <v>0</v>
      </c>
      <c r="CQ431" s="236">
        <v>0</v>
      </c>
      <c r="CR431" s="236">
        <v>0</v>
      </c>
      <c r="CS431" s="236">
        <v>0</v>
      </c>
      <c r="CT431" s="236">
        <v>0</v>
      </c>
      <c r="CU431" s="236">
        <v>0</v>
      </c>
      <c r="CV431" s="236">
        <v>0</v>
      </c>
      <c r="CW431" s="236">
        <v>0</v>
      </c>
      <c r="CX431" s="236">
        <v>0</v>
      </c>
      <c r="CY431" s="236">
        <v>0</v>
      </c>
      <c r="CZ431" s="236">
        <v>0</v>
      </c>
      <c r="DA431" s="236">
        <v>0</v>
      </c>
    </row>
    <row r="432" spans="1:105">
      <c r="A432" s="242" t="s">
        <v>1775</v>
      </c>
      <c r="B432" s="236">
        <v>0</v>
      </c>
      <c r="C432" s="236">
        <v>0</v>
      </c>
      <c r="D432" s="236">
        <v>0</v>
      </c>
      <c r="E432" s="236">
        <v>0</v>
      </c>
      <c r="F432" s="236">
        <v>0</v>
      </c>
      <c r="G432" s="236">
        <v>0</v>
      </c>
      <c r="H432" s="236">
        <v>0</v>
      </c>
      <c r="I432" s="236">
        <v>0</v>
      </c>
      <c r="J432" s="236">
        <v>0</v>
      </c>
      <c r="K432" s="236">
        <v>0</v>
      </c>
      <c r="L432" s="236">
        <v>0</v>
      </c>
      <c r="M432" s="236">
        <v>0</v>
      </c>
      <c r="N432" s="236">
        <v>0</v>
      </c>
      <c r="O432" s="236">
        <v>0</v>
      </c>
      <c r="P432" s="236">
        <v>0</v>
      </c>
      <c r="Q432" s="236">
        <v>0</v>
      </c>
      <c r="R432" s="236">
        <v>0</v>
      </c>
      <c r="S432" s="236">
        <v>0</v>
      </c>
      <c r="T432" s="236">
        <v>0</v>
      </c>
      <c r="U432" s="236">
        <v>0</v>
      </c>
      <c r="V432" s="236">
        <v>0</v>
      </c>
      <c r="W432" s="236">
        <v>0</v>
      </c>
      <c r="X432" s="236">
        <v>0</v>
      </c>
      <c r="Y432" s="236">
        <v>0</v>
      </c>
      <c r="Z432" s="236">
        <v>0</v>
      </c>
      <c r="AA432" s="236">
        <v>0</v>
      </c>
      <c r="AB432" s="236">
        <v>0</v>
      </c>
      <c r="AC432" s="236">
        <v>0</v>
      </c>
      <c r="AD432" s="236">
        <v>0</v>
      </c>
      <c r="AE432" s="236">
        <v>0</v>
      </c>
      <c r="AF432" s="236">
        <v>0</v>
      </c>
      <c r="AG432" s="236">
        <v>0</v>
      </c>
      <c r="AH432" s="236">
        <v>0</v>
      </c>
      <c r="AI432" s="236">
        <v>0</v>
      </c>
      <c r="AJ432" s="236">
        <v>0</v>
      </c>
      <c r="AK432" s="236">
        <v>0</v>
      </c>
      <c r="AL432" s="236">
        <v>0</v>
      </c>
      <c r="AM432" s="236">
        <v>0</v>
      </c>
      <c r="AN432" s="236">
        <v>0</v>
      </c>
      <c r="AO432" s="236">
        <v>0</v>
      </c>
      <c r="AP432" s="236">
        <v>0</v>
      </c>
      <c r="AQ432" s="236">
        <v>0</v>
      </c>
      <c r="AR432" s="236">
        <v>0</v>
      </c>
      <c r="AS432" s="236">
        <v>0</v>
      </c>
      <c r="AT432" s="236">
        <v>0</v>
      </c>
      <c r="AU432" s="236">
        <v>0</v>
      </c>
      <c r="AV432" s="236">
        <v>0</v>
      </c>
      <c r="AW432" s="236">
        <v>0</v>
      </c>
      <c r="AX432" s="236">
        <v>0</v>
      </c>
      <c r="AY432" s="236">
        <v>0</v>
      </c>
      <c r="AZ432" s="236">
        <v>0</v>
      </c>
      <c r="BA432" s="236">
        <v>0</v>
      </c>
      <c r="BB432" s="236">
        <v>0</v>
      </c>
      <c r="BC432" s="236">
        <v>0</v>
      </c>
      <c r="BD432" s="236">
        <v>0</v>
      </c>
      <c r="BE432" s="236">
        <v>0</v>
      </c>
      <c r="BF432" s="236">
        <v>0</v>
      </c>
      <c r="BG432" s="236">
        <v>0</v>
      </c>
      <c r="BH432" s="236">
        <v>0</v>
      </c>
      <c r="BI432" s="236">
        <v>0</v>
      </c>
      <c r="BJ432" s="236">
        <v>0</v>
      </c>
      <c r="BK432" s="236">
        <v>0</v>
      </c>
      <c r="BL432" s="236">
        <v>0</v>
      </c>
      <c r="BM432" s="236">
        <v>0</v>
      </c>
      <c r="BN432" s="236">
        <v>0</v>
      </c>
      <c r="BO432" s="236">
        <v>0</v>
      </c>
      <c r="BP432" s="236">
        <v>0</v>
      </c>
      <c r="BQ432" s="236">
        <v>0</v>
      </c>
      <c r="BR432" s="236">
        <v>0</v>
      </c>
      <c r="BS432" s="236">
        <v>0</v>
      </c>
      <c r="BT432" s="236">
        <v>0</v>
      </c>
      <c r="BU432" s="236">
        <v>0</v>
      </c>
      <c r="BV432" s="236">
        <v>0</v>
      </c>
      <c r="BW432" s="236">
        <v>0</v>
      </c>
      <c r="BX432" s="236">
        <v>0</v>
      </c>
      <c r="BY432" s="236">
        <v>0</v>
      </c>
      <c r="BZ432" s="236">
        <v>0</v>
      </c>
      <c r="CA432" s="236">
        <v>0</v>
      </c>
      <c r="CB432" s="236">
        <v>0</v>
      </c>
      <c r="CC432" s="236">
        <v>0</v>
      </c>
      <c r="CD432" s="236">
        <v>0</v>
      </c>
      <c r="CE432" s="236">
        <v>0</v>
      </c>
      <c r="CF432" s="236">
        <v>0</v>
      </c>
      <c r="CG432" s="236">
        <v>0</v>
      </c>
      <c r="CH432" s="236">
        <v>0</v>
      </c>
      <c r="CI432" s="236">
        <v>0</v>
      </c>
      <c r="CJ432" s="236">
        <v>0</v>
      </c>
      <c r="CK432" s="236">
        <v>0</v>
      </c>
      <c r="CL432" s="236">
        <v>0</v>
      </c>
      <c r="CM432" s="236">
        <v>0</v>
      </c>
      <c r="CN432" s="236">
        <v>0</v>
      </c>
      <c r="CO432" s="236">
        <v>0</v>
      </c>
      <c r="CP432" s="236">
        <v>0</v>
      </c>
      <c r="CQ432" s="236">
        <v>0</v>
      </c>
      <c r="CR432" s="236">
        <v>0</v>
      </c>
      <c r="CS432" s="236">
        <v>0</v>
      </c>
      <c r="CT432" s="236">
        <v>0</v>
      </c>
      <c r="CU432" s="236">
        <v>0</v>
      </c>
      <c r="CV432" s="236">
        <v>0</v>
      </c>
      <c r="CW432" s="236">
        <v>0</v>
      </c>
      <c r="CX432" s="236">
        <v>0</v>
      </c>
      <c r="CY432" s="236">
        <v>0</v>
      </c>
      <c r="CZ432" s="236">
        <v>0</v>
      </c>
      <c r="DA432" s="236">
        <v>0</v>
      </c>
    </row>
    <row r="433" spans="1:105">
      <c r="A433" s="242" t="s">
        <v>1776</v>
      </c>
      <c r="B433" s="236">
        <v>0</v>
      </c>
      <c r="C433" s="236">
        <v>0</v>
      </c>
      <c r="D433" s="236">
        <v>0</v>
      </c>
      <c r="E433" s="236">
        <v>0</v>
      </c>
      <c r="F433" s="236">
        <v>0</v>
      </c>
      <c r="G433" s="236">
        <v>0</v>
      </c>
      <c r="H433" s="236">
        <v>0</v>
      </c>
      <c r="I433" s="236">
        <v>0</v>
      </c>
      <c r="J433" s="236">
        <v>0</v>
      </c>
      <c r="K433" s="236">
        <v>0</v>
      </c>
      <c r="L433" s="236">
        <v>0</v>
      </c>
      <c r="M433" s="236">
        <v>0</v>
      </c>
      <c r="N433" s="236">
        <v>0</v>
      </c>
      <c r="O433" s="236">
        <v>0</v>
      </c>
      <c r="P433" s="236">
        <v>0</v>
      </c>
      <c r="Q433" s="236">
        <v>0</v>
      </c>
      <c r="R433" s="236">
        <v>0</v>
      </c>
      <c r="S433" s="236">
        <v>0</v>
      </c>
      <c r="T433" s="236">
        <v>0</v>
      </c>
      <c r="U433" s="236">
        <v>0</v>
      </c>
      <c r="V433" s="236">
        <v>0</v>
      </c>
      <c r="W433" s="236">
        <v>0</v>
      </c>
      <c r="X433" s="236">
        <v>0</v>
      </c>
      <c r="Y433" s="236">
        <v>0</v>
      </c>
      <c r="Z433" s="236">
        <v>0</v>
      </c>
      <c r="AA433" s="236">
        <v>0</v>
      </c>
      <c r="AB433" s="236">
        <v>0</v>
      </c>
      <c r="AC433" s="236">
        <v>0</v>
      </c>
      <c r="AD433" s="236">
        <v>0</v>
      </c>
      <c r="AE433" s="236">
        <v>0</v>
      </c>
      <c r="AF433" s="236">
        <v>0</v>
      </c>
      <c r="AG433" s="236">
        <v>0</v>
      </c>
      <c r="AH433" s="236">
        <v>0</v>
      </c>
      <c r="AI433" s="236">
        <v>0</v>
      </c>
      <c r="AJ433" s="236">
        <v>0</v>
      </c>
      <c r="AK433" s="236">
        <v>0</v>
      </c>
      <c r="AL433" s="236">
        <v>0</v>
      </c>
      <c r="AM433" s="236">
        <v>0</v>
      </c>
      <c r="AN433" s="236">
        <v>0</v>
      </c>
      <c r="AO433" s="236">
        <v>0</v>
      </c>
      <c r="AP433" s="236">
        <v>0</v>
      </c>
      <c r="AQ433" s="236">
        <v>0</v>
      </c>
      <c r="AR433" s="236">
        <v>0</v>
      </c>
      <c r="AS433" s="236">
        <v>0</v>
      </c>
      <c r="AT433" s="236">
        <v>0</v>
      </c>
      <c r="AU433" s="236">
        <v>0</v>
      </c>
      <c r="AV433" s="236">
        <v>0</v>
      </c>
      <c r="AW433" s="236">
        <v>0</v>
      </c>
      <c r="AX433" s="236">
        <v>0</v>
      </c>
      <c r="AY433" s="236">
        <v>0</v>
      </c>
      <c r="AZ433" s="236">
        <v>0</v>
      </c>
      <c r="BA433" s="236">
        <v>0</v>
      </c>
      <c r="BB433" s="236">
        <v>0</v>
      </c>
      <c r="BC433" s="236">
        <v>0</v>
      </c>
      <c r="BD433" s="236">
        <v>0</v>
      </c>
      <c r="BE433" s="236">
        <v>0</v>
      </c>
      <c r="BF433" s="236">
        <v>0</v>
      </c>
      <c r="BG433" s="236">
        <v>0</v>
      </c>
      <c r="BH433" s="236">
        <v>0</v>
      </c>
      <c r="BI433" s="236">
        <v>0</v>
      </c>
      <c r="BJ433" s="236">
        <v>0</v>
      </c>
      <c r="BK433" s="236">
        <v>0</v>
      </c>
      <c r="BL433" s="236">
        <v>0</v>
      </c>
      <c r="BM433" s="236">
        <v>0</v>
      </c>
      <c r="BN433" s="236">
        <v>0</v>
      </c>
      <c r="BO433" s="236">
        <v>0</v>
      </c>
      <c r="BP433" s="236">
        <v>0</v>
      </c>
      <c r="BQ433" s="236">
        <v>0</v>
      </c>
      <c r="BR433" s="236">
        <v>0</v>
      </c>
      <c r="BS433" s="236">
        <v>0</v>
      </c>
      <c r="BT433" s="236">
        <v>0</v>
      </c>
      <c r="BU433" s="236">
        <v>0</v>
      </c>
      <c r="BV433" s="236">
        <v>0</v>
      </c>
      <c r="BW433" s="236">
        <v>0</v>
      </c>
      <c r="BX433" s="236">
        <v>0</v>
      </c>
      <c r="BY433" s="236">
        <v>0</v>
      </c>
      <c r="BZ433" s="236">
        <v>0</v>
      </c>
      <c r="CA433" s="236">
        <v>0</v>
      </c>
      <c r="CB433" s="236">
        <v>0</v>
      </c>
      <c r="CC433" s="236">
        <v>0</v>
      </c>
      <c r="CD433" s="236">
        <v>0</v>
      </c>
      <c r="CE433" s="236">
        <v>0</v>
      </c>
      <c r="CF433" s="236">
        <v>0</v>
      </c>
      <c r="CG433" s="236">
        <v>0</v>
      </c>
      <c r="CH433" s="236">
        <v>0</v>
      </c>
      <c r="CI433" s="236">
        <v>0</v>
      </c>
      <c r="CJ433" s="236">
        <v>0</v>
      </c>
      <c r="CK433" s="236">
        <v>0</v>
      </c>
      <c r="CL433" s="236">
        <v>0</v>
      </c>
      <c r="CM433" s="236">
        <v>0</v>
      </c>
      <c r="CN433" s="236">
        <v>0</v>
      </c>
      <c r="CO433" s="236">
        <v>0</v>
      </c>
      <c r="CP433" s="236">
        <v>0</v>
      </c>
      <c r="CQ433" s="236">
        <v>0</v>
      </c>
      <c r="CR433" s="236">
        <v>0</v>
      </c>
      <c r="CS433" s="236">
        <v>0</v>
      </c>
      <c r="CT433" s="236">
        <v>0</v>
      </c>
      <c r="CU433" s="236">
        <v>0</v>
      </c>
      <c r="CV433" s="236">
        <v>0</v>
      </c>
      <c r="CW433" s="236">
        <v>0</v>
      </c>
      <c r="CX433" s="236">
        <v>0</v>
      </c>
      <c r="CY433" s="236">
        <v>0</v>
      </c>
      <c r="CZ433" s="236">
        <v>0</v>
      </c>
      <c r="DA433" s="236">
        <v>0</v>
      </c>
    </row>
    <row r="434" spans="1:105">
      <c r="A434" s="242" t="s">
        <v>1777</v>
      </c>
      <c r="B434" s="236">
        <v>0</v>
      </c>
      <c r="C434" s="236">
        <v>0</v>
      </c>
      <c r="D434" s="236">
        <v>0</v>
      </c>
      <c r="E434" s="236">
        <v>0</v>
      </c>
      <c r="F434" s="236">
        <v>0</v>
      </c>
      <c r="G434" s="236">
        <v>0</v>
      </c>
      <c r="H434" s="236">
        <v>0</v>
      </c>
      <c r="I434" s="236">
        <v>0</v>
      </c>
      <c r="J434" s="236">
        <v>0</v>
      </c>
      <c r="K434" s="236">
        <v>0</v>
      </c>
      <c r="L434" s="236">
        <v>0</v>
      </c>
      <c r="M434" s="236">
        <v>0</v>
      </c>
      <c r="N434" s="236">
        <v>0</v>
      </c>
      <c r="O434" s="236">
        <v>0</v>
      </c>
      <c r="P434" s="236">
        <v>0</v>
      </c>
      <c r="Q434" s="236">
        <v>0</v>
      </c>
      <c r="R434" s="236">
        <v>0</v>
      </c>
      <c r="S434" s="236">
        <v>0</v>
      </c>
      <c r="T434" s="236">
        <v>0</v>
      </c>
      <c r="U434" s="236">
        <v>0</v>
      </c>
      <c r="V434" s="236">
        <v>0</v>
      </c>
      <c r="W434" s="236">
        <v>0</v>
      </c>
      <c r="X434" s="236">
        <v>0</v>
      </c>
      <c r="Y434" s="236">
        <v>0</v>
      </c>
      <c r="Z434" s="236">
        <v>0</v>
      </c>
      <c r="AA434" s="236">
        <v>0</v>
      </c>
      <c r="AB434" s="236">
        <v>0</v>
      </c>
      <c r="AC434" s="236">
        <v>0</v>
      </c>
      <c r="AD434" s="236">
        <v>-34847.021999999997</v>
      </c>
      <c r="AE434" s="236">
        <v>-25738.328000000001</v>
      </c>
      <c r="AF434" s="236">
        <v>-30868.424999999999</v>
      </c>
      <c r="AG434" s="236">
        <v>-93471.202999999994</v>
      </c>
      <c r="AH434" s="236">
        <v>-309408.37900000002</v>
      </c>
      <c r="AI434" s="236">
        <v>-363509.46799999999</v>
      </c>
      <c r="AJ434" s="236">
        <v>-328486.76</v>
      </c>
      <c r="AK434" s="236">
        <v>0</v>
      </c>
      <c r="AL434" s="236">
        <v>0</v>
      </c>
      <c r="AM434" s="236">
        <v>0</v>
      </c>
      <c r="AN434" s="236">
        <v>-1186329.585</v>
      </c>
      <c r="AO434" s="236">
        <v>0</v>
      </c>
      <c r="AP434" s="236">
        <v>0</v>
      </c>
      <c r="AQ434" s="236">
        <v>0</v>
      </c>
      <c r="AR434" s="236">
        <v>0</v>
      </c>
      <c r="AS434" s="236">
        <v>0</v>
      </c>
      <c r="AT434" s="236">
        <v>0</v>
      </c>
      <c r="AU434" s="236">
        <v>0</v>
      </c>
      <c r="AV434" s="236">
        <v>0</v>
      </c>
      <c r="AW434" s="236">
        <v>0</v>
      </c>
      <c r="AX434" s="236">
        <v>0</v>
      </c>
      <c r="AY434" s="236">
        <v>0</v>
      </c>
      <c r="AZ434" s="236">
        <v>0</v>
      </c>
      <c r="BA434" s="236">
        <v>0</v>
      </c>
      <c r="BB434" s="236">
        <v>0</v>
      </c>
      <c r="BC434" s="236">
        <v>0</v>
      </c>
      <c r="BD434" s="236">
        <v>0</v>
      </c>
      <c r="BE434" s="236">
        <v>0</v>
      </c>
      <c r="BF434" s="236">
        <v>0</v>
      </c>
      <c r="BG434" s="236">
        <v>0</v>
      </c>
      <c r="BH434" s="236">
        <v>0</v>
      </c>
      <c r="BI434" s="236">
        <v>0</v>
      </c>
      <c r="BJ434" s="236">
        <v>0</v>
      </c>
      <c r="BK434" s="236">
        <v>0</v>
      </c>
      <c r="BL434" s="236">
        <v>0</v>
      </c>
      <c r="BM434" s="236">
        <v>0</v>
      </c>
      <c r="BN434" s="236">
        <v>0</v>
      </c>
      <c r="BO434" s="236">
        <v>0</v>
      </c>
      <c r="BP434" s="236">
        <v>0</v>
      </c>
      <c r="BQ434" s="236">
        <v>0</v>
      </c>
      <c r="BR434" s="236">
        <v>0</v>
      </c>
      <c r="BS434" s="236">
        <v>0</v>
      </c>
      <c r="BT434" s="236">
        <v>0</v>
      </c>
      <c r="BU434" s="236">
        <v>0</v>
      </c>
      <c r="BV434" s="236">
        <v>0</v>
      </c>
      <c r="BW434" s="236">
        <v>0</v>
      </c>
      <c r="BX434" s="236">
        <v>0</v>
      </c>
      <c r="BY434" s="236">
        <v>0</v>
      </c>
      <c r="BZ434" s="236">
        <v>0</v>
      </c>
      <c r="CA434" s="236">
        <v>0</v>
      </c>
      <c r="CB434" s="236">
        <v>0</v>
      </c>
      <c r="CC434" s="236">
        <v>0</v>
      </c>
      <c r="CD434" s="236">
        <v>0</v>
      </c>
      <c r="CE434" s="236">
        <v>0</v>
      </c>
      <c r="CF434" s="236">
        <v>0</v>
      </c>
      <c r="CG434" s="236">
        <v>0</v>
      </c>
      <c r="CH434" s="236">
        <v>0</v>
      </c>
      <c r="CI434" s="236">
        <v>0</v>
      </c>
      <c r="CJ434" s="236">
        <v>0</v>
      </c>
      <c r="CK434" s="236">
        <v>0</v>
      </c>
      <c r="CL434" s="236">
        <v>0</v>
      </c>
      <c r="CM434" s="236">
        <v>0</v>
      </c>
      <c r="CN434" s="236">
        <v>0</v>
      </c>
      <c r="CO434" s="236">
        <v>0</v>
      </c>
      <c r="CP434" s="236">
        <v>0</v>
      </c>
      <c r="CQ434" s="236">
        <v>0</v>
      </c>
      <c r="CR434" s="236">
        <v>0</v>
      </c>
      <c r="CS434" s="236">
        <v>0</v>
      </c>
      <c r="CT434" s="236">
        <v>0</v>
      </c>
      <c r="CU434" s="236">
        <v>0</v>
      </c>
      <c r="CV434" s="236">
        <v>0</v>
      </c>
      <c r="CW434" s="236">
        <v>0</v>
      </c>
      <c r="CX434" s="236">
        <v>0</v>
      </c>
      <c r="CY434" s="236">
        <v>0</v>
      </c>
      <c r="CZ434" s="236">
        <v>0</v>
      </c>
      <c r="DA434" s="236">
        <v>0</v>
      </c>
    </row>
    <row r="435" spans="1:105">
      <c r="A435" s="242" t="s">
        <v>1778</v>
      </c>
      <c r="B435" s="236">
        <v>0</v>
      </c>
      <c r="C435" s="236">
        <v>0</v>
      </c>
      <c r="D435" s="236">
        <v>0</v>
      </c>
      <c r="E435" s="236">
        <v>0</v>
      </c>
      <c r="F435" s="236">
        <v>0</v>
      </c>
      <c r="G435" s="236">
        <v>0</v>
      </c>
      <c r="H435" s="236">
        <v>0</v>
      </c>
      <c r="I435" s="236">
        <v>0</v>
      </c>
      <c r="J435" s="236">
        <v>0</v>
      </c>
      <c r="K435" s="236">
        <v>0</v>
      </c>
      <c r="L435" s="236">
        <v>0</v>
      </c>
      <c r="M435" s="236">
        <v>0</v>
      </c>
      <c r="N435" s="236">
        <v>0</v>
      </c>
      <c r="O435" s="236">
        <v>0</v>
      </c>
      <c r="P435" s="236">
        <v>0</v>
      </c>
      <c r="Q435" s="236">
        <v>0</v>
      </c>
      <c r="R435" s="236">
        <v>0</v>
      </c>
      <c r="S435" s="236">
        <v>0</v>
      </c>
      <c r="T435" s="236">
        <v>0</v>
      </c>
      <c r="U435" s="236">
        <v>0</v>
      </c>
      <c r="V435" s="236">
        <v>0</v>
      </c>
      <c r="W435" s="236">
        <v>0</v>
      </c>
      <c r="X435" s="236">
        <v>0</v>
      </c>
      <c r="Y435" s="236">
        <v>0</v>
      </c>
      <c r="Z435" s="236">
        <v>0</v>
      </c>
      <c r="AA435" s="236">
        <v>0</v>
      </c>
      <c r="AB435" s="236">
        <v>0</v>
      </c>
      <c r="AC435" s="236">
        <v>0</v>
      </c>
      <c r="AD435" s="236">
        <v>2895026.946</v>
      </c>
      <c r="AE435" s="236">
        <v>2631807.2059999998</v>
      </c>
      <c r="AF435" s="236">
        <v>4644917.0810000002</v>
      </c>
      <c r="AG435" s="236">
        <v>2071599.4950000001</v>
      </c>
      <c r="AH435" s="236">
        <v>6531190.2180000003</v>
      </c>
      <c r="AI435" s="236">
        <v>6399074.017</v>
      </c>
      <c r="AJ435" s="236">
        <v>3588776.415</v>
      </c>
      <c r="AK435" s="236">
        <v>0</v>
      </c>
      <c r="AL435" s="236">
        <v>0</v>
      </c>
      <c r="AM435" s="236">
        <v>0</v>
      </c>
      <c r="AN435" s="236">
        <v>28762391.377999999</v>
      </c>
      <c r="AO435" s="236">
        <v>0</v>
      </c>
      <c r="AP435" s="236">
        <v>0</v>
      </c>
      <c r="AQ435" s="236">
        <v>0</v>
      </c>
      <c r="AR435" s="236">
        <v>0</v>
      </c>
      <c r="AS435" s="236">
        <v>0</v>
      </c>
      <c r="AT435" s="236">
        <v>0</v>
      </c>
      <c r="AU435" s="236">
        <v>0</v>
      </c>
      <c r="AV435" s="236">
        <v>0</v>
      </c>
      <c r="AW435" s="236">
        <v>0</v>
      </c>
      <c r="AX435" s="236">
        <v>0</v>
      </c>
      <c r="AY435" s="236">
        <v>0</v>
      </c>
      <c r="AZ435" s="236">
        <v>0</v>
      </c>
      <c r="BA435" s="236">
        <v>0</v>
      </c>
      <c r="BB435" s="236">
        <v>0</v>
      </c>
      <c r="BC435" s="236">
        <v>0</v>
      </c>
      <c r="BD435" s="236">
        <v>0</v>
      </c>
      <c r="BE435" s="236">
        <v>0</v>
      </c>
      <c r="BF435" s="236">
        <v>0</v>
      </c>
      <c r="BG435" s="236">
        <v>0</v>
      </c>
      <c r="BH435" s="236">
        <v>0</v>
      </c>
      <c r="BI435" s="236">
        <v>0</v>
      </c>
      <c r="BJ435" s="236">
        <v>0</v>
      </c>
      <c r="BK435" s="236">
        <v>0</v>
      </c>
      <c r="BL435" s="236">
        <v>0</v>
      </c>
      <c r="BM435" s="236">
        <v>0</v>
      </c>
      <c r="BN435" s="236">
        <v>0</v>
      </c>
      <c r="BO435" s="236">
        <v>0</v>
      </c>
      <c r="BP435" s="236">
        <v>0</v>
      </c>
      <c r="BQ435" s="236">
        <v>0</v>
      </c>
      <c r="BR435" s="236">
        <v>0</v>
      </c>
      <c r="BS435" s="236">
        <v>0</v>
      </c>
      <c r="BT435" s="236">
        <v>0</v>
      </c>
      <c r="BU435" s="236">
        <v>0</v>
      </c>
      <c r="BV435" s="236">
        <v>0</v>
      </c>
      <c r="BW435" s="236">
        <v>0</v>
      </c>
      <c r="BX435" s="236">
        <v>0</v>
      </c>
      <c r="BY435" s="236">
        <v>0</v>
      </c>
      <c r="BZ435" s="236">
        <v>0</v>
      </c>
      <c r="CA435" s="236">
        <v>0</v>
      </c>
      <c r="CB435" s="236">
        <v>0</v>
      </c>
      <c r="CC435" s="236">
        <v>0</v>
      </c>
      <c r="CD435" s="236">
        <v>0</v>
      </c>
      <c r="CE435" s="236">
        <v>0</v>
      </c>
      <c r="CF435" s="236">
        <v>0</v>
      </c>
      <c r="CG435" s="236">
        <v>0</v>
      </c>
      <c r="CH435" s="236">
        <v>0</v>
      </c>
      <c r="CI435" s="236">
        <v>0</v>
      </c>
      <c r="CJ435" s="236">
        <v>0</v>
      </c>
      <c r="CK435" s="236">
        <v>0</v>
      </c>
      <c r="CL435" s="236">
        <v>0</v>
      </c>
      <c r="CM435" s="236">
        <v>0</v>
      </c>
      <c r="CN435" s="236">
        <v>0</v>
      </c>
      <c r="CO435" s="236">
        <v>0</v>
      </c>
      <c r="CP435" s="236">
        <v>0</v>
      </c>
      <c r="CQ435" s="236">
        <v>0</v>
      </c>
      <c r="CR435" s="236">
        <v>0</v>
      </c>
      <c r="CS435" s="236">
        <v>0</v>
      </c>
      <c r="CT435" s="236">
        <v>0</v>
      </c>
      <c r="CU435" s="236">
        <v>0</v>
      </c>
      <c r="CV435" s="236">
        <v>0</v>
      </c>
      <c r="CW435" s="236">
        <v>0</v>
      </c>
      <c r="CX435" s="236">
        <v>0</v>
      </c>
      <c r="CY435" s="236">
        <v>0</v>
      </c>
      <c r="CZ435" s="236">
        <v>0</v>
      </c>
      <c r="DA435" s="236">
        <v>0</v>
      </c>
    </row>
    <row r="436" spans="1:105">
      <c r="A436" s="242" t="s">
        <v>1779</v>
      </c>
      <c r="B436" s="236">
        <v>0</v>
      </c>
      <c r="C436" s="236">
        <v>0</v>
      </c>
      <c r="D436" s="236">
        <v>0</v>
      </c>
      <c r="E436" s="236">
        <v>0</v>
      </c>
      <c r="F436" s="236">
        <v>0</v>
      </c>
      <c r="G436" s="236">
        <v>0</v>
      </c>
      <c r="H436" s="236">
        <v>0</v>
      </c>
      <c r="I436" s="236">
        <v>0</v>
      </c>
      <c r="J436" s="236">
        <v>0</v>
      </c>
      <c r="K436" s="236">
        <v>0</v>
      </c>
      <c r="L436" s="236">
        <v>0</v>
      </c>
      <c r="M436" s="236">
        <v>0</v>
      </c>
      <c r="N436" s="236">
        <v>0</v>
      </c>
      <c r="O436" s="236">
        <v>0</v>
      </c>
      <c r="P436" s="236">
        <v>0</v>
      </c>
      <c r="Q436" s="236">
        <v>0</v>
      </c>
      <c r="R436" s="236">
        <v>0</v>
      </c>
      <c r="S436" s="236">
        <v>0</v>
      </c>
      <c r="T436" s="236">
        <v>0</v>
      </c>
      <c r="U436" s="236">
        <v>0</v>
      </c>
      <c r="V436" s="236">
        <v>0</v>
      </c>
      <c r="W436" s="236">
        <v>0</v>
      </c>
      <c r="X436" s="236">
        <v>0</v>
      </c>
      <c r="Y436" s="236">
        <v>0</v>
      </c>
      <c r="Z436" s="236">
        <v>0</v>
      </c>
      <c r="AA436" s="236">
        <v>0</v>
      </c>
      <c r="AB436" s="236">
        <v>0</v>
      </c>
      <c r="AC436" s="236">
        <v>0</v>
      </c>
      <c r="AD436" s="236">
        <v>-8003.5829999999996</v>
      </c>
      <c r="AE436" s="236">
        <v>-51.981999999999999</v>
      </c>
      <c r="AF436" s="236">
        <v>-51.981999999999999</v>
      </c>
      <c r="AG436" s="236">
        <v>-32155.144</v>
      </c>
      <c r="AH436" s="236">
        <v>-32451.901999999998</v>
      </c>
      <c r="AI436" s="236">
        <v>-8384.5650000000005</v>
      </c>
      <c r="AJ436" s="236">
        <v>-432.964</v>
      </c>
      <c r="AK436" s="236">
        <v>0</v>
      </c>
      <c r="AL436" s="236">
        <v>0</v>
      </c>
      <c r="AM436" s="236">
        <v>0</v>
      </c>
      <c r="AN436" s="236">
        <v>-81532.122000000003</v>
      </c>
      <c r="AO436" s="236">
        <v>0</v>
      </c>
      <c r="AP436" s="236">
        <v>0</v>
      </c>
      <c r="AQ436" s="236">
        <v>0</v>
      </c>
      <c r="AR436" s="236">
        <v>0</v>
      </c>
      <c r="AS436" s="236">
        <v>0</v>
      </c>
      <c r="AT436" s="236">
        <v>0</v>
      </c>
      <c r="AU436" s="236">
        <v>0</v>
      </c>
      <c r="AV436" s="236">
        <v>0</v>
      </c>
      <c r="AW436" s="236">
        <v>0</v>
      </c>
      <c r="AX436" s="236">
        <v>0</v>
      </c>
      <c r="AY436" s="236">
        <v>0</v>
      </c>
      <c r="AZ436" s="236">
        <v>0</v>
      </c>
      <c r="BA436" s="236">
        <v>0</v>
      </c>
      <c r="BB436" s="236">
        <v>0</v>
      </c>
      <c r="BC436" s="236">
        <v>0</v>
      </c>
      <c r="BD436" s="236">
        <v>0</v>
      </c>
      <c r="BE436" s="236">
        <v>0</v>
      </c>
      <c r="BF436" s="236">
        <v>0</v>
      </c>
      <c r="BG436" s="236">
        <v>0</v>
      </c>
      <c r="BH436" s="236">
        <v>0</v>
      </c>
      <c r="BI436" s="236">
        <v>0</v>
      </c>
      <c r="BJ436" s="236">
        <v>0</v>
      </c>
      <c r="BK436" s="236">
        <v>0</v>
      </c>
      <c r="BL436" s="236">
        <v>0</v>
      </c>
      <c r="BM436" s="236">
        <v>0</v>
      </c>
      <c r="BN436" s="236">
        <v>0</v>
      </c>
      <c r="BO436" s="236">
        <v>0</v>
      </c>
      <c r="BP436" s="236">
        <v>0</v>
      </c>
      <c r="BQ436" s="236">
        <v>0</v>
      </c>
      <c r="BR436" s="236">
        <v>0</v>
      </c>
      <c r="BS436" s="236">
        <v>0</v>
      </c>
      <c r="BT436" s="236">
        <v>0</v>
      </c>
      <c r="BU436" s="236">
        <v>0</v>
      </c>
      <c r="BV436" s="236">
        <v>0</v>
      </c>
      <c r="BW436" s="236">
        <v>0</v>
      </c>
      <c r="BX436" s="236">
        <v>0</v>
      </c>
      <c r="BY436" s="236">
        <v>0</v>
      </c>
      <c r="BZ436" s="236">
        <v>0</v>
      </c>
      <c r="CA436" s="236">
        <v>0</v>
      </c>
      <c r="CB436" s="236">
        <v>0</v>
      </c>
      <c r="CC436" s="236">
        <v>0</v>
      </c>
      <c r="CD436" s="236">
        <v>0</v>
      </c>
      <c r="CE436" s="236">
        <v>0</v>
      </c>
      <c r="CF436" s="236">
        <v>0</v>
      </c>
      <c r="CG436" s="236">
        <v>0</v>
      </c>
      <c r="CH436" s="236">
        <v>0</v>
      </c>
      <c r="CI436" s="236">
        <v>0</v>
      </c>
      <c r="CJ436" s="236">
        <v>0</v>
      </c>
      <c r="CK436" s="236">
        <v>0</v>
      </c>
      <c r="CL436" s="236">
        <v>0</v>
      </c>
      <c r="CM436" s="236">
        <v>0</v>
      </c>
      <c r="CN436" s="236">
        <v>0</v>
      </c>
      <c r="CO436" s="236">
        <v>0</v>
      </c>
      <c r="CP436" s="236">
        <v>0</v>
      </c>
      <c r="CQ436" s="236">
        <v>0</v>
      </c>
      <c r="CR436" s="236">
        <v>0</v>
      </c>
      <c r="CS436" s="236">
        <v>0</v>
      </c>
      <c r="CT436" s="236">
        <v>0</v>
      </c>
      <c r="CU436" s="236">
        <v>0</v>
      </c>
      <c r="CV436" s="236">
        <v>0</v>
      </c>
      <c r="CW436" s="236">
        <v>0</v>
      </c>
      <c r="CX436" s="236">
        <v>0</v>
      </c>
      <c r="CY436" s="236">
        <v>0</v>
      </c>
      <c r="CZ436" s="236">
        <v>0</v>
      </c>
      <c r="DA436" s="236">
        <v>0</v>
      </c>
    </row>
    <row r="437" spans="1:105">
      <c r="A437" s="242" t="s">
        <v>1780</v>
      </c>
      <c r="B437" s="236">
        <v>0</v>
      </c>
      <c r="C437" s="236">
        <v>0</v>
      </c>
      <c r="D437" s="236">
        <v>0</v>
      </c>
      <c r="E437" s="236">
        <v>0</v>
      </c>
      <c r="F437" s="236">
        <v>0</v>
      </c>
      <c r="G437" s="236">
        <v>0</v>
      </c>
      <c r="H437" s="236">
        <v>0</v>
      </c>
      <c r="I437" s="236">
        <v>0</v>
      </c>
      <c r="J437" s="236">
        <v>0</v>
      </c>
      <c r="K437" s="236">
        <v>0</v>
      </c>
      <c r="L437" s="236">
        <v>0</v>
      </c>
      <c r="M437" s="236">
        <v>0</v>
      </c>
      <c r="N437" s="236">
        <v>0</v>
      </c>
      <c r="O437" s="236">
        <v>0</v>
      </c>
      <c r="P437" s="236">
        <v>0</v>
      </c>
      <c r="Q437" s="236">
        <v>0</v>
      </c>
      <c r="R437" s="236">
        <v>0</v>
      </c>
      <c r="S437" s="236">
        <v>0</v>
      </c>
      <c r="T437" s="236">
        <v>0</v>
      </c>
      <c r="U437" s="236">
        <v>0</v>
      </c>
      <c r="V437" s="236">
        <v>0</v>
      </c>
      <c r="W437" s="236">
        <v>0</v>
      </c>
      <c r="X437" s="236">
        <v>0</v>
      </c>
      <c r="Y437" s="236">
        <v>0</v>
      </c>
      <c r="Z437" s="236">
        <v>0</v>
      </c>
      <c r="AA437" s="236">
        <v>0</v>
      </c>
      <c r="AB437" s="236">
        <v>0</v>
      </c>
      <c r="AC437" s="236">
        <v>0</v>
      </c>
      <c r="AD437" s="236">
        <v>7919.6880000000001</v>
      </c>
      <c r="AE437" s="236">
        <v>-31.584</v>
      </c>
      <c r="AF437" s="236">
        <v>-31.913</v>
      </c>
      <c r="AG437" s="236">
        <v>31592.883000000002</v>
      </c>
      <c r="AH437" s="236">
        <v>31410.946</v>
      </c>
      <c r="AI437" s="236">
        <v>7686.4269999999997</v>
      </c>
      <c r="AJ437" s="236">
        <v>-265.17399999999998</v>
      </c>
      <c r="AK437" s="236">
        <v>0</v>
      </c>
      <c r="AL437" s="236">
        <v>0</v>
      </c>
      <c r="AM437" s="236">
        <v>0</v>
      </c>
      <c r="AN437" s="236">
        <v>78281.273000000001</v>
      </c>
      <c r="AO437" s="236">
        <v>0</v>
      </c>
      <c r="AP437" s="236">
        <v>0</v>
      </c>
      <c r="AQ437" s="236">
        <v>0</v>
      </c>
      <c r="AR437" s="236">
        <v>0</v>
      </c>
      <c r="AS437" s="236">
        <v>0</v>
      </c>
      <c r="AT437" s="236">
        <v>0</v>
      </c>
      <c r="AU437" s="236">
        <v>0</v>
      </c>
      <c r="AV437" s="236">
        <v>0</v>
      </c>
      <c r="AW437" s="236">
        <v>0</v>
      </c>
      <c r="AX437" s="236">
        <v>0</v>
      </c>
      <c r="AY437" s="236">
        <v>0</v>
      </c>
      <c r="AZ437" s="236">
        <v>0</v>
      </c>
      <c r="BA437" s="236">
        <v>0</v>
      </c>
      <c r="BB437" s="236">
        <v>0</v>
      </c>
      <c r="BC437" s="236">
        <v>0</v>
      </c>
      <c r="BD437" s="236">
        <v>0</v>
      </c>
      <c r="BE437" s="236">
        <v>0</v>
      </c>
      <c r="BF437" s="236">
        <v>0</v>
      </c>
      <c r="BG437" s="236">
        <v>0</v>
      </c>
      <c r="BH437" s="236">
        <v>0</v>
      </c>
      <c r="BI437" s="236">
        <v>0</v>
      </c>
      <c r="BJ437" s="236">
        <v>0</v>
      </c>
      <c r="BK437" s="236">
        <v>0</v>
      </c>
      <c r="BL437" s="236">
        <v>0</v>
      </c>
      <c r="BM437" s="236">
        <v>0</v>
      </c>
      <c r="BN437" s="236">
        <v>0</v>
      </c>
      <c r="BO437" s="236">
        <v>0</v>
      </c>
      <c r="BP437" s="236">
        <v>0</v>
      </c>
      <c r="BQ437" s="236">
        <v>0</v>
      </c>
      <c r="BR437" s="236">
        <v>0</v>
      </c>
      <c r="BS437" s="236">
        <v>0</v>
      </c>
      <c r="BT437" s="236">
        <v>0</v>
      </c>
      <c r="BU437" s="236">
        <v>0</v>
      </c>
      <c r="BV437" s="236">
        <v>0</v>
      </c>
      <c r="BW437" s="236">
        <v>0</v>
      </c>
      <c r="BX437" s="236">
        <v>0</v>
      </c>
      <c r="BY437" s="236">
        <v>0</v>
      </c>
      <c r="BZ437" s="236">
        <v>0</v>
      </c>
      <c r="CA437" s="236">
        <v>0</v>
      </c>
      <c r="CB437" s="236">
        <v>0</v>
      </c>
      <c r="CC437" s="236">
        <v>0</v>
      </c>
      <c r="CD437" s="236">
        <v>0</v>
      </c>
      <c r="CE437" s="236">
        <v>0</v>
      </c>
      <c r="CF437" s="236">
        <v>0</v>
      </c>
      <c r="CG437" s="236">
        <v>0</v>
      </c>
      <c r="CH437" s="236">
        <v>0</v>
      </c>
      <c r="CI437" s="236">
        <v>0</v>
      </c>
      <c r="CJ437" s="236">
        <v>0</v>
      </c>
      <c r="CK437" s="236">
        <v>0</v>
      </c>
      <c r="CL437" s="236">
        <v>0</v>
      </c>
      <c r="CM437" s="236">
        <v>0</v>
      </c>
      <c r="CN437" s="236">
        <v>0</v>
      </c>
      <c r="CO437" s="236">
        <v>0</v>
      </c>
      <c r="CP437" s="236">
        <v>0</v>
      </c>
      <c r="CQ437" s="236">
        <v>0</v>
      </c>
      <c r="CR437" s="236">
        <v>0</v>
      </c>
      <c r="CS437" s="236">
        <v>0</v>
      </c>
      <c r="CT437" s="236">
        <v>0</v>
      </c>
      <c r="CU437" s="236">
        <v>0</v>
      </c>
      <c r="CV437" s="236">
        <v>0</v>
      </c>
      <c r="CW437" s="236">
        <v>0</v>
      </c>
      <c r="CX437" s="236">
        <v>0</v>
      </c>
      <c r="CY437" s="236">
        <v>0</v>
      </c>
      <c r="CZ437" s="236">
        <v>0</v>
      </c>
      <c r="DA437" s="236">
        <v>0</v>
      </c>
    </row>
    <row r="438" spans="1:105">
      <c r="A438" s="242" t="s">
        <v>1781</v>
      </c>
      <c r="B438" s="236">
        <v>0</v>
      </c>
      <c r="C438" s="236">
        <v>0</v>
      </c>
      <c r="D438" s="236">
        <v>0</v>
      </c>
      <c r="E438" s="236">
        <v>0</v>
      </c>
      <c r="F438" s="236">
        <v>0</v>
      </c>
      <c r="G438" s="236">
        <v>0</v>
      </c>
      <c r="H438" s="236">
        <v>0</v>
      </c>
      <c r="I438" s="236">
        <v>0</v>
      </c>
      <c r="J438" s="236">
        <v>0</v>
      </c>
      <c r="K438" s="236">
        <v>0</v>
      </c>
      <c r="L438" s="236">
        <v>0</v>
      </c>
      <c r="M438" s="236">
        <v>0</v>
      </c>
      <c r="N438" s="236">
        <v>0</v>
      </c>
      <c r="O438" s="236">
        <v>0</v>
      </c>
      <c r="P438" s="236">
        <v>0</v>
      </c>
      <c r="Q438" s="236">
        <v>0</v>
      </c>
      <c r="R438" s="236">
        <v>0</v>
      </c>
      <c r="S438" s="236">
        <v>0</v>
      </c>
      <c r="T438" s="236">
        <v>0</v>
      </c>
      <c r="U438" s="236">
        <v>0</v>
      </c>
      <c r="V438" s="236">
        <v>0</v>
      </c>
      <c r="W438" s="236">
        <v>0</v>
      </c>
      <c r="X438" s="236">
        <v>0</v>
      </c>
      <c r="Y438" s="236">
        <v>0</v>
      </c>
      <c r="Z438" s="236">
        <v>0</v>
      </c>
      <c r="AA438" s="236">
        <v>0</v>
      </c>
      <c r="AB438" s="236">
        <v>0</v>
      </c>
      <c r="AC438" s="236">
        <v>0</v>
      </c>
      <c r="AD438" s="236">
        <v>0</v>
      </c>
      <c r="AE438" s="236">
        <v>0</v>
      </c>
      <c r="AF438" s="236">
        <v>0</v>
      </c>
      <c r="AG438" s="236">
        <v>0</v>
      </c>
      <c r="AH438" s="236">
        <v>0</v>
      </c>
      <c r="AI438" s="236">
        <v>0</v>
      </c>
      <c r="AJ438" s="236">
        <v>0</v>
      </c>
      <c r="AK438" s="236">
        <v>-28512048.697999999</v>
      </c>
      <c r="AL438" s="236">
        <v>0</v>
      </c>
      <c r="AM438" s="236">
        <v>0</v>
      </c>
      <c r="AN438" s="236">
        <v>-28512048.697999999</v>
      </c>
      <c r="AO438" s="236">
        <v>0</v>
      </c>
      <c r="AP438" s="236">
        <v>0</v>
      </c>
      <c r="AQ438" s="236">
        <v>0</v>
      </c>
      <c r="AR438" s="236">
        <v>0</v>
      </c>
      <c r="AS438" s="236">
        <v>0</v>
      </c>
      <c r="AT438" s="236">
        <v>0</v>
      </c>
      <c r="AU438" s="236">
        <v>0</v>
      </c>
      <c r="AV438" s="236">
        <v>0</v>
      </c>
      <c r="AW438" s="236">
        <v>0</v>
      </c>
      <c r="AX438" s="236">
        <v>0</v>
      </c>
      <c r="AY438" s="236">
        <v>0</v>
      </c>
      <c r="AZ438" s="236">
        <v>0</v>
      </c>
      <c r="BA438" s="236">
        <v>0</v>
      </c>
      <c r="BB438" s="236">
        <v>0</v>
      </c>
      <c r="BC438" s="236">
        <v>0</v>
      </c>
      <c r="BD438" s="236">
        <v>0</v>
      </c>
      <c r="BE438" s="236">
        <v>0</v>
      </c>
      <c r="BF438" s="236">
        <v>0</v>
      </c>
      <c r="BG438" s="236">
        <v>0</v>
      </c>
      <c r="BH438" s="236">
        <v>0</v>
      </c>
      <c r="BI438" s="236">
        <v>0</v>
      </c>
      <c r="BJ438" s="236">
        <v>0</v>
      </c>
      <c r="BK438" s="236">
        <v>0</v>
      </c>
      <c r="BL438" s="236">
        <v>0</v>
      </c>
      <c r="BM438" s="236">
        <v>0</v>
      </c>
      <c r="BN438" s="236">
        <v>0</v>
      </c>
      <c r="BO438" s="236">
        <v>0</v>
      </c>
      <c r="BP438" s="236">
        <v>0</v>
      </c>
      <c r="BQ438" s="236">
        <v>0</v>
      </c>
      <c r="BR438" s="236">
        <v>0</v>
      </c>
      <c r="BS438" s="236">
        <v>0</v>
      </c>
      <c r="BT438" s="236">
        <v>0</v>
      </c>
      <c r="BU438" s="236">
        <v>0</v>
      </c>
      <c r="BV438" s="236">
        <v>0</v>
      </c>
      <c r="BW438" s="236">
        <v>0</v>
      </c>
      <c r="BX438" s="236">
        <v>0</v>
      </c>
      <c r="BY438" s="236">
        <v>0</v>
      </c>
      <c r="BZ438" s="236">
        <v>0</v>
      </c>
      <c r="CA438" s="236">
        <v>0</v>
      </c>
      <c r="CB438" s="236">
        <v>0</v>
      </c>
      <c r="CC438" s="236">
        <v>0</v>
      </c>
      <c r="CD438" s="236">
        <v>0</v>
      </c>
      <c r="CE438" s="236">
        <v>0</v>
      </c>
      <c r="CF438" s="236">
        <v>0</v>
      </c>
      <c r="CG438" s="236">
        <v>0</v>
      </c>
      <c r="CH438" s="236">
        <v>0</v>
      </c>
      <c r="CI438" s="236">
        <v>0</v>
      </c>
      <c r="CJ438" s="236">
        <v>0</v>
      </c>
      <c r="CK438" s="236">
        <v>0</v>
      </c>
      <c r="CL438" s="236">
        <v>0</v>
      </c>
      <c r="CM438" s="236">
        <v>0</v>
      </c>
      <c r="CN438" s="236">
        <v>0</v>
      </c>
      <c r="CO438" s="236">
        <v>0</v>
      </c>
      <c r="CP438" s="236">
        <v>0</v>
      </c>
      <c r="CQ438" s="236">
        <v>0</v>
      </c>
      <c r="CR438" s="236">
        <v>0</v>
      </c>
      <c r="CS438" s="236">
        <v>0</v>
      </c>
      <c r="CT438" s="236">
        <v>0</v>
      </c>
      <c r="CU438" s="236">
        <v>0</v>
      </c>
      <c r="CV438" s="236">
        <v>0</v>
      </c>
      <c r="CW438" s="236">
        <v>0</v>
      </c>
      <c r="CX438" s="236">
        <v>0</v>
      </c>
      <c r="CY438" s="236">
        <v>0</v>
      </c>
      <c r="CZ438" s="236">
        <v>0</v>
      </c>
      <c r="DA438" s="236">
        <v>0</v>
      </c>
    </row>
    <row r="439" spans="1:105">
      <c r="A439" s="242" t="s">
        <v>1782</v>
      </c>
      <c r="B439" s="236">
        <v>0</v>
      </c>
      <c r="C439" s="236">
        <v>0</v>
      </c>
      <c r="D439" s="236">
        <v>0</v>
      </c>
      <c r="E439" s="236">
        <v>0</v>
      </c>
      <c r="F439" s="236">
        <v>0</v>
      </c>
      <c r="G439" s="236">
        <v>0</v>
      </c>
      <c r="H439" s="236">
        <v>0</v>
      </c>
      <c r="I439" s="236">
        <v>0</v>
      </c>
      <c r="J439" s="236">
        <v>0</v>
      </c>
      <c r="K439" s="236">
        <v>0</v>
      </c>
      <c r="L439" s="236">
        <v>0</v>
      </c>
      <c r="M439" s="236">
        <v>0</v>
      </c>
      <c r="N439" s="236">
        <v>0</v>
      </c>
      <c r="O439" s="236">
        <v>0</v>
      </c>
      <c r="P439" s="236">
        <v>0</v>
      </c>
      <c r="Q439" s="236">
        <v>0</v>
      </c>
      <c r="R439" s="236">
        <v>0</v>
      </c>
      <c r="S439" s="236">
        <v>0</v>
      </c>
      <c r="T439" s="236">
        <v>0</v>
      </c>
      <c r="U439" s="236">
        <v>0</v>
      </c>
      <c r="V439" s="236">
        <v>0</v>
      </c>
      <c r="W439" s="236">
        <v>0</v>
      </c>
      <c r="X439" s="236">
        <v>0</v>
      </c>
      <c r="Y439" s="236">
        <v>0</v>
      </c>
      <c r="Z439" s="236">
        <v>0</v>
      </c>
      <c r="AA439" s="236">
        <v>0</v>
      </c>
      <c r="AB439" s="236">
        <v>0</v>
      </c>
      <c r="AC439" s="236">
        <v>0</v>
      </c>
      <c r="AD439" s="236">
        <v>186327.39825</v>
      </c>
      <c r="AE439" s="236">
        <v>168282.00396</v>
      </c>
      <c r="AF439" s="236">
        <v>287637.86288999999</v>
      </c>
      <c r="AG439" s="236">
        <v>126615.96107999999</v>
      </c>
      <c r="AH439" s="236">
        <v>405374.62664999999</v>
      </c>
      <c r="AI439" s="236">
        <v>379163.34497999999</v>
      </c>
      <c r="AJ439" s="236">
        <v>180543.08327999999</v>
      </c>
      <c r="AK439" s="236">
        <v>-1733944.27511449</v>
      </c>
      <c r="AL439" s="236">
        <v>-1.1449199821799899E-4</v>
      </c>
      <c r="AM439" s="236">
        <v>-1.1449199821799899E-4</v>
      </c>
      <c r="AN439" s="236">
        <v>5.7465239018201801E-3</v>
      </c>
      <c r="AO439" s="236">
        <v>0</v>
      </c>
      <c r="AP439" s="236">
        <v>0</v>
      </c>
      <c r="AQ439" s="236">
        <v>0</v>
      </c>
      <c r="AR439" s="236">
        <v>0</v>
      </c>
      <c r="AS439" s="236">
        <v>0</v>
      </c>
      <c r="AT439" s="236">
        <v>0</v>
      </c>
      <c r="AU439" s="236">
        <v>0</v>
      </c>
      <c r="AV439" s="236">
        <v>0</v>
      </c>
      <c r="AW439" s="236">
        <v>0</v>
      </c>
      <c r="AX439" s="236">
        <v>0</v>
      </c>
      <c r="AY439" s="236">
        <v>0</v>
      </c>
      <c r="AZ439" s="236">
        <v>0</v>
      </c>
      <c r="BA439" s="236">
        <v>0</v>
      </c>
      <c r="BB439" s="236">
        <v>0</v>
      </c>
      <c r="BC439" s="236">
        <v>0</v>
      </c>
      <c r="BD439" s="236">
        <v>0</v>
      </c>
      <c r="BE439" s="236">
        <v>0</v>
      </c>
      <c r="BF439" s="236">
        <v>0</v>
      </c>
      <c r="BG439" s="236">
        <v>0</v>
      </c>
      <c r="BH439" s="236">
        <v>0</v>
      </c>
      <c r="BI439" s="236">
        <v>0</v>
      </c>
      <c r="BJ439" s="236">
        <v>0</v>
      </c>
      <c r="BK439" s="236">
        <v>0</v>
      </c>
      <c r="BL439" s="236">
        <v>0</v>
      </c>
      <c r="BM439" s="236">
        <v>0</v>
      </c>
      <c r="BN439" s="236">
        <v>0</v>
      </c>
      <c r="BO439" s="236">
        <v>0</v>
      </c>
      <c r="BP439" s="236">
        <v>0</v>
      </c>
      <c r="BQ439" s="236">
        <v>0</v>
      </c>
      <c r="BR439" s="236">
        <v>0</v>
      </c>
      <c r="BS439" s="236">
        <v>0</v>
      </c>
      <c r="BT439" s="236">
        <v>0</v>
      </c>
      <c r="BU439" s="236">
        <v>0</v>
      </c>
      <c r="BV439" s="236">
        <v>0</v>
      </c>
      <c r="BW439" s="236">
        <v>0</v>
      </c>
      <c r="BX439" s="236">
        <v>0</v>
      </c>
      <c r="BY439" s="236">
        <v>0</v>
      </c>
      <c r="BZ439" s="236">
        <v>0</v>
      </c>
      <c r="CA439" s="236">
        <v>0</v>
      </c>
      <c r="CB439" s="236">
        <v>0</v>
      </c>
      <c r="CC439" s="236">
        <v>0</v>
      </c>
      <c r="CD439" s="236">
        <v>0</v>
      </c>
      <c r="CE439" s="236">
        <v>0</v>
      </c>
      <c r="CF439" s="236">
        <v>0</v>
      </c>
      <c r="CG439" s="236">
        <v>0</v>
      </c>
      <c r="CH439" s="236">
        <v>0</v>
      </c>
      <c r="CI439" s="236">
        <v>0</v>
      </c>
      <c r="CJ439" s="236">
        <v>0</v>
      </c>
      <c r="CK439" s="236">
        <v>0</v>
      </c>
      <c r="CL439" s="236">
        <v>0</v>
      </c>
      <c r="CM439" s="236">
        <v>0</v>
      </c>
      <c r="CN439" s="236">
        <v>0</v>
      </c>
      <c r="CO439" s="236">
        <v>0</v>
      </c>
      <c r="CP439" s="236">
        <v>0</v>
      </c>
      <c r="CQ439" s="236">
        <v>0</v>
      </c>
      <c r="CR439" s="236">
        <v>0</v>
      </c>
      <c r="CS439" s="236">
        <v>0</v>
      </c>
      <c r="CT439" s="236">
        <v>0</v>
      </c>
      <c r="CU439" s="236">
        <v>0</v>
      </c>
      <c r="CV439" s="236">
        <v>0</v>
      </c>
      <c r="CW439" s="236">
        <v>0</v>
      </c>
      <c r="CX439" s="236">
        <v>0</v>
      </c>
      <c r="CY439" s="236">
        <v>0</v>
      </c>
      <c r="CZ439" s="236">
        <v>0</v>
      </c>
      <c r="DA439" s="236">
        <v>0</v>
      </c>
    </row>
    <row r="440" spans="1:105">
      <c r="A440" s="251" t="s">
        <v>1783</v>
      </c>
      <c r="B440" s="252">
        <v>0</v>
      </c>
      <c r="C440" s="252">
        <v>0</v>
      </c>
      <c r="D440" s="252">
        <v>0</v>
      </c>
      <c r="E440" s="252">
        <v>0</v>
      </c>
      <c r="F440" s="252">
        <v>0</v>
      </c>
      <c r="G440" s="252">
        <v>0</v>
      </c>
      <c r="H440" s="252">
        <v>0</v>
      </c>
      <c r="I440" s="252">
        <v>0</v>
      </c>
      <c r="J440" s="252">
        <v>0</v>
      </c>
      <c r="K440" s="252">
        <v>0</v>
      </c>
      <c r="L440" s="252">
        <v>0</v>
      </c>
      <c r="M440" s="252">
        <v>0</v>
      </c>
      <c r="N440" s="252">
        <v>0</v>
      </c>
      <c r="O440" s="252">
        <v>0</v>
      </c>
      <c r="P440" s="252">
        <v>0</v>
      </c>
      <c r="Q440" s="252">
        <v>0</v>
      </c>
      <c r="R440" s="252">
        <v>0</v>
      </c>
      <c r="S440" s="252">
        <v>0</v>
      </c>
      <c r="T440" s="252">
        <v>0</v>
      </c>
      <c r="U440" s="252">
        <v>0</v>
      </c>
      <c r="V440" s="252">
        <v>0</v>
      </c>
      <c r="W440" s="252">
        <v>0</v>
      </c>
      <c r="X440" s="252">
        <v>0</v>
      </c>
      <c r="Y440" s="252">
        <v>0</v>
      </c>
      <c r="Z440" s="252">
        <v>0</v>
      </c>
      <c r="AA440" s="252">
        <v>0</v>
      </c>
      <c r="AB440" s="252">
        <v>0</v>
      </c>
      <c r="AC440" s="252">
        <v>0</v>
      </c>
      <c r="AD440" s="252">
        <v>3156336.7342500002</v>
      </c>
      <c r="AE440" s="252">
        <v>2912967.46496</v>
      </c>
      <c r="AF440" s="252">
        <v>4941079.0048900004</v>
      </c>
      <c r="AG440" s="252">
        <v>2292387.1000799998</v>
      </c>
      <c r="AH440" s="252">
        <v>6984146.1406500004</v>
      </c>
      <c r="AI440" s="252">
        <v>6613097.1279800003</v>
      </c>
      <c r="AJ440" s="252">
        <v>3345979.4062800002</v>
      </c>
      <c r="AK440" s="252">
        <v>-30245992.973114401</v>
      </c>
      <c r="AL440" s="252">
        <v>-1.1449199821799899E-4</v>
      </c>
      <c r="AM440" s="252">
        <v>-1.1449199821799899E-4</v>
      </c>
      <c r="AN440" s="252">
        <v>5.7465269286185502E-3</v>
      </c>
      <c r="AO440" s="252">
        <v>0</v>
      </c>
      <c r="AP440" s="252">
        <v>0</v>
      </c>
      <c r="AQ440" s="252">
        <v>0</v>
      </c>
      <c r="AR440" s="252">
        <v>0</v>
      </c>
      <c r="AS440" s="252">
        <v>0</v>
      </c>
      <c r="AT440" s="252">
        <v>0</v>
      </c>
      <c r="AU440" s="252">
        <v>0</v>
      </c>
      <c r="AV440" s="252">
        <v>0</v>
      </c>
      <c r="AW440" s="252">
        <v>0</v>
      </c>
      <c r="AX440" s="252">
        <v>0</v>
      </c>
      <c r="AY440" s="252">
        <v>0</v>
      </c>
      <c r="AZ440" s="252">
        <v>0</v>
      </c>
      <c r="BA440" s="252">
        <v>0</v>
      </c>
      <c r="BB440" s="252">
        <v>0</v>
      </c>
      <c r="BC440" s="252">
        <v>0</v>
      </c>
      <c r="BD440" s="252">
        <v>0</v>
      </c>
      <c r="BE440" s="252">
        <v>0</v>
      </c>
      <c r="BF440" s="252">
        <v>0</v>
      </c>
      <c r="BG440" s="252">
        <v>0</v>
      </c>
      <c r="BH440" s="252">
        <v>0</v>
      </c>
      <c r="BI440" s="252">
        <v>0</v>
      </c>
      <c r="BJ440" s="252">
        <v>0</v>
      </c>
      <c r="BK440" s="252">
        <v>0</v>
      </c>
      <c r="BL440" s="252">
        <v>0</v>
      </c>
      <c r="BM440" s="252">
        <v>0</v>
      </c>
      <c r="BN440" s="252">
        <v>0</v>
      </c>
      <c r="BO440" s="252">
        <v>0</v>
      </c>
      <c r="BP440" s="252">
        <v>0</v>
      </c>
      <c r="BQ440" s="252">
        <v>0</v>
      </c>
      <c r="BR440" s="252">
        <v>0</v>
      </c>
      <c r="BS440" s="252">
        <v>0</v>
      </c>
      <c r="BT440" s="252">
        <v>0</v>
      </c>
      <c r="BU440" s="252">
        <v>0</v>
      </c>
      <c r="BV440" s="252">
        <v>0</v>
      </c>
      <c r="BW440" s="252">
        <v>0</v>
      </c>
      <c r="BX440" s="252">
        <v>0</v>
      </c>
      <c r="BY440" s="252">
        <v>0</v>
      </c>
      <c r="BZ440" s="252">
        <v>0</v>
      </c>
      <c r="CA440" s="252">
        <v>0</v>
      </c>
      <c r="CB440" s="252">
        <v>0</v>
      </c>
      <c r="CC440" s="252">
        <v>0</v>
      </c>
      <c r="CD440" s="252">
        <v>0</v>
      </c>
      <c r="CE440" s="252">
        <v>0</v>
      </c>
      <c r="CF440" s="252">
        <v>0</v>
      </c>
      <c r="CG440" s="252">
        <v>0</v>
      </c>
      <c r="CH440" s="252">
        <v>0</v>
      </c>
      <c r="CI440" s="252">
        <v>0</v>
      </c>
      <c r="CJ440" s="252">
        <v>0</v>
      </c>
      <c r="CK440" s="252">
        <v>0</v>
      </c>
      <c r="CL440" s="252">
        <v>0</v>
      </c>
      <c r="CM440" s="252">
        <v>0</v>
      </c>
      <c r="CN440" s="252">
        <v>0</v>
      </c>
      <c r="CO440" s="252">
        <v>0</v>
      </c>
      <c r="CP440" s="252">
        <v>0</v>
      </c>
      <c r="CQ440" s="252">
        <v>0</v>
      </c>
      <c r="CR440" s="252">
        <v>0</v>
      </c>
      <c r="CS440" s="252">
        <v>0</v>
      </c>
      <c r="CT440" s="252">
        <v>0</v>
      </c>
      <c r="CU440" s="252">
        <v>0</v>
      </c>
      <c r="CV440" s="252">
        <v>0</v>
      </c>
      <c r="CW440" s="252">
        <v>0</v>
      </c>
      <c r="CX440" s="252">
        <v>0</v>
      </c>
      <c r="CY440" s="252">
        <v>0</v>
      </c>
      <c r="CZ440" s="252">
        <v>0</v>
      </c>
      <c r="DA440" s="252">
        <v>0</v>
      </c>
    </row>
    <row r="442" spans="1:105">
      <c r="A442" s="242" t="s">
        <v>1784</v>
      </c>
      <c r="B442" s="236">
        <v>0</v>
      </c>
      <c r="C442" s="236">
        <v>0</v>
      </c>
      <c r="D442" s="236">
        <v>0</v>
      </c>
      <c r="E442" s="236">
        <v>0</v>
      </c>
      <c r="F442" s="236">
        <v>0</v>
      </c>
      <c r="G442" s="236">
        <v>0</v>
      </c>
      <c r="H442" s="236">
        <v>0</v>
      </c>
      <c r="I442" s="236">
        <v>0</v>
      </c>
      <c r="J442" s="236">
        <v>0</v>
      </c>
      <c r="K442" s="236">
        <v>0</v>
      </c>
      <c r="L442" s="236">
        <v>0</v>
      </c>
      <c r="M442" s="236">
        <v>0</v>
      </c>
      <c r="N442" s="236">
        <v>0</v>
      </c>
      <c r="O442" s="236">
        <v>0</v>
      </c>
      <c r="P442" s="236">
        <v>0</v>
      </c>
      <c r="Q442" s="236">
        <v>0</v>
      </c>
      <c r="R442" s="236">
        <v>0</v>
      </c>
      <c r="S442" s="236">
        <v>0</v>
      </c>
      <c r="T442" s="236">
        <v>0</v>
      </c>
      <c r="U442" s="236">
        <v>0</v>
      </c>
      <c r="V442" s="236">
        <v>0</v>
      </c>
      <c r="W442" s="236">
        <v>0</v>
      </c>
      <c r="X442" s="236">
        <v>0</v>
      </c>
      <c r="Y442" s="236">
        <v>0</v>
      </c>
      <c r="Z442" s="236">
        <v>0</v>
      </c>
      <c r="AA442" s="236">
        <v>0</v>
      </c>
      <c r="AB442" s="236">
        <v>0</v>
      </c>
      <c r="AC442" s="236">
        <v>0</v>
      </c>
      <c r="AD442" s="236">
        <v>-3105456</v>
      </c>
      <c r="AE442" s="236">
        <v>-2804701</v>
      </c>
      <c r="AF442" s="236">
        <v>-4793964</v>
      </c>
      <c r="AG442" s="236">
        <v>-2110266</v>
      </c>
      <c r="AH442" s="236">
        <v>-6756244</v>
      </c>
      <c r="AI442" s="236">
        <v>-6319389</v>
      </c>
      <c r="AJ442" s="236">
        <v>-3009052</v>
      </c>
      <c r="AK442" s="236">
        <v>28899071.251908202</v>
      </c>
      <c r="AL442" s="236">
        <v>1.9081999702999901E-3</v>
      </c>
      <c r="AM442" s="236">
        <v>1.9081999702999901E-3</v>
      </c>
      <c r="AN442" s="236">
        <v>-0.74427539460981795</v>
      </c>
      <c r="AO442" s="236">
        <v>0</v>
      </c>
      <c r="AP442" s="236">
        <v>0</v>
      </c>
      <c r="AQ442" s="236">
        <v>0</v>
      </c>
      <c r="AR442" s="236">
        <v>0</v>
      </c>
      <c r="AS442" s="236">
        <v>0</v>
      </c>
      <c r="AT442" s="236">
        <v>0</v>
      </c>
      <c r="AU442" s="236">
        <v>0</v>
      </c>
      <c r="AV442" s="236">
        <v>0</v>
      </c>
      <c r="AW442" s="236">
        <v>0</v>
      </c>
      <c r="AX442" s="236">
        <v>0</v>
      </c>
      <c r="AY442" s="236">
        <v>0</v>
      </c>
      <c r="AZ442" s="236">
        <v>0</v>
      </c>
      <c r="BA442" s="236">
        <v>0</v>
      </c>
      <c r="BB442" s="236">
        <v>0</v>
      </c>
      <c r="BC442" s="236">
        <v>0</v>
      </c>
      <c r="BD442" s="236">
        <v>0</v>
      </c>
      <c r="BE442" s="236">
        <v>0</v>
      </c>
      <c r="BF442" s="236">
        <v>0</v>
      </c>
      <c r="BG442" s="236">
        <v>0</v>
      </c>
      <c r="BH442" s="236">
        <v>0</v>
      </c>
      <c r="BI442" s="236">
        <v>0</v>
      </c>
      <c r="BJ442" s="236">
        <v>0</v>
      </c>
      <c r="BK442" s="236">
        <v>0</v>
      </c>
      <c r="BL442" s="236">
        <v>0</v>
      </c>
      <c r="BM442" s="236">
        <v>0</v>
      </c>
      <c r="BN442" s="236">
        <v>0</v>
      </c>
      <c r="BO442" s="236">
        <v>0</v>
      </c>
      <c r="BP442" s="236">
        <v>0</v>
      </c>
      <c r="BQ442" s="236">
        <v>0</v>
      </c>
      <c r="BR442" s="236">
        <v>0</v>
      </c>
      <c r="BS442" s="236">
        <v>0</v>
      </c>
      <c r="BT442" s="236">
        <v>0</v>
      </c>
      <c r="BU442" s="236">
        <v>0</v>
      </c>
      <c r="BV442" s="236">
        <v>0</v>
      </c>
      <c r="BW442" s="236">
        <v>0</v>
      </c>
      <c r="BX442" s="236">
        <v>0</v>
      </c>
      <c r="BY442" s="236">
        <v>0</v>
      </c>
      <c r="BZ442" s="236">
        <v>0</v>
      </c>
      <c r="CA442" s="236">
        <v>0</v>
      </c>
      <c r="CB442" s="236">
        <v>0</v>
      </c>
      <c r="CC442" s="236">
        <v>0</v>
      </c>
      <c r="CD442" s="236">
        <v>0</v>
      </c>
      <c r="CE442" s="236">
        <v>0</v>
      </c>
      <c r="CF442" s="236">
        <v>0</v>
      </c>
      <c r="CG442" s="236">
        <v>0</v>
      </c>
      <c r="CH442" s="236">
        <v>0</v>
      </c>
      <c r="CI442" s="236">
        <v>0</v>
      </c>
      <c r="CJ442" s="236">
        <v>0</v>
      </c>
      <c r="CK442" s="236">
        <v>0</v>
      </c>
      <c r="CL442" s="236">
        <v>0</v>
      </c>
      <c r="CM442" s="236">
        <v>0</v>
      </c>
      <c r="CN442" s="236">
        <v>0</v>
      </c>
      <c r="CO442" s="236">
        <v>0</v>
      </c>
      <c r="CP442" s="236">
        <v>0</v>
      </c>
      <c r="CQ442" s="236">
        <v>0</v>
      </c>
      <c r="CR442" s="236">
        <v>0</v>
      </c>
      <c r="CS442" s="236">
        <v>0</v>
      </c>
      <c r="CT442" s="236">
        <v>0</v>
      </c>
      <c r="CU442" s="236">
        <v>0</v>
      </c>
      <c r="CV442" s="236">
        <v>0</v>
      </c>
      <c r="CW442" s="236">
        <v>0</v>
      </c>
      <c r="CX442" s="236">
        <v>0</v>
      </c>
      <c r="CY442" s="236">
        <v>0</v>
      </c>
      <c r="CZ442" s="236">
        <v>0</v>
      </c>
      <c r="DA442" s="236">
        <v>0</v>
      </c>
    </row>
    <row r="443" spans="1:105">
      <c r="A443" s="242" t="s">
        <v>1785</v>
      </c>
      <c r="B443" s="236">
        <v>0</v>
      </c>
      <c r="C443" s="236">
        <v>0</v>
      </c>
      <c r="D443" s="236">
        <v>0</v>
      </c>
      <c r="E443" s="236">
        <v>0</v>
      </c>
      <c r="F443" s="236">
        <v>0</v>
      </c>
      <c r="G443" s="236">
        <v>0</v>
      </c>
      <c r="H443" s="236">
        <v>0</v>
      </c>
      <c r="I443" s="236">
        <v>0</v>
      </c>
      <c r="J443" s="236">
        <v>0</v>
      </c>
      <c r="K443" s="236">
        <v>0</v>
      </c>
      <c r="L443" s="236">
        <v>0</v>
      </c>
      <c r="M443" s="236">
        <v>0</v>
      </c>
      <c r="N443" s="236">
        <v>0</v>
      </c>
      <c r="O443" s="236">
        <v>0</v>
      </c>
      <c r="P443" s="236">
        <v>0</v>
      </c>
      <c r="Q443" s="236">
        <v>0</v>
      </c>
      <c r="R443" s="236">
        <v>0</v>
      </c>
      <c r="S443" s="236">
        <v>0</v>
      </c>
      <c r="T443" s="236">
        <v>0</v>
      </c>
      <c r="U443" s="236">
        <v>0</v>
      </c>
      <c r="V443" s="236">
        <v>0</v>
      </c>
      <c r="W443" s="236">
        <v>0</v>
      </c>
      <c r="X443" s="236">
        <v>0</v>
      </c>
      <c r="Y443" s="236">
        <v>0</v>
      </c>
      <c r="Z443" s="236">
        <v>0</v>
      </c>
      <c r="AA443" s="236">
        <v>0</v>
      </c>
      <c r="AB443" s="236">
        <v>0</v>
      </c>
      <c r="AC443" s="236">
        <v>0</v>
      </c>
      <c r="AD443" s="236">
        <v>3156336.7342500002</v>
      </c>
      <c r="AE443" s="236">
        <v>2912967.46496</v>
      </c>
      <c r="AF443" s="236">
        <v>4941079.0048900004</v>
      </c>
      <c r="AG443" s="236">
        <v>2292387.1000799998</v>
      </c>
      <c r="AH443" s="236">
        <v>6984146.1406500004</v>
      </c>
      <c r="AI443" s="236">
        <v>6613097.1279800003</v>
      </c>
      <c r="AJ443" s="236">
        <v>3345979.4062800002</v>
      </c>
      <c r="AK443" s="236">
        <v>-30245992.973114401</v>
      </c>
      <c r="AL443" s="236">
        <v>-1.1449199821799899E-4</v>
      </c>
      <c r="AM443" s="236">
        <v>-1.1449199821799899E-4</v>
      </c>
      <c r="AN443" s="236">
        <v>5.7465269286185502E-3</v>
      </c>
      <c r="AO443" s="236">
        <v>0</v>
      </c>
      <c r="AP443" s="236">
        <v>0</v>
      </c>
      <c r="AQ443" s="236">
        <v>0</v>
      </c>
      <c r="AR443" s="236">
        <v>0</v>
      </c>
      <c r="AS443" s="236">
        <v>0</v>
      </c>
      <c r="AT443" s="236">
        <v>0</v>
      </c>
      <c r="AU443" s="236">
        <v>0</v>
      </c>
      <c r="AV443" s="236">
        <v>0</v>
      </c>
      <c r="AW443" s="236">
        <v>0</v>
      </c>
      <c r="AX443" s="236">
        <v>0</v>
      </c>
      <c r="AY443" s="236">
        <v>0</v>
      </c>
      <c r="AZ443" s="236">
        <v>0</v>
      </c>
      <c r="BA443" s="236">
        <v>0</v>
      </c>
      <c r="BB443" s="236">
        <v>0</v>
      </c>
      <c r="BC443" s="236">
        <v>0</v>
      </c>
      <c r="BD443" s="236">
        <v>0</v>
      </c>
      <c r="BE443" s="236">
        <v>0</v>
      </c>
      <c r="BF443" s="236">
        <v>0</v>
      </c>
      <c r="BG443" s="236">
        <v>0</v>
      </c>
      <c r="BH443" s="236">
        <v>0</v>
      </c>
      <c r="BI443" s="236">
        <v>0</v>
      </c>
      <c r="BJ443" s="236">
        <v>0</v>
      </c>
      <c r="BK443" s="236">
        <v>0</v>
      </c>
      <c r="BL443" s="236">
        <v>0</v>
      </c>
      <c r="BM443" s="236">
        <v>0</v>
      </c>
      <c r="BN443" s="236">
        <v>0</v>
      </c>
      <c r="BO443" s="236">
        <v>0</v>
      </c>
      <c r="BP443" s="236">
        <v>0</v>
      </c>
      <c r="BQ443" s="236">
        <v>0</v>
      </c>
      <c r="BR443" s="236">
        <v>0</v>
      </c>
      <c r="BS443" s="236">
        <v>0</v>
      </c>
      <c r="BT443" s="236">
        <v>0</v>
      </c>
      <c r="BU443" s="236">
        <v>0</v>
      </c>
      <c r="BV443" s="236">
        <v>0</v>
      </c>
      <c r="BW443" s="236">
        <v>0</v>
      </c>
      <c r="BX443" s="236">
        <v>0</v>
      </c>
      <c r="BY443" s="236">
        <v>0</v>
      </c>
      <c r="BZ443" s="236">
        <v>0</v>
      </c>
      <c r="CA443" s="236">
        <v>0</v>
      </c>
      <c r="CB443" s="236">
        <v>0</v>
      </c>
      <c r="CC443" s="236">
        <v>0</v>
      </c>
      <c r="CD443" s="236">
        <v>0</v>
      </c>
      <c r="CE443" s="236">
        <v>0</v>
      </c>
      <c r="CF443" s="236">
        <v>0</v>
      </c>
      <c r="CG443" s="236">
        <v>0</v>
      </c>
      <c r="CH443" s="236">
        <v>0</v>
      </c>
      <c r="CI443" s="236">
        <v>0</v>
      </c>
      <c r="CJ443" s="236">
        <v>0</v>
      </c>
      <c r="CK443" s="236">
        <v>0</v>
      </c>
      <c r="CL443" s="236">
        <v>0</v>
      </c>
      <c r="CM443" s="236">
        <v>0</v>
      </c>
      <c r="CN443" s="236">
        <v>0</v>
      </c>
      <c r="CO443" s="236">
        <v>0</v>
      </c>
      <c r="CP443" s="236">
        <v>0</v>
      </c>
      <c r="CQ443" s="236">
        <v>0</v>
      </c>
      <c r="CR443" s="236">
        <v>0</v>
      </c>
      <c r="CS443" s="236">
        <v>0</v>
      </c>
      <c r="CT443" s="236">
        <v>0</v>
      </c>
      <c r="CU443" s="236">
        <v>0</v>
      </c>
      <c r="CV443" s="236">
        <v>0</v>
      </c>
      <c r="CW443" s="236">
        <v>0</v>
      </c>
      <c r="CX443" s="236">
        <v>0</v>
      </c>
      <c r="CY443" s="236">
        <v>0</v>
      </c>
      <c r="CZ443" s="236">
        <v>0</v>
      </c>
      <c r="DA443" s="236">
        <v>0</v>
      </c>
    </row>
    <row r="444" spans="1:105" ht="12" thickBot="1">
      <c r="A444" s="251" t="s">
        <v>1786</v>
      </c>
      <c r="B444" s="253">
        <v>0</v>
      </c>
      <c r="C444" s="253">
        <v>0</v>
      </c>
      <c r="D444" s="253">
        <v>0</v>
      </c>
      <c r="E444" s="253">
        <v>0</v>
      </c>
      <c r="F444" s="253">
        <v>0</v>
      </c>
      <c r="G444" s="253">
        <v>0</v>
      </c>
      <c r="H444" s="253">
        <v>0</v>
      </c>
      <c r="I444" s="253">
        <v>0</v>
      </c>
      <c r="J444" s="253">
        <v>0</v>
      </c>
      <c r="K444" s="253">
        <v>0</v>
      </c>
      <c r="L444" s="253">
        <v>0</v>
      </c>
      <c r="M444" s="253">
        <v>0</v>
      </c>
      <c r="N444" s="253">
        <v>0</v>
      </c>
      <c r="O444" s="253">
        <v>0</v>
      </c>
      <c r="P444" s="253">
        <v>0</v>
      </c>
      <c r="Q444" s="253">
        <v>0</v>
      </c>
      <c r="R444" s="253">
        <v>0</v>
      </c>
      <c r="S444" s="253">
        <v>0</v>
      </c>
      <c r="T444" s="253">
        <v>0</v>
      </c>
      <c r="U444" s="253">
        <v>0</v>
      </c>
      <c r="V444" s="253">
        <v>0</v>
      </c>
      <c r="W444" s="253">
        <v>0</v>
      </c>
      <c r="X444" s="253">
        <v>0</v>
      </c>
      <c r="Y444" s="253">
        <v>0</v>
      </c>
      <c r="Z444" s="253">
        <v>0</v>
      </c>
      <c r="AA444" s="253">
        <v>0</v>
      </c>
      <c r="AB444" s="253">
        <v>0</v>
      </c>
      <c r="AC444" s="253">
        <v>0</v>
      </c>
      <c r="AD444" s="253">
        <v>50880.734250000598</v>
      </c>
      <c r="AE444" s="253">
        <v>108266.46496</v>
      </c>
      <c r="AF444" s="253">
        <v>147115.004890001</v>
      </c>
      <c r="AG444" s="253">
        <v>182121.10008</v>
      </c>
      <c r="AH444" s="253">
        <v>227902.14065000101</v>
      </c>
      <c r="AI444" s="253">
        <v>293708.12798000098</v>
      </c>
      <c r="AJ444" s="253">
        <v>336927.40628</v>
      </c>
      <c r="AK444" s="253">
        <v>-1346921.7212062799</v>
      </c>
      <c r="AL444" s="253">
        <v>1.7937079720819901E-3</v>
      </c>
      <c r="AM444" s="253">
        <v>1.7937079720819901E-3</v>
      </c>
      <c r="AN444" s="253">
        <v>-0.73852886721553901</v>
      </c>
      <c r="AO444" s="253">
        <v>0</v>
      </c>
      <c r="AP444" s="253">
        <v>0</v>
      </c>
      <c r="AQ444" s="253">
        <v>0</v>
      </c>
      <c r="AR444" s="253">
        <v>0</v>
      </c>
      <c r="AS444" s="253">
        <v>0</v>
      </c>
      <c r="AT444" s="253">
        <v>0</v>
      </c>
      <c r="AU444" s="253">
        <v>0</v>
      </c>
      <c r="AV444" s="253">
        <v>0</v>
      </c>
      <c r="AW444" s="253">
        <v>0</v>
      </c>
      <c r="AX444" s="253">
        <v>0</v>
      </c>
      <c r="AY444" s="253">
        <v>0</v>
      </c>
      <c r="AZ444" s="253">
        <v>0</v>
      </c>
      <c r="BA444" s="253">
        <v>0</v>
      </c>
      <c r="BB444" s="253">
        <v>0</v>
      </c>
      <c r="BC444" s="253">
        <v>0</v>
      </c>
      <c r="BD444" s="253">
        <v>0</v>
      </c>
      <c r="BE444" s="253">
        <v>0</v>
      </c>
      <c r="BF444" s="253">
        <v>0</v>
      </c>
      <c r="BG444" s="253">
        <v>0</v>
      </c>
      <c r="BH444" s="253">
        <v>0</v>
      </c>
      <c r="BI444" s="253">
        <v>0</v>
      </c>
      <c r="BJ444" s="253">
        <v>0</v>
      </c>
      <c r="BK444" s="253">
        <v>0</v>
      </c>
      <c r="BL444" s="253">
        <v>0</v>
      </c>
      <c r="BM444" s="253">
        <v>0</v>
      </c>
      <c r="BN444" s="253">
        <v>0</v>
      </c>
      <c r="BO444" s="253">
        <v>0</v>
      </c>
      <c r="BP444" s="253">
        <v>0</v>
      </c>
      <c r="BQ444" s="253">
        <v>0</v>
      </c>
      <c r="BR444" s="253">
        <v>0</v>
      </c>
      <c r="BS444" s="253">
        <v>0</v>
      </c>
      <c r="BT444" s="253">
        <v>0</v>
      </c>
      <c r="BU444" s="253">
        <v>0</v>
      </c>
      <c r="BV444" s="253">
        <v>0</v>
      </c>
      <c r="BW444" s="253">
        <v>0</v>
      </c>
      <c r="BX444" s="253">
        <v>0</v>
      </c>
      <c r="BY444" s="253">
        <v>0</v>
      </c>
      <c r="BZ444" s="253">
        <v>0</v>
      </c>
      <c r="CA444" s="253">
        <v>0</v>
      </c>
      <c r="CB444" s="253">
        <v>0</v>
      </c>
      <c r="CC444" s="253">
        <v>0</v>
      </c>
      <c r="CD444" s="253">
        <v>0</v>
      </c>
      <c r="CE444" s="253">
        <v>0</v>
      </c>
      <c r="CF444" s="253">
        <v>0</v>
      </c>
      <c r="CG444" s="253">
        <v>0</v>
      </c>
      <c r="CH444" s="253">
        <v>0</v>
      </c>
      <c r="CI444" s="253">
        <v>0</v>
      </c>
      <c r="CJ444" s="253">
        <v>0</v>
      </c>
      <c r="CK444" s="253">
        <v>0</v>
      </c>
      <c r="CL444" s="253">
        <v>0</v>
      </c>
      <c r="CM444" s="253">
        <v>0</v>
      </c>
      <c r="CN444" s="253">
        <v>0</v>
      </c>
      <c r="CO444" s="253">
        <v>0</v>
      </c>
      <c r="CP444" s="253">
        <v>0</v>
      </c>
      <c r="CQ444" s="253">
        <v>0</v>
      </c>
      <c r="CR444" s="253">
        <v>0</v>
      </c>
      <c r="CS444" s="253">
        <v>0</v>
      </c>
      <c r="CT444" s="253">
        <v>0</v>
      </c>
      <c r="CU444" s="253">
        <v>0</v>
      </c>
      <c r="CV444" s="253">
        <v>0</v>
      </c>
      <c r="CW444" s="253">
        <v>0</v>
      </c>
      <c r="CX444" s="253">
        <v>0</v>
      </c>
      <c r="CY444" s="253">
        <v>0</v>
      </c>
      <c r="CZ444" s="253">
        <v>0</v>
      </c>
      <c r="DA444" s="253">
        <v>0</v>
      </c>
    </row>
    <row r="445" spans="1:105" ht="12" thickTop="1"/>
    <row r="446" spans="1:105">
      <c r="A446" s="254"/>
      <c r="B446" s="255"/>
      <c r="C446" s="255"/>
      <c r="D446" s="255"/>
      <c r="E446" s="255"/>
      <c r="F446" s="255"/>
      <c r="G446" s="255"/>
      <c r="H446" s="255"/>
      <c r="I446" s="255"/>
      <c r="J446" s="255"/>
      <c r="K446" s="255"/>
      <c r="L446" s="255"/>
      <c r="M446" s="255"/>
      <c r="N446" s="255"/>
      <c r="O446" s="255"/>
      <c r="P446" s="255"/>
      <c r="Q446" s="255"/>
      <c r="R446" s="255"/>
      <c r="S446" s="255"/>
      <c r="T446" s="255"/>
      <c r="U446" s="255"/>
      <c r="V446" s="255"/>
      <c r="W446" s="255"/>
      <c r="X446" s="255"/>
      <c r="Y446" s="255"/>
      <c r="Z446" s="255"/>
      <c r="AA446" s="255"/>
      <c r="AB446" s="255"/>
      <c r="AC446" s="255"/>
      <c r="AD446" s="255"/>
      <c r="AE446" s="255"/>
      <c r="AF446" s="255"/>
      <c r="AG446" s="255"/>
      <c r="AH446" s="255"/>
      <c r="AI446" s="255"/>
      <c r="AJ446" s="255"/>
      <c r="AK446" s="255"/>
      <c r="AL446" s="255"/>
      <c r="AM446" s="255"/>
      <c r="AN446" s="255"/>
      <c r="AO446" s="255"/>
      <c r="AP446" s="255"/>
      <c r="AQ446" s="255"/>
      <c r="AR446" s="255"/>
      <c r="AS446" s="255"/>
      <c r="AT446" s="255"/>
      <c r="AU446" s="255"/>
      <c r="AV446" s="255"/>
      <c r="AW446" s="255"/>
      <c r="AX446" s="255"/>
      <c r="AY446" s="255"/>
      <c r="AZ446" s="255"/>
      <c r="BA446" s="255"/>
      <c r="BB446" s="255"/>
      <c r="BC446" s="255"/>
      <c r="BD446" s="255"/>
      <c r="BE446" s="255"/>
      <c r="BF446" s="255"/>
      <c r="BG446" s="255"/>
      <c r="BH446" s="255"/>
      <c r="BI446" s="255"/>
      <c r="BJ446" s="255"/>
      <c r="BK446" s="255"/>
      <c r="BL446" s="255"/>
      <c r="BM446" s="255"/>
      <c r="BN446" s="255"/>
      <c r="BO446" s="255"/>
      <c r="BP446" s="255"/>
      <c r="BQ446" s="255"/>
      <c r="BR446" s="255"/>
      <c r="BS446" s="255"/>
      <c r="BT446" s="255"/>
      <c r="BU446" s="255"/>
      <c r="BV446" s="255"/>
      <c r="BW446" s="255"/>
      <c r="BX446" s="255"/>
      <c r="BY446" s="255"/>
      <c r="BZ446" s="255"/>
      <c r="CA446" s="255"/>
      <c r="CB446" s="255"/>
      <c r="CC446" s="255"/>
      <c r="CD446" s="255"/>
      <c r="CE446" s="255"/>
      <c r="CF446" s="255"/>
      <c r="CG446" s="255"/>
      <c r="CH446" s="255"/>
      <c r="CI446" s="255"/>
      <c r="CJ446" s="255"/>
      <c r="CK446" s="255"/>
      <c r="CL446" s="255"/>
      <c r="CM446" s="255"/>
      <c r="CN446" s="255"/>
      <c r="CO446" s="255"/>
      <c r="CP446" s="255"/>
      <c r="CQ446" s="255"/>
      <c r="CR446" s="255"/>
      <c r="CS446" s="255"/>
      <c r="CT446" s="255"/>
      <c r="CU446" s="255"/>
      <c r="CV446" s="255"/>
      <c r="CW446" s="255"/>
      <c r="CX446" s="255"/>
      <c r="CY446" s="255"/>
      <c r="CZ446" s="255"/>
      <c r="DA446" s="255"/>
    </row>
    <row r="448" spans="1:105" ht="12" thickBot="1">
      <c r="A448" s="245" t="s">
        <v>1787</v>
      </c>
      <c r="B448" s="256">
        <v>0</v>
      </c>
      <c r="C448" s="256">
        <v>0</v>
      </c>
      <c r="D448" s="256">
        <v>0</v>
      </c>
      <c r="E448" s="256">
        <v>0</v>
      </c>
      <c r="F448" s="256">
        <v>0</v>
      </c>
      <c r="G448" s="256">
        <v>0</v>
      </c>
      <c r="H448" s="256">
        <v>0</v>
      </c>
      <c r="I448" s="256">
        <v>0</v>
      </c>
      <c r="J448" s="256">
        <v>0</v>
      </c>
      <c r="K448" s="256">
        <v>0</v>
      </c>
      <c r="L448" s="256">
        <v>0</v>
      </c>
      <c r="M448" s="256">
        <v>0</v>
      </c>
      <c r="N448" s="256">
        <v>0</v>
      </c>
      <c r="O448" s="256">
        <v>0</v>
      </c>
      <c r="P448" s="256">
        <v>0</v>
      </c>
      <c r="Q448" s="256">
        <v>0</v>
      </c>
      <c r="R448" s="256">
        <v>0</v>
      </c>
      <c r="S448" s="256">
        <v>0</v>
      </c>
      <c r="T448" s="256">
        <v>0</v>
      </c>
      <c r="U448" s="256">
        <v>0</v>
      </c>
      <c r="V448" s="256">
        <v>0</v>
      </c>
      <c r="W448" s="256">
        <v>0</v>
      </c>
      <c r="X448" s="256">
        <v>0</v>
      </c>
      <c r="Y448" s="256">
        <v>0</v>
      </c>
      <c r="Z448" s="256">
        <v>0</v>
      </c>
      <c r="AA448" s="256">
        <v>0</v>
      </c>
      <c r="AB448" s="256">
        <v>0</v>
      </c>
      <c r="AC448" s="256">
        <v>0</v>
      </c>
      <c r="AD448" s="256">
        <v>60159.779250000603</v>
      </c>
      <c r="AE448" s="256">
        <v>128011.27936</v>
      </c>
      <c r="AF448" s="256">
        <v>173944.41949000099</v>
      </c>
      <c r="AG448" s="256">
        <v>215334.67128000001</v>
      </c>
      <c r="AH448" s="256">
        <v>269464.88165000099</v>
      </c>
      <c r="AI448" s="256">
        <v>347271.90518000099</v>
      </c>
      <c r="AJ448" s="256">
        <v>398373.24547999998</v>
      </c>
      <c r="AK448" s="256">
        <v>-1592560.9408791601</v>
      </c>
      <c r="AL448" s="256">
        <v>2.1208279669905701E-3</v>
      </c>
      <c r="AM448" s="256">
        <v>2.1208279669905601E-3</v>
      </c>
      <c r="AN448" s="256">
        <v>-0.75494750623653295</v>
      </c>
      <c r="AO448" s="256">
        <v>0</v>
      </c>
      <c r="AP448" s="256">
        <v>0</v>
      </c>
      <c r="AQ448" s="256">
        <v>0</v>
      </c>
      <c r="AR448" s="256">
        <v>0</v>
      </c>
      <c r="AS448" s="256">
        <v>0</v>
      </c>
      <c r="AT448" s="256">
        <v>0</v>
      </c>
      <c r="AU448" s="256">
        <v>0</v>
      </c>
      <c r="AV448" s="256">
        <v>0</v>
      </c>
      <c r="AW448" s="256">
        <v>0</v>
      </c>
      <c r="AX448" s="256">
        <v>0</v>
      </c>
      <c r="AY448" s="256">
        <v>0</v>
      </c>
      <c r="AZ448" s="256">
        <v>0</v>
      </c>
      <c r="BA448" s="256">
        <v>0</v>
      </c>
      <c r="BB448" s="256">
        <v>0</v>
      </c>
      <c r="BC448" s="256">
        <v>0</v>
      </c>
      <c r="BD448" s="256">
        <v>0</v>
      </c>
      <c r="BE448" s="256">
        <v>0</v>
      </c>
      <c r="BF448" s="256">
        <v>0</v>
      </c>
      <c r="BG448" s="256">
        <v>0</v>
      </c>
      <c r="BH448" s="256">
        <v>0</v>
      </c>
      <c r="BI448" s="256">
        <v>0</v>
      </c>
      <c r="BJ448" s="256">
        <v>0</v>
      </c>
      <c r="BK448" s="256">
        <v>0</v>
      </c>
      <c r="BL448" s="256">
        <v>0</v>
      </c>
      <c r="BM448" s="256">
        <v>0</v>
      </c>
      <c r="BN448" s="256">
        <v>0</v>
      </c>
      <c r="BO448" s="256">
        <v>0</v>
      </c>
      <c r="BP448" s="256">
        <v>0</v>
      </c>
      <c r="BQ448" s="256">
        <v>0</v>
      </c>
      <c r="BR448" s="256">
        <v>0</v>
      </c>
      <c r="BS448" s="256">
        <v>0</v>
      </c>
      <c r="BT448" s="256">
        <v>0</v>
      </c>
      <c r="BU448" s="256">
        <v>0</v>
      </c>
      <c r="BV448" s="256">
        <v>0</v>
      </c>
      <c r="BW448" s="256">
        <v>0</v>
      </c>
      <c r="BX448" s="256">
        <v>0</v>
      </c>
      <c r="BY448" s="256">
        <v>0</v>
      </c>
      <c r="BZ448" s="256">
        <v>0</v>
      </c>
      <c r="CA448" s="256">
        <v>0</v>
      </c>
      <c r="CB448" s="256">
        <v>0</v>
      </c>
      <c r="CC448" s="256">
        <v>0</v>
      </c>
      <c r="CD448" s="256">
        <v>0</v>
      </c>
      <c r="CE448" s="256">
        <v>0</v>
      </c>
      <c r="CF448" s="256">
        <v>0</v>
      </c>
      <c r="CG448" s="256">
        <v>0</v>
      </c>
      <c r="CH448" s="256">
        <v>0</v>
      </c>
      <c r="CI448" s="256">
        <v>0</v>
      </c>
      <c r="CJ448" s="256">
        <v>0</v>
      </c>
      <c r="CK448" s="256">
        <v>0</v>
      </c>
      <c r="CL448" s="256">
        <v>0</v>
      </c>
      <c r="CM448" s="256">
        <v>0</v>
      </c>
      <c r="CN448" s="256">
        <v>0</v>
      </c>
      <c r="CO448" s="256">
        <v>0</v>
      </c>
      <c r="CP448" s="256">
        <v>0</v>
      </c>
      <c r="CQ448" s="256">
        <v>0</v>
      </c>
      <c r="CR448" s="256">
        <v>0</v>
      </c>
      <c r="CS448" s="256">
        <v>0</v>
      </c>
      <c r="CT448" s="256">
        <v>0</v>
      </c>
      <c r="CU448" s="256">
        <v>0</v>
      </c>
      <c r="CV448" s="256">
        <v>0</v>
      </c>
      <c r="CW448" s="256">
        <v>0</v>
      </c>
      <c r="CX448" s="256">
        <v>0</v>
      </c>
      <c r="CY448" s="256">
        <v>0</v>
      </c>
      <c r="CZ448" s="256">
        <v>0</v>
      </c>
      <c r="DA448" s="256">
        <v>0</v>
      </c>
    </row>
    <row r="449" spans="1:105" ht="12" thickTop="1"/>
    <row r="450" spans="1:105">
      <c r="A450" s="254"/>
      <c r="B450" s="255"/>
      <c r="C450" s="255"/>
      <c r="D450" s="255"/>
      <c r="E450" s="255"/>
      <c r="F450" s="255"/>
      <c r="G450" s="255"/>
      <c r="H450" s="255"/>
      <c r="I450" s="255"/>
      <c r="J450" s="255"/>
      <c r="K450" s="255"/>
      <c r="L450" s="255"/>
      <c r="M450" s="255"/>
      <c r="N450" s="255"/>
      <c r="O450" s="255"/>
      <c r="P450" s="255"/>
      <c r="Q450" s="255"/>
      <c r="R450" s="255"/>
      <c r="S450" s="255"/>
      <c r="T450" s="255"/>
      <c r="U450" s="255"/>
      <c r="V450" s="255"/>
      <c r="W450" s="255"/>
      <c r="X450" s="255"/>
      <c r="Y450" s="255"/>
      <c r="Z450" s="255"/>
      <c r="AA450" s="255"/>
      <c r="AB450" s="255"/>
      <c r="AC450" s="255"/>
      <c r="AD450" s="255"/>
      <c r="AE450" s="255"/>
      <c r="AF450" s="255"/>
      <c r="AG450" s="255"/>
      <c r="AH450" s="255"/>
      <c r="AI450" s="255"/>
      <c r="AJ450" s="255"/>
      <c r="AK450" s="255"/>
      <c r="AL450" s="255"/>
      <c r="AM450" s="255"/>
      <c r="AN450" s="255"/>
      <c r="AO450" s="255"/>
      <c r="AP450" s="255"/>
      <c r="AQ450" s="255"/>
      <c r="AR450" s="255"/>
      <c r="AS450" s="255"/>
      <c r="AT450" s="255"/>
      <c r="AU450" s="255"/>
      <c r="AV450" s="255"/>
      <c r="AW450" s="255"/>
      <c r="AX450" s="255"/>
      <c r="AY450" s="255"/>
      <c r="AZ450" s="255"/>
      <c r="BA450" s="255"/>
      <c r="BB450" s="255"/>
      <c r="BC450" s="255"/>
      <c r="BD450" s="255"/>
      <c r="BE450" s="255"/>
      <c r="BF450" s="255"/>
      <c r="BG450" s="255"/>
      <c r="BH450" s="255"/>
      <c r="BI450" s="255"/>
      <c r="BJ450" s="255"/>
      <c r="BK450" s="255"/>
      <c r="BL450" s="255"/>
      <c r="BM450" s="255"/>
      <c r="BN450" s="255"/>
      <c r="BO450" s="255"/>
      <c r="BP450" s="255"/>
      <c r="BQ450" s="255"/>
      <c r="BR450" s="255"/>
      <c r="BS450" s="255"/>
      <c r="BT450" s="255"/>
      <c r="BU450" s="255"/>
      <c r="BV450" s="255"/>
      <c r="BW450" s="255"/>
      <c r="BX450" s="255"/>
      <c r="BY450" s="255"/>
      <c r="BZ450" s="255"/>
      <c r="CA450" s="255"/>
      <c r="CB450" s="255"/>
      <c r="CC450" s="255"/>
      <c r="CD450" s="255"/>
      <c r="CE450" s="255"/>
      <c r="CF450" s="255"/>
      <c r="CG450" s="255"/>
      <c r="CH450" s="255"/>
      <c r="CI450" s="255"/>
      <c r="CJ450" s="255"/>
      <c r="CK450" s="255"/>
      <c r="CL450" s="255"/>
      <c r="CM450" s="255"/>
      <c r="CN450" s="255"/>
      <c r="CO450" s="255"/>
      <c r="CP450" s="255"/>
      <c r="CQ450" s="255"/>
      <c r="CR450" s="255"/>
      <c r="CS450" s="255"/>
      <c r="CT450" s="255"/>
      <c r="CU450" s="255"/>
      <c r="CV450" s="255"/>
      <c r="CW450" s="255"/>
      <c r="CX450" s="255"/>
      <c r="CY450" s="255"/>
      <c r="CZ450" s="255"/>
      <c r="DA450" s="255"/>
    </row>
    <row r="452" spans="1:105">
      <c r="A452" s="242" t="s">
        <v>1708</v>
      </c>
      <c r="B452" s="236">
        <v>0</v>
      </c>
      <c r="C452" s="236">
        <v>0</v>
      </c>
      <c r="D452" s="236">
        <v>0</v>
      </c>
      <c r="E452" s="236">
        <v>0</v>
      </c>
      <c r="F452" s="236">
        <v>0</v>
      </c>
      <c r="G452" s="236">
        <v>0</v>
      </c>
      <c r="H452" s="236">
        <v>0</v>
      </c>
      <c r="I452" s="236">
        <v>0</v>
      </c>
      <c r="J452" s="236">
        <v>0</v>
      </c>
      <c r="K452" s="236">
        <v>0</v>
      </c>
      <c r="L452" s="236">
        <v>0</v>
      </c>
      <c r="M452" s="236">
        <v>1</v>
      </c>
      <c r="N452" s="236">
        <v>1</v>
      </c>
      <c r="O452" s="236">
        <v>0</v>
      </c>
      <c r="P452" s="236">
        <v>0</v>
      </c>
      <c r="Q452" s="236">
        <v>0</v>
      </c>
      <c r="R452" s="236">
        <v>0</v>
      </c>
      <c r="S452" s="236">
        <v>0</v>
      </c>
      <c r="T452" s="236">
        <v>0</v>
      </c>
      <c r="U452" s="236">
        <v>0</v>
      </c>
      <c r="V452" s="236">
        <v>0</v>
      </c>
      <c r="W452" s="236">
        <v>0</v>
      </c>
      <c r="X452" s="236">
        <v>0</v>
      </c>
      <c r="Y452" s="236">
        <v>0</v>
      </c>
      <c r="Z452" s="236">
        <v>1</v>
      </c>
      <c r="AA452" s="236">
        <v>1</v>
      </c>
      <c r="AB452" s="236">
        <v>0</v>
      </c>
      <c r="AC452" s="236">
        <v>0</v>
      </c>
      <c r="AD452" s="236">
        <v>0</v>
      </c>
      <c r="AE452" s="236">
        <v>0</v>
      </c>
      <c r="AF452" s="236">
        <v>0</v>
      </c>
      <c r="AG452" s="236">
        <v>0</v>
      </c>
      <c r="AH452" s="236">
        <v>0</v>
      </c>
      <c r="AI452" s="236">
        <v>0</v>
      </c>
      <c r="AJ452" s="236">
        <v>0</v>
      </c>
      <c r="AK452" s="236">
        <v>0</v>
      </c>
      <c r="AL452" s="236">
        <v>0</v>
      </c>
      <c r="AM452" s="236">
        <v>1</v>
      </c>
      <c r="AN452" s="236">
        <v>1</v>
      </c>
      <c r="AO452" s="236">
        <v>0</v>
      </c>
      <c r="AP452" s="236">
        <v>0</v>
      </c>
      <c r="AQ452" s="236">
        <v>0</v>
      </c>
      <c r="AR452" s="236">
        <v>0</v>
      </c>
      <c r="AS452" s="236">
        <v>0</v>
      </c>
      <c r="AT452" s="236">
        <v>0</v>
      </c>
      <c r="AU452" s="236">
        <v>0</v>
      </c>
      <c r="AV452" s="236">
        <v>0</v>
      </c>
      <c r="AW452" s="236">
        <v>0</v>
      </c>
      <c r="AX452" s="236">
        <v>0</v>
      </c>
      <c r="AY452" s="236">
        <v>0</v>
      </c>
      <c r="AZ452" s="236">
        <v>1</v>
      </c>
      <c r="BA452" s="236">
        <v>1</v>
      </c>
      <c r="BB452" s="236">
        <v>0</v>
      </c>
      <c r="BC452" s="236">
        <v>0</v>
      </c>
      <c r="BD452" s="236">
        <v>0</v>
      </c>
      <c r="BE452" s="236">
        <v>0</v>
      </c>
      <c r="BF452" s="236">
        <v>0</v>
      </c>
      <c r="BG452" s="236">
        <v>0</v>
      </c>
      <c r="BH452" s="236">
        <v>0</v>
      </c>
      <c r="BI452" s="236">
        <v>0</v>
      </c>
      <c r="BJ452" s="236">
        <v>0</v>
      </c>
      <c r="BK452" s="236">
        <v>0</v>
      </c>
      <c r="BL452" s="236">
        <v>0</v>
      </c>
      <c r="BM452" s="236">
        <v>1</v>
      </c>
      <c r="BN452" s="236">
        <v>1</v>
      </c>
      <c r="BO452" s="236">
        <v>0</v>
      </c>
      <c r="BP452" s="236">
        <v>0</v>
      </c>
      <c r="BQ452" s="236">
        <v>0</v>
      </c>
      <c r="BR452" s="236">
        <v>0</v>
      </c>
      <c r="BS452" s="236">
        <v>0</v>
      </c>
      <c r="BT452" s="236">
        <v>0</v>
      </c>
      <c r="BU452" s="236">
        <v>0</v>
      </c>
      <c r="BV452" s="236">
        <v>0</v>
      </c>
      <c r="BW452" s="236">
        <v>0</v>
      </c>
      <c r="BX452" s="236">
        <v>0</v>
      </c>
      <c r="BY452" s="236">
        <v>0</v>
      </c>
      <c r="BZ452" s="236">
        <v>1</v>
      </c>
      <c r="CA452" s="236">
        <v>1</v>
      </c>
      <c r="CB452" s="236">
        <v>0</v>
      </c>
      <c r="CC452" s="236">
        <v>0</v>
      </c>
      <c r="CD452" s="236">
        <v>0</v>
      </c>
      <c r="CE452" s="236">
        <v>0</v>
      </c>
      <c r="CF452" s="236">
        <v>0</v>
      </c>
      <c r="CG452" s="236">
        <v>0</v>
      </c>
      <c r="CH452" s="236">
        <v>0</v>
      </c>
      <c r="CI452" s="236">
        <v>0</v>
      </c>
      <c r="CJ452" s="236">
        <v>0</v>
      </c>
      <c r="CK452" s="236">
        <v>0</v>
      </c>
      <c r="CL452" s="236">
        <v>0</v>
      </c>
      <c r="CM452" s="236">
        <v>1</v>
      </c>
      <c r="CN452" s="236">
        <v>1</v>
      </c>
      <c r="CO452" s="236">
        <v>0</v>
      </c>
      <c r="CP452" s="236">
        <v>0</v>
      </c>
      <c r="CQ452" s="236">
        <v>0</v>
      </c>
      <c r="CR452" s="236">
        <v>0</v>
      </c>
      <c r="CS452" s="236">
        <v>0</v>
      </c>
      <c r="CT452" s="236">
        <v>0</v>
      </c>
      <c r="CU452" s="236">
        <v>0</v>
      </c>
      <c r="CV452" s="236">
        <v>0</v>
      </c>
      <c r="CW452" s="236">
        <v>0</v>
      </c>
      <c r="CX452" s="236">
        <v>0</v>
      </c>
      <c r="CY452" s="236">
        <v>0</v>
      </c>
      <c r="CZ452" s="236">
        <v>1</v>
      </c>
      <c r="DA452" s="236">
        <v>1</v>
      </c>
    </row>
    <row r="453" spans="1:105">
      <c r="A453" s="242" t="s">
        <v>1788</v>
      </c>
      <c r="B453" s="236">
        <v>0</v>
      </c>
      <c r="C453" s="236">
        <v>0</v>
      </c>
      <c r="D453" s="236">
        <v>0</v>
      </c>
      <c r="E453" s="236">
        <v>0</v>
      </c>
      <c r="F453" s="236">
        <v>0</v>
      </c>
      <c r="G453" s="236">
        <v>0</v>
      </c>
      <c r="H453" s="236">
        <v>0</v>
      </c>
      <c r="I453" s="236">
        <v>0</v>
      </c>
      <c r="J453" s="236">
        <v>0</v>
      </c>
      <c r="K453" s="236">
        <v>0</v>
      </c>
      <c r="L453" s="236">
        <v>0</v>
      </c>
      <c r="M453" s="236">
        <v>0</v>
      </c>
      <c r="N453" s="236">
        <v>0</v>
      </c>
      <c r="O453" s="236">
        <v>0</v>
      </c>
      <c r="P453" s="236">
        <v>0</v>
      </c>
      <c r="Q453" s="236">
        <v>0</v>
      </c>
      <c r="R453" s="236">
        <v>0</v>
      </c>
      <c r="S453" s="236">
        <v>0</v>
      </c>
      <c r="T453" s="236">
        <v>0</v>
      </c>
      <c r="U453" s="236">
        <v>0</v>
      </c>
      <c r="V453" s="236">
        <v>0</v>
      </c>
      <c r="W453" s="236">
        <v>0</v>
      </c>
      <c r="X453" s="236">
        <v>0</v>
      </c>
      <c r="Y453" s="236">
        <v>0</v>
      </c>
      <c r="Z453" s="236">
        <v>0</v>
      </c>
      <c r="AA453" s="236">
        <v>0</v>
      </c>
      <c r="AB453" s="236">
        <v>0</v>
      </c>
      <c r="AC453" s="236">
        <v>0</v>
      </c>
      <c r="AD453" s="236">
        <v>0</v>
      </c>
      <c r="AE453" s="236">
        <v>0</v>
      </c>
      <c r="AF453" s="236">
        <v>0</v>
      </c>
      <c r="AG453" s="236">
        <v>0</v>
      </c>
      <c r="AH453" s="236">
        <v>0</v>
      </c>
      <c r="AI453" s="236">
        <v>0</v>
      </c>
      <c r="AJ453" s="236">
        <v>0</v>
      </c>
      <c r="AK453" s="236">
        <v>0</v>
      </c>
      <c r="AL453" s="236">
        <v>0</v>
      </c>
      <c r="AM453" s="236">
        <v>-0.74427539460981795</v>
      </c>
      <c r="AN453" s="236">
        <v>-0.74427539460981795</v>
      </c>
      <c r="AO453" s="236">
        <v>0</v>
      </c>
      <c r="AP453" s="236">
        <v>0</v>
      </c>
      <c r="AQ453" s="236">
        <v>0</v>
      </c>
      <c r="AR453" s="236">
        <v>0</v>
      </c>
      <c r="AS453" s="236">
        <v>0</v>
      </c>
      <c r="AT453" s="236">
        <v>0</v>
      </c>
      <c r="AU453" s="236">
        <v>0</v>
      </c>
      <c r="AV453" s="236">
        <v>0</v>
      </c>
      <c r="AW453" s="236">
        <v>0</v>
      </c>
      <c r="AX453" s="236">
        <v>0</v>
      </c>
      <c r="AY453" s="236">
        <v>0</v>
      </c>
      <c r="AZ453" s="236">
        <v>0</v>
      </c>
      <c r="BA453" s="236">
        <v>0</v>
      </c>
      <c r="BB453" s="236">
        <v>0</v>
      </c>
      <c r="BC453" s="236">
        <v>0</v>
      </c>
      <c r="BD453" s="236">
        <v>0</v>
      </c>
      <c r="BE453" s="236">
        <v>0</v>
      </c>
      <c r="BF453" s="236">
        <v>0</v>
      </c>
      <c r="BG453" s="236">
        <v>0</v>
      </c>
      <c r="BH453" s="236">
        <v>0</v>
      </c>
      <c r="BI453" s="236">
        <v>0</v>
      </c>
      <c r="BJ453" s="236">
        <v>0</v>
      </c>
      <c r="BK453" s="236">
        <v>0</v>
      </c>
      <c r="BL453" s="236">
        <v>0</v>
      </c>
      <c r="BM453" s="236">
        <v>0</v>
      </c>
      <c r="BN453" s="236">
        <v>0</v>
      </c>
      <c r="BO453" s="236">
        <v>0</v>
      </c>
      <c r="BP453" s="236">
        <v>0</v>
      </c>
      <c r="BQ453" s="236">
        <v>0</v>
      </c>
      <c r="BR453" s="236">
        <v>0</v>
      </c>
      <c r="BS453" s="236">
        <v>0</v>
      </c>
      <c r="BT453" s="236">
        <v>0</v>
      </c>
      <c r="BU453" s="236">
        <v>0</v>
      </c>
      <c r="BV453" s="236">
        <v>0</v>
      </c>
      <c r="BW453" s="236">
        <v>0</v>
      </c>
      <c r="BX453" s="236">
        <v>0</v>
      </c>
      <c r="BY453" s="236">
        <v>0</v>
      </c>
      <c r="BZ453" s="236">
        <v>0</v>
      </c>
      <c r="CA453" s="236">
        <v>0</v>
      </c>
      <c r="CB453" s="236">
        <v>0</v>
      </c>
      <c r="CC453" s="236">
        <v>0</v>
      </c>
      <c r="CD453" s="236">
        <v>0</v>
      </c>
      <c r="CE453" s="236">
        <v>0</v>
      </c>
      <c r="CF453" s="236">
        <v>0</v>
      </c>
      <c r="CG453" s="236">
        <v>0</v>
      </c>
      <c r="CH453" s="236">
        <v>0</v>
      </c>
      <c r="CI453" s="236">
        <v>0</v>
      </c>
      <c r="CJ453" s="236">
        <v>0</v>
      </c>
      <c r="CK453" s="236">
        <v>0</v>
      </c>
      <c r="CL453" s="236">
        <v>0</v>
      </c>
      <c r="CM453" s="236">
        <v>0</v>
      </c>
      <c r="CN453" s="236">
        <v>0</v>
      </c>
      <c r="CO453" s="236">
        <v>0</v>
      </c>
      <c r="CP453" s="236">
        <v>0</v>
      </c>
      <c r="CQ453" s="236">
        <v>0</v>
      </c>
      <c r="CR453" s="236">
        <v>0</v>
      </c>
      <c r="CS453" s="236">
        <v>0</v>
      </c>
      <c r="CT453" s="236">
        <v>0</v>
      </c>
      <c r="CU453" s="236">
        <v>0</v>
      </c>
      <c r="CV453" s="236">
        <v>0</v>
      </c>
      <c r="CW453" s="236">
        <v>0</v>
      </c>
      <c r="CX453" s="236">
        <v>0</v>
      </c>
      <c r="CY453" s="236">
        <v>0</v>
      </c>
      <c r="CZ453" s="236">
        <v>0</v>
      </c>
      <c r="DA453" s="236">
        <v>0</v>
      </c>
    </row>
    <row r="454" spans="1:105">
      <c r="A454" s="242" t="s">
        <v>1728</v>
      </c>
      <c r="B454" s="236">
        <v>0</v>
      </c>
      <c r="C454" s="236">
        <v>0</v>
      </c>
      <c r="D454" s="236">
        <v>0</v>
      </c>
      <c r="E454" s="236">
        <v>0</v>
      </c>
      <c r="F454" s="236">
        <v>0</v>
      </c>
      <c r="G454" s="236">
        <v>0</v>
      </c>
      <c r="H454" s="236">
        <v>0</v>
      </c>
      <c r="I454" s="236">
        <v>0</v>
      </c>
      <c r="J454" s="236">
        <v>0</v>
      </c>
      <c r="K454" s="236">
        <v>0</v>
      </c>
      <c r="L454" s="236">
        <v>0</v>
      </c>
      <c r="M454" s="236">
        <v>0</v>
      </c>
      <c r="N454" s="236">
        <v>0</v>
      </c>
      <c r="O454" s="236">
        <v>0</v>
      </c>
      <c r="P454" s="236">
        <v>0</v>
      </c>
      <c r="Q454" s="236">
        <v>0</v>
      </c>
      <c r="R454" s="236">
        <v>0</v>
      </c>
      <c r="S454" s="236">
        <v>0</v>
      </c>
      <c r="T454" s="236">
        <v>0</v>
      </c>
      <c r="U454" s="236">
        <v>0</v>
      </c>
      <c r="V454" s="236">
        <v>0</v>
      </c>
      <c r="W454" s="236">
        <v>0</v>
      </c>
      <c r="X454" s="236">
        <v>0</v>
      </c>
      <c r="Y454" s="236">
        <v>0</v>
      </c>
      <c r="Z454" s="236">
        <v>0</v>
      </c>
      <c r="AA454" s="236">
        <v>0</v>
      </c>
      <c r="AB454" s="236">
        <v>0</v>
      </c>
      <c r="AC454" s="236">
        <v>0</v>
      </c>
      <c r="AD454" s="236">
        <v>0</v>
      </c>
      <c r="AE454" s="236">
        <v>0</v>
      </c>
      <c r="AF454" s="236">
        <v>0</v>
      </c>
      <c r="AG454" s="236">
        <v>0</v>
      </c>
      <c r="AH454" s="236">
        <v>0</v>
      </c>
      <c r="AI454" s="236">
        <v>0</v>
      </c>
      <c r="AJ454" s="236">
        <v>0</v>
      </c>
      <c r="AK454" s="236">
        <v>0</v>
      </c>
      <c r="AL454" s="236">
        <v>0</v>
      </c>
      <c r="AM454" s="236">
        <v>0</v>
      </c>
      <c r="AN454" s="236">
        <v>0</v>
      </c>
      <c r="AO454" s="236">
        <v>0</v>
      </c>
      <c r="AP454" s="236">
        <v>0</v>
      </c>
      <c r="AQ454" s="236">
        <v>0</v>
      </c>
      <c r="AR454" s="236">
        <v>0</v>
      </c>
      <c r="AS454" s="236">
        <v>0</v>
      </c>
      <c r="AT454" s="236">
        <v>0</v>
      </c>
      <c r="AU454" s="236">
        <v>0</v>
      </c>
      <c r="AV454" s="236">
        <v>0</v>
      </c>
      <c r="AW454" s="236">
        <v>0</v>
      </c>
      <c r="AX454" s="236">
        <v>0</v>
      </c>
      <c r="AY454" s="236">
        <v>0</v>
      </c>
      <c r="AZ454" s="236">
        <v>0</v>
      </c>
      <c r="BA454" s="236">
        <v>0</v>
      </c>
      <c r="BB454" s="236">
        <v>0</v>
      </c>
      <c r="BC454" s="236">
        <v>0</v>
      </c>
      <c r="BD454" s="236">
        <v>0</v>
      </c>
      <c r="BE454" s="236">
        <v>0</v>
      </c>
      <c r="BF454" s="236">
        <v>0</v>
      </c>
      <c r="BG454" s="236">
        <v>0</v>
      </c>
      <c r="BH454" s="236">
        <v>0</v>
      </c>
      <c r="BI454" s="236">
        <v>0</v>
      </c>
      <c r="BJ454" s="236">
        <v>0</v>
      </c>
      <c r="BK454" s="236">
        <v>0</v>
      </c>
      <c r="BL454" s="236">
        <v>0</v>
      </c>
      <c r="BM454" s="236">
        <v>0</v>
      </c>
      <c r="BN454" s="236">
        <v>0</v>
      </c>
      <c r="BO454" s="236">
        <v>0</v>
      </c>
      <c r="BP454" s="236">
        <v>0</v>
      </c>
      <c r="BQ454" s="236">
        <v>0</v>
      </c>
      <c r="BR454" s="236">
        <v>0</v>
      </c>
      <c r="BS454" s="236">
        <v>0</v>
      </c>
      <c r="BT454" s="236">
        <v>0</v>
      </c>
      <c r="BU454" s="236">
        <v>0</v>
      </c>
      <c r="BV454" s="236">
        <v>0</v>
      </c>
      <c r="BW454" s="236">
        <v>0</v>
      </c>
      <c r="BX454" s="236">
        <v>0</v>
      </c>
      <c r="BY454" s="236">
        <v>0</v>
      </c>
      <c r="BZ454" s="236">
        <v>0</v>
      </c>
      <c r="CA454" s="236">
        <v>0</v>
      </c>
      <c r="CB454" s="236">
        <v>0</v>
      </c>
      <c r="CC454" s="236">
        <v>0</v>
      </c>
      <c r="CD454" s="236">
        <v>0</v>
      </c>
      <c r="CE454" s="236">
        <v>0</v>
      </c>
      <c r="CF454" s="236">
        <v>0</v>
      </c>
      <c r="CG454" s="236">
        <v>0</v>
      </c>
      <c r="CH454" s="236">
        <v>0</v>
      </c>
      <c r="CI454" s="236">
        <v>0</v>
      </c>
      <c r="CJ454" s="236">
        <v>0</v>
      </c>
      <c r="CK454" s="236">
        <v>0</v>
      </c>
      <c r="CL454" s="236">
        <v>0</v>
      </c>
      <c r="CM454" s="236">
        <v>0</v>
      </c>
      <c r="CN454" s="236">
        <v>0</v>
      </c>
      <c r="CO454" s="236">
        <v>0</v>
      </c>
      <c r="CP454" s="236">
        <v>0</v>
      </c>
      <c r="CQ454" s="236">
        <v>0</v>
      </c>
      <c r="CR454" s="236">
        <v>0</v>
      </c>
      <c r="CS454" s="236">
        <v>0</v>
      </c>
      <c r="CT454" s="236">
        <v>0</v>
      </c>
      <c r="CU454" s="236">
        <v>0</v>
      </c>
      <c r="CV454" s="236">
        <v>0</v>
      </c>
      <c r="CW454" s="236">
        <v>0</v>
      </c>
      <c r="CX454" s="236">
        <v>0</v>
      </c>
      <c r="CY454" s="236">
        <v>0</v>
      </c>
      <c r="CZ454" s="236">
        <v>0</v>
      </c>
      <c r="DA454" s="236">
        <v>0</v>
      </c>
    </row>
    <row r="457" spans="1:105">
      <c r="A457" s="245" t="s">
        <v>1789</v>
      </c>
    </row>
    <row r="458" spans="1:105">
      <c r="A458" s="242" t="s">
        <v>1720</v>
      </c>
      <c r="B458" s="236">
        <v>0</v>
      </c>
      <c r="C458" s="236">
        <v>0</v>
      </c>
      <c r="D458" s="236">
        <v>0</v>
      </c>
      <c r="E458" s="236">
        <v>0</v>
      </c>
      <c r="F458" s="236">
        <v>0</v>
      </c>
      <c r="G458" s="236">
        <v>0</v>
      </c>
      <c r="H458" s="236">
        <v>0</v>
      </c>
      <c r="I458" s="236">
        <v>0</v>
      </c>
      <c r="J458" s="236">
        <v>0</v>
      </c>
      <c r="K458" s="236">
        <v>0</v>
      </c>
      <c r="L458" s="236">
        <v>0</v>
      </c>
      <c r="M458" s="236">
        <v>0</v>
      </c>
      <c r="N458" s="236">
        <v>0</v>
      </c>
      <c r="O458" s="236">
        <v>0</v>
      </c>
      <c r="P458" s="236">
        <v>0</v>
      </c>
      <c r="Q458" s="236">
        <v>0</v>
      </c>
      <c r="R458" s="236">
        <v>0</v>
      </c>
      <c r="S458" s="236">
        <v>0</v>
      </c>
      <c r="T458" s="236">
        <v>0</v>
      </c>
      <c r="U458" s="236">
        <v>0</v>
      </c>
      <c r="V458" s="236">
        <v>0</v>
      </c>
      <c r="W458" s="236">
        <v>0</v>
      </c>
      <c r="X458" s="236">
        <v>0</v>
      </c>
      <c r="Y458" s="236">
        <v>0</v>
      </c>
      <c r="Z458" s="236">
        <v>0</v>
      </c>
      <c r="AA458" s="236">
        <v>0</v>
      </c>
      <c r="AB458" s="236">
        <v>0</v>
      </c>
      <c r="AC458" s="236">
        <v>0</v>
      </c>
      <c r="AD458" s="236">
        <v>-3105456</v>
      </c>
      <c r="AE458" s="236">
        <v>-2804701</v>
      </c>
      <c r="AF458" s="236">
        <v>-4793964</v>
      </c>
      <c r="AG458" s="236">
        <v>-2110266</v>
      </c>
      <c r="AH458" s="236">
        <v>-6756244</v>
      </c>
      <c r="AI458" s="236">
        <v>-6319389</v>
      </c>
      <c r="AJ458" s="236">
        <v>-3009052</v>
      </c>
      <c r="AK458" s="236">
        <v>0</v>
      </c>
      <c r="AL458" s="236">
        <v>0</v>
      </c>
      <c r="AM458" s="236">
        <v>0</v>
      </c>
      <c r="AN458" s="236">
        <v>-28899072</v>
      </c>
      <c r="AO458" s="236">
        <v>0</v>
      </c>
      <c r="AP458" s="236">
        <v>0</v>
      </c>
      <c r="AQ458" s="236">
        <v>0</v>
      </c>
      <c r="AR458" s="236">
        <v>0</v>
      </c>
      <c r="AS458" s="236">
        <v>0</v>
      </c>
      <c r="AT458" s="236">
        <v>0</v>
      </c>
      <c r="AU458" s="236">
        <v>0</v>
      </c>
      <c r="AV458" s="236">
        <v>0</v>
      </c>
      <c r="AW458" s="236">
        <v>0</v>
      </c>
      <c r="AX458" s="236">
        <v>0</v>
      </c>
      <c r="AY458" s="236">
        <v>0</v>
      </c>
      <c r="AZ458" s="236">
        <v>0</v>
      </c>
      <c r="BA458" s="236">
        <v>0</v>
      </c>
      <c r="BB458" s="236">
        <v>0</v>
      </c>
      <c r="BC458" s="236">
        <v>0</v>
      </c>
      <c r="BD458" s="236">
        <v>0</v>
      </c>
      <c r="BE458" s="236">
        <v>0</v>
      </c>
      <c r="BF458" s="236">
        <v>0</v>
      </c>
      <c r="BG458" s="236">
        <v>0</v>
      </c>
      <c r="BH458" s="236">
        <v>0</v>
      </c>
      <c r="BI458" s="236">
        <v>0</v>
      </c>
      <c r="BJ458" s="236">
        <v>0</v>
      </c>
      <c r="BK458" s="236">
        <v>0</v>
      </c>
      <c r="BL458" s="236">
        <v>0</v>
      </c>
      <c r="BM458" s="236">
        <v>0</v>
      </c>
      <c r="BN458" s="236">
        <v>0</v>
      </c>
      <c r="BO458" s="236">
        <v>0</v>
      </c>
      <c r="BP458" s="236">
        <v>0</v>
      </c>
      <c r="BQ458" s="236">
        <v>0</v>
      </c>
      <c r="BR458" s="236">
        <v>0</v>
      </c>
      <c r="BS458" s="236">
        <v>0</v>
      </c>
      <c r="BT458" s="236">
        <v>0</v>
      </c>
      <c r="BU458" s="236">
        <v>0</v>
      </c>
      <c r="BV458" s="236">
        <v>0</v>
      </c>
      <c r="BW458" s="236">
        <v>0</v>
      </c>
      <c r="BX458" s="236">
        <v>0</v>
      </c>
      <c r="BY458" s="236">
        <v>0</v>
      </c>
      <c r="BZ458" s="236">
        <v>0</v>
      </c>
      <c r="CA458" s="236">
        <v>0</v>
      </c>
      <c r="CB458" s="236">
        <v>0</v>
      </c>
      <c r="CC458" s="236">
        <v>0</v>
      </c>
      <c r="CD458" s="236">
        <v>0</v>
      </c>
      <c r="CE458" s="236">
        <v>0</v>
      </c>
      <c r="CF458" s="236">
        <v>0</v>
      </c>
      <c r="CG458" s="236">
        <v>0</v>
      </c>
      <c r="CH458" s="236">
        <v>0</v>
      </c>
      <c r="CI458" s="236">
        <v>0</v>
      </c>
      <c r="CJ458" s="236">
        <v>0</v>
      </c>
      <c r="CK458" s="236">
        <v>0</v>
      </c>
      <c r="CL458" s="236">
        <v>0</v>
      </c>
      <c r="CM458" s="236">
        <v>0</v>
      </c>
      <c r="CN458" s="236">
        <v>0</v>
      </c>
      <c r="CO458" s="236">
        <v>0</v>
      </c>
      <c r="CP458" s="236">
        <v>0</v>
      </c>
      <c r="CQ458" s="236">
        <v>0</v>
      </c>
      <c r="CR458" s="236">
        <v>0</v>
      </c>
      <c r="CS458" s="236">
        <v>0</v>
      </c>
      <c r="CT458" s="236">
        <v>0</v>
      </c>
      <c r="CU458" s="236">
        <v>0</v>
      </c>
      <c r="CV458" s="236">
        <v>0</v>
      </c>
      <c r="CW458" s="236">
        <v>0</v>
      </c>
      <c r="CX458" s="236">
        <v>0</v>
      </c>
      <c r="CY458" s="236">
        <v>0</v>
      </c>
      <c r="CZ458" s="236">
        <v>0</v>
      </c>
      <c r="DA458" s="236">
        <v>0</v>
      </c>
    </row>
    <row r="459" spans="1:105">
      <c r="A459" s="242" t="s">
        <v>1723</v>
      </c>
      <c r="B459" s="236">
        <v>0</v>
      </c>
      <c r="C459" s="236">
        <v>0</v>
      </c>
      <c r="D459" s="236">
        <v>0</v>
      </c>
      <c r="E459" s="236">
        <v>0</v>
      </c>
      <c r="F459" s="236">
        <v>0</v>
      </c>
      <c r="G459" s="236">
        <v>0</v>
      </c>
      <c r="H459" s="236">
        <v>0</v>
      </c>
      <c r="I459" s="236">
        <v>0</v>
      </c>
      <c r="J459" s="236">
        <v>0</v>
      </c>
      <c r="K459" s="236">
        <v>0</v>
      </c>
      <c r="L459" s="236">
        <v>0</v>
      </c>
      <c r="M459" s="236">
        <v>0</v>
      </c>
      <c r="N459" s="236">
        <v>0</v>
      </c>
      <c r="O459" s="236">
        <v>0</v>
      </c>
      <c r="P459" s="236">
        <v>0</v>
      </c>
      <c r="Q459" s="236">
        <v>0</v>
      </c>
      <c r="R459" s="236">
        <v>0</v>
      </c>
      <c r="S459" s="236">
        <v>0</v>
      </c>
      <c r="T459" s="236">
        <v>0</v>
      </c>
      <c r="U459" s="236">
        <v>0</v>
      </c>
      <c r="V459" s="236">
        <v>0</v>
      </c>
      <c r="W459" s="236">
        <v>0</v>
      </c>
      <c r="X459" s="236">
        <v>0</v>
      </c>
      <c r="Y459" s="236">
        <v>0</v>
      </c>
      <c r="Z459" s="236">
        <v>0</v>
      </c>
      <c r="AA459" s="236">
        <v>0</v>
      </c>
      <c r="AB459" s="236">
        <v>0</v>
      </c>
      <c r="AC459" s="236">
        <v>0</v>
      </c>
      <c r="AD459" s="236">
        <v>0</v>
      </c>
      <c r="AE459" s="236">
        <v>0</v>
      </c>
      <c r="AF459" s="236">
        <v>0</v>
      </c>
      <c r="AG459" s="236">
        <v>0</v>
      </c>
      <c r="AH459" s="236">
        <v>0</v>
      </c>
      <c r="AI459" s="236">
        <v>0</v>
      </c>
      <c r="AJ459" s="236">
        <v>0</v>
      </c>
      <c r="AK459" s="236">
        <v>0</v>
      </c>
      <c r="AL459" s="236">
        <v>0</v>
      </c>
      <c r="AM459" s="236">
        <v>0</v>
      </c>
      <c r="AN459" s="236">
        <v>0</v>
      </c>
      <c r="AO459" s="236">
        <v>0</v>
      </c>
      <c r="AP459" s="236">
        <v>0</v>
      </c>
      <c r="AQ459" s="236">
        <v>0</v>
      </c>
      <c r="AR459" s="236">
        <v>0</v>
      </c>
      <c r="AS459" s="236">
        <v>0</v>
      </c>
      <c r="AT459" s="236">
        <v>0</v>
      </c>
      <c r="AU459" s="236">
        <v>0</v>
      </c>
      <c r="AV459" s="236">
        <v>0</v>
      </c>
      <c r="AW459" s="236">
        <v>0</v>
      </c>
      <c r="AX459" s="236">
        <v>0</v>
      </c>
      <c r="AY459" s="236">
        <v>0</v>
      </c>
      <c r="AZ459" s="236">
        <v>0</v>
      </c>
      <c r="BA459" s="236">
        <v>0</v>
      </c>
      <c r="BB459" s="236">
        <v>0</v>
      </c>
      <c r="BC459" s="236">
        <v>0</v>
      </c>
      <c r="BD459" s="236">
        <v>0</v>
      </c>
      <c r="BE459" s="236">
        <v>0</v>
      </c>
      <c r="BF459" s="236">
        <v>0</v>
      </c>
      <c r="BG459" s="236">
        <v>0</v>
      </c>
      <c r="BH459" s="236">
        <v>0</v>
      </c>
      <c r="BI459" s="236">
        <v>0</v>
      </c>
      <c r="BJ459" s="236">
        <v>0</v>
      </c>
      <c r="BK459" s="236">
        <v>0</v>
      </c>
      <c r="BL459" s="236">
        <v>0</v>
      </c>
      <c r="BM459" s="236">
        <v>0</v>
      </c>
      <c r="BN459" s="236">
        <v>0</v>
      </c>
      <c r="BO459" s="236">
        <v>0</v>
      </c>
      <c r="BP459" s="236">
        <v>0</v>
      </c>
      <c r="BQ459" s="236">
        <v>0</v>
      </c>
      <c r="BR459" s="236">
        <v>0</v>
      </c>
      <c r="BS459" s="236">
        <v>0</v>
      </c>
      <c r="BT459" s="236">
        <v>0</v>
      </c>
      <c r="BU459" s="236">
        <v>0</v>
      </c>
      <c r="BV459" s="236">
        <v>0</v>
      </c>
      <c r="BW459" s="236">
        <v>0</v>
      </c>
      <c r="BX459" s="236">
        <v>0</v>
      </c>
      <c r="BY459" s="236">
        <v>0</v>
      </c>
      <c r="BZ459" s="236">
        <v>0</v>
      </c>
      <c r="CA459" s="236">
        <v>0</v>
      </c>
      <c r="CB459" s="236">
        <v>0</v>
      </c>
      <c r="CC459" s="236">
        <v>0</v>
      </c>
      <c r="CD459" s="236">
        <v>0</v>
      </c>
      <c r="CE459" s="236">
        <v>0</v>
      </c>
      <c r="CF459" s="236">
        <v>0</v>
      </c>
      <c r="CG459" s="236">
        <v>0</v>
      </c>
      <c r="CH459" s="236">
        <v>0</v>
      </c>
      <c r="CI459" s="236">
        <v>0</v>
      </c>
      <c r="CJ459" s="236">
        <v>0</v>
      </c>
      <c r="CK459" s="236">
        <v>0</v>
      </c>
      <c r="CL459" s="236">
        <v>0</v>
      </c>
      <c r="CM459" s="236">
        <v>0</v>
      </c>
      <c r="CN459" s="236">
        <v>0</v>
      </c>
      <c r="CO459" s="236">
        <v>0</v>
      </c>
      <c r="CP459" s="236">
        <v>0</v>
      </c>
      <c r="CQ459" s="236">
        <v>0</v>
      </c>
      <c r="CR459" s="236">
        <v>0</v>
      </c>
      <c r="CS459" s="236">
        <v>0</v>
      </c>
      <c r="CT459" s="236">
        <v>0</v>
      </c>
      <c r="CU459" s="236">
        <v>0</v>
      </c>
      <c r="CV459" s="236">
        <v>0</v>
      </c>
      <c r="CW459" s="236">
        <v>0</v>
      </c>
      <c r="CX459" s="236">
        <v>0</v>
      </c>
      <c r="CY459" s="236">
        <v>0</v>
      </c>
      <c r="CZ459" s="236">
        <v>0</v>
      </c>
      <c r="DA459" s="236">
        <v>0</v>
      </c>
    </row>
    <row r="460" spans="1:105">
      <c r="A460" s="242" t="s">
        <v>1790</v>
      </c>
      <c r="B460" s="236">
        <v>0</v>
      </c>
      <c r="C460" s="236">
        <v>0</v>
      </c>
      <c r="D460" s="236">
        <v>0</v>
      </c>
      <c r="E460" s="236">
        <v>0</v>
      </c>
      <c r="F460" s="236">
        <v>0</v>
      </c>
      <c r="G460" s="236">
        <v>0</v>
      </c>
      <c r="H460" s="236">
        <v>0</v>
      </c>
      <c r="I460" s="236">
        <v>0</v>
      </c>
      <c r="J460" s="236">
        <v>0</v>
      </c>
      <c r="K460" s="236">
        <v>0</v>
      </c>
      <c r="L460" s="236">
        <v>0</v>
      </c>
      <c r="M460" s="236">
        <v>0</v>
      </c>
      <c r="N460" s="236">
        <v>0</v>
      </c>
      <c r="O460" s="236">
        <v>0</v>
      </c>
      <c r="P460" s="236">
        <v>0</v>
      </c>
      <c r="Q460" s="236">
        <v>0</v>
      </c>
      <c r="R460" s="236">
        <v>0</v>
      </c>
      <c r="S460" s="236">
        <v>0</v>
      </c>
      <c r="T460" s="236">
        <v>0</v>
      </c>
      <c r="U460" s="236">
        <v>0</v>
      </c>
      <c r="V460" s="236">
        <v>0</v>
      </c>
      <c r="W460" s="236">
        <v>0</v>
      </c>
      <c r="X460" s="236">
        <v>0</v>
      </c>
      <c r="Y460" s="236">
        <v>0</v>
      </c>
      <c r="Z460" s="236">
        <v>0</v>
      </c>
      <c r="AA460" s="236">
        <v>0</v>
      </c>
      <c r="AB460" s="236">
        <v>0</v>
      </c>
      <c r="AC460" s="236">
        <v>0</v>
      </c>
      <c r="AD460" s="236">
        <v>-3105456</v>
      </c>
      <c r="AE460" s="236">
        <v>-2804701</v>
      </c>
      <c r="AF460" s="236">
        <v>-4793964</v>
      </c>
      <c r="AG460" s="236">
        <v>-2110266</v>
      </c>
      <c r="AH460" s="236">
        <v>-6756244</v>
      </c>
      <c r="AI460" s="236">
        <v>-6319389</v>
      </c>
      <c r="AJ460" s="236">
        <v>-3009052</v>
      </c>
      <c r="AK460" s="236">
        <v>0</v>
      </c>
      <c r="AL460" s="236">
        <v>0</v>
      </c>
      <c r="AM460" s="236">
        <v>0</v>
      </c>
      <c r="AN460" s="236">
        <v>-28899072</v>
      </c>
      <c r="AO460" s="236">
        <v>0</v>
      </c>
      <c r="AP460" s="236">
        <v>0</v>
      </c>
      <c r="AQ460" s="236">
        <v>0</v>
      </c>
      <c r="AR460" s="236">
        <v>0</v>
      </c>
      <c r="AS460" s="236">
        <v>0</v>
      </c>
      <c r="AT460" s="236">
        <v>0</v>
      </c>
      <c r="AU460" s="236">
        <v>0</v>
      </c>
      <c r="AV460" s="236">
        <v>0</v>
      </c>
      <c r="AW460" s="236">
        <v>0</v>
      </c>
      <c r="AX460" s="236">
        <v>0</v>
      </c>
      <c r="AY460" s="236">
        <v>0</v>
      </c>
      <c r="AZ460" s="236">
        <v>0</v>
      </c>
      <c r="BA460" s="236">
        <v>0</v>
      </c>
      <c r="BB460" s="236">
        <v>0</v>
      </c>
      <c r="BC460" s="236">
        <v>0</v>
      </c>
      <c r="BD460" s="236">
        <v>0</v>
      </c>
      <c r="BE460" s="236">
        <v>0</v>
      </c>
      <c r="BF460" s="236">
        <v>0</v>
      </c>
      <c r="BG460" s="236">
        <v>0</v>
      </c>
      <c r="BH460" s="236">
        <v>0</v>
      </c>
      <c r="BI460" s="236">
        <v>0</v>
      </c>
      <c r="BJ460" s="236">
        <v>0</v>
      </c>
      <c r="BK460" s="236">
        <v>0</v>
      </c>
      <c r="BL460" s="236">
        <v>0</v>
      </c>
      <c r="BM460" s="236">
        <v>0</v>
      </c>
      <c r="BN460" s="236">
        <v>0</v>
      </c>
      <c r="BO460" s="236">
        <v>0</v>
      </c>
      <c r="BP460" s="236">
        <v>0</v>
      </c>
      <c r="BQ460" s="236">
        <v>0</v>
      </c>
      <c r="BR460" s="236">
        <v>0</v>
      </c>
      <c r="BS460" s="236">
        <v>0</v>
      </c>
      <c r="BT460" s="236">
        <v>0</v>
      </c>
      <c r="BU460" s="236">
        <v>0</v>
      </c>
      <c r="BV460" s="236">
        <v>0</v>
      </c>
      <c r="BW460" s="236">
        <v>0</v>
      </c>
      <c r="BX460" s="236">
        <v>0</v>
      </c>
      <c r="BY460" s="236">
        <v>0</v>
      </c>
      <c r="BZ460" s="236">
        <v>0</v>
      </c>
      <c r="CA460" s="236">
        <v>0</v>
      </c>
      <c r="CB460" s="236">
        <v>0</v>
      </c>
      <c r="CC460" s="236">
        <v>0</v>
      </c>
      <c r="CD460" s="236">
        <v>0</v>
      </c>
      <c r="CE460" s="236">
        <v>0</v>
      </c>
      <c r="CF460" s="236">
        <v>0</v>
      </c>
      <c r="CG460" s="236">
        <v>0</v>
      </c>
      <c r="CH460" s="236">
        <v>0</v>
      </c>
      <c r="CI460" s="236">
        <v>0</v>
      </c>
      <c r="CJ460" s="236">
        <v>0</v>
      </c>
      <c r="CK460" s="236">
        <v>0</v>
      </c>
      <c r="CL460" s="236">
        <v>0</v>
      </c>
      <c r="CM460" s="236">
        <v>0</v>
      </c>
      <c r="CN460" s="236">
        <v>0</v>
      </c>
      <c r="CO460" s="236">
        <v>0</v>
      </c>
      <c r="CP460" s="236">
        <v>0</v>
      </c>
      <c r="CQ460" s="236">
        <v>0</v>
      </c>
      <c r="CR460" s="236">
        <v>0</v>
      </c>
      <c r="CS460" s="236">
        <v>0</v>
      </c>
      <c r="CT460" s="236">
        <v>0</v>
      </c>
      <c r="CU460" s="236">
        <v>0</v>
      </c>
      <c r="CV460" s="236">
        <v>0</v>
      </c>
      <c r="CW460" s="236">
        <v>0</v>
      </c>
      <c r="CX460" s="236">
        <v>0</v>
      </c>
      <c r="CY460" s="236">
        <v>0</v>
      </c>
      <c r="CZ460" s="236">
        <v>0</v>
      </c>
      <c r="DA460" s="236">
        <v>0</v>
      </c>
    </row>
    <row r="462" spans="1:105">
      <c r="A462" s="242" t="s">
        <v>1721</v>
      </c>
      <c r="B462" s="236">
        <v>0</v>
      </c>
      <c r="C462" s="236">
        <v>0</v>
      </c>
      <c r="D462" s="236">
        <v>0</v>
      </c>
      <c r="E462" s="236">
        <v>0</v>
      </c>
      <c r="F462" s="236">
        <v>0</v>
      </c>
      <c r="G462" s="236">
        <v>0</v>
      </c>
      <c r="H462" s="236">
        <v>0</v>
      </c>
      <c r="I462" s="236">
        <v>0</v>
      </c>
      <c r="J462" s="236">
        <v>0</v>
      </c>
      <c r="K462" s="236">
        <v>0</v>
      </c>
      <c r="L462" s="236">
        <v>0</v>
      </c>
      <c r="M462" s="236">
        <v>0</v>
      </c>
      <c r="N462" s="236">
        <v>0</v>
      </c>
      <c r="O462" s="236">
        <v>0</v>
      </c>
      <c r="P462" s="236">
        <v>0</v>
      </c>
      <c r="Q462" s="236">
        <v>0</v>
      </c>
      <c r="R462" s="236">
        <v>0</v>
      </c>
      <c r="S462" s="236">
        <v>0</v>
      </c>
      <c r="T462" s="236">
        <v>0</v>
      </c>
      <c r="U462" s="236">
        <v>0</v>
      </c>
      <c r="V462" s="236">
        <v>0</v>
      </c>
      <c r="W462" s="236">
        <v>0</v>
      </c>
      <c r="X462" s="236">
        <v>0</v>
      </c>
      <c r="Y462" s="236">
        <v>0</v>
      </c>
      <c r="Z462" s="236">
        <v>0</v>
      </c>
      <c r="AA462" s="236">
        <v>0</v>
      </c>
      <c r="AB462" s="236">
        <v>0</v>
      </c>
      <c r="AC462" s="236">
        <v>0</v>
      </c>
      <c r="AD462" s="236">
        <v>3199186</v>
      </c>
      <c r="AE462" s="236">
        <v>2938758</v>
      </c>
      <c r="AF462" s="236">
        <v>4972001</v>
      </c>
      <c r="AG462" s="236">
        <v>2418013</v>
      </c>
      <c r="AH462" s="236">
        <v>7326006</v>
      </c>
      <c r="AI462" s="236">
        <v>6984991</v>
      </c>
      <c r="AJ462" s="236">
        <v>3674899</v>
      </c>
      <c r="AK462" s="236">
        <v>0</v>
      </c>
      <c r="AL462" s="236">
        <v>0</v>
      </c>
      <c r="AM462" s="236">
        <v>0</v>
      </c>
      <c r="AN462" s="236">
        <v>31513854</v>
      </c>
      <c r="AO462" s="236">
        <v>0</v>
      </c>
      <c r="AP462" s="236">
        <v>0</v>
      </c>
      <c r="AQ462" s="236">
        <v>0</v>
      </c>
      <c r="AR462" s="236">
        <v>0</v>
      </c>
      <c r="AS462" s="236">
        <v>0</v>
      </c>
      <c r="AT462" s="236">
        <v>0</v>
      </c>
      <c r="AU462" s="236">
        <v>0</v>
      </c>
      <c r="AV462" s="236">
        <v>0</v>
      </c>
      <c r="AW462" s="236">
        <v>0</v>
      </c>
      <c r="AX462" s="236">
        <v>0</v>
      </c>
      <c r="AY462" s="236">
        <v>0</v>
      </c>
      <c r="AZ462" s="236">
        <v>0</v>
      </c>
      <c r="BA462" s="236">
        <v>0</v>
      </c>
      <c r="BB462" s="236">
        <v>0</v>
      </c>
      <c r="BC462" s="236">
        <v>0</v>
      </c>
      <c r="BD462" s="236">
        <v>0</v>
      </c>
      <c r="BE462" s="236">
        <v>0</v>
      </c>
      <c r="BF462" s="236">
        <v>0</v>
      </c>
      <c r="BG462" s="236">
        <v>0</v>
      </c>
      <c r="BH462" s="236">
        <v>0</v>
      </c>
      <c r="BI462" s="236">
        <v>0</v>
      </c>
      <c r="BJ462" s="236">
        <v>0</v>
      </c>
      <c r="BK462" s="236">
        <v>0</v>
      </c>
      <c r="BL462" s="236">
        <v>0</v>
      </c>
      <c r="BM462" s="236">
        <v>0</v>
      </c>
      <c r="BN462" s="236">
        <v>0</v>
      </c>
      <c r="BO462" s="236">
        <v>0</v>
      </c>
      <c r="BP462" s="236">
        <v>0</v>
      </c>
      <c r="BQ462" s="236">
        <v>0</v>
      </c>
      <c r="BR462" s="236">
        <v>0</v>
      </c>
      <c r="BS462" s="236">
        <v>0</v>
      </c>
      <c r="BT462" s="236">
        <v>0</v>
      </c>
      <c r="BU462" s="236">
        <v>0</v>
      </c>
      <c r="BV462" s="236">
        <v>0</v>
      </c>
      <c r="BW462" s="236">
        <v>0</v>
      </c>
      <c r="BX462" s="236">
        <v>0</v>
      </c>
      <c r="BY462" s="236">
        <v>0</v>
      </c>
      <c r="BZ462" s="236">
        <v>0</v>
      </c>
      <c r="CA462" s="236">
        <v>0</v>
      </c>
      <c r="CB462" s="236">
        <v>0</v>
      </c>
      <c r="CC462" s="236">
        <v>0</v>
      </c>
      <c r="CD462" s="236">
        <v>0</v>
      </c>
      <c r="CE462" s="236">
        <v>0</v>
      </c>
      <c r="CF462" s="236">
        <v>0</v>
      </c>
      <c r="CG462" s="236">
        <v>0</v>
      </c>
      <c r="CH462" s="236">
        <v>0</v>
      </c>
      <c r="CI462" s="236">
        <v>0</v>
      </c>
      <c r="CJ462" s="236">
        <v>0</v>
      </c>
      <c r="CK462" s="236">
        <v>0</v>
      </c>
      <c r="CL462" s="236">
        <v>0</v>
      </c>
      <c r="CM462" s="236">
        <v>0</v>
      </c>
      <c r="CN462" s="236">
        <v>0</v>
      </c>
      <c r="CO462" s="236">
        <v>0</v>
      </c>
      <c r="CP462" s="236">
        <v>0</v>
      </c>
      <c r="CQ462" s="236">
        <v>0</v>
      </c>
      <c r="CR462" s="236">
        <v>0</v>
      </c>
      <c r="CS462" s="236">
        <v>0</v>
      </c>
      <c r="CT462" s="236">
        <v>0</v>
      </c>
      <c r="CU462" s="236">
        <v>0</v>
      </c>
      <c r="CV462" s="236">
        <v>0</v>
      </c>
      <c r="CW462" s="236">
        <v>0</v>
      </c>
      <c r="CX462" s="236">
        <v>0</v>
      </c>
      <c r="CY462" s="236">
        <v>0</v>
      </c>
      <c r="CZ462" s="236">
        <v>0</v>
      </c>
      <c r="DA462" s="236">
        <v>0</v>
      </c>
    </row>
    <row r="463" spans="1:105">
      <c r="A463" s="242" t="s">
        <v>1722</v>
      </c>
      <c r="B463" s="236">
        <v>0</v>
      </c>
      <c r="C463" s="236">
        <v>0</v>
      </c>
      <c r="D463" s="236">
        <v>0</v>
      </c>
      <c r="E463" s="236">
        <v>0</v>
      </c>
      <c r="F463" s="236">
        <v>0</v>
      </c>
      <c r="G463" s="236">
        <v>0</v>
      </c>
      <c r="H463" s="236">
        <v>0</v>
      </c>
      <c r="I463" s="236">
        <v>0</v>
      </c>
      <c r="J463" s="236">
        <v>0</v>
      </c>
      <c r="K463" s="236">
        <v>0</v>
      </c>
      <c r="L463" s="236">
        <v>0</v>
      </c>
      <c r="M463" s="236">
        <v>0</v>
      </c>
      <c r="N463" s="236">
        <v>0</v>
      </c>
      <c r="O463" s="236">
        <v>0</v>
      </c>
      <c r="P463" s="236">
        <v>0</v>
      </c>
      <c r="Q463" s="236">
        <v>0</v>
      </c>
      <c r="R463" s="236">
        <v>0</v>
      </c>
      <c r="S463" s="236">
        <v>0</v>
      </c>
      <c r="T463" s="236">
        <v>0</v>
      </c>
      <c r="U463" s="236">
        <v>0</v>
      </c>
      <c r="V463" s="236">
        <v>0</v>
      </c>
      <c r="W463" s="236">
        <v>0</v>
      </c>
      <c r="X463" s="236">
        <v>0</v>
      </c>
      <c r="Y463" s="236">
        <v>0</v>
      </c>
      <c r="Z463" s="236">
        <v>0</v>
      </c>
      <c r="AA463" s="236">
        <v>0</v>
      </c>
      <c r="AB463" s="236">
        <v>0</v>
      </c>
      <c r="AC463" s="236">
        <v>0</v>
      </c>
      <c r="AD463" s="236">
        <v>-42850</v>
      </c>
      <c r="AE463" s="236">
        <v>-25792</v>
      </c>
      <c r="AF463" s="236">
        <v>-30920</v>
      </c>
      <c r="AG463" s="236">
        <v>-125626</v>
      </c>
      <c r="AH463" s="236">
        <v>-341860</v>
      </c>
      <c r="AI463" s="236">
        <v>-371894</v>
      </c>
      <c r="AJ463" s="236">
        <v>-328920</v>
      </c>
      <c r="AK463" s="236">
        <v>0</v>
      </c>
      <c r="AL463" s="236">
        <v>0</v>
      </c>
      <c r="AM463" s="236">
        <v>0</v>
      </c>
      <c r="AN463" s="236">
        <v>-1267862</v>
      </c>
      <c r="AO463" s="236">
        <v>0</v>
      </c>
      <c r="AP463" s="236">
        <v>0</v>
      </c>
      <c r="AQ463" s="236">
        <v>0</v>
      </c>
      <c r="AR463" s="236">
        <v>0</v>
      </c>
      <c r="AS463" s="236">
        <v>0</v>
      </c>
      <c r="AT463" s="236">
        <v>0</v>
      </c>
      <c r="AU463" s="236">
        <v>0</v>
      </c>
      <c r="AV463" s="236">
        <v>0</v>
      </c>
      <c r="AW463" s="236">
        <v>0</v>
      </c>
      <c r="AX463" s="236">
        <v>0</v>
      </c>
      <c r="AY463" s="236">
        <v>0</v>
      </c>
      <c r="AZ463" s="236">
        <v>0</v>
      </c>
      <c r="BA463" s="236">
        <v>0</v>
      </c>
      <c r="BB463" s="236">
        <v>0</v>
      </c>
      <c r="BC463" s="236">
        <v>0</v>
      </c>
      <c r="BD463" s="236">
        <v>0</v>
      </c>
      <c r="BE463" s="236">
        <v>0</v>
      </c>
      <c r="BF463" s="236">
        <v>0</v>
      </c>
      <c r="BG463" s="236">
        <v>0</v>
      </c>
      <c r="BH463" s="236">
        <v>0</v>
      </c>
      <c r="BI463" s="236">
        <v>0</v>
      </c>
      <c r="BJ463" s="236">
        <v>0</v>
      </c>
      <c r="BK463" s="236">
        <v>0</v>
      </c>
      <c r="BL463" s="236">
        <v>0</v>
      </c>
      <c r="BM463" s="236">
        <v>0</v>
      </c>
      <c r="BN463" s="236">
        <v>0</v>
      </c>
      <c r="BO463" s="236">
        <v>0</v>
      </c>
      <c r="BP463" s="236">
        <v>0</v>
      </c>
      <c r="BQ463" s="236">
        <v>0</v>
      </c>
      <c r="BR463" s="236">
        <v>0</v>
      </c>
      <c r="BS463" s="236">
        <v>0</v>
      </c>
      <c r="BT463" s="236">
        <v>0</v>
      </c>
      <c r="BU463" s="236">
        <v>0</v>
      </c>
      <c r="BV463" s="236">
        <v>0</v>
      </c>
      <c r="BW463" s="236">
        <v>0</v>
      </c>
      <c r="BX463" s="236">
        <v>0</v>
      </c>
      <c r="BY463" s="236">
        <v>0</v>
      </c>
      <c r="BZ463" s="236">
        <v>0</v>
      </c>
      <c r="CA463" s="236">
        <v>0</v>
      </c>
      <c r="CB463" s="236">
        <v>0</v>
      </c>
      <c r="CC463" s="236">
        <v>0</v>
      </c>
      <c r="CD463" s="236">
        <v>0</v>
      </c>
      <c r="CE463" s="236">
        <v>0</v>
      </c>
      <c r="CF463" s="236">
        <v>0</v>
      </c>
      <c r="CG463" s="236">
        <v>0</v>
      </c>
      <c r="CH463" s="236">
        <v>0</v>
      </c>
      <c r="CI463" s="236">
        <v>0</v>
      </c>
      <c r="CJ463" s="236">
        <v>0</v>
      </c>
      <c r="CK463" s="236">
        <v>0</v>
      </c>
      <c r="CL463" s="236">
        <v>0</v>
      </c>
      <c r="CM463" s="236">
        <v>0</v>
      </c>
      <c r="CN463" s="236">
        <v>0</v>
      </c>
      <c r="CO463" s="236">
        <v>0</v>
      </c>
      <c r="CP463" s="236">
        <v>0</v>
      </c>
      <c r="CQ463" s="236">
        <v>0</v>
      </c>
      <c r="CR463" s="236">
        <v>0</v>
      </c>
      <c r="CS463" s="236">
        <v>0</v>
      </c>
      <c r="CT463" s="236">
        <v>0</v>
      </c>
      <c r="CU463" s="236">
        <v>0</v>
      </c>
      <c r="CV463" s="236">
        <v>0</v>
      </c>
      <c r="CW463" s="236">
        <v>0</v>
      </c>
      <c r="CX463" s="236">
        <v>0</v>
      </c>
      <c r="CY463" s="236">
        <v>0</v>
      </c>
      <c r="CZ463" s="236">
        <v>0</v>
      </c>
      <c r="DA463" s="236">
        <v>0</v>
      </c>
    </row>
    <row r="464" spans="1:105">
      <c r="A464" s="242" t="s">
        <v>1791</v>
      </c>
      <c r="B464" s="236">
        <v>0</v>
      </c>
      <c r="C464" s="236">
        <v>0</v>
      </c>
      <c r="D464" s="236">
        <v>0</v>
      </c>
      <c r="E464" s="236">
        <v>0</v>
      </c>
      <c r="F464" s="236">
        <v>0</v>
      </c>
      <c r="G464" s="236">
        <v>0</v>
      </c>
      <c r="H464" s="236">
        <v>0</v>
      </c>
      <c r="I464" s="236">
        <v>0</v>
      </c>
      <c r="J464" s="236">
        <v>0</v>
      </c>
      <c r="K464" s="236">
        <v>0</v>
      </c>
      <c r="L464" s="236">
        <v>0</v>
      </c>
      <c r="M464" s="236">
        <v>0</v>
      </c>
      <c r="N464" s="236">
        <v>0</v>
      </c>
      <c r="O464" s="236">
        <v>0</v>
      </c>
      <c r="P464" s="236">
        <v>0</v>
      </c>
      <c r="Q464" s="236">
        <v>0</v>
      </c>
      <c r="R464" s="236">
        <v>0</v>
      </c>
      <c r="S464" s="236">
        <v>0</v>
      </c>
      <c r="T464" s="236">
        <v>0</v>
      </c>
      <c r="U464" s="236">
        <v>0</v>
      </c>
      <c r="V464" s="236">
        <v>0</v>
      </c>
      <c r="W464" s="236">
        <v>0</v>
      </c>
      <c r="X464" s="236">
        <v>0</v>
      </c>
      <c r="Y464" s="236">
        <v>0</v>
      </c>
      <c r="Z464" s="236">
        <v>0</v>
      </c>
      <c r="AA464" s="236">
        <v>0</v>
      </c>
      <c r="AB464" s="236">
        <v>0</v>
      </c>
      <c r="AC464" s="236">
        <v>0</v>
      </c>
      <c r="AD464" s="236">
        <v>3156336</v>
      </c>
      <c r="AE464" s="236">
        <v>2912966</v>
      </c>
      <c r="AF464" s="236">
        <v>4941081</v>
      </c>
      <c r="AG464" s="236">
        <v>2292387</v>
      </c>
      <c r="AH464" s="236">
        <v>6984146</v>
      </c>
      <c r="AI464" s="236">
        <v>6613097</v>
      </c>
      <c r="AJ464" s="236">
        <v>3345979</v>
      </c>
      <c r="AK464" s="236">
        <v>0</v>
      </c>
      <c r="AL464" s="236">
        <v>0</v>
      </c>
      <c r="AM464" s="236">
        <v>0</v>
      </c>
      <c r="AN464" s="236">
        <v>30245992</v>
      </c>
      <c r="AO464" s="236">
        <v>0</v>
      </c>
      <c r="AP464" s="236">
        <v>0</v>
      </c>
      <c r="AQ464" s="236">
        <v>0</v>
      </c>
      <c r="AR464" s="236">
        <v>0</v>
      </c>
      <c r="AS464" s="236">
        <v>0</v>
      </c>
      <c r="AT464" s="236">
        <v>0</v>
      </c>
      <c r="AU464" s="236">
        <v>0</v>
      </c>
      <c r="AV464" s="236">
        <v>0</v>
      </c>
      <c r="AW464" s="236">
        <v>0</v>
      </c>
      <c r="AX464" s="236">
        <v>0</v>
      </c>
      <c r="AY464" s="236">
        <v>0</v>
      </c>
      <c r="AZ464" s="236">
        <v>0</v>
      </c>
      <c r="BA464" s="236">
        <v>0</v>
      </c>
      <c r="BB464" s="236">
        <v>0</v>
      </c>
      <c r="BC464" s="236">
        <v>0</v>
      </c>
      <c r="BD464" s="236">
        <v>0</v>
      </c>
      <c r="BE464" s="236">
        <v>0</v>
      </c>
      <c r="BF464" s="236">
        <v>0</v>
      </c>
      <c r="BG464" s="236">
        <v>0</v>
      </c>
      <c r="BH464" s="236">
        <v>0</v>
      </c>
      <c r="BI464" s="236">
        <v>0</v>
      </c>
      <c r="BJ464" s="236">
        <v>0</v>
      </c>
      <c r="BK464" s="236">
        <v>0</v>
      </c>
      <c r="BL464" s="236">
        <v>0</v>
      </c>
      <c r="BM464" s="236">
        <v>0</v>
      </c>
      <c r="BN464" s="236">
        <v>0</v>
      </c>
      <c r="BO464" s="236">
        <v>0</v>
      </c>
      <c r="BP464" s="236">
        <v>0</v>
      </c>
      <c r="BQ464" s="236">
        <v>0</v>
      </c>
      <c r="BR464" s="236">
        <v>0</v>
      </c>
      <c r="BS464" s="236">
        <v>0</v>
      </c>
      <c r="BT464" s="236">
        <v>0</v>
      </c>
      <c r="BU464" s="236">
        <v>0</v>
      </c>
      <c r="BV464" s="236">
        <v>0</v>
      </c>
      <c r="BW464" s="236">
        <v>0</v>
      </c>
      <c r="BX464" s="236">
        <v>0</v>
      </c>
      <c r="BY464" s="236">
        <v>0</v>
      </c>
      <c r="BZ464" s="236">
        <v>0</v>
      </c>
      <c r="CA464" s="236">
        <v>0</v>
      </c>
      <c r="CB464" s="236">
        <v>0</v>
      </c>
      <c r="CC464" s="236">
        <v>0</v>
      </c>
      <c r="CD464" s="236">
        <v>0</v>
      </c>
      <c r="CE464" s="236">
        <v>0</v>
      </c>
      <c r="CF464" s="236">
        <v>0</v>
      </c>
      <c r="CG464" s="236">
        <v>0</v>
      </c>
      <c r="CH464" s="236">
        <v>0</v>
      </c>
      <c r="CI464" s="236">
        <v>0</v>
      </c>
      <c r="CJ464" s="236">
        <v>0</v>
      </c>
      <c r="CK464" s="236">
        <v>0</v>
      </c>
      <c r="CL464" s="236">
        <v>0</v>
      </c>
      <c r="CM464" s="236">
        <v>0</v>
      </c>
      <c r="CN464" s="236">
        <v>0</v>
      </c>
      <c r="CO464" s="236">
        <v>0</v>
      </c>
      <c r="CP464" s="236">
        <v>0</v>
      </c>
      <c r="CQ464" s="236">
        <v>0</v>
      </c>
      <c r="CR464" s="236">
        <v>0</v>
      </c>
      <c r="CS464" s="236">
        <v>0</v>
      </c>
      <c r="CT464" s="236">
        <v>0</v>
      </c>
      <c r="CU464" s="236">
        <v>0</v>
      </c>
      <c r="CV464" s="236">
        <v>0</v>
      </c>
      <c r="CW464" s="236">
        <v>0</v>
      </c>
      <c r="CX464" s="236">
        <v>0</v>
      </c>
      <c r="CY464" s="236">
        <v>0</v>
      </c>
      <c r="CZ464" s="236">
        <v>0</v>
      </c>
      <c r="DA464" s="236">
        <v>0</v>
      </c>
    </row>
    <row r="466" spans="1:105">
      <c r="A466" s="242" t="s">
        <v>1792</v>
      </c>
      <c r="B466" s="236">
        <v>0</v>
      </c>
      <c r="C466" s="236">
        <v>0</v>
      </c>
      <c r="D466" s="236">
        <v>0</v>
      </c>
      <c r="E466" s="236">
        <v>0</v>
      </c>
      <c r="F466" s="236">
        <v>0</v>
      </c>
      <c r="G466" s="236">
        <v>0</v>
      </c>
      <c r="H466" s="236">
        <v>0</v>
      </c>
      <c r="I466" s="236">
        <v>0</v>
      </c>
      <c r="J466" s="236">
        <v>0</v>
      </c>
      <c r="K466" s="236">
        <v>0</v>
      </c>
      <c r="L466" s="236">
        <v>0</v>
      </c>
      <c r="M466" s="236">
        <v>0</v>
      </c>
      <c r="N466" s="236">
        <v>0</v>
      </c>
      <c r="O466" s="236">
        <v>0</v>
      </c>
      <c r="P466" s="236">
        <v>0</v>
      </c>
      <c r="Q466" s="236">
        <v>0</v>
      </c>
      <c r="R466" s="236">
        <v>0</v>
      </c>
      <c r="S466" s="236">
        <v>0</v>
      </c>
      <c r="T466" s="236">
        <v>0</v>
      </c>
      <c r="U466" s="236">
        <v>0</v>
      </c>
      <c r="V466" s="236">
        <v>0</v>
      </c>
      <c r="W466" s="236">
        <v>0</v>
      </c>
      <c r="X466" s="236">
        <v>0</v>
      </c>
      <c r="Y466" s="236">
        <v>0</v>
      </c>
      <c r="Z466" s="236">
        <v>0</v>
      </c>
      <c r="AA466" s="236">
        <v>0</v>
      </c>
      <c r="AB466" s="236">
        <v>0</v>
      </c>
      <c r="AC466" s="236">
        <v>0</v>
      </c>
      <c r="AD466" s="236">
        <v>50880</v>
      </c>
      <c r="AE466" s="236">
        <v>108265</v>
      </c>
      <c r="AF466" s="236">
        <v>147117</v>
      </c>
      <c r="AG466" s="236">
        <v>182121</v>
      </c>
      <c r="AH466" s="236">
        <v>227902</v>
      </c>
      <c r="AI466" s="236">
        <v>293708</v>
      </c>
      <c r="AJ466" s="236">
        <v>336927</v>
      </c>
      <c r="AK466" s="236">
        <v>0</v>
      </c>
      <c r="AL466" s="236">
        <v>0</v>
      </c>
      <c r="AM466" s="236">
        <v>0</v>
      </c>
      <c r="AN466" s="236">
        <v>1346920</v>
      </c>
      <c r="AO466" s="236">
        <v>0</v>
      </c>
      <c r="AP466" s="236">
        <v>0</v>
      </c>
      <c r="AQ466" s="236">
        <v>0</v>
      </c>
      <c r="AR466" s="236">
        <v>0</v>
      </c>
      <c r="AS466" s="236">
        <v>0</v>
      </c>
      <c r="AT466" s="236">
        <v>0</v>
      </c>
      <c r="AU466" s="236">
        <v>0</v>
      </c>
      <c r="AV466" s="236">
        <v>0</v>
      </c>
      <c r="AW466" s="236">
        <v>0</v>
      </c>
      <c r="AX466" s="236">
        <v>0</v>
      </c>
      <c r="AY466" s="236">
        <v>0</v>
      </c>
      <c r="AZ466" s="236">
        <v>0</v>
      </c>
      <c r="BA466" s="236">
        <v>0</v>
      </c>
      <c r="BB466" s="236">
        <v>0</v>
      </c>
      <c r="BC466" s="236">
        <v>0</v>
      </c>
      <c r="BD466" s="236">
        <v>0</v>
      </c>
      <c r="BE466" s="236">
        <v>0</v>
      </c>
      <c r="BF466" s="236">
        <v>0</v>
      </c>
      <c r="BG466" s="236">
        <v>0</v>
      </c>
      <c r="BH466" s="236">
        <v>0</v>
      </c>
      <c r="BI466" s="236">
        <v>0</v>
      </c>
      <c r="BJ466" s="236">
        <v>0</v>
      </c>
      <c r="BK466" s="236">
        <v>0</v>
      </c>
      <c r="BL466" s="236">
        <v>0</v>
      </c>
      <c r="BM466" s="236">
        <v>0</v>
      </c>
      <c r="BN466" s="236">
        <v>0</v>
      </c>
      <c r="BO466" s="236">
        <v>0</v>
      </c>
      <c r="BP466" s="236">
        <v>0</v>
      </c>
      <c r="BQ466" s="236">
        <v>0</v>
      </c>
      <c r="BR466" s="236">
        <v>0</v>
      </c>
      <c r="BS466" s="236">
        <v>0</v>
      </c>
      <c r="BT466" s="236">
        <v>0</v>
      </c>
      <c r="BU466" s="236">
        <v>0</v>
      </c>
      <c r="BV466" s="236">
        <v>0</v>
      </c>
      <c r="BW466" s="236">
        <v>0</v>
      </c>
      <c r="BX466" s="236">
        <v>0</v>
      </c>
      <c r="BY466" s="236">
        <v>0</v>
      </c>
      <c r="BZ466" s="236">
        <v>0</v>
      </c>
      <c r="CA466" s="236">
        <v>0</v>
      </c>
      <c r="CB466" s="236">
        <v>0</v>
      </c>
      <c r="CC466" s="236">
        <v>0</v>
      </c>
      <c r="CD466" s="236">
        <v>0</v>
      </c>
      <c r="CE466" s="236">
        <v>0</v>
      </c>
      <c r="CF466" s="236">
        <v>0</v>
      </c>
      <c r="CG466" s="236">
        <v>0</v>
      </c>
      <c r="CH466" s="236">
        <v>0</v>
      </c>
      <c r="CI466" s="236">
        <v>0</v>
      </c>
      <c r="CJ466" s="236">
        <v>0</v>
      </c>
      <c r="CK466" s="236">
        <v>0</v>
      </c>
      <c r="CL466" s="236">
        <v>0</v>
      </c>
      <c r="CM466" s="236">
        <v>0</v>
      </c>
      <c r="CN466" s="236">
        <v>0</v>
      </c>
      <c r="CO466" s="236">
        <v>0</v>
      </c>
      <c r="CP466" s="236">
        <v>0</v>
      </c>
      <c r="CQ466" s="236">
        <v>0</v>
      </c>
      <c r="CR466" s="236">
        <v>0</v>
      </c>
      <c r="CS466" s="236">
        <v>0</v>
      </c>
      <c r="CT466" s="236">
        <v>0</v>
      </c>
      <c r="CU466" s="236">
        <v>0</v>
      </c>
      <c r="CV466" s="236">
        <v>0</v>
      </c>
      <c r="CW466" s="236">
        <v>0</v>
      </c>
      <c r="CX466" s="236">
        <v>0</v>
      </c>
      <c r="CY466" s="236">
        <v>0</v>
      </c>
      <c r="CZ466" s="236">
        <v>0</v>
      </c>
      <c r="DA466" s="236">
        <v>0</v>
      </c>
    </row>
    <row r="468" spans="1:105">
      <c r="A468" s="257" t="s">
        <v>1793</v>
      </c>
      <c r="B468" s="258"/>
      <c r="C468" s="258"/>
      <c r="D468" s="258"/>
      <c r="E468" s="258"/>
      <c r="F468" s="258"/>
      <c r="G468" s="258"/>
      <c r="H468" s="258"/>
      <c r="I468" s="258"/>
      <c r="J468" s="258"/>
      <c r="K468" s="258"/>
      <c r="L468" s="258"/>
      <c r="M468" s="258"/>
      <c r="N468" s="258"/>
      <c r="O468" s="258"/>
      <c r="P468" s="258"/>
      <c r="Q468" s="258"/>
      <c r="R468" s="258"/>
      <c r="S468" s="258"/>
      <c r="T468" s="258"/>
      <c r="U468" s="258"/>
      <c r="V468" s="258"/>
      <c r="W468" s="258"/>
      <c r="X468" s="258"/>
      <c r="Y468" s="258"/>
      <c r="Z468" s="258"/>
      <c r="AA468" s="258"/>
      <c r="AB468" s="258"/>
      <c r="AC468" s="258"/>
      <c r="AD468" s="258"/>
      <c r="AE468" s="258"/>
      <c r="AF468" s="258"/>
      <c r="AG468" s="258"/>
      <c r="AH468" s="258"/>
      <c r="AI468" s="258"/>
      <c r="AJ468" s="258"/>
      <c r="AK468" s="258"/>
      <c r="AL468" s="258"/>
      <c r="AM468" s="258"/>
      <c r="AN468" s="258"/>
      <c r="AO468" s="258"/>
      <c r="AP468" s="258"/>
      <c r="AQ468" s="258"/>
      <c r="AR468" s="258"/>
      <c r="AS468" s="258"/>
      <c r="AT468" s="258"/>
      <c r="AU468" s="258"/>
      <c r="AV468" s="258"/>
      <c r="AW468" s="258"/>
      <c r="AX468" s="258"/>
      <c r="AY468" s="258"/>
      <c r="AZ468" s="258"/>
      <c r="BA468" s="258"/>
      <c r="BB468" s="258"/>
      <c r="BC468" s="258"/>
      <c r="BD468" s="258"/>
      <c r="BE468" s="258"/>
      <c r="BF468" s="258"/>
      <c r="BG468" s="258"/>
      <c r="BH468" s="258"/>
      <c r="BI468" s="258"/>
      <c r="BJ468" s="258"/>
      <c r="BK468" s="258"/>
      <c r="BL468" s="258"/>
      <c r="BM468" s="258"/>
      <c r="BN468" s="258"/>
      <c r="BO468" s="258"/>
      <c r="BP468" s="258"/>
      <c r="BQ468" s="258"/>
      <c r="BR468" s="258"/>
      <c r="BS468" s="258"/>
      <c r="BT468" s="258"/>
      <c r="BU468" s="258"/>
      <c r="BV468" s="258"/>
      <c r="BW468" s="258"/>
      <c r="BX468" s="258"/>
      <c r="BY468" s="258"/>
      <c r="BZ468" s="258"/>
      <c r="CA468" s="258"/>
      <c r="CB468" s="258"/>
      <c r="CC468" s="258"/>
      <c r="CD468" s="258"/>
      <c r="CE468" s="258"/>
      <c r="CF468" s="258"/>
      <c r="CG468" s="258"/>
      <c r="CH468" s="258"/>
      <c r="CI468" s="258"/>
      <c r="CJ468" s="258"/>
      <c r="CK468" s="258"/>
      <c r="CL468" s="258"/>
      <c r="CM468" s="258"/>
      <c r="CN468" s="258"/>
      <c r="CO468" s="258"/>
      <c r="CP468" s="258"/>
      <c r="CQ468" s="258"/>
      <c r="CR468" s="258"/>
      <c r="CS468" s="258"/>
      <c r="CT468" s="258"/>
      <c r="CU468" s="258"/>
      <c r="CV468" s="258"/>
      <c r="CW468" s="258"/>
      <c r="CX468" s="258"/>
      <c r="CY468" s="258"/>
      <c r="CZ468" s="258"/>
      <c r="DA468" s="258"/>
    </row>
    <row r="469" spans="1:105">
      <c r="A469" s="242" t="s">
        <v>1794</v>
      </c>
      <c r="B469" s="236">
        <v>0</v>
      </c>
      <c r="C469" s="236">
        <v>0</v>
      </c>
      <c r="D469" s="236">
        <v>0</v>
      </c>
      <c r="E469" s="236">
        <v>0</v>
      </c>
      <c r="F469" s="236">
        <v>0</v>
      </c>
      <c r="G469" s="236">
        <v>0</v>
      </c>
      <c r="H469" s="236">
        <v>0</v>
      </c>
      <c r="I469" s="236">
        <v>0</v>
      </c>
      <c r="J469" s="236">
        <v>0</v>
      </c>
      <c r="K469" s="236">
        <v>0</v>
      </c>
      <c r="L469" s="236">
        <v>0</v>
      </c>
      <c r="M469" s="236">
        <v>0</v>
      </c>
      <c r="N469" s="236">
        <v>0</v>
      </c>
      <c r="O469" s="236">
        <v>0</v>
      </c>
      <c r="P469" s="236">
        <v>0</v>
      </c>
      <c r="Q469" s="236">
        <v>0</v>
      </c>
      <c r="R469" s="236">
        <v>0</v>
      </c>
      <c r="S469" s="236">
        <v>0</v>
      </c>
      <c r="T469" s="236">
        <v>0</v>
      </c>
      <c r="U469" s="236">
        <v>0</v>
      </c>
      <c r="V469" s="236">
        <v>0</v>
      </c>
      <c r="W469" s="236">
        <v>0</v>
      </c>
      <c r="X469" s="236">
        <v>0</v>
      </c>
      <c r="Y469" s="236">
        <v>0</v>
      </c>
      <c r="Z469" s="236">
        <v>0</v>
      </c>
      <c r="AA469" s="236">
        <v>0</v>
      </c>
      <c r="AB469" s="236">
        <v>0</v>
      </c>
      <c r="AC469" s="236">
        <v>0</v>
      </c>
      <c r="AD469" s="236">
        <v>-8872733.25</v>
      </c>
      <c r="AE469" s="236">
        <v>-8013428.7599999998</v>
      </c>
      <c r="AF469" s="236">
        <v>-13697041.09</v>
      </c>
      <c r="AG469" s="236">
        <v>-6029331.4800000004</v>
      </c>
      <c r="AH469" s="236">
        <v>-19303553.649999999</v>
      </c>
      <c r="AI469" s="236">
        <v>-18055397.379999999</v>
      </c>
      <c r="AJ469" s="236">
        <v>-8597289.6799999997</v>
      </c>
      <c r="AK469" s="236">
        <v>82568775</v>
      </c>
      <c r="AL469" s="236">
        <v>0</v>
      </c>
      <c r="AM469" s="236">
        <v>0</v>
      </c>
      <c r="AN469" s="236">
        <v>-0.28999999165534901</v>
      </c>
      <c r="AO469" s="236">
        <v>0</v>
      </c>
      <c r="AP469" s="236">
        <v>0</v>
      </c>
      <c r="AQ469" s="236">
        <v>0</v>
      </c>
      <c r="AR469" s="236">
        <v>0</v>
      </c>
      <c r="AS469" s="236">
        <v>0</v>
      </c>
      <c r="AT469" s="236">
        <v>0</v>
      </c>
      <c r="AU469" s="236">
        <v>0</v>
      </c>
      <c r="AV469" s="236">
        <v>0</v>
      </c>
      <c r="AW469" s="236">
        <v>0</v>
      </c>
      <c r="AX469" s="236">
        <v>0</v>
      </c>
      <c r="AY469" s="236">
        <v>0</v>
      </c>
      <c r="AZ469" s="236">
        <v>0</v>
      </c>
      <c r="BA469" s="236">
        <v>0</v>
      </c>
      <c r="BB469" s="236">
        <v>0</v>
      </c>
      <c r="BC469" s="236">
        <v>0</v>
      </c>
      <c r="BD469" s="236">
        <v>0</v>
      </c>
      <c r="BE469" s="236">
        <v>0</v>
      </c>
      <c r="BF469" s="236">
        <v>0</v>
      </c>
      <c r="BG469" s="236">
        <v>0</v>
      </c>
      <c r="BH469" s="236">
        <v>0</v>
      </c>
      <c r="BI469" s="236">
        <v>0</v>
      </c>
      <c r="BJ469" s="236">
        <v>0</v>
      </c>
      <c r="BK469" s="236">
        <v>0</v>
      </c>
      <c r="BL469" s="236">
        <v>0</v>
      </c>
      <c r="BM469" s="236">
        <v>0</v>
      </c>
      <c r="BN469" s="236">
        <v>0</v>
      </c>
      <c r="BO469" s="236">
        <v>0</v>
      </c>
      <c r="BP469" s="236">
        <v>0</v>
      </c>
      <c r="BQ469" s="236">
        <v>0</v>
      </c>
      <c r="BR469" s="236">
        <v>0</v>
      </c>
      <c r="BS469" s="236">
        <v>0</v>
      </c>
      <c r="BT469" s="236">
        <v>0</v>
      </c>
      <c r="BU469" s="236">
        <v>0</v>
      </c>
      <c r="BV469" s="236">
        <v>0</v>
      </c>
      <c r="BW469" s="236">
        <v>0</v>
      </c>
      <c r="BX469" s="236">
        <v>0</v>
      </c>
      <c r="BY469" s="236">
        <v>0</v>
      </c>
      <c r="BZ469" s="236">
        <v>0</v>
      </c>
      <c r="CA469" s="236">
        <v>0</v>
      </c>
      <c r="CB469" s="236">
        <v>0</v>
      </c>
      <c r="CC469" s="236">
        <v>0</v>
      </c>
      <c r="CD469" s="236">
        <v>0</v>
      </c>
      <c r="CE469" s="236">
        <v>0</v>
      </c>
      <c r="CF469" s="236">
        <v>0</v>
      </c>
      <c r="CG469" s="236">
        <v>0</v>
      </c>
      <c r="CH469" s="236">
        <v>0</v>
      </c>
      <c r="CI469" s="236">
        <v>0</v>
      </c>
      <c r="CJ469" s="236">
        <v>0</v>
      </c>
      <c r="CK469" s="236">
        <v>0</v>
      </c>
      <c r="CL469" s="236">
        <v>0</v>
      </c>
      <c r="CM469" s="236">
        <v>0</v>
      </c>
      <c r="CN469" s="236">
        <v>0</v>
      </c>
      <c r="CO469" s="236">
        <v>0</v>
      </c>
      <c r="CP469" s="236">
        <v>0</v>
      </c>
      <c r="CQ469" s="236">
        <v>0</v>
      </c>
      <c r="CR469" s="236">
        <v>0</v>
      </c>
      <c r="CS469" s="236">
        <v>0</v>
      </c>
      <c r="CT469" s="236">
        <v>0</v>
      </c>
      <c r="CU469" s="236">
        <v>0</v>
      </c>
      <c r="CV469" s="236">
        <v>0</v>
      </c>
      <c r="CW469" s="236">
        <v>0</v>
      </c>
      <c r="CX469" s="236">
        <v>0</v>
      </c>
      <c r="CY469" s="236">
        <v>0</v>
      </c>
      <c r="CZ469" s="236">
        <v>0</v>
      </c>
      <c r="DA469" s="236">
        <v>0</v>
      </c>
    </row>
    <row r="470" spans="1:105" s="250" customFormat="1">
      <c r="A470" s="249" t="s">
        <v>1553</v>
      </c>
      <c r="B470" s="250">
        <v>0</v>
      </c>
      <c r="C470" s="250">
        <v>0</v>
      </c>
      <c r="D470" s="250">
        <v>0</v>
      </c>
      <c r="E470" s="250">
        <v>0</v>
      </c>
      <c r="F470" s="250">
        <v>0</v>
      </c>
      <c r="G470" s="250">
        <v>0</v>
      </c>
      <c r="H470" s="250">
        <v>0</v>
      </c>
      <c r="I470" s="250">
        <v>0</v>
      </c>
      <c r="J470" s="250">
        <v>0</v>
      </c>
      <c r="K470" s="250">
        <v>0</v>
      </c>
      <c r="L470" s="250">
        <v>0</v>
      </c>
      <c r="M470" s="250">
        <v>0</v>
      </c>
      <c r="N470" s="250">
        <v>0</v>
      </c>
      <c r="O470" s="250">
        <v>0</v>
      </c>
      <c r="P470" s="250">
        <v>0</v>
      </c>
      <c r="Q470" s="250">
        <v>0</v>
      </c>
      <c r="R470" s="250">
        <v>0</v>
      </c>
      <c r="S470" s="250">
        <v>0</v>
      </c>
      <c r="T470" s="250">
        <v>0</v>
      </c>
      <c r="U470" s="250">
        <v>0</v>
      </c>
      <c r="V470" s="250">
        <v>0</v>
      </c>
      <c r="W470" s="250">
        <v>0</v>
      </c>
      <c r="X470" s="250">
        <v>0</v>
      </c>
      <c r="Y470" s="250">
        <v>0</v>
      </c>
      <c r="Z470" s="250">
        <v>0</v>
      </c>
      <c r="AA470" s="250">
        <v>0</v>
      </c>
      <c r="AB470" s="250">
        <v>0.06</v>
      </c>
      <c r="AC470" s="250">
        <v>0.06</v>
      </c>
      <c r="AD470" s="250">
        <v>0.06</v>
      </c>
      <c r="AE470" s="250">
        <v>0.06</v>
      </c>
      <c r="AF470" s="250">
        <v>0.06</v>
      </c>
      <c r="AG470" s="250">
        <v>0.06</v>
      </c>
      <c r="AH470" s="250">
        <v>0.06</v>
      </c>
      <c r="AI470" s="250">
        <v>0.06</v>
      </c>
      <c r="AJ470" s="250">
        <v>0.06</v>
      </c>
      <c r="AK470" s="250">
        <v>0.06</v>
      </c>
      <c r="AL470" s="250">
        <v>0.06</v>
      </c>
      <c r="AM470" s="250">
        <v>0.06</v>
      </c>
      <c r="AN470" s="250">
        <v>0.06</v>
      </c>
      <c r="AO470" s="250">
        <v>0.06</v>
      </c>
      <c r="AP470" s="250">
        <v>0.06</v>
      </c>
      <c r="AQ470" s="250">
        <v>0.06</v>
      </c>
      <c r="AR470" s="250">
        <v>0.06</v>
      </c>
      <c r="AS470" s="250">
        <v>0.06</v>
      </c>
      <c r="AT470" s="250">
        <v>0.06</v>
      </c>
      <c r="AU470" s="250">
        <v>0.06</v>
      </c>
      <c r="AV470" s="250">
        <v>0.06</v>
      </c>
      <c r="AW470" s="250">
        <v>0.06</v>
      </c>
      <c r="AX470" s="250">
        <v>0.06</v>
      </c>
      <c r="AY470" s="250">
        <v>0.06</v>
      </c>
      <c r="AZ470" s="250">
        <v>0.06</v>
      </c>
      <c r="BA470" s="250">
        <v>0.06</v>
      </c>
      <c r="BB470" s="250">
        <v>0.06</v>
      </c>
      <c r="BC470" s="250">
        <v>0.06</v>
      </c>
      <c r="BD470" s="250">
        <v>0.06</v>
      </c>
      <c r="BE470" s="250">
        <v>0.06</v>
      </c>
      <c r="BF470" s="250">
        <v>0.06</v>
      </c>
      <c r="BG470" s="250">
        <v>0.06</v>
      </c>
      <c r="BH470" s="250">
        <v>0.06</v>
      </c>
      <c r="BI470" s="250">
        <v>0.06</v>
      </c>
      <c r="BJ470" s="250">
        <v>0.06</v>
      </c>
      <c r="BK470" s="250">
        <v>0.06</v>
      </c>
      <c r="BL470" s="250">
        <v>0.06</v>
      </c>
      <c r="BM470" s="250">
        <v>0.06</v>
      </c>
      <c r="BN470" s="250">
        <v>0.06</v>
      </c>
      <c r="BO470" s="250">
        <v>0.06</v>
      </c>
      <c r="BP470" s="250">
        <v>0.06</v>
      </c>
      <c r="BQ470" s="250">
        <v>0.06</v>
      </c>
      <c r="BR470" s="250">
        <v>0.06</v>
      </c>
      <c r="BS470" s="250">
        <v>0.06</v>
      </c>
      <c r="BT470" s="250">
        <v>0.06</v>
      </c>
      <c r="BU470" s="250">
        <v>0.06</v>
      </c>
      <c r="BV470" s="250">
        <v>0.06</v>
      </c>
      <c r="BW470" s="250">
        <v>0.06</v>
      </c>
      <c r="BX470" s="250">
        <v>0.06</v>
      </c>
      <c r="BY470" s="250">
        <v>0.06</v>
      </c>
      <c r="BZ470" s="250">
        <v>0.06</v>
      </c>
      <c r="CA470" s="250">
        <v>0.06</v>
      </c>
      <c r="CB470" s="250">
        <v>0.06</v>
      </c>
      <c r="CC470" s="250">
        <v>0.06</v>
      </c>
      <c r="CD470" s="250">
        <v>0.06</v>
      </c>
      <c r="CE470" s="250">
        <v>0.06</v>
      </c>
      <c r="CF470" s="250">
        <v>0.06</v>
      </c>
      <c r="CG470" s="250">
        <v>0.06</v>
      </c>
      <c r="CH470" s="250">
        <v>0.06</v>
      </c>
      <c r="CI470" s="250">
        <v>0.06</v>
      </c>
      <c r="CJ470" s="250">
        <v>0.06</v>
      </c>
      <c r="CK470" s="250">
        <v>0.06</v>
      </c>
      <c r="CL470" s="250">
        <v>0.06</v>
      </c>
      <c r="CM470" s="250">
        <v>0.06</v>
      </c>
      <c r="CN470" s="250">
        <v>0.06</v>
      </c>
      <c r="CO470" s="250">
        <v>0.06</v>
      </c>
      <c r="CP470" s="250">
        <v>0.06</v>
      </c>
      <c r="CQ470" s="250">
        <v>0.06</v>
      </c>
      <c r="CR470" s="250">
        <v>0.06</v>
      </c>
      <c r="CS470" s="250">
        <v>0.06</v>
      </c>
      <c r="CT470" s="250">
        <v>0.06</v>
      </c>
      <c r="CU470" s="250">
        <v>0.06</v>
      </c>
      <c r="CV470" s="250">
        <v>0.06</v>
      </c>
      <c r="CW470" s="250">
        <v>0.06</v>
      </c>
      <c r="CX470" s="250">
        <v>0.06</v>
      </c>
      <c r="CY470" s="250">
        <v>0.06</v>
      </c>
      <c r="CZ470" s="250">
        <v>0.06</v>
      </c>
      <c r="DA470" s="250">
        <v>0.06</v>
      </c>
    </row>
    <row r="471" spans="1:105">
      <c r="A471" s="242" t="s">
        <v>1795</v>
      </c>
      <c r="B471" s="236">
        <v>0</v>
      </c>
      <c r="C471" s="236">
        <v>0</v>
      </c>
      <c r="D471" s="236">
        <v>0</v>
      </c>
      <c r="E471" s="236">
        <v>0</v>
      </c>
      <c r="F471" s="236">
        <v>0</v>
      </c>
      <c r="G471" s="236">
        <v>0</v>
      </c>
      <c r="H471" s="236">
        <v>0</v>
      </c>
      <c r="I471" s="236">
        <v>0</v>
      </c>
      <c r="J471" s="236">
        <v>0</v>
      </c>
      <c r="K471" s="236">
        <v>0</v>
      </c>
      <c r="L471" s="236">
        <v>0</v>
      </c>
      <c r="M471" s="236">
        <v>0</v>
      </c>
      <c r="N471" s="236">
        <v>0</v>
      </c>
      <c r="O471" s="236">
        <v>0</v>
      </c>
      <c r="P471" s="236">
        <v>0</v>
      </c>
      <c r="Q471" s="236">
        <v>0</v>
      </c>
      <c r="R471" s="236">
        <v>0</v>
      </c>
      <c r="S471" s="236">
        <v>0</v>
      </c>
      <c r="T471" s="236">
        <v>0</v>
      </c>
      <c r="U471" s="236">
        <v>0</v>
      </c>
      <c r="V471" s="236">
        <v>0</v>
      </c>
      <c r="W471" s="236">
        <v>0</v>
      </c>
      <c r="X471" s="236">
        <v>0</v>
      </c>
      <c r="Y471" s="236">
        <v>0</v>
      </c>
      <c r="Z471" s="236">
        <v>0</v>
      </c>
      <c r="AA471" s="236">
        <v>0</v>
      </c>
      <c r="AB471" s="236">
        <v>0</v>
      </c>
      <c r="AC471" s="236">
        <v>0</v>
      </c>
      <c r="AD471" s="236">
        <v>-532363.995</v>
      </c>
      <c r="AE471" s="236">
        <v>-480805.72559999902</v>
      </c>
      <c r="AF471" s="236">
        <v>-821822.46539999999</v>
      </c>
      <c r="AG471" s="236">
        <v>-361759.88880000002</v>
      </c>
      <c r="AH471" s="236">
        <v>-1158213.21899999</v>
      </c>
      <c r="AI471" s="236">
        <v>-1083323.8428</v>
      </c>
      <c r="AJ471" s="236">
        <v>-515837.38079999998</v>
      </c>
      <c r="AK471" s="236">
        <v>4954126.5</v>
      </c>
      <c r="AL471" s="236">
        <v>0</v>
      </c>
      <c r="AM471" s="236">
        <v>0</v>
      </c>
      <c r="AN471" s="236">
        <v>-1.73999993130564E-2</v>
      </c>
      <c r="AO471" s="236">
        <v>0</v>
      </c>
      <c r="AP471" s="236">
        <v>0</v>
      </c>
      <c r="AQ471" s="236">
        <v>0</v>
      </c>
      <c r="AR471" s="236">
        <v>0</v>
      </c>
      <c r="AS471" s="236">
        <v>0</v>
      </c>
      <c r="AT471" s="236">
        <v>0</v>
      </c>
      <c r="AU471" s="236">
        <v>0</v>
      </c>
      <c r="AV471" s="236">
        <v>0</v>
      </c>
      <c r="AW471" s="236">
        <v>0</v>
      </c>
      <c r="AX471" s="236">
        <v>0</v>
      </c>
      <c r="AY471" s="236">
        <v>0</v>
      </c>
      <c r="AZ471" s="236">
        <v>0</v>
      </c>
      <c r="BA471" s="236">
        <v>0</v>
      </c>
      <c r="BB471" s="236">
        <v>0</v>
      </c>
      <c r="BC471" s="236">
        <v>0</v>
      </c>
      <c r="BD471" s="236">
        <v>0</v>
      </c>
      <c r="BE471" s="236">
        <v>0</v>
      </c>
      <c r="BF471" s="236">
        <v>0</v>
      </c>
      <c r="BG471" s="236">
        <v>0</v>
      </c>
      <c r="BH471" s="236">
        <v>0</v>
      </c>
      <c r="BI471" s="236">
        <v>0</v>
      </c>
      <c r="BJ471" s="236">
        <v>0</v>
      </c>
      <c r="BK471" s="236">
        <v>0</v>
      </c>
      <c r="BL471" s="236">
        <v>0</v>
      </c>
      <c r="BM471" s="236">
        <v>0</v>
      </c>
      <c r="BN471" s="236">
        <v>0</v>
      </c>
      <c r="BO471" s="236">
        <v>0</v>
      </c>
      <c r="BP471" s="236">
        <v>0</v>
      </c>
      <c r="BQ471" s="236">
        <v>0</v>
      </c>
      <c r="BR471" s="236">
        <v>0</v>
      </c>
      <c r="BS471" s="236">
        <v>0</v>
      </c>
      <c r="BT471" s="236">
        <v>0</v>
      </c>
      <c r="BU471" s="236">
        <v>0</v>
      </c>
      <c r="BV471" s="236">
        <v>0</v>
      </c>
      <c r="BW471" s="236">
        <v>0</v>
      </c>
      <c r="BX471" s="236">
        <v>0</v>
      </c>
      <c r="BY471" s="236">
        <v>0</v>
      </c>
      <c r="BZ471" s="236">
        <v>0</v>
      </c>
      <c r="CA471" s="236">
        <v>0</v>
      </c>
      <c r="CB471" s="236">
        <v>0</v>
      </c>
      <c r="CC471" s="236">
        <v>0</v>
      </c>
      <c r="CD471" s="236">
        <v>0</v>
      </c>
      <c r="CE471" s="236">
        <v>0</v>
      </c>
      <c r="CF471" s="236">
        <v>0</v>
      </c>
      <c r="CG471" s="236">
        <v>0</v>
      </c>
      <c r="CH471" s="236">
        <v>0</v>
      </c>
      <c r="CI471" s="236">
        <v>0</v>
      </c>
      <c r="CJ471" s="236">
        <v>0</v>
      </c>
      <c r="CK471" s="236">
        <v>0</v>
      </c>
      <c r="CL471" s="236">
        <v>0</v>
      </c>
      <c r="CM471" s="236">
        <v>0</v>
      </c>
      <c r="CN471" s="236">
        <v>0</v>
      </c>
      <c r="CO471" s="236">
        <v>0</v>
      </c>
      <c r="CP471" s="236">
        <v>0</v>
      </c>
      <c r="CQ471" s="236">
        <v>0</v>
      </c>
      <c r="CR471" s="236">
        <v>0</v>
      </c>
      <c r="CS471" s="236">
        <v>0</v>
      </c>
      <c r="CT471" s="236">
        <v>0</v>
      </c>
      <c r="CU471" s="236">
        <v>0</v>
      </c>
      <c r="CV471" s="236">
        <v>0</v>
      </c>
      <c r="CW471" s="236">
        <v>0</v>
      </c>
      <c r="CX471" s="236">
        <v>0</v>
      </c>
      <c r="CY471" s="236">
        <v>0</v>
      </c>
      <c r="CZ471" s="236">
        <v>0</v>
      </c>
      <c r="DA471" s="236">
        <v>0</v>
      </c>
    </row>
    <row r="472" spans="1:105">
      <c r="A472" s="242" t="s">
        <v>1796</v>
      </c>
      <c r="B472" s="236">
        <v>0</v>
      </c>
      <c r="C472" s="236">
        <v>0</v>
      </c>
      <c r="D472" s="236">
        <v>0</v>
      </c>
      <c r="E472" s="236">
        <v>0</v>
      </c>
      <c r="F472" s="236">
        <v>0</v>
      </c>
      <c r="G472" s="236">
        <v>0</v>
      </c>
      <c r="H472" s="236">
        <v>0</v>
      </c>
      <c r="I472" s="236">
        <v>0</v>
      </c>
      <c r="J472" s="236">
        <v>0</v>
      </c>
      <c r="K472" s="236">
        <v>0</v>
      </c>
      <c r="L472" s="236">
        <v>0</v>
      </c>
      <c r="M472" s="236">
        <v>0</v>
      </c>
      <c r="N472" s="236">
        <v>0</v>
      </c>
      <c r="O472" s="236">
        <v>0</v>
      </c>
      <c r="P472" s="236">
        <v>0</v>
      </c>
      <c r="Q472" s="236">
        <v>0</v>
      </c>
      <c r="R472" s="236">
        <v>0</v>
      </c>
      <c r="S472" s="236">
        <v>0</v>
      </c>
      <c r="T472" s="236">
        <v>0</v>
      </c>
      <c r="U472" s="236">
        <v>0</v>
      </c>
      <c r="V472" s="236">
        <v>0</v>
      </c>
      <c r="W472" s="236">
        <v>0</v>
      </c>
      <c r="X472" s="236">
        <v>0</v>
      </c>
      <c r="Y472" s="236">
        <v>0</v>
      </c>
      <c r="Z472" s="236">
        <v>0</v>
      </c>
      <c r="AA472" s="236">
        <v>0</v>
      </c>
      <c r="AB472" s="236">
        <v>0</v>
      </c>
      <c r="AC472" s="236">
        <v>0</v>
      </c>
      <c r="AD472" s="236">
        <v>532363.995</v>
      </c>
      <c r="AE472" s="236">
        <v>480805.72559999902</v>
      </c>
      <c r="AF472" s="236">
        <v>821822.46539999999</v>
      </c>
      <c r="AG472" s="236">
        <v>361759.88880000002</v>
      </c>
      <c r="AH472" s="236">
        <v>1158213.21899999</v>
      </c>
      <c r="AI472" s="236">
        <v>1083323.8428</v>
      </c>
      <c r="AJ472" s="236">
        <v>515837.38079999998</v>
      </c>
      <c r="AK472" s="236">
        <v>-4954126.5</v>
      </c>
      <c r="AL472" s="236">
        <v>0</v>
      </c>
      <c r="AM472" s="236">
        <v>0</v>
      </c>
      <c r="AN472" s="236">
        <v>1.73999993130564E-2</v>
      </c>
      <c r="AO472" s="236">
        <v>0</v>
      </c>
      <c r="AP472" s="236">
        <v>0</v>
      </c>
      <c r="AQ472" s="236">
        <v>0</v>
      </c>
      <c r="AR472" s="236">
        <v>0</v>
      </c>
      <c r="AS472" s="236">
        <v>0</v>
      </c>
      <c r="AT472" s="236">
        <v>0</v>
      </c>
      <c r="AU472" s="236">
        <v>0</v>
      </c>
      <c r="AV472" s="236">
        <v>0</v>
      </c>
      <c r="AW472" s="236">
        <v>0</v>
      </c>
      <c r="AX472" s="236">
        <v>0</v>
      </c>
      <c r="AY472" s="236">
        <v>0</v>
      </c>
      <c r="AZ472" s="236">
        <v>0</v>
      </c>
      <c r="BA472" s="236">
        <v>0</v>
      </c>
      <c r="BB472" s="236">
        <v>0</v>
      </c>
      <c r="BC472" s="236">
        <v>0</v>
      </c>
      <c r="BD472" s="236">
        <v>0</v>
      </c>
      <c r="BE472" s="236">
        <v>0</v>
      </c>
      <c r="BF472" s="236">
        <v>0</v>
      </c>
      <c r="BG472" s="236">
        <v>0</v>
      </c>
      <c r="BH472" s="236">
        <v>0</v>
      </c>
      <c r="BI472" s="236">
        <v>0</v>
      </c>
      <c r="BJ472" s="236">
        <v>0</v>
      </c>
      <c r="BK472" s="236">
        <v>0</v>
      </c>
      <c r="BL472" s="236">
        <v>0</v>
      </c>
      <c r="BM472" s="236">
        <v>0</v>
      </c>
      <c r="BN472" s="236">
        <v>0</v>
      </c>
      <c r="BO472" s="236">
        <v>0</v>
      </c>
      <c r="BP472" s="236">
        <v>0</v>
      </c>
      <c r="BQ472" s="236">
        <v>0</v>
      </c>
      <c r="BR472" s="236">
        <v>0</v>
      </c>
      <c r="BS472" s="236">
        <v>0</v>
      </c>
      <c r="BT472" s="236">
        <v>0</v>
      </c>
      <c r="BU472" s="236">
        <v>0</v>
      </c>
      <c r="BV472" s="236">
        <v>0</v>
      </c>
      <c r="BW472" s="236">
        <v>0</v>
      </c>
      <c r="BX472" s="236">
        <v>0</v>
      </c>
      <c r="BY472" s="236">
        <v>0</v>
      </c>
      <c r="BZ472" s="236">
        <v>0</v>
      </c>
      <c r="CA472" s="236">
        <v>0</v>
      </c>
      <c r="CB472" s="236">
        <v>0</v>
      </c>
      <c r="CC472" s="236">
        <v>0</v>
      </c>
      <c r="CD472" s="236">
        <v>0</v>
      </c>
      <c r="CE472" s="236">
        <v>0</v>
      </c>
      <c r="CF472" s="236">
        <v>0</v>
      </c>
      <c r="CG472" s="236">
        <v>0</v>
      </c>
      <c r="CH472" s="236">
        <v>0</v>
      </c>
      <c r="CI472" s="236">
        <v>0</v>
      </c>
      <c r="CJ472" s="236">
        <v>0</v>
      </c>
      <c r="CK472" s="236">
        <v>0</v>
      </c>
      <c r="CL472" s="236">
        <v>0</v>
      </c>
      <c r="CM472" s="236">
        <v>0</v>
      </c>
      <c r="CN472" s="236">
        <v>0</v>
      </c>
      <c r="CO472" s="236">
        <v>0</v>
      </c>
      <c r="CP472" s="236">
        <v>0</v>
      </c>
      <c r="CQ472" s="236">
        <v>0</v>
      </c>
      <c r="CR472" s="236">
        <v>0</v>
      </c>
      <c r="CS472" s="236">
        <v>0</v>
      </c>
      <c r="CT472" s="236">
        <v>0</v>
      </c>
      <c r="CU472" s="236">
        <v>0</v>
      </c>
      <c r="CV472" s="236">
        <v>0</v>
      </c>
      <c r="CW472" s="236">
        <v>0</v>
      </c>
      <c r="CX472" s="236">
        <v>0</v>
      </c>
      <c r="CY472" s="236">
        <v>0</v>
      </c>
      <c r="CZ472" s="236">
        <v>0</v>
      </c>
      <c r="DA472" s="236">
        <v>0</v>
      </c>
    </row>
    <row r="473" spans="1:105">
      <c r="A473" s="259"/>
      <c r="B473" s="260"/>
      <c r="C473" s="260"/>
      <c r="D473" s="260"/>
      <c r="E473" s="260"/>
      <c r="F473" s="260"/>
      <c r="G473" s="260"/>
      <c r="H473" s="260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0"/>
      <c r="T473" s="260"/>
      <c r="U473" s="260"/>
      <c r="V473" s="260"/>
      <c r="W473" s="260"/>
      <c r="X473" s="260"/>
      <c r="Y473" s="260"/>
      <c r="Z473" s="260"/>
      <c r="AA473" s="260"/>
      <c r="AB473" s="260"/>
      <c r="AC473" s="260"/>
      <c r="AD473" s="260"/>
      <c r="AE473" s="260"/>
      <c r="AF473" s="260"/>
      <c r="AG473" s="260"/>
      <c r="AH473" s="260"/>
      <c r="AI473" s="260"/>
      <c r="AJ473" s="260"/>
      <c r="AK473" s="260"/>
      <c r="AL473" s="260"/>
      <c r="AM473" s="260"/>
      <c r="AN473" s="260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60"/>
      <c r="BH473" s="260"/>
      <c r="BI473" s="260"/>
      <c r="BJ473" s="260"/>
      <c r="BK473" s="260"/>
      <c r="BL473" s="260"/>
      <c r="BM473" s="260"/>
      <c r="BN473" s="260"/>
      <c r="BO473" s="260"/>
      <c r="BP473" s="260"/>
      <c r="BQ473" s="260"/>
      <c r="BR473" s="260"/>
      <c r="BS473" s="260"/>
      <c r="BT473" s="260"/>
      <c r="BU473" s="260"/>
      <c r="BV473" s="260"/>
      <c r="BW473" s="260"/>
      <c r="BX473" s="260"/>
      <c r="BY473" s="260"/>
      <c r="BZ473" s="260"/>
      <c r="CA473" s="260"/>
      <c r="CB473" s="260"/>
      <c r="CC473" s="260"/>
      <c r="CD473" s="260"/>
      <c r="CE473" s="260"/>
      <c r="CF473" s="260"/>
      <c r="CG473" s="260"/>
      <c r="CH473" s="260"/>
      <c r="CI473" s="260"/>
      <c r="CJ473" s="260"/>
      <c r="CK473" s="260"/>
      <c r="CL473" s="260"/>
      <c r="CM473" s="260"/>
      <c r="CN473" s="260"/>
      <c r="CO473" s="260"/>
      <c r="CP473" s="260"/>
      <c r="CQ473" s="260"/>
      <c r="CR473" s="260"/>
      <c r="CS473" s="260"/>
      <c r="CT473" s="260"/>
      <c r="CU473" s="260"/>
      <c r="CV473" s="260"/>
      <c r="CW473" s="260"/>
      <c r="CX473" s="260"/>
      <c r="CY473" s="260"/>
      <c r="CZ473" s="260"/>
      <c r="DA473" s="260"/>
    </row>
    <row r="474" spans="1:105">
      <c r="A474" s="242" t="s">
        <v>1797</v>
      </c>
      <c r="B474" s="236">
        <v>0</v>
      </c>
      <c r="C474" s="236">
        <v>0</v>
      </c>
      <c r="D474" s="236">
        <v>0</v>
      </c>
      <c r="E474" s="236">
        <v>0</v>
      </c>
      <c r="F474" s="236">
        <v>0</v>
      </c>
      <c r="G474" s="236">
        <v>0</v>
      </c>
      <c r="H474" s="236">
        <v>0</v>
      </c>
      <c r="I474" s="236">
        <v>0</v>
      </c>
      <c r="J474" s="236">
        <v>0</v>
      </c>
      <c r="K474" s="236">
        <v>0</v>
      </c>
      <c r="L474" s="236">
        <v>0</v>
      </c>
      <c r="M474" s="236">
        <v>0</v>
      </c>
      <c r="N474" s="236">
        <v>0</v>
      </c>
      <c r="O474" s="236">
        <v>0</v>
      </c>
      <c r="P474" s="236">
        <v>0</v>
      </c>
      <c r="Q474" s="236">
        <v>0</v>
      </c>
      <c r="R474" s="236">
        <v>0</v>
      </c>
      <c r="S474" s="236">
        <v>0</v>
      </c>
      <c r="T474" s="236">
        <v>0</v>
      </c>
      <c r="U474" s="236">
        <v>0</v>
      </c>
      <c r="V474" s="236">
        <v>0</v>
      </c>
      <c r="W474" s="236">
        <v>0</v>
      </c>
      <c r="X474" s="236">
        <v>0</v>
      </c>
      <c r="Y474" s="236">
        <v>0</v>
      </c>
      <c r="Z474" s="236">
        <v>0</v>
      </c>
      <c r="AA474" s="236">
        <v>0</v>
      </c>
      <c r="AB474" s="236">
        <v>0</v>
      </c>
      <c r="AC474" s="236">
        <v>0</v>
      </c>
      <c r="AD474" s="236">
        <v>-8340369.2549999999</v>
      </c>
      <c r="AE474" s="236">
        <v>-7532623.0344000002</v>
      </c>
      <c r="AF474" s="236">
        <v>-12875218.624600001</v>
      </c>
      <c r="AG474" s="236">
        <v>-5667571.5911999997</v>
      </c>
      <c r="AH474" s="236">
        <v>-18145340.430999901</v>
      </c>
      <c r="AI474" s="236">
        <v>-16972073.5372</v>
      </c>
      <c r="AJ474" s="236">
        <v>-8081452.29919999</v>
      </c>
      <c r="AK474" s="236">
        <v>77614648.5</v>
      </c>
      <c r="AL474" s="236">
        <v>0</v>
      </c>
      <c r="AM474" s="236">
        <v>0</v>
      </c>
      <c r="AN474" s="236">
        <v>-0.27259999513626099</v>
      </c>
      <c r="AO474" s="236">
        <v>0</v>
      </c>
      <c r="AP474" s="236">
        <v>0</v>
      </c>
      <c r="AQ474" s="236">
        <v>0</v>
      </c>
      <c r="AR474" s="236">
        <v>0</v>
      </c>
      <c r="AS474" s="236">
        <v>0</v>
      </c>
      <c r="AT474" s="236">
        <v>0</v>
      </c>
      <c r="AU474" s="236">
        <v>0</v>
      </c>
      <c r="AV474" s="236">
        <v>0</v>
      </c>
      <c r="AW474" s="236">
        <v>0</v>
      </c>
      <c r="AX474" s="236">
        <v>0</v>
      </c>
      <c r="AY474" s="236">
        <v>0</v>
      </c>
      <c r="AZ474" s="236">
        <v>0</v>
      </c>
      <c r="BA474" s="236">
        <v>0</v>
      </c>
      <c r="BB474" s="236">
        <v>0</v>
      </c>
      <c r="BC474" s="236">
        <v>0</v>
      </c>
      <c r="BD474" s="236">
        <v>0</v>
      </c>
      <c r="BE474" s="236">
        <v>0</v>
      </c>
      <c r="BF474" s="236">
        <v>0</v>
      </c>
      <c r="BG474" s="236">
        <v>0</v>
      </c>
      <c r="BH474" s="236">
        <v>0</v>
      </c>
      <c r="BI474" s="236">
        <v>0</v>
      </c>
      <c r="BJ474" s="236">
        <v>0</v>
      </c>
      <c r="BK474" s="236">
        <v>0</v>
      </c>
      <c r="BL474" s="236">
        <v>0</v>
      </c>
      <c r="BM474" s="236">
        <v>0</v>
      </c>
      <c r="BN474" s="236">
        <v>0</v>
      </c>
      <c r="BO474" s="236">
        <v>0</v>
      </c>
      <c r="BP474" s="236">
        <v>0</v>
      </c>
      <c r="BQ474" s="236">
        <v>0</v>
      </c>
      <c r="BR474" s="236">
        <v>0</v>
      </c>
      <c r="BS474" s="236">
        <v>0</v>
      </c>
      <c r="BT474" s="236">
        <v>0</v>
      </c>
      <c r="BU474" s="236">
        <v>0</v>
      </c>
      <c r="BV474" s="236">
        <v>0</v>
      </c>
      <c r="BW474" s="236">
        <v>0</v>
      </c>
      <c r="BX474" s="236">
        <v>0</v>
      </c>
      <c r="BY474" s="236">
        <v>0</v>
      </c>
      <c r="BZ474" s="236">
        <v>0</v>
      </c>
      <c r="CA474" s="236">
        <v>0</v>
      </c>
      <c r="CB474" s="236">
        <v>0</v>
      </c>
      <c r="CC474" s="236">
        <v>0</v>
      </c>
      <c r="CD474" s="236">
        <v>0</v>
      </c>
      <c r="CE474" s="236">
        <v>0</v>
      </c>
      <c r="CF474" s="236">
        <v>0</v>
      </c>
      <c r="CG474" s="236">
        <v>0</v>
      </c>
      <c r="CH474" s="236">
        <v>0</v>
      </c>
      <c r="CI474" s="236">
        <v>0</v>
      </c>
      <c r="CJ474" s="236">
        <v>0</v>
      </c>
      <c r="CK474" s="236">
        <v>0</v>
      </c>
      <c r="CL474" s="236">
        <v>0</v>
      </c>
      <c r="CM474" s="236">
        <v>0</v>
      </c>
      <c r="CN474" s="236">
        <v>0</v>
      </c>
      <c r="CO474" s="236">
        <v>0</v>
      </c>
      <c r="CP474" s="236">
        <v>0</v>
      </c>
      <c r="CQ474" s="236">
        <v>0</v>
      </c>
      <c r="CR474" s="236">
        <v>0</v>
      </c>
      <c r="CS474" s="236">
        <v>0</v>
      </c>
      <c r="CT474" s="236">
        <v>0</v>
      </c>
      <c r="CU474" s="236">
        <v>0</v>
      </c>
      <c r="CV474" s="236">
        <v>0</v>
      </c>
      <c r="CW474" s="236">
        <v>0</v>
      </c>
      <c r="CX474" s="236">
        <v>0</v>
      </c>
      <c r="CY474" s="236">
        <v>0</v>
      </c>
      <c r="CZ474" s="236">
        <v>0</v>
      </c>
      <c r="DA474" s="236">
        <v>0</v>
      </c>
    </row>
    <row r="475" spans="1:105" s="250" customFormat="1">
      <c r="A475" s="249" t="s">
        <v>1798</v>
      </c>
      <c r="B475" s="250">
        <v>0.06</v>
      </c>
      <c r="C475" s="250">
        <v>0.06</v>
      </c>
      <c r="D475" s="250">
        <v>0.06</v>
      </c>
      <c r="E475" s="250">
        <v>0.06</v>
      </c>
      <c r="F475" s="250">
        <v>0.06</v>
      </c>
      <c r="G475" s="250">
        <v>0.06</v>
      </c>
      <c r="H475" s="250">
        <v>0.06</v>
      </c>
      <c r="I475" s="250">
        <v>0.06</v>
      </c>
      <c r="J475" s="250">
        <v>0.06</v>
      </c>
      <c r="K475" s="250">
        <v>0.06</v>
      </c>
      <c r="L475" s="250">
        <v>0.06</v>
      </c>
      <c r="M475" s="250">
        <v>0.06</v>
      </c>
      <c r="N475" s="250">
        <v>0.06</v>
      </c>
      <c r="O475" s="250">
        <v>0.06</v>
      </c>
      <c r="P475" s="250">
        <v>0.06</v>
      </c>
      <c r="Q475" s="250">
        <v>0.06</v>
      </c>
      <c r="R475" s="250">
        <v>0.06</v>
      </c>
      <c r="S475" s="250">
        <v>0.06</v>
      </c>
      <c r="T475" s="250">
        <v>0.06</v>
      </c>
      <c r="U475" s="250">
        <v>0.06</v>
      </c>
      <c r="V475" s="250">
        <v>0.06</v>
      </c>
      <c r="W475" s="250">
        <v>0.06</v>
      </c>
      <c r="X475" s="250">
        <v>0.06</v>
      </c>
      <c r="Y475" s="250">
        <v>0.06</v>
      </c>
      <c r="Z475" s="250">
        <v>0.06</v>
      </c>
      <c r="AA475" s="250">
        <v>0.06</v>
      </c>
      <c r="AB475" s="250">
        <v>0.06</v>
      </c>
      <c r="AC475" s="250">
        <v>0.06</v>
      </c>
      <c r="AD475" s="250">
        <v>0.06</v>
      </c>
      <c r="AE475" s="250">
        <v>0.06</v>
      </c>
      <c r="AF475" s="250">
        <v>0.06</v>
      </c>
      <c r="AG475" s="250">
        <v>0.06</v>
      </c>
      <c r="AH475" s="250">
        <v>0.06</v>
      </c>
      <c r="AI475" s="250">
        <v>0.06</v>
      </c>
      <c r="AJ475" s="250">
        <v>0.06</v>
      </c>
      <c r="AK475" s="250">
        <v>0.06</v>
      </c>
      <c r="AL475" s="250">
        <v>0.06</v>
      </c>
      <c r="AM475" s="250">
        <v>0.06</v>
      </c>
      <c r="AN475" s="250">
        <v>0.06</v>
      </c>
      <c r="AO475" s="250">
        <v>0.06</v>
      </c>
      <c r="AP475" s="250">
        <v>0.06</v>
      </c>
      <c r="AQ475" s="250">
        <v>0.06</v>
      </c>
      <c r="AR475" s="250">
        <v>0.06</v>
      </c>
      <c r="AS475" s="250">
        <v>0.06</v>
      </c>
      <c r="AT475" s="250">
        <v>0.06</v>
      </c>
      <c r="AU475" s="250">
        <v>0.06</v>
      </c>
      <c r="AV475" s="250">
        <v>0.06</v>
      </c>
      <c r="AW475" s="250">
        <v>0.06</v>
      </c>
      <c r="AX475" s="250">
        <v>0.06</v>
      </c>
      <c r="AY475" s="250">
        <v>0.06</v>
      </c>
      <c r="AZ475" s="250">
        <v>0.06</v>
      </c>
      <c r="BA475" s="250">
        <v>0.06</v>
      </c>
      <c r="BB475" s="250">
        <v>0.06</v>
      </c>
      <c r="BC475" s="250">
        <v>0.06</v>
      </c>
      <c r="BD475" s="250">
        <v>0.06</v>
      </c>
      <c r="BE475" s="250">
        <v>0.06</v>
      </c>
      <c r="BF475" s="250">
        <v>0.06</v>
      </c>
      <c r="BG475" s="250">
        <v>0.06</v>
      </c>
      <c r="BH475" s="250">
        <v>0.06</v>
      </c>
      <c r="BI475" s="250">
        <v>0.06</v>
      </c>
      <c r="BJ475" s="250">
        <v>0.06</v>
      </c>
      <c r="BK475" s="250">
        <v>0.06</v>
      </c>
      <c r="BL475" s="250">
        <v>0.06</v>
      </c>
      <c r="BM475" s="250">
        <v>0.06</v>
      </c>
      <c r="BN475" s="250">
        <v>0.06</v>
      </c>
      <c r="BO475" s="250">
        <v>0.06</v>
      </c>
      <c r="BP475" s="250">
        <v>0.06</v>
      </c>
      <c r="BQ475" s="250">
        <v>0.06</v>
      </c>
      <c r="BR475" s="250">
        <v>0.06</v>
      </c>
      <c r="BS475" s="250">
        <v>0.06</v>
      </c>
      <c r="BT475" s="250">
        <v>0.06</v>
      </c>
      <c r="BU475" s="250">
        <v>0.06</v>
      </c>
      <c r="BV475" s="250">
        <v>0.06</v>
      </c>
      <c r="BW475" s="250">
        <v>0.06</v>
      </c>
      <c r="BX475" s="250">
        <v>0.06</v>
      </c>
      <c r="BY475" s="250">
        <v>0.06</v>
      </c>
      <c r="BZ475" s="250">
        <v>0.06</v>
      </c>
      <c r="CA475" s="250">
        <v>0.06</v>
      </c>
      <c r="CB475" s="250">
        <v>0.06</v>
      </c>
      <c r="CC475" s="250">
        <v>0.06</v>
      </c>
      <c r="CD475" s="250">
        <v>0.06</v>
      </c>
      <c r="CE475" s="250">
        <v>0.06</v>
      </c>
      <c r="CF475" s="250">
        <v>0.06</v>
      </c>
      <c r="CG475" s="250">
        <v>0.06</v>
      </c>
      <c r="CH475" s="250">
        <v>0.06</v>
      </c>
      <c r="CI475" s="250">
        <v>0.06</v>
      </c>
      <c r="CJ475" s="250">
        <v>0.06</v>
      </c>
      <c r="CK475" s="250">
        <v>0.06</v>
      </c>
      <c r="CL475" s="250">
        <v>0.06</v>
      </c>
      <c r="CM475" s="250">
        <v>0.06</v>
      </c>
      <c r="CN475" s="250">
        <v>0.06</v>
      </c>
      <c r="CO475" s="250">
        <v>0.06</v>
      </c>
      <c r="CP475" s="250">
        <v>0.06</v>
      </c>
      <c r="CQ475" s="250">
        <v>0.06</v>
      </c>
      <c r="CR475" s="250">
        <v>0.06</v>
      </c>
      <c r="CS475" s="250">
        <v>0.06</v>
      </c>
      <c r="CT475" s="250">
        <v>0.06</v>
      </c>
      <c r="CU475" s="250">
        <v>0.06</v>
      </c>
      <c r="CV475" s="250">
        <v>0.06</v>
      </c>
      <c r="CW475" s="250">
        <v>0.06</v>
      </c>
      <c r="CX475" s="250">
        <v>0.06</v>
      </c>
      <c r="CY475" s="250">
        <v>0.06</v>
      </c>
      <c r="CZ475" s="250">
        <v>0.06</v>
      </c>
      <c r="DA475" s="250">
        <v>0.06</v>
      </c>
    </row>
    <row r="476" spans="1:105">
      <c r="A476" s="242" t="s">
        <v>1799</v>
      </c>
      <c r="B476" s="236">
        <v>0</v>
      </c>
      <c r="C476" s="236">
        <v>0</v>
      </c>
      <c r="D476" s="236">
        <v>0</v>
      </c>
      <c r="E476" s="236">
        <v>0</v>
      </c>
      <c r="F476" s="236">
        <v>0</v>
      </c>
      <c r="G476" s="236">
        <v>0</v>
      </c>
      <c r="H476" s="236">
        <v>0</v>
      </c>
      <c r="I476" s="236">
        <v>0</v>
      </c>
      <c r="J476" s="236">
        <v>0</v>
      </c>
      <c r="K476" s="236">
        <v>0</v>
      </c>
      <c r="L476" s="236">
        <v>0</v>
      </c>
      <c r="M476" s="236">
        <v>0</v>
      </c>
      <c r="N476" s="236">
        <v>0</v>
      </c>
      <c r="O476" s="236">
        <v>0</v>
      </c>
      <c r="P476" s="236">
        <v>0</v>
      </c>
      <c r="Q476" s="236">
        <v>0</v>
      </c>
      <c r="R476" s="236">
        <v>0</v>
      </c>
      <c r="S476" s="236">
        <v>0</v>
      </c>
      <c r="T476" s="236">
        <v>0</v>
      </c>
      <c r="U476" s="236">
        <v>0</v>
      </c>
      <c r="V476" s="236">
        <v>0</v>
      </c>
      <c r="W476" s="236">
        <v>0</v>
      </c>
      <c r="X476" s="236">
        <v>0</v>
      </c>
      <c r="Y476" s="236">
        <v>0</v>
      </c>
      <c r="Z476" s="236">
        <v>0</v>
      </c>
      <c r="AA476" s="236">
        <v>0</v>
      </c>
      <c r="AB476" s="236">
        <v>0</v>
      </c>
      <c r="AC476" s="236">
        <v>0</v>
      </c>
      <c r="AD476" s="236">
        <v>500422.15529999998</v>
      </c>
      <c r="AE476" s="236">
        <v>451957.382064</v>
      </c>
      <c r="AF476" s="236">
        <v>772513.11747599998</v>
      </c>
      <c r="AG476" s="236">
        <v>340054.29547200003</v>
      </c>
      <c r="AH476" s="236">
        <v>1088720.4258599901</v>
      </c>
      <c r="AI476" s="236">
        <v>1018324.41223199</v>
      </c>
      <c r="AJ476" s="236">
        <v>484887.13795199897</v>
      </c>
      <c r="AK476" s="236">
        <v>-4656878.91</v>
      </c>
      <c r="AL476" s="236">
        <v>0</v>
      </c>
      <c r="AM476" s="236">
        <v>0</v>
      </c>
      <c r="AN476" s="236">
        <v>1.63559997454285E-2</v>
      </c>
      <c r="AO476" s="236">
        <v>0</v>
      </c>
      <c r="AP476" s="236">
        <v>0</v>
      </c>
      <c r="AQ476" s="236">
        <v>0</v>
      </c>
      <c r="AR476" s="236">
        <v>0</v>
      </c>
      <c r="AS476" s="236">
        <v>0</v>
      </c>
      <c r="AT476" s="236">
        <v>0</v>
      </c>
      <c r="AU476" s="236">
        <v>0</v>
      </c>
      <c r="AV476" s="236">
        <v>0</v>
      </c>
      <c r="AW476" s="236">
        <v>0</v>
      </c>
      <c r="AX476" s="236">
        <v>0</v>
      </c>
      <c r="AY476" s="236">
        <v>0</v>
      </c>
      <c r="AZ476" s="236">
        <v>0</v>
      </c>
      <c r="BA476" s="236">
        <v>0</v>
      </c>
      <c r="BB476" s="236">
        <v>0</v>
      </c>
      <c r="BC476" s="236">
        <v>0</v>
      </c>
      <c r="BD476" s="236">
        <v>0</v>
      </c>
      <c r="BE476" s="236">
        <v>0</v>
      </c>
      <c r="BF476" s="236">
        <v>0</v>
      </c>
      <c r="BG476" s="236">
        <v>0</v>
      </c>
      <c r="BH476" s="236">
        <v>0</v>
      </c>
      <c r="BI476" s="236">
        <v>0</v>
      </c>
      <c r="BJ476" s="236">
        <v>0</v>
      </c>
      <c r="BK476" s="236">
        <v>0</v>
      </c>
      <c r="BL476" s="236">
        <v>0</v>
      </c>
      <c r="BM476" s="236">
        <v>0</v>
      </c>
      <c r="BN476" s="236">
        <v>0</v>
      </c>
      <c r="BO476" s="236">
        <v>0</v>
      </c>
      <c r="BP476" s="236">
        <v>0</v>
      </c>
      <c r="BQ476" s="236">
        <v>0</v>
      </c>
      <c r="BR476" s="236">
        <v>0</v>
      </c>
      <c r="BS476" s="236">
        <v>0</v>
      </c>
      <c r="BT476" s="236">
        <v>0</v>
      </c>
      <c r="BU476" s="236">
        <v>0</v>
      </c>
      <c r="BV476" s="236">
        <v>0</v>
      </c>
      <c r="BW476" s="236">
        <v>0</v>
      </c>
      <c r="BX476" s="236">
        <v>0</v>
      </c>
      <c r="BY476" s="236">
        <v>0</v>
      </c>
      <c r="BZ476" s="236">
        <v>0</v>
      </c>
      <c r="CA476" s="236">
        <v>0</v>
      </c>
      <c r="CB476" s="236">
        <v>0</v>
      </c>
      <c r="CC476" s="236">
        <v>0</v>
      </c>
      <c r="CD476" s="236">
        <v>0</v>
      </c>
      <c r="CE476" s="236">
        <v>0</v>
      </c>
      <c r="CF476" s="236">
        <v>0</v>
      </c>
      <c r="CG476" s="236">
        <v>0</v>
      </c>
      <c r="CH476" s="236">
        <v>0</v>
      </c>
      <c r="CI476" s="236">
        <v>0</v>
      </c>
      <c r="CJ476" s="236">
        <v>0</v>
      </c>
      <c r="CK476" s="236">
        <v>0</v>
      </c>
      <c r="CL476" s="236">
        <v>0</v>
      </c>
      <c r="CM476" s="236">
        <v>0</v>
      </c>
      <c r="CN476" s="236">
        <v>0</v>
      </c>
      <c r="CO476" s="236">
        <v>0</v>
      </c>
      <c r="CP476" s="236">
        <v>0</v>
      </c>
      <c r="CQ476" s="236">
        <v>0</v>
      </c>
      <c r="CR476" s="236">
        <v>0</v>
      </c>
      <c r="CS476" s="236">
        <v>0</v>
      </c>
      <c r="CT476" s="236">
        <v>0</v>
      </c>
      <c r="CU476" s="236">
        <v>0</v>
      </c>
      <c r="CV476" s="236">
        <v>0</v>
      </c>
      <c r="CW476" s="236">
        <v>0</v>
      </c>
      <c r="CX476" s="236">
        <v>0</v>
      </c>
      <c r="CY476" s="236">
        <v>0</v>
      </c>
      <c r="CZ476" s="236">
        <v>0</v>
      </c>
      <c r="DA476" s="236">
        <v>0</v>
      </c>
    </row>
    <row r="477" spans="1:105">
      <c r="A477" s="242" t="s">
        <v>1800</v>
      </c>
      <c r="B477" s="236">
        <v>0</v>
      </c>
      <c r="C477" s="236">
        <v>0</v>
      </c>
      <c r="D477" s="236">
        <v>0</v>
      </c>
      <c r="E477" s="236">
        <v>0</v>
      </c>
      <c r="F477" s="236">
        <v>0</v>
      </c>
      <c r="G477" s="236">
        <v>0</v>
      </c>
      <c r="H477" s="236">
        <v>0</v>
      </c>
      <c r="I477" s="236">
        <v>0</v>
      </c>
      <c r="J477" s="236">
        <v>0</v>
      </c>
      <c r="K477" s="236">
        <v>0</v>
      </c>
      <c r="L477" s="236">
        <v>0</v>
      </c>
      <c r="M477" s="236">
        <v>0</v>
      </c>
      <c r="N477" s="236">
        <v>0</v>
      </c>
      <c r="O477" s="236">
        <v>0</v>
      </c>
      <c r="P477" s="236">
        <v>0</v>
      </c>
      <c r="Q477" s="236">
        <v>0</v>
      </c>
      <c r="R477" s="236">
        <v>0</v>
      </c>
      <c r="S477" s="236">
        <v>0</v>
      </c>
      <c r="T477" s="236">
        <v>0</v>
      </c>
      <c r="U477" s="236">
        <v>0</v>
      </c>
      <c r="V477" s="236">
        <v>0</v>
      </c>
      <c r="W477" s="236">
        <v>0</v>
      </c>
      <c r="X477" s="236">
        <v>0</v>
      </c>
      <c r="Y477" s="236">
        <v>0</v>
      </c>
      <c r="Z477" s="236">
        <v>0</v>
      </c>
      <c r="AA477" s="236">
        <v>0</v>
      </c>
      <c r="AB477" s="236">
        <v>1.63559997454285E-2</v>
      </c>
      <c r="AC477" s="236">
        <v>1.63559997454285E-2</v>
      </c>
      <c r="AD477" s="236">
        <v>1.63559997454285E-2</v>
      </c>
      <c r="AE477" s="236">
        <v>1.63559997454285E-2</v>
      </c>
      <c r="AF477" s="236">
        <v>1.63559997454285E-2</v>
      </c>
      <c r="AG477" s="236">
        <v>1.63559997454285E-2</v>
      </c>
      <c r="AH477" s="236">
        <v>1.63559997454285E-2</v>
      </c>
      <c r="AI477" s="236">
        <v>1.63559997454285E-2</v>
      </c>
      <c r="AJ477" s="236">
        <v>1.63559997454285E-2</v>
      </c>
      <c r="AK477" s="236">
        <v>1.63559997454285E-2</v>
      </c>
      <c r="AL477" s="236">
        <v>1.63559997454285E-2</v>
      </c>
      <c r="AM477" s="236">
        <v>1.63559997454285E-2</v>
      </c>
      <c r="AN477" s="236">
        <v>1.63559997454285E-2</v>
      </c>
      <c r="AO477" s="236">
        <v>0</v>
      </c>
      <c r="AP477" s="236">
        <v>0</v>
      </c>
      <c r="AQ477" s="236">
        <v>0</v>
      </c>
      <c r="AR477" s="236">
        <v>0</v>
      </c>
      <c r="AS477" s="236">
        <v>0</v>
      </c>
      <c r="AT477" s="236">
        <v>0</v>
      </c>
      <c r="AU477" s="236">
        <v>0</v>
      </c>
      <c r="AV477" s="236">
        <v>0</v>
      </c>
      <c r="AW477" s="236">
        <v>0</v>
      </c>
      <c r="AX477" s="236">
        <v>0</v>
      </c>
      <c r="AY477" s="236">
        <v>0</v>
      </c>
      <c r="AZ477" s="236">
        <v>0</v>
      </c>
      <c r="BA477" s="236">
        <v>0</v>
      </c>
      <c r="BB477" s="236">
        <v>0</v>
      </c>
      <c r="BC477" s="236">
        <v>0</v>
      </c>
      <c r="BD477" s="236">
        <v>0</v>
      </c>
      <c r="BE477" s="236">
        <v>0</v>
      </c>
      <c r="BF477" s="236">
        <v>0</v>
      </c>
      <c r="BG477" s="236">
        <v>0</v>
      </c>
      <c r="BH477" s="236">
        <v>0</v>
      </c>
      <c r="BI477" s="236">
        <v>0</v>
      </c>
      <c r="BJ477" s="236">
        <v>0</v>
      </c>
      <c r="BK477" s="236">
        <v>0</v>
      </c>
      <c r="BL477" s="236">
        <v>0</v>
      </c>
      <c r="BM477" s="236">
        <v>0</v>
      </c>
      <c r="BN477" s="236">
        <v>0</v>
      </c>
      <c r="BO477" s="236">
        <v>0</v>
      </c>
      <c r="BP477" s="236">
        <v>0</v>
      </c>
      <c r="BQ477" s="236">
        <v>0</v>
      </c>
      <c r="BR477" s="236">
        <v>0</v>
      </c>
      <c r="BS477" s="236">
        <v>0</v>
      </c>
      <c r="BT477" s="236">
        <v>0</v>
      </c>
      <c r="BU477" s="236">
        <v>0</v>
      </c>
      <c r="BV477" s="236">
        <v>0</v>
      </c>
      <c r="BW477" s="236">
        <v>0</v>
      </c>
      <c r="BX477" s="236">
        <v>0</v>
      </c>
      <c r="BY477" s="236">
        <v>0</v>
      </c>
      <c r="BZ477" s="236">
        <v>0</v>
      </c>
      <c r="CA477" s="236">
        <v>0</v>
      </c>
      <c r="CB477" s="236">
        <v>0</v>
      </c>
      <c r="CC477" s="236">
        <v>0</v>
      </c>
      <c r="CD477" s="236">
        <v>0</v>
      </c>
      <c r="CE477" s="236">
        <v>0</v>
      </c>
      <c r="CF477" s="236">
        <v>0</v>
      </c>
      <c r="CG477" s="236">
        <v>0</v>
      </c>
      <c r="CH477" s="236">
        <v>0</v>
      </c>
      <c r="CI477" s="236">
        <v>0</v>
      </c>
      <c r="CJ477" s="236">
        <v>0</v>
      </c>
      <c r="CK477" s="236">
        <v>0</v>
      </c>
      <c r="CL477" s="236">
        <v>0</v>
      </c>
      <c r="CM477" s="236">
        <v>0</v>
      </c>
      <c r="CN477" s="236">
        <v>0</v>
      </c>
      <c r="CO477" s="236">
        <v>0</v>
      </c>
      <c r="CP477" s="236">
        <v>0</v>
      </c>
      <c r="CQ477" s="236">
        <v>0</v>
      </c>
      <c r="CR477" s="236">
        <v>0</v>
      </c>
      <c r="CS477" s="236">
        <v>0</v>
      </c>
      <c r="CT477" s="236">
        <v>0</v>
      </c>
      <c r="CU477" s="236">
        <v>0</v>
      </c>
      <c r="CV477" s="236">
        <v>0</v>
      </c>
      <c r="CW477" s="236">
        <v>0</v>
      </c>
      <c r="CX477" s="236">
        <v>0</v>
      </c>
      <c r="CY477" s="236">
        <v>0</v>
      </c>
      <c r="CZ477" s="236">
        <v>0</v>
      </c>
      <c r="DA477" s="236">
        <v>0</v>
      </c>
    </row>
    <row r="479" spans="1:105">
      <c r="A479" s="261" t="s">
        <v>1801</v>
      </c>
      <c r="B479" s="260"/>
      <c r="C479" s="260"/>
      <c r="D479" s="260"/>
      <c r="E479" s="260"/>
      <c r="F479" s="260"/>
      <c r="G479" s="260"/>
      <c r="H479" s="260"/>
      <c r="I479" s="260"/>
      <c r="J479" s="260"/>
      <c r="K479" s="260"/>
      <c r="L479" s="260"/>
      <c r="M479" s="260"/>
      <c r="N479" s="260"/>
      <c r="O479" s="260"/>
      <c r="P479" s="260"/>
      <c r="Q479" s="260"/>
      <c r="R479" s="260"/>
      <c r="S479" s="260"/>
      <c r="T479" s="260"/>
      <c r="U479" s="260"/>
      <c r="V479" s="260"/>
      <c r="W479" s="260"/>
      <c r="X479" s="260"/>
      <c r="Y479" s="260"/>
      <c r="Z479" s="260"/>
      <c r="AA479" s="260"/>
      <c r="AB479" s="260"/>
      <c r="AC479" s="260"/>
      <c r="AD479" s="260"/>
      <c r="AE479" s="260"/>
      <c r="AF479" s="260"/>
      <c r="AG479" s="260"/>
      <c r="AH479" s="260"/>
      <c r="AI479" s="260"/>
      <c r="AJ479" s="260"/>
      <c r="AK479" s="260"/>
      <c r="AL479" s="260"/>
      <c r="AM479" s="260"/>
      <c r="AN479" s="260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60"/>
      <c r="BH479" s="260"/>
      <c r="BI479" s="260"/>
      <c r="BJ479" s="260"/>
      <c r="BK479" s="260"/>
      <c r="BL479" s="260"/>
      <c r="BM479" s="260"/>
      <c r="BN479" s="260"/>
      <c r="BO479" s="260"/>
      <c r="BP479" s="260"/>
      <c r="BQ479" s="260"/>
      <c r="BR479" s="260"/>
      <c r="BS479" s="260"/>
      <c r="BT479" s="260"/>
      <c r="BU479" s="260"/>
      <c r="BV479" s="260"/>
      <c r="BW479" s="260"/>
      <c r="BX479" s="260"/>
      <c r="BY479" s="260"/>
      <c r="BZ479" s="260"/>
      <c r="CA479" s="260"/>
      <c r="CB479" s="260"/>
      <c r="CC479" s="260"/>
      <c r="CD479" s="260"/>
      <c r="CE479" s="260"/>
      <c r="CF479" s="260"/>
      <c r="CG479" s="260"/>
      <c r="CH479" s="260"/>
      <c r="CI479" s="260"/>
      <c r="CJ479" s="260"/>
      <c r="CK479" s="260"/>
      <c r="CL479" s="260"/>
      <c r="CM479" s="260"/>
      <c r="CN479" s="260"/>
      <c r="CO479" s="260"/>
      <c r="CP479" s="260"/>
      <c r="CQ479" s="260"/>
      <c r="CR479" s="260"/>
      <c r="CS479" s="260"/>
      <c r="CT479" s="260"/>
      <c r="CU479" s="260"/>
      <c r="CV479" s="260"/>
      <c r="CW479" s="260"/>
      <c r="CX479" s="260"/>
      <c r="CY479" s="260"/>
      <c r="CZ479" s="260"/>
      <c r="DA479" s="260"/>
    </row>
    <row r="480" spans="1:105">
      <c r="A480" s="242" t="s">
        <v>1802</v>
      </c>
      <c r="B480" s="236">
        <v>0</v>
      </c>
      <c r="C480" s="236">
        <v>0</v>
      </c>
      <c r="D480" s="236">
        <v>0</v>
      </c>
      <c r="E480" s="236">
        <v>0</v>
      </c>
      <c r="F480" s="236">
        <v>0</v>
      </c>
      <c r="G480" s="236">
        <v>0</v>
      </c>
      <c r="H480" s="236">
        <v>0</v>
      </c>
      <c r="I480" s="236">
        <v>0</v>
      </c>
      <c r="J480" s="236">
        <v>0</v>
      </c>
      <c r="K480" s="236">
        <v>0</v>
      </c>
      <c r="L480" s="236">
        <v>0</v>
      </c>
      <c r="M480" s="236">
        <v>0</v>
      </c>
      <c r="N480" s="236">
        <v>0</v>
      </c>
      <c r="O480" s="236">
        <v>0</v>
      </c>
      <c r="P480" s="236">
        <v>0</v>
      </c>
      <c r="Q480" s="236">
        <v>0</v>
      </c>
      <c r="R480" s="236">
        <v>0</v>
      </c>
      <c r="S480" s="236">
        <v>0</v>
      </c>
      <c r="T480" s="236">
        <v>0</v>
      </c>
      <c r="U480" s="236">
        <v>0</v>
      </c>
      <c r="V480" s="236">
        <v>0</v>
      </c>
      <c r="W480" s="236">
        <v>0</v>
      </c>
      <c r="X480" s="236">
        <v>0</v>
      </c>
      <c r="Y480" s="236">
        <v>0</v>
      </c>
      <c r="Z480" s="236">
        <v>0</v>
      </c>
      <c r="AA480" s="236">
        <v>0</v>
      </c>
      <c r="AB480" s="236">
        <v>4093986.71</v>
      </c>
      <c r="AC480" s="236">
        <v>4093986.71</v>
      </c>
      <c r="AD480" s="236">
        <v>4093986.71</v>
      </c>
      <c r="AE480" s="236">
        <v>4093986.71</v>
      </c>
      <c r="AF480" s="236">
        <v>4093986.71</v>
      </c>
      <c r="AG480" s="236">
        <v>4093986.71</v>
      </c>
      <c r="AH480" s="236">
        <v>4093986.71</v>
      </c>
      <c r="AI480" s="236">
        <v>4093986.71</v>
      </c>
      <c r="AJ480" s="236">
        <v>4093986.71</v>
      </c>
      <c r="AK480" s="236">
        <v>4093986.71</v>
      </c>
      <c r="AL480" s="236">
        <v>4093986.71</v>
      </c>
      <c r="AM480" s="236">
        <v>4093986.71</v>
      </c>
      <c r="AN480" s="236">
        <v>4093986.71</v>
      </c>
      <c r="AO480" s="236">
        <v>0</v>
      </c>
      <c r="AP480" s="236">
        <v>0</v>
      </c>
      <c r="AQ480" s="236">
        <v>0</v>
      </c>
      <c r="AR480" s="236">
        <v>0</v>
      </c>
      <c r="AS480" s="236">
        <v>0</v>
      </c>
      <c r="AT480" s="236">
        <v>0</v>
      </c>
      <c r="AU480" s="236">
        <v>0</v>
      </c>
      <c r="AV480" s="236">
        <v>0</v>
      </c>
      <c r="AW480" s="236">
        <v>0</v>
      </c>
      <c r="AX480" s="236">
        <v>0</v>
      </c>
      <c r="AY480" s="236">
        <v>0</v>
      </c>
      <c r="AZ480" s="236">
        <v>0</v>
      </c>
      <c r="BA480" s="236">
        <v>0</v>
      </c>
      <c r="BB480" s="236">
        <v>0</v>
      </c>
      <c r="BC480" s="236">
        <v>0</v>
      </c>
      <c r="BD480" s="236">
        <v>0</v>
      </c>
      <c r="BE480" s="236">
        <v>0</v>
      </c>
      <c r="BF480" s="236">
        <v>0</v>
      </c>
      <c r="BG480" s="236">
        <v>0</v>
      </c>
      <c r="BH480" s="236">
        <v>0</v>
      </c>
      <c r="BI480" s="236">
        <v>0</v>
      </c>
      <c r="BJ480" s="236">
        <v>0</v>
      </c>
      <c r="BK480" s="236">
        <v>0</v>
      </c>
      <c r="BL480" s="236">
        <v>0</v>
      </c>
      <c r="BM480" s="236">
        <v>0</v>
      </c>
      <c r="BN480" s="236">
        <v>0</v>
      </c>
      <c r="BO480" s="236">
        <v>0</v>
      </c>
      <c r="BP480" s="236">
        <v>0</v>
      </c>
      <c r="BQ480" s="236">
        <v>0</v>
      </c>
      <c r="BR480" s="236">
        <v>0</v>
      </c>
      <c r="BS480" s="236">
        <v>0</v>
      </c>
      <c r="BT480" s="236">
        <v>0</v>
      </c>
      <c r="BU480" s="236">
        <v>0</v>
      </c>
      <c r="BV480" s="236">
        <v>0</v>
      </c>
      <c r="BW480" s="236">
        <v>0</v>
      </c>
      <c r="BX480" s="236">
        <v>0</v>
      </c>
      <c r="BY480" s="236">
        <v>0</v>
      </c>
      <c r="BZ480" s="236">
        <v>0</v>
      </c>
      <c r="CA480" s="236">
        <v>0</v>
      </c>
      <c r="CB480" s="236">
        <v>0</v>
      </c>
      <c r="CC480" s="236">
        <v>0</v>
      </c>
      <c r="CD480" s="236">
        <v>0</v>
      </c>
      <c r="CE480" s="236">
        <v>0</v>
      </c>
      <c r="CF480" s="236">
        <v>0</v>
      </c>
      <c r="CG480" s="236">
        <v>0</v>
      </c>
      <c r="CH480" s="236">
        <v>0</v>
      </c>
      <c r="CI480" s="236">
        <v>0</v>
      </c>
      <c r="CJ480" s="236">
        <v>0</v>
      </c>
      <c r="CK480" s="236">
        <v>0</v>
      </c>
      <c r="CL480" s="236">
        <v>0</v>
      </c>
      <c r="CM480" s="236">
        <v>0</v>
      </c>
      <c r="CN480" s="236">
        <v>0</v>
      </c>
      <c r="CO480" s="236">
        <v>0</v>
      </c>
      <c r="CP480" s="236">
        <v>0</v>
      </c>
      <c r="CQ480" s="236">
        <v>0</v>
      </c>
      <c r="CR480" s="236">
        <v>0</v>
      </c>
      <c r="CS480" s="236">
        <v>0</v>
      </c>
      <c r="CT480" s="236">
        <v>0</v>
      </c>
      <c r="CU480" s="236">
        <v>0</v>
      </c>
      <c r="CV480" s="236">
        <v>0</v>
      </c>
      <c r="CW480" s="236">
        <v>0</v>
      </c>
      <c r="CX480" s="236">
        <v>0</v>
      </c>
      <c r="CY480" s="236">
        <v>0</v>
      </c>
      <c r="CZ480" s="236">
        <v>0</v>
      </c>
      <c r="DA480" s="236">
        <v>0</v>
      </c>
    </row>
    <row r="481" spans="1:105">
      <c r="A481" s="242" t="s">
        <v>1803</v>
      </c>
      <c r="B481" s="236">
        <v>0</v>
      </c>
      <c r="C481" s="236">
        <v>0</v>
      </c>
      <c r="D481" s="236">
        <v>0</v>
      </c>
      <c r="E481" s="236">
        <v>0</v>
      </c>
      <c r="F481" s="236">
        <v>0</v>
      </c>
      <c r="G481" s="236">
        <v>0</v>
      </c>
      <c r="H481" s="236">
        <v>0</v>
      </c>
      <c r="I481" s="236">
        <v>0</v>
      </c>
      <c r="J481" s="236">
        <v>0</v>
      </c>
      <c r="K481" s="236">
        <v>0</v>
      </c>
      <c r="L481" s="236">
        <v>0</v>
      </c>
      <c r="M481" s="236">
        <v>0</v>
      </c>
      <c r="N481" s="236">
        <v>0</v>
      </c>
      <c r="O481" s="236">
        <v>0</v>
      </c>
      <c r="P481" s="236">
        <v>0</v>
      </c>
      <c r="Q481" s="236">
        <v>0</v>
      </c>
      <c r="R481" s="236">
        <v>0</v>
      </c>
      <c r="S481" s="236">
        <v>0</v>
      </c>
      <c r="T481" s="236">
        <v>0</v>
      </c>
      <c r="U481" s="236">
        <v>0</v>
      </c>
      <c r="V481" s="236">
        <v>0</v>
      </c>
      <c r="W481" s="236">
        <v>0</v>
      </c>
      <c r="X481" s="236">
        <v>0</v>
      </c>
      <c r="Y481" s="236">
        <v>0</v>
      </c>
      <c r="Z481" s="236">
        <v>0</v>
      </c>
      <c r="AA481" s="236">
        <v>0</v>
      </c>
      <c r="AB481" s="236">
        <v>0</v>
      </c>
      <c r="AC481" s="236">
        <v>0</v>
      </c>
      <c r="AD481" s="236">
        <v>0</v>
      </c>
      <c r="AE481" s="236">
        <v>0</v>
      </c>
      <c r="AF481" s="236">
        <v>0</v>
      </c>
      <c r="AG481" s="236">
        <v>0</v>
      </c>
      <c r="AH481" s="236">
        <v>0</v>
      </c>
      <c r="AI481" s="236">
        <v>0</v>
      </c>
      <c r="AJ481" s="236">
        <v>0</v>
      </c>
      <c r="AK481" s="236">
        <v>0</v>
      </c>
      <c r="AL481" s="236">
        <v>0</v>
      </c>
      <c r="AM481" s="236">
        <v>0</v>
      </c>
      <c r="AN481" s="236">
        <v>0</v>
      </c>
      <c r="AO481" s="236">
        <v>0</v>
      </c>
      <c r="AP481" s="236">
        <v>0</v>
      </c>
      <c r="AQ481" s="236">
        <v>0</v>
      </c>
      <c r="AR481" s="236">
        <v>0</v>
      </c>
      <c r="AS481" s="236">
        <v>0</v>
      </c>
      <c r="AT481" s="236">
        <v>0</v>
      </c>
      <c r="AU481" s="236">
        <v>0</v>
      </c>
      <c r="AV481" s="236">
        <v>0</v>
      </c>
      <c r="AW481" s="236">
        <v>0</v>
      </c>
      <c r="AX481" s="236">
        <v>0</v>
      </c>
      <c r="AY481" s="236">
        <v>0</v>
      </c>
      <c r="AZ481" s="236">
        <v>0</v>
      </c>
      <c r="BA481" s="236">
        <v>0</v>
      </c>
      <c r="BB481" s="236">
        <v>0</v>
      </c>
      <c r="BC481" s="236">
        <v>0</v>
      </c>
      <c r="BD481" s="236">
        <v>0</v>
      </c>
      <c r="BE481" s="236">
        <v>0</v>
      </c>
      <c r="BF481" s="236">
        <v>0</v>
      </c>
      <c r="BG481" s="236">
        <v>0</v>
      </c>
      <c r="BH481" s="236">
        <v>0</v>
      </c>
      <c r="BI481" s="236">
        <v>0</v>
      </c>
      <c r="BJ481" s="236">
        <v>0</v>
      </c>
      <c r="BK481" s="236">
        <v>0</v>
      </c>
      <c r="BL481" s="236">
        <v>0</v>
      </c>
      <c r="BM481" s="236">
        <v>0</v>
      </c>
      <c r="BN481" s="236">
        <v>0</v>
      </c>
      <c r="BO481" s="236">
        <v>0</v>
      </c>
      <c r="BP481" s="236">
        <v>0</v>
      </c>
      <c r="BQ481" s="236">
        <v>0</v>
      </c>
      <c r="BR481" s="236">
        <v>0</v>
      </c>
      <c r="BS481" s="236">
        <v>0</v>
      </c>
      <c r="BT481" s="236">
        <v>0</v>
      </c>
      <c r="BU481" s="236">
        <v>0</v>
      </c>
      <c r="BV481" s="236">
        <v>0</v>
      </c>
      <c r="BW481" s="236">
        <v>0</v>
      </c>
      <c r="BX481" s="236">
        <v>0</v>
      </c>
      <c r="BY481" s="236">
        <v>0</v>
      </c>
      <c r="BZ481" s="236">
        <v>0</v>
      </c>
      <c r="CA481" s="236">
        <v>0</v>
      </c>
      <c r="CB481" s="236">
        <v>0</v>
      </c>
      <c r="CC481" s="236">
        <v>0</v>
      </c>
      <c r="CD481" s="236">
        <v>0</v>
      </c>
      <c r="CE481" s="236">
        <v>0</v>
      </c>
      <c r="CF481" s="236">
        <v>0</v>
      </c>
      <c r="CG481" s="236">
        <v>0</v>
      </c>
      <c r="CH481" s="236">
        <v>0</v>
      </c>
      <c r="CI481" s="236">
        <v>0</v>
      </c>
      <c r="CJ481" s="236">
        <v>0</v>
      </c>
      <c r="CK481" s="236">
        <v>0</v>
      </c>
      <c r="CL481" s="236">
        <v>0</v>
      </c>
      <c r="CM481" s="236">
        <v>0</v>
      </c>
      <c r="CN481" s="236">
        <v>0</v>
      </c>
      <c r="CO481" s="236">
        <v>0</v>
      </c>
      <c r="CP481" s="236">
        <v>0</v>
      </c>
      <c r="CQ481" s="236">
        <v>0</v>
      </c>
      <c r="CR481" s="236">
        <v>0</v>
      </c>
      <c r="CS481" s="236">
        <v>0</v>
      </c>
      <c r="CT481" s="236">
        <v>0</v>
      </c>
      <c r="CU481" s="236">
        <v>0</v>
      </c>
      <c r="CV481" s="236">
        <v>0</v>
      </c>
      <c r="CW481" s="236">
        <v>0</v>
      </c>
      <c r="CX481" s="236">
        <v>0</v>
      </c>
      <c r="CY481" s="236">
        <v>0</v>
      </c>
      <c r="CZ481" s="236">
        <v>0</v>
      </c>
      <c r="DA481" s="236">
        <v>0</v>
      </c>
    </row>
    <row r="482" spans="1:105">
      <c r="A482" s="242" t="s">
        <v>1804</v>
      </c>
      <c r="B482" s="236">
        <v>0</v>
      </c>
      <c r="C482" s="236">
        <v>0</v>
      </c>
      <c r="D482" s="236">
        <v>0</v>
      </c>
      <c r="E482" s="236">
        <v>0</v>
      </c>
      <c r="F482" s="236">
        <v>0</v>
      </c>
      <c r="G482" s="236">
        <v>0</v>
      </c>
      <c r="H482" s="236">
        <v>0</v>
      </c>
      <c r="I482" s="236">
        <v>0</v>
      </c>
      <c r="J482" s="236">
        <v>0</v>
      </c>
      <c r="K482" s="236">
        <v>0</v>
      </c>
      <c r="L482" s="236">
        <v>0</v>
      </c>
      <c r="M482" s="236">
        <v>0</v>
      </c>
      <c r="N482" s="236">
        <v>0</v>
      </c>
      <c r="O482" s="236">
        <v>0</v>
      </c>
      <c r="P482" s="236">
        <v>0</v>
      </c>
      <c r="Q482" s="236">
        <v>0</v>
      </c>
      <c r="R482" s="236">
        <v>0</v>
      </c>
      <c r="S482" s="236">
        <v>0</v>
      </c>
      <c r="T482" s="236">
        <v>0</v>
      </c>
      <c r="U482" s="236">
        <v>0</v>
      </c>
      <c r="V482" s="236">
        <v>0</v>
      </c>
      <c r="W482" s="236">
        <v>0</v>
      </c>
      <c r="X482" s="236">
        <v>0</v>
      </c>
      <c r="Y482" s="236">
        <v>0</v>
      </c>
      <c r="Z482" s="236">
        <v>0</v>
      </c>
      <c r="AA482" s="236">
        <v>0</v>
      </c>
      <c r="AB482" s="236">
        <v>4093986.71</v>
      </c>
      <c r="AC482" s="236">
        <v>4093986.71</v>
      </c>
      <c r="AD482" s="236">
        <v>4093986.71</v>
      </c>
      <c r="AE482" s="236">
        <v>4093986.71</v>
      </c>
      <c r="AF482" s="236">
        <v>4093986.71</v>
      </c>
      <c r="AG482" s="236">
        <v>4093986.71</v>
      </c>
      <c r="AH482" s="236">
        <v>4093986.71</v>
      </c>
      <c r="AI482" s="236">
        <v>4093986.71</v>
      </c>
      <c r="AJ482" s="236">
        <v>4093986.71</v>
      </c>
      <c r="AK482" s="236">
        <v>4093986.71</v>
      </c>
      <c r="AL482" s="236">
        <v>4093986.71</v>
      </c>
      <c r="AM482" s="236">
        <v>4093986.71</v>
      </c>
      <c r="AN482" s="236">
        <v>4093986.71</v>
      </c>
      <c r="AO482" s="236">
        <v>0</v>
      </c>
      <c r="AP482" s="236">
        <v>0</v>
      </c>
      <c r="AQ482" s="236">
        <v>0</v>
      </c>
      <c r="AR482" s="236">
        <v>0</v>
      </c>
      <c r="AS482" s="236">
        <v>0</v>
      </c>
      <c r="AT482" s="236">
        <v>0</v>
      </c>
      <c r="AU482" s="236">
        <v>0</v>
      </c>
      <c r="AV482" s="236">
        <v>0</v>
      </c>
      <c r="AW482" s="236">
        <v>0</v>
      </c>
      <c r="AX482" s="236">
        <v>0</v>
      </c>
      <c r="AY482" s="236">
        <v>0</v>
      </c>
      <c r="AZ482" s="236">
        <v>0</v>
      </c>
      <c r="BA482" s="236">
        <v>0</v>
      </c>
      <c r="BB482" s="236">
        <v>0</v>
      </c>
      <c r="BC482" s="236">
        <v>0</v>
      </c>
      <c r="BD482" s="236">
        <v>0</v>
      </c>
      <c r="BE482" s="236">
        <v>0</v>
      </c>
      <c r="BF482" s="236">
        <v>0</v>
      </c>
      <c r="BG482" s="236">
        <v>0</v>
      </c>
      <c r="BH482" s="236">
        <v>0</v>
      </c>
      <c r="BI482" s="236">
        <v>0</v>
      </c>
      <c r="BJ482" s="236">
        <v>0</v>
      </c>
      <c r="BK482" s="236">
        <v>0</v>
      </c>
      <c r="BL482" s="236">
        <v>0</v>
      </c>
      <c r="BM482" s="236">
        <v>0</v>
      </c>
      <c r="BN482" s="236">
        <v>0</v>
      </c>
      <c r="BO482" s="236">
        <v>0</v>
      </c>
      <c r="BP482" s="236">
        <v>0</v>
      </c>
      <c r="BQ482" s="236">
        <v>0</v>
      </c>
      <c r="BR482" s="236">
        <v>0</v>
      </c>
      <c r="BS482" s="236">
        <v>0</v>
      </c>
      <c r="BT482" s="236">
        <v>0</v>
      </c>
      <c r="BU482" s="236">
        <v>0</v>
      </c>
      <c r="BV482" s="236">
        <v>0</v>
      </c>
      <c r="BW482" s="236">
        <v>0</v>
      </c>
      <c r="BX482" s="236">
        <v>0</v>
      </c>
      <c r="BY482" s="236">
        <v>0</v>
      </c>
      <c r="BZ482" s="236">
        <v>0</v>
      </c>
      <c r="CA482" s="236">
        <v>0</v>
      </c>
      <c r="CB482" s="236">
        <v>0</v>
      </c>
      <c r="CC482" s="236">
        <v>0</v>
      </c>
      <c r="CD482" s="236">
        <v>0</v>
      </c>
      <c r="CE482" s="236">
        <v>0</v>
      </c>
      <c r="CF482" s="236">
        <v>0</v>
      </c>
      <c r="CG482" s="236">
        <v>0</v>
      </c>
      <c r="CH482" s="236">
        <v>0</v>
      </c>
      <c r="CI482" s="236">
        <v>0</v>
      </c>
      <c r="CJ482" s="236">
        <v>0</v>
      </c>
      <c r="CK482" s="236">
        <v>0</v>
      </c>
      <c r="CL482" s="236">
        <v>0</v>
      </c>
      <c r="CM482" s="236">
        <v>0</v>
      </c>
      <c r="CN482" s="236">
        <v>0</v>
      </c>
      <c r="CO482" s="236">
        <v>0</v>
      </c>
      <c r="CP482" s="236">
        <v>0</v>
      </c>
      <c r="CQ482" s="236">
        <v>0</v>
      </c>
      <c r="CR482" s="236">
        <v>0</v>
      </c>
      <c r="CS482" s="236">
        <v>0</v>
      </c>
      <c r="CT482" s="236">
        <v>0</v>
      </c>
      <c r="CU482" s="236">
        <v>0</v>
      </c>
      <c r="CV482" s="236">
        <v>0</v>
      </c>
      <c r="CW482" s="236">
        <v>0</v>
      </c>
      <c r="CX482" s="236">
        <v>0</v>
      </c>
      <c r="CY482" s="236">
        <v>0</v>
      </c>
      <c r="CZ482" s="236">
        <v>0</v>
      </c>
      <c r="DA482" s="236">
        <v>0</v>
      </c>
    </row>
    <row r="484" spans="1:105">
      <c r="A484" s="245" t="s">
        <v>1805</v>
      </c>
      <c r="B484" s="236">
        <v>0</v>
      </c>
      <c r="C484" s="236">
        <v>0</v>
      </c>
      <c r="D484" s="236">
        <v>0</v>
      </c>
      <c r="E484" s="236">
        <v>0</v>
      </c>
      <c r="F484" s="236">
        <v>0</v>
      </c>
      <c r="G484" s="236">
        <v>0</v>
      </c>
      <c r="H484" s="236">
        <v>0</v>
      </c>
      <c r="I484" s="236">
        <v>0</v>
      </c>
      <c r="J484" s="236">
        <v>0</v>
      </c>
      <c r="K484" s="236">
        <v>0</v>
      </c>
      <c r="L484" s="236">
        <v>0</v>
      </c>
      <c r="M484" s="236">
        <v>0</v>
      </c>
      <c r="N484" s="236">
        <v>0</v>
      </c>
      <c r="O484" s="236">
        <v>0</v>
      </c>
      <c r="P484" s="236">
        <v>0</v>
      </c>
      <c r="Q484" s="236">
        <v>0</v>
      </c>
      <c r="R484" s="236">
        <v>0</v>
      </c>
      <c r="S484" s="236">
        <v>0</v>
      </c>
      <c r="T484" s="236">
        <v>0</v>
      </c>
      <c r="U484" s="236">
        <v>0</v>
      </c>
      <c r="V484" s="236">
        <v>0</v>
      </c>
      <c r="W484" s="236">
        <v>0</v>
      </c>
      <c r="X484" s="236">
        <v>0</v>
      </c>
      <c r="Y484" s="236">
        <v>0</v>
      </c>
      <c r="Z484" s="236">
        <v>0</v>
      </c>
      <c r="AA484" s="236">
        <v>0</v>
      </c>
      <c r="AB484" s="236">
        <v>0</v>
      </c>
      <c r="AC484" s="236">
        <v>0</v>
      </c>
      <c r="AD484" s="236">
        <v>0</v>
      </c>
      <c r="AE484" s="236">
        <v>0</v>
      </c>
      <c r="AF484" s="236">
        <v>0</v>
      </c>
      <c r="AG484" s="236">
        <v>0</v>
      </c>
      <c r="AH484" s="236">
        <v>0</v>
      </c>
      <c r="AI484" s="236">
        <v>0</v>
      </c>
      <c r="AJ484" s="236">
        <v>0</v>
      </c>
      <c r="AK484" s="236">
        <v>0</v>
      </c>
      <c r="AL484" s="236">
        <v>0</v>
      </c>
      <c r="AM484" s="236">
        <v>0</v>
      </c>
      <c r="AN484" s="236">
        <v>0</v>
      </c>
      <c r="AO484" s="236">
        <v>0</v>
      </c>
      <c r="AP484" s="236">
        <v>0</v>
      </c>
      <c r="AQ484" s="236">
        <v>0</v>
      </c>
      <c r="AR484" s="236">
        <v>0</v>
      </c>
      <c r="AS484" s="236">
        <v>0</v>
      </c>
      <c r="AT484" s="236">
        <v>0</v>
      </c>
      <c r="AU484" s="236">
        <v>0</v>
      </c>
      <c r="AV484" s="236">
        <v>0</v>
      </c>
      <c r="AW484" s="236">
        <v>0</v>
      </c>
      <c r="AX484" s="236">
        <v>0</v>
      </c>
      <c r="AY484" s="236">
        <v>0</v>
      </c>
      <c r="AZ484" s="236">
        <v>0</v>
      </c>
      <c r="BA484" s="236">
        <v>0</v>
      </c>
      <c r="BB484" s="236">
        <v>0</v>
      </c>
      <c r="BC484" s="236">
        <v>0</v>
      </c>
      <c r="BD484" s="236">
        <v>0</v>
      </c>
      <c r="BE484" s="236">
        <v>0</v>
      </c>
      <c r="BF484" s="236">
        <v>0</v>
      </c>
      <c r="BG484" s="236">
        <v>0</v>
      </c>
      <c r="BH484" s="236">
        <v>0</v>
      </c>
      <c r="BI484" s="236">
        <v>0</v>
      </c>
      <c r="BJ484" s="236">
        <v>0</v>
      </c>
      <c r="BK484" s="236">
        <v>0</v>
      </c>
      <c r="BL484" s="236">
        <v>0</v>
      </c>
      <c r="BM484" s="236">
        <v>0</v>
      </c>
      <c r="BN484" s="236">
        <v>0</v>
      </c>
      <c r="BO484" s="236">
        <v>0</v>
      </c>
      <c r="BP484" s="236">
        <v>0</v>
      </c>
      <c r="BQ484" s="236">
        <v>0</v>
      </c>
      <c r="BR484" s="236">
        <v>0</v>
      </c>
      <c r="BS484" s="236">
        <v>0</v>
      </c>
      <c r="BT484" s="236">
        <v>0</v>
      </c>
      <c r="BU484" s="236">
        <v>0</v>
      </c>
      <c r="BV484" s="236">
        <v>0</v>
      </c>
      <c r="BW484" s="236">
        <v>0</v>
      </c>
      <c r="BX484" s="236">
        <v>0</v>
      </c>
      <c r="BY484" s="236">
        <v>0</v>
      </c>
      <c r="BZ484" s="236">
        <v>0</v>
      </c>
      <c r="CA484" s="236">
        <v>0</v>
      </c>
      <c r="CB484" s="236">
        <v>0</v>
      </c>
      <c r="CC484" s="236">
        <v>0</v>
      </c>
      <c r="CD484" s="236">
        <v>0</v>
      </c>
      <c r="CE484" s="236">
        <v>0</v>
      </c>
      <c r="CF484" s="236">
        <v>0</v>
      </c>
      <c r="CG484" s="236">
        <v>0</v>
      </c>
      <c r="CH484" s="236">
        <v>0</v>
      </c>
      <c r="CI484" s="236">
        <v>0</v>
      </c>
      <c r="CJ484" s="236">
        <v>0</v>
      </c>
      <c r="CK484" s="236">
        <v>0</v>
      </c>
      <c r="CL484" s="236">
        <v>0</v>
      </c>
      <c r="CM484" s="236">
        <v>0</v>
      </c>
      <c r="CN484" s="236">
        <v>0</v>
      </c>
      <c r="CO484" s="236">
        <v>0</v>
      </c>
      <c r="CP484" s="236">
        <v>0</v>
      </c>
      <c r="CQ484" s="236">
        <v>0</v>
      </c>
      <c r="CR484" s="236">
        <v>0</v>
      </c>
      <c r="CS484" s="236">
        <v>0</v>
      </c>
      <c r="CT484" s="236">
        <v>0</v>
      </c>
      <c r="CU484" s="236">
        <v>0</v>
      </c>
      <c r="CV484" s="236">
        <v>0</v>
      </c>
      <c r="CW484" s="236">
        <v>0</v>
      </c>
      <c r="CX484" s="236">
        <v>0</v>
      </c>
      <c r="CY484" s="236">
        <v>0</v>
      </c>
      <c r="CZ484" s="236">
        <v>0</v>
      </c>
      <c r="DA484" s="236">
        <v>0</v>
      </c>
    </row>
    <row r="485" spans="1:105">
      <c r="A485" s="242" t="s">
        <v>1806</v>
      </c>
      <c r="B485" s="236">
        <v>0</v>
      </c>
      <c r="C485" s="236">
        <v>0</v>
      </c>
      <c r="D485" s="236">
        <v>0</v>
      </c>
      <c r="E485" s="236">
        <v>0</v>
      </c>
      <c r="F485" s="236">
        <v>0</v>
      </c>
      <c r="G485" s="236">
        <v>0</v>
      </c>
      <c r="H485" s="236">
        <v>0</v>
      </c>
      <c r="I485" s="236">
        <v>0</v>
      </c>
      <c r="J485" s="236">
        <v>0</v>
      </c>
      <c r="K485" s="236">
        <v>0</v>
      </c>
      <c r="L485" s="236">
        <v>0</v>
      </c>
      <c r="M485" s="236">
        <v>0</v>
      </c>
      <c r="N485" s="236">
        <v>0</v>
      </c>
      <c r="O485" s="236">
        <v>0</v>
      </c>
      <c r="P485" s="236">
        <v>-7321542</v>
      </c>
      <c r="Q485" s="236">
        <v>-12721255</v>
      </c>
      <c r="R485" s="236">
        <v>-7988543</v>
      </c>
      <c r="S485" s="236">
        <v>-6519434</v>
      </c>
      <c r="T485" s="236">
        <v>-6976812</v>
      </c>
      <c r="U485" s="236">
        <v>-8927343</v>
      </c>
      <c r="V485" s="236">
        <v>-8998249</v>
      </c>
      <c r="W485" s="236">
        <v>-5753964</v>
      </c>
      <c r="X485" s="236">
        <v>-5597554</v>
      </c>
      <c r="Y485" s="236">
        <v>-5597554</v>
      </c>
      <c r="Z485" s="236">
        <v>39787779</v>
      </c>
      <c r="AA485" s="236">
        <v>-36614471</v>
      </c>
      <c r="AB485" s="236">
        <v>-9486790</v>
      </c>
      <c r="AC485" s="236">
        <v>-9252323</v>
      </c>
      <c r="AD485" s="236">
        <v>-8428395</v>
      </c>
      <c r="AE485" s="236">
        <v>-10229033</v>
      </c>
      <c r="AF485" s="236">
        <v>-7222323</v>
      </c>
      <c r="AG485" s="236">
        <v>-12446719</v>
      </c>
      <c r="AH485" s="236">
        <v>-11608208</v>
      </c>
      <c r="AI485" s="236">
        <v>-10989460</v>
      </c>
      <c r="AJ485" s="236">
        <v>-12966928</v>
      </c>
      <c r="AK485" s="236">
        <v>-533679.293030967</v>
      </c>
      <c r="AL485" s="236">
        <v>-533679.293030962</v>
      </c>
      <c r="AM485" s="236">
        <v>-533679.29303097702</v>
      </c>
      <c r="AN485" s="236">
        <v>-94231216.879092902</v>
      </c>
      <c r="AO485" s="236">
        <v>-1226525.3722318399</v>
      </c>
      <c r="AP485" s="236">
        <v>-1226525.3722318399</v>
      </c>
      <c r="AQ485" s="236">
        <v>-1226525.3722318399</v>
      </c>
      <c r="AR485" s="236">
        <v>-1341050.7551146001</v>
      </c>
      <c r="AS485" s="236">
        <v>-1341050.7551146001</v>
      </c>
      <c r="AT485" s="236">
        <v>-1341050.7551146001</v>
      </c>
      <c r="AU485" s="236">
        <v>-1732205.88456563</v>
      </c>
      <c r="AV485" s="236">
        <v>-1732205.88456563</v>
      </c>
      <c r="AW485" s="236">
        <v>-1732205.88456563</v>
      </c>
      <c r="AX485" s="236">
        <v>-1126068.70294024</v>
      </c>
      <c r="AY485" s="236">
        <v>-1126068.70294024</v>
      </c>
      <c r="AZ485" s="236">
        <v>-1126068.70294024</v>
      </c>
      <c r="BA485" s="236">
        <v>-16277552.1445569</v>
      </c>
      <c r="BB485" s="236">
        <v>-3620018.46215969</v>
      </c>
      <c r="BC485" s="236">
        <v>-3620018.46215969</v>
      </c>
      <c r="BD485" s="236">
        <v>-3620018.46215969</v>
      </c>
      <c r="BE485" s="236">
        <v>-5798922.3054926395</v>
      </c>
      <c r="BF485" s="236">
        <v>-5798922.3054926395</v>
      </c>
      <c r="BG485" s="236">
        <v>-5798922.3054926395</v>
      </c>
      <c r="BH485" s="236">
        <v>-7808857.7134893704</v>
      </c>
      <c r="BI485" s="236">
        <v>-7808857.7134893704</v>
      </c>
      <c r="BJ485" s="236">
        <v>-7808857.7134893304</v>
      </c>
      <c r="BK485" s="236">
        <v>-4706535.1093033003</v>
      </c>
      <c r="BL485" s="236">
        <v>-4706535.1093033096</v>
      </c>
      <c r="BM485" s="236">
        <v>-4706535.1093032798</v>
      </c>
      <c r="BN485" s="236">
        <v>-65803000.771334998</v>
      </c>
      <c r="BO485" s="236">
        <v>-3831220.5573004498</v>
      </c>
      <c r="BP485" s="236">
        <v>-3831220.55730044</v>
      </c>
      <c r="BQ485" s="236">
        <v>-3831220.5573004498</v>
      </c>
      <c r="BR485" s="236">
        <v>-6682289.9165738998</v>
      </c>
      <c r="BS485" s="236">
        <v>-6682289.9165738998</v>
      </c>
      <c r="BT485" s="236">
        <v>-6682289.9165738998</v>
      </c>
      <c r="BU485" s="236">
        <v>-9116412.1008007899</v>
      </c>
      <c r="BV485" s="236">
        <v>-9116412.1008007899</v>
      </c>
      <c r="BW485" s="236">
        <v>-9116412.1008007899</v>
      </c>
      <c r="BX485" s="236">
        <v>-5270094.1454715002</v>
      </c>
      <c r="BY485" s="236">
        <v>-5270094.1454715095</v>
      </c>
      <c r="BZ485" s="236">
        <v>-5270094.1454715198</v>
      </c>
      <c r="CA485" s="236">
        <v>-74700050.160439998</v>
      </c>
      <c r="CB485" s="236">
        <v>-2403385.8983616098</v>
      </c>
      <c r="CC485" s="236">
        <v>-2403385.8983616098</v>
      </c>
      <c r="CD485" s="236">
        <v>-2403385.8983627302</v>
      </c>
      <c r="CE485" s="236">
        <v>-4289545.9905311801</v>
      </c>
      <c r="CF485" s="236">
        <v>-4289545.9905311801</v>
      </c>
      <c r="CG485" s="236">
        <v>-4289545.9905343</v>
      </c>
      <c r="CH485" s="236">
        <v>-5797593.09250749</v>
      </c>
      <c r="CI485" s="236">
        <v>-5797593.09250749</v>
      </c>
      <c r="CJ485" s="236">
        <v>-5797593.0925127398</v>
      </c>
      <c r="CK485" s="236">
        <v>-3122554.2075505801</v>
      </c>
      <c r="CL485" s="236">
        <v>-3122554.2075505801</v>
      </c>
      <c r="CM485" s="236">
        <v>-3122554.2075692401</v>
      </c>
      <c r="CN485" s="236">
        <v>-46839237.566880703</v>
      </c>
      <c r="CO485" s="236">
        <v>-3209172.4025616702</v>
      </c>
      <c r="CP485" s="236">
        <v>-3209172.4025616702</v>
      </c>
      <c r="CQ485" s="236">
        <v>-3209172.4025670299</v>
      </c>
      <c r="CR485" s="236">
        <v>-6489038.8764556004</v>
      </c>
      <c r="CS485" s="236">
        <v>-6489038.8764556004</v>
      </c>
      <c r="CT485" s="236">
        <v>-6489038.8764492702</v>
      </c>
      <c r="CU485" s="236">
        <v>-9263185.0594621003</v>
      </c>
      <c r="CV485" s="236">
        <v>-9263185.0594621003</v>
      </c>
      <c r="CW485" s="236">
        <v>-9263185.0595036298</v>
      </c>
      <c r="CX485" s="236">
        <v>-4786701.5830618804</v>
      </c>
      <c r="CY485" s="236">
        <v>-4786701.5830618804</v>
      </c>
      <c r="CZ485" s="236">
        <v>-4786701.5830421103</v>
      </c>
      <c r="DA485" s="236">
        <v>-71244293.764644593</v>
      </c>
    </row>
    <row r="486" spans="1:105">
      <c r="A486" s="242" t="s">
        <v>1807</v>
      </c>
      <c r="B486" s="236">
        <v>0</v>
      </c>
      <c r="C486" s="236">
        <v>0</v>
      </c>
      <c r="D486" s="236">
        <v>0</v>
      </c>
      <c r="E486" s="236">
        <v>0</v>
      </c>
      <c r="F486" s="236">
        <v>0</v>
      </c>
      <c r="G486" s="236">
        <v>0</v>
      </c>
      <c r="H486" s="236">
        <v>0</v>
      </c>
      <c r="I486" s="236">
        <v>0</v>
      </c>
      <c r="J486" s="236">
        <v>0</v>
      </c>
      <c r="K486" s="236">
        <v>0</v>
      </c>
      <c r="L486" s="236">
        <v>0</v>
      </c>
      <c r="M486" s="236">
        <v>0</v>
      </c>
      <c r="N486" s="236">
        <v>0</v>
      </c>
      <c r="O486" s="236">
        <v>0</v>
      </c>
      <c r="P486" s="236">
        <v>0</v>
      </c>
      <c r="Q486" s="236">
        <v>0</v>
      </c>
      <c r="R486" s="236">
        <v>0</v>
      </c>
      <c r="S486" s="236">
        <v>0</v>
      </c>
      <c r="T486" s="236">
        <v>0</v>
      </c>
      <c r="U486" s="236">
        <v>0</v>
      </c>
      <c r="V486" s="236">
        <v>0</v>
      </c>
      <c r="W486" s="236">
        <v>0</v>
      </c>
      <c r="X486" s="236">
        <v>0</v>
      </c>
      <c r="Y486" s="236">
        <v>0</v>
      </c>
      <c r="Z486" s="236">
        <v>0</v>
      </c>
      <c r="AA486" s="236">
        <v>0</v>
      </c>
      <c r="AB486" s="236">
        <v>0</v>
      </c>
      <c r="AC486" s="236">
        <v>0</v>
      </c>
      <c r="AD486" s="236">
        <v>0</v>
      </c>
      <c r="AE486" s="236">
        <v>0</v>
      </c>
      <c r="AF486" s="236">
        <v>0</v>
      </c>
      <c r="AG486" s="236">
        <v>0</v>
      </c>
      <c r="AH486" s="236">
        <v>0</v>
      </c>
      <c r="AI486" s="236">
        <v>0</v>
      </c>
      <c r="AJ486" s="236">
        <v>0</v>
      </c>
      <c r="AK486" s="236">
        <v>0</v>
      </c>
      <c r="AL486" s="236">
        <v>0</v>
      </c>
      <c r="AM486" s="236">
        <v>0</v>
      </c>
      <c r="AN486" s="236">
        <v>0</v>
      </c>
      <c r="AO486" s="236">
        <v>0</v>
      </c>
      <c r="AP486" s="236">
        <v>0</v>
      </c>
      <c r="AQ486" s="236">
        <v>0</v>
      </c>
      <c r="AR486" s="236">
        <v>0</v>
      </c>
      <c r="AS486" s="236">
        <v>0</v>
      </c>
      <c r="AT486" s="236">
        <v>0</v>
      </c>
      <c r="AU486" s="236">
        <v>0</v>
      </c>
      <c r="AV486" s="236">
        <v>0</v>
      </c>
      <c r="AW486" s="236">
        <v>0</v>
      </c>
      <c r="AX486" s="236">
        <v>0</v>
      </c>
      <c r="AY486" s="236">
        <v>0</v>
      </c>
      <c r="AZ486" s="236">
        <v>0</v>
      </c>
      <c r="BA486" s="236">
        <v>0</v>
      </c>
      <c r="BB486" s="236">
        <v>0</v>
      </c>
      <c r="BC486" s="236">
        <v>0</v>
      </c>
      <c r="BD486" s="236">
        <v>0</v>
      </c>
      <c r="BE486" s="236">
        <v>0</v>
      </c>
      <c r="BF486" s="236">
        <v>0</v>
      </c>
      <c r="BG486" s="236">
        <v>0</v>
      </c>
      <c r="BH486" s="236">
        <v>0</v>
      </c>
      <c r="BI486" s="236">
        <v>0</v>
      </c>
      <c r="BJ486" s="236">
        <v>0</v>
      </c>
      <c r="BK486" s="236">
        <v>0</v>
      </c>
      <c r="BL486" s="236">
        <v>0</v>
      </c>
      <c r="BM486" s="236">
        <v>0</v>
      </c>
      <c r="BN486" s="236">
        <v>0</v>
      </c>
      <c r="BO486" s="236">
        <v>0</v>
      </c>
      <c r="BP486" s="236">
        <v>0</v>
      </c>
      <c r="BQ486" s="236">
        <v>0</v>
      </c>
      <c r="BR486" s="236">
        <v>0</v>
      </c>
      <c r="BS486" s="236">
        <v>0</v>
      </c>
      <c r="BT486" s="236">
        <v>0</v>
      </c>
      <c r="BU486" s="236">
        <v>0</v>
      </c>
      <c r="BV486" s="236">
        <v>0</v>
      </c>
      <c r="BW486" s="236">
        <v>0</v>
      </c>
      <c r="BX486" s="236">
        <v>0</v>
      </c>
      <c r="BY486" s="236">
        <v>0</v>
      </c>
      <c r="BZ486" s="236">
        <v>0</v>
      </c>
      <c r="CA486" s="236">
        <v>0</v>
      </c>
      <c r="CB486" s="236">
        <v>0</v>
      </c>
      <c r="CC486" s="236">
        <v>0</v>
      </c>
      <c r="CD486" s="236">
        <v>0</v>
      </c>
      <c r="CE486" s="236">
        <v>0</v>
      </c>
      <c r="CF486" s="236">
        <v>0</v>
      </c>
      <c r="CG486" s="236">
        <v>0</v>
      </c>
      <c r="CH486" s="236">
        <v>0</v>
      </c>
      <c r="CI486" s="236">
        <v>0</v>
      </c>
      <c r="CJ486" s="236">
        <v>0</v>
      </c>
      <c r="CK486" s="236">
        <v>0</v>
      </c>
      <c r="CL486" s="236">
        <v>0</v>
      </c>
      <c r="CM486" s="236">
        <v>0</v>
      </c>
      <c r="CN486" s="236">
        <v>0</v>
      </c>
      <c r="CO486" s="236">
        <v>0</v>
      </c>
      <c r="CP486" s="236">
        <v>0</v>
      </c>
      <c r="CQ486" s="236">
        <v>0</v>
      </c>
      <c r="CR486" s="236">
        <v>0</v>
      </c>
      <c r="CS486" s="236">
        <v>0</v>
      </c>
      <c r="CT486" s="236">
        <v>0</v>
      </c>
      <c r="CU486" s="236">
        <v>0</v>
      </c>
      <c r="CV486" s="236">
        <v>0</v>
      </c>
      <c r="CW486" s="236">
        <v>0</v>
      </c>
      <c r="CX486" s="236">
        <v>0</v>
      </c>
      <c r="CY486" s="236">
        <v>0</v>
      </c>
      <c r="CZ486" s="236">
        <v>0</v>
      </c>
      <c r="DA486" s="236">
        <v>0</v>
      </c>
    </row>
    <row r="487" spans="1:105">
      <c r="A487" s="242" t="s">
        <v>1808</v>
      </c>
      <c r="B487" s="236">
        <v>0</v>
      </c>
      <c r="C487" s="236">
        <v>0</v>
      </c>
      <c r="D487" s="236">
        <v>0</v>
      </c>
      <c r="E487" s="236">
        <v>0</v>
      </c>
      <c r="F487" s="236">
        <v>0</v>
      </c>
      <c r="G487" s="236">
        <v>0</v>
      </c>
      <c r="H487" s="236">
        <v>0</v>
      </c>
      <c r="I487" s="236">
        <v>0</v>
      </c>
      <c r="J487" s="236">
        <v>0</v>
      </c>
      <c r="K487" s="236">
        <v>0</v>
      </c>
      <c r="L487" s="236">
        <v>0</v>
      </c>
      <c r="M487" s="236">
        <v>0</v>
      </c>
      <c r="N487" s="236">
        <v>0</v>
      </c>
      <c r="O487" s="236">
        <v>0</v>
      </c>
      <c r="P487" s="236">
        <v>-7321542</v>
      </c>
      <c r="Q487" s="236">
        <v>-12721255</v>
      </c>
      <c r="R487" s="236">
        <v>-7988543</v>
      </c>
      <c r="S487" s="236">
        <v>-6519434</v>
      </c>
      <c r="T487" s="236">
        <v>-6976812</v>
      </c>
      <c r="U487" s="236">
        <v>-8927343</v>
      </c>
      <c r="V487" s="236">
        <v>-8998249</v>
      </c>
      <c r="W487" s="236">
        <v>-5753964</v>
      </c>
      <c r="X487" s="236">
        <v>-5597554</v>
      </c>
      <c r="Y487" s="236">
        <v>-5597554</v>
      </c>
      <c r="Z487" s="236">
        <v>39787779</v>
      </c>
      <c r="AA487" s="236">
        <v>-36614471</v>
      </c>
      <c r="AB487" s="236">
        <v>-9486790</v>
      </c>
      <c r="AC487" s="236">
        <v>-9252323</v>
      </c>
      <c r="AD487" s="236">
        <v>-8428395</v>
      </c>
      <c r="AE487" s="236">
        <v>-10229033</v>
      </c>
      <c r="AF487" s="236">
        <v>-7222323</v>
      </c>
      <c r="AG487" s="236">
        <v>-12446719</v>
      </c>
      <c r="AH487" s="236">
        <v>-11608208</v>
      </c>
      <c r="AI487" s="236">
        <v>-10989460</v>
      </c>
      <c r="AJ487" s="236">
        <v>-12966928</v>
      </c>
      <c r="AK487" s="236">
        <v>-533679.293030967</v>
      </c>
      <c r="AL487" s="236">
        <v>-533679.293030962</v>
      </c>
      <c r="AM487" s="236">
        <v>-533679.29303097702</v>
      </c>
      <c r="AN487" s="236">
        <v>-94231216.879092902</v>
      </c>
      <c r="AO487" s="236">
        <v>-1226525.3722318399</v>
      </c>
      <c r="AP487" s="236">
        <v>-1226525.3722318399</v>
      </c>
      <c r="AQ487" s="236">
        <v>-1226525.3722318399</v>
      </c>
      <c r="AR487" s="236">
        <v>-1341050.7551146001</v>
      </c>
      <c r="AS487" s="236">
        <v>-1341050.7551146001</v>
      </c>
      <c r="AT487" s="236">
        <v>-1341050.7551146001</v>
      </c>
      <c r="AU487" s="236">
        <v>-1732205.88456563</v>
      </c>
      <c r="AV487" s="236">
        <v>-1732205.88456563</v>
      </c>
      <c r="AW487" s="236">
        <v>-1732205.88456563</v>
      </c>
      <c r="AX487" s="236">
        <v>-1126068.70294024</v>
      </c>
      <c r="AY487" s="236">
        <v>-1126068.70294024</v>
      </c>
      <c r="AZ487" s="236">
        <v>-1126068.70294024</v>
      </c>
      <c r="BA487" s="236">
        <v>-16277552.1445569</v>
      </c>
      <c r="BB487" s="236">
        <v>-3620018.46215969</v>
      </c>
      <c r="BC487" s="236">
        <v>-3620018.46215969</v>
      </c>
      <c r="BD487" s="236">
        <v>-3620018.46215969</v>
      </c>
      <c r="BE487" s="236">
        <v>-5798922.3054926395</v>
      </c>
      <c r="BF487" s="236">
        <v>-5798922.3054926395</v>
      </c>
      <c r="BG487" s="236">
        <v>-5798922.3054926395</v>
      </c>
      <c r="BH487" s="236">
        <v>-7808857.7134893704</v>
      </c>
      <c r="BI487" s="236">
        <v>-7808857.7134893704</v>
      </c>
      <c r="BJ487" s="236">
        <v>-7808857.7134893304</v>
      </c>
      <c r="BK487" s="236">
        <v>-4706535.1093033003</v>
      </c>
      <c r="BL487" s="236">
        <v>-4706535.1093033096</v>
      </c>
      <c r="BM487" s="236">
        <v>-4706535.1093032798</v>
      </c>
      <c r="BN487" s="236">
        <v>-65803000.771334998</v>
      </c>
      <c r="BO487" s="236">
        <v>-3831220.5573004498</v>
      </c>
      <c r="BP487" s="236">
        <v>-3831220.55730044</v>
      </c>
      <c r="BQ487" s="236">
        <v>-3831220.5573004498</v>
      </c>
      <c r="BR487" s="236">
        <v>-6682289.9165738998</v>
      </c>
      <c r="BS487" s="236">
        <v>-6682289.9165738998</v>
      </c>
      <c r="BT487" s="236">
        <v>-6682289.9165738998</v>
      </c>
      <c r="BU487" s="236">
        <v>-9116412.1008007899</v>
      </c>
      <c r="BV487" s="236">
        <v>-9116412.1008007899</v>
      </c>
      <c r="BW487" s="236">
        <v>-9116412.1008007899</v>
      </c>
      <c r="BX487" s="236">
        <v>-5270094.1454715002</v>
      </c>
      <c r="BY487" s="236">
        <v>-5270094.1454715095</v>
      </c>
      <c r="BZ487" s="236">
        <v>-5270094.1454715198</v>
      </c>
      <c r="CA487" s="236">
        <v>-74700050.160439998</v>
      </c>
      <c r="CB487" s="236">
        <v>-2403385.8983616098</v>
      </c>
      <c r="CC487" s="236">
        <v>-2403385.8983616098</v>
      </c>
      <c r="CD487" s="236">
        <v>-2403385.8983627302</v>
      </c>
      <c r="CE487" s="236">
        <v>-4289545.9905311801</v>
      </c>
      <c r="CF487" s="236">
        <v>-4289545.9905311801</v>
      </c>
      <c r="CG487" s="236">
        <v>-4289545.9905343</v>
      </c>
      <c r="CH487" s="236">
        <v>-5797593.09250749</v>
      </c>
      <c r="CI487" s="236">
        <v>-5797593.09250749</v>
      </c>
      <c r="CJ487" s="236">
        <v>-5797593.0925127398</v>
      </c>
      <c r="CK487" s="236">
        <v>-3122554.2075505801</v>
      </c>
      <c r="CL487" s="236">
        <v>-3122554.2075505801</v>
      </c>
      <c r="CM487" s="236">
        <v>-3122554.2075692401</v>
      </c>
      <c r="CN487" s="236">
        <v>-46839237.566880703</v>
      </c>
      <c r="CO487" s="236">
        <v>-3209172.4025616702</v>
      </c>
      <c r="CP487" s="236">
        <v>-3209172.4025616702</v>
      </c>
      <c r="CQ487" s="236">
        <v>-3209172.4025670299</v>
      </c>
      <c r="CR487" s="236">
        <v>-6489038.8764556004</v>
      </c>
      <c r="CS487" s="236">
        <v>-6489038.8764556004</v>
      </c>
      <c r="CT487" s="236">
        <v>-6489038.8764492702</v>
      </c>
      <c r="CU487" s="236">
        <v>-9263185.0594621003</v>
      </c>
      <c r="CV487" s="236">
        <v>-9263185.0594621003</v>
      </c>
      <c r="CW487" s="236">
        <v>-9263185.0595036298</v>
      </c>
      <c r="CX487" s="236">
        <v>-4786701.5830618804</v>
      </c>
      <c r="CY487" s="236">
        <v>-4786701.5830618804</v>
      </c>
      <c r="CZ487" s="236">
        <v>-4786701.5830421103</v>
      </c>
      <c r="DA487" s="236">
        <v>-71244293.764644593</v>
      </c>
    </row>
    <row r="488" spans="1:105">
      <c r="A488" s="242" t="s">
        <v>1809</v>
      </c>
      <c r="B488" s="236">
        <v>0</v>
      </c>
      <c r="C488" s="236">
        <v>0</v>
      </c>
      <c r="D488" s="236">
        <v>0</v>
      </c>
      <c r="E488" s="236">
        <v>0</v>
      </c>
      <c r="F488" s="236">
        <v>0</v>
      </c>
      <c r="G488" s="236">
        <v>0</v>
      </c>
      <c r="H488" s="236">
        <v>0</v>
      </c>
      <c r="I488" s="236">
        <v>0</v>
      </c>
      <c r="J488" s="236">
        <v>0</v>
      </c>
      <c r="K488" s="236">
        <v>0</v>
      </c>
      <c r="L488" s="236">
        <v>0</v>
      </c>
      <c r="M488" s="236">
        <v>0</v>
      </c>
      <c r="N488" s="236">
        <v>0</v>
      </c>
      <c r="O488" s="236">
        <v>-36614471</v>
      </c>
      <c r="P488" s="236">
        <v>-36614471</v>
      </c>
      <c r="Q488" s="236">
        <v>-36614471</v>
      </c>
      <c r="R488" s="236">
        <v>-36614471</v>
      </c>
      <c r="S488" s="236">
        <v>-36614471</v>
      </c>
      <c r="T488" s="236">
        <v>-36614471</v>
      </c>
      <c r="U488" s="236">
        <v>-36614471</v>
      </c>
      <c r="V488" s="236">
        <v>-36614471</v>
      </c>
      <c r="W488" s="236">
        <v>-36614471</v>
      </c>
      <c r="X488" s="236">
        <v>-36614471</v>
      </c>
      <c r="Y488" s="236">
        <v>-36614471</v>
      </c>
      <c r="Z488" s="236">
        <v>-36614471</v>
      </c>
      <c r="AA488" s="236">
        <v>-36614471</v>
      </c>
      <c r="AB488" s="236">
        <v>-94231216.879092902</v>
      </c>
      <c r="AC488" s="236">
        <v>-94231216.879092902</v>
      </c>
      <c r="AD488" s="236">
        <v>-94231216.879092902</v>
      </c>
      <c r="AE488" s="236">
        <v>-94231216.879092902</v>
      </c>
      <c r="AF488" s="236">
        <v>-94231216.879092902</v>
      </c>
      <c r="AG488" s="236">
        <v>-94231216.879092902</v>
      </c>
      <c r="AH488" s="236">
        <v>-94231216.879092902</v>
      </c>
      <c r="AI488" s="236">
        <v>-94231216.879092902</v>
      </c>
      <c r="AJ488" s="236">
        <v>-94231216.879092902</v>
      </c>
      <c r="AK488" s="236">
        <v>-94231216.879092902</v>
      </c>
      <c r="AL488" s="236">
        <v>-94231216.879092902</v>
      </c>
      <c r="AM488" s="236">
        <v>-94231216.879092902</v>
      </c>
      <c r="AN488" s="236">
        <v>-94231216.879092902</v>
      </c>
      <c r="AO488" s="236">
        <v>-16277552.1445569</v>
      </c>
      <c r="AP488" s="236">
        <v>-16277552.1445569</v>
      </c>
      <c r="AQ488" s="236">
        <v>-16277552.1445569</v>
      </c>
      <c r="AR488" s="236">
        <v>-16277552.1445569</v>
      </c>
      <c r="AS488" s="236">
        <v>-16277552.1445569</v>
      </c>
      <c r="AT488" s="236">
        <v>-16277552.1445569</v>
      </c>
      <c r="AU488" s="236">
        <v>-16277552.1445569</v>
      </c>
      <c r="AV488" s="236">
        <v>-16277552.1445569</v>
      </c>
      <c r="AW488" s="236">
        <v>-16277552.1445569</v>
      </c>
      <c r="AX488" s="236">
        <v>-16277552.1445569</v>
      </c>
      <c r="AY488" s="236">
        <v>-16277552.1445569</v>
      </c>
      <c r="AZ488" s="236">
        <v>-16277552.1445569</v>
      </c>
      <c r="BA488" s="236">
        <v>-16277552.1445569</v>
      </c>
      <c r="BB488" s="236">
        <v>-65803000.771334998</v>
      </c>
      <c r="BC488" s="236">
        <v>-65803000.771334998</v>
      </c>
      <c r="BD488" s="236">
        <v>-65803000.771334998</v>
      </c>
      <c r="BE488" s="236">
        <v>-65803000.771334998</v>
      </c>
      <c r="BF488" s="236">
        <v>-65803000.771334998</v>
      </c>
      <c r="BG488" s="236">
        <v>-65803000.771334998</v>
      </c>
      <c r="BH488" s="236">
        <v>-65803000.771334998</v>
      </c>
      <c r="BI488" s="236">
        <v>-65803000.771334998</v>
      </c>
      <c r="BJ488" s="236">
        <v>-65803000.771334998</v>
      </c>
      <c r="BK488" s="236">
        <v>-65803000.771334998</v>
      </c>
      <c r="BL488" s="236">
        <v>-65803000.771334998</v>
      </c>
      <c r="BM488" s="236">
        <v>-65803000.771334998</v>
      </c>
      <c r="BN488" s="236">
        <v>-65803000.771334998</v>
      </c>
      <c r="BO488" s="236">
        <v>-74700050.160439998</v>
      </c>
      <c r="BP488" s="236">
        <v>-74700050.160439998</v>
      </c>
      <c r="BQ488" s="236">
        <v>-74700050.160439998</v>
      </c>
      <c r="BR488" s="236">
        <v>-74700050.160439998</v>
      </c>
      <c r="BS488" s="236">
        <v>-74700050.160439998</v>
      </c>
      <c r="BT488" s="236">
        <v>-74700050.160439998</v>
      </c>
      <c r="BU488" s="236">
        <v>-74700050.160439998</v>
      </c>
      <c r="BV488" s="236">
        <v>-74700050.160439998</v>
      </c>
      <c r="BW488" s="236">
        <v>-74700050.160439998</v>
      </c>
      <c r="BX488" s="236">
        <v>-74700050.160439998</v>
      </c>
      <c r="BY488" s="236">
        <v>-74700050.160439998</v>
      </c>
      <c r="BZ488" s="236">
        <v>-74700050.160439998</v>
      </c>
      <c r="CA488" s="236">
        <v>-74700050.160439998</v>
      </c>
      <c r="CB488" s="236">
        <v>-46839237.566880703</v>
      </c>
      <c r="CC488" s="236">
        <v>-46839237.566880703</v>
      </c>
      <c r="CD488" s="236">
        <v>-46839237.566880703</v>
      </c>
      <c r="CE488" s="236">
        <v>-46839237.566880703</v>
      </c>
      <c r="CF488" s="236">
        <v>-46839237.566880703</v>
      </c>
      <c r="CG488" s="236">
        <v>-46839237.566880703</v>
      </c>
      <c r="CH488" s="236">
        <v>-46839237.566880703</v>
      </c>
      <c r="CI488" s="236">
        <v>-46839237.566880703</v>
      </c>
      <c r="CJ488" s="236">
        <v>-46839237.566880703</v>
      </c>
      <c r="CK488" s="236">
        <v>-46839237.566880703</v>
      </c>
      <c r="CL488" s="236">
        <v>-46839237.566880703</v>
      </c>
      <c r="CM488" s="236">
        <v>-46839237.566880703</v>
      </c>
      <c r="CN488" s="236">
        <v>-46839237.566880703</v>
      </c>
      <c r="CO488" s="236">
        <v>-71244293.764644593</v>
      </c>
      <c r="CP488" s="236">
        <v>-71244293.764644593</v>
      </c>
      <c r="CQ488" s="236">
        <v>-71244293.764644593</v>
      </c>
      <c r="CR488" s="236">
        <v>-71244293.764644593</v>
      </c>
      <c r="CS488" s="236">
        <v>-71244293.764644593</v>
      </c>
      <c r="CT488" s="236">
        <v>-71244293.764644593</v>
      </c>
      <c r="CU488" s="236">
        <v>-71244293.764644593</v>
      </c>
      <c r="CV488" s="236">
        <v>-71244293.764644593</v>
      </c>
      <c r="CW488" s="236">
        <v>-71244293.764644593</v>
      </c>
      <c r="CX488" s="236">
        <v>-71244293.764644593</v>
      </c>
      <c r="CY488" s="236">
        <v>-71244293.764644593</v>
      </c>
      <c r="CZ488" s="236">
        <v>-71244293.764644593</v>
      </c>
      <c r="DA488" s="236">
        <v>-71244293.764644593</v>
      </c>
    </row>
    <row r="489" spans="1:105">
      <c r="A489" s="242" t="s">
        <v>1708</v>
      </c>
      <c r="B489" s="236">
        <v>0</v>
      </c>
      <c r="C489" s="236">
        <v>0</v>
      </c>
      <c r="D489" s="236">
        <v>0</v>
      </c>
      <c r="E489" s="236">
        <v>0</v>
      </c>
      <c r="F489" s="236">
        <v>0</v>
      </c>
      <c r="G489" s="236">
        <v>0</v>
      </c>
      <c r="H489" s="236">
        <v>0</v>
      </c>
      <c r="I489" s="236">
        <v>0</v>
      </c>
      <c r="J489" s="236">
        <v>0</v>
      </c>
      <c r="K489" s="236">
        <v>0</v>
      </c>
      <c r="L489" s="236">
        <v>0</v>
      </c>
      <c r="M489" s="236">
        <v>0</v>
      </c>
      <c r="N489" s="236">
        <v>0</v>
      </c>
      <c r="O489" s="236">
        <v>0</v>
      </c>
      <c r="P489" s="236">
        <v>0</v>
      </c>
      <c r="Q489" s="236">
        <v>0</v>
      </c>
      <c r="R489" s="236">
        <v>0</v>
      </c>
      <c r="S489" s="236">
        <v>0</v>
      </c>
      <c r="T489" s="236">
        <v>0</v>
      </c>
      <c r="U489" s="236">
        <v>0</v>
      </c>
      <c r="V489" s="236">
        <v>0</v>
      </c>
      <c r="W489" s="236">
        <v>0</v>
      </c>
      <c r="X489" s="236">
        <v>0</v>
      </c>
      <c r="Y489" s="236">
        <v>0</v>
      </c>
      <c r="Z489" s="236">
        <v>0</v>
      </c>
      <c r="AA489" s="236">
        <v>0</v>
      </c>
      <c r="AB489" s="236">
        <v>0</v>
      </c>
      <c r="AC489" s="236">
        <v>0</v>
      </c>
      <c r="AD489" s="236">
        <v>0</v>
      </c>
      <c r="AE489" s="236">
        <v>1</v>
      </c>
      <c r="AF489" s="236">
        <v>1</v>
      </c>
      <c r="AG489" s="236">
        <v>1</v>
      </c>
      <c r="AH489" s="236">
        <v>1</v>
      </c>
      <c r="AI489" s="236">
        <v>1</v>
      </c>
      <c r="AJ489" s="236">
        <v>1</v>
      </c>
      <c r="AK489" s="236">
        <v>0</v>
      </c>
      <c r="AL489" s="236">
        <v>0</v>
      </c>
      <c r="AM489" s="236">
        <v>0</v>
      </c>
      <c r="AN489" s="236">
        <v>0</v>
      </c>
      <c r="AO489" s="236">
        <v>0</v>
      </c>
      <c r="AP489" s="236">
        <v>0</v>
      </c>
      <c r="AQ489" s="236">
        <v>0</v>
      </c>
      <c r="AR489" s="236">
        <v>0</v>
      </c>
      <c r="AS489" s="236">
        <v>0</v>
      </c>
      <c r="AT489" s="236">
        <v>0</v>
      </c>
      <c r="AU489" s="236">
        <v>0</v>
      </c>
      <c r="AV489" s="236">
        <v>0</v>
      </c>
      <c r="AW489" s="236">
        <v>0</v>
      </c>
      <c r="AX489" s="236">
        <v>0</v>
      </c>
      <c r="AY489" s="236">
        <v>0</v>
      </c>
      <c r="AZ489" s="236">
        <v>0</v>
      </c>
      <c r="BA489" s="236">
        <v>0</v>
      </c>
      <c r="BB489" s="236">
        <v>0</v>
      </c>
      <c r="BC489" s="236">
        <v>0</v>
      </c>
      <c r="BD489" s="236">
        <v>0</v>
      </c>
      <c r="BE489" s="236">
        <v>0</v>
      </c>
      <c r="BF489" s="236">
        <v>0</v>
      </c>
      <c r="BG489" s="236">
        <v>0</v>
      </c>
      <c r="BH489" s="236">
        <v>0</v>
      </c>
      <c r="BI489" s="236">
        <v>0</v>
      </c>
      <c r="BJ489" s="236">
        <v>0</v>
      </c>
      <c r="BK489" s="236">
        <v>0</v>
      </c>
      <c r="BL489" s="236">
        <v>0</v>
      </c>
      <c r="BM489" s="236">
        <v>0</v>
      </c>
      <c r="BN489" s="236">
        <v>0</v>
      </c>
      <c r="BO489" s="236">
        <v>0</v>
      </c>
      <c r="BP489" s="236">
        <v>0</v>
      </c>
      <c r="BQ489" s="236">
        <v>0</v>
      </c>
      <c r="BR489" s="236">
        <v>0</v>
      </c>
      <c r="BS489" s="236">
        <v>0</v>
      </c>
      <c r="BT489" s="236">
        <v>0</v>
      </c>
      <c r="BU489" s="236">
        <v>0</v>
      </c>
      <c r="BV489" s="236">
        <v>0</v>
      </c>
      <c r="BW489" s="236">
        <v>0</v>
      </c>
      <c r="BX489" s="236">
        <v>0</v>
      </c>
      <c r="BY489" s="236">
        <v>0</v>
      </c>
      <c r="BZ489" s="236">
        <v>0</v>
      </c>
      <c r="CA489" s="236">
        <v>0</v>
      </c>
      <c r="CB489" s="236">
        <v>0</v>
      </c>
      <c r="CC489" s="236">
        <v>0</v>
      </c>
      <c r="CD489" s="236">
        <v>0</v>
      </c>
      <c r="CE489" s="236">
        <v>0</v>
      </c>
      <c r="CF489" s="236">
        <v>0</v>
      </c>
      <c r="CG489" s="236">
        <v>0</v>
      </c>
      <c r="CH489" s="236">
        <v>0</v>
      </c>
      <c r="CI489" s="236">
        <v>0</v>
      </c>
      <c r="CJ489" s="236">
        <v>0</v>
      </c>
      <c r="CK489" s="236">
        <v>0</v>
      </c>
      <c r="CL489" s="236">
        <v>0</v>
      </c>
      <c r="CM489" s="236">
        <v>0</v>
      </c>
      <c r="CN489" s="236">
        <v>0</v>
      </c>
      <c r="CO489" s="236">
        <v>0</v>
      </c>
      <c r="CP489" s="236">
        <v>0</v>
      </c>
      <c r="CQ489" s="236">
        <v>0</v>
      </c>
      <c r="CR489" s="236">
        <v>0</v>
      </c>
      <c r="CS489" s="236">
        <v>0</v>
      </c>
      <c r="CT489" s="236">
        <v>0</v>
      </c>
      <c r="CU489" s="236">
        <v>0</v>
      </c>
      <c r="CV489" s="236">
        <v>0</v>
      </c>
      <c r="CW489" s="236">
        <v>0</v>
      </c>
      <c r="CX489" s="236">
        <v>0</v>
      </c>
      <c r="CY489" s="236">
        <v>0</v>
      </c>
      <c r="CZ489" s="236">
        <v>0</v>
      </c>
      <c r="DA489" s="236">
        <v>0</v>
      </c>
    </row>
    <row r="490" spans="1:105">
      <c r="A490" s="242" t="s">
        <v>1810</v>
      </c>
      <c r="B490" s="236">
        <v>0</v>
      </c>
      <c r="C490" s="236">
        <v>0</v>
      </c>
      <c r="D490" s="236">
        <v>0</v>
      </c>
      <c r="E490" s="236">
        <v>0</v>
      </c>
      <c r="F490" s="236">
        <v>0</v>
      </c>
      <c r="G490" s="236">
        <v>0</v>
      </c>
      <c r="H490" s="236">
        <v>0</v>
      </c>
      <c r="I490" s="236">
        <v>0</v>
      </c>
      <c r="J490" s="236">
        <v>0</v>
      </c>
      <c r="K490" s="236">
        <v>0</v>
      </c>
      <c r="L490" s="236">
        <v>0</v>
      </c>
      <c r="M490" s="236">
        <v>0</v>
      </c>
      <c r="N490" s="236">
        <v>0</v>
      </c>
      <c r="O490" s="236">
        <v>0</v>
      </c>
      <c r="P490" s="236">
        <v>0</v>
      </c>
      <c r="Q490" s="236">
        <v>0</v>
      </c>
      <c r="R490" s="236">
        <v>0</v>
      </c>
      <c r="S490" s="236">
        <v>0</v>
      </c>
      <c r="T490" s="236">
        <v>0</v>
      </c>
      <c r="U490" s="236">
        <v>0</v>
      </c>
      <c r="V490" s="236">
        <v>0</v>
      </c>
      <c r="W490" s="236">
        <v>0</v>
      </c>
      <c r="X490" s="236">
        <v>0</v>
      </c>
      <c r="Y490" s="236">
        <v>0</v>
      </c>
      <c r="Z490" s="236">
        <v>0</v>
      </c>
      <c r="AA490" s="236">
        <v>0</v>
      </c>
      <c r="AB490" s="236">
        <v>0</v>
      </c>
      <c r="AC490" s="236">
        <v>0</v>
      </c>
      <c r="AD490" s="236">
        <v>0</v>
      </c>
      <c r="AE490" s="236">
        <v>0</v>
      </c>
      <c r="AF490" s="236">
        <v>0</v>
      </c>
      <c r="AG490" s="236">
        <v>0</v>
      </c>
      <c r="AH490" s="236">
        <v>0</v>
      </c>
      <c r="AI490" s="236">
        <v>0</v>
      </c>
      <c r="AJ490" s="236">
        <v>0</v>
      </c>
      <c r="AK490" s="236">
        <v>0</v>
      </c>
      <c r="AL490" s="236">
        <v>0</v>
      </c>
      <c r="AM490" s="236">
        <v>0</v>
      </c>
      <c r="AN490" s="236">
        <v>0</v>
      </c>
      <c r="AO490" s="236">
        <v>0</v>
      </c>
      <c r="AP490" s="236">
        <v>0</v>
      </c>
      <c r="AQ490" s="236">
        <v>0</v>
      </c>
      <c r="AR490" s="236">
        <v>0</v>
      </c>
      <c r="AS490" s="236">
        <v>0</v>
      </c>
      <c r="AT490" s="236">
        <v>0</v>
      </c>
      <c r="AU490" s="236">
        <v>0</v>
      </c>
      <c r="AV490" s="236">
        <v>0</v>
      </c>
      <c r="AW490" s="236">
        <v>0</v>
      </c>
      <c r="AX490" s="236">
        <v>0</v>
      </c>
      <c r="AY490" s="236">
        <v>0</v>
      </c>
      <c r="AZ490" s="236">
        <v>0</v>
      </c>
      <c r="BA490" s="236">
        <v>0</v>
      </c>
      <c r="BB490" s="236">
        <v>0</v>
      </c>
      <c r="BC490" s="236">
        <v>0</v>
      </c>
      <c r="BD490" s="236">
        <v>0</v>
      </c>
      <c r="BE490" s="236">
        <v>0</v>
      </c>
      <c r="BF490" s="236">
        <v>0</v>
      </c>
      <c r="BG490" s="236">
        <v>0</v>
      </c>
      <c r="BH490" s="236">
        <v>0</v>
      </c>
      <c r="BI490" s="236">
        <v>0</v>
      </c>
      <c r="BJ490" s="236">
        <v>0</v>
      </c>
      <c r="BK490" s="236">
        <v>0</v>
      </c>
      <c r="BL490" s="236">
        <v>0</v>
      </c>
      <c r="BM490" s="236">
        <v>0</v>
      </c>
      <c r="BN490" s="236">
        <v>0</v>
      </c>
      <c r="BO490" s="236">
        <v>0</v>
      </c>
      <c r="BP490" s="236">
        <v>0</v>
      </c>
      <c r="BQ490" s="236">
        <v>0</v>
      </c>
      <c r="BR490" s="236">
        <v>0</v>
      </c>
      <c r="BS490" s="236">
        <v>0</v>
      </c>
      <c r="BT490" s="236">
        <v>0</v>
      </c>
      <c r="BU490" s="236">
        <v>0</v>
      </c>
      <c r="BV490" s="236">
        <v>0</v>
      </c>
      <c r="BW490" s="236">
        <v>0</v>
      </c>
      <c r="BX490" s="236">
        <v>0</v>
      </c>
      <c r="BY490" s="236">
        <v>0</v>
      </c>
      <c r="BZ490" s="236">
        <v>0</v>
      </c>
      <c r="CA490" s="236">
        <v>0</v>
      </c>
      <c r="CB490" s="236">
        <v>0</v>
      </c>
      <c r="CC490" s="236">
        <v>0</v>
      </c>
      <c r="CD490" s="236">
        <v>0</v>
      </c>
      <c r="CE490" s="236">
        <v>0</v>
      </c>
      <c r="CF490" s="236">
        <v>0</v>
      </c>
      <c r="CG490" s="236">
        <v>0</v>
      </c>
      <c r="CH490" s="236">
        <v>0</v>
      </c>
      <c r="CI490" s="236">
        <v>0</v>
      </c>
      <c r="CJ490" s="236">
        <v>0</v>
      </c>
      <c r="CK490" s="236">
        <v>0</v>
      </c>
      <c r="CL490" s="236">
        <v>0</v>
      </c>
      <c r="CM490" s="236">
        <v>0</v>
      </c>
      <c r="CN490" s="236">
        <v>0</v>
      </c>
      <c r="CO490" s="236">
        <v>0</v>
      </c>
      <c r="CP490" s="236">
        <v>0</v>
      </c>
      <c r="CQ490" s="236">
        <v>0</v>
      </c>
      <c r="CR490" s="236">
        <v>0</v>
      </c>
      <c r="CS490" s="236">
        <v>0</v>
      </c>
      <c r="CT490" s="236">
        <v>0</v>
      </c>
      <c r="CU490" s="236">
        <v>0</v>
      </c>
      <c r="CV490" s="236">
        <v>0</v>
      </c>
      <c r="CW490" s="236">
        <v>0</v>
      </c>
      <c r="CX490" s="236">
        <v>0</v>
      </c>
      <c r="CY490" s="236">
        <v>0</v>
      </c>
      <c r="CZ490" s="236">
        <v>0</v>
      </c>
      <c r="DA490" s="236">
        <v>0</v>
      </c>
    </row>
    <row r="491" spans="1:105">
      <c r="A491" s="242" t="s">
        <v>1811</v>
      </c>
      <c r="B491" s="236">
        <v>0</v>
      </c>
      <c r="C491" s="236">
        <v>0</v>
      </c>
      <c r="D491" s="236">
        <v>0</v>
      </c>
      <c r="E491" s="236">
        <v>0</v>
      </c>
      <c r="F491" s="236">
        <v>0</v>
      </c>
      <c r="G491" s="236">
        <v>0</v>
      </c>
      <c r="H491" s="236">
        <v>0</v>
      </c>
      <c r="I491" s="236">
        <v>0</v>
      </c>
      <c r="J491" s="236">
        <v>0</v>
      </c>
      <c r="K491" s="236">
        <v>0</v>
      </c>
      <c r="L491" s="236">
        <v>0</v>
      </c>
      <c r="M491" s="236">
        <v>0</v>
      </c>
      <c r="N491" s="236">
        <v>0</v>
      </c>
      <c r="O491" s="236">
        <v>0</v>
      </c>
      <c r="P491" s="236">
        <v>0</v>
      </c>
      <c r="Q491" s="236">
        <v>0</v>
      </c>
      <c r="R491" s="236">
        <v>0</v>
      </c>
      <c r="S491" s="236">
        <v>0</v>
      </c>
      <c r="T491" s="236">
        <v>0</v>
      </c>
      <c r="U491" s="236">
        <v>0</v>
      </c>
      <c r="V491" s="236">
        <v>0</v>
      </c>
      <c r="W491" s="236">
        <v>0</v>
      </c>
      <c r="X491" s="236">
        <v>0</v>
      </c>
      <c r="Y491" s="236">
        <v>0</v>
      </c>
      <c r="Z491" s="236">
        <v>0</v>
      </c>
      <c r="AA491" s="236">
        <v>0</v>
      </c>
      <c r="AB491" s="236">
        <v>0</v>
      </c>
      <c r="AC491" s="236">
        <v>0</v>
      </c>
      <c r="AD491" s="236">
        <v>0</v>
      </c>
      <c r="AE491" s="236">
        <v>0</v>
      </c>
      <c r="AF491" s="236">
        <v>0</v>
      </c>
      <c r="AG491" s="236">
        <v>0</v>
      </c>
      <c r="AH491" s="236">
        <v>0</v>
      </c>
      <c r="AI491" s="236">
        <v>0</v>
      </c>
      <c r="AJ491" s="236">
        <v>0</v>
      </c>
      <c r="AK491" s="236">
        <v>0</v>
      </c>
      <c r="AL491" s="236">
        <v>0</v>
      </c>
      <c r="AM491" s="236">
        <v>0</v>
      </c>
      <c r="AN491" s="236">
        <v>0</v>
      </c>
      <c r="AO491" s="236">
        <v>0</v>
      </c>
      <c r="AP491" s="236">
        <v>0</v>
      </c>
      <c r="AQ491" s="236">
        <v>0</v>
      </c>
      <c r="AR491" s="236">
        <v>0</v>
      </c>
      <c r="AS491" s="236">
        <v>0</v>
      </c>
      <c r="AT491" s="236">
        <v>0</v>
      </c>
      <c r="AU491" s="236">
        <v>0</v>
      </c>
      <c r="AV491" s="236">
        <v>0</v>
      </c>
      <c r="AW491" s="236">
        <v>0</v>
      </c>
      <c r="AX491" s="236">
        <v>0</v>
      </c>
      <c r="AY491" s="236">
        <v>0</v>
      </c>
      <c r="AZ491" s="236">
        <v>0</v>
      </c>
      <c r="BA491" s="236">
        <v>0</v>
      </c>
      <c r="BB491" s="236">
        <v>0</v>
      </c>
      <c r="BC491" s="236">
        <v>0</v>
      </c>
      <c r="BD491" s="236">
        <v>0</v>
      </c>
      <c r="BE491" s="236">
        <v>0</v>
      </c>
      <c r="BF491" s="236">
        <v>0</v>
      </c>
      <c r="BG491" s="236">
        <v>0</v>
      </c>
      <c r="BH491" s="236">
        <v>0</v>
      </c>
      <c r="BI491" s="236">
        <v>0</v>
      </c>
      <c r="BJ491" s="236">
        <v>0</v>
      </c>
      <c r="BK491" s="236">
        <v>0</v>
      </c>
      <c r="BL491" s="236">
        <v>0</v>
      </c>
      <c r="BM491" s="236">
        <v>0</v>
      </c>
      <c r="BN491" s="236">
        <v>0</v>
      </c>
      <c r="BO491" s="236">
        <v>0</v>
      </c>
      <c r="BP491" s="236">
        <v>0</v>
      </c>
      <c r="BQ491" s="236">
        <v>0</v>
      </c>
      <c r="BR491" s="236">
        <v>0</v>
      </c>
      <c r="BS491" s="236">
        <v>0</v>
      </c>
      <c r="BT491" s="236">
        <v>0</v>
      </c>
      <c r="BU491" s="236">
        <v>0</v>
      </c>
      <c r="BV491" s="236">
        <v>0</v>
      </c>
      <c r="BW491" s="236">
        <v>0</v>
      </c>
      <c r="BX491" s="236">
        <v>0</v>
      </c>
      <c r="BY491" s="236">
        <v>0</v>
      </c>
      <c r="BZ491" s="236">
        <v>0</v>
      </c>
      <c r="CA491" s="236">
        <v>0</v>
      </c>
      <c r="CB491" s="236">
        <v>0</v>
      </c>
      <c r="CC491" s="236">
        <v>0</v>
      </c>
      <c r="CD491" s="236">
        <v>0</v>
      </c>
      <c r="CE491" s="236">
        <v>0</v>
      </c>
      <c r="CF491" s="236">
        <v>0</v>
      </c>
      <c r="CG491" s="236">
        <v>0</v>
      </c>
      <c r="CH491" s="236">
        <v>0</v>
      </c>
      <c r="CI491" s="236">
        <v>0</v>
      </c>
      <c r="CJ491" s="236">
        <v>0</v>
      </c>
      <c r="CK491" s="236">
        <v>0</v>
      </c>
      <c r="CL491" s="236">
        <v>0</v>
      </c>
      <c r="CM491" s="236">
        <v>0</v>
      </c>
      <c r="CN491" s="236">
        <v>0</v>
      </c>
      <c r="CO491" s="236">
        <v>0</v>
      </c>
      <c r="CP491" s="236">
        <v>0</v>
      </c>
      <c r="CQ491" s="236">
        <v>0</v>
      </c>
      <c r="CR491" s="236">
        <v>0</v>
      </c>
      <c r="CS491" s="236">
        <v>0</v>
      </c>
      <c r="CT491" s="236">
        <v>0</v>
      </c>
      <c r="CU491" s="236">
        <v>0</v>
      </c>
      <c r="CV491" s="236">
        <v>0</v>
      </c>
      <c r="CW491" s="236">
        <v>0</v>
      </c>
      <c r="CX491" s="236">
        <v>0</v>
      </c>
      <c r="CY491" s="236">
        <v>0</v>
      </c>
      <c r="CZ491" s="236">
        <v>0</v>
      </c>
      <c r="DA491" s="236">
        <v>0</v>
      </c>
    </row>
    <row r="492" spans="1:105">
      <c r="A492" s="242" t="s">
        <v>1812</v>
      </c>
      <c r="B492" s="236">
        <v>0</v>
      </c>
      <c r="C492" s="236">
        <v>0</v>
      </c>
      <c r="D492" s="236">
        <v>0</v>
      </c>
      <c r="E492" s="236">
        <v>0</v>
      </c>
      <c r="F492" s="236">
        <v>0</v>
      </c>
      <c r="G492" s="236">
        <v>0</v>
      </c>
      <c r="H492" s="236">
        <v>0</v>
      </c>
      <c r="I492" s="236">
        <v>0</v>
      </c>
      <c r="J492" s="236">
        <v>0</v>
      </c>
      <c r="K492" s="236">
        <v>0</v>
      </c>
      <c r="L492" s="236">
        <v>0</v>
      </c>
      <c r="M492" s="236">
        <v>0</v>
      </c>
      <c r="N492" s="236">
        <v>0</v>
      </c>
      <c r="O492" s="236">
        <v>0</v>
      </c>
      <c r="P492" s="236">
        <v>0</v>
      </c>
      <c r="Q492" s="236">
        <v>0</v>
      </c>
      <c r="R492" s="236">
        <v>0</v>
      </c>
      <c r="S492" s="236">
        <v>0</v>
      </c>
      <c r="T492" s="236">
        <v>0</v>
      </c>
      <c r="U492" s="236">
        <v>0</v>
      </c>
      <c r="V492" s="236">
        <v>0</v>
      </c>
      <c r="W492" s="236">
        <v>0</v>
      </c>
      <c r="X492" s="236">
        <v>0</v>
      </c>
      <c r="Y492" s="236">
        <v>0</v>
      </c>
      <c r="Z492" s="236">
        <v>0</v>
      </c>
      <c r="AA492" s="236">
        <v>0</v>
      </c>
      <c r="AB492" s="236">
        <v>0</v>
      </c>
      <c r="AC492" s="236">
        <v>0</v>
      </c>
      <c r="AD492" s="236">
        <v>0</v>
      </c>
      <c r="AE492" s="236">
        <v>0</v>
      </c>
      <c r="AF492" s="236">
        <v>0</v>
      </c>
      <c r="AG492" s="236">
        <v>0</v>
      </c>
      <c r="AH492" s="236">
        <v>0</v>
      </c>
      <c r="AI492" s="236">
        <v>0</v>
      </c>
      <c r="AJ492" s="236">
        <v>0</v>
      </c>
      <c r="AK492" s="236">
        <v>0</v>
      </c>
      <c r="AL492" s="236">
        <v>0</v>
      </c>
      <c r="AM492" s="236">
        <v>0</v>
      </c>
      <c r="AN492" s="236">
        <v>0</v>
      </c>
      <c r="AO492" s="236">
        <v>0</v>
      </c>
      <c r="AP492" s="236">
        <v>0</v>
      </c>
      <c r="AQ492" s="236">
        <v>0</v>
      </c>
      <c r="AR492" s="236">
        <v>0</v>
      </c>
      <c r="AS492" s="236">
        <v>0</v>
      </c>
      <c r="AT492" s="236">
        <v>0</v>
      </c>
      <c r="AU492" s="236">
        <v>0</v>
      </c>
      <c r="AV492" s="236">
        <v>0</v>
      </c>
      <c r="AW492" s="236">
        <v>0</v>
      </c>
      <c r="AX492" s="236">
        <v>0</v>
      </c>
      <c r="AY492" s="236">
        <v>0</v>
      </c>
      <c r="AZ492" s="236">
        <v>0</v>
      </c>
      <c r="BA492" s="236">
        <v>0</v>
      </c>
      <c r="BB492" s="236">
        <v>0</v>
      </c>
      <c r="BC492" s="236">
        <v>0</v>
      </c>
      <c r="BD492" s="236">
        <v>0</v>
      </c>
      <c r="BE492" s="236">
        <v>0</v>
      </c>
      <c r="BF492" s="236">
        <v>0</v>
      </c>
      <c r="BG492" s="236">
        <v>0</v>
      </c>
      <c r="BH492" s="236">
        <v>0</v>
      </c>
      <c r="BI492" s="236">
        <v>0</v>
      </c>
      <c r="BJ492" s="236">
        <v>0</v>
      </c>
      <c r="BK492" s="236">
        <v>0</v>
      </c>
      <c r="BL492" s="236">
        <v>0</v>
      </c>
      <c r="BM492" s="236">
        <v>0</v>
      </c>
      <c r="BN492" s="236">
        <v>0</v>
      </c>
      <c r="BO492" s="236">
        <v>0</v>
      </c>
      <c r="BP492" s="236">
        <v>0</v>
      </c>
      <c r="BQ492" s="236">
        <v>0</v>
      </c>
      <c r="BR492" s="236">
        <v>0</v>
      </c>
      <c r="BS492" s="236">
        <v>0</v>
      </c>
      <c r="BT492" s="236">
        <v>0</v>
      </c>
      <c r="BU492" s="236">
        <v>0</v>
      </c>
      <c r="BV492" s="236">
        <v>0</v>
      </c>
      <c r="BW492" s="236">
        <v>0</v>
      </c>
      <c r="BX492" s="236">
        <v>0</v>
      </c>
      <c r="BY492" s="236">
        <v>0</v>
      </c>
      <c r="BZ492" s="236">
        <v>0</v>
      </c>
      <c r="CA492" s="236">
        <v>0</v>
      </c>
      <c r="CB492" s="236">
        <v>0</v>
      </c>
      <c r="CC492" s="236">
        <v>0</v>
      </c>
      <c r="CD492" s="236">
        <v>0</v>
      </c>
      <c r="CE492" s="236">
        <v>0</v>
      </c>
      <c r="CF492" s="236">
        <v>0</v>
      </c>
      <c r="CG492" s="236">
        <v>0</v>
      </c>
      <c r="CH492" s="236">
        <v>0</v>
      </c>
      <c r="CI492" s="236">
        <v>0</v>
      </c>
      <c r="CJ492" s="236">
        <v>0</v>
      </c>
      <c r="CK492" s="236">
        <v>0</v>
      </c>
      <c r="CL492" s="236">
        <v>0</v>
      </c>
      <c r="CM492" s="236">
        <v>0</v>
      </c>
      <c r="CN492" s="236">
        <v>0</v>
      </c>
      <c r="CO492" s="236">
        <v>0</v>
      </c>
      <c r="CP492" s="236">
        <v>0</v>
      </c>
      <c r="CQ492" s="236">
        <v>0</v>
      </c>
      <c r="CR492" s="236">
        <v>0</v>
      </c>
      <c r="CS492" s="236">
        <v>0</v>
      </c>
      <c r="CT492" s="236">
        <v>0</v>
      </c>
      <c r="CU492" s="236">
        <v>0</v>
      </c>
      <c r="CV492" s="236">
        <v>0</v>
      </c>
      <c r="CW492" s="236">
        <v>0</v>
      </c>
      <c r="CX492" s="236">
        <v>0</v>
      </c>
      <c r="CY492" s="236">
        <v>0</v>
      </c>
      <c r="CZ492" s="236">
        <v>0</v>
      </c>
      <c r="DA492" s="236">
        <v>0</v>
      </c>
    </row>
    <row r="493" spans="1:105">
      <c r="A493" s="242" t="s">
        <v>1813</v>
      </c>
      <c r="B493" s="236">
        <v>0</v>
      </c>
      <c r="C493" s="236">
        <v>0</v>
      </c>
      <c r="D493" s="236">
        <v>0</v>
      </c>
      <c r="E493" s="236">
        <v>0</v>
      </c>
      <c r="F493" s="236">
        <v>0</v>
      </c>
      <c r="G493" s="236">
        <v>0</v>
      </c>
      <c r="H493" s="236">
        <v>0</v>
      </c>
      <c r="I493" s="236">
        <v>0</v>
      </c>
      <c r="J493" s="236">
        <v>0</v>
      </c>
      <c r="K493" s="236">
        <v>0</v>
      </c>
      <c r="L493" s="236">
        <v>0</v>
      </c>
      <c r="M493" s="236">
        <v>0</v>
      </c>
      <c r="N493" s="236">
        <v>0</v>
      </c>
      <c r="O493" s="236">
        <v>0</v>
      </c>
      <c r="P493" s="236">
        <v>0</v>
      </c>
      <c r="Q493" s="236">
        <v>0</v>
      </c>
      <c r="R493" s="236">
        <v>0</v>
      </c>
      <c r="S493" s="236">
        <v>0</v>
      </c>
      <c r="T493" s="236">
        <v>0</v>
      </c>
      <c r="U493" s="236">
        <v>0</v>
      </c>
      <c r="V493" s="236">
        <v>0</v>
      </c>
      <c r="W493" s="236">
        <v>0</v>
      </c>
      <c r="X493" s="236">
        <v>0</v>
      </c>
      <c r="Y493" s="236">
        <v>0</v>
      </c>
      <c r="Z493" s="236">
        <v>0</v>
      </c>
      <c r="AA493" s="236">
        <v>0</v>
      </c>
      <c r="AB493" s="236">
        <v>0</v>
      </c>
      <c r="AC493" s="236">
        <v>0</v>
      </c>
      <c r="AD493" s="236">
        <v>0</v>
      </c>
      <c r="AE493" s="236">
        <v>0</v>
      </c>
      <c r="AF493" s="236">
        <v>0</v>
      </c>
      <c r="AG493" s="236">
        <v>0</v>
      </c>
      <c r="AH493" s="236">
        <v>0</v>
      </c>
      <c r="AI493" s="236">
        <v>0</v>
      </c>
      <c r="AJ493" s="236">
        <v>0</v>
      </c>
      <c r="AK493" s="236">
        <v>0</v>
      </c>
      <c r="AL493" s="236">
        <v>0</v>
      </c>
      <c r="AM493" s="236">
        <v>0</v>
      </c>
      <c r="AN493" s="236">
        <v>0</v>
      </c>
      <c r="AO493" s="236">
        <v>0</v>
      </c>
      <c r="AP493" s="236">
        <v>0</v>
      </c>
      <c r="AQ493" s="236">
        <v>0</v>
      </c>
      <c r="AR493" s="236">
        <v>0</v>
      </c>
      <c r="AS493" s="236">
        <v>0</v>
      </c>
      <c r="AT493" s="236">
        <v>0</v>
      </c>
      <c r="AU493" s="236">
        <v>0</v>
      </c>
      <c r="AV493" s="236">
        <v>0</v>
      </c>
      <c r="AW493" s="236">
        <v>0</v>
      </c>
      <c r="AX493" s="236">
        <v>0</v>
      </c>
      <c r="AY493" s="236">
        <v>0</v>
      </c>
      <c r="AZ493" s="236">
        <v>0</v>
      </c>
      <c r="BA493" s="236">
        <v>0</v>
      </c>
      <c r="BB493" s="236">
        <v>0</v>
      </c>
      <c r="BC493" s="236">
        <v>0</v>
      </c>
      <c r="BD493" s="236">
        <v>0</v>
      </c>
      <c r="BE493" s="236">
        <v>0</v>
      </c>
      <c r="BF493" s="236">
        <v>0</v>
      </c>
      <c r="BG493" s="236">
        <v>0</v>
      </c>
      <c r="BH493" s="236">
        <v>0</v>
      </c>
      <c r="BI493" s="236">
        <v>0</v>
      </c>
      <c r="BJ493" s="236">
        <v>0</v>
      </c>
      <c r="BK493" s="236">
        <v>0</v>
      </c>
      <c r="BL493" s="236">
        <v>0</v>
      </c>
      <c r="BM493" s="236">
        <v>0</v>
      </c>
      <c r="BN493" s="236">
        <v>0</v>
      </c>
      <c r="BO493" s="236">
        <v>0</v>
      </c>
      <c r="BP493" s="236">
        <v>0</v>
      </c>
      <c r="BQ493" s="236">
        <v>0</v>
      </c>
      <c r="BR493" s="236">
        <v>0</v>
      </c>
      <c r="BS493" s="236">
        <v>0</v>
      </c>
      <c r="BT493" s="236">
        <v>0</v>
      </c>
      <c r="BU493" s="236">
        <v>0</v>
      </c>
      <c r="BV493" s="236">
        <v>0</v>
      </c>
      <c r="BW493" s="236">
        <v>0</v>
      </c>
      <c r="BX493" s="236">
        <v>0</v>
      </c>
      <c r="BY493" s="236">
        <v>0</v>
      </c>
      <c r="BZ493" s="236">
        <v>0</v>
      </c>
      <c r="CA493" s="236">
        <v>0</v>
      </c>
      <c r="CB493" s="236">
        <v>0</v>
      </c>
      <c r="CC493" s="236">
        <v>0</v>
      </c>
      <c r="CD493" s="236">
        <v>0</v>
      </c>
      <c r="CE493" s="236">
        <v>0</v>
      </c>
      <c r="CF493" s="236">
        <v>0</v>
      </c>
      <c r="CG493" s="236">
        <v>0</v>
      </c>
      <c r="CH493" s="236">
        <v>0</v>
      </c>
      <c r="CI493" s="236">
        <v>0</v>
      </c>
      <c r="CJ493" s="236">
        <v>0</v>
      </c>
      <c r="CK493" s="236">
        <v>0</v>
      </c>
      <c r="CL493" s="236">
        <v>0</v>
      </c>
      <c r="CM493" s="236">
        <v>0</v>
      </c>
      <c r="CN493" s="236">
        <v>0</v>
      </c>
      <c r="CO493" s="236">
        <v>0</v>
      </c>
      <c r="CP493" s="236">
        <v>0</v>
      </c>
      <c r="CQ493" s="236">
        <v>0</v>
      </c>
      <c r="CR493" s="236">
        <v>0</v>
      </c>
      <c r="CS493" s="236">
        <v>0</v>
      </c>
      <c r="CT493" s="236">
        <v>0</v>
      </c>
      <c r="CU493" s="236">
        <v>0</v>
      </c>
      <c r="CV493" s="236">
        <v>0</v>
      </c>
      <c r="CW493" s="236">
        <v>0</v>
      </c>
      <c r="CX493" s="236">
        <v>0</v>
      </c>
      <c r="CY493" s="236">
        <v>0</v>
      </c>
      <c r="CZ493" s="236">
        <v>0</v>
      </c>
      <c r="DA493" s="236">
        <v>0</v>
      </c>
    </row>
    <row r="494" spans="1:105">
      <c r="A494" s="242" t="s">
        <v>1814</v>
      </c>
      <c r="B494" s="236">
        <v>0</v>
      </c>
      <c r="C494" s="236">
        <v>0</v>
      </c>
      <c r="D494" s="236">
        <v>0</v>
      </c>
      <c r="E494" s="236">
        <v>0</v>
      </c>
      <c r="F494" s="236">
        <v>0</v>
      </c>
      <c r="G494" s="236">
        <v>0</v>
      </c>
      <c r="H494" s="236">
        <v>0</v>
      </c>
      <c r="I494" s="236">
        <v>0</v>
      </c>
      <c r="J494" s="236">
        <v>0</v>
      </c>
      <c r="K494" s="236">
        <v>0</v>
      </c>
      <c r="L494" s="236">
        <v>0</v>
      </c>
      <c r="M494" s="236">
        <v>0</v>
      </c>
      <c r="N494" s="236">
        <v>0</v>
      </c>
      <c r="O494" s="236">
        <v>0</v>
      </c>
      <c r="P494" s="236">
        <v>0</v>
      </c>
      <c r="Q494" s="236">
        <v>0</v>
      </c>
      <c r="R494" s="236">
        <v>0</v>
      </c>
      <c r="S494" s="236">
        <v>0</v>
      </c>
      <c r="T494" s="236">
        <v>0</v>
      </c>
      <c r="U494" s="236">
        <v>0</v>
      </c>
      <c r="V494" s="236">
        <v>0</v>
      </c>
      <c r="W494" s="236">
        <v>0</v>
      </c>
      <c r="X494" s="236">
        <v>0</v>
      </c>
      <c r="Y494" s="236">
        <v>0</v>
      </c>
      <c r="Z494" s="236">
        <v>0</v>
      </c>
      <c r="AA494" s="236">
        <v>0</v>
      </c>
      <c r="AB494" s="236">
        <v>0</v>
      </c>
      <c r="AC494" s="236">
        <v>0</v>
      </c>
      <c r="AD494" s="236">
        <v>0</v>
      </c>
      <c r="AE494" s="236">
        <v>0</v>
      </c>
      <c r="AF494" s="236">
        <v>0</v>
      </c>
      <c r="AG494" s="236">
        <v>0</v>
      </c>
      <c r="AH494" s="236">
        <v>0</v>
      </c>
      <c r="AI494" s="236">
        <v>0</v>
      </c>
      <c r="AJ494" s="236">
        <v>0</v>
      </c>
      <c r="AK494" s="236">
        <v>0</v>
      </c>
      <c r="AL494" s="236">
        <v>0</v>
      </c>
      <c r="AM494" s="236">
        <v>0</v>
      </c>
      <c r="AN494" s="236">
        <v>0</v>
      </c>
      <c r="AO494" s="236">
        <v>0</v>
      </c>
      <c r="AP494" s="236">
        <v>0</v>
      </c>
      <c r="AQ494" s="236">
        <v>0</v>
      </c>
      <c r="AR494" s="236">
        <v>0</v>
      </c>
      <c r="AS494" s="236">
        <v>0</v>
      </c>
      <c r="AT494" s="236">
        <v>0</v>
      </c>
      <c r="AU494" s="236">
        <v>0</v>
      </c>
      <c r="AV494" s="236">
        <v>0</v>
      </c>
      <c r="AW494" s="236">
        <v>0</v>
      </c>
      <c r="AX494" s="236">
        <v>0</v>
      </c>
      <c r="AY494" s="236">
        <v>0</v>
      </c>
      <c r="AZ494" s="236">
        <v>0</v>
      </c>
      <c r="BA494" s="236">
        <v>0</v>
      </c>
      <c r="BB494" s="236">
        <v>0</v>
      </c>
      <c r="BC494" s="236">
        <v>0</v>
      </c>
      <c r="BD494" s="236">
        <v>0</v>
      </c>
      <c r="BE494" s="236">
        <v>0</v>
      </c>
      <c r="BF494" s="236">
        <v>0</v>
      </c>
      <c r="BG494" s="236">
        <v>0</v>
      </c>
      <c r="BH494" s="236">
        <v>0</v>
      </c>
      <c r="BI494" s="236">
        <v>0</v>
      </c>
      <c r="BJ494" s="236">
        <v>0</v>
      </c>
      <c r="BK494" s="236">
        <v>0</v>
      </c>
      <c r="BL494" s="236">
        <v>0</v>
      </c>
      <c r="BM494" s="236">
        <v>0</v>
      </c>
      <c r="BN494" s="236">
        <v>0</v>
      </c>
      <c r="BO494" s="236">
        <v>0</v>
      </c>
      <c r="BP494" s="236">
        <v>0</v>
      </c>
      <c r="BQ494" s="236">
        <v>0</v>
      </c>
      <c r="BR494" s="236">
        <v>0</v>
      </c>
      <c r="BS494" s="236">
        <v>0</v>
      </c>
      <c r="BT494" s="236">
        <v>0</v>
      </c>
      <c r="BU494" s="236">
        <v>0</v>
      </c>
      <c r="BV494" s="236">
        <v>0</v>
      </c>
      <c r="BW494" s="236">
        <v>0</v>
      </c>
      <c r="BX494" s="236">
        <v>0</v>
      </c>
      <c r="BY494" s="236">
        <v>0</v>
      </c>
      <c r="BZ494" s="236">
        <v>0</v>
      </c>
      <c r="CA494" s="236">
        <v>0</v>
      </c>
      <c r="CB494" s="236">
        <v>0</v>
      </c>
      <c r="CC494" s="236">
        <v>0</v>
      </c>
      <c r="CD494" s="236">
        <v>0</v>
      </c>
      <c r="CE494" s="236">
        <v>0</v>
      </c>
      <c r="CF494" s="236">
        <v>0</v>
      </c>
      <c r="CG494" s="236">
        <v>0</v>
      </c>
      <c r="CH494" s="236">
        <v>0</v>
      </c>
      <c r="CI494" s="236">
        <v>0</v>
      </c>
      <c r="CJ494" s="236">
        <v>0</v>
      </c>
      <c r="CK494" s="236">
        <v>0</v>
      </c>
      <c r="CL494" s="236">
        <v>0</v>
      </c>
      <c r="CM494" s="236">
        <v>0</v>
      </c>
      <c r="CN494" s="236">
        <v>0</v>
      </c>
      <c r="CO494" s="236">
        <v>0</v>
      </c>
      <c r="CP494" s="236">
        <v>0</v>
      </c>
      <c r="CQ494" s="236">
        <v>0</v>
      </c>
      <c r="CR494" s="236">
        <v>0</v>
      </c>
      <c r="CS494" s="236">
        <v>0</v>
      </c>
      <c r="CT494" s="236">
        <v>0</v>
      </c>
      <c r="CU494" s="236">
        <v>0</v>
      </c>
      <c r="CV494" s="236">
        <v>0</v>
      </c>
      <c r="CW494" s="236">
        <v>0</v>
      </c>
      <c r="CX494" s="236">
        <v>0</v>
      </c>
      <c r="CY494" s="236">
        <v>0</v>
      </c>
      <c r="CZ494" s="236">
        <v>0</v>
      </c>
      <c r="DA494" s="236">
        <v>0</v>
      </c>
    </row>
    <row r="495" spans="1:105">
      <c r="A495" s="242" t="s">
        <v>1728</v>
      </c>
      <c r="B495" s="236">
        <v>0</v>
      </c>
      <c r="C495" s="236">
        <v>0</v>
      </c>
      <c r="D495" s="236">
        <v>0</v>
      </c>
      <c r="E495" s="236">
        <v>0</v>
      </c>
      <c r="F495" s="236">
        <v>0</v>
      </c>
      <c r="G495" s="236">
        <v>0</v>
      </c>
      <c r="H495" s="236">
        <v>0</v>
      </c>
      <c r="I495" s="236">
        <v>0</v>
      </c>
      <c r="J495" s="236">
        <v>0</v>
      </c>
      <c r="K495" s="236">
        <v>0</v>
      </c>
      <c r="L495" s="236">
        <v>0</v>
      </c>
      <c r="M495" s="236">
        <v>0</v>
      </c>
      <c r="N495" s="236">
        <v>0</v>
      </c>
      <c r="O495" s="236">
        <v>0</v>
      </c>
      <c r="P495" s="236">
        <v>0</v>
      </c>
      <c r="Q495" s="236">
        <v>0</v>
      </c>
      <c r="R495" s="236">
        <v>0</v>
      </c>
      <c r="S495" s="236">
        <v>0</v>
      </c>
      <c r="T495" s="236">
        <v>0</v>
      </c>
      <c r="U495" s="236">
        <v>0</v>
      </c>
      <c r="V495" s="236">
        <v>0</v>
      </c>
      <c r="W495" s="236">
        <v>0</v>
      </c>
      <c r="X495" s="236">
        <v>0</v>
      </c>
      <c r="Y495" s="236">
        <v>0</v>
      </c>
      <c r="Z495" s="236">
        <v>0</v>
      </c>
      <c r="AA495" s="236">
        <v>0</v>
      </c>
      <c r="AB495" s="236">
        <v>0</v>
      </c>
      <c r="AC495" s="236">
        <v>0</v>
      </c>
      <c r="AD495" s="236">
        <v>0</v>
      </c>
      <c r="AE495" s="236">
        <v>0</v>
      </c>
      <c r="AF495" s="236">
        <v>0</v>
      </c>
      <c r="AG495" s="236">
        <v>0</v>
      </c>
      <c r="AH495" s="236">
        <v>0</v>
      </c>
      <c r="AI495" s="236">
        <v>0</v>
      </c>
      <c r="AJ495" s="236">
        <v>0</v>
      </c>
      <c r="AK495" s="236">
        <v>0</v>
      </c>
      <c r="AL495" s="236">
        <v>0</v>
      </c>
      <c r="AM495" s="236">
        <v>0</v>
      </c>
      <c r="AN495" s="236">
        <v>0</v>
      </c>
      <c r="AO495" s="236">
        <v>0</v>
      </c>
      <c r="AP495" s="236">
        <v>0</v>
      </c>
      <c r="AQ495" s="236">
        <v>0</v>
      </c>
      <c r="AR495" s="236">
        <v>0</v>
      </c>
      <c r="AS495" s="236">
        <v>0</v>
      </c>
      <c r="AT495" s="236">
        <v>0</v>
      </c>
      <c r="AU495" s="236">
        <v>0</v>
      </c>
      <c r="AV495" s="236">
        <v>0</v>
      </c>
      <c r="AW495" s="236">
        <v>0</v>
      </c>
      <c r="AX495" s="236">
        <v>0</v>
      </c>
      <c r="AY495" s="236">
        <v>0</v>
      </c>
      <c r="AZ495" s="236">
        <v>0</v>
      </c>
      <c r="BA495" s="236">
        <v>0</v>
      </c>
      <c r="BB495" s="236">
        <v>0</v>
      </c>
      <c r="BC495" s="236">
        <v>0</v>
      </c>
      <c r="BD495" s="236">
        <v>0</v>
      </c>
      <c r="BE495" s="236">
        <v>0</v>
      </c>
      <c r="BF495" s="236">
        <v>0</v>
      </c>
      <c r="BG495" s="236">
        <v>0</v>
      </c>
      <c r="BH495" s="236">
        <v>0</v>
      </c>
      <c r="BI495" s="236">
        <v>0</v>
      </c>
      <c r="BJ495" s="236">
        <v>0</v>
      </c>
      <c r="BK495" s="236">
        <v>0</v>
      </c>
      <c r="BL495" s="236">
        <v>0</v>
      </c>
      <c r="BM495" s="236">
        <v>0</v>
      </c>
      <c r="BN495" s="236">
        <v>0</v>
      </c>
      <c r="BO495" s="236">
        <v>0</v>
      </c>
      <c r="BP495" s="236">
        <v>0</v>
      </c>
      <c r="BQ495" s="236">
        <v>0</v>
      </c>
      <c r="BR495" s="236">
        <v>0</v>
      </c>
      <c r="BS495" s="236">
        <v>0</v>
      </c>
      <c r="BT495" s="236">
        <v>0</v>
      </c>
      <c r="BU495" s="236">
        <v>0</v>
      </c>
      <c r="BV495" s="236">
        <v>0</v>
      </c>
      <c r="BW495" s="236">
        <v>0</v>
      </c>
      <c r="BX495" s="236">
        <v>0</v>
      </c>
      <c r="BY495" s="236">
        <v>0</v>
      </c>
      <c r="BZ495" s="236">
        <v>0</v>
      </c>
      <c r="CA495" s="236">
        <v>0</v>
      </c>
      <c r="CB495" s="236">
        <v>0</v>
      </c>
      <c r="CC495" s="236">
        <v>0</v>
      </c>
      <c r="CD495" s="236">
        <v>0</v>
      </c>
      <c r="CE495" s="236">
        <v>0</v>
      </c>
      <c r="CF495" s="236">
        <v>0</v>
      </c>
      <c r="CG495" s="236">
        <v>0</v>
      </c>
      <c r="CH495" s="236">
        <v>0</v>
      </c>
      <c r="CI495" s="236">
        <v>0</v>
      </c>
      <c r="CJ495" s="236">
        <v>0</v>
      </c>
      <c r="CK495" s="236">
        <v>0</v>
      </c>
      <c r="CL495" s="236">
        <v>0</v>
      </c>
      <c r="CM495" s="236">
        <v>0</v>
      </c>
      <c r="CN495" s="236">
        <v>0</v>
      </c>
      <c r="CO495" s="236">
        <v>0</v>
      </c>
      <c r="CP495" s="236">
        <v>0</v>
      </c>
      <c r="CQ495" s="236">
        <v>0</v>
      </c>
      <c r="CR495" s="236">
        <v>0</v>
      </c>
      <c r="CS495" s="236">
        <v>0</v>
      </c>
      <c r="CT495" s="236">
        <v>0</v>
      </c>
      <c r="CU495" s="236">
        <v>0</v>
      </c>
      <c r="CV495" s="236">
        <v>0</v>
      </c>
      <c r="CW495" s="236">
        <v>0</v>
      </c>
      <c r="CX495" s="236">
        <v>0</v>
      </c>
      <c r="CY495" s="236">
        <v>0</v>
      </c>
      <c r="CZ495" s="236">
        <v>0</v>
      </c>
      <c r="DA495" s="236">
        <v>0</v>
      </c>
    </row>
    <row r="496" spans="1:105">
      <c r="A496" s="242" t="s">
        <v>1815</v>
      </c>
      <c r="B496" s="236">
        <v>0</v>
      </c>
      <c r="C496" s="236">
        <v>0</v>
      </c>
      <c r="D496" s="236">
        <v>0</v>
      </c>
      <c r="E496" s="236">
        <v>0</v>
      </c>
      <c r="F496" s="236">
        <v>0</v>
      </c>
      <c r="G496" s="236">
        <v>0</v>
      </c>
      <c r="H496" s="236">
        <v>0</v>
      </c>
      <c r="I496" s="236">
        <v>0</v>
      </c>
      <c r="J496" s="236">
        <v>0</v>
      </c>
      <c r="K496" s="236">
        <v>0</v>
      </c>
      <c r="L496" s="236">
        <v>0</v>
      </c>
      <c r="M496" s="236">
        <v>0</v>
      </c>
      <c r="N496" s="236">
        <v>0</v>
      </c>
      <c r="O496" s="236">
        <v>0</v>
      </c>
      <c r="P496" s="236">
        <v>0</v>
      </c>
      <c r="Q496" s="236">
        <v>0</v>
      </c>
      <c r="R496" s="236">
        <v>0</v>
      </c>
      <c r="S496" s="236">
        <v>0</v>
      </c>
      <c r="T496" s="236">
        <v>0</v>
      </c>
      <c r="U496" s="236">
        <v>0</v>
      </c>
      <c r="V496" s="236">
        <v>0</v>
      </c>
      <c r="W496" s="236">
        <v>0</v>
      </c>
      <c r="X496" s="236">
        <v>0</v>
      </c>
      <c r="Y496" s="236">
        <v>0</v>
      </c>
      <c r="Z496" s="236">
        <v>0</v>
      </c>
      <c r="AA496" s="236">
        <v>0</v>
      </c>
      <c r="AB496" s="236">
        <v>0</v>
      </c>
      <c r="AC496" s="236">
        <v>0</v>
      </c>
      <c r="AD496" s="236">
        <v>0</v>
      </c>
      <c r="AE496" s="236">
        <v>0</v>
      </c>
      <c r="AF496" s="236">
        <v>0</v>
      </c>
      <c r="AG496" s="236">
        <v>0</v>
      </c>
      <c r="AH496" s="236">
        <v>0</v>
      </c>
      <c r="AI496" s="236">
        <v>0</v>
      </c>
      <c r="AJ496" s="236">
        <v>0</v>
      </c>
      <c r="AK496" s="236">
        <v>0</v>
      </c>
      <c r="AL496" s="236">
        <v>0</v>
      </c>
      <c r="AM496" s="236">
        <v>0</v>
      </c>
      <c r="AN496" s="236">
        <v>0</v>
      </c>
      <c r="AO496" s="236">
        <v>0</v>
      </c>
      <c r="AP496" s="236">
        <v>0</v>
      </c>
      <c r="AQ496" s="236">
        <v>0</v>
      </c>
      <c r="AR496" s="236">
        <v>0</v>
      </c>
      <c r="AS496" s="236">
        <v>0</v>
      </c>
      <c r="AT496" s="236">
        <v>0</v>
      </c>
      <c r="AU496" s="236">
        <v>0</v>
      </c>
      <c r="AV496" s="236">
        <v>0</v>
      </c>
      <c r="AW496" s="236">
        <v>0</v>
      </c>
      <c r="AX496" s="236">
        <v>0</v>
      </c>
      <c r="AY496" s="236">
        <v>0</v>
      </c>
      <c r="AZ496" s="236">
        <v>0</v>
      </c>
      <c r="BA496" s="236">
        <v>0</v>
      </c>
      <c r="BB496" s="236">
        <v>0</v>
      </c>
      <c r="BC496" s="236">
        <v>0</v>
      </c>
      <c r="BD496" s="236">
        <v>0</v>
      </c>
      <c r="BE496" s="236">
        <v>0</v>
      </c>
      <c r="BF496" s="236">
        <v>0</v>
      </c>
      <c r="BG496" s="236">
        <v>0</v>
      </c>
      <c r="BH496" s="236">
        <v>0</v>
      </c>
      <c r="BI496" s="236">
        <v>0</v>
      </c>
      <c r="BJ496" s="236">
        <v>0</v>
      </c>
      <c r="BK496" s="236">
        <v>0</v>
      </c>
      <c r="BL496" s="236">
        <v>0</v>
      </c>
      <c r="BM496" s="236">
        <v>0</v>
      </c>
      <c r="BN496" s="236">
        <v>0</v>
      </c>
      <c r="BO496" s="236">
        <v>0</v>
      </c>
      <c r="BP496" s="236">
        <v>0</v>
      </c>
      <c r="BQ496" s="236">
        <v>0</v>
      </c>
      <c r="BR496" s="236">
        <v>0</v>
      </c>
      <c r="BS496" s="236">
        <v>0</v>
      </c>
      <c r="BT496" s="236">
        <v>0</v>
      </c>
      <c r="BU496" s="236">
        <v>0</v>
      </c>
      <c r="BV496" s="236">
        <v>0</v>
      </c>
      <c r="BW496" s="236">
        <v>0</v>
      </c>
      <c r="BX496" s="236">
        <v>0</v>
      </c>
      <c r="BY496" s="236">
        <v>0</v>
      </c>
      <c r="BZ496" s="236">
        <v>0</v>
      </c>
      <c r="CA496" s="236">
        <v>0</v>
      </c>
      <c r="CB496" s="236">
        <v>0</v>
      </c>
      <c r="CC496" s="236">
        <v>0</v>
      </c>
      <c r="CD496" s="236">
        <v>0</v>
      </c>
      <c r="CE496" s="236">
        <v>0</v>
      </c>
      <c r="CF496" s="236">
        <v>0</v>
      </c>
      <c r="CG496" s="236">
        <v>0</v>
      </c>
      <c r="CH496" s="236">
        <v>0</v>
      </c>
      <c r="CI496" s="236">
        <v>0</v>
      </c>
      <c r="CJ496" s="236">
        <v>0</v>
      </c>
      <c r="CK496" s="236">
        <v>0</v>
      </c>
      <c r="CL496" s="236">
        <v>0</v>
      </c>
      <c r="CM496" s="236">
        <v>0</v>
      </c>
      <c r="CN496" s="236">
        <v>0</v>
      </c>
      <c r="CO496" s="236">
        <v>0</v>
      </c>
      <c r="CP496" s="236">
        <v>0</v>
      </c>
      <c r="CQ496" s="236">
        <v>0</v>
      </c>
      <c r="CR496" s="236">
        <v>0</v>
      </c>
      <c r="CS496" s="236">
        <v>0</v>
      </c>
      <c r="CT496" s="236">
        <v>0</v>
      </c>
      <c r="CU496" s="236">
        <v>0</v>
      </c>
      <c r="CV496" s="236">
        <v>0</v>
      </c>
      <c r="CW496" s="236">
        <v>0</v>
      </c>
      <c r="CX496" s="236">
        <v>0</v>
      </c>
      <c r="CY496" s="236">
        <v>0</v>
      </c>
      <c r="CZ496" s="236">
        <v>0</v>
      </c>
      <c r="DA496" s="236">
        <v>0</v>
      </c>
    </row>
    <row r="497" spans="1:105">
      <c r="A497" s="242" t="s">
        <v>1816</v>
      </c>
      <c r="B497" s="236">
        <v>0</v>
      </c>
      <c r="C497" s="236">
        <v>0</v>
      </c>
      <c r="D497" s="236">
        <v>0</v>
      </c>
      <c r="E497" s="236">
        <v>0</v>
      </c>
      <c r="F497" s="236">
        <v>0</v>
      </c>
      <c r="G497" s="236">
        <v>0</v>
      </c>
      <c r="H497" s="236">
        <v>0</v>
      </c>
      <c r="I497" s="236">
        <v>0</v>
      </c>
      <c r="J497" s="236">
        <v>0</v>
      </c>
      <c r="K497" s="236">
        <v>0</v>
      </c>
      <c r="L497" s="236">
        <v>0</v>
      </c>
      <c r="M497" s="236">
        <v>0</v>
      </c>
      <c r="N497" s="236">
        <v>0</v>
      </c>
      <c r="O497" s="236">
        <v>0</v>
      </c>
      <c r="P497" s="236">
        <v>0</v>
      </c>
      <c r="Q497" s="236">
        <v>0</v>
      </c>
      <c r="R497" s="236">
        <v>0</v>
      </c>
      <c r="S497" s="236">
        <v>0</v>
      </c>
      <c r="T497" s="236">
        <v>0</v>
      </c>
      <c r="U497" s="236">
        <v>0</v>
      </c>
      <c r="V497" s="236">
        <v>0</v>
      </c>
      <c r="W497" s="236">
        <v>0</v>
      </c>
      <c r="X497" s="236">
        <v>0</v>
      </c>
      <c r="Y497" s="236">
        <v>0</v>
      </c>
      <c r="Z497" s="236">
        <v>0</v>
      </c>
      <c r="AA497" s="236">
        <v>0</v>
      </c>
      <c r="AB497" s="236">
        <v>0</v>
      </c>
      <c r="AC497" s="236">
        <v>0</v>
      </c>
      <c r="AD497" s="236">
        <v>0</v>
      </c>
      <c r="AE497" s="236">
        <v>0</v>
      </c>
      <c r="AF497" s="236">
        <v>0</v>
      </c>
      <c r="AG497" s="236">
        <v>0</v>
      </c>
      <c r="AH497" s="236">
        <v>0</v>
      </c>
      <c r="AI497" s="236">
        <v>0</v>
      </c>
      <c r="AJ497" s="236">
        <v>0</v>
      </c>
      <c r="AK497" s="236">
        <v>0</v>
      </c>
      <c r="AL497" s="236">
        <v>0</v>
      </c>
      <c r="AM497" s="236">
        <v>0</v>
      </c>
      <c r="AN497" s="236">
        <v>0</v>
      </c>
      <c r="AO497" s="236">
        <v>0</v>
      </c>
      <c r="AP497" s="236">
        <v>0</v>
      </c>
      <c r="AQ497" s="236">
        <v>0</v>
      </c>
      <c r="AR497" s="236">
        <v>0</v>
      </c>
      <c r="AS497" s="236">
        <v>0</v>
      </c>
      <c r="AT497" s="236">
        <v>0</v>
      </c>
      <c r="AU497" s="236">
        <v>0</v>
      </c>
      <c r="AV497" s="236">
        <v>0</v>
      </c>
      <c r="AW497" s="236">
        <v>0</v>
      </c>
      <c r="AX497" s="236">
        <v>0</v>
      </c>
      <c r="AY497" s="236">
        <v>0</v>
      </c>
      <c r="AZ497" s="236">
        <v>0</v>
      </c>
      <c r="BA497" s="236">
        <v>0</v>
      </c>
      <c r="BB497" s="236">
        <v>0</v>
      </c>
      <c r="BC497" s="236">
        <v>0</v>
      </c>
      <c r="BD497" s="236">
        <v>0</v>
      </c>
      <c r="BE497" s="236">
        <v>0</v>
      </c>
      <c r="BF497" s="236">
        <v>0</v>
      </c>
      <c r="BG497" s="236">
        <v>0</v>
      </c>
      <c r="BH497" s="236">
        <v>0</v>
      </c>
      <c r="BI497" s="236">
        <v>0</v>
      </c>
      <c r="BJ497" s="236">
        <v>0</v>
      </c>
      <c r="BK497" s="236">
        <v>0</v>
      </c>
      <c r="BL497" s="236">
        <v>0</v>
      </c>
      <c r="BM497" s="236">
        <v>0</v>
      </c>
      <c r="BN497" s="236">
        <v>0</v>
      </c>
      <c r="BO497" s="236">
        <v>0</v>
      </c>
      <c r="BP497" s="236">
        <v>0</v>
      </c>
      <c r="BQ497" s="236">
        <v>0</v>
      </c>
      <c r="BR497" s="236">
        <v>0</v>
      </c>
      <c r="BS497" s="236">
        <v>0</v>
      </c>
      <c r="BT497" s="236">
        <v>0</v>
      </c>
      <c r="BU497" s="236">
        <v>0</v>
      </c>
      <c r="BV497" s="236">
        <v>0</v>
      </c>
      <c r="BW497" s="236">
        <v>0</v>
      </c>
      <c r="BX497" s="236">
        <v>0</v>
      </c>
      <c r="BY497" s="236">
        <v>0</v>
      </c>
      <c r="BZ497" s="236">
        <v>0</v>
      </c>
      <c r="CA497" s="236">
        <v>0</v>
      </c>
      <c r="CB497" s="236">
        <v>0</v>
      </c>
      <c r="CC497" s="236">
        <v>0</v>
      </c>
      <c r="CD497" s="236">
        <v>0</v>
      </c>
      <c r="CE497" s="236">
        <v>0</v>
      </c>
      <c r="CF497" s="236">
        <v>0</v>
      </c>
      <c r="CG497" s="236">
        <v>0</v>
      </c>
      <c r="CH497" s="236">
        <v>0</v>
      </c>
      <c r="CI497" s="236">
        <v>0</v>
      </c>
      <c r="CJ497" s="236">
        <v>0</v>
      </c>
      <c r="CK497" s="236">
        <v>0</v>
      </c>
      <c r="CL497" s="236">
        <v>0</v>
      </c>
      <c r="CM497" s="236">
        <v>0</v>
      </c>
      <c r="CN497" s="236">
        <v>0</v>
      </c>
      <c r="CO497" s="236">
        <v>0</v>
      </c>
      <c r="CP497" s="236">
        <v>0</v>
      </c>
      <c r="CQ497" s="236">
        <v>0</v>
      </c>
      <c r="CR497" s="236">
        <v>0</v>
      </c>
      <c r="CS497" s="236">
        <v>0</v>
      </c>
      <c r="CT497" s="236">
        <v>0</v>
      </c>
      <c r="CU497" s="236">
        <v>0</v>
      </c>
      <c r="CV497" s="236">
        <v>0</v>
      </c>
      <c r="CW497" s="236">
        <v>0</v>
      </c>
      <c r="CX497" s="236">
        <v>0</v>
      </c>
      <c r="CY497" s="236">
        <v>0</v>
      </c>
      <c r="CZ497" s="236">
        <v>0</v>
      </c>
      <c r="DA497" s="236">
        <v>0</v>
      </c>
    </row>
    <row r="498" spans="1:105">
      <c r="A498" s="242" t="s">
        <v>1817</v>
      </c>
      <c r="B498" s="236">
        <v>0</v>
      </c>
      <c r="C498" s="236">
        <v>0</v>
      </c>
      <c r="D498" s="236">
        <v>0</v>
      </c>
      <c r="E498" s="236">
        <v>0</v>
      </c>
      <c r="F498" s="236">
        <v>0</v>
      </c>
      <c r="G498" s="236">
        <v>0</v>
      </c>
      <c r="H498" s="236">
        <v>0</v>
      </c>
      <c r="I498" s="236">
        <v>0</v>
      </c>
      <c r="J498" s="236">
        <v>0</v>
      </c>
      <c r="K498" s="236">
        <v>0</v>
      </c>
      <c r="L498" s="236">
        <v>0</v>
      </c>
      <c r="M498" s="236">
        <v>0</v>
      </c>
      <c r="N498" s="236">
        <v>0</v>
      </c>
      <c r="O498" s="236">
        <v>0</v>
      </c>
      <c r="P498" s="236">
        <v>0</v>
      </c>
      <c r="Q498" s="236">
        <v>0</v>
      </c>
      <c r="R498" s="236">
        <v>0</v>
      </c>
      <c r="S498" s="236">
        <v>0</v>
      </c>
      <c r="T498" s="236">
        <v>0</v>
      </c>
      <c r="U498" s="236">
        <v>0</v>
      </c>
      <c r="V498" s="236">
        <v>0</v>
      </c>
      <c r="W498" s="236">
        <v>0</v>
      </c>
      <c r="X498" s="236">
        <v>0</v>
      </c>
      <c r="Y498" s="236">
        <v>0</v>
      </c>
      <c r="Z498" s="236">
        <v>0</v>
      </c>
      <c r="AA498" s="236">
        <v>0</v>
      </c>
      <c r="AB498" s="236">
        <v>0</v>
      </c>
      <c r="AC498" s="236">
        <v>0</v>
      </c>
      <c r="AD498" s="236">
        <v>0</v>
      </c>
      <c r="AE498" s="236">
        <v>0</v>
      </c>
      <c r="AF498" s="236">
        <v>0</v>
      </c>
      <c r="AG498" s="236">
        <v>0</v>
      </c>
      <c r="AH498" s="236">
        <v>0</v>
      </c>
      <c r="AI498" s="236">
        <v>0</v>
      </c>
      <c r="AJ498" s="236">
        <v>0</v>
      </c>
      <c r="AK498" s="236">
        <v>0</v>
      </c>
      <c r="AL498" s="236">
        <v>0</v>
      </c>
      <c r="AM498" s="236">
        <v>0</v>
      </c>
      <c r="AN498" s="236">
        <v>0</v>
      </c>
      <c r="AO498" s="236">
        <v>0</v>
      </c>
      <c r="AP498" s="236">
        <v>0</v>
      </c>
      <c r="AQ498" s="236">
        <v>0</v>
      </c>
      <c r="AR498" s="236">
        <v>0</v>
      </c>
      <c r="AS498" s="236">
        <v>0</v>
      </c>
      <c r="AT498" s="236">
        <v>0</v>
      </c>
      <c r="AU498" s="236">
        <v>0</v>
      </c>
      <c r="AV498" s="236">
        <v>0</v>
      </c>
      <c r="AW498" s="236">
        <v>0</v>
      </c>
      <c r="AX498" s="236">
        <v>0</v>
      </c>
      <c r="AY498" s="236">
        <v>0</v>
      </c>
      <c r="AZ498" s="236">
        <v>0</v>
      </c>
      <c r="BA498" s="236">
        <v>0</v>
      </c>
      <c r="BB498" s="236">
        <v>0</v>
      </c>
      <c r="BC498" s="236">
        <v>0</v>
      </c>
      <c r="BD498" s="236">
        <v>0</v>
      </c>
      <c r="BE498" s="236">
        <v>0</v>
      </c>
      <c r="BF498" s="236">
        <v>0</v>
      </c>
      <c r="BG498" s="236">
        <v>0</v>
      </c>
      <c r="BH498" s="236">
        <v>0</v>
      </c>
      <c r="BI498" s="236">
        <v>0</v>
      </c>
      <c r="BJ498" s="236">
        <v>0</v>
      </c>
      <c r="BK498" s="236">
        <v>0</v>
      </c>
      <c r="BL498" s="236">
        <v>0</v>
      </c>
      <c r="BM498" s="236">
        <v>0</v>
      </c>
      <c r="BN498" s="236">
        <v>0</v>
      </c>
      <c r="BO498" s="236">
        <v>0</v>
      </c>
      <c r="BP498" s="236">
        <v>0</v>
      </c>
      <c r="BQ498" s="236">
        <v>0</v>
      </c>
      <c r="BR498" s="236">
        <v>0</v>
      </c>
      <c r="BS498" s="236">
        <v>0</v>
      </c>
      <c r="BT498" s="236">
        <v>0</v>
      </c>
      <c r="BU498" s="236">
        <v>0</v>
      </c>
      <c r="BV498" s="236">
        <v>0</v>
      </c>
      <c r="BW498" s="236">
        <v>0</v>
      </c>
      <c r="BX498" s="236">
        <v>0</v>
      </c>
      <c r="BY498" s="236">
        <v>0</v>
      </c>
      <c r="BZ498" s="236">
        <v>0</v>
      </c>
      <c r="CA498" s="236">
        <v>0</v>
      </c>
      <c r="CB498" s="236">
        <v>0</v>
      </c>
      <c r="CC498" s="236">
        <v>0</v>
      </c>
      <c r="CD498" s="236">
        <v>0</v>
      </c>
      <c r="CE498" s="236">
        <v>0</v>
      </c>
      <c r="CF498" s="236">
        <v>0</v>
      </c>
      <c r="CG498" s="236">
        <v>0</v>
      </c>
      <c r="CH498" s="236">
        <v>0</v>
      </c>
      <c r="CI498" s="236">
        <v>0</v>
      </c>
      <c r="CJ498" s="236">
        <v>0</v>
      </c>
      <c r="CK498" s="236">
        <v>0</v>
      </c>
      <c r="CL498" s="236">
        <v>0</v>
      </c>
      <c r="CM498" s="236">
        <v>0</v>
      </c>
      <c r="CN498" s="236">
        <v>0</v>
      </c>
      <c r="CO498" s="236">
        <v>0</v>
      </c>
      <c r="CP498" s="236">
        <v>0</v>
      </c>
      <c r="CQ498" s="236">
        <v>0</v>
      </c>
      <c r="CR498" s="236">
        <v>0</v>
      </c>
      <c r="CS498" s="236">
        <v>0</v>
      </c>
      <c r="CT498" s="236">
        <v>0</v>
      </c>
      <c r="CU498" s="236">
        <v>0</v>
      </c>
      <c r="CV498" s="236">
        <v>0</v>
      </c>
      <c r="CW498" s="236">
        <v>0</v>
      </c>
      <c r="CX498" s="236">
        <v>0</v>
      </c>
      <c r="CY498" s="236">
        <v>0</v>
      </c>
      <c r="CZ498" s="236">
        <v>0</v>
      </c>
      <c r="DA498" s="236">
        <v>0</v>
      </c>
    </row>
    <row r="499" spans="1:105">
      <c r="A499" s="242" t="s">
        <v>1815</v>
      </c>
      <c r="B499" s="236">
        <v>1</v>
      </c>
      <c r="C499" s="236">
        <v>1</v>
      </c>
      <c r="D499" s="236">
        <v>1</v>
      </c>
      <c r="E499" s="236">
        <v>1</v>
      </c>
      <c r="F499" s="236">
        <v>1</v>
      </c>
      <c r="G499" s="236">
        <v>1</v>
      </c>
      <c r="H499" s="236">
        <v>1</v>
      </c>
      <c r="I499" s="236">
        <v>1</v>
      </c>
      <c r="J499" s="236">
        <v>1</v>
      </c>
      <c r="K499" s="236">
        <v>1</v>
      </c>
      <c r="L499" s="236">
        <v>1</v>
      </c>
      <c r="M499" s="236">
        <v>1</v>
      </c>
      <c r="N499" s="236">
        <v>12</v>
      </c>
      <c r="O499" s="236">
        <v>1</v>
      </c>
      <c r="P499" s="236">
        <v>1</v>
      </c>
      <c r="Q499" s="236">
        <v>1</v>
      </c>
      <c r="R499" s="236">
        <v>1</v>
      </c>
      <c r="S499" s="236">
        <v>1</v>
      </c>
      <c r="T499" s="236">
        <v>1</v>
      </c>
      <c r="U499" s="236">
        <v>1</v>
      </c>
      <c r="V499" s="236">
        <v>1</v>
      </c>
      <c r="W499" s="236">
        <v>1</v>
      </c>
      <c r="X499" s="236">
        <v>1</v>
      </c>
      <c r="Y499" s="236">
        <v>1</v>
      </c>
      <c r="Z499" s="236">
        <v>1</v>
      </c>
      <c r="AA499" s="236">
        <v>12</v>
      </c>
      <c r="AB499" s="236">
        <v>1</v>
      </c>
      <c r="AC499" s="236">
        <v>1</v>
      </c>
      <c r="AD499" s="236">
        <v>1</v>
      </c>
      <c r="AE499" s="236">
        <v>1</v>
      </c>
      <c r="AF499" s="236">
        <v>1</v>
      </c>
      <c r="AG499" s="236">
        <v>1</v>
      </c>
      <c r="AH499" s="236">
        <v>1</v>
      </c>
      <c r="AI499" s="236">
        <v>1</v>
      </c>
      <c r="AJ499" s="236">
        <v>1</v>
      </c>
      <c r="AK499" s="236">
        <v>1</v>
      </c>
      <c r="AL499" s="236">
        <v>1</v>
      </c>
      <c r="AM499" s="236">
        <v>1</v>
      </c>
      <c r="AN499" s="236">
        <v>12</v>
      </c>
      <c r="AO499" s="236">
        <v>1</v>
      </c>
      <c r="AP499" s="236">
        <v>1</v>
      </c>
      <c r="AQ499" s="236">
        <v>1</v>
      </c>
      <c r="AR499" s="236">
        <v>1</v>
      </c>
      <c r="AS499" s="236">
        <v>1</v>
      </c>
      <c r="AT499" s="236">
        <v>1</v>
      </c>
      <c r="AU499" s="236">
        <v>1</v>
      </c>
      <c r="AV499" s="236">
        <v>1</v>
      </c>
      <c r="AW499" s="236">
        <v>1</v>
      </c>
      <c r="AX499" s="236">
        <v>1</v>
      </c>
      <c r="AY499" s="236">
        <v>1</v>
      </c>
      <c r="AZ499" s="236">
        <v>1</v>
      </c>
      <c r="BA499" s="236">
        <v>12</v>
      </c>
      <c r="BB499" s="236">
        <v>1</v>
      </c>
      <c r="BC499" s="236">
        <v>1</v>
      </c>
      <c r="BD499" s="236">
        <v>1</v>
      </c>
      <c r="BE499" s="236">
        <v>1</v>
      </c>
      <c r="BF499" s="236">
        <v>1</v>
      </c>
      <c r="BG499" s="236">
        <v>1</v>
      </c>
      <c r="BH499" s="236">
        <v>1</v>
      </c>
      <c r="BI499" s="236">
        <v>1</v>
      </c>
      <c r="BJ499" s="236">
        <v>1</v>
      </c>
      <c r="BK499" s="236">
        <v>1</v>
      </c>
      <c r="BL499" s="236">
        <v>1</v>
      </c>
      <c r="BM499" s="236">
        <v>1</v>
      </c>
      <c r="BN499" s="236">
        <v>12</v>
      </c>
      <c r="BO499" s="236">
        <v>1</v>
      </c>
      <c r="BP499" s="236">
        <v>1</v>
      </c>
      <c r="BQ499" s="236">
        <v>1</v>
      </c>
      <c r="BR499" s="236">
        <v>1</v>
      </c>
      <c r="BS499" s="236">
        <v>1</v>
      </c>
      <c r="BT499" s="236">
        <v>1</v>
      </c>
      <c r="BU499" s="236">
        <v>1</v>
      </c>
      <c r="BV499" s="236">
        <v>1</v>
      </c>
      <c r="BW499" s="236">
        <v>1</v>
      </c>
      <c r="BX499" s="236">
        <v>1</v>
      </c>
      <c r="BY499" s="236">
        <v>1</v>
      </c>
      <c r="BZ499" s="236">
        <v>1</v>
      </c>
      <c r="CA499" s="236">
        <v>12</v>
      </c>
      <c r="CB499" s="236">
        <v>1</v>
      </c>
      <c r="CC499" s="236">
        <v>1</v>
      </c>
      <c r="CD499" s="236">
        <v>1</v>
      </c>
      <c r="CE499" s="236">
        <v>1</v>
      </c>
      <c r="CF499" s="236">
        <v>1</v>
      </c>
      <c r="CG499" s="236">
        <v>1</v>
      </c>
      <c r="CH499" s="236">
        <v>1</v>
      </c>
      <c r="CI499" s="236">
        <v>1</v>
      </c>
      <c r="CJ499" s="236">
        <v>1</v>
      </c>
      <c r="CK499" s="236">
        <v>1</v>
      </c>
      <c r="CL499" s="236">
        <v>1</v>
      </c>
      <c r="CM499" s="236">
        <v>1</v>
      </c>
      <c r="CN499" s="236">
        <v>12</v>
      </c>
      <c r="CO499" s="236">
        <v>1</v>
      </c>
      <c r="CP499" s="236">
        <v>1</v>
      </c>
      <c r="CQ499" s="236">
        <v>1</v>
      </c>
      <c r="CR499" s="236">
        <v>1</v>
      </c>
      <c r="CS499" s="236">
        <v>1</v>
      </c>
      <c r="CT499" s="236">
        <v>1</v>
      </c>
      <c r="CU499" s="236">
        <v>1</v>
      </c>
      <c r="CV499" s="236">
        <v>1</v>
      </c>
      <c r="CW499" s="236">
        <v>1</v>
      </c>
      <c r="CX499" s="236">
        <v>1</v>
      </c>
      <c r="CY499" s="236">
        <v>1</v>
      </c>
      <c r="CZ499" s="236">
        <v>1</v>
      </c>
      <c r="DA499" s="236">
        <v>12</v>
      </c>
    </row>
    <row r="500" spans="1:105">
      <c r="A500" s="242" t="s">
        <v>1818</v>
      </c>
      <c r="B500" s="236">
        <v>0</v>
      </c>
      <c r="C500" s="236">
        <v>0</v>
      </c>
      <c r="D500" s="236">
        <v>0</v>
      </c>
      <c r="E500" s="236">
        <v>0</v>
      </c>
      <c r="F500" s="236">
        <v>0</v>
      </c>
      <c r="G500" s="236">
        <v>0</v>
      </c>
      <c r="H500" s="236">
        <v>0</v>
      </c>
      <c r="I500" s="236">
        <v>0</v>
      </c>
      <c r="J500" s="236">
        <v>0</v>
      </c>
      <c r="K500" s="236">
        <v>0</v>
      </c>
      <c r="L500" s="236">
        <v>0</v>
      </c>
      <c r="M500" s="236">
        <v>0</v>
      </c>
      <c r="N500" s="236">
        <v>0</v>
      </c>
      <c r="O500" s="236">
        <v>0</v>
      </c>
      <c r="P500" s="236">
        <v>0</v>
      </c>
      <c r="Q500" s="236">
        <v>0</v>
      </c>
      <c r="R500" s="236">
        <v>0</v>
      </c>
      <c r="S500" s="236">
        <v>0</v>
      </c>
      <c r="T500" s="236">
        <v>0</v>
      </c>
      <c r="U500" s="236">
        <v>0</v>
      </c>
      <c r="V500" s="236">
        <v>0</v>
      </c>
      <c r="W500" s="236">
        <v>0</v>
      </c>
      <c r="X500" s="236">
        <v>0</v>
      </c>
      <c r="Y500" s="236">
        <v>0</v>
      </c>
      <c r="Z500" s="236">
        <v>0</v>
      </c>
      <c r="AA500" s="236">
        <v>0</v>
      </c>
      <c r="AB500" s="236">
        <v>1.63559997454285E-2</v>
      </c>
      <c r="AC500" s="236">
        <v>1.63559997454285E-2</v>
      </c>
      <c r="AD500" s="236">
        <v>1.63559997454285E-2</v>
      </c>
      <c r="AE500" s="236">
        <v>1.63559997454285E-2</v>
      </c>
      <c r="AF500" s="236">
        <v>1.63559997454285E-2</v>
      </c>
      <c r="AG500" s="236">
        <v>1.63559997454285E-2</v>
      </c>
      <c r="AH500" s="236">
        <v>1.63559997454285E-2</v>
      </c>
      <c r="AI500" s="236">
        <v>1.63559997454285E-2</v>
      </c>
      <c r="AJ500" s="236">
        <v>1.63559997454285E-2</v>
      </c>
      <c r="AK500" s="236">
        <v>1.63559997454285E-2</v>
      </c>
      <c r="AL500" s="236">
        <v>1.63559997454285E-2</v>
      </c>
      <c r="AM500" s="236">
        <v>1.63559997454285E-2</v>
      </c>
      <c r="AN500" s="236">
        <v>1.63559997454285E-2</v>
      </c>
      <c r="AO500" s="236">
        <v>0</v>
      </c>
      <c r="AP500" s="236">
        <v>0</v>
      </c>
      <c r="AQ500" s="236">
        <v>0</v>
      </c>
      <c r="AR500" s="236">
        <v>0</v>
      </c>
      <c r="AS500" s="236">
        <v>0</v>
      </c>
      <c r="AT500" s="236">
        <v>0</v>
      </c>
      <c r="AU500" s="236">
        <v>0</v>
      </c>
      <c r="AV500" s="236">
        <v>0</v>
      </c>
      <c r="AW500" s="236">
        <v>0</v>
      </c>
      <c r="AX500" s="236">
        <v>0</v>
      </c>
      <c r="AY500" s="236">
        <v>0</v>
      </c>
      <c r="AZ500" s="236">
        <v>0</v>
      </c>
      <c r="BA500" s="236">
        <v>0</v>
      </c>
      <c r="BB500" s="236">
        <v>0</v>
      </c>
      <c r="BC500" s="236">
        <v>0</v>
      </c>
      <c r="BD500" s="236">
        <v>0</v>
      </c>
      <c r="BE500" s="236">
        <v>0</v>
      </c>
      <c r="BF500" s="236">
        <v>0</v>
      </c>
      <c r="BG500" s="236">
        <v>0</v>
      </c>
      <c r="BH500" s="236">
        <v>0</v>
      </c>
      <c r="BI500" s="236">
        <v>0</v>
      </c>
      <c r="BJ500" s="236">
        <v>0</v>
      </c>
      <c r="BK500" s="236">
        <v>0</v>
      </c>
      <c r="BL500" s="236">
        <v>0</v>
      </c>
      <c r="BM500" s="236">
        <v>0</v>
      </c>
      <c r="BN500" s="236">
        <v>0</v>
      </c>
      <c r="BO500" s="236">
        <v>0</v>
      </c>
      <c r="BP500" s="236">
        <v>0</v>
      </c>
      <c r="BQ500" s="236">
        <v>0</v>
      </c>
      <c r="BR500" s="236">
        <v>0</v>
      </c>
      <c r="BS500" s="236">
        <v>0</v>
      </c>
      <c r="BT500" s="236">
        <v>0</v>
      </c>
      <c r="BU500" s="236">
        <v>0</v>
      </c>
      <c r="BV500" s="236">
        <v>0</v>
      </c>
      <c r="BW500" s="236">
        <v>0</v>
      </c>
      <c r="BX500" s="236">
        <v>0</v>
      </c>
      <c r="BY500" s="236">
        <v>0</v>
      </c>
      <c r="BZ500" s="236">
        <v>0</v>
      </c>
      <c r="CA500" s="236">
        <v>0</v>
      </c>
      <c r="CB500" s="236">
        <v>0</v>
      </c>
      <c r="CC500" s="236">
        <v>0</v>
      </c>
      <c r="CD500" s="236">
        <v>0</v>
      </c>
      <c r="CE500" s="236">
        <v>0</v>
      </c>
      <c r="CF500" s="236">
        <v>0</v>
      </c>
      <c r="CG500" s="236">
        <v>0</v>
      </c>
      <c r="CH500" s="236">
        <v>0</v>
      </c>
      <c r="CI500" s="236">
        <v>0</v>
      </c>
      <c r="CJ500" s="236">
        <v>0</v>
      </c>
      <c r="CK500" s="236">
        <v>0</v>
      </c>
      <c r="CL500" s="236">
        <v>0</v>
      </c>
      <c r="CM500" s="236">
        <v>0</v>
      </c>
      <c r="CN500" s="236">
        <v>0</v>
      </c>
      <c r="CO500" s="236">
        <v>0</v>
      </c>
      <c r="CP500" s="236">
        <v>0</v>
      </c>
      <c r="CQ500" s="236">
        <v>0</v>
      </c>
      <c r="CR500" s="236">
        <v>0</v>
      </c>
      <c r="CS500" s="236">
        <v>0</v>
      </c>
      <c r="CT500" s="236">
        <v>0</v>
      </c>
      <c r="CU500" s="236">
        <v>0</v>
      </c>
      <c r="CV500" s="236">
        <v>0</v>
      </c>
      <c r="CW500" s="236">
        <v>0</v>
      </c>
      <c r="CX500" s="236">
        <v>0</v>
      </c>
      <c r="CY500" s="236">
        <v>0</v>
      </c>
      <c r="CZ500" s="236">
        <v>0</v>
      </c>
      <c r="DA500" s="236">
        <v>0</v>
      </c>
    </row>
    <row r="501" spans="1:105">
      <c r="A501" s="242" t="s">
        <v>1728</v>
      </c>
      <c r="B501" s="236">
        <v>0</v>
      </c>
      <c r="C501" s="236">
        <v>0</v>
      </c>
      <c r="D501" s="236">
        <v>0</v>
      </c>
      <c r="E501" s="236">
        <v>0</v>
      </c>
      <c r="F501" s="236">
        <v>0</v>
      </c>
      <c r="G501" s="236">
        <v>0</v>
      </c>
      <c r="H501" s="236">
        <v>0</v>
      </c>
      <c r="I501" s="236">
        <v>0</v>
      </c>
      <c r="J501" s="236">
        <v>0</v>
      </c>
      <c r="K501" s="236">
        <v>0</v>
      </c>
      <c r="L501" s="236">
        <v>0</v>
      </c>
      <c r="M501" s="236">
        <v>0</v>
      </c>
      <c r="N501" s="236">
        <v>0</v>
      </c>
      <c r="O501" s="236">
        <v>0</v>
      </c>
      <c r="P501" s="236">
        <v>0</v>
      </c>
      <c r="Q501" s="236">
        <v>0</v>
      </c>
      <c r="R501" s="236">
        <v>0</v>
      </c>
      <c r="S501" s="236">
        <v>0</v>
      </c>
      <c r="T501" s="236">
        <v>0</v>
      </c>
      <c r="U501" s="236">
        <v>0</v>
      </c>
      <c r="V501" s="236">
        <v>0</v>
      </c>
      <c r="W501" s="236">
        <v>0</v>
      </c>
      <c r="X501" s="236">
        <v>0</v>
      </c>
      <c r="Y501" s="236">
        <v>0</v>
      </c>
      <c r="Z501" s="236">
        <v>0</v>
      </c>
      <c r="AA501" s="236">
        <v>0</v>
      </c>
      <c r="AB501" s="236">
        <v>0</v>
      </c>
      <c r="AC501" s="236">
        <v>0</v>
      </c>
      <c r="AD501" s="236">
        <v>0</v>
      </c>
      <c r="AE501" s="236">
        <v>0</v>
      </c>
      <c r="AF501" s="236">
        <v>0</v>
      </c>
      <c r="AG501" s="236">
        <v>0</v>
      </c>
      <c r="AH501" s="236">
        <v>0</v>
      </c>
      <c r="AI501" s="236">
        <v>0</v>
      </c>
      <c r="AJ501" s="236">
        <v>0</v>
      </c>
      <c r="AK501" s="236">
        <v>0</v>
      </c>
      <c r="AL501" s="236">
        <v>0</v>
      </c>
      <c r="AM501" s="236">
        <v>0</v>
      </c>
      <c r="AN501" s="236">
        <v>0</v>
      </c>
      <c r="AO501" s="236">
        <v>0</v>
      </c>
      <c r="AP501" s="236">
        <v>0</v>
      </c>
      <c r="AQ501" s="236">
        <v>0</v>
      </c>
      <c r="AR501" s="236">
        <v>0</v>
      </c>
      <c r="AS501" s="236">
        <v>0</v>
      </c>
      <c r="AT501" s="236">
        <v>0</v>
      </c>
      <c r="AU501" s="236">
        <v>0</v>
      </c>
      <c r="AV501" s="236">
        <v>0</v>
      </c>
      <c r="AW501" s="236">
        <v>0</v>
      </c>
      <c r="AX501" s="236">
        <v>0</v>
      </c>
      <c r="AY501" s="236">
        <v>0</v>
      </c>
      <c r="AZ501" s="236">
        <v>0</v>
      </c>
      <c r="BA501" s="236">
        <v>0</v>
      </c>
      <c r="BB501" s="236">
        <v>0</v>
      </c>
      <c r="BC501" s="236">
        <v>0</v>
      </c>
      <c r="BD501" s="236">
        <v>0</v>
      </c>
      <c r="BE501" s="236">
        <v>0</v>
      </c>
      <c r="BF501" s="236">
        <v>0</v>
      </c>
      <c r="BG501" s="236">
        <v>0</v>
      </c>
      <c r="BH501" s="236">
        <v>0</v>
      </c>
      <c r="BI501" s="236">
        <v>0</v>
      </c>
      <c r="BJ501" s="236">
        <v>0</v>
      </c>
      <c r="BK501" s="236">
        <v>0</v>
      </c>
      <c r="BL501" s="236">
        <v>0</v>
      </c>
      <c r="BM501" s="236">
        <v>0</v>
      </c>
      <c r="BN501" s="236">
        <v>0</v>
      </c>
      <c r="BO501" s="236">
        <v>0</v>
      </c>
      <c r="BP501" s="236">
        <v>0</v>
      </c>
      <c r="BQ501" s="236">
        <v>0</v>
      </c>
      <c r="BR501" s="236">
        <v>0</v>
      </c>
      <c r="BS501" s="236">
        <v>0</v>
      </c>
      <c r="BT501" s="236">
        <v>0</v>
      </c>
      <c r="BU501" s="236">
        <v>0</v>
      </c>
      <c r="BV501" s="236">
        <v>0</v>
      </c>
      <c r="BW501" s="236">
        <v>0</v>
      </c>
      <c r="BX501" s="236">
        <v>0</v>
      </c>
      <c r="BY501" s="236">
        <v>0</v>
      </c>
      <c r="BZ501" s="236">
        <v>0</v>
      </c>
      <c r="CA501" s="236">
        <v>0</v>
      </c>
      <c r="CB501" s="236">
        <v>0</v>
      </c>
      <c r="CC501" s="236">
        <v>0</v>
      </c>
      <c r="CD501" s="236">
        <v>0</v>
      </c>
      <c r="CE501" s="236">
        <v>0</v>
      </c>
      <c r="CF501" s="236">
        <v>0</v>
      </c>
      <c r="CG501" s="236">
        <v>0</v>
      </c>
      <c r="CH501" s="236">
        <v>0</v>
      </c>
      <c r="CI501" s="236">
        <v>0</v>
      </c>
      <c r="CJ501" s="236">
        <v>0</v>
      </c>
      <c r="CK501" s="236">
        <v>0</v>
      </c>
      <c r="CL501" s="236">
        <v>0</v>
      </c>
      <c r="CM501" s="236">
        <v>0</v>
      </c>
      <c r="CN501" s="236">
        <v>0</v>
      </c>
      <c r="CO501" s="236">
        <v>0</v>
      </c>
      <c r="CP501" s="236">
        <v>0</v>
      </c>
      <c r="CQ501" s="236">
        <v>0</v>
      </c>
      <c r="CR501" s="236">
        <v>0</v>
      </c>
      <c r="CS501" s="236">
        <v>0</v>
      </c>
      <c r="CT501" s="236">
        <v>0</v>
      </c>
      <c r="CU501" s="236">
        <v>0</v>
      </c>
      <c r="CV501" s="236">
        <v>0</v>
      </c>
      <c r="CW501" s="236">
        <v>0</v>
      </c>
      <c r="CX501" s="236">
        <v>0</v>
      </c>
      <c r="CY501" s="236">
        <v>0</v>
      </c>
      <c r="CZ501" s="236">
        <v>0</v>
      </c>
      <c r="DA501" s="236">
        <v>0</v>
      </c>
    </row>
    <row r="502" spans="1:105">
      <c r="A502" s="242" t="s">
        <v>1819</v>
      </c>
      <c r="B502" s="236">
        <v>0</v>
      </c>
      <c r="C502" s="236">
        <v>0</v>
      </c>
      <c r="D502" s="236">
        <v>0</v>
      </c>
      <c r="E502" s="236">
        <v>0</v>
      </c>
      <c r="F502" s="236">
        <v>0</v>
      </c>
      <c r="G502" s="236">
        <v>0</v>
      </c>
      <c r="H502" s="236">
        <v>0</v>
      </c>
      <c r="I502" s="236">
        <v>0</v>
      </c>
      <c r="J502" s="236">
        <v>0</v>
      </c>
      <c r="K502" s="236">
        <v>0</v>
      </c>
      <c r="L502" s="236">
        <v>0</v>
      </c>
      <c r="M502" s="236">
        <v>0</v>
      </c>
      <c r="N502" s="236">
        <v>0</v>
      </c>
      <c r="O502" s="236">
        <v>0</v>
      </c>
      <c r="P502" s="236">
        <v>0</v>
      </c>
      <c r="Q502" s="236">
        <v>0</v>
      </c>
      <c r="R502" s="236">
        <v>0</v>
      </c>
      <c r="S502" s="236">
        <v>0</v>
      </c>
      <c r="T502" s="236">
        <v>0</v>
      </c>
      <c r="U502" s="236">
        <v>0</v>
      </c>
      <c r="V502" s="236">
        <v>0</v>
      </c>
      <c r="W502" s="236">
        <v>0</v>
      </c>
      <c r="X502" s="236">
        <v>0</v>
      </c>
      <c r="Y502" s="236">
        <v>0</v>
      </c>
      <c r="Z502" s="236">
        <v>0</v>
      </c>
      <c r="AA502" s="236">
        <v>0</v>
      </c>
      <c r="AB502" s="236">
        <v>1.63559997454285E-2</v>
      </c>
      <c r="AC502" s="236">
        <v>1.63559997454285E-2</v>
      </c>
      <c r="AD502" s="236">
        <v>1.63559997454285E-2</v>
      </c>
      <c r="AE502" s="236">
        <v>1.63559997454285E-2</v>
      </c>
      <c r="AF502" s="236">
        <v>1.63559997454285E-2</v>
      </c>
      <c r="AG502" s="236">
        <v>1.63559997454285E-2</v>
      </c>
      <c r="AH502" s="236">
        <v>1.63559997454285E-2</v>
      </c>
      <c r="AI502" s="236">
        <v>1.63559997454285E-2</v>
      </c>
      <c r="AJ502" s="236">
        <v>1.63559997454285E-2</v>
      </c>
      <c r="AK502" s="236">
        <v>1.63559997454285E-2</v>
      </c>
      <c r="AL502" s="236">
        <v>1.63559997454285E-2</v>
      </c>
      <c r="AM502" s="236">
        <v>1.63559997454285E-2</v>
      </c>
      <c r="AN502" s="236">
        <v>1.63559997454285E-2</v>
      </c>
      <c r="AO502" s="236">
        <v>0</v>
      </c>
      <c r="AP502" s="236">
        <v>0</v>
      </c>
      <c r="AQ502" s="236">
        <v>0</v>
      </c>
      <c r="AR502" s="236">
        <v>0</v>
      </c>
      <c r="AS502" s="236">
        <v>0</v>
      </c>
      <c r="AT502" s="236">
        <v>0</v>
      </c>
      <c r="AU502" s="236">
        <v>0</v>
      </c>
      <c r="AV502" s="236">
        <v>0</v>
      </c>
      <c r="AW502" s="236">
        <v>0</v>
      </c>
      <c r="AX502" s="236">
        <v>0</v>
      </c>
      <c r="AY502" s="236">
        <v>0</v>
      </c>
      <c r="AZ502" s="236">
        <v>0</v>
      </c>
      <c r="BA502" s="236">
        <v>0</v>
      </c>
      <c r="BB502" s="236">
        <v>0</v>
      </c>
      <c r="BC502" s="236">
        <v>0</v>
      </c>
      <c r="BD502" s="236">
        <v>0</v>
      </c>
      <c r="BE502" s="236">
        <v>0</v>
      </c>
      <c r="BF502" s="236">
        <v>0</v>
      </c>
      <c r="BG502" s="236">
        <v>0</v>
      </c>
      <c r="BH502" s="236">
        <v>0</v>
      </c>
      <c r="BI502" s="236">
        <v>0</v>
      </c>
      <c r="BJ502" s="236">
        <v>0</v>
      </c>
      <c r="BK502" s="236">
        <v>0</v>
      </c>
      <c r="BL502" s="236">
        <v>0</v>
      </c>
      <c r="BM502" s="236">
        <v>0</v>
      </c>
      <c r="BN502" s="236">
        <v>0</v>
      </c>
      <c r="BO502" s="236">
        <v>0</v>
      </c>
      <c r="BP502" s="236">
        <v>0</v>
      </c>
      <c r="BQ502" s="236">
        <v>0</v>
      </c>
      <c r="BR502" s="236">
        <v>0</v>
      </c>
      <c r="BS502" s="236">
        <v>0</v>
      </c>
      <c r="BT502" s="236">
        <v>0</v>
      </c>
      <c r="BU502" s="236">
        <v>0</v>
      </c>
      <c r="BV502" s="236">
        <v>0</v>
      </c>
      <c r="BW502" s="236">
        <v>0</v>
      </c>
      <c r="BX502" s="236">
        <v>0</v>
      </c>
      <c r="BY502" s="236">
        <v>0</v>
      </c>
      <c r="BZ502" s="236">
        <v>0</v>
      </c>
      <c r="CA502" s="236">
        <v>0</v>
      </c>
      <c r="CB502" s="236">
        <v>0</v>
      </c>
      <c r="CC502" s="236">
        <v>0</v>
      </c>
      <c r="CD502" s="236">
        <v>0</v>
      </c>
      <c r="CE502" s="236">
        <v>0</v>
      </c>
      <c r="CF502" s="236">
        <v>0</v>
      </c>
      <c r="CG502" s="236">
        <v>0</v>
      </c>
      <c r="CH502" s="236">
        <v>0</v>
      </c>
      <c r="CI502" s="236">
        <v>0</v>
      </c>
      <c r="CJ502" s="236">
        <v>0</v>
      </c>
      <c r="CK502" s="236">
        <v>0</v>
      </c>
      <c r="CL502" s="236">
        <v>0</v>
      </c>
      <c r="CM502" s="236">
        <v>0</v>
      </c>
      <c r="CN502" s="236">
        <v>0</v>
      </c>
      <c r="CO502" s="236">
        <v>0</v>
      </c>
      <c r="CP502" s="236">
        <v>0</v>
      </c>
      <c r="CQ502" s="236">
        <v>0</v>
      </c>
      <c r="CR502" s="236">
        <v>0</v>
      </c>
      <c r="CS502" s="236">
        <v>0</v>
      </c>
      <c r="CT502" s="236">
        <v>0</v>
      </c>
      <c r="CU502" s="236">
        <v>0</v>
      </c>
      <c r="CV502" s="236">
        <v>0</v>
      </c>
      <c r="CW502" s="236">
        <v>0</v>
      </c>
      <c r="CX502" s="236">
        <v>0</v>
      </c>
      <c r="CY502" s="236">
        <v>0</v>
      </c>
      <c r="CZ502" s="236">
        <v>0</v>
      </c>
      <c r="DA502" s="236">
        <v>0</v>
      </c>
    </row>
    <row r="504" spans="1:105" s="250" customFormat="1">
      <c r="A504" s="249" t="s">
        <v>1820</v>
      </c>
      <c r="B504" s="250">
        <v>8.3303614235210793E-2</v>
      </c>
      <c r="C504" s="250">
        <v>0.136939748601277</v>
      </c>
      <c r="D504" s="250">
        <v>0.21081136331933201</v>
      </c>
      <c r="E504" s="250">
        <v>0.27165750565347901</v>
      </c>
      <c r="F504" s="250">
        <v>0.38175046580111599</v>
      </c>
      <c r="G504" s="250">
        <v>0.50045202869019301</v>
      </c>
      <c r="H504" s="250">
        <v>0.63642237065957097</v>
      </c>
      <c r="I504" s="250">
        <v>0.757974939860102</v>
      </c>
      <c r="J504" s="250">
        <v>0.81416703295313597</v>
      </c>
      <c r="K504" s="250">
        <v>0.88112347107285205</v>
      </c>
      <c r="L504" s="250">
        <v>0.95307806324620403</v>
      </c>
      <c r="M504" s="250">
        <v>1</v>
      </c>
      <c r="N504" s="250">
        <v>1</v>
      </c>
      <c r="O504" s="250">
        <v>0.100209284384337</v>
      </c>
      <c r="P504" s="250">
        <v>0.15411742914586801</v>
      </c>
      <c r="Q504" s="250">
        <v>0.224619115900625</v>
      </c>
      <c r="R504" s="250">
        <v>0.27804697308023002</v>
      </c>
      <c r="S504" s="250">
        <v>0.38688025485516703</v>
      </c>
      <c r="T504" s="250">
        <v>0.50421300871000196</v>
      </c>
      <c r="U504" s="250">
        <v>0.62164331683326302</v>
      </c>
      <c r="V504" s="250">
        <v>0.74208753423544904</v>
      </c>
      <c r="W504" s="250">
        <v>0.80425772906571402</v>
      </c>
      <c r="X504" s="250">
        <v>0.86904368632139295</v>
      </c>
      <c r="Y504" s="250">
        <v>0.94050746518133699</v>
      </c>
      <c r="Z504" s="250">
        <v>1</v>
      </c>
      <c r="AA504" s="250">
        <v>1</v>
      </c>
      <c r="AB504" s="250">
        <v>9.2043504702368301E-2</v>
      </c>
      <c r="AC504" s="250">
        <v>0.14810170120452401</v>
      </c>
      <c r="AD504" s="250">
        <v>0.21847200391707799</v>
      </c>
      <c r="AE504" s="250">
        <v>0.27308756800412198</v>
      </c>
      <c r="AF504" s="250">
        <v>0.37813984238805298</v>
      </c>
      <c r="AG504" s="250">
        <v>0.48432912592782401</v>
      </c>
      <c r="AH504" s="250">
        <v>0.59931598402324804</v>
      </c>
      <c r="AI504" s="250">
        <v>0.71670882100678002</v>
      </c>
      <c r="AJ504" s="250">
        <v>0.78111014187836403</v>
      </c>
      <c r="AK504" s="250">
        <v>0.85937347148699506</v>
      </c>
      <c r="AL504" s="250">
        <v>0.93366772538387099</v>
      </c>
      <c r="AM504" s="250">
        <v>1</v>
      </c>
      <c r="AN504" s="250">
        <v>1</v>
      </c>
      <c r="AO504" s="250">
        <v>9.4957504801887693E-2</v>
      </c>
      <c r="AP504" s="250">
        <v>0.15357317928425501</v>
      </c>
      <c r="AQ504" s="250">
        <v>0.22605217811733</v>
      </c>
      <c r="AR504" s="250">
        <v>0.28451540074533499</v>
      </c>
      <c r="AS504" s="250">
        <v>0.37913076941131502</v>
      </c>
      <c r="AT504" s="250">
        <v>0.47321171596523098</v>
      </c>
      <c r="AU504" s="250">
        <v>0.58125801716955305</v>
      </c>
      <c r="AV504" s="250">
        <v>0.69059305975802099</v>
      </c>
      <c r="AW504" s="250">
        <v>0.79246227695542304</v>
      </c>
      <c r="AX504" s="250">
        <v>0.86427478094708399</v>
      </c>
      <c r="AY504" s="250">
        <v>0.92895786305568895</v>
      </c>
      <c r="AZ504" s="250">
        <v>1</v>
      </c>
      <c r="BA504" s="250">
        <v>1</v>
      </c>
      <c r="BB504" s="250">
        <v>5.6144278472876397E-2</v>
      </c>
      <c r="BC504" s="250">
        <v>0.10585572557116001</v>
      </c>
      <c r="BD504" s="250">
        <v>0.165038907940045</v>
      </c>
      <c r="BE504" s="250">
        <v>0.230421400724616</v>
      </c>
      <c r="BF504" s="250">
        <v>0.32288880307203199</v>
      </c>
      <c r="BG504" s="250">
        <v>0.42941540616284701</v>
      </c>
      <c r="BH504" s="250">
        <v>0.55272800061421001</v>
      </c>
      <c r="BI504" s="250">
        <v>0.67787563435069897</v>
      </c>
      <c r="BJ504" s="250">
        <v>0.78542611792165096</v>
      </c>
      <c r="BK504" s="250">
        <v>0.87723053794657302</v>
      </c>
      <c r="BL504" s="250">
        <v>0.93394327183972403</v>
      </c>
      <c r="BM504" s="250">
        <v>0.999999999999999</v>
      </c>
      <c r="BN504" s="250">
        <v>0.999999999999999</v>
      </c>
      <c r="BO504" s="250">
        <v>5.2916268824856602E-2</v>
      </c>
      <c r="BP504" s="250">
        <v>9.7646927752887705E-2</v>
      </c>
      <c r="BQ504" s="250">
        <v>0.15386417609111799</v>
      </c>
      <c r="BR504" s="250">
        <v>0.218022471753018</v>
      </c>
      <c r="BS504" s="250">
        <v>0.31278642208659002</v>
      </c>
      <c r="BT504" s="250">
        <v>0.422229052776814</v>
      </c>
      <c r="BU504" s="250">
        <v>0.54829491180422996</v>
      </c>
      <c r="BV504" s="250">
        <v>0.67721506786364505</v>
      </c>
      <c r="BW504" s="250">
        <v>0.78834977483338498</v>
      </c>
      <c r="BX504" s="250">
        <v>0.88151730692549102</v>
      </c>
      <c r="BY504" s="250">
        <v>0.936655701650564</v>
      </c>
      <c r="BZ504" s="250">
        <v>1</v>
      </c>
      <c r="CA504" s="250">
        <v>1</v>
      </c>
      <c r="CB504" s="250">
        <v>5.3378333057588899E-2</v>
      </c>
      <c r="CC504" s="250">
        <v>9.7475976642143594E-2</v>
      </c>
      <c r="CD504" s="250">
        <v>0.15393413876116099</v>
      </c>
      <c r="CE504" s="250">
        <v>0.21897216966706101</v>
      </c>
      <c r="CF504" s="250">
        <v>0.317861609415514</v>
      </c>
      <c r="CG504" s="250">
        <v>0.428674690488204</v>
      </c>
      <c r="CH504" s="250">
        <v>0.55694945742412905</v>
      </c>
      <c r="CI504" s="250">
        <v>0.68834983364036195</v>
      </c>
      <c r="CJ504" s="250">
        <v>0.80000394734674296</v>
      </c>
      <c r="CK504" s="250">
        <v>0.89159776140680402</v>
      </c>
      <c r="CL504" s="250">
        <v>0.94117509953953005</v>
      </c>
      <c r="CM504" s="250">
        <v>1</v>
      </c>
      <c r="CN504" s="250">
        <v>1</v>
      </c>
      <c r="CO504" s="250">
        <v>4.4872753235083399E-2</v>
      </c>
      <c r="CP504" s="250">
        <v>8.5676115529252195E-2</v>
      </c>
      <c r="CQ504" s="250">
        <v>0.135133871064889</v>
      </c>
      <c r="CR504" s="250">
        <v>0.19512215099937699</v>
      </c>
      <c r="CS504" s="250">
        <v>0.29299813178802803</v>
      </c>
      <c r="CT504" s="250">
        <v>0.40837844407832802</v>
      </c>
      <c r="CU504" s="250">
        <v>0.54369730955803697</v>
      </c>
      <c r="CV504" s="250">
        <v>0.68206189595686195</v>
      </c>
      <c r="CW504" s="250">
        <v>0.79843852763011702</v>
      </c>
      <c r="CX504" s="250">
        <v>0.89267994025949104</v>
      </c>
      <c r="CY504" s="250">
        <v>0.94076471494264702</v>
      </c>
      <c r="CZ504" s="250">
        <v>1</v>
      </c>
      <c r="DA504" s="250">
        <v>1</v>
      </c>
    </row>
    <row r="505" spans="1:105">
      <c r="A505" s="242" t="s">
        <v>1821</v>
      </c>
      <c r="B505" s="236">
        <v>0</v>
      </c>
      <c r="C505" s="236">
        <v>0</v>
      </c>
      <c r="D505" s="236">
        <v>0</v>
      </c>
      <c r="E505" s="236">
        <v>0</v>
      </c>
      <c r="F505" s="236">
        <v>0</v>
      </c>
      <c r="G505" s="236">
        <v>0</v>
      </c>
      <c r="H505" s="236">
        <v>0</v>
      </c>
      <c r="I505" s="236">
        <v>0</v>
      </c>
      <c r="J505" s="236">
        <v>0</v>
      </c>
      <c r="K505" s="236">
        <v>0</v>
      </c>
      <c r="L505" s="236">
        <v>0</v>
      </c>
      <c r="M505" s="236">
        <v>0</v>
      </c>
      <c r="N505" s="236">
        <v>0</v>
      </c>
      <c r="O505" s="236">
        <v>0</v>
      </c>
      <c r="P505" s="236">
        <v>0</v>
      </c>
      <c r="Q505" s="236">
        <v>0</v>
      </c>
      <c r="R505" s="236">
        <v>0</v>
      </c>
      <c r="S505" s="236">
        <v>0</v>
      </c>
      <c r="T505" s="236">
        <v>0</v>
      </c>
      <c r="U505" s="236">
        <v>0</v>
      </c>
      <c r="V505" s="236">
        <v>0</v>
      </c>
      <c r="W505" s="236">
        <v>0</v>
      </c>
      <c r="X505" s="236">
        <v>0</v>
      </c>
      <c r="Y505" s="236">
        <v>0</v>
      </c>
      <c r="Z505" s="236">
        <v>0</v>
      </c>
      <c r="AA505" s="236">
        <v>0</v>
      </c>
      <c r="AB505" s="236">
        <v>1.50546353948028E-3</v>
      </c>
      <c r="AC505" s="236">
        <v>2.4223513871987302E-3</v>
      </c>
      <c r="AD505" s="236">
        <v>3.5733280404509999E-3</v>
      </c>
      <c r="AE505" s="236">
        <v>4.4666201927551202E-3</v>
      </c>
      <c r="AF505" s="236">
        <v>6.1848551658353996E-3</v>
      </c>
      <c r="AG505" s="236">
        <v>7.9216870603791307E-3</v>
      </c>
      <c r="AH505" s="236">
        <v>9.8024120821155192E-3</v>
      </c>
      <c r="AI505" s="236">
        <v>1.17224892939333E-2</v>
      </c>
      <c r="AJ505" s="236">
        <v>1.27758372817141E-2</v>
      </c>
      <c r="AK505" s="236">
        <v>1.40559122808693E-2</v>
      </c>
      <c r="AL505" s="236">
        <v>1.5271069078693401E-2</v>
      </c>
      <c r="AM505" s="236">
        <v>1.63559997454285E-2</v>
      </c>
      <c r="AN505" s="236">
        <v>1.63559997454285E-2</v>
      </c>
      <c r="AO505" s="236">
        <v>0</v>
      </c>
      <c r="AP505" s="236">
        <v>0</v>
      </c>
      <c r="AQ505" s="236">
        <v>0</v>
      </c>
      <c r="AR505" s="236">
        <v>0</v>
      </c>
      <c r="AS505" s="236">
        <v>0</v>
      </c>
      <c r="AT505" s="236">
        <v>0</v>
      </c>
      <c r="AU505" s="236">
        <v>0</v>
      </c>
      <c r="AV505" s="236">
        <v>0</v>
      </c>
      <c r="AW505" s="236">
        <v>0</v>
      </c>
      <c r="AX505" s="236">
        <v>0</v>
      </c>
      <c r="AY505" s="236">
        <v>0</v>
      </c>
      <c r="AZ505" s="236">
        <v>0</v>
      </c>
      <c r="BA505" s="236">
        <v>0</v>
      </c>
      <c r="BB505" s="236">
        <v>0</v>
      </c>
      <c r="BC505" s="236">
        <v>0</v>
      </c>
      <c r="BD505" s="236">
        <v>0</v>
      </c>
      <c r="BE505" s="236">
        <v>0</v>
      </c>
      <c r="BF505" s="236">
        <v>0</v>
      </c>
      <c r="BG505" s="236">
        <v>0</v>
      </c>
      <c r="BH505" s="236">
        <v>0</v>
      </c>
      <c r="BI505" s="236">
        <v>0</v>
      </c>
      <c r="BJ505" s="236">
        <v>0</v>
      </c>
      <c r="BK505" s="236">
        <v>0</v>
      </c>
      <c r="BL505" s="236">
        <v>0</v>
      </c>
      <c r="BM505" s="236">
        <v>0</v>
      </c>
      <c r="BN505" s="236">
        <v>0</v>
      </c>
      <c r="BO505" s="236">
        <v>0</v>
      </c>
      <c r="BP505" s="236">
        <v>0</v>
      </c>
      <c r="BQ505" s="236">
        <v>0</v>
      </c>
      <c r="BR505" s="236">
        <v>0</v>
      </c>
      <c r="BS505" s="236">
        <v>0</v>
      </c>
      <c r="BT505" s="236">
        <v>0</v>
      </c>
      <c r="BU505" s="236">
        <v>0</v>
      </c>
      <c r="BV505" s="236">
        <v>0</v>
      </c>
      <c r="BW505" s="236">
        <v>0</v>
      </c>
      <c r="BX505" s="236">
        <v>0</v>
      </c>
      <c r="BY505" s="236">
        <v>0</v>
      </c>
      <c r="BZ505" s="236">
        <v>0</v>
      </c>
      <c r="CA505" s="236">
        <v>0</v>
      </c>
      <c r="CB505" s="236">
        <v>0</v>
      </c>
      <c r="CC505" s="236">
        <v>0</v>
      </c>
      <c r="CD505" s="236">
        <v>0</v>
      </c>
      <c r="CE505" s="236">
        <v>0</v>
      </c>
      <c r="CF505" s="236">
        <v>0</v>
      </c>
      <c r="CG505" s="236">
        <v>0</v>
      </c>
      <c r="CH505" s="236">
        <v>0</v>
      </c>
      <c r="CI505" s="236">
        <v>0</v>
      </c>
      <c r="CJ505" s="236">
        <v>0</v>
      </c>
      <c r="CK505" s="236">
        <v>0</v>
      </c>
      <c r="CL505" s="236">
        <v>0</v>
      </c>
      <c r="CM505" s="236">
        <v>0</v>
      </c>
      <c r="CN505" s="236">
        <v>0</v>
      </c>
      <c r="CO505" s="236">
        <v>0</v>
      </c>
      <c r="CP505" s="236">
        <v>0</v>
      </c>
      <c r="CQ505" s="236">
        <v>0</v>
      </c>
      <c r="CR505" s="236">
        <v>0</v>
      </c>
      <c r="CS505" s="236">
        <v>0</v>
      </c>
      <c r="CT505" s="236">
        <v>0</v>
      </c>
      <c r="CU505" s="236">
        <v>0</v>
      </c>
      <c r="CV505" s="236">
        <v>0</v>
      </c>
      <c r="CW505" s="236">
        <v>0</v>
      </c>
      <c r="CX505" s="236">
        <v>0</v>
      </c>
      <c r="CY505" s="236">
        <v>0</v>
      </c>
      <c r="CZ505" s="236">
        <v>0</v>
      </c>
      <c r="DA505" s="236">
        <v>0</v>
      </c>
    </row>
    <row r="507" spans="1:105">
      <c r="A507" s="242" t="s">
        <v>1708</v>
      </c>
      <c r="B507" s="236">
        <v>1</v>
      </c>
      <c r="C507" s="236">
        <v>0</v>
      </c>
      <c r="D507" s="236">
        <v>0</v>
      </c>
      <c r="E507" s="236">
        <v>0</v>
      </c>
      <c r="F507" s="236">
        <v>0</v>
      </c>
      <c r="G507" s="236">
        <v>0</v>
      </c>
      <c r="H507" s="236">
        <v>0</v>
      </c>
      <c r="I507" s="236">
        <v>0</v>
      </c>
      <c r="J507" s="236">
        <v>0</v>
      </c>
      <c r="K507" s="236">
        <v>0</v>
      </c>
      <c r="L507" s="236">
        <v>0</v>
      </c>
      <c r="M507" s="236">
        <v>0</v>
      </c>
      <c r="N507" s="236">
        <v>1</v>
      </c>
      <c r="O507" s="236">
        <v>1</v>
      </c>
      <c r="P507" s="236">
        <v>0</v>
      </c>
      <c r="Q507" s="236">
        <v>0</v>
      </c>
      <c r="R507" s="236">
        <v>0</v>
      </c>
      <c r="S507" s="236">
        <v>0</v>
      </c>
      <c r="T507" s="236">
        <v>0</v>
      </c>
      <c r="U507" s="236">
        <v>0</v>
      </c>
      <c r="V507" s="236">
        <v>0</v>
      </c>
      <c r="W507" s="236">
        <v>0</v>
      </c>
      <c r="X507" s="236">
        <v>0</v>
      </c>
      <c r="Y507" s="236">
        <v>0</v>
      </c>
      <c r="Z507" s="236">
        <v>0</v>
      </c>
      <c r="AA507" s="236">
        <v>1</v>
      </c>
      <c r="AB507" s="236">
        <v>1</v>
      </c>
      <c r="AC507" s="236">
        <v>0</v>
      </c>
      <c r="AD507" s="236">
        <v>0</v>
      </c>
      <c r="AE507" s="236">
        <v>0</v>
      </c>
      <c r="AF507" s="236">
        <v>0</v>
      </c>
      <c r="AG507" s="236">
        <v>0</v>
      </c>
      <c r="AH507" s="236">
        <v>0</v>
      </c>
      <c r="AI507" s="236">
        <v>0</v>
      </c>
      <c r="AJ507" s="236">
        <v>0</v>
      </c>
      <c r="AK507" s="236">
        <v>0</v>
      </c>
      <c r="AL507" s="236">
        <v>0</v>
      </c>
      <c r="AM507" s="236">
        <v>0</v>
      </c>
      <c r="AN507" s="236">
        <v>1</v>
      </c>
      <c r="AO507" s="236">
        <v>1</v>
      </c>
      <c r="AP507" s="236">
        <v>0</v>
      </c>
      <c r="AQ507" s="236">
        <v>0</v>
      </c>
      <c r="AR507" s="236">
        <v>0</v>
      </c>
      <c r="AS507" s="236">
        <v>0</v>
      </c>
      <c r="AT507" s="236">
        <v>0</v>
      </c>
      <c r="AU507" s="236">
        <v>0</v>
      </c>
      <c r="AV507" s="236">
        <v>0</v>
      </c>
      <c r="AW507" s="236">
        <v>0</v>
      </c>
      <c r="AX507" s="236">
        <v>0</v>
      </c>
      <c r="AY507" s="236">
        <v>0</v>
      </c>
      <c r="AZ507" s="236">
        <v>0</v>
      </c>
      <c r="BA507" s="236">
        <v>1</v>
      </c>
      <c r="BB507" s="236">
        <v>1</v>
      </c>
      <c r="BC507" s="236">
        <v>0</v>
      </c>
      <c r="BD507" s="236">
        <v>0</v>
      </c>
      <c r="BE507" s="236">
        <v>0</v>
      </c>
      <c r="BF507" s="236">
        <v>0</v>
      </c>
      <c r="BG507" s="236">
        <v>0</v>
      </c>
      <c r="BH507" s="236">
        <v>0</v>
      </c>
      <c r="BI507" s="236">
        <v>0</v>
      </c>
      <c r="BJ507" s="236">
        <v>0</v>
      </c>
      <c r="BK507" s="236">
        <v>0</v>
      </c>
      <c r="BL507" s="236">
        <v>0</v>
      </c>
      <c r="BM507" s="236">
        <v>0</v>
      </c>
      <c r="BN507" s="236">
        <v>1</v>
      </c>
      <c r="BO507" s="236">
        <v>1</v>
      </c>
      <c r="BP507" s="236">
        <v>0</v>
      </c>
      <c r="BQ507" s="236">
        <v>0</v>
      </c>
      <c r="BR507" s="236">
        <v>0</v>
      </c>
      <c r="BS507" s="236">
        <v>0</v>
      </c>
      <c r="BT507" s="236">
        <v>0</v>
      </c>
      <c r="BU507" s="236">
        <v>0</v>
      </c>
      <c r="BV507" s="236">
        <v>0</v>
      </c>
      <c r="BW507" s="236">
        <v>0</v>
      </c>
      <c r="BX507" s="236">
        <v>0</v>
      </c>
      <c r="BY507" s="236">
        <v>0</v>
      </c>
      <c r="BZ507" s="236">
        <v>0</v>
      </c>
      <c r="CA507" s="236">
        <v>1</v>
      </c>
      <c r="CB507" s="236">
        <v>1</v>
      </c>
      <c r="CC507" s="236">
        <v>0</v>
      </c>
      <c r="CD507" s="236">
        <v>0</v>
      </c>
      <c r="CE507" s="236">
        <v>0</v>
      </c>
      <c r="CF507" s="236">
        <v>0</v>
      </c>
      <c r="CG507" s="236">
        <v>0</v>
      </c>
      <c r="CH507" s="236">
        <v>0</v>
      </c>
      <c r="CI507" s="236">
        <v>0</v>
      </c>
      <c r="CJ507" s="236">
        <v>0</v>
      </c>
      <c r="CK507" s="236">
        <v>0</v>
      </c>
      <c r="CL507" s="236">
        <v>0</v>
      </c>
      <c r="CM507" s="236">
        <v>0</v>
      </c>
      <c r="CN507" s="236">
        <v>1</v>
      </c>
      <c r="CO507" s="236">
        <v>1</v>
      </c>
      <c r="CP507" s="236">
        <v>0</v>
      </c>
      <c r="CQ507" s="236">
        <v>0</v>
      </c>
      <c r="CR507" s="236">
        <v>0</v>
      </c>
      <c r="CS507" s="236">
        <v>0</v>
      </c>
      <c r="CT507" s="236">
        <v>0</v>
      </c>
      <c r="CU507" s="236">
        <v>0</v>
      </c>
      <c r="CV507" s="236">
        <v>0</v>
      </c>
      <c r="CW507" s="236">
        <v>0</v>
      </c>
      <c r="CX507" s="236">
        <v>0</v>
      </c>
      <c r="CY507" s="236">
        <v>0</v>
      </c>
      <c r="CZ507" s="236">
        <v>0</v>
      </c>
      <c r="DA507" s="236">
        <v>1</v>
      </c>
    </row>
    <row r="508" spans="1:105">
      <c r="A508" s="242" t="s">
        <v>1822</v>
      </c>
      <c r="B508" s="236">
        <v>0</v>
      </c>
      <c r="C508" s="236">
        <v>0</v>
      </c>
      <c r="D508" s="236">
        <v>0</v>
      </c>
      <c r="E508" s="236">
        <v>0</v>
      </c>
      <c r="F508" s="236">
        <v>0</v>
      </c>
      <c r="G508" s="236">
        <v>0</v>
      </c>
      <c r="H508" s="236">
        <v>0</v>
      </c>
      <c r="I508" s="236">
        <v>0</v>
      </c>
      <c r="J508" s="236">
        <v>0</v>
      </c>
      <c r="K508" s="236">
        <v>0</v>
      </c>
      <c r="L508" s="236">
        <v>0</v>
      </c>
      <c r="M508" s="236">
        <v>0</v>
      </c>
      <c r="N508" s="236">
        <v>0</v>
      </c>
      <c r="O508" s="236">
        <v>0</v>
      </c>
      <c r="P508" s="236">
        <v>0</v>
      </c>
      <c r="Q508" s="236">
        <v>0</v>
      </c>
      <c r="R508" s="236">
        <v>0</v>
      </c>
      <c r="S508" s="236">
        <v>0</v>
      </c>
      <c r="T508" s="236">
        <v>0</v>
      </c>
      <c r="U508" s="236">
        <v>0</v>
      </c>
      <c r="V508" s="236">
        <v>0</v>
      </c>
      <c r="W508" s="236">
        <v>0</v>
      </c>
      <c r="X508" s="236">
        <v>0</v>
      </c>
      <c r="Y508" s="236">
        <v>0</v>
      </c>
      <c r="Z508" s="236">
        <v>0</v>
      </c>
      <c r="AA508" s="236">
        <v>0</v>
      </c>
      <c r="AB508" s="236">
        <v>0</v>
      </c>
      <c r="AC508" s="236">
        <v>0</v>
      </c>
      <c r="AD508" s="236">
        <v>0</v>
      </c>
      <c r="AE508" s="236">
        <v>0</v>
      </c>
      <c r="AF508" s="236">
        <v>0</v>
      </c>
      <c r="AG508" s="236">
        <v>0</v>
      </c>
      <c r="AH508" s="236">
        <v>0</v>
      </c>
      <c r="AI508" s="236">
        <v>0</v>
      </c>
      <c r="AJ508" s="236">
        <v>0</v>
      </c>
      <c r="AK508" s="236">
        <v>0</v>
      </c>
      <c r="AL508" s="236">
        <v>0</v>
      </c>
      <c r="AM508" s="236">
        <v>0</v>
      </c>
      <c r="AN508" s="236">
        <v>0</v>
      </c>
      <c r="AO508" s="236">
        <v>0</v>
      </c>
      <c r="AP508" s="236">
        <v>0</v>
      </c>
      <c r="AQ508" s="236">
        <v>0</v>
      </c>
      <c r="AR508" s="236">
        <v>0</v>
      </c>
      <c r="AS508" s="236">
        <v>0</v>
      </c>
      <c r="AT508" s="236">
        <v>0</v>
      </c>
      <c r="AU508" s="236">
        <v>0</v>
      </c>
      <c r="AV508" s="236">
        <v>0</v>
      </c>
      <c r="AW508" s="236">
        <v>0</v>
      </c>
      <c r="AX508" s="236">
        <v>0</v>
      </c>
      <c r="AY508" s="236">
        <v>0</v>
      </c>
      <c r="AZ508" s="236">
        <v>0</v>
      </c>
      <c r="BA508" s="236">
        <v>0</v>
      </c>
      <c r="BB508" s="236">
        <v>0</v>
      </c>
      <c r="BC508" s="236">
        <v>0</v>
      </c>
      <c r="BD508" s="236">
        <v>0</v>
      </c>
      <c r="BE508" s="236">
        <v>0</v>
      </c>
      <c r="BF508" s="236">
        <v>0</v>
      </c>
      <c r="BG508" s="236">
        <v>0</v>
      </c>
      <c r="BH508" s="236">
        <v>0</v>
      </c>
      <c r="BI508" s="236">
        <v>0</v>
      </c>
      <c r="BJ508" s="236">
        <v>0</v>
      </c>
      <c r="BK508" s="236">
        <v>0</v>
      </c>
      <c r="BL508" s="236">
        <v>0</v>
      </c>
      <c r="BM508" s="236">
        <v>0</v>
      </c>
      <c r="BN508" s="236">
        <v>0</v>
      </c>
      <c r="BO508" s="236">
        <v>0</v>
      </c>
      <c r="BP508" s="236">
        <v>0</v>
      </c>
      <c r="BQ508" s="236">
        <v>0</v>
      </c>
      <c r="BR508" s="236">
        <v>0</v>
      </c>
      <c r="BS508" s="236">
        <v>0</v>
      </c>
      <c r="BT508" s="236">
        <v>0</v>
      </c>
      <c r="BU508" s="236">
        <v>0</v>
      </c>
      <c r="BV508" s="236">
        <v>0</v>
      </c>
      <c r="BW508" s="236">
        <v>0</v>
      </c>
      <c r="BX508" s="236">
        <v>0</v>
      </c>
      <c r="BY508" s="236">
        <v>0</v>
      </c>
      <c r="BZ508" s="236">
        <v>0</v>
      </c>
      <c r="CA508" s="236">
        <v>0</v>
      </c>
      <c r="CB508" s="236">
        <v>0</v>
      </c>
      <c r="CC508" s="236">
        <v>0</v>
      </c>
      <c r="CD508" s="236">
        <v>0</v>
      </c>
      <c r="CE508" s="236">
        <v>0</v>
      </c>
      <c r="CF508" s="236">
        <v>0</v>
      </c>
      <c r="CG508" s="236">
        <v>0</v>
      </c>
      <c r="CH508" s="236">
        <v>0</v>
      </c>
      <c r="CI508" s="236">
        <v>0</v>
      </c>
      <c r="CJ508" s="236">
        <v>0</v>
      </c>
      <c r="CK508" s="236">
        <v>0</v>
      </c>
      <c r="CL508" s="236">
        <v>0</v>
      </c>
      <c r="CM508" s="236">
        <v>0</v>
      </c>
      <c r="CN508" s="236">
        <v>0</v>
      </c>
      <c r="CO508" s="236">
        <v>0</v>
      </c>
      <c r="CP508" s="236">
        <v>0</v>
      </c>
      <c r="CQ508" s="236">
        <v>0</v>
      </c>
      <c r="CR508" s="236">
        <v>0</v>
      </c>
      <c r="CS508" s="236">
        <v>0</v>
      </c>
      <c r="CT508" s="236">
        <v>0</v>
      </c>
      <c r="CU508" s="236">
        <v>0</v>
      </c>
      <c r="CV508" s="236">
        <v>0</v>
      </c>
      <c r="CW508" s="236">
        <v>0</v>
      </c>
      <c r="CX508" s="236">
        <v>0</v>
      </c>
      <c r="CY508" s="236">
        <v>0</v>
      </c>
      <c r="CZ508" s="236">
        <v>0</v>
      </c>
      <c r="DA508" s="236">
        <v>0</v>
      </c>
    </row>
    <row r="509" spans="1:105">
      <c r="A509" s="242" t="s">
        <v>1823</v>
      </c>
      <c r="B509" s="236">
        <v>0</v>
      </c>
      <c r="C509" s="236">
        <v>0</v>
      </c>
      <c r="D509" s="236">
        <v>0</v>
      </c>
      <c r="E509" s="236">
        <v>0</v>
      </c>
      <c r="F509" s="236">
        <v>0</v>
      </c>
      <c r="G509" s="236">
        <v>0</v>
      </c>
      <c r="H509" s="236">
        <v>0</v>
      </c>
      <c r="I509" s="236">
        <v>0</v>
      </c>
      <c r="J509" s="236">
        <v>0</v>
      </c>
      <c r="K509" s="236">
        <v>0</v>
      </c>
      <c r="L509" s="236">
        <v>0</v>
      </c>
      <c r="M509" s="236">
        <v>0</v>
      </c>
      <c r="N509" s="236">
        <v>0</v>
      </c>
      <c r="O509" s="236">
        <v>0</v>
      </c>
      <c r="P509" s="236">
        <v>0</v>
      </c>
      <c r="Q509" s="236">
        <v>0</v>
      </c>
      <c r="R509" s="236">
        <v>0</v>
      </c>
      <c r="S509" s="236">
        <v>0</v>
      </c>
      <c r="T509" s="236">
        <v>0</v>
      </c>
      <c r="U509" s="236">
        <v>0</v>
      </c>
      <c r="V509" s="236">
        <v>0</v>
      </c>
      <c r="W509" s="236">
        <v>0</v>
      </c>
      <c r="X509" s="236">
        <v>0</v>
      </c>
      <c r="Y509" s="236">
        <v>0</v>
      </c>
      <c r="Z509" s="236">
        <v>0</v>
      </c>
      <c r="AA509" s="236">
        <v>0</v>
      </c>
      <c r="AB509" s="236">
        <v>0</v>
      </c>
      <c r="AC509" s="236">
        <v>0</v>
      </c>
      <c r="AD509" s="236">
        <v>0</v>
      </c>
      <c r="AE509" s="236">
        <v>0</v>
      </c>
      <c r="AF509" s="236">
        <v>0</v>
      </c>
      <c r="AG509" s="236">
        <v>0</v>
      </c>
      <c r="AH509" s="236">
        <v>0</v>
      </c>
      <c r="AI509" s="236">
        <v>0</v>
      </c>
      <c r="AJ509" s="236">
        <v>0</v>
      </c>
      <c r="AK509" s="236">
        <v>0</v>
      </c>
      <c r="AL509" s="236">
        <v>0</v>
      </c>
      <c r="AM509" s="236">
        <v>0</v>
      </c>
      <c r="AN509" s="236">
        <v>0</v>
      </c>
      <c r="AO509" s="236">
        <v>0</v>
      </c>
      <c r="AP509" s="236">
        <v>0</v>
      </c>
      <c r="AQ509" s="236">
        <v>0</v>
      </c>
      <c r="AR509" s="236">
        <v>0</v>
      </c>
      <c r="AS509" s="236">
        <v>0</v>
      </c>
      <c r="AT509" s="236">
        <v>0</v>
      </c>
      <c r="AU509" s="236">
        <v>0</v>
      </c>
      <c r="AV509" s="236">
        <v>0</v>
      </c>
      <c r="AW509" s="236">
        <v>0</v>
      </c>
      <c r="AX509" s="236">
        <v>0</v>
      </c>
      <c r="AY509" s="236">
        <v>0</v>
      </c>
      <c r="AZ509" s="236">
        <v>0</v>
      </c>
      <c r="BA509" s="236">
        <v>0</v>
      </c>
      <c r="BB509" s="236">
        <v>0</v>
      </c>
      <c r="BC509" s="236">
        <v>0</v>
      </c>
      <c r="BD509" s="236">
        <v>0</v>
      </c>
      <c r="BE509" s="236">
        <v>0</v>
      </c>
      <c r="BF509" s="236">
        <v>0</v>
      </c>
      <c r="BG509" s="236">
        <v>0</v>
      </c>
      <c r="BH509" s="236">
        <v>0</v>
      </c>
      <c r="BI509" s="236">
        <v>0</v>
      </c>
      <c r="BJ509" s="236">
        <v>0</v>
      </c>
      <c r="BK509" s="236">
        <v>0</v>
      </c>
      <c r="BL509" s="236">
        <v>0</v>
      </c>
      <c r="BM509" s="236">
        <v>0</v>
      </c>
      <c r="BN509" s="236">
        <v>0</v>
      </c>
      <c r="BO509" s="236">
        <v>0</v>
      </c>
      <c r="BP509" s="236">
        <v>0</v>
      </c>
      <c r="BQ509" s="236">
        <v>0</v>
      </c>
      <c r="BR509" s="236">
        <v>0</v>
      </c>
      <c r="BS509" s="236">
        <v>0</v>
      </c>
      <c r="BT509" s="236">
        <v>0</v>
      </c>
      <c r="BU509" s="236">
        <v>0</v>
      </c>
      <c r="BV509" s="236">
        <v>0</v>
      </c>
      <c r="BW509" s="236">
        <v>0</v>
      </c>
      <c r="BX509" s="236">
        <v>0</v>
      </c>
      <c r="BY509" s="236">
        <v>0</v>
      </c>
      <c r="BZ509" s="236">
        <v>0</v>
      </c>
      <c r="CA509" s="236">
        <v>0</v>
      </c>
      <c r="CB509" s="236">
        <v>0</v>
      </c>
      <c r="CC509" s="236">
        <v>0</v>
      </c>
      <c r="CD509" s="236">
        <v>0</v>
      </c>
      <c r="CE509" s="236">
        <v>0</v>
      </c>
      <c r="CF509" s="236">
        <v>0</v>
      </c>
      <c r="CG509" s="236">
        <v>0</v>
      </c>
      <c r="CH509" s="236">
        <v>0</v>
      </c>
      <c r="CI509" s="236">
        <v>0</v>
      </c>
      <c r="CJ509" s="236">
        <v>0</v>
      </c>
      <c r="CK509" s="236">
        <v>0</v>
      </c>
      <c r="CL509" s="236">
        <v>0</v>
      </c>
      <c r="CM509" s="236">
        <v>0</v>
      </c>
      <c r="CN509" s="236">
        <v>0</v>
      </c>
      <c r="CO509" s="236">
        <v>0</v>
      </c>
      <c r="CP509" s="236">
        <v>0</v>
      </c>
      <c r="CQ509" s="236">
        <v>0</v>
      </c>
      <c r="CR509" s="236">
        <v>0</v>
      </c>
      <c r="CS509" s="236">
        <v>0</v>
      </c>
      <c r="CT509" s="236">
        <v>0</v>
      </c>
      <c r="CU509" s="236">
        <v>0</v>
      </c>
      <c r="CV509" s="236">
        <v>0</v>
      </c>
      <c r="CW509" s="236">
        <v>0</v>
      </c>
      <c r="CX509" s="236">
        <v>0</v>
      </c>
      <c r="CY509" s="236">
        <v>0</v>
      </c>
      <c r="CZ509" s="236">
        <v>0</v>
      </c>
      <c r="DA509" s="236">
        <v>0</v>
      </c>
    </row>
    <row r="510" spans="1:105">
      <c r="A510" s="242" t="s">
        <v>1815</v>
      </c>
      <c r="B510" s="236">
        <v>0</v>
      </c>
      <c r="C510" s="236">
        <v>1</v>
      </c>
      <c r="D510" s="236">
        <v>1</v>
      </c>
      <c r="E510" s="236">
        <v>1</v>
      </c>
      <c r="F510" s="236">
        <v>1</v>
      </c>
      <c r="G510" s="236">
        <v>1</v>
      </c>
      <c r="H510" s="236">
        <v>1</v>
      </c>
      <c r="I510" s="236">
        <v>1</v>
      </c>
      <c r="J510" s="236">
        <v>1</v>
      </c>
      <c r="K510" s="236">
        <v>1</v>
      </c>
      <c r="L510" s="236">
        <v>1</v>
      </c>
      <c r="M510" s="236">
        <v>1</v>
      </c>
      <c r="N510" s="236">
        <v>11</v>
      </c>
      <c r="O510" s="236">
        <v>0</v>
      </c>
      <c r="P510" s="236">
        <v>1</v>
      </c>
      <c r="Q510" s="236">
        <v>1</v>
      </c>
      <c r="R510" s="236">
        <v>1</v>
      </c>
      <c r="S510" s="236">
        <v>1</v>
      </c>
      <c r="T510" s="236">
        <v>1</v>
      </c>
      <c r="U510" s="236">
        <v>1</v>
      </c>
      <c r="V510" s="236">
        <v>1</v>
      </c>
      <c r="W510" s="236">
        <v>1</v>
      </c>
      <c r="X510" s="236">
        <v>1</v>
      </c>
      <c r="Y510" s="236">
        <v>1</v>
      </c>
      <c r="Z510" s="236">
        <v>1</v>
      </c>
      <c r="AA510" s="236">
        <v>11</v>
      </c>
      <c r="AB510" s="236">
        <v>0</v>
      </c>
      <c r="AC510" s="236">
        <v>1</v>
      </c>
      <c r="AD510" s="236">
        <v>1</v>
      </c>
      <c r="AE510" s="236">
        <v>1</v>
      </c>
      <c r="AF510" s="236">
        <v>1</v>
      </c>
      <c r="AG510" s="236">
        <v>1</v>
      </c>
      <c r="AH510" s="236">
        <v>1</v>
      </c>
      <c r="AI510" s="236">
        <v>1</v>
      </c>
      <c r="AJ510" s="236">
        <v>1</v>
      </c>
      <c r="AK510" s="236">
        <v>1</v>
      </c>
      <c r="AL510" s="236">
        <v>1</v>
      </c>
      <c r="AM510" s="236">
        <v>1</v>
      </c>
      <c r="AN510" s="236">
        <v>11</v>
      </c>
      <c r="AO510" s="236">
        <v>0</v>
      </c>
      <c r="AP510" s="236">
        <v>1</v>
      </c>
      <c r="AQ510" s="236">
        <v>1</v>
      </c>
      <c r="AR510" s="236">
        <v>1</v>
      </c>
      <c r="AS510" s="236">
        <v>1</v>
      </c>
      <c r="AT510" s="236">
        <v>1</v>
      </c>
      <c r="AU510" s="236">
        <v>1</v>
      </c>
      <c r="AV510" s="236">
        <v>1</v>
      </c>
      <c r="AW510" s="236">
        <v>1</v>
      </c>
      <c r="AX510" s="236">
        <v>1</v>
      </c>
      <c r="AY510" s="236">
        <v>1</v>
      </c>
      <c r="AZ510" s="236">
        <v>1</v>
      </c>
      <c r="BA510" s="236">
        <v>11</v>
      </c>
      <c r="BB510" s="236">
        <v>0</v>
      </c>
      <c r="BC510" s="236">
        <v>1</v>
      </c>
      <c r="BD510" s="236">
        <v>1</v>
      </c>
      <c r="BE510" s="236">
        <v>1</v>
      </c>
      <c r="BF510" s="236">
        <v>1</v>
      </c>
      <c r="BG510" s="236">
        <v>1</v>
      </c>
      <c r="BH510" s="236">
        <v>1</v>
      </c>
      <c r="BI510" s="236">
        <v>1</v>
      </c>
      <c r="BJ510" s="236">
        <v>1</v>
      </c>
      <c r="BK510" s="236">
        <v>1</v>
      </c>
      <c r="BL510" s="236">
        <v>1</v>
      </c>
      <c r="BM510" s="236">
        <v>1</v>
      </c>
      <c r="BN510" s="236">
        <v>11</v>
      </c>
      <c r="BO510" s="236">
        <v>0</v>
      </c>
      <c r="BP510" s="236">
        <v>1</v>
      </c>
      <c r="BQ510" s="236">
        <v>1</v>
      </c>
      <c r="BR510" s="236">
        <v>1</v>
      </c>
      <c r="BS510" s="236">
        <v>1</v>
      </c>
      <c r="BT510" s="236">
        <v>1</v>
      </c>
      <c r="BU510" s="236">
        <v>1</v>
      </c>
      <c r="BV510" s="236">
        <v>1</v>
      </c>
      <c r="BW510" s="236">
        <v>1</v>
      </c>
      <c r="BX510" s="236">
        <v>1</v>
      </c>
      <c r="BY510" s="236">
        <v>1</v>
      </c>
      <c r="BZ510" s="236">
        <v>1</v>
      </c>
      <c r="CA510" s="236">
        <v>11</v>
      </c>
      <c r="CB510" s="236">
        <v>0</v>
      </c>
      <c r="CC510" s="236">
        <v>1</v>
      </c>
      <c r="CD510" s="236">
        <v>1</v>
      </c>
      <c r="CE510" s="236">
        <v>1</v>
      </c>
      <c r="CF510" s="236">
        <v>1</v>
      </c>
      <c r="CG510" s="236">
        <v>1</v>
      </c>
      <c r="CH510" s="236">
        <v>1</v>
      </c>
      <c r="CI510" s="236">
        <v>1</v>
      </c>
      <c r="CJ510" s="236">
        <v>1</v>
      </c>
      <c r="CK510" s="236">
        <v>1</v>
      </c>
      <c r="CL510" s="236">
        <v>1</v>
      </c>
      <c r="CM510" s="236">
        <v>1</v>
      </c>
      <c r="CN510" s="236">
        <v>11</v>
      </c>
      <c r="CO510" s="236">
        <v>0</v>
      </c>
      <c r="CP510" s="236">
        <v>1</v>
      </c>
      <c r="CQ510" s="236">
        <v>1</v>
      </c>
      <c r="CR510" s="236">
        <v>1</v>
      </c>
      <c r="CS510" s="236">
        <v>1</v>
      </c>
      <c r="CT510" s="236">
        <v>1</v>
      </c>
      <c r="CU510" s="236">
        <v>1</v>
      </c>
      <c r="CV510" s="236">
        <v>1</v>
      </c>
      <c r="CW510" s="236">
        <v>1</v>
      </c>
      <c r="CX510" s="236">
        <v>1</v>
      </c>
      <c r="CY510" s="236">
        <v>1</v>
      </c>
      <c r="CZ510" s="236">
        <v>1</v>
      </c>
      <c r="DA510" s="236">
        <v>11</v>
      </c>
    </row>
    <row r="511" spans="1:105">
      <c r="A511" s="242" t="s">
        <v>1824</v>
      </c>
      <c r="B511" s="236">
        <v>0</v>
      </c>
      <c r="C511" s="236">
        <v>1</v>
      </c>
      <c r="D511" s="236">
        <v>2</v>
      </c>
      <c r="E511" s="236">
        <v>3</v>
      </c>
      <c r="F511" s="236">
        <v>4</v>
      </c>
      <c r="G511" s="236">
        <v>5</v>
      </c>
      <c r="H511" s="236">
        <v>6</v>
      </c>
      <c r="I511" s="236">
        <v>7</v>
      </c>
      <c r="J511" s="236">
        <v>8</v>
      </c>
      <c r="K511" s="236">
        <v>9</v>
      </c>
      <c r="L511" s="236">
        <v>10</v>
      </c>
      <c r="M511" s="236">
        <v>11</v>
      </c>
      <c r="N511" s="236">
        <v>66</v>
      </c>
      <c r="O511" s="236">
        <v>0</v>
      </c>
      <c r="P511" s="236">
        <v>1</v>
      </c>
      <c r="Q511" s="236">
        <v>2</v>
      </c>
      <c r="R511" s="236">
        <v>3</v>
      </c>
      <c r="S511" s="236">
        <v>4</v>
      </c>
      <c r="T511" s="236">
        <v>5</v>
      </c>
      <c r="U511" s="236">
        <v>6</v>
      </c>
      <c r="V511" s="236">
        <v>7</v>
      </c>
      <c r="W511" s="236">
        <v>8</v>
      </c>
      <c r="X511" s="236">
        <v>9</v>
      </c>
      <c r="Y511" s="236">
        <v>10</v>
      </c>
      <c r="Z511" s="236">
        <v>11</v>
      </c>
      <c r="AA511" s="236">
        <v>66</v>
      </c>
      <c r="AB511" s="236">
        <v>0</v>
      </c>
      <c r="AC511" s="236">
        <v>1</v>
      </c>
      <c r="AD511" s="236">
        <v>2</v>
      </c>
      <c r="AE511" s="236">
        <v>3</v>
      </c>
      <c r="AF511" s="236">
        <v>4</v>
      </c>
      <c r="AG511" s="236">
        <v>5</v>
      </c>
      <c r="AH511" s="236">
        <v>6</v>
      </c>
      <c r="AI511" s="236">
        <v>7</v>
      </c>
      <c r="AJ511" s="236">
        <v>8</v>
      </c>
      <c r="AK511" s="236">
        <v>9</v>
      </c>
      <c r="AL511" s="236">
        <v>10</v>
      </c>
      <c r="AM511" s="236">
        <v>11</v>
      </c>
      <c r="AN511" s="236">
        <v>66</v>
      </c>
      <c r="AO511" s="236">
        <v>0</v>
      </c>
      <c r="AP511" s="236">
        <v>1</v>
      </c>
      <c r="AQ511" s="236">
        <v>2</v>
      </c>
      <c r="AR511" s="236">
        <v>3</v>
      </c>
      <c r="AS511" s="236">
        <v>4</v>
      </c>
      <c r="AT511" s="236">
        <v>5</v>
      </c>
      <c r="AU511" s="236">
        <v>6</v>
      </c>
      <c r="AV511" s="236">
        <v>7</v>
      </c>
      <c r="AW511" s="236">
        <v>8</v>
      </c>
      <c r="AX511" s="236">
        <v>9</v>
      </c>
      <c r="AY511" s="236">
        <v>10</v>
      </c>
      <c r="AZ511" s="236">
        <v>11</v>
      </c>
      <c r="BA511" s="236">
        <v>66</v>
      </c>
      <c r="BB511" s="236">
        <v>0</v>
      </c>
      <c r="BC511" s="236">
        <v>1</v>
      </c>
      <c r="BD511" s="236">
        <v>2</v>
      </c>
      <c r="BE511" s="236">
        <v>3</v>
      </c>
      <c r="BF511" s="236">
        <v>4</v>
      </c>
      <c r="BG511" s="236">
        <v>5</v>
      </c>
      <c r="BH511" s="236">
        <v>6</v>
      </c>
      <c r="BI511" s="236">
        <v>7</v>
      </c>
      <c r="BJ511" s="236">
        <v>8</v>
      </c>
      <c r="BK511" s="236">
        <v>9</v>
      </c>
      <c r="BL511" s="236">
        <v>10</v>
      </c>
      <c r="BM511" s="236">
        <v>11</v>
      </c>
      <c r="BN511" s="236">
        <v>66</v>
      </c>
      <c r="BO511" s="236">
        <v>0</v>
      </c>
      <c r="BP511" s="236">
        <v>1</v>
      </c>
      <c r="BQ511" s="236">
        <v>2</v>
      </c>
      <c r="BR511" s="236">
        <v>3</v>
      </c>
      <c r="BS511" s="236">
        <v>4</v>
      </c>
      <c r="BT511" s="236">
        <v>5</v>
      </c>
      <c r="BU511" s="236">
        <v>6</v>
      </c>
      <c r="BV511" s="236">
        <v>7</v>
      </c>
      <c r="BW511" s="236">
        <v>8</v>
      </c>
      <c r="BX511" s="236">
        <v>9</v>
      </c>
      <c r="BY511" s="236">
        <v>10</v>
      </c>
      <c r="BZ511" s="236">
        <v>11</v>
      </c>
      <c r="CA511" s="236">
        <v>66</v>
      </c>
      <c r="CB511" s="236">
        <v>0</v>
      </c>
      <c r="CC511" s="236">
        <v>1</v>
      </c>
      <c r="CD511" s="236">
        <v>2</v>
      </c>
      <c r="CE511" s="236">
        <v>3</v>
      </c>
      <c r="CF511" s="236">
        <v>4</v>
      </c>
      <c r="CG511" s="236">
        <v>5</v>
      </c>
      <c r="CH511" s="236">
        <v>6</v>
      </c>
      <c r="CI511" s="236">
        <v>7</v>
      </c>
      <c r="CJ511" s="236">
        <v>8</v>
      </c>
      <c r="CK511" s="236">
        <v>9</v>
      </c>
      <c r="CL511" s="236">
        <v>10</v>
      </c>
      <c r="CM511" s="236">
        <v>11</v>
      </c>
      <c r="CN511" s="236">
        <v>66</v>
      </c>
      <c r="CO511" s="236">
        <v>0</v>
      </c>
      <c r="CP511" s="236">
        <v>1</v>
      </c>
      <c r="CQ511" s="236">
        <v>2</v>
      </c>
      <c r="CR511" s="236">
        <v>3</v>
      </c>
      <c r="CS511" s="236">
        <v>4</v>
      </c>
      <c r="CT511" s="236">
        <v>5</v>
      </c>
      <c r="CU511" s="236">
        <v>6</v>
      </c>
      <c r="CV511" s="236">
        <v>7</v>
      </c>
      <c r="CW511" s="236">
        <v>8</v>
      </c>
      <c r="CX511" s="236">
        <v>9</v>
      </c>
      <c r="CY511" s="236">
        <v>10</v>
      </c>
      <c r="CZ511" s="236">
        <v>11</v>
      </c>
      <c r="DA511" s="236">
        <v>66</v>
      </c>
    </row>
    <row r="512" spans="1:105">
      <c r="A512" s="242" t="s">
        <v>1825</v>
      </c>
      <c r="B512" s="236">
        <v>0</v>
      </c>
      <c r="C512" s="236">
        <v>0</v>
      </c>
      <c r="D512" s="236">
        <v>0</v>
      </c>
      <c r="E512" s="236">
        <v>0</v>
      </c>
      <c r="F512" s="236">
        <v>0</v>
      </c>
      <c r="G512" s="236">
        <v>0</v>
      </c>
      <c r="H512" s="236">
        <v>0</v>
      </c>
      <c r="I512" s="236">
        <v>0</v>
      </c>
      <c r="J512" s="236">
        <v>0</v>
      </c>
      <c r="K512" s="236">
        <v>0</v>
      </c>
      <c r="L512" s="236">
        <v>0</v>
      </c>
      <c r="M512" s="236">
        <v>0</v>
      </c>
      <c r="N512" s="236">
        <v>0</v>
      </c>
      <c r="O512" s="236">
        <v>0</v>
      </c>
      <c r="P512" s="236">
        <v>0</v>
      </c>
      <c r="Q512" s="236">
        <v>0</v>
      </c>
      <c r="R512" s="236">
        <v>0</v>
      </c>
      <c r="S512" s="236">
        <v>0</v>
      </c>
      <c r="T512" s="236">
        <v>0</v>
      </c>
      <c r="U512" s="236">
        <v>0</v>
      </c>
      <c r="V512" s="236">
        <v>0</v>
      </c>
      <c r="W512" s="236">
        <v>0</v>
      </c>
      <c r="X512" s="236">
        <v>0</v>
      </c>
      <c r="Y512" s="236">
        <v>0</v>
      </c>
      <c r="Z512" s="236">
        <v>0</v>
      </c>
      <c r="AA512" s="236">
        <v>0</v>
      </c>
      <c r="AB512" s="236">
        <v>0</v>
      </c>
      <c r="AC512" s="236">
        <v>0</v>
      </c>
      <c r="AD512" s="236">
        <v>0</v>
      </c>
      <c r="AE512" s="236">
        <v>0</v>
      </c>
      <c r="AF512" s="236">
        <v>0</v>
      </c>
      <c r="AG512" s="236">
        <v>0</v>
      </c>
      <c r="AH512" s="236">
        <v>0</v>
      </c>
      <c r="AI512" s="236">
        <v>0</v>
      </c>
      <c r="AJ512" s="236">
        <v>0</v>
      </c>
      <c r="AK512" s="236">
        <v>0</v>
      </c>
      <c r="AL512" s="236">
        <v>5.4519999151428503E-3</v>
      </c>
      <c r="AM512" s="236">
        <v>1.0903999830285701E-2</v>
      </c>
      <c r="AN512" s="236">
        <v>1.0903999830285701E-2</v>
      </c>
      <c r="AO512" s="236">
        <v>0</v>
      </c>
      <c r="AP512" s="236">
        <v>0</v>
      </c>
      <c r="AQ512" s="236">
        <v>0</v>
      </c>
      <c r="AR512" s="236">
        <v>0</v>
      </c>
      <c r="AS512" s="236">
        <v>0</v>
      </c>
      <c r="AT512" s="236">
        <v>0</v>
      </c>
      <c r="AU512" s="236">
        <v>0</v>
      </c>
      <c r="AV512" s="236">
        <v>0</v>
      </c>
      <c r="AW512" s="236">
        <v>0</v>
      </c>
      <c r="AX512" s="236">
        <v>0</v>
      </c>
      <c r="AY512" s="236">
        <v>0</v>
      </c>
      <c r="AZ512" s="236">
        <v>0</v>
      </c>
      <c r="BA512" s="236">
        <v>0</v>
      </c>
      <c r="BB512" s="236">
        <v>0</v>
      </c>
      <c r="BC512" s="236">
        <v>0</v>
      </c>
      <c r="BD512" s="236">
        <v>0</v>
      </c>
      <c r="BE512" s="236">
        <v>0</v>
      </c>
      <c r="BF512" s="236">
        <v>0</v>
      </c>
      <c r="BG512" s="236">
        <v>0</v>
      </c>
      <c r="BH512" s="236">
        <v>0</v>
      </c>
      <c r="BI512" s="236">
        <v>0</v>
      </c>
      <c r="BJ512" s="236">
        <v>0</v>
      </c>
      <c r="BK512" s="236">
        <v>0</v>
      </c>
      <c r="BL512" s="236">
        <v>0</v>
      </c>
      <c r="BM512" s="236">
        <v>0</v>
      </c>
      <c r="BN512" s="236">
        <v>0</v>
      </c>
      <c r="BO512" s="236">
        <v>0</v>
      </c>
      <c r="BP512" s="236">
        <v>0</v>
      </c>
      <c r="BQ512" s="236">
        <v>0</v>
      </c>
      <c r="BR512" s="236">
        <v>0</v>
      </c>
      <c r="BS512" s="236">
        <v>0</v>
      </c>
      <c r="BT512" s="236">
        <v>0</v>
      </c>
      <c r="BU512" s="236">
        <v>0</v>
      </c>
      <c r="BV512" s="236">
        <v>0</v>
      </c>
      <c r="BW512" s="236">
        <v>0</v>
      </c>
      <c r="BX512" s="236">
        <v>0</v>
      </c>
      <c r="BY512" s="236">
        <v>0</v>
      </c>
      <c r="BZ512" s="236">
        <v>0</v>
      </c>
      <c r="CA512" s="236">
        <v>0</v>
      </c>
      <c r="CB512" s="236">
        <v>0</v>
      </c>
      <c r="CC512" s="236">
        <v>0</v>
      </c>
      <c r="CD512" s="236">
        <v>0</v>
      </c>
      <c r="CE512" s="236">
        <v>0</v>
      </c>
      <c r="CF512" s="236">
        <v>0</v>
      </c>
      <c r="CG512" s="236">
        <v>0</v>
      </c>
      <c r="CH512" s="236">
        <v>0</v>
      </c>
      <c r="CI512" s="236">
        <v>0</v>
      </c>
      <c r="CJ512" s="236">
        <v>0</v>
      </c>
      <c r="CK512" s="236">
        <v>0</v>
      </c>
      <c r="CL512" s="236">
        <v>0</v>
      </c>
      <c r="CM512" s="236">
        <v>0</v>
      </c>
      <c r="CN512" s="236">
        <v>0</v>
      </c>
      <c r="CO512" s="236">
        <v>0</v>
      </c>
      <c r="CP512" s="236">
        <v>0</v>
      </c>
      <c r="CQ512" s="236">
        <v>0</v>
      </c>
      <c r="CR512" s="236">
        <v>0</v>
      </c>
      <c r="CS512" s="236">
        <v>0</v>
      </c>
      <c r="CT512" s="236">
        <v>0</v>
      </c>
      <c r="CU512" s="236">
        <v>0</v>
      </c>
      <c r="CV512" s="236">
        <v>0</v>
      </c>
      <c r="CW512" s="236">
        <v>0</v>
      </c>
      <c r="CX512" s="236">
        <v>0</v>
      </c>
      <c r="CY512" s="236">
        <v>0</v>
      </c>
      <c r="CZ512" s="236">
        <v>0</v>
      </c>
      <c r="DA512" s="236">
        <v>0</v>
      </c>
    </row>
    <row r="513" spans="1:105">
      <c r="A513" s="242" t="s">
        <v>1728</v>
      </c>
      <c r="B513" s="236">
        <v>0</v>
      </c>
      <c r="C513" s="236">
        <v>0</v>
      </c>
      <c r="D513" s="236">
        <v>0</v>
      </c>
      <c r="E513" s="236">
        <v>0</v>
      </c>
      <c r="F513" s="236">
        <v>0</v>
      </c>
      <c r="G513" s="236">
        <v>0</v>
      </c>
      <c r="H513" s="236">
        <v>0</v>
      </c>
      <c r="I513" s="236">
        <v>0</v>
      </c>
      <c r="J513" s="236">
        <v>0</v>
      </c>
      <c r="K513" s="236">
        <v>0</v>
      </c>
      <c r="L513" s="236">
        <v>0</v>
      </c>
      <c r="M513" s="236">
        <v>0</v>
      </c>
      <c r="N513" s="236">
        <v>0</v>
      </c>
      <c r="O513" s="236">
        <v>0</v>
      </c>
      <c r="P513" s="236">
        <v>0</v>
      </c>
      <c r="Q513" s="236">
        <v>0</v>
      </c>
      <c r="R513" s="236">
        <v>0</v>
      </c>
      <c r="S513" s="236">
        <v>0</v>
      </c>
      <c r="T513" s="236">
        <v>0</v>
      </c>
      <c r="U513" s="236">
        <v>0</v>
      </c>
      <c r="V513" s="236">
        <v>0</v>
      </c>
      <c r="W513" s="236">
        <v>0</v>
      </c>
      <c r="X513" s="236">
        <v>0</v>
      </c>
      <c r="Y513" s="236">
        <v>0</v>
      </c>
      <c r="Z513" s="236">
        <v>0</v>
      </c>
      <c r="AA513" s="236">
        <v>0</v>
      </c>
      <c r="AB513" s="236">
        <v>0</v>
      </c>
      <c r="AC513" s="236">
        <v>0</v>
      </c>
      <c r="AD513" s="236">
        <v>0</v>
      </c>
      <c r="AE513" s="236">
        <v>0</v>
      </c>
      <c r="AF513" s="236">
        <v>0</v>
      </c>
      <c r="AG513" s="236">
        <v>0</v>
      </c>
      <c r="AH513" s="236">
        <v>0</v>
      </c>
      <c r="AI513" s="236">
        <v>0</v>
      </c>
      <c r="AJ513" s="236">
        <v>0</v>
      </c>
      <c r="AK513" s="236">
        <v>0</v>
      </c>
      <c r="AL513" s="236">
        <v>0</v>
      </c>
      <c r="AM513" s="236">
        <v>0</v>
      </c>
      <c r="AN513" s="236">
        <v>0</v>
      </c>
      <c r="AO513" s="236">
        <v>0</v>
      </c>
      <c r="AP513" s="236">
        <v>0</v>
      </c>
      <c r="AQ513" s="236">
        <v>0</v>
      </c>
      <c r="AR513" s="236">
        <v>0</v>
      </c>
      <c r="AS513" s="236">
        <v>0</v>
      </c>
      <c r="AT513" s="236">
        <v>0</v>
      </c>
      <c r="AU513" s="236">
        <v>0</v>
      </c>
      <c r="AV513" s="236">
        <v>0</v>
      </c>
      <c r="AW513" s="236">
        <v>0</v>
      </c>
      <c r="AX513" s="236">
        <v>0</v>
      </c>
      <c r="AY513" s="236">
        <v>0</v>
      </c>
      <c r="AZ513" s="236">
        <v>0</v>
      </c>
      <c r="BA513" s="236">
        <v>0</v>
      </c>
      <c r="BB513" s="236">
        <v>0</v>
      </c>
      <c r="BC513" s="236">
        <v>0</v>
      </c>
      <c r="BD513" s="236">
        <v>0</v>
      </c>
      <c r="BE513" s="236">
        <v>0</v>
      </c>
      <c r="BF513" s="236">
        <v>0</v>
      </c>
      <c r="BG513" s="236">
        <v>0</v>
      </c>
      <c r="BH513" s="236">
        <v>0</v>
      </c>
      <c r="BI513" s="236">
        <v>0</v>
      </c>
      <c r="BJ513" s="236">
        <v>0</v>
      </c>
      <c r="BK513" s="236">
        <v>0</v>
      </c>
      <c r="BL513" s="236">
        <v>0</v>
      </c>
      <c r="BM513" s="236">
        <v>0</v>
      </c>
      <c r="BN513" s="236">
        <v>0</v>
      </c>
      <c r="BO513" s="236">
        <v>0</v>
      </c>
      <c r="BP513" s="236">
        <v>0</v>
      </c>
      <c r="BQ513" s="236">
        <v>0</v>
      </c>
      <c r="BR513" s="236">
        <v>0</v>
      </c>
      <c r="BS513" s="236">
        <v>0</v>
      </c>
      <c r="BT513" s="236">
        <v>0</v>
      </c>
      <c r="BU513" s="236">
        <v>0</v>
      </c>
      <c r="BV513" s="236">
        <v>0</v>
      </c>
      <c r="BW513" s="236">
        <v>0</v>
      </c>
      <c r="BX513" s="236">
        <v>0</v>
      </c>
      <c r="BY513" s="236">
        <v>0</v>
      </c>
      <c r="BZ513" s="236">
        <v>0</v>
      </c>
      <c r="CA513" s="236">
        <v>0</v>
      </c>
      <c r="CB513" s="236">
        <v>0</v>
      </c>
      <c r="CC513" s="236">
        <v>0</v>
      </c>
      <c r="CD513" s="236">
        <v>0</v>
      </c>
      <c r="CE513" s="236">
        <v>0</v>
      </c>
      <c r="CF513" s="236">
        <v>0</v>
      </c>
      <c r="CG513" s="236">
        <v>0</v>
      </c>
      <c r="CH513" s="236">
        <v>0</v>
      </c>
      <c r="CI513" s="236">
        <v>0</v>
      </c>
      <c r="CJ513" s="236">
        <v>0</v>
      </c>
      <c r="CK513" s="236">
        <v>0</v>
      </c>
      <c r="CL513" s="236">
        <v>0</v>
      </c>
      <c r="CM513" s="236">
        <v>0</v>
      </c>
      <c r="CN513" s="236">
        <v>0</v>
      </c>
      <c r="CO513" s="236">
        <v>0</v>
      </c>
      <c r="CP513" s="236">
        <v>0</v>
      </c>
      <c r="CQ513" s="236">
        <v>0</v>
      </c>
      <c r="CR513" s="236">
        <v>0</v>
      </c>
      <c r="CS513" s="236">
        <v>0</v>
      </c>
      <c r="CT513" s="236">
        <v>0</v>
      </c>
      <c r="CU513" s="236">
        <v>0</v>
      </c>
      <c r="CV513" s="236">
        <v>0</v>
      </c>
      <c r="CW513" s="236">
        <v>0</v>
      </c>
      <c r="CX513" s="236">
        <v>0</v>
      </c>
      <c r="CY513" s="236">
        <v>0</v>
      </c>
      <c r="CZ513" s="236">
        <v>0</v>
      </c>
      <c r="DA513" s="236">
        <v>0</v>
      </c>
    </row>
    <row r="514" spans="1:105">
      <c r="A514" s="242" t="s">
        <v>1826</v>
      </c>
      <c r="B514" s="236">
        <v>0</v>
      </c>
      <c r="C514" s="236">
        <v>1</v>
      </c>
      <c r="D514" s="236">
        <v>2</v>
      </c>
      <c r="E514" s="236">
        <v>3</v>
      </c>
      <c r="F514" s="236">
        <v>4</v>
      </c>
      <c r="G514" s="236">
        <v>5</v>
      </c>
      <c r="H514" s="236">
        <v>6</v>
      </c>
      <c r="I514" s="236">
        <v>7</v>
      </c>
      <c r="J514" s="236">
        <v>8</v>
      </c>
      <c r="K514" s="236">
        <v>9</v>
      </c>
      <c r="L514" s="236">
        <v>10</v>
      </c>
      <c r="M514" s="236">
        <v>11</v>
      </c>
      <c r="N514" s="236">
        <v>66</v>
      </c>
      <c r="O514" s="236">
        <v>0</v>
      </c>
      <c r="P514" s="236">
        <v>1</v>
      </c>
      <c r="Q514" s="236">
        <v>2</v>
      </c>
      <c r="R514" s="236">
        <v>3</v>
      </c>
      <c r="S514" s="236">
        <v>4</v>
      </c>
      <c r="T514" s="236">
        <v>5</v>
      </c>
      <c r="U514" s="236">
        <v>6</v>
      </c>
      <c r="V514" s="236">
        <v>7</v>
      </c>
      <c r="W514" s="236">
        <v>8</v>
      </c>
      <c r="X514" s="236">
        <v>9</v>
      </c>
      <c r="Y514" s="236">
        <v>10</v>
      </c>
      <c r="Z514" s="236">
        <v>11</v>
      </c>
      <c r="AA514" s="236">
        <v>66</v>
      </c>
      <c r="AB514" s="236">
        <v>0</v>
      </c>
      <c r="AC514" s="236">
        <v>1</v>
      </c>
      <c r="AD514" s="236">
        <v>2</v>
      </c>
      <c r="AE514" s="236">
        <v>3</v>
      </c>
      <c r="AF514" s="236">
        <v>4</v>
      </c>
      <c r="AG514" s="236">
        <v>5</v>
      </c>
      <c r="AH514" s="236">
        <v>6</v>
      </c>
      <c r="AI514" s="236">
        <v>7</v>
      </c>
      <c r="AJ514" s="236">
        <v>8</v>
      </c>
      <c r="AK514" s="236">
        <v>9</v>
      </c>
      <c r="AL514" s="236">
        <v>10</v>
      </c>
      <c r="AM514" s="236">
        <v>11</v>
      </c>
      <c r="AN514" s="236">
        <v>66</v>
      </c>
      <c r="AO514" s="236">
        <v>0</v>
      </c>
      <c r="AP514" s="236">
        <v>1</v>
      </c>
      <c r="AQ514" s="236">
        <v>2</v>
      </c>
      <c r="AR514" s="236">
        <v>3</v>
      </c>
      <c r="AS514" s="236">
        <v>4</v>
      </c>
      <c r="AT514" s="236">
        <v>5</v>
      </c>
      <c r="AU514" s="236">
        <v>6</v>
      </c>
      <c r="AV514" s="236">
        <v>7</v>
      </c>
      <c r="AW514" s="236">
        <v>8</v>
      </c>
      <c r="AX514" s="236">
        <v>9</v>
      </c>
      <c r="AY514" s="236">
        <v>10</v>
      </c>
      <c r="AZ514" s="236">
        <v>11</v>
      </c>
      <c r="BA514" s="236">
        <v>66</v>
      </c>
      <c r="BB514" s="236">
        <v>0</v>
      </c>
      <c r="BC514" s="236">
        <v>1</v>
      </c>
      <c r="BD514" s="236">
        <v>2</v>
      </c>
      <c r="BE514" s="236">
        <v>3</v>
      </c>
      <c r="BF514" s="236">
        <v>4</v>
      </c>
      <c r="BG514" s="236">
        <v>5</v>
      </c>
      <c r="BH514" s="236">
        <v>6</v>
      </c>
      <c r="BI514" s="236">
        <v>7</v>
      </c>
      <c r="BJ514" s="236">
        <v>8</v>
      </c>
      <c r="BK514" s="236">
        <v>9</v>
      </c>
      <c r="BL514" s="236">
        <v>10</v>
      </c>
      <c r="BM514" s="236">
        <v>11</v>
      </c>
      <c r="BN514" s="236">
        <v>66</v>
      </c>
      <c r="BO514" s="236">
        <v>0</v>
      </c>
      <c r="BP514" s="236">
        <v>1</v>
      </c>
      <c r="BQ514" s="236">
        <v>2</v>
      </c>
      <c r="BR514" s="236">
        <v>3</v>
      </c>
      <c r="BS514" s="236">
        <v>4</v>
      </c>
      <c r="BT514" s="236">
        <v>5</v>
      </c>
      <c r="BU514" s="236">
        <v>6</v>
      </c>
      <c r="BV514" s="236">
        <v>7</v>
      </c>
      <c r="BW514" s="236">
        <v>8</v>
      </c>
      <c r="BX514" s="236">
        <v>9</v>
      </c>
      <c r="BY514" s="236">
        <v>10</v>
      </c>
      <c r="BZ514" s="236">
        <v>11</v>
      </c>
      <c r="CA514" s="236">
        <v>66</v>
      </c>
      <c r="CB514" s="236">
        <v>0</v>
      </c>
      <c r="CC514" s="236">
        <v>1</v>
      </c>
      <c r="CD514" s="236">
        <v>2</v>
      </c>
      <c r="CE514" s="236">
        <v>3</v>
      </c>
      <c r="CF514" s="236">
        <v>4</v>
      </c>
      <c r="CG514" s="236">
        <v>5</v>
      </c>
      <c r="CH514" s="236">
        <v>6</v>
      </c>
      <c r="CI514" s="236">
        <v>7</v>
      </c>
      <c r="CJ514" s="236">
        <v>8</v>
      </c>
      <c r="CK514" s="236">
        <v>9</v>
      </c>
      <c r="CL514" s="236">
        <v>10</v>
      </c>
      <c r="CM514" s="236">
        <v>11</v>
      </c>
      <c r="CN514" s="236">
        <v>66</v>
      </c>
      <c r="CO514" s="236">
        <v>0</v>
      </c>
      <c r="CP514" s="236">
        <v>1</v>
      </c>
      <c r="CQ514" s="236">
        <v>2</v>
      </c>
      <c r="CR514" s="236">
        <v>3</v>
      </c>
      <c r="CS514" s="236">
        <v>4</v>
      </c>
      <c r="CT514" s="236">
        <v>5</v>
      </c>
      <c r="CU514" s="236">
        <v>6</v>
      </c>
      <c r="CV514" s="236">
        <v>7</v>
      </c>
      <c r="CW514" s="236">
        <v>8</v>
      </c>
      <c r="CX514" s="236">
        <v>9</v>
      </c>
      <c r="CY514" s="236">
        <v>10</v>
      </c>
      <c r="CZ514" s="236">
        <v>11</v>
      </c>
      <c r="DA514" s="236">
        <v>66</v>
      </c>
    </row>
    <row r="515" spans="1:105">
      <c r="A515" s="242" t="s">
        <v>1827</v>
      </c>
      <c r="B515" s="236">
        <v>0</v>
      </c>
      <c r="C515" s="236">
        <v>0</v>
      </c>
      <c r="D515" s="236">
        <v>0</v>
      </c>
      <c r="E515" s="236">
        <v>0</v>
      </c>
      <c r="F515" s="236">
        <v>0</v>
      </c>
      <c r="G515" s="236">
        <v>0</v>
      </c>
      <c r="H515" s="236">
        <v>0</v>
      </c>
      <c r="I515" s="236">
        <v>0</v>
      </c>
      <c r="J515" s="236">
        <v>0</v>
      </c>
      <c r="K515" s="236">
        <v>0</v>
      </c>
      <c r="L515" s="236">
        <v>0</v>
      </c>
      <c r="M515" s="236">
        <v>0</v>
      </c>
      <c r="N515" s="236">
        <v>0</v>
      </c>
      <c r="O515" s="236">
        <v>0</v>
      </c>
      <c r="P515" s="236">
        <v>0</v>
      </c>
      <c r="Q515" s="236">
        <v>0</v>
      </c>
      <c r="R515" s="236">
        <v>0</v>
      </c>
      <c r="S515" s="236">
        <v>0</v>
      </c>
      <c r="T515" s="236">
        <v>0</v>
      </c>
      <c r="U515" s="236">
        <v>0</v>
      </c>
      <c r="V515" s="236">
        <v>0</v>
      </c>
      <c r="W515" s="236">
        <v>0</v>
      </c>
      <c r="X515" s="236">
        <v>0</v>
      </c>
      <c r="Y515" s="236">
        <v>0</v>
      </c>
      <c r="Z515" s="236">
        <v>0</v>
      </c>
      <c r="AA515" s="236">
        <v>0</v>
      </c>
      <c r="AB515" s="236">
        <v>0</v>
      </c>
      <c r="AC515" s="236">
        <v>0</v>
      </c>
      <c r="AD515" s="236">
        <v>0</v>
      </c>
      <c r="AE515" s="236">
        <v>0</v>
      </c>
      <c r="AF515" s="236">
        <v>0</v>
      </c>
      <c r="AG515" s="236">
        <v>0</v>
      </c>
      <c r="AH515" s="236">
        <v>0</v>
      </c>
      <c r="AI515" s="236">
        <v>0</v>
      </c>
      <c r="AJ515" s="236">
        <v>0</v>
      </c>
      <c r="AK515" s="236">
        <v>0</v>
      </c>
      <c r="AL515" s="236">
        <v>5.4519999151428503E-3</v>
      </c>
      <c r="AM515" s="236">
        <v>1.0903999830285701E-2</v>
      </c>
      <c r="AN515" s="236">
        <v>1.63559997454285E-2</v>
      </c>
      <c r="AO515" s="236">
        <v>0</v>
      </c>
      <c r="AP515" s="236">
        <v>0</v>
      </c>
      <c r="AQ515" s="236">
        <v>0</v>
      </c>
      <c r="AR515" s="236">
        <v>0</v>
      </c>
      <c r="AS515" s="236">
        <v>0</v>
      </c>
      <c r="AT515" s="236">
        <v>0</v>
      </c>
      <c r="AU515" s="236">
        <v>0</v>
      </c>
      <c r="AV515" s="236">
        <v>0</v>
      </c>
      <c r="AW515" s="236">
        <v>0</v>
      </c>
      <c r="AX515" s="236">
        <v>0</v>
      </c>
      <c r="AY515" s="236">
        <v>0</v>
      </c>
      <c r="AZ515" s="236">
        <v>0</v>
      </c>
      <c r="BA515" s="236">
        <v>0</v>
      </c>
      <c r="BB515" s="236">
        <v>0</v>
      </c>
      <c r="BC515" s="236">
        <v>0</v>
      </c>
      <c r="BD515" s="236">
        <v>0</v>
      </c>
      <c r="BE515" s="236">
        <v>0</v>
      </c>
      <c r="BF515" s="236">
        <v>0</v>
      </c>
      <c r="BG515" s="236">
        <v>0</v>
      </c>
      <c r="BH515" s="236">
        <v>0</v>
      </c>
      <c r="BI515" s="236">
        <v>0</v>
      </c>
      <c r="BJ515" s="236">
        <v>0</v>
      </c>
      <c r="BK515" s="236">
        <v>0</v>
      </c>
      <c r="BL515" s="236">
        <v>0</v>
      </c>
      <c r="BM515" s="236">
        <v>0</v>
      </c>
      <c r="BN515" s="236">
        <v>0</v>
      </c>
      <c r="BO515" s="236">
        <v>0</v>
      </c>
      <c r="BP515" s="236">
        <v>0</v>
      </c>
      <c r="BQ515" s="236">
        <v>0</v>
      </c>
      <c r="BR515" s="236">
        <v>0</v>
      </c>
      <c r="BS515" s="236">
        <v>0</v>
      </c>
      <c r="BT515" s="236">
        <v>0</v>
      </c>
      <c r="BU515" s="236">
        <v>0</v>
      </c>
      <c r="BV515" s="236">
        <v>0</v>
      </c>
      <c r="BW515" s="236">
        <v>0</v>
      </c>
      <c r="BX515" s="236">
        <v>0</v>
      </c>
      <c r="BY515" s="236">
        <v>0</v>
      </c>
      <c r="BZ515" s="236">
        <v>0</v>
      </c>
      <c r="CA515" s="236">
        <v>0</v>
      </c>
      <c r="CB515" s="236">
        <v>0</v>
      </c>
      <c r="CC515" s="236">
        <v>0</v>
      </c>
      <c r="CD515" s="236">
        <v>0</v>
      </c>
      <c r="CE515" s="236">
        <v>0</v>
      </c>
      <c r="CF515" s="236">
        <v>0</v>
      </c>
      <c r="CG515" s="236">
        <v>0</v>
      </c>
      <c r="CH515" s="236">
        <v>0</v>
      </c>
      <c r="CI515" s="236">
        <v>0</v>
      </c>
      <c r="CJ515" s="236">
        <v>0</v>
      </c>
      <c r="CK515" s="236">
        <v>0</v>
      </c>
      <c r="CL515" s="236">
        <v>0</v>
      </c>
      <c r="CM515" s="236">
        <v>0</v>
      </c>
      <c r="CN515" s="236">
        <v>0</v>
      </c>
      <c r="CO515" s="236">
        <v>0</v>
      </c>
      <c r="CP515" s="236">
        <v>0</v>
      </c>
      <c r="CQ515" s="236">
        <v>0</v>
      </c>
      <c r="CR515" s="236">
        <v>0</v>
      </c>
      <c r="CS515" s="236">
        <v>0</v>
      </c>
      <c r="CT515" s="236">
        <v>0</v>
      </c>
      <c r="CU515" s="236">
        <v>0</v>
      </c>
      <c r="CV515" s="236">
        <v>0</v>
      </c>
      <c r="CW515" s="236">
        <v>0</v>
      </c>
      <c r="CX515" s="236">
        <v>0</v>
      </c>
      <c r="CY515" s="236">
        <v>0</v>
      </c>
      <c r="CZ515" s="236">
        <v>0</v>
      </c>
      <c r="DA515" s="236">
        <v>0</v>
      </c>
    </row>
    <row r="517" spans="1:105">
      <c r="A517" s="242" t="s">
        <v>1708</v>
      </c>
      <c r="B517" s="236">
        <v>1</v>
      </c>
      <c r="C517" s="236">
        <v>1</v>
      </c>
      <c r="D517" s="236">
        <v>1</v>
      </c>
      <c r="E517" s="236">
        <v>0</v>
      </c>
      <c r="F517" s="236">
        <v>0</v>
      </c>
      <c r="G517" s="236">
        <v>0</v>
      </c>
      <c r="H517" s="236">
        <v>0</v>
      </c>
      <c r="I517" s="236">
        <v>0</v>
      </c>
      <c r="J517" s="236">
        <v>0</v>
      </c>
      <c r="K517" s="236">
        <v>0</v>
      </c>
      <c r="L517" s="236">
        <v>0</v>
      </c>
      <c r="M517" s="236">
        <v>0</v>
      </c>
      <c r="N517" s="236">
        <v>3</v>
      </c>
      <c r="O517" s="236">
        <v>1</v>
      </c>
      <c r="P517" s="236">
        <v>1</v>
      </c>
      <c r="Q517" s="236">
        <v>1</v>
      </c>
      <c r="R517" s="236">
        <v>0</v>
      </c>
      <c r="S517" s="236">
        <v>0</v>
      </c>
      <c r="T517" s="236">
        <v>0</v>
      </c>
      <c r="U517" s="236">
        <v>0</v>
      </c>
      <c r="V517" s="236">
        <v>0</v>
      </c>
      <c r="W517" s="236">
        <v>0</v>
      </c>
      <c r="X517" s="236">
        <v>0</v>
      </c>
      <c r="Y517" s="236">
        <v>0</v>
      </c>
      <c r="Z517" s="236">
        <v>0</v>
      </c>
      <c r="AA517" s="236">
        <v>3</v>
      </c>
      <c r="AB517" s="236">
        <v>1</v>
      </c>
      <c r="AC517" s="236">
        <v>1</v>
      </c>
      <c r="AD517" s="236">
        <v>1</v>
      </c>
      <c r="AE517" s="236">
        <v>0</v>
      </c>
      <c r="AF517" s="236">
        <v>0</v>
      </c>
      <c r="AG517" s="236">
        <v>0</v>
      </c>
      <c r="AH517" s="236">
        <v>0</v>
      </c>
      <c r="AI517" s="236">
        <v>0</v>
      </c>
      <c r="AJ517" s="236">
        <v>0</v>
      </c>
      <c r="AK517" s="236">
        <v>0</v>
      </c>
      <c r="AL517" s="236">
        <v>0</v>
      </c>
      <c r="AM517" s="236">
        <v>0</v>
      </c>
      <c r="AN517" s="236">
        <v>3</v>
      </c>
      <c r="AO517" s="236">
        <v>1</v>
      </c>
      <c r="AP517" s="236">
        <v>1</v>
      </c>
      <c r="AQ517" s="236">
        <v>1</v>
      </c>
      <c r="AR517" s="236">
        <v>0</v>
      </c>
      <c r="AS517" s="236">
        <v>0</v>
      </c>
      <c r="AT517" s="236">
        <v>0</v>
      </c>
      <c r="AU517" s="236">
        <v>0</v>
      </c>
      <c r="AV517" s="236">
        <v>0</v>
      </c>
      <c r="AW517" s="236">
        <v>0</v>
      </c>
      <c r="AX517" s="236">
        <v>0</v>
      </c>
      <c r="AY517" s="236">
        <v>0</v>
      </c>
      <c r="AZ517" s="236">
        <v>0</v>
      </c>
      <c r="BA517" s="236">
        <v>3</v>
      </c>
      <c r="BB517" s="236">
        <v>1</v>
      </c>
      <c r="BC517" s="236">
        <v>1</v>
      </c>
      <c r="BD517" s="236">
        <v>1</v>
      </c>
      <c r="BE517" s="236">
        <v>0</v>
      </c>
      <c r="BF517" s="236">
        <v>0</v>
      </c>
      <c r="BG517" s="236">
        <v>0</v>
      </c>
      <c r="BH517" s="236">
        <v>0</v>
      </c>
      <c r="BI517" s="236">
        <v>0</v>
      </c>
      <c r="BJ517" s="236">
        <v>0</v>
      </c>
      <c r="BK517" s="236">
        <v>0</v>
      </c>
      <c r="BL517" s="236">
        <v>0</v>
      </c>
      <c r="BM517" s="236">
        <v>0</v>
      </c>
      <c r="BN517" s="236">
        <v>3</v>
      </c>
      <c r="BO517" s="236">
        <v>1</v>
      </c>
      <c r="BP517" s="236">
        <v>1</v>
      </c>
      <c r="BQ517" s="236">
        <v>1</v>
      </c>
      <c r="BR517" s="236">
        <v>0</v>
      </c>
      <c r="BS517" s="236">
        <v>0</v>
      </c>
      <c r="BT517" s="236">
        <v>0</v>
      </c>
      <c r="BU517" s="236">
        <v>0</v>
      </c>
      <c r="BV517" s="236">
        <v>0</v>
      </c>
      <c r="BW517" s="236">
        <v>0</v>
      </c>
      <c r="BX517" s="236">
        <v>0</v>
      </c>
      <c r="BY517" s="236">
        <v>0</v>
      </c>
      <c r="BZ517" s="236">
        <v>0</v>
      </c>
      <c r="CA517" s="236">
        <v>3</v>
      </c>
      <c r="CB517" s="236">
        <v>1</v>
      </c>
      <c r="CC517" s="236">
        <v>1</v>
      </c>
      <c r="CD517" s="236">
        <v>1</v>
      </c>
      <c r="CE517" s="236">
        <v>0</v>
      </c>
      <c r="CF517" s="236">
        <v>0</v>
      </c>
      <c r="CG517" s="236">
        <v>0</v>
      </c>
      <c r="CH517" s="236">
        <v>0</v>
      </c>
      <c r="CI517" s="236">
        <v>0</v>
      </c>
      <c r="CJ517" s="236">
        <v>0</v>
      </c>
      <c r="CK517" s="236">
        <v>0</v>
      </c>
      <c r="CL517" s="236">
        <v>0</v>
      </c>
      <c r="CM517" s="236">
        <v>0</v>
      </c>
      <c r="CN517" s="236">
        <v>3</v>
      </c>
      <c r="CO517" s="236">
        <v>1</v>
      </c>
      <c r="CP517" s="236">
        <v>1</v>
      </c>
      <c r="CQ517" s="236">
        <v>1</v>
      </c>
      <c r="CR517" s="236">
        <v>0</v>
      </c>
      <c r="CS517" s="236">
        <v>0</v>
      </c>
      <c r="CT517" s="236">
        <v>0</v>
      </c>
      <c r="CU517" s="236">
        <v>0</v>
      </c>
      <c r="CV517" s="236">
        <v>0</v>
      </c>
      <c r="CW517" s="236">
        <v>0</v>
      </c>
      <c r="CX517" s="236">
        <v>0</v>
      </c>
      <c r="CY517" s="236">
        <v>0</v>
      </c>
      <c r="CZ517" s="236">
        <v>0</v>
      </c>
      <c r="DA517" s="236">
        <v>3</v>
      </c>
    </row>
    <row r="518" spans="1:105">
      <c r="A518" s="242" t="s">
        <v>1828</v>
      </c>
      <c r="B518" s="236">
        <v>3</v>
      </c>
      <c r="C518" s="236">
        <v>3</v>
      </c>
      <c r="D518" s="236">
        <v>3</v>
      </c>
      <c r="E518" s="236">
        <v>0</v>
      </c>
      <c r="F518" s="236">
        <v>0</v>
      </c>
      <c r="G518" s="236">
        <v>0</v>
      </c>
      <c r="H518" s="236">
        <v>0</v>
      </c>
      <c r="I518" s="236">
        <v>0</v>
      </c>
      <c r="J518" s="236">
        <v>0</v>
      </c>
      <c r="K518" s="236">
        <v>0</v>
      </c>
      <c r="L518" s="236">
        <v>0</v>
      </c>
      <c r="M518" s="236">
        <v>0</v>
      </c>
      <c r="N518" s="236">
        <v>9</v>
      </c>
      <c r="O518" s="236">
        <v>3</v>
      </c>
      <c r="P518" s="236">
        <v>3</v>
      </c>
      <c r="Q518" s="236">
        <v>3</v>
      </c>
      <c r="R518" s="236">
        <v>0</v>
      </c>
      <c r="S518" s="236">
        <v>0</v>
      </c>
      <c r="T518" s="236">
        <v>0</v>
      </c>
      <c r="U518" s="236">
        <v>0</v>
      </c>
      <c r="V518" s="236">
        <v>0</v>
      </c>
      <c r="W518" s="236">
        <v>0</v>
      </c>
      <c r="X518" s="236">
        <v>0</v>
      </c>
      <c r="Y518" s="236">
        <v>0</v>
      </c>
      <c r="Z518" s="236">
        <v>0</v>
      </c>
      <c r="AA518" s="236">
        <v>9</v>
      </c>
      <c r="AB518" s="236">
        <v>3</v>
      </c>
      <c r="AC518" s="236">
        <v>3</v>
      </c>
      <c r="AD518" s="236">
        <v>3</v>
      </c>
      <c r="AE518" s="236">
        <v>0</v>
      </c>
      <c r="AF518" s="236">
        <v>0</v>
      </c>
      <c r="AG518" s="236">
        <v>0</v>
      </c>
      <c r="AH518" s="236">
        <v>0</v>
      </c>
      <c r="AI518" s="236">
        <v>0</v>
      </c>
      <c r="AJ518" s="236">
        <v>0</v>
      </c>
      <c r="AK518" s="236">
        <v>0</v>
      </c>
      <c r="AL518" s="236">
        <v>0</v>
      </c>
      <c r="AM518" s="236">
        <v>0</v>
      </c>
      <c r="AN518" s="236">
        <v>9</v>
      </c>
      <c r="AO518" s="236">
        <v>3</v>
      </c>
      <c r="AP518" s="236">
        <v>3</v>
      </c>
      <c r="AQ518" s="236">
        <v>3</v>
      </c>
      <c r="AR518" s="236">
        <v>0</v>
      </c>
      <c r="AS518" s="236">
        <v>0</v>
      </c>
      <c r="AT518" s="236">
        <v>0</v>
      </c>
      <c r="AU518" s="236">
        <v>0</v>
      </c>
      <c r="AV518" s="236">
        <v>0</v>
      </c>
      <c r="AW518" s="236">
        <v>0</v>
      </c>
      <c r="AX518" s="236">
        <v>0</v>
      </c>
      <c r="AY518" s="236">
        <v>0</v>
      </c>
      <c r="AZ518" s="236">
        <v>0</v>
      </c>
      <c r="BA518" s="236">
        <v>9</v>
      </c>
      <c r="BB518" s="236">
        <v>3</v>
      </c>
      <c r="BC518" s="236">
        <v>3</v>
      </c>
      <c r="BD518" s="236">
        <v>3</v>
      </c>
      <c r="BE518" s="236">
        <v>0</v>
      </c>
      <c r="BF518" s="236">
        <v>0</v>
      </c>
      <c r="BG518" s="236">
        <v>0</v>
      </c>
      <c r="BH518" s="236">
        <v>0</v>
      </c>
      <c r="BI518" s="236">
        <v>0</v>
      </c>
      <c r="BJ518" s="236">
        <v>0</v>
      </c>
      <c r="BK518" s="236">
        <v>0</v>
      </c>
      <c r="BL518" s="236">
        <v>0</v>
      </c>
      <c r="BM518" s="236">
        <v>0</v>
      </c>
      <c r="BN518" s="236">
        <v>9</v>
      </c>
      <c r="BO518" s="236">
        <v>3</v>
      </c>
      <c r="BP518" s="236">
        <v>3</v>
      </c>
      <c r="BQ518" s="236">
        <v>3</v>
      </c>
      <c r="BR518" s="236">
        <v>0</v>
      </c>
      <c r="BS518" s="236">
        <v>0</v>
      </c>
      <c r="BT518" s="236">
        <v>0</v>
      </c>
      <c r="BU518" s="236">
        <v>0</v>
      </c>
      <c r="BV518" s="236">
        <v>0</v>
      </c>
      <c r="BW518" s="236">
        <v>0</v>
      </c>
      <c r="BX518" s="236">
        <v>0</v>
      </c>
      <c r="BY518" s="236">
        <v>0</v>
      </c>
      <c r="BZ518" s="236">
        <v>0</v>
      </c>
      <c r="CA518" s="236">
        <v>9</v>
      </c>
      <c r="CB518" s="236">
        <v>3</v>
      </c>
      <c r="CC518" s="236">
        <v>3</v>
      </c>
      <c r="CD518" s="236">
        <v>3</v>
      </c>
      <c r="CE518" s="236">
        <v>0</v>
      </c>
      <c r="CF518" s="236">
        <v>0</v>
      </c>
      <c r="CG518" s="236">
        <v>0</v>
      </c>
      <c r="CH518" s="236">
        <v>0</v>
      </c>
      <c r="CI518" s="236">
        <v>0</v>
      </c>
      <c r="CJ518" s="236">
        <v>0</v>
      </c>
      <c r="CK518" s="236">
        <v>0</v>
      </c>
      <c r="CL518" s="236">
        <v>0</v>
      </c>
      <c r="CM518" s="236">
        <v>0</v>
      </c>
      <c r="CN518" s="236">
        <v>9</v>
      </c>
      <c r="CO518" s="236">
        <v>3</v>
      </c>
      <c r="CP518" s="236">
        <v>3</v>
      </c>
      <c r="CQ518" s="236">
        <v>3</v>
      </c>
      <c r="CR518" s="236">
        <v>0</v>
      </c>
      <c r="CS518" s="236">
        <v>0</v>
      </c>
      <c r="CT518" s="236">
        <v>0</v>
      </c>
      <c r="CU518" s="236">
        <v>0</v>
      </c>
      <c r="CV518" s="236">
        <v>0</v>
      </c>
      <c r="CW518" s="236">
        <v>0</v>
      </c>
      <c r="CX518" s="236">
        <v>0</v>
      </c>
      <c r="CY518" s="236">
        <v>0</v>
      </c>
      <c r="CZ518" s="236">
        <v>0</v>
      </c>
      <c r="DA518" s="236">
        <v>9</v>
      </c>
    </row>
    <row r="519" spans="1:105">
      <c r="A519" s="242" t="s">
        <v>1829</v>
      </c>
      <c r="B519" s="236">
        <v>0</v>
      </c>
      <c r="C519" s="236">
        <v>0</v>
      </c>
      <c r="D519" s="236">
        <v>0</v>
      </c>
      <c r="E519" s="236">
        <v>1</v>
      </c>
      <c r="F519" s="236">
        <v>1</v>
      </c>
      <c r="G519" s="236">
        <v>1</v>
      </c>
      <c r="H519" s="236">
        <v>0</v>
      </c>
      <c r="I519" s="236">
        <v>0</v>
      </c>
      <c r="J519" s="236">
        <v>0</v>
      </c>
      <c r="K519" s="236">
        <v>0</v>
      </c>
      <c r="L519" s="236">
        <v>0</v>
      </c>
      <c r="M519" s="236">
        <v>0</v>
      </c>
      <c r="N519" s="236">
        <v>3</v>
      </c>
      <c r="O519" s="236">
        <v>0</v>
      </c>
      <c r="P519" s="236">
        <v>0</v>
      </c>
      <c r="Q519" s="236">
        <v>0</v>
      </c>
      <c r="R519" s="236">
        <v>1</v>
      </c>
      <c r="S519" s="236">
        <v>1</v>
      </c>
      <c r="T519" s="236">
        <v>1</v>
      </c>
      <c r="U519" s="236">
        <v>0</v>
      </c>
      <c r="V519" s="236">
        <v>0</v>
      </c>
      <c r="W519" s="236">
        <v>0</v>
      </c>
      <c r="X519" s="236">
        <v>0</v>
      </c>
      <c r="Y519" s="236">
        <v>0</v>
      </c>
      <c r="Z519" s="236">
        <v>0</v>
      </c>
      <c r="AA519" s="236">
        <v>3</v>
      </c>
      <c r="AB519" s="236">
        <v>0</v>
      </c>
      <c r="AC519" s="236">
        <v>0</v>
      </c>
      <c r="AD519" s="236">
        <v>0</v>
      </c>
      <c r="AE519" s="236">
        <v>1</v>
      </c>
      <c r="AF519" s="236">
        <v>1</v>
      </c>
      <c r="AG519" s="236">
        <v>1</v>
      </c>
      <c r="AH519" s="236">
        <v>0</v>
      </c>
      <c r="AI519" s="236">
        <v>0</v>
      </c>
      <c r="AJ519" s="236">
        <v>0</v>
      </c>
      <c r="AK519" s="236">
        <v>0</v>
      </c>
      <c r="AL519" s="236">
        <v>0</v>
      </c>
      <c r="AM519" s="236">
        <v>0</v>
      </c>
      <c r="AN519" s="236">
        <v>3</v>
      </c>
      <c r="AO519" s="236">
        <v>0</v>
      </c>
      <c r="AP519" s="236">
        <v>0</v>
      </c>
      <c r="AQ519" s="236">
        <v>0</v>
      </c>
      <c r="AR519" s="236">
        <v>1</v>
      </c>
      <c r="AS519" s="236">
        <v>1</v>
      </c>
      <c r="AT519" s="236">
        <v>1</v>
      </c>
      <c r="AU519" s="236">
        <v>0</v>
      </c>
      <c r="AV519" s="236">
        <v>0</v>
      </c>
      <c r="AW519" s="236">
        <v>0</v>
      </c>
      <c r="AX519" s="236">
        <v>0</v>
      </c>
      <c r="AY519" s="236">
        <v>0</v>
      </c>
      <c r="AZ519" s="236">
        <v>0</v>
      </c>
      <c r="BA519" s="236">
        <v>3</v>
      </c>
      <c r="BB519" s="236">
        <v>0</v>
      </c>
      <c r="BC519" s="236">
        <v>0</v>
      </c>
      <c r="BD519" s="236">
        <v>0</v>
      </c>
      <c r="BE519" s="236">
        <v>1</v>
      </c>
      <c r="BF519" s="236">
        <v>1</v>
      </c>
      <c r="BG519" s="236">
        <v>1</v>
      </c>
      <c r="BH519" s="236">
        <v>0</v>
      </c>
      <c r="BI519" s="236">
        <v>0</v>
      </c>
      <c r="BJ519" s="236">
        <v>0</v>
      </c>
      <c r="BK519" s="236">
        <v>0</v>
      </c>
      <c r="BL519" s="236">
        <v>0</v>
      </c>
      <c r="BM519" s="236">
        <v>0</v>
      </c>
      <c r="BN519" s="236">
        <v>3</v>
      </c>
      <c r="BO519" s="236">
        <v>0</v>
      </c>
      <c r="BP519" s="236">
        <v>0</v>
      </c>
      <c r="BQ519" s="236">
        <v>0</v>
      </c>
      <c r="BR519" s="236">
        <v>1</v>
      </c>
      <c r="BS519" s="236">
        <v>1</v>
      </c>
      <c r="BT519" s="236">
        <v>1</v>
      </c>
      <c r="BU519" s="236">
        <v>0</v>
      </c>
      <c r="BV519" s="236">
        <v>0</v>
      </c>
      <c r="BW519" s="236">
        <v>0</v>
      </c>
      <c r="BX519" s="236">
        <v>0</v>
      </c>
      <c r="BY519" s="236">
        <v>0</v>
      </c>
      <c r="BZ519" s="236">
        <v>0</v>
      </c>
      <c r="CA519" s="236">
        <v>3</v>
      </c>
      <c r="CB519" s="236">
        <v>0</v>
      </c>
      <c r="CC519" s="236">
        <v>0</v>
      </c>
      <c r="CD519" s="236">
        <v>0</v>
      </c>
      <c r="CE519" s="236">
        <v>1</v>
      </c>
      <c r="CF519" s="236">
        <v>1</v>
      </c>
      <c r="CG519" s="236">
        <v>1</v>
      </c>
      <c r="CH519" s="236">
        <v>0</v>
      </c>
      <c r="CI519" s="236">
        <v>0</v>
      </c>
      <c r="CJ519" s="236">
        <v>0</v>
      </c>
      <c r="CK519" s="236">
        <v>0</v>
      </c>
      <c r="CL519" s="236">
        <v>0</v>
      </c>
      <c r="CM519" s="236">
        <v>0</v>
      </c>
      <c r="CN519" s="236">
        <v>3</v>
      </c>
      <c r="CO519" s="236">
        <v>0</v>
      </c>
      <c r="CP519" s="236">
        <v>0</v>
      </c>
      <c r="CQ519" s="236">
        <v>0</v>
      </c>
      <c r="CR519" s="236">
        <v>1</v>
      </c>
      <c r="CS519" s="236">
        <v>1</v>
      </c>
      <c r="CT519" s="236">
        <v>1</v>
      </c>
      <c r="CU519" s="236">
        <v>0</v>
      </c>
      <c r="CV519" s="236">
        <v>0</v>
      </c>
      <c r="CW519" s="236">
        <v>0</v>
      </c>
      <c r="CX519" s="236">
        <v>0</v>
      </c>
      <c r="CY519" s="236">
        <v>0</v>
      </c>
      <c r="CZ519" s="236">
        <v>0</v>
      </c>
      <c r="DA519" s="236">
        <v>3</v>
      </c>
    </row>
    <row r="520" spans="1:105">
      <c r="A520" s="242" t="s">
        <v>1830</v>
      </c>
      <c r="B520" s="236">
        <v>0</v>
      </c>
      <c r="C520" s="236">
        <v>0</v>
      </c>
      <c r="D520" s="236">
        <v>0</v>
      </c>
      <c r="E520" s="236">
        <v>6</v>
      </c>
      <c r="F520" s="236">
        <v>6</v>
      </c>
      <c r="G520" s="236">
        <v>6</v>
      </c>
      <c r="H520" s="236">
        <v>0</v>
      </c>
      <c r="I520" s="236">
        <v>0</v>
      </c>
      <c r="J520" s="236">
        <v>0</v>
      </c>
      <c r="K520" s="236">
        <v>0</v>
      </c>
      <c r="L520" s="236">
        <v>0</v>
      </c>
      <c r="M520" s="236">
        <v>0</v>
      </c>
      <c r="N520" s="236">
        <v>18</v>
      </c>
      <c r="O520" s="236">
        <v>0</v>
      </c>
      <c r="P520" s="236">
        <v>0</v>
      </c>
      <c r="Q520" s="236">
        <v>0</v>
      </c>
      <c r="R520" s="236">
        <v>6</v>
      </c>
      <c r="S520" s="236">
        <v>6</v>
      </c>
      <c r="T520" s="236">
        <v>6</v>
      </c>
      <c r="U520" s="236">
        <v>0</v>
      </c>
      <c r="V520" s="236">
        <v>0</v>
      </c>
      <c r="W520" s="236">
        <v>0</v>
      </c>
      <c r="X520" s="236">
        <v>0</v>
      </c>
      <c r="Y520" s="236">
        <v>0</v>
      </c>
      <c r="Z520" s="236">
        <v>0</v>
      </c>
      <c r="AA520" s="236">
        <v>18</v>
      </c>
      <c r="AB520" s="236">
        <v>0</v>
      </c>
      <c r="AC520" s="236">
        <v>0</v>
      </c>
      <c r="AD520" s="236">
        <v>0</v>
      </c>
      <c r="AE520" s="236">
        <v>6</v>
      </c>
      <c r="AF520" s="236">
        <v>6</v>
      </c>
      <c r="AG520" s="236">
        <v>6</v>
      </c>
      <c r="AH520" s="236">
        <v>0</v>
      </c>
      <c r="AI520" s="236">
        <v>0</v>
      </c>
      <c r="AJ520" s="236">
        <v>0</v>
      </c>
      <c r="AK520" s="236">
        <v>0</v>
      </c>
      <c r="AL520" s="236">
        <v>0</v>
      </c>
      <c r="AM520" s="236">
        <v>0</v>
      </c>
      <c r="AN520" s="236">
        <v>18</v>
      </c>
      <c r="AO520" s="236">
        <v>0</v>
      </c>
      <c r="AP520" s="236">
        <v>0</v>
      </c>
      <c r="AQ520" s="236">
        <v>0</v>
      </c>
      <c r="AR520" s="236">
        <v>6</v>
      </c>
      <c r="AS520" s="236">
        <v>6</v>
      </c>
      <c r="AT520" s="236">
        <v>6</v>
      </c>
      <c r="AU520" s="236">
        <v>0</v>
      </c>
      <c r="AV520" s="236">
        <v>0</v>
      </c>
      <c r="AW520" s="236">
        <v>0</v>
      </c>
      <c r="AX520" s="236">
        <v>0</v>
      </c>
      <c r="AY520" s="236">
        <v>0</v>
      </c>
      <c r="AZ520" s="236">
        <v>0</v>
      </c>
      <c r="BA520" s="236">
        <v>18</v>
      </c>
      <c r="BB520" s="236">
        <v>0</v>
      </c>
      <c r="BC520" s="236">
        <v>0</v>
      </c>
      <c r="BD520" s="236">
        <v>0</v>
      </c>
      <c r="BE520" s="236">
        <v>6</v>
      </c>
      <c r="BF520" s="236">
        <v>6</v>
      </c>
      <c r="BG520" s="236">
        <v>6</v>
      </c>
      <c r="BH520" s="236">
        <v>0</v>
      </c>
      <c r="BI520" s="236">
        <v>0</v>
      </c>
      <c r="BJ520" s="236">
        <v>0</v>
      </c>
      <c r="BK520" s="236">
        <v>0</v>
      </c>
      <c r="BL520" s="236">
        <v>0</v>
      </c>
      <c r="BM520" s="236">
        <v>0</v>
      </c>
      <c r="BN520" s="236">
        <v>18</v>
      </c>
      <c r="BO520" s="236">
        <v>0</v>
      </c>
      <c r="BP520" s="236">
        <v>0</v>
      </c>
      <c r="BQ520" s="236">
        <v>0</v>
      </c>
      <c r="BR520" s="236">
        <v>6</v>
      </c>
      <c r="BS520" s="236">
        <v>6</v>
      </c>
      <c r="BT520" s="236">
        <v>6</v>
      </c>
      <c r="BU520" s="236">
        <v>0</v>
      </c>
      <c r="BV520" s="236">
        <v>0</v>
      </c>
      <c r="BW520" s="236">
        <v>0</v>
      </c>
      <c r="BX520" s="236">
        <v>0</v>
      </c>
      <c r="BY520" s="236">
        <v>0</v>
      </c>
      <c r="BZ520" s="236">
        <v>0</v>
      </c>
      <c r="CA520" s="236">
        <v>18</v>
      </c>
      <c r="CB520" s="236">
        <v>0</v>
      </c>
      <c r="CC520" s="236">
        <v>0</v>
      </c>
      <c r="CD520" s="236">
        <v>0</v>
      </c>
      <c r="CE520" s="236">
        <v>6</v>
      </c>
      <c r="CF520" s="236">
        <v>6</v>
      </c>
      <c r="CG520" s="236">
        <v>6</v>
      </c>
      <c r="CH520" s="236">
        <v>0</v>
      </c>
      <c r="CI520" s="236">
        <v>0</v>
      </c>
      <c r="CJ520" s="236">
        <v>0</v>
      </c>
      <c r="CK520" s="236">
        <v>0</v>
      </c>
      <c r="CL520" s="236">
        <v>0</v>
      </c>
      <c r="CM520" s="236">
        <v>0</v>
      </c>
      <c r="CN520" s="236">
        <v>18</v>
      </c>
      <c r="CO520" s="236">
        <v>0</v>
      </c>
      <c r="CP520" s="236">
        <v>0</v>
      </c>
      <c r="CQ520" s="236">
        <v>0</v>
      </c>
      <c r="CR520" s="236">
        <v>6</v>
      </c>
      <c r="CS520" s="236">
        <v>6</v>
      </c>
      <c r="CT520" s="236">
        <v>6</v>
      </c>
      <c r="CU520" s="236">
        <v>0</v>
      </c>
      <c r="CV520" s="236">
        <v>0</v>
      </c>
      <c r="CW520" s="236">
        <v>0</v>
      </c>
      <c r="CX520" s="236">
        <v>0</v>
      </c>
      <c r="CY520" s="236">
        <v>0</v>
      </c>
      <c r="CZ520" s="236">
        <v>0</v>
      </c>
      <c r="DA520" s="236">
        <v>18</v>
      </c>
    </row>
    <row r="521" spans="1:105">
      <c r="A521" s="242" t="s">
        <v>1829</v>
      </c>
      <c r="B521" s="236">
        <v>0</v>
      </c>
      <c r="C521" s="236">
        <v>0</v>
      </c>
      <c r="D521" s="236">
        <v>0</v>
      </c>
      <c r="E521" s="236">
        <v>0</v>
      </c>
      <c r="F521" s="236">
        <v>0</v>
      </c>
      <c r="G521" s="236">
        <v>0</v>
      </c>
      <c r="H521" s="236">
        <v>1</v>
      </c>
      <c r="I521" s="236">
        <v>1</v>
      </c>
      <c r="J521" s="236">
        <v>1</v>
      </c>
      <c r="K521" s="236">
        <v>0</v>
      </c>
      <c r="L521" s="236">
        <v>0</v>
      </c>
      <c r="M521" s="236">
        <v>0</v>
      </c>
      <c r="N521" s="236">
        <v>3</v>
      </c>
      <c r="O521" s="236">
        <v>0</v>
      </c>
      <c r="P521" s="236">
        <v>0</v>
      </c>
      <c r="Q521" s="236">
        <v>0</v>
      </c>
      <c r="R521" s="236">
        <v>0</v>
      </c>
      <c r="S521" s="236">
        <v>0</v>
      </c>
      <c r="T521" s="236">
        <v>0</v>
      </c>
      <c r="U521" s="236">
        <v>1</v>
      </c>
      <c r="V521" s="236">
        <v>1</v>
      </c>
      <c r="W521" s="236">
        <v>1</v>
      </c>
      <c r="X521" s="236">
        <v>0</v>
      </c>
      <c r="Y521" s="236">
        <v>0</v>
      </c>
      <c r="Z521" s="236">
        <v>0</v>
      </c>
      <c r="AA521" s="236">
        <v>3</v>
      </c>
      <c r="AB521" s="236">
        <v>0</v>
      </c>
      <c r="AC521" s="236">
        <v>0</v>
      </c>
      <c r="AD521" s="236">
        <v>0</v>
      </c>
      <c r="AE521" s="236">
        <v>0</v>
      </c>
      <c r="AF521" s="236">
        <v>0</v>
      </c>
      <c r="AG521" s="236">
        <v>0</v>
      </c>
      <c r="AH521" s="236">
        <v>1</v>
      </c>
      <c r="AI521" s="236">
        <v>1</v>
      </c>
      <c r="AJ521" s="236">
        <v>1</v>
      </c>
      <c r="AK521" s="236">
        <v>0</v>
      </c>
      <c r="AL521" s="236">
        <v>0</v>
      </c>
      <c r="AM521" s="236">
        <v>0</v>
      </c>
      <c r="AN521" s="236">
        <v>3</v>
      </c>
      <c r="AO521" s="236">
        <v>0</v>
      </c>
      <c r="AP521" s="236">
        <v>0</v>
      </c>
      <c r="AQ521" s="236">
        <v>0</v>
      </c>
      <c r="AR521" s="236">
        <v>0</v>
      </c>
      <c r="AS521" s="236">
        <v>0</v>
      </c>
      <c r="AT521" s="236">
        <v>0</v>
      </c>
      <c r="AU521" s="236">
        <v>1</v>
      </c>
      <c r="AV521" s="236">
        <v>1</v>
      </c>
      <c r="AW521" s="236">
        <v>1</v>
      </c>
      <c r="AX521" s="236">
        <v>0</v>
      </c>
      <c r="AY521" s="236">
        <v>0</v>
      </c>
      <c r="AZ521" s="236">
        <v>0</v>
      </c>
      <c r="BA521" s="236">
        <v>3</v>
      </c>
      <c r="BB521" s="236">
        <v>0</v>
      </c>
      <c r="BC521" s="236">
        <v>0</v>
      </c>
      <c r="BD521" s="236">
        <v>0</v>
      </c>
      <c r="BE521" s="236">
        <v>0</v>
      </c>
      <c r="BF521" s="236">
        <v>0</v>
      </c>
      <c r="BG521" s="236">
        <v>0</v>
      </c>
      <c r="BH521" s="236">
        <v>1</v>
      </c>
      <c r="BI521" s="236">
        <v>1</v>
      </c>
      <c r="BJ521" s="236">
        <v>1</v>
      </c>
      <c r="BK521" s="236">
        <v>0</v>
      </c>
      <c r="BL521" s="236">
        <v>0</v>
      </c>
      <c r="BM521" s="236">
        <v>0</v>
      </c>
      <c r="BN521" s="236">
        <v>3</v>
      </c>
      <c r="BO521" s="236">
        <v>0</v>
      </c>
      <c r="BP521" s="236">
        <v>0</v>
      </c>
      <c r="BQ521" s="236">
        <v>0</v>
      </c>
      <c r="BR521" s="236">
        <v>0</v>
      </c>
      <c r="BS521" s="236">
        <v>0</v>
      </c>
      <c r="BT521" s="236">
        <v>0</v>
      </c>
      <c r="BU521" s="236">
        <v>1</v>
      </c>
      <c r="BV521" s="236">
        <v>1</v>
      </c>
      <c r="BW521" s="236">
        <v>1</v>
      </c>
      <c r="BX521" s="236">
        <v>0</v>
      </c>
      <c r="BY521" s="236">
        <v>0</v>
      </c>
      <c r="BZ521" s="236">
        <v>0</v>
      </c>
      <c r="CA521" s="236">
        <v>3</v>
      </c>
      <c r="CB521" s="236">
        <v>0</v>
      </c>
      <c r="CC521" s="236">
        <v>0</v>
      </c>
      <c r="CD521" s="236">
        <v>0</v>
      </c>
      <c r="CE521" s="236">
        <v>0</v>
      </c>
      <c r="CF521" s="236">
        <v>0</v>
      </c>
      <c r="CG521" s="236">
        <v>0</v>
      </c>
      <c r="CH521" s="236">
        <v>1</v>
      </c>
      <c r="CI521" s="236">
        <v>1</v>
      </c>
      <c r="CJ521" s="236">
        <v>1</v>
      </c>
      <c r="CK521" s="236">
        <v>0</v>
      </c>
      <c r="CL521" s="236">
        <v>0</v>
      </c>
      <c r="CM521" s="236">
        <v>0</v>
      </c>
      <c r="CN521" s="236">
        <v>3</v>
      </c>
      <c r="CO521" s="236">
        <v>0</v>
      </c>
      <c r="CP521" s="236">
        <v>0</v>
      </c>
      <c r="CQ521" s="236">
        <v>0</v>
      </c>
      <c r="CR521" s="236">
        <v>0</v>
      </c>
      <c r="CS521" s="236">
        <v>0</v>
      </c>
      <c r="CT521" s="236">
        <v>0</v>
      </c>
      <c r="CU521" s="236">
        <v>1</v>
      </c>
      <c r="CV521" s="236">
        <v>1</v>
      </c>
      <c r="CW521" s="236">
        <v>1</v>
      </c>
      <c r="CX521" s="236">
        <v>0</v>
      </c>
      <c r="CY521" s="236">
        <v>0</v>
      </c>
      <c r="CZ521" s="236">
        <v>0</v>
      </c>
      <c r="DA521" s="236">
        <v>3</v>
      </c>
    </row>
    <row r="522" spans="1:105">
      <c r="A522" s="242" t="s">
        <v>1831</v>
      </c>
      <c r="B522" s="236">
        <v>0</v>
      </c>
      <c r="C522" s="236">
        <v>0</v>
      </c>
      <c r="D522" s="236">
        <v>0</v>
      </c>
      <c r="E522" s="236">
        <v>0</v>
      </c>
      <c r="F522" s="236">
        <v>0</v>
      </c>
      <c r="G522" s="236">
        <v>0</v>
      </c>
      <c r="H522" s="236">
        <v>9</v>
      </c>
      <c r="I522" s="236">
        <v>9</v>
      </c>
      <c r="J522" s="236">
        <v>9</v>
      </c>
      <c r="K522" s="236">
        <v>0</v>
      </c>
      <c r="L522" s="236">
        <v>0</v>
      </c>
      <c r="M522" s="236">
        <v>0</v>
      </c>
      <c r="N522" s="236">
        <v>27</v>
      </c>
      <c r="O522" s="236">
        <v>0</v>
      </c>
      <c r="P522" s="236">
        <v>0</v>
      </c>
      <c r="Q522" s="236">
        <v>0</v>
      </c>
      <c r="R522" s="236">
        <v>0</v>
      </c>
      <c r="S522" s="236">
        <v>0</v>
      </c>
      <c r="T522" s="236">
        <v>0</v>
      </c>
      <c r="U522" s="236">
        <v>9</v>
      </c>
      <c r="V522" s="236">
        <v>9</v>
      </c>
      <c r="W522" s="236">
        <v>9</v>
      </c>
      <c r="X522" s="236">
        <v>0</v>
      </c>
      <c r="Y522" s="236">
        <v>0</v>
      </c>
      <c r="Z522" s="236">
        <v>0</v>
      </c>
      <c r="AA522" s="236">
        <v>27</v>
      </c>
      <c r="AB522" s="236">
        <v>0</v>
      </c>
      <c r="AC522" s="236">
        <v>0</v>
      </c>
      <c r="AD522" s="236">
        <v>0</v>
      </c>
      <c r="AE522" s="236">
        <v>0</v>
      </c>
      <c r="AF522" s="236">
        <v>0</v>
      </c>
      <c r="AG522" s="236">
        <v>0</v>
      </c>
      <c r="AH522" s="236">
        <v>9</v>
      </c>
      <c r="AI522" s="236">
        <v>9</v>
      </c>
      <c r="AJ522" s="236">
        <v>9</v>
      </c>
      <c r="AK522" s="236">
        <v>0</v>
      </c>
      <c r="AL522" s="236">
        <v>0</v>
      </c>
      <c r="AM522" s="236">
        <v>0</v>
      </c>
      <c r="AN522" s="236">
        <v>27</v>
      </c>
      <c r="AO522" s="236">
        <v>0</v>
      </c>
      <c r="AP522" s="236">
        <v>0</v>
      </c>
      <c r="AQ522" s="236">
        <v>0</v>
      </c>
      <c r="AR522" s="236">
        <v>0</v>
      </c>
      <c r="AS522" s="236">
        <v>0</v>
      </c>
      <c r="AT522" s="236">
        <v>0</v>
      </c>
      <c r="AU522" s="236">
        <v>9</v>
      </c>
      <c r="AV522" s="236">
        <v>9</v>
      </c>
      <c r="AW522" s="236">
        <v>9</v>
      </c>
      <c r="AX522" s="236">
        <v>0</v>
      </c>
      <c r="AY522" s="236">
        <v>0</v>
      </c>
      <c r="AZ522" s="236">
        <v>0</v>
      </c>
      <c r="BA522" s="236">
        <v>27</v>
      </c>
      <c r="BB522" s="236">
        <v>0</v>
      </c>
      <c r="BC522" s="236">
        <v>0</v>
      </c>
      <c r="BD522" s="236">
        <v>0</v>
      </c>
      <c r="BE522" s="236">
        <v>0</v>
      </c>
      <c r="BF522" s="236">
        <v>0</v>
      </c>
      <c r="BG522" s="236">
        <v>0</v>
      </c>
      <c r="BH522" s="236">
        <v>9</v>
      </c>
      <c r="BI522" s="236">
        <v>9</v>
      </c>
      <c r="BJ522" s="236">
        <v>9</v>
      </c>
      <c r="BK522" s="236">
        <v>0</v>
      </c>
      <c r="BL522" s="236">
        <v>0</v>
      </c>
      <c r="BM522" s="236">
        <v>0</v>
      </c>
      <c r="BN522" s="236">
        <v>27</v>
      </c>
      <c r="BO522" s="236">
        <v>0</v>
      </c>
      <c r="BP522" s="236">
        <v>0</v>
      </c>
      <c r="BQ522" s="236">
        <v>0</v>
      </c>
      <c r="BR522" s="236">
        <v>0</v>
      </c>
      <c r="BS522" s="236">
        <v>0</v>
      </c>
      <c r="BT522" s="236">
        <v>0</v>
      </c>
      <c r="BU522" s="236">
        <v>9</v>
      </c>
      <c r="BV522" s="236">
        <v>9</v>
      </c>
      <c r="BW522" s="236">
        <v>9</v>
      </c>
      <c r="BX522" s="236">
        <v>0</v>
      </c>
      <c r="BY522" s="236">
        <v>0</v>
      </c>
      <c r="BZ522" s="236">
        <v>0</v>
      </c>
      <c r="CA522" s="236">
        <v>27</v>
      </c>
      <c r="CB522" s="236">
        <v>0</v>
      </c>
      <c r="CC522" s="236">
        <v>0</v>
      </c>
      <c r="CD522" s="236">
        <v>0</v>
      </c>
      <c r="CE522" s="236">
        <v>0</v>
      </c>
      <c r="CF522" s="236">
        <v>0</v>
      </c>
      <c r="CG522" s="236">
        <v>0</v>
      </c>
      <c r="CH522" s="236">
        <v>9</v>
      </c>
      <c r="CI522" s="236">
        <v>9</v>
      </c>
      <c r="CJ522" s="236">
        <v>9</v>
      </c>
      <c r="CK522" s="236">
        <v>0</v>
      </c>
      <c r="CL522" s="236">
        <v>0</v>
      </c>
      <c r="CM522" s="236">
        <v>0</v>
      </c>
      <c r="CN522" s="236">
        <v>27</v>
      </c>
      <c r="CO522" s="236">
        <v>0</v>
      </c>
      <c r="CP522" s="236">
        <v>0</v>
      </c>
      <c r="CQ522" s="236">
        <v>0</v>
      </c>
      <c r="CR522" s="236">
        <v>0</v>
      </c>
      <c r="CS522" s="236">
        <v>0</v>
      </c>
      <c r="CT522" s="236">
        <v>0</v>
      </c>
      <c r="CU522" s="236">
        <v>9</v>
      </c>
      <c r="CV522" s="236">
        <v>9</v>
      </c>
      <c r="CW522" s="236">
        <v>9</v>
      </c>
      <c r="CX522" s="236">
        <v>0</v>
      </c>
      <c r="CY522" s="236">
        <v>0</v>
      </c>
      <c r="CZ522" s="236">
        <v>0</v>
      </c>
      <c r="DA522" s="236">
        <v>27</v>
      </c>
    </row>
    <row r="523" spans="1:105">
      <c r="A523" s="242" t="s">
        <v>1815</v>
      </c>
      <c r="B523" s="236">
        <v>0</v>
      </c>
      <c r="C523" s="236">
        <v>0</v>
      </c>
      <c r="D523" s="236">
        <v>0</v>
      </c>
      <c r="E523" s="236">
        <v>0</v>
      </c>
      <c r="F523" s="236">
        <v>0</v>
      </c>
      <c r="G523" s="236">
        <v>0</v>
      </c>
      <c r="H523" s="236">
        <v>0</v>
      </c>
      <c r="I523" s="236">
        <v>0</v>
      </c>
      <c r="J523" s="236">
        <v>0</v>
      </c>
      <c r="K523" s="236">
        <v>1</v>
      </c>
      <c r="L523" s="236">
        <v>1</v>
      </c>
      <c r="M523" s="236">
        <v>1</v>
      </c>
      <c r="N523" s="236">
        <v>3</v>
      </c>
      <c r="O523" s="236">
        <v>0</v>
      </c>
      <c r="P523" s="236">
        <v>0</v>
      </c>
      <c r="Q523" s="236">
        <v>0</v>
      </c>
      <c r="R523" s="236">
        <v>0</v>
      </c>
      <c r="S523" s="236">
        <v>0</v>
      </c>
      <c r="T523" s="236">
        <v>0</v>
      </c>
      <c r="U523" s="236">
        <v>0</v>
      </c>
      <c r="V523" s="236">
        <v>0</v>
      </c>
      <c r="W523" s="236">
        <v>0</v>
      </c>
      <c r="X523" s="236">
        <v>1</v>
      </c>
      <c r="Y523" s="236">
        <v>1</v>
      </c>
      <c r="Z523" s="236">
        <v>1</v>
      </c>
      <c r="AA523" s="236">
        <v>3</v>
      </c>
      <c r="AB523" s="236">
        <v>0</v>
      </c>
      <c r="AC523" s="236">
        <v>0</v>
      </c>
      <c r="AD523" s="236">
        <v>0</v>
      </c>
      <c r="AE523" s="236">
        <v>0</v>
      </c>
      <c r="AF523" s="236">
        <v>0</v>
      </c>
      <c r="AG523" s="236">
        <v>0</v>
      </c>
      <c r="AH523" s="236">
        <v>0</v>
      </c>
      <c r="AI523" s="236">
        <v>0</v>
      </c>
      <c r="AJ523" s="236">
        <v>0</v>
      </c>
      <c r="AK523" s="236">
        <v>1</v>
      </c>
      <c r="AL523" s="236">
        <v>1</v>
      </c>
      <c r="AM523" s="236">
        <v>1</v>
      </c>
      <c r="AN523" s="236">
        <v>3</v>
      </c>
      <c r="AO523" s="236">
        <v>0</v>
      </c>
      <c r="AP523" s="236">
        <v>0</v>
      </c>
      <c r="AQ523" s="236">
        <v>0</v>
      </c>
      <c r="AR523" s="236">
        <v>0</v>
      </c>
      <c r="AS523" s="236">
        <v>0</v>
      </c>
      <c r="AT523" s="236">
        <v>0</v>
      </c>
      <c r="AU523" s="236">
        <v>0</v>
      </c>
      <c r="AV523" s="236">
        <v>0</v>
      </c>
      <c r="AW523" s="236">
        <v>0</v>
      </c>
      <c r="AX523" s="236">
        <v>1</v>
      </c>
      <c r="AY523" s="236">
        <v>1</v>
      </c>
      <c r="AZ523" s="236">
        <v>1</v>
      </c>
      <c r="BA523" s="236">
        <v>3</v>
      </c>
      <c r="BB523" s="236">
        <v>0</v>
      </c>
      <c r="BC523" s="236">
        <v>0</v>
      </c>
      <c r="BD523" s="236">
        <v>0</v>
      </c>
      <c r="BE523" s="236">
        <v>0</v>
      </c>
      <c r="BF523" s="236">
        <v>0</v>
      </c>
      <c r="BG523" s="236">
        <v>0</v>
      </c>
      <c r="BH523" s="236">
        <v>0</v>
      </c>
      <c r="BI523" s="236">
        <v>0</v>
      </c>
      <c r="BJ523" s="236">
        <v>0</v>
      </c>
      <c r="BK523" s="236">
        <v>1</v>
      </c>
      <c r="BL523" s="236">
        <v>1</v>
      </c>
      <c r="BM523" s="236">
        <v>1</v>
      </c>
      <c r="BN523" s="236">
        <v>3</v>
      </c>
      <c r="BO523" s="236">
        <v>0</v>
      </c>
      <c r="BP523" s="236">
        <v>0</v>
      </c>
      <c r="BQ523" s="236">
        <v>0</v>
      </c>
      <c r="BR523" s="236">
        <v>0</v>
      </c>
      <c r="BS523" s="236">
        <v>0</v>
      </c>
      <c r="BT523" s="236">
        <v>0</v>
      </c>
      <c r="BU523" s="236">
        <v>0</v>
      </c>
      <c r="BV523" s="236">
        <v>0</v>
      </c>
      <c r="BW523" s="236">
        <v>0</v>
      </c>
      <c r="BX523" s="236">
        <v>1</v>
      </c>
      <c r="BY523" s="236">
        <v>1</v>
      </c>
      <c r="BZ523" s="236">
        <v>1</v>
      </c>
      <c r="CA523" s="236">
        <v>3</v>
      </c>
      <c r="CB523" s="236">
        <v>0</v>
      </c>
      <c r="CC523" s="236">
        <v>0</v>
      </c>
      <c r="CD523" s="236">
        <v>0</v>
      </c>
      <c r="CE523" s="236">
        <v>0</v>
      </c>
      <c r="CF523" s="236">
        <v>0</v>
      </c>
      <c r="CG523" s="236">
        <v>0</v>
      </c>
      <c r="CH523" s="236">
        <v>0</v>
      </c>
      <c r="CI523" s="236">
        <v>0</v>
      </c>
      <c r="CJ523" s="236">
        <v>0</v>
      </c>
      <c r="CK523" s="236">
        <v>1</v>
      </c>
      <c r="CL523" s="236">
        <v>1</v>
      </c>
      <c r="CM523" s="236">
        <v>1</v>
      </c>
      <c r="CN523" s="236">
        <v>3</v>
      </c>
      <c r="CO523" s="236">
        <v>0</v>
      </c>
      <c r="CP523" s="236">
        <v>0</v>
      </c>
      <c r="CQ523" s="236">
        <v>0</v>
      </c>
      <c r="CR523" s="236">
        <v>0</v>
      </c>
      <c r="CS523" s="236">
        <v>0</v>
      </c>
      <c r="CT523" s="236">
        <v>0</v>
      </c>
      <c r="CU523" s="236">
        <v>0</v>
      </c>
      <c r="CV523" s="236">
        <v>0</v>
      </c>
      <c r="CW523" s="236">
        <v>0</v>
      </c>
      <c r="CX523" s="236">
        <v>1</v>
      </c>
      <c r="CY523" s="236">
        <v>1</v>
      </c>
      <c r="CZ523" s="236">
        <v>1</v>
      </c>
      <c r="DA523" s="236">
        <v>3</v>
      </c>
    </row>
    <row r="524" spans="1:105">
      <c r="A524" s="242" t="s">
        <v>1832</v>
      </c>
      <c r="B524" s="236">
        <v>0</v>
      </c>
      <c r="C524" s="236">
        <v>0</v>
      </c>
      <c r="D524" s="236">
        <v>0</v>
      </c>
      <c r="E524" s="236">
        <v>0</v>
      </c>
      <c r="F524" s="236">
        <v>0</v>
      </c>
      <c r="G524" s="236">
        <v>0</v>
      </c>
      <c r="H524" s="236">
        <v>0</v>
      </c>
      <c r="I524" s="236">
        <v>0</v>
      </c>
      <c r="J524" s="236">
        <v>0</v>
      </c>
      <c r="K524" s="236">
        <v>12</v>
      </c>
      <c r="L524" s="236">
        <v>12</v>
      </c>
      <c r="M524" s="236">
        <v>12</v>
      </c>
      <c r="N524" s="236">
        <v>36</v>
      </c>
      <c r="O524" s="236">
        <v>0</v>
      </c>
      <c r="P524" s="236">
        <v>0</v>
      </c>
      <c r="Q524" s="236">
        <v>0</v>
      </c>
      <c r="R524" s="236">
        <v>0</v>
      </c>
      <c r="S524" s="236">
        <v>0</v>
      </c>
      <c r="T524" s="236">
        <v>0</v>
      </c>
      <c r="U524" s="236">
        <v>0</v>
      </c>
      <c r="V524" s="236">
        <v>0</v>
      </c>
      <c r="W524" s="236">
        <v>0</v>
      </c>
      <c r="X524" s="236">
        <v>12</v>
      </c>
      <c r="Y524" s="236">
        <v>12</v>
      </c>
      <c r="Z524" s="236">
        <v>12</v>
      </c>
      <c r="AA524" s="236">
        <v>36</v>
      </c>
      <c r="AB524" s="236">
        <v>0</v>
      </c>
      <c r="AC524" s="236">
        <v>0</v>
      </c>
      <c r="AD524" s="236">
        <v>0</v>
      </c>
      <c r="AE524" s="236">
        <v>0</v>
      </c>
      <c r="AF524" s="236">
        <v>0</v>
      </c>
      <c r="AG524" s="236">
        <v>0</v>
      </c>
      <c r="AH524" s="236">
        <v>0</v>
      </c>
      <c r="AI524" s="236">
        <v>0</v>
      </c>
      <c r="AJ524" s="236">
        <v>0</v>
      </c>
      <c r="AK524" s="236">
        <v>12</v>
      </c>
      <c r="AL524" s="236">
        <v>12</v>
      </c>
      <c r="AM524" s="236">
        <v>12</v>
      </c>
      <c r="AN524" s="236">
        <v>36</v>
      </c>
      <c r="AO524" s="236">
        <v>0</v>
      </c>
      <c r="AP524" s="236">
        <v>0</v>
      </c>
      <c r="AQ524" s="236">
        <v>0</v>
      </c>
      <c r="AR524" s="236">
        <v>0</v>
      </c>
      <c r="AS524" s="236">
        <v>0</v>
      </c>
      <c r="AT524" s="236">
        <v>0</v>
      </c>
      <c r="AU524" s="236">
        <v>0</v>
      </c>
      <c r="AV524" s="236">
        <v>0</v>
      </c>
      <c r="AW524" s="236">
        <v>0</v>
      </c>
      <c r="AX524" s="236">
        <v>12</v>
      </c>
      <c r="AY524" s="236">
        <v>12</v>
      </c>
      <c r="AZ524" s="236">
        <v>12</v>
      </c>
      <c r="BA524" s="236">
        <v>36</v>
      </c>
      <c r="BB524" s="236">
        <v>0</v>
      </c>
      <c r="BC524" s="236">
        <v>0</v>
      </c>
      <c r="BD524" s="236">
        <v>0</v>
      </c>
      <c r="BE524" s="236">
        <v>0</v>
      </c>
      <c r="BF524" s="236">
        <v>0</v>
      </c>
      <c r="BG524" s="236">
        <v>0</v>
      </c>
      <c r="BH524" s="236">
        <v>0</v>
      </c>
      <c r="BI524" s="236">
        <v>0</v>
      </c>
      <c r="BJ524" s="236">
        <v>0</v>
      </c>
      <c r="BK524" s="236">
        <v>12</v>
      </c>
      <c r="BL524" s="236">
        <v>12</v>
      </c>
      <c r="BM524" s="236">
        <v>12</v>
      </c>
      <c r="BN524" s="236">
        <v>36</v>
      </c>
      <c r="BO524" s="236">
        <v>0</v>
      </c>
      <c r="BP524" s="236">
        <v>0</v>
      </c>
      <c r="BQ524" s="236">
        <v>0</v>
      </c>
      <c r="BR524" s="236">
        <v>0</v>
      </c>
      <c r="BS524" s="236">
        <v>0</v>
      </c>
      <c r="BT524" s="236">
        <v>0</v>
      </c>
      <c r="BU524" s="236">
        <v>0</v>
      </c>
      <c r="BV524" s="236">
        <v>0</v>
      </c>
      <c r="BW524" s="236">
        <v>0</v>
      </c>
      <c r="BX524" s="236">
        <v>12</v>
      </c>
      <c r="BY524" s="236">
        <v>12</v>
      </c>
      <c r="BZ524" s="236">
        <v>12</v>
      </c>
      <c r="CA524" s="236">
        <v>36</v>
      </c>
      <c r="CB524" s="236">
        <v>0</v>
      </c>
      <c r="CC524" s="236">
        <v>0</v>
      </c>
      <c r="CD524" s="236">
        <v>0</v>
      </c>
      <c r="CE524" s="236">
        <v>0</v>
      </c>
      <c r="CF524" s="236">
        <v>0</v>
      </c>
      <c r="CG524" s="236">
        <v>0</v>
      </c>
      <c r="CH524" s="236">
        <v>0</v>
      </c>
      <c r="CI524" s="236">
        <v>0</v>
      </c>
      <c r="CJ524" s="236">
        <v>0</v>
      </c>
      <c r="CK524" s="236">
        <v>12</v>
      </c>
      <c r="CL524" s="236">
        <v>12</v>
      </c>
      <c r="CM524" s="236">
        <v>12</v>
      </c>
      <c r="CN524" s="236">
        <v>36</v>
      </c>
      <c r="CO524" s="236">
        <v>0</v>
      </c>
      <c r="CP524" s="236">
        <v>0</v>
      </c>
      <c r="CQ524" s="236">
        <v>0</v>
      </c>
      <c r="CR524" s="236">
        <v>0</v>
      </c>
      <c r="CS524" s="236">
        <v>0</v>
      </c>
      <c r="CT524" s="236">
        <v>0</v>
      </c>
      <c r="CU524" s="236">
        <v>0</v>
      </c>
      <c r="CV524" s="236">
        <v>0</v>
      </c>
      <c r="CW524" s="236">
        <v>0</v>
      </c>
      <c r="CX524" s="236">
        <v>12</v>
      </c>
      <c r="CY524" s="236">
        <v>12</v>
      </c>
      <c r="CZ524" s="236">
        <v>12</v>
      </c>
      <c r="DA524" s="236">
        <v>36</v>
      </c>
    </row>
    <row r="525" spans="1:105">
      <c r="A525" s="242" t="s">
        <v>1728</v>
      </c>
      <c r="B525" s="236">
        <v>0</v>
      </c>
      <c r="C525" s="236">
        <v>0</v>
      </c>
      <c r="D525" s="236">
        <v>0</v>
      </c>
      <c r="E525" s="236">
        <v>0</v>
      </c>
      <c r="F525" s="236">
        <v>0</v>
      </c>
      <c r="G525" s="236">
        <v>0</v>
      </c>
      <c r="H525" s="236">
        <v>0</v>
      </c>
      <c r="I525" s="236">
        <v>0</v>
      </c>
      <c r="J525" s="236">
        <v>0</v>
      </c>
      <c r="K525" s="236">
        <v>0</v>
      </c>
      <c r="L525" s="236">
        <v>0</v>
      </c>
      <c r="M525" s="236">
        <v>0</v>
      </c>
      <c r="N525" s="236">
        <v>0</v>
      </c>
      <c r="O525" s="236">
        <v>0</v>
      </c>
      <c r="P525" s="236">
        <v>0</v>
      </c>
      <c r="Q525" s="236">
        <v>0</v>
      </c>
      <c r="R525" s="236">
        <v>0</v>
      </c>
      <c r="S525" s="236">
        <v>0</v>
      </c>
      <c r="T525" s="236">
        <v>0</v>
      </c>
      <c r="U525" s="236">
        <v>0</v>
      </c>
      <c r="V525" s="236">
        <v>0</v>
      </c>
      <c r="W525" s="236">
        <v>0</v>
      </c>
      <c r="X525" s="236">
        <v>0</v>
      </c>
      <c r="Y525" s="236">
        <v>0</v>
      </c>
      <c r="Z525" s="236">
        <v>0</v>
      </c>
      <c r="AA525" s="236">
        <v>0</v>
      </c>
      <c r="AB525" s="236">
        <v>0</v>
      </c>
      <c r="AC525" s="236">
        <v>0</v>
      </c>
      <c r="AD525" s="236">
        <v>0</v>
      </c>
      <c r="AE525" s="236">
        <v>0</v>
      </c>
      <c r="AF525" s="236">
        <v>0</v>
      </c>
      <c r="AG525" s="236">
        <v>0</v>
      </c>
      <c r="AH525" s="236">
        <v>0</v>
      </c>
      <c r="AI525" s="236">
        <v>0</v>
      </c>
      <c r="AJ525" s="236">
        <v>0</v>
      </c>
      <c r="AK525" s="236">
        <v>0</v>
      </c>
      <c r="AL525" s="236">
        <v>0</v>
      </c>
      <c r="AM525" s="236">
        <v>0</v>
      </c>
      <c r="AN525" s="236">
        <v>0</v>
      </c>
      <c r="AO525" s="236">
        <v>0</v>
      </c>
      <c r="AP525" s="236">
        <v>0</v>
      </c>
      <c r="AQ525" s="236">
        <v>0</v>
      </c>
      <c r="AR525" s="236">
        <v>0</v>
      </c>
      <c r="AS525" s="236">
        <v>0</v>
      </c>
      <c r="AT525" s="236">
        <v>0</v>
      </c>
      <c r="AU525" s="236">
        <v>0</v>
      </c>
      <c r="AV525" s="236">
        <v>0</v>
      </c>
      <c r="AW525" s="236">
        <v>0</v>
      </c>
      <c r="AX525" s="236">
        <v>0</v>
      </c>
      <c r="AY525" s="236">
        <v>0</v>
      </c>
      <c r="AZ525" s="236">
        <v>0</v>
      </c>
      <c r="BA525" s="236">
        <v>0</v>
      </c>
      <c r="BB525" s="236">
        <v>0</v>
      </c>
      <c r="BC525" s="236">
        <v>0</v>
      </c>
      <c r="BD525" s="236">
        <v>0</v>
      </c>
      <c r="BE525" s="236">
        <v>0</v>
      </c>
      <c r="BF525" s="236">
        <v>0</v>
      </c>
      <c r="BG525" s="236">
        <v>0</v>
      </c>
      <c r="BH525" s="236">
        <v>0</v>
      </c>
      <c r="BI525" s="236">
        <v>0</v>
      </c>
      <c r="BJ525" s="236">
        <v>0</v>
      </c>
      <c r="BK525" s="236">
        <v>0</v>
      </c>
      <c r="BL525" s="236">
        <v>0</v>
      </c>
      <c r="BM525" s="236">
        <v>0</v>
      </c>
      <c r="BN525" s="236">
        <v>0</v>
      </c>
      <c r="BO525" s="236">
        <v>0</v>
      </c>
      <c r="BP525" s="236">
        <v>0</v>
      </c>
      <c r="BQ525" s="236">
        <v>0</v>
      </c>
      <c r="BR525" s="236">
        <v>0</v>
      </c>
      <c r="BS525" s="236">
        <v>0</v>
      </c>
      <c r="BT525" s="236">
        <v>0</v>
      </c>
      <c r="BU525" s="236">
        <v>0</v>
      </c>
      <c r="BV525" s="236">
        <v>0</v>
      </c>
      <c r="BW525" s="236">
        <v>0</v>
      </c>
      <c r="BX525" s="236">
        <v>0</v>
      </c>
      <c r="BY525" s="236">
        <v>0</v>
      </c>
      <c r="BZ525" s="236">
        <v>0</v>
      </c>
      <c r="CA525" s="236">
        <v>0</v>
      </c>
      <c r="CB525" s="236">
        <v>0</v>
      </c>
      <c r="CC525" s="236">
        <v>0</v>
      </c>
      <c r="CD525" s="236">
        <v>0</v>
      </c>
      <c r="CE525" s="236">
        <v>0</v>
      </c>
      <c r="CF525" s="236">
        <v>0</v>
      </c>
      <c r="CG525" s="236">
        <v>0</v>
      </c>
      <c r="CH525" s="236">
        <v>0</v>
      </c>
      <c r="CI525" s="236">
        <v>0</v>
      </c>
      <c r="CJ525" s="236">
        <v>0</v>
      </c>
      <c r="CK525" s="236">
        <v>0</v>
      </c>
      <c r="CL525" s="236">
        <v>0</v>
      </c>
      <c r="CM525" s="236">
        <v>0</v>
      </c>
      <c r="CN525" s="236">
        <v>0</v>
      </c>
      <c r="CO525" s="236">
        <v>0</v>
      </c>
      <c r="CP525" s="236">
        <v>0</v>
      </c>
      <c r="CQ525" s="236">
        <v>0</v>
      </c>
      <c r="CR525" s="236">
        <v>0</v>
      </c>
      <c r="CS525" s="236">
        <v>0</v>
      </c>
      <c r="CT525" s="236">
        <v>0</v>
      </c>
      <c r="CU525" s="236">
        <v>0</v>
      </c>
      <c r="CV525" s="236">
        <v>0</v>
      </c>
      <c r="CW525" s="236">
        <v>0</v>
      </c>
      <c r="CX525" s="236">
        <v>0</v>
      </c>
      <c r="CY525" s="236">
        <v>0</v>
      </c>
      <c r="CZ525" s="236">
        <v>0</v>
      </c>
      <c r="DA525" s="236">
        <v>0</v>
      </c>
    </row>
    <row r="526" spans="1:105">
      <c r="A526" s="242" t="s">
        <v>1833</v>
      </c>
      <c r="B526" s="236">
        <v>3</v>
      </c>
      <c r="C526" s="236">
        <v>3</v>
      </c>
      <c r="D526" s="236">
        <v>3</v>
      </c>
      <c r="E526" s="236">
        <v>6</v>
      </c>
      <c r="F526" s="236">
        <v>6</v>
      </c>
      <c r="G526" s="236">
        <v>6</v>
      </c>
      <c r="H526" s="236">
        <v>9</v>
      </c>
      <c r="I526" s="236">
        <v>9</v>
      </c>
      <c r="J526" s="236">
        <v>9</v>
      </c>
      <c r="K526" s="236">
        <v>12</v>
      </c>
      <c r="L526" s="236">
        <v>12</v>
      </c>
      <c r="M526" s="236">
        <v>12</v>
      </c>
      <c r="N526" s="236">
        <v>90</v>
      </c>
      <c r="O526" s="236">
        <v>3</v>
      </c>
      <c r="P526" s="236">
        <v>3</v>
      </c>
      <c r="Q526" s="236">
        <v>3</v>
      </c>
      <c r="R526" s="236">
        <v>6</v>
      </c>
      <c r="S526" s="236">
        <v>6</v>
      </c>
      <c r="T526" s="236">
        <v>6</v>
      </c>
      <c r="U526" s="236">
        <v>9</v>
      </c>
      <c r="V526" s="236">
        <v>9</v>
      </c>
      <c r="W526" s="236">
        <v>9</v>
      </c>
      <c r="X526" s="236">
        <v>12</v>
      </c>
      <c r="Y526" s="236">
        <v>12</v>
      </c>
      <c r="Z526" s="236">
        <v>12</v>
      </c>
      <c r="AA526" s="236">
        <v>90</v>
      </c>
      <c r="AB526" s="236">
        <v>3</v>
      </c>
      <c r="AC526" s="236">
        <v>3</v>
      </c>
      <c r="AD526" s="236">
        <v>3</v>
      </c>
      <c r="AE526" s="236">
        <v>6</v>
      </c>
      <c r="AF526" s="236">
        <v>6</v>
      </c>
      <c r="AG526" s="236">
        <v>6</v>
      </c>
      <c r="AH526" s="236">
        <v>9</v>
      </c>
      <c r="AI526" s="236">
        <v>9</v>
      </c>
      <c r="AJ526" s="236">
        <v>9</v>
      </c>
      <c r="AK526" s="236">
        <v>12</v>
      </c>
      <c r="AL526" s="236">
        <v>12</v>
      </c>
      <c r="AM526" s="236">
        <v>12</v>
      </c>
      <c r="AN526" s="236">
        <v>90</v>
      </c>
      <c r="AO526" s="236">
        <v>3</v>
      </c>
      <c r="AP526" s="236">
        <v>3</v>
      </c>
      <c r="AQ526" s="236">
        <v>3</v>
      </c>
      <c r="AR526" s="236">
        <v>6</v>
      </c>
      <c r="AS526" s="236">
        <v>6</v>
      </c>
      <c r="AT526" s="236">
        <v>6</v>
      </c>
      <c r="AU526" s="236">
        <v>9</v>
      </c>
      <c r="AV526" s="236">
        <v>9</v>
      </c>
      <c r="AW526" s="236">
        <v>9</v>
      </c>
      <c r="AX526" s="236">
        <v>12</v>
      </c>
      <c r="AY526" s="236">
        <v>12</v>
      </c>
      <c r="AZ526" s="236">
        <v>12</v>
      </c>
      <c r="BA526" s="236">
        <v>90</v>
      </c>
      <c r="BB526" s="236">
        <v>3</v>
      </c>
      <c r="BC526" s="236">
        <v>3</v>
      </c>
      <c r="BD526" s="236">
        <v>3</v>
      </c>
      <c r="BE526" s="236">
        <v>6</v>
      </c>
      <c r="BF526" s="236">
        <v>6</v>
      </c>
      <c r="BG526" s="236">
        <v>6</v>
      </c>
      <c r="BH526" s="236">
        <v>9</v>
      </c>
      <c r="BI526" s="236">
        <v>9</v>
      </c>
      <c r="BJ526" s="236">
        <v>9</v>
      </c>
      <c r="BK526" s="236">
        <v>12</v>
      </c>
      <c r="BL526" s="236">
        <v>12</v>
      </c>
      <c r="BM526" s="236">
        <v>12</v>
      </c>
      <c r="BN526" s="236">
        <v>90</v>
      </c>
      <c r="BO526" s="236">
        <v>3</v>
      </c>
      <c r="BP526" s="236">
        <v>3</v>
      </c>
      <c r="BQ526" s="236">
        <v>3</v>
      </c>
      <c r="BR526" s="236">
        <v>6</v>
      </c>
      <c r="BS526" s="236">
        <v>6</v>
      </c>
      <c r="BT526" s="236">
        <v>6</v>
      </c>
      <c r="BU526" s="236">
        <v>9</v>
      </c>
      <c r="BV526" s="236">
        <v>9</v>
      </c>
      <c r="BW526" s="236">
        <v>9</v>
      </c>
      <c r="BX526" s="236">
        <v>12</v>
      </c>
      <c r="BY526" s="236">
        <v>12</v>
      </c>
      <c r="BZ526" s="236">
        <v>12</v>
      </c>
      <c r="CA526" s="236">
        <v>90</v>
      </c>
      <c r="CB526" s="236">
        <v>3</v>
      </c>
      <c r="CC526" s="236">
        <v>3</v>
      </c>
      <c r="CD526" s="236">
        <v>3</v>
      </c>
      <c r="CE526" s="236">
        <v>6</v>
      </c>
      <c r="CF526" s="236">
        <v>6</v>
      </c>
      <c r="CG526" s="236">
        <v>6</v>
      </c>
      <c r="CH526" s="236">
        <v>9</v>
      </c>
      <c r="CI526" s="236">
        <v>9</v>
      </c>
      <c r="CJ526" s="236">
        <v>9</v>
      </c>
      <c r="CK526" s="236">
        <v>12</v>
      </c>
      <c r="CL526" s="236">
        <v>12</v>
      </c>
      <c r="CM526" s="236">
        <v>12</v>
      </c>
      <c r="CN526" s="236">
        <v>90</v>
      </c>
      <c r="CO526" s="236">
        <v>3</v>
      </c>
      <c r="CP526" s="236">
        <v>3</v>
      </c>
      <c r="CQ526" s="236">
        <v>3</v>
      </c>
      <c r="CR526" s="236">
        <v>6</v>
      </c>
      <c r="CS526" s="236">
        <v>6</v>
      </c>
      <c r="CT526" s="236">
        <v>6</v>
      </c>
      <c r="CU526" s="236">
        <v>9</v>
      </c>
      <c r="CV526" s="236">
        <v>9</v>
      </c>
      <c r="CW526" s="236">
        <v>9</v>
      </c>
      <c r="CX526" s="236">
        <v>12</v>
      </c>
      <c r="CY526" s="236">
        <v>12</v>
      </c>
      <c r="CZ526" s="236">
        <v>12</v>
      </c>
      <c r="DA526" s="236">
        <v>90</v>
      </c>
    </row>
    <row r="527" spans="1:105">
      <c r="A527" s="242" t="s">
        <v>1834</v>
      </c>
      <c r="B527" s="236">
        <v>0</v>
      </c>
      <c r="C527" s="236">
        <v>0</v>
      </c>
      <c r="D527" s="236">
        <v>0</v>
      </c>
      <c r="E527" s="236">
        <v>0</v>
      </c>
      <c r="F527" s="236">
        <v>0</v>
      </c>
      <c r="G527" s="236">
        <v>0</v>
      </c>
      <c r="H527" s="236">
        <v>0</v>
      </c>
      <c r="I527" s="236">
        <v>0</v>
      </c>
      <c r="J527" s="236">
        <v>0</v>
      </c>
      <c r="K527" s="236">
        <v>0</v>
      </c>
      <c r="L527" s="236">
        <v>0</v>
      </c>
      <c r="M527" s="236">
        <v>0</v>
      </c>
      <c r="N527" s="236">
        <v>0</v>
      </c>
      <c r="O527" s="236">
        <v>0</v>
      </c>
      <c r="P527" s="236">
        <v>0</v>
      </c>
      <c r="Q527" s="236">
        <v>0</v>
      </c>
      <c r="R527" s="236">
        <v>0</v>
      </c>
      <c r="S527" s="236">
        <v>0</v>
      </c>
      <c r="T527" s="236">
        <v>0</v>
      </c>
      <c r="U527" s="236">
        <v>0</v>
      </c>
      <c r="V527" s="236">
        <v>0</v>
      </c>
      <c r="W527" s="236">
        <v>0</v>
      </c>
      <c r="X527" s="236">
        <v>0</v>
      </c>
      <c r="Y527" s="236">
        <v>0</v>
      </c>
      <c r="Z527" s="236">
        <v>0</v>
      </c>
      <c r="AA527" s="236">
        <v>0</v>
      </c>
      <c r="AB527" s="236">
        <v>3.5733280404509999E-3</v>
      </c>
      <c r="AC527" s="236">
        <v>3.5733280404509999E-3</v>
      </c>
      <c r="AD527" s="236">
        <v>3.5733280404509999E-3</v>
      </c>
      <c r="AE527" s="236">
        <v>7.9216870603791307E-3</v>
      </c>
      <c r="AF527" s="236">
        <v>7.9216870603791307E-3</v>
      </c>
      <c r="AG527" s="236">
        <v>7.9216870603791307E-3</v>
      </c>
      <c r="AH527" s="236">
        <v>1.27758372817141E-2</v>
      </c>
      <c r="AI527" s="236">
        <v>1.27758372817141E-2</v>
      </c>
      <c r="AJ527" s="236">
        <v>1.27758372817141E-2</v>
      </c>
      <c r="AK527" s="236">
        <v>1.63559997454285E-2</v>
      </c>
      <c r="AL527" s="236">
        <v>1.63559997454285E-2</v>
      </c>
      <c r="AM527" s="236">
        <v>1.63559997454285E-2</v>
      </c>
      <c r="AN527" s="236">
        <v>0.121880556383918</v>
      </c>
      <c r="AO527" s="236">
        <v>0</v>
      </c>
      <c r="AP527" s="236">
        <v>0</v>
      </c>
      <c r="AQ527" s="236">
        <v>0</v>
      </c>
      <c r="AR527" s="236">
        <v>0</v>
      </c>
      <c r="AS527" s="236">
        <v>0</v>
      </c>
      <c r="AT527" s="236">
        <v>0</v>
      </c>
      <c r="AU527" s="236">
        <v>0</v>
      </c>
      <c r="AV527" s="236">
        <v>0</v>
      </c>
      <c r="AW527" s="236">
        <v>0</v>
      </c>
      <c r="AX527" s="236">
        <v>0</v>
      </c>
      <c r="AY527" s="236">
        <v>0</v>
      </c>
      <c r="AZ527" s="236">
        <v>0</v>
      </c>
      <c r="BA527" s="236">
        <v>0</v>
      </c>
      <c r="BB527" s="236">
        <v>0</v>
      </c>
      <c r="BC527" s="236">
        <v>0</v>
      </c>
      <c r="BD527" s="236">
        <v>0</v>
      </c>
      <c r="BE527" s="236">
        <v>0</v>
      </c>
      <c r="BF527" s="236">
        <v>0</v>
      </c>
      <c r="BG527" s="236">
        <v>0</v>
      </c>
      <c r="BH527" s="236">
        <v>0</v>
      </c>
      <c r="BI527" s="236">
        <v>0</v>
      </c>
      <c r="BJ527" s="236">
        <v>0</v>
      </c>
      <c r="BK527" s="236">
        <v>0</v>
      </c>
      <c r="BL527" s="236">
        <v>0</v>
      </c>
      <c r="BM527" s="236">
        <v>0</v>
      </c>
      <c r="BN527" s="236">
        <v>0</v>
      </c>
      <c r="BO527" s="236">
        <v>0</v>
      </c>
      <c r="BP527" s="236">
        <v>0</v>
      </c>
      <c r="BQ527" s="236">
        <v>0</v>
      </c>
      <c r="BR527" s="236">
        <v>0</v>
      </c>
      <c r="BS527" s="236">
        <v>0</v>
      </c>
      <c r="BT527" s="236">
        <v>0</v>
      </c>
      <c r="BU527" s="236">
        <v>0</v>
      </c>
      <c r="BV527" s="236">
        <v>0</v>
      </c>
      <c r="BW527" s="236">
        <v>0</v>
      </c>
      <c r="BX527" s="236">
        <v>0</v>
      </c>
      <c r="BY527" s="236">
        <v>0</v>
      </c>
      <c r="BZ527" s="236">
        <v>0</v>
      </c>
      <c r="CA527" s="236">
        <v>0</v>
      </c>
      <c r="CB527" s="236">
        <v>0</v>
      </c>
      <c r="CC527" s="236">
        <v>0</v>
      </c>
      <c r="CD527" s="236">
        <v>0</v>
      </c>
      <c r="CE527" s="236">
        <v>0</v>
      </c>
      <c r="CF527" s="236">
        <v>0</v>
      </c>
      <c r="CG527" s="236">
        <v>0</v>
      </c>
      <c r="CH527" s="236">
        <v>0</v>
      </c>
      <c r="CI527" s="236">
        <v>0</v>
      </c>
      <c r="CJ527" s="236">
        <v>0</v>
      </c>
      <c r="CK527" s="236">
        <v>0</v>
      </c>
      <c r="CL527" s="236">
        <v>0</v>
      </c>
      <c r="CM527" s="236">
        <v>0</v>
      </c>
      <c r="CN527" s="236">
        <v>0</v>
      </c>
      <c r="CO527" s="236">
        <v>0</v>
      </c>
      <c r="CP527" s="236">
        <v>0</v>
      </c>
      <c r="CQ527" s="236">
        <v>0</v>
      </c>
      <c r="CR527" s="236">
        <v>0</v>
      </c>
      <c r="CS527" s="236">
        <v>0</v>
      </c>
      <c r="CT527" s="236">
        <v>0</v>
      </c>
      <c r="CU527" s="236">
        <v>0</v>
      </c>
      <c r="CV527" s="236">
        <v>0</v>
      </c>
      <c r="CW527" s="236">
        <v>0</v>
      </c>
      <c r="CX527" s="236">
        <v>0</v>
      </c>
      <c r="CY527" s="236">
        <v>0</v>
      </c>
      <c r="CZ527" s="236">
        <v>0</v>
      </c>
      <c r="DA527" s="236">
        <v>0</v>
      </c>
    </row>
    <row r="529" spans="1:105">
      <c r="A529" s="242" t="s">
        <v>1835</v>
      </c>
      <c r="B529" s="236">
        <v>0</v>
      </c>
      <c r="C529" s="236">
        <v>0</v>
      </c>
      <c r="D529" s="236">
        <v>0</v>
      </c>
      <c r="E529" s="236">
        <v>0</v>
      </c>
      <c r="F529" s="236">
        <v>0</v>
      </c>
      <c r="G529" s="236">
        <v>0</v>
      </c>
      <c r="H529" s="236">
        <v>0</v>
      </c>
      <c r="I529" s="236">
        <v>0</v>
      </c>
      <c r="J529" s="236">
        <v>0</v>
      </c>
      <c r="K529" s="236">
        <v>0</v>
      </c>
      <c r="L529" s="236">
        <v>0</v>
      </c>
      <c r="M529" s="236">
        <v>0</v>
      </c>
      <c r="N529" s="236">
        <v>0</v>
      </c>
      <c r="O529" s="236">
        <v>0</v>
      </c>
      <c r="P529" s="236">
        <v>0</v>
      </c>
      <c r="Q529" s="236">
        <v>0</v>
      </c>
      <c r="R529" s="236">
        <v>0</v>
      </c>
      <c r="S529" s="236">
        <v>0</v>
      </c>
      <c r="T529" s="236">
        <v>0</v>
      </c>
      <c r="U529" s="236">
        <v>0</v>
      </c>
      <c r="V529" s="236">
        <v>0</v>
      </c>
      <c r="W529" s="236">
        <v>0</v>
      </c>
      <c r="X529" s="236">
        <v>0</v>
      </c>
      <c r="Y529" s="236">
        <v>0</v>
      </c>
      <c r="Z529" s="236">
        <v>0</v>
      </c>
      <c r="AA529" s="236">
        <v>0</v>
      </c>
      <c r="AB529" s="236">
        <v>0</v>
      </c>
      <c r="AC529" s="236">
        <v>0</v>
      </c>
      <c r="AD529" s="236">
        <v>0</v>
      </c>
      <c r="AE529" s="236">
        <v>0</v>
      </c>
      <c r="AF529" s="236">
        <v>0</v>
      </c>
      <c r="AG529" s="236">
        <v>0</v>
      </c>
      <c r="AH529" s="236">
        <v>0</v>
      </c>
      <c r="AI529" s="236">
        <v>0</v>
      </c>
      <c r="AJ529" s="236">
        <v>0</v>
      </c>
      <c r="AK529" s="236">
        <v>5.4519999151428503E-3</v>
      </c>
      <c r="AL529" s="236">
        <v>5.4519999151428503E-3</v>
      </c>
      <c r="AM529" s="236">
        <v>5.4519999151428503E-3</v>
      </c>
      <c r="AN529" s="236">
        <v>1.63559997454285E-2</v>
      </c>
      <c r="AO529" s="236">
        <v>0</v>
      </c>
      <c r="AP529" s="236">
        <v>0</v>
      </c>
      <c r="AQ529" s="236">
        <v>0</v>
      </c>
      <c r="AR529" s="236">
        <v>0</v>
      </c>
      <c r="AS529" s="236">
        <v>0</v>
      </c>
      <c r="AT529" s="236">
        <v>0</v>
      </c>
      <c r="AU529" s="236">
        <v>0</v>
      </c>
      <c r="AV529" s="236">
        <v>0</v>
      </c>
      <c r="AW529" s="236">
        <v>0</v>
      </c>
      <c r="AX529" s="236">
        <v>0</v>
      </c>
      <c r="AY529" s="236">
        <v>0</v>
      </c>
      <c r="AZ529" s="236">
        <v>0</v>
      </c>
      <c r="BA529" s="236">
        <v>0</v>
      </c>
      <c r="BB529" s="236">
        <v>0</v>
      </c>
      <c r="BC529" s="236">
        <v>0</v>
      </c>
      <c r="BD529" s="236">
        <v>0</v>
      </c>
      <c r="BE529" s="236">
        <v>0</v>
      </c>
      <c r="BF529" s="236">
        <v>0</v>
      </c>
      <c r="BG529" s="236">
        <v>0</v>
      </c>
      <c r="BH529" s="236">
        <v>0</v>
      </c>
      <c r="BI529" s="236">
        <v>0</v>
      </c>
      <c r="BJ529" s="236">
        <v>0</v>
      </c>
      <c r="BK529" s="236">
        <v>0</v>
      </c>
      <c r="BL529" s="236">
        <v>0</v>
      </c>
      <c r="BM529" s="236">
        <v>0</v>
      </c>
      <c r="BN529" s="236">
        <v>0</v>
      </c>
      <c r="BO529" s="236">
        <v>0</v>
      </c>
      <c r="BP529" s="236">
        <v>0</v>
      </c>
      <c r="BQ529" s="236">
        <v>0</v>
      </c>
      <c r="BR529" s="236">
        <v>0</v>
      </c>
      <c r="BS529" s="236">
        <v>0</v>
      </c>
      <c r="BT529" s="236">
        <v>0</v>
      </c>
      <c r="BU529" s="236">
        <v>0</v>
      </c>
      <c r="BV529" s="236">
        <v>0</v>
      </c>
      <c r="BW529" s="236">
        <v>0</v>
      </c>
      <c r="BX529" s="236">
        <v>0</v>
      </c>
      <c r="BY529" s="236">
        <v>0</v>
      </c>
      <c r="BZ529" s="236">
        <v>0</v>
      </c>
      <c r="CA529" s="236">
        <v>0</v>
      </c>
      <c r="CB529" s="236">
        <v>0</v>
      </c>
      <c r="CC529" s="236">
        <v>0</v>
      </c>
      <c r="CD529" s="236">
        <v>0</v>
      </c>
      <c r="CE529" s="236">
        <v>0</v>
      </c>
      <c r="CF529" s="236">
        <v>0</v>
      </c>
      <c r="CG529" s="236">
        <v>0</v>
      </c>
      <c r="CH529" s="236">
        <v>0</v>
      </c>
      <c r="CI529" s="236">
        <v>0</v>
      </c>
      <c r="CJ529" s="236">
        <v>0</v>
      </c>
      <c r="CK529" s="236">
        <v>0</v>
      </c>
      <c r="CL529" s="236">
        <v>0</v>
      </c>
      <c r="CM529" s="236">
        <v>0</v>
      </c>
      <c r="CN529" s="236">
        <v>0</v>
      </c>
      <c r="CO529" s="236">
        <v>0</v>
      </c>
      <c r="CP529" s="236">
        <v>0</v>
      </c>
      <c r="CQ529" s="236">
        <v>0</v>
      </c>
      <c r="CR529" s="236">
        <v>0</v>
      </c>
      <c r="CS529" s="236">
        <v>0</v>
      </c>
      <c r="CT529" s="236">
        <v>0</v>
      </c>
      <c r="CU529" s="236">
        <v>0</v>
      </c>
      <c r="CV529" s="236">
        <v>0</v>
      </c>
      <c r="CW529" s="236">
        <v>0</v>
      </c>
      <c r="CX529" s="236">
        <v>0</v>
      </c>
      <c r="CY529" s="236">
        <v>0</v>
      </c>
      <c r="CZ529" s="236">
        <v>0</v>
      </c>
      <c r="DA529" s="236">
        <v>0</v>
      </c>
    </row>
    <row r="530" spans="1:105">
      <c r="A530" s="242" t="s">
        <v>1836</v>
      </c>
      <c r="B530" s="236">
        <v>0</v>
      </c>
      <c r="C530" s="236">
        <v>0</v>
      </c>
      <c r="D530" s="236">
        <v>0</v>
      </c>
      <c r="E530" s="236">
        <v>0</v>
      </c>
      <c r="F530" s="236">
        <v>0</v>
      </c>
      <c r="G530" s="236">
        <v>0</v>
      </c>
      <c r="H530" s="236">
        <v>0</v>
      </c>
      <c r="I530" s="236">
        <v>0</v>
      </c>
      <c r="J530" s="236">
        <v>0</v>
      </c>
      <c r="K530" s="236">
        <v>0</v>
      </c>
      <c r="L530" s="236">
        <v>0</v>
      </c>
      <c r="M530" s="236">
        <v>0</v>
      </c>
      <c r="N530" s="236">
        <v>0</v>
      </c>
      <c r="O530" s="236">
        <v>0</v>
      </c>
      <c r="P530" s="236">
        <v>0</v>
      </c>
      <c r="Q530" s="236">
        <v>0</v>
      </c>
      <c r="R530" s="236">
        <v>0</v>
      </c>
      <c r="S530" s="236">
        <v>0</v>
      </c>
      <c r="T530" s="236">
        <v>0</v>
      </c>
      <c r="U530" s="236">
        <v>0</v>
      </c>
      <c r="V530" s="236">
        <v>0</v>
      </c>
      <c r="W530" s="236">
        <v>0</v>
      </c>
      <c r="X530" s="236">
        <v>0</v>
      </c>
      <c r="Y530" s="236">
        <v>0</v>
      </c>
      <c r="Z530" s="236">
        <v>0</v>
      </c>
      <c r="AA530" s="236">
        <v>0</v>
      </c>
      <c r="AB530" s="236">
        <v>0</v>
      </c>
      <c r="AC530" s="236">
        <v>0</v>
      </c>
      <c r="AD530" s="236">
        <v>0</v>
      </c>
      <c r="AE530" s="236">
        <v>0</v>
      </c>
      <c r="AF530" s="236">
        <v>0</v>
      </c>
      <c r="AG530" s="236">
        <v>0</v>
      </c>
      <c r="AH530" s="236">
        <v>0</v>
      </c>
      <c r="AI530" s="236">
        <v>0</v>
      </c>
      <c r="AJ530" s="236">
        <v>0</v>
      </c>
      <c r="AK530" s="236">
        <v>5.4519999151428503E-3</v>
      </c>
      <c r="AL530" s="236">
        <v>1.0903999830285701E-2</v>
      </c>
      <c r="AM530" s="236">
        <v>1.63559997454285E-2</v>
      </c>
      <c r="AN530" s="236">
        <v>1.63559997454285E-2</v>
      </c>
      <c r="AO530" s="236">
        <v>0</v>
      </c>
      <c r="AP530" s="236">
        <v>0</v>
      </c>
      <c r="AQ530" s="236">
        <v>0</v>
      </c>
      <c r="AR530" s="236">
        <v>0</v>
      </c>
      <c r="AS530" s="236">
        <v>0</v>
      </c>
      <c r="AT530" s="236">
        <v>0</v>
      </c>
      <c r="AU530" s="236">
        <v>0</v>
      </c>
      <c r="AV530" s="236">
        <v>0</v>
      </c>
      <c r="AW530" s="236">
        <v>0</v>
      </c>
      <c r="AX530" s="236">
        <v>0</v>
      </c>
      <c r="AY530" s="236">
        <v>0</v>
      </c>
      <c r="AZ530" s="236">
        <v>0</v>
      </c>
      <c r="BA530" s="236">
        <v>0</v>
      </c>
      <c r="BB530" s="236">
        <v>0</v>
      </c>
      <c r="BC530" s="236">
        <v>0</v>
      </c>
      <c r="BD530" s="236">
        <v>0</v>
      </c>
      <c r="BE530" s="236">
        <v>0</v>
      </c>
      <c r="BF530" s="236">
        <v>0</v>
      </c>
      <c r="BG530" s="236">
        <v>0</v>
      </c>
      <c r="BH530" s="236">
        <v>0</v>
      </c>
      <c r="BI530" s="236">
        <v>0</v>
      </c>
      <c r="BJ530" s="236">
        <v>0</v>
      </c>
      <c r="BK530" s="236">
        <v>0</v>
      </c>
      <c r="BL530" s="236">
        <v>0</v>
      </c>
      <c r="BM530" s="236">
        <v>0</v>
      </c>
      <c r="BN530" s="236">
        <v>0</v>
      </c>
      <c r="BO530" s="236">
        <v>0</v>
      </c>
      <c r="BP530" s="236">
        <v>0</v>
      </c>
      <c r="BQ530" s="236">
        <v>0</v>
      </c>
      <c r="BR530" s="236">
        <v>0</v>
      </c>
      <c r="BS530" s="236">
        <v>0</v>
      </c>
      <c r="BT530" s="236">
        <v>0</v>
      </c>
      <c r="BU530" s="236">
        <v>0</v>
      </c>
      <c r="BV530" s="236">
        <v>0</v>
      </c>
      <c r="BW530" s="236">
        <v>0</v>
      </c>
      <c r="BX530" s="236">
        <v>0</v>
      </c>
      <c r="BY530" s="236">
        <v>0</v>
      </c>
      <c r="BZ530" s="236">
        <v>0</v>
      </c>
      <c r="CA530" s="236">
        <v>0</v>
      </c>
      <c r="CB530" s="236">
        <v>0</v>
      </c>
      <c r="CC530" s="236">
        <v>0</v>
      </c>
      <c r="CD530" s="236">
        <v>0</v>
      </c>
      <c r="CE530" s="236">
        <v>0</v>
      </c>
      <c r="CF530" s="236">
        <v>0</v>
      </c>
      <c r="CG530" s="236">
        <v>0</v>
      </c>
      <c r="CH530" s="236">
        <v>0</v>
      </c>
      <c r="CI530" s="236">
        <v>0</v>
      </c>
      <c r="CJ530" s="236">
        <v>0</v>
      </c>
      <c r="CK530" s="236">
        <v>0</v>
      </c>
      <c r="CL530" s="236">
        <v>0</v>
      </c>
      <c r="CM530" s="236">
        <v>0</v>
      </c>
      <c r="CN530" s="236">
        <v>0</v>
      </c>
      <c r="CO530" s="236">
        <v>0</v>
      </c>
      <c r="CP530" s="236">
        <v>0</v>
      </c>
      <c r="CQ530" s="236">
        <v>0</v>
      </c>
      <c r="CR530" s="236">
        <v>0</v>
      </c>
      <c r="CS530" s="236">
        <v>0</v>
      </c>
      <c r="CT530" s="236">
        <v>0</v>
      </c>
      <c r="CU530" s="236">
        <v>0</v>
      </c>
      <c r="CV530" s="236">
        <v>0</v>
      </c>
      <c r="CW530" s="236">
        <v>0</v>
      </c>
      <c r="CX530" s="236">
        <v>0</v>
      </c>
      <c r="CY530" s="236">
        <v>0</v>
      </c>
      <c r="CZ530" s="236">
        <v>0</v>
      </c>
      <c r="DA530" s="236">
        <v>0</v>
      </c>
    </row>
    <row r="531" spans="1:105">
      <c r="A531" s="242" t="s">
        <v>1837</v>
      </c>
      <c r="B531" s="236">
        <v>0</v>
      </c>
      <c r="C531" s="236">
        <v>0</v>
      </c>
      <c r="D531" s="236">
        <v>0</v>
      </c>
      <c r="E531" s="236">
        <v>0</v>
      </c>
      <c r="F531" s="236">
        <v>0</v>
      </c>
      <c r="G531" s="236">
        <v>0</v>
      </c>
      <c r="H531" s="236">
        <v>0</v>
      </c>
      <c r="I531" s="236">
        <v>0</v>
      </c>
      <c r="J531" s="236">
        <v>0</v>
      </c>
      <c r="K531" s="236">
        <v>0</v>
      </c>
      <c r="L531" s="236">
        <v>0</v>
      </c>
      <c r="M531" s="236">
        <v>0</v>
      </c>
      <c r="N531" s="236">
        <v>0</v>
      </c>
      <c r="O531" s="236">
        <v>0</v>
      </c>
      <c r="P531" s="236">
        <v>0</v>
      </c>
      <c r="Q531" s="236">
        <v>0</v>
      </c>
      <c r="R531" s="236">
        <v>0</v>
      </c>
      <c r="S531" s="236">
        <v>0</v>
      </c>
      <c r="T531" s="236">
        <v>0</v>
      </c>
      <c r="U531" s="236">
        <v>0</v>
      </c>
      <c r="V531" s="236">
        <v>0</v>
      </c>
      <c r="W531" s="236">
        <v>0</v>
      </c>
      <c r="X531" s="236">
        <v>0</v>
      </c>
      <c r="Y531" s="236">
        <v>0</v>
      </c>
      <c r="Z531" s="236">
        <v>0</v>
      </c>
      <c r="AA531" s="236">
        <v>0</v>
      </c>
      <c r="AB531" s="236">
        <v>-1.63559997454285E-2</v>
      </c>
      <c r="AC531" s="236">
        <v>-1.63559997454285E-2</v>
      </c>
      <c r="AD531" s="236">
        <v>-1.63559997454285E-2</v>
      </c>
      <c r="AE531" s="236">
        <v>-1.63559997454285E-2</v>
      </c>
      <c r="AF531" s="236">
        <v>-1.63559997454285E-2</v>
      </c>
      <c r="AG531" s="236">
        <v>-1.63559997454285E-2</v>
      </c>
      <c r="AH531" s="236">
        <v>-1.63559997454285E-2</v>
      </c>
      <c r="AI531" s="236">
        <v>-1.63559997454285E-2</v>
      </c>
      <c r="AJ531" s="236">
        <v>-1.63559997454285E-2</v>
      </c>
      <c r="AK531" s="236">
        <v>-1.63559997454285E-2</v>
      </c>
      <c r="AL531" s="236">
        <v>-1.63559997454285E-2</v>
      </c>
      <c r="AM531" s="236">
        <v>-1.63559997454285E-2</v>
      </c>
      <c r="AN531" s="236">
        <v>-1.63559997454285E-2</v>
      </c>
      <c r="AO531" s="236">
        <v>0</v>
      </c>
      <c r="AP531" s="236">
        <v>0</v>
      </c>
      <c r="AQ531" s="236">
        <v>0</v>
      </c>
      <c r="AR531" s="236">
        <v>0</v>
      </c>
      <c r="AS531" s="236">
        <v>0</v>
      </c>
      <c r="AT531" s="236">
        <v>0</v>
      </c>
      <c r="AU531" s="236">
        <v>0</v>
      </c>
      <c r="AV531" s="236">
        <v>0</v>
      </c>
      <c r="AW531" s="236">
        <v>0</v>
      </c>
      <c r="AX531" s="236">
        <v>0</v>
      </c>
      <c r="AY531" s="236">
        <v>0</v>
      </c>
      <c r="AZ531" s="236">
        <v>0</v>
      </c>
      <c r="BA531" s="236">
        <v>0</v>
      </c>
      <c r="BB531" s="236">
        <v>0</v>
      </c>
      <c r="BC531" s="236">
        <v>0</v>
      </c>
      <c r="BD531" s="236">
        <v>0</v>
      </c>
      <c r="BE531" s="236">
        <v>0</v>
      </c>
      <c r="BF531" s="236">
        <v>0</v>
      </c>
      <c r="BG531" s="236">
        <v>0</v>
      </c>
      <c r="BH531" s="236">
        <v>0</v>
      </c>
      <c r="BI531" s="236">
        <v>0</v>
      </c>
      <c r="BJ531" s="236">
        <v>0</v>
      </c>
      <c r="BK531" s="236">
        <v>0</v>
      </c>
      <c r="BL531" s="236">
        <v>0</v>
      </c>
      <c r="BM531" s="236">
        <v>0</v>
      </c>
      <c r="BN531" s="236">
        <v>0</v>
      </c>
      <c r="BO531" s="236">
        <v>0</v>
      </c>
      <c r="BP531" s="236">
        <v>0</v>
      </c>
      <c r="BQ531" s="236">
        <v>0</v>
      </c>
      <c r="BR531" s="236">
        <v>0</v>
      </c>
      <c r="BS531" s="236">
        <v>0</v>
      </c>
      <c r="BT531" s="236">
        <v>0</v>
      </c>
      <c r="BU531" s="236">
        <v>0</v>
      </c>
      <c r="BV531" s="236">
        <v>0</v>
      </c>
      <c r="BW531" s="236">
        <v>0</v>
      </c>
      <c r="BX531" s="236">
        <v>0</v>
      </c>
      <c r="BY531" s="236">
        <v>0</v>
      </c>
      <c r="BZ531" s="236">
        <v>0</v>
      </c>
      <c r="CA531" s="236">
        <v>0</v>
      </c>
      <c r="CB531" s="236">
        <v>0</v>
      </c>
      <c r="CC531" s="236">
        <v>0</v>
      </c>
      <c r="CD531" s="236">
        <v>0</v>
      </c>
      <c r="CE531" s="236">
        <v>0</v>
      </c>
      <c r="CF531" s="236">
        <v>0</v>
      </c>
      <c r="CG531" s="236">
        <v>0</v>
      </c>
      <c r="CH531" s="236">
        <v>0</v>
      </c>
      <c r="CI531" s="236">
        <v>0</v>
      </c>
      <c r="CJ531" s="236">
        <v>0</v>
      </c>
      <c r="CK531" s="236">
        <v>0</v>
      </c>
      <c r="CL531" s="236">
        <v>0</v>
      </c>
      <c r="CM531" s="236">
        <v>0</v>
      </c>
      <c r="CN531" s="236">
        <v>0</v>
      </c>
      <c r="CO531" s="236">
        <v>0</v>
      </c>
      <c r="CP531" s="236">
        <v>0</v>
      </c>
      <c r="CQ531" s="236">
        <v>0</v>
      </c>
      <c r="CR531" s="236">
        <v>0</v>
      </c>
      <c r="CS531" s="236">
        <v>0</v>
      </c>
      <c r="CT531" s="236">
        <v>0</v>
      </c>
      <c r="CU531" s="236">
        <v>0</v>
      </c>
      <c r="CV531" s="236">
        <v>0</v>
      </c>
      <c r="CW531" s="236">
        <v>0</v>
      </c>
      <c r="CX531" s="236">
        <v>0</v>
      </c>
      <c r="CY531" s="236">
        <v>0</v>
      </c>
      <c r="CZ531" s="236">
        <v>0</v>
      </c>
      <c r="DA531" s="236">
        <v>0</v>
      </c>
    </row>
    <row r="535" spans="1:105">
      <c r="A535" s="262" t="s">
        <v>1838</v>
      </c>
      <c r="B535" s="236">
        <v>0</v>
      </c>
      <c r="C535" s="236">
        <v>0</v>
      </c>
      <c r="D535" s="236">
        <v>0</v>
      </c>
      <c r="E535" s="236">
        <v>0</v>
      </c>
      <c r="F535" s="236">
        <v>0</v>
      </c>
      <c r="G535" s="236">
        <v>0</v>
      </c>
      <c r="H535" s="236">
        <v>0</v>
      </c>
      <c r="I535" s="236">
        <v>0</v>
      </c>
      <c r="J535" s="236">
        <v>0</v>
      </c>
      <c r="K535" s="236">
        <v>0</v>
      </c>
      <c r="L535" s="236">
        <v>0</v>
      </c>
      <c r="M535" s="236">
        <v>0</v>
      </c>
      <c r="N535" s="236">
        <v>0</v>
      </c>
      <c r="O535" s="236">
        <v>0</v>
      </c>
      <c r="P535" s="236">
        <v>0</v>
      </c>
      <c r="Q535" s="236">
        <v>0</v>
      </c>
      <c r="R535" s="236">
        <v>0</v>
      </c>
      <c r="S535" s="236">
        <v>0</v>
      </c>
      <c r="T535" s="236">
        <v>0</v>
      </c>
      <c r="U535" s="236">
        <v>0</v>
      </c>
      <c r="V535" s="236">
        <v>0</v>
      </c>
      <c r="W535" s="236">
        <v>0</v>
      </c>
      <c r="X535" s="236">
        <v>0</v>
      </c>
      <c r="Y535" s="236">
        <v>0</v>
      </c>
      <c r="Z535" s="236">
        <v>0</v>
      </c>
      <c r="AA535" s="236">
        <v>0</v>
      </c>
      <c r="AB535" s="236">
        <v>0</v>
      </c>
      <c r="AC535" s="236">
        <v>0</v>
      </c>
      <c r="AD535" s="236">
        <v>0</v>
      </c>
      <c r="AE535" s="236">
        <v>0</v>
      </c>
      <c r="AF535" s="236">
        <v>0</v>
      </c>
      <c r="AG535" s="236">
        <v>0</v>
      </c>
      <c r="AH535" s="236">
        <v>0</v>
      </c>
      <c r="AI535" s="236">
        <v>0</v>
      </c>
      <c r="AJ535" s="236">
        <v>0</v>
      </c>
      <c r="AK535" s="236">
        <v>5.4519999151428503E-3</v>
      </c>
      <c r="AL535" s="236">
        <v>5.4519999151428503E-3</v>
      </c>
      <c r="AM535" s="236">
        <v>5.4519999151428503E-3</v>
      </c>
      <c r="AN535" s="236">
        <v>1.63559997454285E-2</v>
      </c>
      <c r="AO535" s="236">
        <v>0</v>
      </c>
      <c r="AP535" s="236">
        <v>0</v>
      </c>
      <c r="AQ535" s="236">
        <v>0</v>
      </c>
      <c r="AR535" s="236">
        <v>0</v>
      </c>
      <c r="AS535" s="236">
        <v>0</v>
      </c>
      <c r="AT535" s="236">
        <v>0</v>
      </c>
      <c r="AU535" s="236">
        <v>0</v>
      </c>
      <c r="AV535" s="236">
        <v>0</v>
      </c>
      <c r="AW535" s="236">
        <v>0</v>
      </c>
      <c r="AX535" s="236">
        <v>0</v>
      </c>
      <c r="AY535" s="236">
        <v>0</v>
      </c>
      <c r="AZ535" s="236">
        <v>0</v>
      </c>
      <c r="BA535" s="236">
        <v>0</v>
      </c>
      <c r="BB535" s="236">
        <v>0</v>
      </c>
      <c r="BC535" s="236">
        <v>0</v>
      </c>
      <c r="BD535" s="236">
        <v>0</v>
      </c>
      <c r="BE535" s="236">
        <v>0</v>
      </c>
      <c r="BF535" s="236">
        <v>0</v>
      </c>
      <c r="BG535" s="236">
        <v>0</v>
      </c>
      <c r="BH535" s="236">
        <v>0</v>
      </c>
      <c r="BI535" s="236">
        <v>0</v>
      </c>
      <c r="BJ535" s="236">
        <v>0</v>
      </c>
      <c r="BK535" s="236">
        <v>0</v>
      </c>
      <c r="BL535" s="236">
        <v>0</v>
      </c>
      <c r="BM535" s="236">
        <v>0</v>
      </c>
      <c r="BN535" s="236">
        <v>0</v>
      </c>
      <c r="BO535" s="236">
        <v>0</v>
      </c>
      <c r="BP535" s="236">
        <v>0</v>
      </c>
      <c r="BQ535" s="236">
        <v>0</v>
      </c>
      <c r="BR535" s="236">
        <v>0</v>
      </c>
      <c r="BS535" s="236">
        <v>0</v>
      </c>
      <c r="BT535" s="236">
        <v>0</v>
      </c>
      <c r="BU535" s="236">
        <v>0</v>
      </c>
      <c r="BV535" s="236">
        <v>0</v>
      </c>
      <c r="BW535" s="236">
        <v>0</v>
      </c>
      <c r="BX535" s="236">
        <v>0</v>
      </c>
      <c r="BY535" s="236">
        <v>0</v>
      </c>
      <c r="BZ535" s="236">
        <v>0</v>
      </c>
      <c r="CA535" s="236">
        <v>0</v>
      </c>
      <c r="CB535" s="236">
        <v>0</v>
      </c>
      <c r="CC535" s="236">
        <v>0</v>
      </c>
      <c r="CD535" s="236">
        <v>0</v>
      </c>
      <c r="CE535" s="236">
        <v>0</v>
      </c>
      <c r="CF535" s="236">
        <v>0</v>
      </c>
      <c r="CG535" s="236">
        <v>0</v>
      </c>
      <c r="CH535" s="236">
        <v>0</v>
      </c>
      <c r="CI535" s="236">
        <v>0</v>
      </c>
      <c r="CJ535" s="236">
        <v>0</v>
      </c>
      <c r="CK535" s="236">
        <v>0</v>
      </c>
      <c r="CL535" s="236">
        <v>0</v>
      </c>
      <c r="CM535" s="236">
        <v>0</v>
      </c>
      <c r="CN535" s="236">
        <v>0</v>
      </c>
      <c r="CO535" s="236">
        <v>0</v>
      </c>
      <c r="CP535" s="236">
        <v>0</v>
      </c>
      <c r="CQ535" s="236">
        <v>0</v>
      </c>
      <c r="CR535" s="236">
        <v>0</v>
      </c>
      <c r="CS535" s="236">
        <v>0</v>
      </c>
      <c r="CT535" s="236">
        <v>0</v>
      </c>
      <c r="CU535" s="236">
        <v>0</v>
      </c>
      <c r="CV535" s="236">
        <v>0</v>
      </c>
      <c r="CW535" s="236">
        <v>0</v>
      </c>
      <c r="CX535" s="236">
        <v>0</v>
      </c>
      <c r="CY535" s="236">
        <v>0</v>
      </c>
      <c r="CZ535" s="236">
        <v>0</v>
      </c>
      <c r="DA535" s="236">
        <v>0</v>
      </c>
    </row>
    <row r="536" spans="1:105">
      <c r="A536" s="242" t="s">
        <v>1839</v>
      </c>
      <c r="B536" s="236">
        <v>0</v>
      </c>
      <c r="C536" s="236">
        <v>0</v>
      </c>
      <c r="D536" s="236">
        <v>0</v>
      </c>
      <c r="E536" s="236">
        <v>0</v>
      </c>
      <c r="F536" s="236">
        <v>0</v>
      </c>
      <c r="G536" s="236">
        <v>0</v>
      </c>
      <c r="H536" s="236">
        <v>0</v>
      </c>
      <c r="I536" s="236">
        <v>0</v>
      </c>
      <c r="J536" s="236">
        <v>0</v>
      </c>
      <c r="K536" s="236">
        <v>0</v>
      </c>
      <c r="L536" s="236">
        <v>0</v>
      </c>
      <c r="M536" s="236">
        <v>0</v>
      </c>
      <c r="N536" s="236">
        <v>0</v>
      </c>
      <c r="O536" s="236">
        <v>0</v>
      </c>
      <c r="P536" s="236">
        <v>0</v>
      </c>
      <c r="Q536" s="236">
        <v>0</v>
      </c>
      <c r="R536" s="236">
        <v>0</v>
      </c>
      <c r="S536" s="236">
        <v>0</v>
      </c>
      <c r="T536" s="236">
        <v>0</v>
      </c>
      <c r="U536" s="236">
        <v>0</v>
      </c>
      <c r="V536" s="236">
        <v>0</v>
      </c>
      <c r="W536" s="236">
        <v>0</v>
      </c>
      <c r="X536" s="236">
        <v>0</v>
      </c>
      <c r="Y536" s="236">
        <v>0</v>
      </c>
      <c r="Z536" s="236">
        <v>0</v>
      </c>
      <c r="AA536" s="236">
        <v>0</v>
      </c>
      <c r="AB536" s="236">
        <v>0</v>
      </c>
      <c r="AC536" s="236">
        <v>0</v>
      </c>
      <c r="AD536" s="236">
        <v>0</v>
      </c>
      <c r="AE536" s="236">
        <v>0</v>
      </c>
      <c r="AF536" s="236">
        <v>0</v>
      </c>
      <c r="AG536" s="236">
        <v>0</v>
      </c>
      <c r="AH536" s="236">
        <v>0</v>
      </c>
      <c r="AI536" s="236">
        <v>0</v>
      </c>
      <c r="AJ536" s="236">
        <v>0</v>
      </c>
      <c r="AK536" s="236">
        <v>5.4519999151428503E-3</v>
      </c>
      <c r="AL536" s="236">
        <v>1.0903999830285701E-2</v>
      </c>
      <c r="AM536" s="236">
        <v>1.63559997454285E-2</v>
      </c>
      <c r="AN536" s="236">
        <v>1.63559997454285E-2</v>
      </c>
      <c r="AO536" s="236">
        <v>0</v>
      </c>
      <c r="AP536" s="236">
        <v>0</v>
      </c>
      <c r="AQ536" s="236">
        <v>0</v>
      </c>
      <c r="AR536" s="236">
        <v>0</v>
      </c>
      <c r="AS536" s="236">
        <v>0</v>
      </c>
      <c r="AT536" s="236">
        <v>0</v>
      </c>
      <c r="AU536" s="236">
        <v>0</v>
      </c>
      <c r="AV536" s="236">
        <v>0</v>
      </c>
      <c r="AW536" s="236">
        <v>0</v>
      </c>
      <c r="AX536" s="236">
        <v>0</v>
      </c>
      <c r="AY536" s="236">
        <v>0</v>
      </c>
      <c r="AZ536" s="236">
        <v>0</v>
      </c>
      <c r="BA536" s="236">
        <v>0</v>
      </c>
      <c r="BB536" s="236">
        <v>0</v>
      </c>
      <c r="BC536" s="236">
        <v>0</v>
      </c>
      <c r="BD536" s="236">
        <v>0</v>
      </c>
      <c r="BE536" s="236">
        <v>0</v>
      </c>
      <c r="BF536" s="236">
        <v>0</v>
      </c>
      <c r="BG536" s="236">
        <v>0</v>
      </c>
      <c r="BH536" s="236">
        <v>0</v>
      </c>
      <c r="BI536" s="236">
        <v>0</v>
      </c>
      <c r="BJ536" s="236">
        <v>0</v>
      </c>
      <c r="BK536" s="236">
        <v>0</v>
      </c>
      <c r="BL536" s="236">
        <v>0</v>
      </c>
      <c r="BM536" s="236">
        <v>0</v>
      </c>
      <c r="BN536" s="236">
        <v>0</v>
      </c>
      <c r="BO536" s="236">
        <v>0</v>
      </c>
      <c r="BP536" s="236">
        <v>0</v>
      </c>
      <c r="BQ536" s="236">
        <v>0</v>
      </c>
      <c r="BR536" s="236">
        <v>0</v>
      </c>
      <c r="BS536" s="236">
        <v>0</v>
      </c>
      <c r="BT536" s="236">
        <v>0</v>
      </c>
      <c r="BU536" s="236">
        <v>0</v>
      </c>
      <c r="BV536" s="236">
        <v>0</v>
      </c>
      <c r="BW536" s="236">
        <v>0</v>
      </c>
      <c r="BX536" s="236">
        <v>0</v>
      </c>
      <c r="BY536" s="236">
        <v>0</v>
      </c>
      <c r="BZ536" s="236">
        <v>0</v>
      </c>
      <c r="CA536" s="236">
        <v>0</v>
      </c>
      <c r="CB536" s="236">
        <v>0</v>
      </c>
      <c r="CC536" s="236">
        <v>0</v>
      </c>
      <c r="CD536" s="236">
        <v>0</v>
      </c>
      <c r="CE536" s="236">
        <v>0</v>
      </c>
      <c r="CF536" s="236">
        <v>0</v>
      </c>
      <c r="CG536" s="236">
        <v>0</v>
      </c>
      <c r="CH536" s="236">
        <v>0</v>
      </c>
      <c r="CI536" s="236">
        <v>0</v>
      </c>
      <c r="CJ536" s="236">
        <v>0</v>
      </c>
      <c r="CK536" s="236">
        <v>0</v>
      </c>
      <c r="CL536" s="236">
        <v>0</v>
      </c>
      <c r="CM536" s="236">
        <v>0</v>
      </c>
      <c r="CN536" s="236">
        <v>0</v>
      </c>
      <c r="CO536" s="236">
        <v>0</v>
      </c>
      <c r="CP536" s="236">
        <v>0</v>
      </c>
      <c r="CQ536" s="236">
        <v>0</v>
      </c>
      <c r="CR536" s="236">
        <v>0</v>
      </c>
      <c r="CS536" s="236">
        <v>0</v>
      </c>
      <c r="CT536" s="236">
        <v>0</v>
      </c>
      <c r="CU536" s="236">
        <v>0</v>
      </c>
      <c r="CV536" s="236">
        <v>0</v>
      </c>
      <c r="CW536" s="236">
        <v>0</v>
      </c>
      <c r="CX536" s="236">
        <v>0</v>
      </c>
      <c r="CY536" s="236">
        <v>0</v>
      </c>
      <c r="CZ536" s="236">
        <v>0</v>
      </c>
      <c r="DA536" s="236">
        <v>0</v>
      </c>
    </row>
    <row r="538" spans="1:105">
      <c r="A538" s="245" t="s">
        <v>1840</v>
      </c>
    </row>
    <row r="539" spans="1:105">
      <c r="A539" s="242" t="s">
        <v>1708</v>
      </c>
      <c r="B539" s="236">
        <v>0</v>
      </c>
      <c r="C539" s="236">
        <v>0</v>
      </c>
      <c r="D539" s="236">
        <v>0</v>
      </c>
      <c r="E539" s="236">
        <v>0</v>
      </c>
      <c r="F539" s="236">
        <v>0</v>
      </c>
      <c r="G539" s="236">
        <v>0</v>
      </c>
      <c r="H539" s="236">
        <v>0</v>
      </c>
      <c r="I539" s="236">
        <v>0</v>
      </c>
      <c r="J539" s="236">
        <v>0</v>
      </c>
      <c r="K539" s="236">
        <v>0</v>
      </c>
      <c r="L539" s="236">
        <v>0</v>
      </c>
      <c r="M539" s="236">
        <v>0</v>
      </c>
      <c r="N539" s="236">
        <v>0</v>
      </c>
      <c r="O539" s="236">
        <v>0</v>
      </c>
      <c r="P539" s="236">
        <v>0</v>
      </c>
      <c r="Q539" s="236">
        <v>0</v>
      </c>
      <c r="R539" s="236">
        <v>0</v>
      </c>
      <c r="S539" s="236">
        <v>0</v>
      </c>
      <c r="T539" s="236">
        <v>0</v>
      </c>
      <c r="U539" s="236">
        <v>0</v>
      </c>
      <c r="V539" s="236">
        <v>0</v>
      </c>
      <c r="W539" s="236">
        <v>0</v>
      </c>
      <c r="X539" s="236">
        <v>0</v>
      </c>
      <c r="Y539" s="236">
        <v>0</v>
      </c>
      <c r="Z539" s="236">
        <v>0</v>
      </c>
      <c r="AA539" s="236">
        <v>0</v>
      </c>
      <c r="AB539" s="236">
        <v>1</v>
      </c>
      <c r="AC539" s="236">
        <v>1</v>
      </c>
      <c r="AD539" s="236">
        <v>1</v>
      </c>
      <c r="AE539" s="236">
        <v>1</v>
      </c>
      <c r="AF539" s="236">
        <v>1</v>
      </c>
      <c r="AG539" s="236">
        <v>1</v>
      </c>
      <c r="AH539" s="236">
        <v>1</v>
      </c>
      <c r="AI539" s="236">
        <v>1</v>
      </c>
      <c r="AJ539" s="236">
        <v>1</v>
      </c>
      <c r="AK539" s="236">
        <v>1</v>
      </c>
      <c r="AL539" s="236">
        <v>1</v>
      </c>
      <c r="AM539" s="236">
        <v>1</v>
      </c>
      <c r="AN539" s="236">
        <v>12</v>
      </c>
      <c r="AO539" s="236">
        <v>0</v>
      </c>
      <c r="AP539" s="236">
        <v>0</v>
      </c>
      <c r="AQ539" s="236">
        <v>0</v>
      </c>
      <c r="AR539" s="236">
        <v>0</v>
      </c>
      <c r="AS539" s="236">
        <v>0</v>
      </c>
      <c r="AT539" s="236">
        <v>0</v>
      </c>
      <c r="AU539" s="236">
        <v>0</v>
      </c>
      <c r="AV539" s="236">
        <v>0</v>
      </c>
      <c r="AW539" s="236">
        <v>0</v>
      </c>
      <c r="AX539" s="236">
        <v>0</v>
      </c>
      <c r="AY539" s="236">
        <v>0</v>
      </c>
      <c r="AZ539" s="236">
        <v>0</v>
      </c>
      <c r="BA539" s="236">
        <v>0</v>
      </c>
      <c r="BB539" s="236">
        <v>0</v>
      </c>
      <c r="BC539" s="236">
        <v>0</v>
      </c>
      <c r="BD539" s="236">
        <v>0</v>
      </c>
      <c r="BE539" s="236">
        <v>0</v>
      </c>
      <c r="BF539" s="236">
        <v>0</v>
      </c>
      <c r="BG539" s="236">
        <v>0</v>
      </c>
      <c r="BH539" s="236">
        <v>0</v>
      </c>
      <c r="BI539" s="236">
        <v>0</v>
      </c>
      <c r="BJ539" s="236">
        <v>0</v>
      </c>
      <c r="BK539" s="236">
        <v>0</v>
      </c>
      <c r="BL539" s="236">
        <v>0</v>
      </c>
      <c r="BM539" s="236">
        <v>0</v>
      </c>
      <c r="BN539" s="236">
        <v>0</v>
      </c>
      <c r="BO539" s="236">
        <v>0</v>
      </c>
      <c r="BP539" s="236">
        <v>0</v>
      </c>
      <c r="BQ539" s="236">
        <v>0</v>
      </c>
      <c r="BR539" s="236">
        <v>0</v>
      </c>
      <c r="BS539" s="236">
        <v>0</v>
      </c>
      <c r="BT539" s="236">
        <v>0</v>
      </c>
      <c r="BU539" s="236">
        <v>0</v>
      </c>
      <c r="BV539" s="236">
        <v>0</v>
      </c>
      <c r="BW539" s="236">
        <v>0</v>
      </c>
      <c r="BX539" s="236">
        <v>0</v>
      </c>
      <c r="BY539" s="236">
        <v>0</v>
      </c>
      <c r="BZ539" s="236">
        <v>0</v>
      </c>
      <c r="CA539" s="236">
        <v>0</v>
      </c>
      <c r="CB539" s="236">
        <v>0</v>
      </c>
      <c r="CC539" s="236">
        <v>0</v>
      </c>
      <c r="CD539" s="236">
        <v>0</v>
      </c>
      <c r="CE539" s="236">
        <v>0</v>
      </c>
      <c r="CF539" s="236">
        <v>0</v>
      </c>
      <c r="CG539" s="236">
        <v>0</v>
      </c>
      <c r="CH539" s="236">
        <v>0</v>
      </c>
      <c r="CI539" s="236">
        <v>0</v>
      </c>
      <c r="CJ539" s="236">
        <v>0</v>
      </c>
      <c r="CK539" s="236">
        <v>0</v>
      </c>
      <c r="CL539" s="236">
        <v>0</v>
      </c>
      <c r="CM539" s="236">
        <v>0</v>
      </c>
      <c r="CN539" s="236">
        <v>0</v>
      </c>
      <c r="CO539" s="236">
        <v>0</v>
      </c>
      <c r="CP539" s="236">
        <v>0</v>
      </c>
      <c r="CQ539" s="236">
        <v>0</v>
      </c>
      <c r="CR539" s="236">
        <v>0</v>
      </c>
      <c r="CS539" s="236">
        <v>0</v>
      </c>
      <c r="CT539" s="236">
        <v>0</v>
      </c>
      <c r="CU539" s="236">
        <v>0</v>
      </c>
      <c r="CV539" s="236">
        <v>0</v>
      </c>
      <c r="CW539" s="236">
        <v>0</v>
      </c>
      <c r="CX539" s="236">
        <v>0</v>
      </c>
      <c r="CY539" s="236">
        <v>0</v>
      </c>
      <c r="CZ539" s="236">
        <v>0</v>
      </c>
      <c r="DA539" s="236">
        <v>0</v>
      </c>
    </row>
    <row r="540" spans="1:105">
      <c r="A540" s="262" t="s">
        <v>1841</v>
      </c>
      <c r="B540" s="236">
        <v>0</v>
      </c>
      <c r="C540" s="236">
        <v>0</v>
      </c>
      <c r="D540" s="236">
        <v>0</v>
      </c>
      <c r="E540" s="236">
        <v>0</v>
      </c>
      <c r="F540" s="236">
        <v>0</v>
      </c>
      <c r="G540" s="236">
        <v>0</v>
      </c>
      <c r="H540" s="236">
        <v>0</v>
      </c>
      <c r="I540" s="236">
        <v>0</v>
      </c>
      <c r="J540" s="236">
        <v>0</v>
      </c>
      <c r="K540" s="236">
        <v>0</v>
      </c>
      <c r="L540" s="236">
        <v>0</v>
      </c>
      <c r="M540" s="236">
        <v>0</v>
      </c>
      <c r="N540" s="236">
        <v>0</v>
      </c>
      <c r="O540" s="236">
        <v>0</v>
      </c>
      <c r="P540" s="236">
        <v>0</v>
      </c>
      <c r="Q540" s="236">
        <v>0</v>
      </c>
      <c r="R540" s="236">
        <v>0</v>
      </c>
      <c r="S540" s="236">
        <v>0</v>
      </c>
      <c r="T540" s="236">
        <v>0</v>
      </c>
      <c r="U540" s="236">
        <v>0</v>
      </c>
      <c r="V540" s="236">
        <v>0</v>
      </c>
      <c r="W540" s="236">
        <v>0</v>
      </c>
      <c r="X540" s="236">
        <v>0</v>
      </c>
      <c r="Y540" s="236">
        <v>0</v>
      </c>
      <c r="Z540" s="236">
        <v>0</v>
      </c>
      <c r="AA540" s="236">
        <v>0</v>
      </c>
      <c r="AB540" s="236">
        <v>0</v>
      </c>
      <c r="AC540" s="236">
        <v>0</v>
      </c>
      <c r="AD540" s="236">
        <v>0</v>
      </c>
      <c r="AE540" s="236">
        <v>0</v>
      </c>
      <c r="AF540" s="236">
        <v>0</v>
      </c>
      <c r="AG540" s="236">
        <v>0</v>
      </c>
      <c r="AH540" s="236">
        <v>0</v>
      </c>
      <c r="AI540" s="236">
        <v>0</v>
      </c>
      <c r="AJ540" s="236">
        <v>0</v>
      </c>
      <c r="AK540" s="236">
        <v>5.4519999151428503E-3</v>
      </c>
      <c r="AL540" s="236">
        <v>5.4519999151428503E-3</v>
      </c>
      <c r="AM540" s="236">
        <v>5.4519999151428503E-3</v>
      </c>
      <c r="AN540" s="236">
        <v>1.63559997454285E-2</v>
      </c>
      <c r="AO540" s="236">
        <v>0</v>
      </c>
      <c r="AP540" s="236">
        <v>0</v>
      </c>
      <c r="AQ540" s="236">
        <v>0</v>
      </c>
      <c r="AR540" s="236">
        <v>0</v>
      </c>
      <c r="AS540" s="236">
        <v>0</v>
      </c>
      <c r="AT540" s="236">
        <v>0</v>
      </c>
      <c r="AU540" s="236">
        <v>0</v>
      </c>
      <c r="AV540" s="236">
        <v>0</v>
      </c>
      <c r="AW540" s="236">
        <v>0</v>
      </c>
      <c r="AX540" s="236">
        <v>0</v>
      </c>
      <c r="AY540" s="236">
        <v>0</v>
      </c>
      <c r="AZ540" s="236">
        <v>0</v>
      </c>
      <c r="BA540" s="236">
        <v>0</v>
      </c>
      <c r="BB540" s="236">
        <v>0</v>
      </c>
      <c r="BC540" s="236">
        <v>0</v>
      </c>
      <c r="BD540" s="236">
        <v>0</v>
      </c>
      <c r="BE540" s="236">
        <v>0</v>
      </c>
      <c r="BF540" s="236">
        <v>0</v>
      </c>
      <c r="BG540" s="236">
        <v>0</v>
      </c>
      <c r="BH540" s="236">
        <v>0</v>
      </c>
      <c r="BI540" s="236">
        <v>0</v>
      </c>
      <c r="BJ540" s="236">
        <v>0</v>
      </c>
      <c r="BK540" s="236">
        <v>0</v>
      </c>
      <c r="BL540" s="236">
        <v>0</v>
      </c>
      <c r="BM540" s="236">
        <v>0</v>
      </c>
      <c r="BN540" s="236">
        <v>0</v>
      </c>
      <c r="BO540" s="236">
        <v>0</v>
      </c>
      <c r="BP540" s="236">
        <v>0</v>
      </c>
      <c r="BQ540" s="236">
        <v>0</v>
      </c>
      <c r="BR540" s="236">
        <v>0</v>
      </c>
      <c r="BS540" s="236">
        <v>0</v>
      </c>
      <c r="BT540" s="236">
        <v>0</v>
      </c>
      <c r="BU540" s="236">
        <v>0</v>
      </c>
      <c r="BV540" s="236">
        <v>0</v>
      </c>
      <c r="BW540" s="236">
        <v>0</v>
      </c>
      <c r="BX540" s="236">
        <v>0</v>
      </c>
      <c r="BY540" s="236">
        <v>0</v>
      </c>
      <c r="BZ540" s="236">
        <v>0</v>
      </c>
      <c r="CA540" s="236">
        <v>0</v>
      </c>
      <c r="CB540" s="236">
        <v>0</v>
      </c>
      <c r="CC540" s="236">
        <v>0</v>
      </c>
      <c r="CD540" s="236">
        <v>0</v>
      </c>
      <c r="CE540" s="236">
        <v>0</v>
      </c>
      <c r="CF540" s="236">
        <v>0</v>
      </c>
      <c r="CG540" s="236">
        <v>0</v>
      </c>
      <c r="CH540" s="236">
        <v>0</v>
      </c>
      <c r="CI540" s="236">
        <v>0</v>
      </c>
      <c r="CJ540" s="236">
        <v>0</v>
      </c>
      <c r="CK540" s="236">
        <v>0</v>
      </c>
      <c r="CL540" s="236">
        <v>0</v>
      </c>
      <c r="CM540" s="236">
        <v>0</v>
      </c>
      <c r="CN540" s="236">
        <v>0</v>
      </c>
      <c r="CO540" s="236">
        <v>0</v>
      </c>
      <c r="CP540" s="236">
        <v>0</v>
      </c>
      <c r="CQ540" s="236">
        <v>0</v>
      </c>
      <c r="CR540" s="236">
        <v>0</v>
      </c>
      <c r="CS540" s="236">
        <v>0</v>
      </c>
      <c r="CT540" s="236">
        <v>0</v>
      </c>
      <c r="CU540" s="236">
        <v>0</v>
      </c>
      <c r="CV540" s="236">
        <v>0</v>
      </c>
      <c r="CW540" s="236">
        <v>0</v>
      </c>
      <c r="CX540" s="236">
        <v>0</v>
      </c>
      <c r="CY540" s="236">
        <v>0</v>
      </c>
      <c r="CZ540" s="236">
        <v>0</v>
      </c>
      <c r="DA540" s="236">
        <v>0</v>
      </c>
    </row>
    <row r="541" spans="1:105">
      <c r="A541" s="242" t="s">
        <v>1842</v>
      </c>
      <c r="B541" s="236">
        <v>0</v>
      </c>
      <c r="C541" s="236">
        <v>0</v>
      </c>
      <c r="D541" s="236">
        <v>0</v>
      </c>
      <c r="E541" s="236">
        <v>0</v>
      </c>
      <c r="F541" s="236">
        <v>0</v>
      </c>
      <c r="G541" s="236">
        <v>0</v>
      </c>
      <c r="H541" s="236">
        <v>0</v>
      </c>
      <c r="I541" s="236">
        <v>0</v>
      </c>
      <c r="J541" s="236">
        <v>0</v>
      </c>
      <c r="K541" s="236">
        <v>0</v>
      </c>
      <c r="L541" s="236">
        <v>0</v>
      </c>
      <c r="M541" s="236">
        <v>0</v>
      </c>
      <c r="N541" s="236">
        <v>0</v>
      </c>
      <c r="O541" s="236">
        <v>0</v>
      </c>
      <c r="P541" s="236">
        <v>0</v>
      </c>
      <c r="Q541" s="236">
        <v>0</v>
      </c>
      <c r="R541" s="236">
        <v>0</v>
      </c>
      <c r="S541" s="236">
        <v>0</v>
      </c>
      <c r="T541" s="236">
        <v>0</v>
      </c>
      <c r="U541" s="236">
        <v>0</v>
      </c>
      <c r="V541" s="236">
        <v>0</v>
      </c>
      <c r="W541" s="236">
        <v>0</v>
      </c>
      <c r="X541" s="236">
        <v>0</v>
      </c>
      <c r="Y541" s="236">
        <v>0</v>
      </c>
      <c r="Z541" s="236">
        <v>0</v>
      </c>
      <c r="AA541" s="236">
        <v>0</v>
      </c>
      <c r="AB541" s="236">
        <v>0</v>
      </c>
      <c r="AC541" s="236">
        <v>0</v>
      </c>
      <c r="AD541" s="236">
        <v>0</v>
      </c>
      <c r="AE541" s="236">
        <v>0</v>
      </c>
      <c r="AF541" s="236">
        <v>0</v>
      </c>
      <c r="AG541" s="236">
        <v>0</v>
      </c>
      <c r="AH541" s="236">
        <v>0</v>
      </c>
      <c r="AI541" s="236">
        <v>0</v>
      </c>
      <c r="AJ541" s="236">
        <v>0</v>
      </c>
      <c r="AK541" s="236">
        <v>5.4519999151428503E-3</v>
      </c>
      <c r="AL541" s="236">
        <v>1.0903999830285701E-2</v>
      </c>
      <c r="AM541" s="236">
        <v>1.63559997454285E-2</v>
      </c>
      <c r="AN541" s="236">
        <v>1.63559997454285E-2</v>
      </c>
      <c r="AO541" s="236">
        <v>0</v>
      </c>
      <c r="AP541" s="236">
        <v>0</v>
      </c>
      <c r="AQ541" s="236">
        <v>0</v>
      </c>
      <c r="AR541" s="236">
        <v>0</v>
      </c>
      <c r="AS541" s="236">
        <v>0</v>
      </c>
      <c r="AT541" s="236">
        <v>0</v>
      </c>
      <c r="AU541" s="236">
        <v>0</v>
      </c>
      <c r="AV541" s="236">
        <v>0</v>
      </c>
      <c r="AW541" s="236">
        <v>0</v>
      </c>
      <c r="AX541" s="236">
        <v>0</v>
      </c>
      <c r="AY541" s="236">
        <v>0</v>
      </c>
      <c r="AZ541" s="236">
        <v>0</v>
      </c>
      <c r="BA541" s="236">
        <v>0</v>
      </c>
      <c r="BB541" s="236">
        <v>0</v>
      </c>
      <c r="BC541" s="236">
        <v>0</v>
      </c>
      <c r="BD541" s="236">
        <v>0</v>
      </c>
      <c r="BE541" s="236">
        <v>0</v>
      </c>
      <c r="BF541" s="236">
        <v>0</v>
      </c>
      <c r="BG541" s="236">
        <v>0</v>
      </c>
      <c r="BH541" s="236">
        <v>0</v>
      </c>
      <c r="BI541" s="236">
        <v>0</v>
      </c>
      <c r="BJ541" s="236">
        <v>0</v>
      </c>
      <c r="BK541" s="236">
        <v>0</v>
      </c>
      <c r="BL541" s="236">
        <v>0</v>
      </c>
      <c r="BM541" s="236">
        <v>0</v>
      </c>
      <c r="BN541" s="236">
        <v>0</v>
      </c>
      <c r="BO541" s="236">
        <v>0</v>
      </c>
      <c r="BP541" s="236">
        <v>0</v>
      </c>
      <c r="BQ541" s="236">
        <v>0</v>
      </c>
      <c r="BR541" s="236">
        <v>0</v>
      </c>
      <c r="BS541" s="236">
        <v>0</v>
      </c>
      <c r="BT541" s="236">
        <v>0</v>
      </c>
      <c r="BU541" s="236">
        <v>0</v>
      </c>
      <c r="BV541" s="236">
        <v>0</v>
      </c>
      <c r="BW541" s="236">
        <v>0</v>
      </c>
      <c r="BX541" s="236">
        <v>0</v>
      </c>
      <c r="BY541" s="236">
        <v>0</v>
      </c>
      <c r="BZ541" s="236">
        <v>0</v>
      </c>
      <c r="CA541" s="236">
        <v>0</v>
      </c>
      <c r="CB541" s="236">
        <v>0</v>
      </c>
      <c r="CC541" s="236">
        <v>0</v>
      </c>
      <c r="CD541" s="236">
        <v>0</v>
      </c>
      <c r="CE541" s="236">
        <v>0</v>
      </c>
      <c r="CF541" s="236">
        <v>0</v>
      </c>
      <c r="CG541" s="236">
        <v>0</v>
      </c>
      <c r="CH541" s="236">
        <v>0</v>
      </c>
      <c r="CI541" s="236">
        <v>0</v>
      </c>
      <c r="CJ541" s="236">
        <v>0</v>
      </c>
      <c r="CK541" s="236">
        <v>0</v>
      </c>
      <c r="CL541" s="236">
        <v>0</v>
      </c>
      <c r="CM541" s="236">
        <v>0</v>
      </c>
      <c r="CN541" s="236">
        <v>0</v>
      </c>
      <c r="CO541" s="236">
        <v>0</v>
      </c>
      <c r="CP541" s="236">
        <v>0</v>
      </c>
      <c r="CQ541" s="236">
        <v>0</v>
      </c>
      <c r="CR541" s="236">
        <v>0</v>
      </c>
      <c r="CS541" s="236">
        <v>0</v>
      </c>
      <c r="CT541" s="236">
        <v>0</v>
      </c>
      <c r="CU541" s="236">
        <v>0</v>
      </c>
      <c r="CV541" s="236">
        <v>0</v>
      </c>
      <c r="CW541" s="236">
        <v>0</v>
      </c>
      <c r="CX541" s="236">
        <v>0</v>
      </c>
      <c r="CY541" s="236">
        <v>0</v>
      </c>
      <c r="CZ541" s="236">
        <v>0</v>
      </c>
      <c r="DA541" s="236">
        <v>0</v>
      </c>
    </row>
    <row r="543" spans="1:105">
      <c r="A543" s="242" t="s">
        <v>1728</v>
      </c>
      <c r="B543" s="236">
        <v>0</v>
      </c>
      <c r="C543" s="236">
        <v>0</v>
      </c>
      <c r="D543" s="236">
        <v>0</v>
      </c>
      <c r="E543" s="236">
        <v>0</v>
      </c>
      <c r="F543" s="236">
        <v>0</v>
      </c>
      <c r="G543" s="236">
        <v>0</v>
      </c>
      <c r="H543" s="236">
        <v>0</v>
      </c>
      <c r="I543" s="236">
        <v>0</v>
      </c>
      <c r="J543" s="236">
        <v>0</v>
      </c>
      <c r="K543" s="236">
        <v>0</v>
      </c>
      <c r="L543" s="236">
        <v>0</v>
      </c>
      <c r="M543" s="236">
        <v>0</v>
      </c>
      <c r="N543" s="236">
        <v>0</v>
      </c>
      <c r="O543" s="236">
        <v>0</v>
      </c>
      <c r="P543" s="236">
        <v>0</v>
      </c>
      <c r="Q543" s="236">
        <v>0</v>
      </c>
      <c r="R543" s="236">
        <v>0</v>
      </c>
      <c r="S543" s="236">
        <v>0</v>
      </c>
      <c r="T543" s="236">
        <v>0</v>
      </c>
      <c r="U543" s="236">
        <v>0</v>
      </c>
      <c r="V543" s="236">
        <v>0</v>
      </c>
      <c r="W543" s="236">
        <v>0</v>
      </c>
      <c r="X543" s="236">
        <v>0</v>
      </c>
      <c r="Y543" s="236">
        <v>0</v>
      </c>
      <c r="Z543" s="236">
        <v>0</v>
      </c>
      <c r="AA543" s="236">
        <v>0</v>
      </c>
      <c r="AB543" s="236">
        <v>0</v>
      </c>
      <c r="AC543" s="236">
        <v>0</v>
      </c>
      <c r="AD543" s="236">
        <v>0</v>
      </c>
      <c r="AE543" s="236">
        <v>0</v>
      </c>
      <c r="AF543" s="236">
        <v>0</v>
      </c>
      <c r="AG543" s="236">
        <v>0</v>
      </c>
      <c r="AH543" s="236">
        <v>0</v>
      </c>
      <c r="AI543" s="236">
        <v>0</v>
      </c>
      <c r="AJ543" s="236">
        <v>0</v>
      </c>
      <c r="AK543" s="236">
        <v>0</v>
      </c>
      <c r="AL543" s="236">
        <v>0</v>
      </c>
      <c r="AM543" s="236">
        <v>0</v>
      </c>
      <c r="AN543" s="236">
        <v>0</v>
      </c>
      <c r="AO543" s="236">
        <v>0</v>
      </c>
      <c r="AP543" s="236">
        <v>0</v>
      </c>
      <c r="AQ543" s="236">
        <v>0</v>
      </c>
      <c r="AR543" s="236">
        <v>0</v>
      </c>
      <c r="AS543" s="236">
        <v>0</v>
      </c>
      <c r="AT543" s="236">
        <v>0</v>
      </c>
      <c r="AU543" s="236">
        <v>0</v>
      </c>
      <c r="AV543" s="236">
        <v>0</v>
      </c>
      <c r="AW543" s="236">
        <v>0</v>
      </c>
      <c r="AX543" s="236">
        <v>0</v>
      </c>
      <c r="AY543" s="236">
        <v>0</v>
      </c>
      <c r="AZ543" s="236">
        <v>0</v>
      </c>
      <c r="BA543" s="236">
        <v>0</v>
      </c>
      <c r="BB543" s="236">
        <v>0</v>
      </c>
      <c r="BC543" s="236">
        <v>0</v>
      </c>
      <c r="BD543" s="236">
        <v>0</v>
      </c>
      <c r="BE543" s="236">
        <v>0</v>
      </c>
      <c r="BF543" s="236">
        <v>0</v>
      </c>
      <c r="BG543" s="236">
        <v>0</v>
      </c>
      <c r="BH543" s="236">
        <v>0</v>
      </c>
      <c r="BI543" s="236">
        <v>0</v>
      </c>
      <c r="BJ543" s="236">
        <v>0</v>
      </c>
      <c r="BK543" s="236">
        <v>0</v>
      </c>
      <c r="BL543" s="236">
        <v>0</v>
      </c>
      <c r="BM543" s="236">
        <v>0</v>
      </c>
      <c r="BN543" s="236">
        <v>0</v>
      </c>
      <c r="BO543" s="236">
        <v>0</v>
      </c>
      <c r="BP543" s="236">
        <v>0</v>
      </c>
      <c r="BQ543" s="236">
        <v>0</v>
      </c>
      <c r="BR543" s="236">
        <v>0</v>
      </c>
      <c r="BS543" s="236">
        <v>0</v>
      </c>
      <c r="BT543" s="236">
        <v>0</v>
      </c>
      <c r="BU543" s="236">
        <v>0</v>
      </c>
      <c r="BV543" s="236">
        <v>0</v>
      </c>
      <c r="BW543" s="236">
        <v>0</v>
      </c>
      <c r="BX543" s="236">
        <v>0</v>
      </c>
      <c r="BY543" s="236">
        <v>0</v>
      </c>
      <c r="BZ543" s="236">
        <v>0</v>
      </c>
      <c r="CA543" s="236">
        <v>0</v>
      </c>
      <c r="CB543" s="236">
        <v>0</v>
      </c>
      <c r="CC543" s="236">
        <v>0</v>
      </c>
      <c r="CD543" s="236">
        <v>0</v>
      </c>
      <c r="CE543" s="236">
        <v>0</v>
      </c>
      <c r="CF543" s="236">
        <v>0</v>
      </c>
      <c r="CG543" s="236">
        <v>0</v>
      </c>
      <c r="CH543" s="236">
        <v>0</v>
      </c>
      <c r="CI543" s="236">
        <v>0</v>
      </c>
      <c r="CJ543" s="236">
        <v>0</v>
      </c>
      <c r="CK543" s="236">
        <v>0</v>
      </c>
      <c r="CL543" s="236">
        <v>0</v>
      </c>
      <c r="CM543" s="236">
        <v>0</v>
      </c>
      <c r="CN543" s="236">
        <v>0</v>
      </c>
      <c r="CO543" s="236">
        <v>0</v>
      </c>
      <c r="CP543" s="236">
        <v>0</v>
      </c>
      <c r="CQ543" s="236">
        <v>0</v>
      </c>
      <c r="CR543" s="236">
        <v>0</v>
      </c>
      <c r="CS543" s="236">
        <v>0</v>
      </c>
      <c r="CT543" s="236">
        <v>0</v>
      </c>
      <c r="CU543" s="236">
        <v>0</v>
      </c>
      <c r="CV543" s="236">
        <v>0</v>
      </c>
      <c r="CW543" s="236">
        <v>0</v>
      </c>
      <c r="CX543" s="236">
        <v>0</v>
      </c>
      <c r="CY543" s="236">
        <v>0</v>
      </c>
      <c r="CZ543" s="236">
        <v>0</v>
      </c>
      <c r="DA543" s="236">
        <v>0</v>
      </c>
    </row>
    <row r="545" spans="1:105">
      <c r="A545" s="263" t="s">
        <v>1843</v>
      </c>
      <c r="B545" s="264"/>
      <c r="C545" s="264"/>
      <c r="D545" s="264"/>
      <c r="E545" s="264"/>
      <c r="F545" s="264"/>
      <c r="G545" s="264"/>
      <c r="H545" s="264"/>
      <c r="I545" s="264"/>
      <c r="J545" s="264"/>
      <c r="K545" s="264"/>
      <c r="L545" s="264"/>
      <c r="M545" s="264"/>
      <c r="N545" s="264"/>
      <c r="O545" s="264"/>
      <c r="P545" s="264"/>
      <c r="Q545" s="264"/>
      <c r="R545" s="264"/>
      <c r="S545" s="264"/>
      <c r="T545" s="264"/>
      <c r="U545" s="264"/>
      <c r="V545" s="264"/>
      <c r="W545" s="264"/>
      <c r="X545" s="264"/>
      <c r="Y545" s="264"/>
      <c r="Z545" s="264"/>
      <c r="AA545" s="264"/>
      <c r="AB545" s="264"/>
      <c r="AC545" s="264"/>
      <c r="AD545" s="264"/>
      <c r="AE545" s="264"/>
      <c r="AF545" s="264"/>
      <c r="AG545" s="264"/>
      <c r="AH545" s="264"/>
      <c r="AI545" s="264"/>
      <c r="AJ545" s="264"/>
      <c r="AK545" s="264"/>
      <c r="AL545" s="264"/>
      <c r="AM545" s="264"/>
      <c r="AN545" s="264"/>
      <c r="AO545" s="264"/>
      <c r="AP545" s="264"/>
      <c r="AQ545" s="264"/>
      <c r="AR545" s="264"/>
      <c r="AS545" s="264"/>
      <c r="AT545" s="264"/>
      <c r="AU545" s="264"/>
      <c r="AV545" s="264"/>
      <c r="AW545" s="264"/>
      <c r="AX545" s="264"/>
      <c r="AY545" s="264"/>
      <c r="AZ545" s="264"/>
      <c r="BA545" s="264"/>
      <c r="BB545" s="264"/>
      <c r="BC545" s="264"/>
      <c r="BD545" s="264"/>
      <c r="BE545" s="264"/>
      <c r="BF545" s="264"/>
      <c r="BG545" s="264"/>
      <c r="BH545" s="264"/>
      <c r="BI545" s="264"/>
      <c r="BJ545" s="264"/>
      <c r="BK545" s="264"/>
      <c r="BL545" s="264"/>
      <c r="BM545" s="264"/>
      <c r="BN545" s="264"/>
      <c r="BO545" s="264"/>
      <c r="BP545" s="264"/>
      <c r="BQ545" s="264"/>
      <c r="BR545" s="264"/>
      <c r="BS545" s="264"/>
      <c r="BT545" s="264"/>
      <c r="BU545" s="264"/>
      <c r="BV545" s="264"/>
      <c r="BW545" s="264"/>
      <c r="BX545" s="264"/>
      <c r="BY545" s="264"/>
      <c r="BZ545" s="264"/>
      <c r="CA545" s="264"/>
      <c r="CB545" s="264"/>
      <c r="CC545" s="264"/>
      <c r="CD545" s="264"/>
      <c r="CE545" s="264"/>
      <c r="CF545" s="264"/>
      <c r="CG545" s="264"/>
      <c r="CH545" s="264"/>
      <c r="CI545" s="264"/>
      <c r="CJ545" s="264"/>
      <c r="CK545" s="264"/>
      <c r="CL545" s="264"/>
      <c r="CM545" s="264"/>
      <c r="CN545" s="264"/>
      <c r="CO545" s="264"/>
      <c r="CP545" s="264"/>
      <c r="CQ545" s="264"/>
      <c r="CR545" s="264"/>
      <c r="CS545" s="264"/>
      <c r="CT545" s="264"/>
      <c r="CU545" s="264"/>
      <c r="CV545" s="264"/>
      <c r="CW545" s="264"/>
      <c r="CX545" s="264"/>
      <c r="CY545" s="264"/>
      <c r="CZ545" s="264"/>
      <c r="DA545" s="264"/>
    </row>
    <row r="547" spans="1:105">
      <c r="A547" s="251" t="s">
        <v>1844</v>
      </c>
    </row>
    <row r="548" spans="1:105">
      <c r="A548" s="242" t="s">
        <v>1845</v>
      </c>
      <c r="B548" s="236">
        <v>0</v>
      </c>
      <c r="C548" s="236">
        <v>0</v>
      </c>
      <c r="D548" s="236">
        <v>0</v>
      </c>
      <c r="E548" s="236">
        <v>0</v>
      </c>
      <c r="F548" s="236">
        <v>0</v>
      </c>
      <c r="G548" s="236">
        <v>0</v>
      </c>
      <c r="H548" s="236">
        <v>0</v>
      </c>
      <c r="I548" s="236">
        <v>0</v>
      </c>
      <c r="J548" s="236">
        <v>0</v>
      </c>
      <c r="K548" s="236">
        <v>0</v>
      </c>
      <c r="L548" s="236">
        <v>0</v>
      </c>
      <c r="M548" s="236">
        <v>0</v>
      </c>
      <c r="N548" s="236">
        <v>0</v>
      </c>
      <c r="O548" s="236">
        <v>0</v>
      </c>
      <c r="P548" s="236">
        <v>0</v>
      </c>
      <c r="Q548" s="236">
        <v>0</v>
      </c>
      <c r="R548" s="236">
        <v>0</v>
      </c>
      <c r="S548" s="236">
        <v>0</v>
      </c>
      <c r="T548" s="236">
        <v>0</v>
      </c>
      <c r="U548" s="236">
        <v>0</v>
      </c>
      <c r="V548" s="236">
        <v>0</v>
      </c>
      <c r="W548" s="236">
        <v>0</v>
      </c>
      <c r="X548" s="236">
        <v>0</v>
      </c>
      <c r="Y548" s="236">
        <v>0</v>
      </c>
      <c r="Z548" s="236">
        <v>0</v>
      </c>
      <c r="AA548" s="236">
        <v>0</v>
      </c>
      <c r="AB548" s="236">
        <v>0</v>
      </c>
      <c r="AC548" s="236">
        <v>0</v>
      </c>
      <c r="AD548" s="236">
        <v>0</v>
      </c>
      <c r="AE548" s="236">
        <v>0</v>
      </c>
      <c r="AF548" s="236">
        <v>0</v>
      </c>
      <c r="AG548" s="236">
        <v>0</v>
      </c>
      <c r="AH548" s="236">
        <v>0</v>
      </c>
      <c r="AI548" s="236">
        <v>0</v>
      </c>
      <c r="AJ548" s="236">
        <v>0</v>
      </c>
      <c r="AK548" s="236">
        <v>5.4519999151428503E-3</v>
      </c>
      <c r="AL548" s="236">
        <v>5.4519999151428503E-3</v>
      </c>
      <c r="AM548" s="236">
        <v>5.4519999151428503E-3</v>
      </c>
      <c r="AN548" s="236">
        <v>1.63559997454285E-2</v>
      </c>
      <c r="AO548" s="236">
        <v>0</v>
      </c>
      <c r="AP548" s="236">
        <v>0</v>
      </c>
      <c r="AQ548" s="236">
        <v>0</v>
      </c>
      <c r="AR548" s="236">
        <v>0</v>
      </c>
      <c r="AS548" s="236">
        <v>0</v>
      </c>
      <c r="AT548" s="236">
        <v>0</v>
      </c>
      <c r="AU548" s="236">
        <v>0</v>
      </c>
      <c r="AV548" s="236">
        <v>0</v>
      </c>
      <c r="AW548" s="236">
        <v>0</v>
      </c>
      <c r="AX548" s="236">
        <v>0</v>
      </c>
      <c r="AY548" s="236">
        <v>0</v>
      </c>
      <c r="AZ548" s="236">
        <v>0</v>
      </c>
      <c r="BA548" s="236">
        <v>0</v>
      </c>
      <c r="BB548" s="236">
        <v>0</v>
      </c>
      <c r="BC548" s="236">
        <v>0</v>
      </c>
      <c r="BD548" s="236">
        <v>0</v>
      </c>
      <c r="BE548" s="236">
        <v>0</v>
      </c>
      <c r="BF548" s="236">
        <v>0</v>
      </c>
      <c r="BG548" s="236">
        <v>0</v>
      </c>
      <c r="BH548" s="236">
        <v>0</v>
      </c>
      <c r="BI548" s="236">
        <v>0</v>
      </c>
      <c r="BJ548" s="236">
        <v>0</v>
      </c>
      <c r="BK548" s="236">
        <v>0</v>
      </c>
      <c r="BL548" s="236">
        <v>0</v>
      </c>
      <c r="BM548" s="236">
        <v>0</v>
      </c>
      <c r="BN548" s="236">
        <v>0</v>
      </c>
      <c r="BO548" s="236">
        <v>0</v>
      </c>
      <c r="BP548" s="236">
        <v>0</v>
      </c>
      <c r="BQ548" s="236">
        <v>0</v>
      </c>
      <c r="BR548" s="236">
        <v>0</v>
      </c>
      <c r="BS548" s="236">
        <v>0</v>
      </c>
      <c r="BT548" s="236">
        <v>0</v>
      </c>
      <c r="BU548" s="236">
        <v>0</v>
      </c>
      <c r="BV548" s="236">
        <v>0</v>
      </c>
      <c r="BW548" s="236">
        <v>0</v>
      </c>
      <c r="BX548" s="236">
        <v>0</v>
      </c>
      <c r="BY548" s="236">
        <v>0</v>
      </c>
      <c r="BZ548" s="236">
        <v>0</v>
      </c>
      <c r="CA548" s="236">
        <v>0</v>
      </c>
      <c r="CB548" s="236">
        <v>0</v>
      </c>
      <c r="CC548" s="236">
        <v>0</v>
      </c>
      <c r="CD548" s="236">
        <v>0</v>
      </c>
      <c r="CE548" s="236">
        <v>0</v>
      </c>
      <c r="CF548" s="236">
        <v>0</v>
      </c>
      <c r="CG548" s="236">
        <v>0</v>
      </c>
      <c r="CH548" s="236">
        <v>0</v>
      </c>
      <c r="CI548" s="236">
        <v>0</v>
      </c>
      <c r="CJ548" s="236">
        <v>0</v>
      </c>
      <c r="CK548" s="236">
        <v>0</v>
      </c>
      <c r="CL548" s="236">
        <v>0</v>
      </c>
      <c r="CM548" s="236">
        <v>0</v>
      </c>
      <c r="CN548" s="236">
        <v>0</v>
      </c>
      <c r="CO548" s="236">
        <v>0</v>
      </c>
      <c r="CP548" s="236">
        <v>0</v>
      </c>
      <c r="CQ548" s="236">
        <v>0</v>
      </c>
      <c r="CR548" s="236">
        <v>0</v>
      </c>
      <c r="CS548" s="236">
        <v>0</v>
      </c>
      <c r="CT548" s="236">
        <v>0</v>
      </c>
      <c r="CU548" s="236">
        <v>0</v>
      </c>
      <c r="CV548" s="236">
        <v>0</v>
      </c>
      <c r="CW548" s="236">
        <v>0</v>
      </c>
      <c r="CX548" s="236">
        <v>0</v>
      </c>
      <c r="CY548" s="236">
        <v>0</v>
      </c>
      <c r="CZ548" s="236">
        <v>0</v>
      </c>
      <c r="DA548" s="236">
        <v>0</v>
      </c>
    </row>
    <row r="549" spans="1:105">
      <c r="A549" s="242" t="s">
        <v>1846</v>
      </c>
      <c r="B549" s="236">
        <v>0</v>
      </c>
      <c r="C549" s="236">
        <v>0</v>
      </c>
      <c r="D549" s="236">
        <v>0</v>
      </c>
      <c r="E549" s="236">
        <v>0</v>
      </c>
      <c r="F549" s="236">
        <v>0</v>
      </c>
      <c r="G549" s="236">
        <v>0</v>
      </c>
      <c r="H549" s="236">
        <v>0</v>
      </c>
      <c r="I549" s="236">
        <v>0</v>
      </c>
      <c r="J549" s="236">
        <v>0</v>
      </c>
      <c r="K549" s="236">
        <v>0</v>
      </c>
      <c r="L549" s="236">
        <v>0</v>
      </c>
      <c r="M549" s="236">
        <v>0</v>
      </c>
      <c r="N549" s="236">
        <v>0</v>
      </c>
      <c r="O549" s="236">
        <v>0</v>
      </c>
      <c r="P549" s="236">
        <v>0</v>
      </c>
      <c r="Q549" s="236">
        <v>0</v>
      </c>
      <c r="R549" s="236">
        <v>0</v>
      </c>
      <c r="S549" s="236">
        <v>0</v>
      </c>
      <c r="T549" s="236">
        <v>0</v>
      </c>
      <c r="U549" s="236">
        <v>0</v>
      </c>
      <c r="V549" s="236">
        <v>0</v>
      </c>
      <c r="W549" s="236">
        <v>0</v>
      </c>
      <c r="X549" s="236">
        <v>0</v>
      </c>
      <c r="Y549" s="236">
        <v>0</v>
      </c>
      <c r="Z549" s="236">
        <v>0</v>
      </c>
      <c r="AA549" s="236">
        <v>0</v>
      </c>
      <c r="AB549" s="236">
        <v>0</v>
      </c>
      <c r="AC549" s="236">
        <v>0</v>
      </c>
      <c r="AD549" s="236">
        <v>0</v>
      </c>
      <c r="AE549" s="236">
        <v>0</v>
      </c>
      <c r="AF549" s="236">
        <v>0</v>
      </c>
      <c r="AG549" s="236">
        <v>0</v>
      </c>
      <c r="AH549" s="236">
        <v>0</v>
      </c>
      <c r="AI549" s="236">
        <v>0</v>
      </c>
      <c r="AJ549" s="236">
        <v>0</v>
      </c>
      <c r="AK549" s="236">
        <v>5.4519999151428503E-3</v>
      </c>
      <c r="AL549" s="236">
        <v>1.0903999830285701E-2</v>
      </c>
      <c r="AM549" s="236">
        <v>1.63559997454285E-2</v>
      </c>
      <c r="AN549" s="236">
        <v>1.63559997454285E-2</v>
      </c>
      <c r="AO549" s="236">
        <v>0</v>
      </c>
      <c r="AP549" s="236">
        <v>0</v>
      </c>
      <c r="AQ549" s="236">
        <v>0</v>
      </c>
      <c r="AR549" s="236">
        <v>0</v>
      </c>
      <c r="AS549" s="236">
        <v>0</v>
      </c>
      <c r="AT549" s="236">
        <v>0</v>
      </c>
      <c r="AU549" s="236">
        <v>0</v>
      </c>
      <c r="AV549" s="236">
        <v>0</v>
      </c>
      <c r="AW549" s="236">
        <v>0</v>
      </c>
      <c r="AX549" s="236">
        <v>0</v>
      </c>
      <c r="AY549" s="236">
        <v>0</v>
      </c>
      <c r="AZ549" s="236">
        <v>0</v>
      </c>
      <c r="BA549" s="236">
        <v>0</v>
      </c>
      <c r="BB549" s="236">
        <v>0</v>
      </c>
      <c r="BC549" s="236">
        <v>0</v>
      </c>
      <c r="BD549" s="236">
        <v>0</v>
      </c>
      <c r="BE549" s="236">
        <v>0</v>
      </c>
      <c r="BF549" s="236">
        <v>0</v>
      </c>
      <c r="BG549" s="236">
        <v>0</v>
      </c>
      <c r="BH549" s="236">
        <v>0</v>
      </c>
      <c r="BI549" s="236">
        <v>0</v>
      </c>
      <c r="BJ549" s="236">
        <v>0</v>
      </c>
      <c r="BK549" s="236">
        <v>0</v>
      </c>
      <c r="BL549" s="236">
        <v>0</v>
      </c>
      <c r="BM549" s="236">
        <v>0</v>
      </c>
      <c r="BN549" s="236">
        <v>0</v>
      </c>
      <c r="BO549" s="236">
        <v>0</v>
      </c>
      <c r="BP549" s="236">
        <v>0</v>
      </c>
      <c r="BQ549" s="236">
        <v>0</v>
      </c>
      <c r="BR549" s="236">
        <v>0</v>
      </c>
      <c r="BS549" s="236">
        <v>0</v>
      </c>
      <c r="BT549" s="236">
        <v>0</v>
      </c>
      <c r="BU549" s="236">
        <v>0</v>
      </c>
      <c r="BV549" s="236">
        <v>0</v>
      </c>
      <c r="BW549" s="236">
        <v>0</v>
      </c>
      <c r="BX549" s="236">
        <v>0</v>
      </c>
      <c r="BY549" s="236">
        <v>0</v>
      </c>
      <c r="BZ549" s="236">
        <v>0</v>
      </c>
      <c r="CA549" s="236">
        <v>0</v>
      </c>
      <c r="CB549" s="236">
        <v>0</v>
      </c>
      <c r="CC549" s="236">
        <v>0</v>
      </c>
      <c r="CD549" s="236">
        <v>0</v>
      </c>
      <c r="CE549" s="236">
        <v>0</v>
      </c>
      <c r="CF549" s="236">
        <v>0</v>
      </c>
      <c r="CG549" s="236">
        <v>0</v>
      </c>
      <c r="CH549" s="236">
        <v>0</v>
      </c>
      <c r="CI549" s="236">
        <v>0</v>
      </c>
      <c r="CJ549" s="236">
        <v>0</v>
      </c>
      <c r="CK549" s="236">
        <v>0</v>
      </c>
      <c r="CL549" s="236">
        <v>0</v>
      </c>
      <c r="CM549" s="236">
        <v>0</v>
      </c>
      <c r="CN549" s="236">
        <v>0</v>
      </c>
      <c r="CO549" s="236">
        <v>0</v>
      </c>
      <c r="CP549" s="236">
        <v>0</v>
      </c>
      <c r="CQ549" s="236">
        <v>0</v>
      </c>
      <c r="CR549" s="236">
        <v>0</v>
      </c>
      <c r="CS549" s="236">
        <v>0</v>
      </c>
      <c r="CT549" s="236">
        <v>0</v>
      </c>
      <c r="CU549" s="236">
        <v>0</v>
      </c>
      <c r="CV549" s="236">
        <v>0</v>
      </c>
      <c r="CW549" s="236">
        <v>0</v>
      </c>
      <c r="CX549" s="236">
        <v>0</v>
      </c>
      <c r="CY549" s="236">
        <v>0</v>
      </c>
      <c r="CZ549" s="236">
        <v>0</v>
      </c>
      <c r="DA549" s="236">
        <v>0</v>
      </c>
    </row>
    <row r="551" spans="1:105">
      <c r="A551" s="251" t="s">
        <v>1847</v>
      </c>
    </row>
    <row r="552" spans="1:105">
      <c r="A552" s="242" t="s">
        <v>1848</v>
      </c>
      <c r="B552" s="236">
        <v>0</v>
      </c>
      <c r="C552" s="236">
        <v>0</v>
      </c>
      <c r="D552" s="236">
        <v>0</v>
      </c>
      <c r="E552" s="236">
        <v>0</v>
      </c>
      <c r="F552" s="236">
        <v>0</v>
      </c>
      <c r="G552" s="236">
        <v>0</v>
      </c>
      <c r="H552" s="236">
        <v>0</v>
      </c>
      <c r="I552" s="236">
        <v>0</v>
      </c>
      <c r="J552" s="236">
        <v>0</v>
      </c>
      <c r="K552" s="236">
        <v>0</v>
      </c>
      <c r="L552" s="236">
        <v>0</v>
      </c>
      <c r="M552" s="236">
        <v>0</v>
      </c>
      <c r="N552" s="236">
        <v>0</v>
      </c>
      <c r="O552" s="236">
        <v>0</v>
      </c>
      <c r="P552" s="236">
        <v>0</v>
      </c>
      <c r="Q552" s="236">
        <v>0</v>
      </c>
      <c r="R552" s="236">
        <v>0</v>
      </c>
      <c r="S552" s="236">
        <v>0</v>
      </c>
      <c r="T552" s="236">
        <v>0</v>
      </c>
      <c r="U552" s="236">
        <v>0</v>
      </c>
      <c r="V552" s="236">
        <v>0</v>
      </c>
      <c r="W552" s="236">
        <v>0</v>
      </c>
      <c r="X552" s="236">
        <v>0</v>
      </c>
      <c r="Y552" s="236">
        <v>0</v>
      </c>
      <c r="Z552" s="236">
        <v>0</v>
      </c>
      <c r="AA552" s="236">
        <v>0</v>
      </c>
      <c r="AB552" s="236">
        <v>0</v>
      </c>
      <c r="AC552" s="236">
        <v>0</v>
      </c>
      <c r="AD552" s="236">
        <v>0</v>
      </c>
      <c r="AE552" s="236">
        <v>0</v>
      </c>
      <c r="AF552" s="236">
        <v>0</v>
      </c>
      <c r="AG552" s="236">
        <v>0</v>
      </c>
      <c r="AH552" s="236">
        <v>0</v>
      </c>
      <c r="AI552" s="236">
        <v>0</v>
      </c>
      <c r="AJ552" s="236">
        <v>0</v>
      </c>
      <c r="AK552" s="236">
        <v>5.4519999151428503E-3</v>
      </c>
      <c r="AL552" s="236">
        <v>5.4519999151428503E-3</v>
      </c>
      <c r="AM552" s="236">
        <v>5.4519999151428503E-3</v>
      </c>
      <c r="AN552" s="236">
        <v>1.63559997454285E-2</v>
      </c>
      <c r="AO552" s="236">
        <v>0</v>
      </c>
      <c r="AP552" s="236">
        <v>0</v>
      </c>
      <c r="AQ552" s="236">
        <v>0</v>
      </c>
      <c r="AR552" s="236">
        <v>0</v>
      </c>
      <c r="AS552" s="236">
        <v>0</v>
      </c>
      <c r="AT552" s="236">
        <v>0</v>
      </c>
      <c r="AU552" s="236">
        <v>0</v>
      </c>
      <c r="AV552" s="236">
        <v>0</v>
      </c>
      <c r="AW552" s="236">
        <v>0</v>
      </c>
      <c r="AX552" s="236">
        <v>0</v>
      </c>
      <c r="AY552" s="236">
        <v>0</v>
      </c>
      <c r="AZ552" s="236">
        <v>0</v>
      </c>
      <c r="BA552" s="236">
        <v>0</v>
      </c>
      <c r="BB552" s="236">
        <v>0</v>
      </c>
      <c r="BC552" s="236">
        <v>0</v>
      </c>
      <c r="BD552" s="236">
        <v>0</v>
      </c>
      <c r="BE552" s="236">
        <v>0</v>
      </c>
      <c r="BF552" s="236">
        <v>0</v>
      </c>
      <c r="BG552" s="236">
        <v>0</v>
      </c>
      <c r="BH552" s="236">
        <v>0</v>
      </c>
      <c r="BI552" s="236">
        <v>0</v>
      </c>
      <c r="BJ552" s="236">
        <v>0</v>
      </c>
      <c r="BK552" s="236">
        <v>0</v>
      </c>
      <c r="BL552" s="236">
        <v>0</v>
      </c>
      <c r="BM552" s="236">
        <v>0</v>
      </c>
      <c r="BN552" s="236">
        <v>0</v>
      </c>
      <c r="BO552" s="236">
        <v>0</v>
      </c>
      <c r="BP552" s="236">
        <v>0</v>
      </c>
      <c r="BQ552" s="236">
        <v>0</v>
      </c>
      <c r="BR552" s="236">
        <v>0</v>
      </c>
      <c r="BS552" s="236">
        <v>0</v>
      </c>
      <c r="BT552" s="236">
        <v>0</v>
      </c>
      <c r="BU552" s="236">
        <v>0</v>
      </c>
      <c r="BV552" s="236">
        <v>0</v>
      </c>
      <c r="BW552" s="236">
        <v>0</v>
      </c>
      <c r="BX552" s="236">
        <v>0</v>
      </c>
      <c r="BY552" s="236">
        <v>0</v>
      </c>
      <c r="BZ552" s="236">
        <v>0</v>
      </c>
      <c r="CA552" s="236">
        <v>0</v>
      </c>
      <c r="CB552" s="236">
        <v>0</v>
      </c>
      <c r="CC552" s="236">
        <v>0</v>
      </c>
      <c r="CD552" s="236">
        <v>0</v>
      </c>
      <c r="CE552" s="236">
        <v>0</v>
      </c>
      <c r="CF552" s="236">
        <v>0</v>
      </c>
      <c r="CG552" s="236">
        <v>0</v>
      </c>
      <c r="CH552" s="236">
        <v>0</v>
      </c>
      <c r="CI552" s="236">
        <v>0</v>
      </c>
      <c r="CJ552" s="236">
        <v>0</v>
      </c>
      <c r="CK552" s="236">
        <v>0</v>
      </c>
      <c r="CL552" s="236">
        <v>0</v>
      </c>
      <c r="CM552" s="236">
        <v>0</v>
      </c>
      <c r="CN552" s="236">
        <v>0</v>
      </c>
      <c r="CO552" s="236">
        <v>0</v>
      </c>
      <c r="CP552" s="236">
        <v>0</v>
      </c>
      <c r="CQ552" s="236">
        <v>0</v>
      </c>
      <c r="CR552" s="236">
        <v>0</v>
      </c>
      <c r="CS552" s="236">
        <v>0</v>
      </c>
      <c r="CT552" s="236">
        <v>0</v>
      </c>
      <c r="CU552" s="236">
        <v>0</v>
      </c>
      <c r="CV552" s="236">
        <v>0</v>
      </c>
      <c r="CW552" s="236">
        <v>0</v>
      </c>
      <c r="CX552" s="236">
        <v>0</v>
      </c>
      <c r="CY552" s="236">
        <v>0</v>
      </c>
      <c r="CZ552" s="236">
        <v>0</v>
      </c>
      <c r="DA552" s="236">
        <v>0</v>
      </c>
    </row>
    <row r="553" spans="1:105">
      <c r="A553" s="242" t="s">
        <v>1849</v>
      </c>
      <c r="B553" s="236">
        <v>0</v>
      </c>
      <c r="C553" s="236">
        <v>0</v>
      </c>
      <c r="D553" s="236">
        <v>0</v>
      </c>
      <c r="E553" s="236">
        <v>0</v>
      </c>
      <c r="F553" s="236">
        <v>0</v>
      </c>
      <c r="G553" s="236">
        <v>0</v>
      </c>
      <c r="H553" s="236">
        <v>0</v>
      </c>
      <c r="I553" s="236">
        <v>0</v>
      </c>
      <c r="J553" s="236">
        <v>0</v>
      </c>
      <c r="K553" s="236">
        <v>0</v>
      </c>
      <c r="L553" s="236">
        <v>0</v>
      </c>
      <c r="M553" s="236">
        <v>0</v>
      </c>
      <c r="N553" s="236">
        <v>0</v>
      </c>
      <c r="O553" s="236">
        <v>0</v>
      </c>
      <c r="P553" s="236">
        <v>0</v>
      </c>
      <c r="Q553" s="236">
        <v>0</v>
      </c>
      <c r="R553" s="236">
        <v>0</v>
      </c>
      <c r="S553" s="236">
        <v>0</v>
      </c>
      <c r="T553" s="236">
        <v>0</v>
      </c>
      <c r="U553" s="236">
        <v>0</v>
      </c>
      <c r="V553" s="236">
        <v>0</v>
      </c>
      <c r="W553" s="236">
        <v>0</v>
      </c>
      <c r="X553" s="236">
        <v>0</v>
      </c>
      <c r="Y553" s="236">
        <v>0</v>
      </c>
      <c r="Z553" s="236">
        <v>0</v>
      </c>
      <c r="AA553" s="236">
        <v>0</v>
      </c>
      <c r="AB553" s="236">
        <v>0</v>
      </c>
      <c r="AC553" s="236">
        <v>0</v>
      </c>
      <c r="AD553" s="236">
        <v>0</v>
      </c>
      <c r="AE553" s="236">
        <v>0</v>
      </c>
      <c r="AF553" s="236">
        <v>0</v>
      </c>
      <c r="AG553" s="236">
        <v>0</v>
      </c>
      <c r="AH553" s="236">
        <v>0</v>
      </c>
      <c r="AI553" s="236">
        <v>0</v>
      </c>
      <c r="AJ553" s="236">
        <v>0</v>
      </c>
      <c r="AK553" s="236">
        <v>5.4519999151428503E-3</v>
      </c>
      <c r="AL553" s="236">
        <v>1.0903999830285701E-2</v>
      </c>
      <c r="AM553" s="236">
        <v>1.63559997454285E-2</v>
      </c>
      <c r="AN553" s="236">
        <v>1.63559997454285E-2</v>
      </c>
      <c r="AO553" s="236">
        <v>0</v>
      </c>
      <c r="AP553" s="236">
        <v>0</v>
      </c>
      <c r="AQ553" s="236">
        <v>0</v>
      </c>
      <c r="AR553" s="236">
        <v>0</v>
      </c>
      <c r="AS553" s="236">
        <v>0</v>
      </c>
      <c r="AT553" s="236">
        <v>0</v>
      </c>
      <c r="AU553" s="236">
        <v>0</v>
      </c>
      <c r="AV553" s="236">
        <v>0</v>
      </c>
      <c r="AW553" s="236">
        <v>0</v>
      </c>
      <c r="AX553" s="236">
        <v>0</v>
      </c>
      <c r="AY553" s="236">
        <v>0</v>
      </c>
      <c r="AZ553" s="236">
        <v>0</v>
      </c>
      <c r="BA553" s="236">
        <v>0</v>
      </c>
      <c r="BB553" s="236">
        <v>0</v>
      </c>
      <c r="BC553" s="236">
        <v>0</v>
      </c>
      <c r="BD553" s="236">
        <v>0</v>
      </c>
      <c r="BE553" s="236">
        <v>0</v>
      </c>
      <c r="BF553" s="236">
        <v>0</v>
      </c>
      <c r="BG553" s="236">
        <v>0</v>
      </c>
      <c r="BH553" s="236">
        <v>0</v>
      </c>
      <c r="BI553" s="236">
        <v>0</v>
      </c>
      <c r="BJ553" s="236">
        <v>0</v>
      </c>
      <c r="BK553" s="236">
        <v>0</v>
      </c>
      <c r="BL553" s="236">
        <v>0</v>
      </c>
      <c r="BM553" s="236">
        <v>0</v>
      </c>
      <c r="BN553" s="236">
        <v>0</v>
      </c>
      <c r="BO553" s="236">
        <v>0</v>
      </c>
      <c r="BP553" s="236">
        <v>0</v>
      </c>
      <c r="BQ553" s="236">
        <v>0</v>
      </c>
      <c r="BR553" s="236">
        <v>0</v>
      </c>
      <c r="BS553" s="236">
        <v>0</v>
      </c>
      <c r="BT553" s="236">
        <v>0</v>
      </c>
      <c r="BU553" s="236">
        <v>0</v>
      </c>
      <c r="BV553" s="236">
        <v>0</v>
      </c>
      <c r="BW553" s="236">
        <v>0</v>
      </c>
      <c r="BX553" s="236">
        <v>0</v>
      </c>
      <c r="BY553" s="236">
        <v>0</v>
      </c>
      <c r="BZ553" s="236">
        <v>0</v>
      </c>
      <c r="CA553" s="236">
        <v>0</v>
      </c>
      <c r="CB553" s="236">
        <v>0</v>
      </c>
      <c r="CC553" s="236">
        <v>0</v>
      </c>
      <c r="CD553" s="236">
        <v>0</v>
      </c>
      <c r="CE553" s="236">
        <v>0</v>
      </c>
      <c r="CF553" s="236">
        <v>0</v>
      </c>
      <c r="CG553" s="236">
        <v>0</v>
      </c>
      <c r="CH553" s="236">
        <v>0</v>
      </c>
      <c r="CI553" s="236">
        <v>0</v>
      </c>
      <c r="CJ553" s="236">
        <v>0</v>
      </c>
      <c r="CK553" s="236">
        <v>0</v>
      </c>
      <c r="CL553" s="236">
        <v>0</v>
      </c>
      <c r="CM553" s="236">
        <v>0</v>
      </c>
      <c r="CN553" s="236">
        <v>0</v>
      </c>
      <c r="CO553" s="236">
        <v>0</v>
      </c>
      <c r="CP553" s="236">
        <v>0</v>
      </c>
      <c r="CQ553" s="236">
        <v>0</v>
      </c>
      <c r="CR553" s="236">
        <v>0</v>
      </c>
      <c r="CS553" s="236">
        <v>0</v>
      </c>
      <c r="CT553" s="236">
        <v>0</v>
      </c>
      <c r="CU553" s="236">
        <v>0</v>
      </c>
      <c r="CV553" s="236">
        <v>0</v>
      </c>
      <c r="CW553" s="236">
        <v>0</v>
      </c>
      <c r="CX553" s="236">
        <v>0</v>
      </c>
      <c r="CY553" s="236">
        <v>0</v>
      </c>
      <c r="CZ553" s="236">
        <v>0</v>
      </c>
      <c r="DA553" s="236">
        <v>0</v>
      </c>
    </row>
    <row r="555" spans="1:105">
      <c r="A555" s="242" t="s">
        <v>1709</v>
      </c>
      <c r="B555" s="236">
        <v>0</v>
      </c>
      <c r="C555" s="236">
        <v>0</v>
      </c>
      <c r="D555" s="236">
        <v>0</v>
      </c>
      <c r="E555" s="236">
        <v>0</v>
      </c>
      <c r="F555" s="236">
        <v>0</v>
      </c>
      <c r="G555" s="236">
        <v>0</v>
      </c>
      <c r="H555" s="236">
        <v>0</v>
      </c>
      <c r="I555" s="236">
        <v>0</v>
      </c>
      <c r="J555" s="236">
        <v>0</v>
      </c>
      <c r="K555" s="236">
        <v>0</v>
      </c>
      <c r="L555" s="236">
        <v>0</v>
      </c>
      <c r="M555" s="236">
        <v>0</v>
      </c>
      <c r="N555" s="236">
        <v>0</v>
      </c>
      <c r="O555" s="236">
        <v>0</v>
      </c>
      <c r="P555" s="236">
        <v>0</v>
      </c>
      <c r="Q555" s="236">
        <v>0</v>
      </c>
      <c r="R555" s="236">
        <v>0</v>
      </c>
      <c r="S555" s="236">
        <v>0</v>
      </c>
      <c r="T555" s="236">
        <v>0</v>
      </c>
      <c r="U555" s="236">
        <v>0</v>
      </c>
      <c r="V555" s="236">
        <v>0</v>
      </c>
      <c r="W555" s="236">
        <v>0</v>
      </c>
      <c r="X555" s="236">
        <v>0</v>
      </c>
      <c r="Y555" s="236">
        <v>0</v>
      </c>
      <c r="Z555" s="236">
        <v>0</v>
      </c>
      <c r="AA555" s="236">
        <v>0</v>
      </c>
      <c r="AB555" s="236">
        <v>0</v>
      </c>
      <c r="AC555" s="236">
        <v>0</v>
      </c>
      <c r="AD555" s="236">
        <v>0</v>
      </c>
      <c r="AE555" s="236">
        <v>0</v>
      </c>
      <c r="AF555" s="236">
        <v>0</v>
      </c>
      <c r="AG555" s="236">
        <v>0</v>
      </c>
      <c r="AH555" s="236">
        <v>0</v>
      </c>
      <c r="AI555" s="236">
        <v>0</v>
      </c>
      <c r="AJ555" s="236">
        <v>0</v>
      </c>
      <c r="AK555" s="236">
        <v>0</v>
      </c>
      <c r="AL555" s="236">
        <v>0</v>
      </c>
      <c r="AM555" s="236">
        <v>0</v>
      </c>
      <c r="AN555" s="236">
        <v>0</v>
      </c>
      <c r="AO555" s="236">
        <v>0</v>
      </c>
      <c r="AP555" s="236">
        <v>0</v>
      </c>
      <c r="AQ555" s="236">
        <v>0</v>
      </c>
      <c r="AR555" s="236">
        <v>0</v>
      </c>
      <c r="AS555" s="236">
        <v>0</v>
      </c>
      <c r="AT555" s="236">
        <v>0</v>
      </c>
      <c r="AU555" s="236">
        <v>0</v>
      </c>
      <c r="AV555" s="236">
        <v>0</v>
      </c>
      <c r="AW555" s="236">
        <v>0</v>
      </c>
      <c r="AX555" s="236">
        <v>0</v>
      </c>
      <c r="AY555" s="236">
        <v>0</v>
      </c>
      <c r="AZ555" s="236">
        <v>0</v>
      </c>
      <c r="BA555" s="236">
        <v>0</v>
      </c>
      <c r="BB555" s="236">
        <v>0</v>
      </c>
      <c r="BC555" s="236">
        <v>0</v>
      </c>
      <c r="BD555" s="236">
        <v>0</v>
      </c>
      <c r="BE555" s="236">
        <v>0</v>
      </c>
      <c r="BF555" s="236">
        <v>0</v>
      </c>
      <c r="BG555" s="236">
        <v>0</v>
      </c>
      <c r="BH555" s="236">
        <v>0</v>
      </c>
      <c r="BI555" s="236">
        <v>0</v>
      </c>
      <c r="BJ555" s="236">
        <v>0</v>
      </c>
      <c r="BK555" s="236">
        <v>0</v>
      </c>
      <c r="BL555" s="236">
        <v>0</v>
      </c>
      <c r="BM555" s="236">
        <v>0</v>
      </c>
      <c r="BN555" s="236">
        <v>0</v>
      </c>
      <c r="BO555" s="236">
        <v>0</v>
      </c>
      <c r="BP555" s="236">
        <v>0</v>
      </c>
      <c r="BQ555" s="236">
        <v>0</v>
      </c>
      <c r="BR555" s="236">
        <v>0</v>
      </c>
      <c r="BS555" s="236">
        <v>0</v>
      </c>
      <c r="BT555" s="236">
        <v>0</v>
      </c>
      <c r="BU555" s="236">
        <v>0</v>
      </c>
      <c r="BV555" s="236">
        <v>0</v>
      </c>
      <c r="BW555" s="236">
        <v>0</v>
      </c>
      <c r="BX555" s="236">
        <v>0</v>
      </c>
      <c r="BY555" s="236">
        <v>0</v>
      </c>
      <c r="BZ555" s="236">
        <v>0</v>
      </c>
      <c r="CA555" s="236">
        <v>0</v>
      </c>
      <c r="CB555" s="236">
        <v>0</v>
      </c>
      <c r="CC555" s="236">
        <v>0</v>
      </c>
      <c r="CD555" s="236">
        <v>0</v>
      </c>
      <c r="CE555" s="236">
        <v>0</v>
      </c>
      <c r="CF555" s="236">
        <v>0</v>
      </c>
      <c r="CG555" s="236">
        <v>0</v>
      </c>
      <c r="CH555" s="236">
        <v>0</v>
      </c>
      <c r="CI555" s="236">
        <v>0</v>
      </c>
      <c r="CJ555" s="236">
        <v>0</v>
      </c>
      <c r="CK555" s="236">
        <v>0</v>
      </c>
      <c r="CL555" s="236">
        <v>0</v>
      </c>
      <c r="CM555" s="236">
        <v>0</v>
      </c>
      <c r="CN555" s="236">
        <v>0</v>
      </c>
      <c r="CO555" s="236">
        <v>0</v>
      </c>
      <c r="CP555" s="236">
        <v>0</v>
      </c>
      <c r="CQ555" s="236">
        <v>0</v>
      </c>
      <c r="CR555" s="236">
        <v>0</v>
      </c>
      <c r="CS555" s="236">
        <v>0</v>
      </c>
      <c r="CT555" s="236">
        <v>0</v>
      </c>
      <c r="CU555" s="236">
        <v>0</v>
      </c>
      <c r="CV555" s="236">
        <v>0</v>
      </c>
      <c r="CW555" s="236">
        <v>0</v>
      </c>
      <c r="CX555" s="236">
        <v>0</v>
      </c>
      <c r="CY555" s="236">
        <v>0</v>
      </c>
      <c r="CZ555" s="236">
        <v>0</v>
      </c>
      <c r="DA555" s="236">
        <v>0</v>
      </c>
    </row>
    <row r="556" spans="1:105">
      <c r="A556" s="242" t="s">
        <v>1710</v>
      </c>
      <c r="B556" s="236">
        <v>0</v>
      </c>
      <c r="C556" s="236">
        <v>0</v>
      </c>
      <c r="D556" s="236">
        <v>0</v>
      </c>
      <c r="E556" s="236">
        <v>0</v>
      </c>
      <c r="F556" s="236">
        <v>0</v>
      </c>
      <c r="G556" s="236">
        <v>0</v>
      </c>
      <c r="H556" s="236">
        <v>0</v>
      </c>
      <c r="I556" s="236">
        <v>0</v>
      </c>
      <c r="J556" s="236">
        <v>0</v>
      </c>
      <c r="K556" s="236">
        <v>0</v>
      </c>
      <c r="L556" s="236">
        <v>0</v>
      </c>
      <c r="M556" s="236">
        <v>0</v>
      </c>
      <c r="N556" s="236">
        <v>0</v>
      </c>
      <c r="O556" s="236">
        <v>0</v>
      </c>
      <c r="P556" s="236">
        <v>0</v>
      </c>
      <c r="Q556" s="236">
        <v>0</v>
      </c>
      <c r="R556" s="236">
        <v>0</v>
      </c>
      <c r="S556" s="236">
        <v>0</v>
      </c>
      <c r="T556" s="236">
        <v>0</v>
      </c>
      <c r="U556" s="236">
        <v>0</v>
      </c>
      <c r="V556" s="236">
        <v>0</v>
      </c>
      <c r="W556" s="236">
        <v>0</v>
      </c>
      <c r="X556" s="236">
        <v>0</v>
      </c>
      <c r="Y556" s="236">
        <v>0</v>
      </c>
      <c r="Z556" s="236">
        <v>0</v>
      </c>
      <c r="AA556" s="236">
        <v>0</v>
      </c>
      <c r="AB556" s="236">
        <v>0</v>
      </c>
      <c r="AC556" s="236">
        <v>0</v>
      </c>
      <c r="AD556" s="236">
        <v>0</v>
      </c>
      <c r="AE556" s="236">
        <v>0</v>
      </c>
      <c r="AF556" s="236">
        <v>0</v>
      </c>
      <c r="AG556" s="236">
        <v>0</v>
      </c>
      <c r="AH556" s="236">
        <v>0</v>
      </c>
      <c r="AI556" s="236">
        <v>0</v>
      </c>
      <c r="AJ556" s="236">
        <v>0</v>
      </c>
      <c r="AK556" s="236">
        <v>0</v>
      </c>
      <c r="AL556" s="236">
        <v>0</v>
      </c>
      <c r="AM556" s="236">
        <v>0</v>
      </c>
      <c r="AN556" s="236">
        <v>0</v>
      </c>
      <c r="AO556" s="236">
        <v>0</v>
      </c>
      <c r="AP556" s="236">
        <v>0</v>
      </c>
      <c r="AQ556" s="236">
        <v>0</v>
      </c>
      <c r="AR556" s="236">
        <v>0</v>
      </c>
      <c r="AS556" s="236">
        <v>0</v>
      </c>
      <c r="AT556" s="236">
        <v>0</v>
      </c>
      <c r="AU556" s="236">
        <v>0</v>
      </c>
      <c r="AV556" s="236">
        <v>0</v>
      </c>
      <c r="AW556" s="236">
        <v>0</v>
      </c>
      <c r="AX556" s="236">
        <v>0</v>
      </c>
      <c r="AY556" s="236">
        <v>0</v>
      </c>
      <c r="AZ556" s="236">
        <v>0</v>
      </c>
      <c r="BA556" s="236">
        <v>0</v>
      </c>
      <c r="BB556" s="236">
        <v>0</v>
      </c>
      <c r="BC556" s="236">
        <v>0</v>
      </c>
      <c r="BD556" s="236">
        <v>0</v>
      </c>
      <c r="BE556" s="236">
        <v>0</v>
      </c>
      <c r="BF556" s="236">
        <v>0</v>
      </c>
      <c r="BG556" s="236">
        <v>0</v>
      </c>
      <c r="BH556" s="236">
        <v>0</v>
      </c>
      <c r="BI556" s="236">
        <v>0</v>
      </c>
      <c r="BJ556" s="236">
        <v>0</v>
      </c>
      <c r="BK556" s="236">
        <v>0</v>
      </c>
      <c r="BL556" s="236">
        <v>0</v>
      </c>
      <c r="BM556" s="236">
        <v>0</v>
      </c>
      <c r="BN556" s="236">
        <v>0</v>
      </c>
      <c r="BO556" s="236">
        <v>0</v>
      </c>
      <c r="BP556" s="236">
        <v>0</v>
      </c>
      <c r="BQ556" s="236">
        <v>0</v>
      </c>
      <c r="BR556" s="236">
        <v>0</v>
      </c>
      <c r="BS556" s="236">
        <v>0</v>
      </c>
      <c r="BT556" s="236">
        <v>0</v>
      </c>
      <c r="BU556" s="236">
        <v>0</v>
      </c>
      <c r="BV556" s="236">
        <v>0</v>
      </c>
      <c r="BW556" s="236">
        <v>0</v>
      </c>
      <c r="BX556" s="236">
        <v>0</v>
      </c>
      <c r="BY556" s="236">
        <v>0</v>
      </c>
      <c r="BZ556" s="236">
        <v>0</v>
      </c>
      <c r="CA556" s="236">
        <v>0</v>
      </c>
      <c r="CB556" s="236">
        <v>0</v>
      </c>
      <c r="CC556" s="236">
        <v>0</v>
      </c>
      <c r="CD556" s="236">
        <v>0</v>
      </c>
      <c r="CE556" s="236">
        <v>0</v>
      </c>
      <c r="CF556" s="236">
        <v>0</v>
      </c>
      <c r="CG556" s="236">
        <v>0</v>
      </c>
      <c r="CH556" s="236">
        <v>0</v>
      </c>
      <c r="CI556" s="236">
        <v>0</v>
      </c>
      <c r="CJ556" s="236">
        <v>0</v>
      </c>
      <c r="CK556" s="236">
        <v>0</v>
      </c>
      <c r="CL556" s="236">
        <v>0</v>
      </c>
      <c r="CM556" s="236">
        <v>0</v>
      </c>
      <c r="CN556" s="236">
        <v>0</v>
      </c>
      <c r="CO556" s="236">
        <v>0</v>
      </c>
      <c r="CP556" s="236">
        <v>0</v>
      </c>
      <c r="CQ556" s="236">
        <v>0</v>
      </c>
      <c r="CR556" s="236">
        <v>0</v>
      </c>
      <c r="CS556" s="236">
        <v>0</v>
      </c>
      <c r="CT556" s="236">
        <v>0</v>
      </c>
      <c r="CU556" s="236">
        <v>0</v>
      </c>
      <c r="CV556" s="236">
        <v>0</v>
      </c>
      <c r="CW556" s="236">
        <v>0</v>
      </c>
      <c r="CX556" s="236">
        <v>0</v>
      </c>
      <c r="CY556" s="236">
        <v>0</v>
      </c>
      <c r="CZ556" s="236">
        <v>0</v>
      </c>
      <c r="DA556" s="236">
        <v>0</v>
      </c>
    </row>
    <row r="557" spans="1:105">
      <c r="A557" s="242" t="s">
        <v>1711</v>
      </c>
      <c r="B557" s="236">
        <v>0</v>
      </c>
      <c r="C557" s="236">
        <v>0</v>
      </c>
      <c r="D557" s="236">
        <v>0</v>
      </c>
      <c r="E557" s="236">
        <v>0</v>
      </c>
      <c r="F557" s="236">
        <v>0</v>
      </c>
      <c r="G557" s="236">
        <v>0</v>
      </c>
      <c r="H557" s="236">
        <v>0</v>
      </c>
      <c r="I557" s="236">
        <v>0</v>
      </c>
      <c r="J557" s="236">
        <v>0</v>
      </c>
      <c r="K557" s="236">
        <v>0</v>
      </c>
      <c r="L557" s="236">
        <v>0</v>
      </c>
      <c r="M557" s="236">
        <v>0</v>
      </c>
      <c r="N557" s="236">
        <v>0</v>
      </c>
      <c r="O557" s="236">
        <v>0</v>
      </c>
      <c r="P557" s="236">
        <v>0</v>
      </c>
      <c r="Q557" s="236">
        <v>0</v>
      </c>
      <c r="R557" s="236">
        <v>0</v>
      </c>
      <c r="S557" s="236">
        <v>0</v>
      </c>
      <c r="T557" s="236">
        <v>0</v>
      </c>
      <c r="U557" s="236">
        <v>0</v>
      </c>
      <c r="V557" s="236">
        <v>0</v>
      </c>
      <c r="W557" s="236">
        <v>0</v>
      </c>
      <c r="X557" s="236">
        <v>0</v>
      </c>
      <c r="Y557" s="236">
        <v>0</v>
      </c>
      <c r="Z557" s="236">
        <v>0</v>
      </c>
      <c r="AA557" s="236">
        <v>0</v>
      </c>
      <c r="AB557" s="236">
        <v>0</v>
      </c>
      <c r="AC557" s="236">
        <v>0</v>
      </c>
      <c r="AD557" s="236">
        <v>0</v>
      </c>
      <c r="AE557" s="236">
        <v>0</v>
      </c>
      <c r="AF557" s="236">
        <v>0</v>
      </c>
      <c r="AG557" s="236">
        <v>0</v>
      </c>
      <c r="AH557" s="236">
        <v>0</v>
      </c>
      <c r="AI557" s="236">
        <v>0</v>
      </c>
      <c r="AJ557" s="236">
        <v>0</v>
      </c>
      <c r="AK557" s="236">
        <v>0</v>
      </c>
      <c r="AL557" s="236">
        <v>0</v>
      </c>
      <c r="AM557" s="236">
        <v>0</v>
      </c>
      <c r="AN557" s="236">
        <v>0</v>
      </c>
      <c r="AO557" s="236">
        <v>0</v>
      </c>
      <c r="AP557" s="236">
        <v>0</v>
      </c>
      <c r="AQ557" s="236">
        <v>0</v>
      </c>
      <c r="AR557" s="236">
        <v>0</v>
      </c>
      <c r="AS557" s="236">
        <v>0</v>
      </c>
      <c r="AT557" s="236">
        <v>0</v>
      </c>
      <c r="AU557" s="236">
        <v>0</v>
      </c>
      <c r="AV557" s="236">
        <v>0</v>
      </c>
      <c r="AW557" s="236">
        <v>0</v>
      </c>
      <c r="AX557" s="236">
        <v>0</v>
      </c>
      <c r="AY557" s="236">
        <v>0</v>
      </c>
      <c r="AZ557" s="236">
        <v>0</v>
      </c>
      <c r="BA557" s="236">
        <v>0</v>
      </c>
      <c r="BB557" s="236">
        <v>0</v>
      </c>
      <c r="BC557" s="236">
        <v>0</v>
      </c>
      <c r="BD557" s="236">
        <v>0</v>
      </c>
      <c r="BE557" s="236">
        <v>0</v>
      </c>
      <c r="BF557" s="236">
        <v>0</v>
      </c>
      <c r="BG557" s="236">
        <v>0</v>
      </c>
      <c r="BH557" s="236">
        <v>0</v>
      </c>
      <c r="BI557" s="236">
        <v>0</v>
      </c>
      <c r="BJ557" s="236">
        <v>0</v>
      </c>
      <c r="BK557" s="236">
        <v>0</v>
      </c>
      <c r="BL557" s="236">
        <v>0</v>
      </c>
      <c r="BM557" s="236">
        <v>0</v>
      </c>
      <c r="BN557" s="236">
        <v>0</v>
      </c>
      <c r="BO557" s="236">
        <v>0</v>
      </c>
      <c r="BP557" s="236">
        <v>0</v>
      </c>
      <c r="BQ557" s="236">
        <v>0</v>
      </c>
      <c r="BR557" s="236">
        <v>0</v>
      </c>
      <c r="BS557" s="236">
        <v>0</v>
      </c>
      <c r="BT557" s="236">
        <v>0</v>
      </c>
      <c r="BU557" s="236">
        <v>0</v>
      </c>
      <c r="BV557" s="236">
        <v>0</v>
      </c>
      <c r="BW557" s="236">
        <v>0</v>
      </c>
      <c r="BX557" s="236">
        <v>0</v>
      </c>
      <c r="BY557" s="236">
        <v>0</v>
      </c>
      <c r="BZ557" s="236">
        <v>0</v>
      </c>
      <c r="CA557" s="236">
        <v>0</v>
      </c>
      <c r="CB557" s="236">
        <v>0</v>
      </c>
      <c r="CC557" s="236">
        <v>0</v>
      </c>
      <c r="CD557" s="236">
        <v>0</v>
      </c>
      <c r="CE557" s="236">
        <v>0</v>
      </c>
      <c r="CF557" s="236">
        <v>0</v>
      </c>
      <c r="CG557" s="236">
        <v>0</v>
      </c>
      <c r="CH557" s="236">
        <v>0</v>
      </c>
      <c r="CI557" s="236">
        <v>0</v>
      </c>
      <c r="CJ557" s="236">
        <v>0</v>
      </c>
      <c r="CK557" s="236">
        <v>0</v>
      </c>
      <c r="CL557" s="236">
        <v>0</v>
      </c>
      <c r="CM557" s="236">
        <v>0</v>
      </c>
      <c r="CN557" s="236">
        <v>0</v>
      </c>
      <c r="CO557" s="236">
        <v>0</v>
      </c>
      <c r="CP557" s="236">
        <v>0</v>
      </c>
      <c r="CQ557" s="236">
        <v>0</v>
      </c>
      <c r="CR557" s="236">
        <v>0</v>
      </c>
      <c r="CS557" s="236">
        <v>0</v>
      </c>
      <c r="CT557" s="236">
        <v>0</v>
      </c>
      <c r="CU557" s="236">
        <v>0</v>
      </c>
      <c r="CV557" s="236">
        <v>0</v>
      </c>
      <c r="CW557" s="236">
        <v>0</v>
      </c>
      <c r="CX557" s="236">
        <v>0</v>
      </c>
      <c r="CY557" s="236">
        <v>0</v>
      </c>
      <c r="CZ557" s="236">
        <v>0</v>
      </c>
      <c r="DA557" s="236">
        <v>0</v>
      </c>
    </row>
    <row r="558" spans="1:105">
      <c r="A558" s="242" t="s">
        <v>1712</v>
      </c>
      <c r="B558" s="236">
        <v>0</v>
      </c>
      <c r="C558" s="236">
        <v>0</v>
      </c>
      <c r="D558" s="236">
        <v>0</v>
      </c>
      <c r="E558" s="236">
        <v>0</v>
      </c>
      <c r="F558" s="236">
        <v>0</v>
      </c>
      <c r="G558" s="236">
        <v>0</v>
      </c>
      <c r="H558" s="236">
        <v>0</v>
      </c>
      <c r="I558" s="236">
        <v>0</v>
      </c>
      <c r="J558" s="236">
        <v>0</v>
      </c>
      <c r="K558" s="236">
        <v>0</v>
      </c>
      <c r="L558" s="236">
        <v>0</v>
      </c>
      <c r="M558" s="236">
        <v>0</v>
      </c>
      <c r="N558" s="236">
        <v>0</v>
      </c>
      <c r="O558" s="236">
        <v>0</v>
      </c>
      <c r="P558" s="236">
        <v>0</v>
      </c>
      <c r="Q558" s="236">
        <v>0</v>
      </c>
      <c r="R558" s="236">
        <v>0</v>
      </c>
      <c r="S558" s="236">
        <v>0</v>
      </c>
      <c r="T558" s="236">
        <v>0</v>
      </c>
      <c r="U558" s="236">
        <v>0</v>
      </c>
      <c r="V558" s="236">
        <v>0</v>
      </c>
      <c r="W558" s="236">
        <v>0</v>
      </c>
      <c r="X558" s="236">
        <v>0</v>
      </c>
      <c r="Y558" s="236">
        <v>0</v>
      </c>
      <c r="Z558" s="236">
        <v>0</v>
      </c>
      <c r="AA558" s="236">
        <v>0</v>
      </c>
      <c r="AB558" s="236">
        <v>0</v>
      </c>
      <c r="AC558" s="236">
        <v>0</v>
      </c>
      <c r="AD558" s="236">
        <v>0</v>
      </c>
      <c r="AE558" s="236">
        <v>0</v>
      </c>
      <c r="AF558" s="236">
        <v>0</v>
      </c>
      <c r="AG558" s="236">
        <v>0</v>
      </c>
      <c r="AH558" s="236">
        <v>0</v>
      </c>
      <c r="AI558" s="236">
        <v>0</v>
      </c>
      <c r="AJ558" s="236">
        <v>0</v>
      </c>
      <c r="AK558" s="236">
        <v>0</v>
      </c>
      <c r="AL558" s="236">
        <v>0</v>
      </c>
      <c r="AM558" s="236">
        <v>0</v>
      </c>
      <c r="AN558" s="236">
        <v>0</v>
      </c>
      <c r="AO558" s="236">
        <v>0</v>
      </c>
      <c r="AP558" s="236">
        <v>0</v>
      </c>
      <c r="AQ558" s="236">
        <v>0</v>
      </c>
      <c r="AR558" s="236">
        <v>0</v>
      </c>
      <c r="AS558" s="236">
        <v>0</v>
      </c>
      <c r="AT558" s="236">
        <v>0</v>
      </c>
      <c r="AU558" s="236">
        <v>0</v>
      </c>
      <c r="AV558" s="236">
        <v>0</v>
      </c>
      <c r="AW558" s="236">
        <v>0</v>
      </c>
      <c r="AX558" s="236">
        <v>0</v>
      </c>
      <c r="AY558" s="236">
        <v>0</v>
      </c>
      <c r="AZ558" s="236">
        <v>0</v>
      </c>
      <c r="BA558" s="236">
        <v>0</v>
      </c>
      <c r="BB558" s="236">
        <v>0</v>
      </c>
      <c r="BC558" s="236">
        <v>0</v>
      </c>
      <c r="BD558" s="236">
        <v>0</v>
      </c>
      <c r="BE558" s="236">
        <v>0</v>
      </c>
      <c r="BF558" s="236">
        <v>0</v>
      </c>
      <c r="BG558" s="236">
        <v>0</v>
      </c>
      <c r="BH558" s="236">
        <v>0</v>
      </c>
      <c r="BI558" s="236">
        <v>0</v>
      </c>
      <c r="BJ558" s="236">
        <v>0</v>
      </c>
      <c r="BK558" s="236">
        <v>0</v>
      </c>
      <c r="BL558" s="236">
        <v>0</v>
      </c>
      <c r="BM558" s="236">
        <v>0</v>
      </c>
      <c r="BN558" s="236">
        <v>0</v>
      </c>
      <c r="BO558" s="236">
        <v>0</v>
      </c>
      <c r="BP558" s="236">
        <v>0</v>
      </c>
      <c r="BQ558" s="236">
        <v>0</v>
      </c>
      <c r="BR558" s="236">
        <v>0</v>
      </c>
      <c r="BS558" s="236">
        <v>0</v>
      </c>
      <c r="BT558" s="236">
        <v>0</v>
      </c>
      <c r="BU558" s="236">
        <v>0</v>
      </c>
      <c r="BV558" s="236">
        <v>0</v>
      </c>
      <c r="BW558" s="236">
        <v>0</v>
      </c>
      <c r="BX558" s="236">
        <v>0</v>
      </c>
      <c r="BY558" s="236">
        <v>0</v>
      </c>
      <c r="BZ558" s="236">
        <v>0</v>
      </c>
      <c r="CA558" s="236">
        <v>0</v>
      </c>
      <c r="CB558" s="236">
        <v>0</v>
      </c>
      <c r="CC558" s="236">
        <v>0</v>
      </c>
      <c r="CD558" s="236">
        <v>0</v>
      </c>
      <c r="CE558" s="236">
        <v>0</v>
      </c>
      <c r="CF558" s="236">
        <v>0</v>
      </c>
      <c r="CG558" s="236">
        <v>0</v>
      </c>
      <c r="CH558" s="236">
        <v>0</v>
      </c>
      <c r="CI558" s="236">
        <v>0</v>
      </c>
      <c r="CJ558" s="236">
        <v>0</v>
      </c>
      <c r="CK558" s="236">
        <v>0</v>
      </c>
      <c r="CL558" s="236">
        <v>0</v>
      </c>
      <c r="CM558" s="236">
        <v>0</v>
      </c>
      <c r="CN558" s="236">
        <v>0</v>
      </c>
      <c r="CO558" s="236">
        <v>0</v>
      </c>
      <c r="CP558" s="236">
        <v>0</v>
      </c>
      <c r="CQ558" s="236">
        <v>0</v>
      </c>
      <c r="CR558" s="236">
        <v>0</v>
      </c>
      <c r="CS558" s="236">
        <v>0</v>
      </c>
      <c r="CT558" s="236">
        <v>0</v>
      </c>
      <c r="CU558" s="236">
        <v>0</v>
      </c>
      <c r="CV558" s="236">
        <v>0</v>
      </c>
      <c r="CW558" s="236">
        <v>0</v>
      </c>
      <c r="CX558" s="236">
        <v>0</v>
      </c>
      <c r="CY558" s="236">
        <v>0</v>
      </c>
      <c r="CZ558" s="236">
        <v>0</v>
      </c>
      <c r="DA558" s="236">
        <v>0</v>
      </c>
    </row>
    <row r="559" spans="1:105">
      <c r="A559" s="242" t="s">
        <v>1713</v>
      </c>
      <c r="B559" s="236">
        <v>0</v>
      </c>
      <c r="C559" s="236">
        <v>0</v>
      </c>
      <c r="D559" s="236">
        <v>0</v>
      </c>
      <c r="E559" s="236">
        <v>0</v>
      </c>
      <c r="F559" s="236">
        <v>0</v>
      </c>
      <c r="G559" s="236">
        <v>0</v>
      </c>
      <c r="H559" s="236">
        <v>0</v>
      </c>
      <c r="I559" s="236">
        <v>0</v>
      </c>
      <c r="J559" s="236">
        <v>0</v>
      </c>
      <c r="K559" s="236">
        <v>0</v>
      </c>
      <c r="L559" s="236">
        <v>0</v>
      </c>
      <c r="M559" s="236">
        <v>0</v>
      </c>
      <c r="N559" s="236">
        <v>0</v>
      </c>
      <c r="O559" s="236">
        <v>0</v>
      </c>
      <c r="P559" s="236">
        <v>0</v>
      </c>
      <c r="Q559" s="236">
        <v>0</v>
      </c>
      <c r="R559" s="236">
        <v>0</v>
      </c>
      <c r="S559" s="236">
        <v>0</v>
      </c>
      <c r="T559" s="236">
        <v>0</v>
      </c>
      <c r="U559" s="236">
        <v>0</v>
      </c>
      <c r="V559" s="236">
        <v>0</v>
      </c>
      <c r="W559" s="236">
        <v>0</v>
      </c>
      <c r="X559" s="236">
        <v>0</v>
      </c>
      <c r="Y559" s="236">
        <v>0</v>
      </c>
      <c r="Z559" s="236">
        <v>0</v>
      </c>
      <c r="AA559" s="236">
        <v>0</v>
      </c>
      <c r="AB559" s="236">
        <v>0</v>
      </c>
      <c r="AC559" s="236">
        <v>0</v>
      </c>
      <c r="AD559" s="236">
        <v>0</v>
      </c>
      <c r="AE559" s="236">
        <v>0</v>
      </c>
      <c r="AF559" s="236">
        <v>0</v>
      </c>
      <c r="AG559" s="236">
        <v>0</v>
      </c>
      <c r="AH559" s="236">
        <v>0</v>
      </c>
      <c r="AI559" s="236">
        <v>0</v>
      </c>
      <c r="AJ559" s="236">
        <v>0</v>
      </c>
      <c r="AK559" s="236">
        <v>0</v>
      </c>
      <c r="AL559" s="236">
        <v>0</v>
      </c>
      <c r="AM559" s="236">
        <v>0</v>
      </c>
      <c r="AN559" s="236">
        <v>0</v>
      </c>
      <c r="AO559" s="236">
        <v>0</v>
      </c>
      <c r="AP559" s="236">
        <v>0</v>
      </c>
      <c r="AQ559" s="236">
        <v>0</v>
      </c>
      <c r="AR559" s="236">
        <v>0</v>
      </c>
      <c r="AS559" s="236">
        <v>0</v>
      </c>
      <c r="AT559" s="236">
        <v>0</v>
      </c>
      <c r="AU559" s="236">
        <v>0</v>
      </c>
      <c r="AV559" s="236">
        <v>0</v>
      </c>
      <c r="AW559" s="236">
        <v>0</v>
      </c>
      <c r="AX559" s="236">
        <v>0</v>
      </c>
      <c r="AY559" s="236">
        <v>0</v>
      </c>
      <c r="AZ559" s="236">
        <v>0</v>
      </c>
      <c r="BA559" s="236">
        <v>0</v>
      </c>
      <c r="BB559" s="236">
        <v>0</v>
      </c>
      <c r="BC559" s="236">
        <v>0</v>
      </c>
      <c r="BD559" s="236">
        <v>0</v>
      </c>
      <c r="BE559" s="236">
        <v>0</v>
      </c>
      <c r="BF559" s="236">
        <v>0</v>
      </c>
      <c r="BG559" s="236">
        <v>0</v>
      </c>
      <c r="BH559" s="236">
        <v>0</v>
      </c>
      <c r="BI559" s="236">
        <v>0</v>
      </c>
      <c r="BJ559" s="236">
        <v>0</v>
      </c>
      <c r="BK559" s="236">
        <v>0</v>
      </c>
      <c r="BL559" s="236">
        <v>0</v>
      </c>
      <c r="BM559" s="236">
        <v>0</v>
      </c>
      <c r="BN559" s="236">
        <v>0</v>
      </c>
      <c r="BO559" s="236">
        <v>0</v>
      </c>
      <c r="BP559" s="236">
        <v>0</v>
      </c>
      <c r="BQ559" s="236">
        <v>0</v>
      </c>
      <c r="BR559" s="236">
        <v>0</v>
      </c>
      <c r="BS559" s="236">
        <v>0</v>
      </c>
      <c r="BT559" s="236">
        <v>0</v>
      </c>
      <c r="BU559" s="236">
        <v>0</v>
      </c>
      <c r="BV559" s="236">
        <v>0</v>
      </c>
      <c r="BW559" s="236">
        <v>0</v>
      </c>
      <c r="BX559" s="236">
        <v>0</v>
      </c>
      <c r="BY559" s="236">
        <v>0</v>
      </c>
      <c r="BZ559" s="236">
        <v>0</v>
      </c>
      <c r="CA559" s="236">
        <v>0</v>
      </c>
      <c r="CB559" s="236">
        <v>0</v>
      </c>
      <c r="CC559" s="236">
        <v>0</v>
      </c>
      <c r="CD559" s="236">
        <v>0</v>
      </c>
      <c r="CE559" s="236">
        <v>0</v>
      </c>
      <c r="CF559" s="236">
        <v>0</v>
      </c>
      <c r="CG559" s="236">
        <v>0</v>
      </c>
      <c r="CH559" s="236">
        <v>0</v>
      </c>
      <c r="CI559" s="236">
        <v>0</v>
      </c>
      <c r="CJ559" s="236">
        <v>0</v>
      </c>
      <c r="CK559" s="236">
        <v>0</v>
      </c>
      <c r="CL559" s="236">
        <v>0</v>
      </c>
      <c r="CM559" s="236">
        <v>0</v>
      </c>
      <c r="CN559" s="236">
        <v>0</v>
      </c>
      <c r="CO559" s="236">
        <v>0</v>
      </c>
      <c r="CP559" s="236">
        <v>0</v>
      </c>
      <c r="CQ559" s="236">
        <v>0</v>
      </c>
      <c r="CR559" s="236">
        <v>0</v>
      </c>
      <c r="CS559" s="236">
        <v>0</v>
      </c>
      <c r="CT559" s="236">
        <v>0</v>
      </c>
      <c r="CU559" s="236">
        <v>0</v>
      </c>
      <c r="CV559" s="236">
        <v>0</v>
      </c>
      <c r="CW559" s="236">
        <v>0</v>
      </c>
      <c r="CX559" s="236">
        <v>0</v>
      </c>
      <c r="CY559" s="236">
        <v>0</v>
      </c>
      <c r="CZ559" s="236">
        <v>0</v>
      </c>
      <c r="DA559" s="236">
        <v>0</v>
      </c>
    </row>
    <row r="560" spans="1:105">
      <c r="A560" s="242" t="s">
        <v>1714</v>
      </c>
      <c r="B560" s="236">
        <v>0</v>
      </c>
      <c r="C560" s="236">
        <v>0</v>
      </c>
      <c r="D560" s="236">
        <v>0</v>
      </c>
      <c r="E560" s="236">
        <v>0</v>
      </c>
      <c r="F560" s="236">
        <v>0</v>
      </c>
      <c r="G560" s="236">
        <v>0</v>
      </c>
      <c r="H560" s="236">
        <v>0</v>
      </c>
      <c r="I560" s="236">
        <v>0</v>
      </c>
      <c r="J560" s="236">
        <v>0</v>
      </c>
      <c r="K560" s="236">
        <v>0</v>
      </c>
      <c r="L560" s="236">
        <v>0</v>
      </c>
      <c r="M560" s="236">
        <v>0</v>
      </c>
      <c r="N560" s="236">
        <v>0</v>
      </c>
      <c r="O560" s="236">
        <v>0</v>
      </c>
      <c r="P560" s="236">
        <v>0</v>
      </c>
      <c r="Q560" s="236">
        <v>0</v>
      </c>
      <c r="R560" s="236">
        <v>0</v>
      </c>
      <c r="S560" s="236">
        <v>0</v>
      </c>
      <c r="T560" s="236">
        <v>0</v>
      </c>
      <c r="U560" s="236">
        <v>0</v>
      </c>
      <c r="V560" s="236">
        <v>0</v>
      </c>
      <c r="W560" s="236">
        <v>0</v>
      </c>
      <c r="X560" s="236">
        <v>0</v>
      </c>
      <c r="Y560" s="236">
        <v>0</v>
      </c>
      <c r="Z560" s="236">
        <v>0</v>
      </c>
      <c r="AA560" s="236">
        <v>0</v>
      </c>
      <c r="AB560" s="236">
        <v>0</v>
      </c>
      <c r="AC560" s="236">
        <v>0</v>
      </c>
      <c r="AD560" s="236">
        <v>0</v>
      </c>
      <c r="AE560" s="236">
        <v>0</v>
      </c>
      <c r="AF560" s="236">
        <v>0</v>
      </c>
      <c r="AG560" s="236">
        <v>0</v>
      </c>
      <c r="AH560" s="236">
        <v>0</v>
      </c>
      <c r="AI560" s="236">
        <v>0</v>
      </c>
      <c r="AJ560" s="236">
        <v>0</v>
      </c>
      <c r="AK560" s="236">
        <v>0</v>
      </c>
      <c r="AL560" s="236">
        <v>0</v>
      </c>
      <c r="AM560" s="236">
        <v>0</v>
      </c>
      <c r="AN560" s="236">
        <v>0</v>
      </c>
      <c r="AO560" s="236">
        <v>0</v>
      </c>
      <c r="AP560" s="236">
        <v>0</v>
      </c>
      <c r="AQ560" s="236">
        <v>0</v>
      </c>
      <c r="AR560" s="236">
        <v>0</v>
      </c>
      <c r="AS560" s="236">
        <v>0</v>
      </c>
      <c r="AT560" s="236">
        <v>0</v>
      </c>
      <c r="AU560" s="236">
        <v>0</v>
      </c>
      <c r="AV560" s="236">
        <v>0</v>
      </c>
      <c r="AW560" s="236">
        <v>0</v>
      </c>
      <c r="AX560" s="236">
        <v>0</v>
      </c>
      <c r="AY560" s="236">
        <v>0</v>
      </c>
      <c r="AZ560" s="236">
        <v>0</v>
      </c>
      <c r="BA560" s="236">
        <v>0</v>
      </c>
      <c r="BB560" s="236">
        <v>0</v>
      </c>
      <c r="BC560" s="236">
        <v>0</v>
      </c>
      <c r="BD560" s="236">
        <v>0</v>
      </c>
      <c r="BE560" s="236">
        <v>0</v>
      </c>
      <c r="BF560" s="236">
        <v>0</v>
      </c>
      <c r="BG560" s="236">
        <v>0</v>
      </c>
      <c r="BH560" s="236">
        <v>0</v>
      </c>
      <c r="BI560" s="236">
        <v>0</v>
      </c>
      <c r="BJ560" s="236">
        <v>0</v>
      </c>
      <c r="BK560" s="236">
        <v>0</v>
      </c>
      <c r="BL560" s="236">
        <v>0</v>
      </c>
      <c r="BM560" s="236">
        <v>0</v>
      </c>
      <c r="BN560" s="236">
        <v>0</v>
      </c>
      <c r="BO560" s="236">
        <v>0</v>
      </c>
      <c r="BP560" s="236">
        <v>0</v>
      </c>
      <c r="BQ560" s="236">
        <v>0</v>
      </c>
      <c r="BR560" s="236">
        <v>0</v>
      </c>
      <c r="BS560" s="236">
        <v>0</v>
      </c>
      <c r="BT560" s="236">
        <v>0</v>
      </c>
      <c r="BU560" s="236">
        <v>0</v>
      </c>
      <c r="BV560" s="236">
        <v>0</v>
      </c>
      <c r="BW560" s="236">
        <v>0</v>
      </c>
      <c r="BX560" s="236">
        <v>0</v>
      </c>
      <c r="BY560" s="236">
        <v>0</v>
      </c>
      <c r="BZ560" s="236">
        <v>0</v>
      </c>
      <c r="CA560" s="236">
        <v>0</v>
      </c>
      <c r="CB560" s="236">
        <v>0</v>
      </c>
      <c r="CC560" s="236">
        <v>0</v>
      </c>
      <c r="CD560" s="236">
        <v>0</v>
      </c>
      <c r="CE560" s="236">
        <v>0</v>
      </c>
      <c r="CF560" s="236">
        <v>0</v>
      </c>
      <c r="CG560" s="236">
        <v>0</v>
      </c>
      <c r="CH560" s="236">
        <v>0</v>
      </c>
      <c r="CI560" s="236">
        <v>0</v>
      </c>
      <c r="CJ560" s="236">
        <v>0</v>
      </c>
      <c r="CK560" s="236">
        <v>0</v>
      </c>
      <c r="CL560" s="236">
        <v>0</v>
      </c>
      <c r="CM560" s="236">
        <v>0</v>
      </c>
      <c r="CN560" s="236">
        <v>0</v>
      </c>
      <c r="CO560" s="236">
        <v>0</v>
      </c>
      <c r="CP560" s="236">
        <v>0</v>
      </c>
      <c r="CQ560" s="236">
        <v>0</v>
      </c>
      <c r="CR560" s="236">
        <v>0</v>
      </c>
      <c r="CS560" s="236">
        <v>0</v>
      </c>
      <c r="CT560" s="236">
        <v>0</v>
      </c>
      <c r="CU560" s="236">
        <v>0</v>
      </c>
      <c r="CV560" s="236">
        <v>0</v>
      </c>
      <c r="CW560" s="236">
        <v>0</v>
      </c>
      <c r="CX560" s="236">
        <v>0</v>
      </c>
      <c r="CY560" s="236">
        <v>0</v>
      </c>
      <c r="CZ560" s="236">
        <v>0</v>
      </c>
      <c r="DA560" s="236">
        <v>0</v>
      </c>
    </row>
    <row r="561" spans="1:105">
      <c r="A561" s="242" t="s">
        <v>1715</v>
      </c>
      <c r="B561" s="236">
        <v>0</v>
      </c>
      <c r="C561" s="236">
        <v>0</v>
      </c>
      <c r="D561" s="236">
        <v>0</v>
      </c>
      <c r="E561" s="236">
        <v>0</v>
      </c>
      <c r="F561" s="236">
        <v>0</v>
      </c>
      <c r="G561" s="236">
        <v>0</v>
      </c>
      <c r="H561" s="236">
        <v>0</v>
      </c>
      <c r="I561" s="236">
        <v>0</v>
      </c>
      <c r="J561" s="236">
        <v>0</v>
      </c>
      <c r="K561" s="236">
        <v>0</v>
      </c>
      <c r="L561" s="236">
        <v>0</v>
      </c>
      <c r="M561" s="236">
        <v>0</v>
      </c>
      <c r="N561" s="236">
        <v>0</v>
      </c>
      <c r="O561" s="236">
        <v>0</v>
      </c>
      <c r="P561" s="236">
        <v>0</v>
      </c>
      <c r="Q561" s="236">
        <v>0</v>
      </c>
      <c r="R561" s="236">
        <v>0</v>
      </c>
      <c r="S561" s="236">
        <v>0</v>
      </c>
      <c r="T561" s="236">
        <v>0</v>
      </c>
      <c r="U561" s="236">
        <v>0</v>
      </c>
      <c r="V561" s="236">
        <v>0</v>
      </c>
      <c r="W561" s="236">
        <v>0</v>
      </c>
      <c r="X561" s="236">
        <v>0</v>
      </c>
      <c r="Y561" s="236">
        <v>0</v>
      </c>
      <c r="Z561" s="236">
        <v>0</v>
      </c>
      <c r="AA561" s="236">
        <v>0</v>
      </c>
      <c r="AB561" s="236">
        <v>0</v>
      </c>
      <c r="AC561" s="236">
        <v>0</v>
      </c>
      <c r="AD561" s="236">
        <v>0</v>
      </c>
      <c r="AE561" s="236">
        <v>0</v>
      </c>
      <c r="AF561" s="236">
        <v>0</v>
      </c>
      <c r="AG561" s="236">
        <v>0</v>
      </c>
      <c r="AH561" s="236">
        <v>0</v>
      </c>
      <c r="AI561" s="236">
        <v>0</v>
      </c>
      <c r="AJ561" s="236">
        <v>0</v>
      </c>
      <c r="AK561" s="236">
        <v>0</v>
      </c>
      <c r="AL561" s="236">
        <v>0</v>
      </c>
      <c r="AM561" s="236">
        <v>0</v>
      </c>
      <c r="AN561" s="236">
        <v>0</v>
      </c>
      <c r="AO561" s="236">
        <v>0</v>
      </c>
      <c r="AP561" s="236">
        <v>0</v>
      </c>
      <c r="AQ561" s="236">
        <v>0</v>
      </c>
      <c r="AR561" s="236">
        <v>0</v>
      </c>
      <c r="AS561" s="236">
        <v>0</v>
      </c>
      <c r="AT561" s="236">
        <v>0</v>
      </c>
      <c r="AU561" s="236">
        <v>0</v>
      </c>
      <c r="AV561" s="236">
        <v>0</v>
      </c>
      <c r="AW561" s="236">
        <v>0</v>
      </c>
      <c r="AX561" s="236">
        <v>0</v>
      </c>
      <c r="AY561" s="236">
        <v>0</v>
      </c>
      <c r="AZ561" s="236">
        <v>0</v>
      </c>
      <c r="BA561" s="236">
        <v>0</v>
      </c>
      <c r="BB561" s="236">
        <v>0</v>
      </c>
      <c r="BC561" s="236">
        <v>0</v>
      </c>
      <c r="BD561" s="236">
        <v>0</v>
      </c>
      <c r="BE561" s="236">
        <v>0</v>
      </c>
      <c r="BF561" s="236">
        <v>0</v>
      </c>
      <c r="BG561" s="236">
        <v>0</v>
      </c>
      <c r="BH561" s="236">
        <v>0</v>
      </c>
      <c r="BI561" s="236">
        <v>0</v>
      </c>
      <c r="BJ561" s="236">
        <v>0</v>
      </c>
      <c r="BK561" s="236">
        <v>0</v>
      </c>
      <c r="BL561" s="236">
        <v>0</v>
      </c>
      <c r="BM561" s="236">
        <v>0</v>
      </c>
      <c r="BN561" s="236">
        <v>0</v>
      </c>
      <c r="BO561" s="236">
        <v>0</v>
      </c>
      <c r="BP561" s="236">
        <v>0</v>
      </c>
      <c r="BQ561" s="236">
        <v>0</v>
      </c>
      <c r="BR561" s="236">
        <v>0</v>
      </c>
      <c r="BS561" s="236">
        <v>0</v>
      </c>
      <c r="BT561" s="236">
        <v>0</v>
      </c>
      <c r="BU561" s="236">
        <v>0</v>
      </c>
      <c r="BV561" s="236">
        <v>0</v>
      </c>
      <c r="BW561" s="236">
        <v>0</v>
      </c>
      <c r="BX561" s="236">
        <v>0</v>
      </c>
      <c r="BY561" s="236">
        <v>0</v>
      </c>
      <c r="BZ561" s="236">
        <v>0</v>
      </c>
      <c r="CA561" s="236">
        <v>0</v>
      </c>
      <c r="CB561" s="236">
        <v>0</v>
      </c>
      <c r="CC561" s="236">
        <v>0</v>
      </c>
      <c r="CD561" s="236">
        <v>0</v>
      </c>
      <c r="CE561" s="236">
        <v>0</v>
      </c>
      <c r="CF561" s="236">
        <v>0</v>
      </c>
      <c r="CG561" s="236">
        <v>0</v>
      </c>
      <c r="CH561" s="236">
        <v>0</v>
      </c>
      <c r="CI561" s="236">
        <v>0</v>
      </c>
      <c r="CJ561" s="236">
        <v>0</v>
      </c>
      <c r="CK561" s="236">
        <v>0</v>
      </c>
      <c r="CL561" s="236">
        <v>0</v>
      </c>
      <c r="CM561" s="236">
        <v>0</v>
      </c>
      <c r="CN561" s="236">
        <v>0</v>
      </c>
      <c r="CO561" s="236">
        <v>0</v>
      </c>
      <c r="CP561" s="236">
        <v>0</v>
      </c>
      <c r="CQ561" s="236">
        <v>0</v>
      </c>
      <c r="CR561" s="236">
        <v>0</v>
      </c>
      <c r="CS561" s="236">
        <v>0</v>
      </c>
      <c r="CT561" s="236">
        <v>0</v>
      </c>
      <c r="CU561" s="236">
        <v>0</v>
      </c>
      <c r="CV561" s="236">
        <v>0</v>
      </c>
      <c r="CW561" s="236">
        <v>0</v>
      </c>
      <c r="CX561" s="236">
        <v>0</v>
      </c>
      <c r="CY561" s="236">
        <v>0</v>
      </c>
      <c r="CZ561" s="236">
        <v>0</v>
      </c>
      <c r="DA561" s="236">
        <v>0</v>
      </c>
    </row>
    <row r="562" spans="1:105">
      <c r="A562" s="242" t="s">
        <v>1716</v>
      </c>
      <c r="B562" s="236">
        <v>0</v>
      </c>
      <c r="C562" s="236">
        <v>0</v>
      </c>
      <c r="D562" s="236">
        <v>0</v>
      </c>
      <c r="E562" s="236">
        <v>0</v>
      </c>
      <c r="F562" s="236">
        <v>0</v>
      </c>
      <c r="G562" s="236">
        <v>0</v>
      </c>
      <c r="H562" s="236">
        <v>0</v>
      </c>
      <c r="I562" s="236">
        <v>0</v>
      </c>
      <c r="J562" s="236">
        <v>0</v>
      </c>
      <c r="K562" s="236">
        <v>0</v>
      </c>
      <c r="L562" s="236">
        <v>0</v>
      </c>
      <c r="M562" s="236">
        <v>0</v>
      </c>
      <c r="N562" s="236">
        <v>0</v>
      </c>
      <c r="O562" s="236">
        <v>0</v>
      </c>
      <c r="P562" s="236">
        <v>0</v>
      </c>
      <c r="Q562" s="236">
        <v>0</v>
      </c>
      <c r="R562" s="236">
        <v>0</v>
      </c>
      <c r="S562" s="236">
        <v>0</v>
      </c>
      <c r="T562" s="236">
        <v>0</v>
      </c>
      <c r="U562" s="236">
        <v>0</v>
      </c>
      <c r="V562" s="236">
        <v>0</v>
      </c>
      <c r="W562" s="236">
        <v>0</v>
      </c>
      <c r="X562" s="236">
        <v>0</v>
      </c>
      <c r="Y562" s="236">
        <v>0</v>
      </c>
      <c r="Z562" s="236">
        <v>0</v>
      </c>
      <c r="AA562" s="236">
        <v>0</v>
      </c>
      <c r="AB562" s="236">
        <v>0</v>
      </c>
      <c r="AC562" s="236">
        <v>0</v>
      </c>
      <c r="AD562" s="236">
        <v>0</v>
      </c>
      <c r="AE562" s="236">
        <v>0</v>
      </c>
      <c r="AF562" s="236">
        <v>0</v>
      </c>
      <c r="AG562" s="236">
        <v>0</v>
      </c>
      <c r="AH562" s="236">
        <v>0</v>
      </c>
      <c r="AI562" s="236">
        <v>0</v>
      </c>
      <c r="AJ562" s="236">
        <v>0</v>
      </c>
      <c r="AK562" s="236">
        <v>0</v>
      </c>
      <c r="AL562" s="236">
        <v>0</v>
      </c>
      <c r="AM562" s="236">
        <v>0</v>
      </c>
      <c r="AN562" s="236">
        <v>0</v>
      </c>
      <c r="AO562" s="236">
        <v>0</v>
      </c>
      <c r="AP562" s="236">
        <v>0</v>
      </c>
      <c r="AQ562" s="236">
        <v>0</v>
      </c>
      <c r="AR562" s="236">
        <v>0</v>
      </c>
      <c r="AS562" s="236">
        <v>0</v>
      </c>
      <c r="AT562" s="236">
        <v>0</v>
      </c>
      <c r="AU562" s="236">
        <v>0</v>
      </c>
      <c r="AV562" s="236">
        <v>0</v>
      </c>
      <c r="AW562" s="236">
        <v>0</v>
      </c>
      <c r="AX562" s="236">
        <v>0</v>
      </c>
      <c r="AY562" s="236">
        <v>0</v>
      </c>
      <c r="AZ562" s="236">
        <v>0</v>
      </c>
      <c r="BA562" s="236">
        <v>0</v>
      </c>
      <c r="BB562" s="236">
        <v>0</v>
      </c>
      <c r="BC562" s="236">
        <v>0</v>
      </c>
      <c r="BD562" s="236">
        <v>0</v>
      </c>
      <c r="BE562" s="236">
        <v>0</v>
      </c>
      <c r="BF562" s="236">
        <v>0</v>
      </c>
      <c r="BG562" s="236">
        <v>0</v>
      </c>
      <c r="BH562" s="236">
        <v>0</v>
      </c>
      <c r="BI562" s="236">
        <v>0</v>
      </c>
      <c r="BJ562" s="236">
        <v>0</v>
      </c>
      <c r="BK562" s="236">
        <v>0</v>
      </c>
      <c r="BL562" s="236">
        <v>0</v>
      </c>
      <c r="BM562" s="236">
        <v>0</v>
      </c>
      <c r="BN562" s="236">
        <v>0</v>
      </c>
      <c r="BO562" s="236">
        <v>0</v>
      </c>
      <c r="BP562" s="236">
        <v>0</v>
      </c>
      <c r="BQ562" s="236">
        <v>0</v>
      </c>
      <c r="BR562" s="236">
        <v>0</v>
      </c>
      <c r="BS562" s="236">
        <v>0</v>
      </c>
      <c r="BT562" s="236">
        <v>0</v>
      </c>
      <c r="BU562" s="236">
        <v>0</v>
      </c>
      <c r="BV562" s="236">
        <v>0</v>
      </c>
      <c r="BW562" s="236">
        <v>0</v>
      </c>
      <c r="BX562" s="236">
        <v>0</v>
      </c>
      <c r="BY562" s="236">
        <v>0</v>
      </c>
      <c r="BZ562" s="236">
        <v>0</v>
      </c>
      <c r="CA562" s="236">
        <v>0</v>
      </c>
      <c r="CB562" s="236">
        <v>0</v>
      </c>
      <c r="CC562" s="236">
        <v>0</v>
      </c>
      <c r="CD562" s="236">
        <v>0</v>
      </c>
      <c r="CE562" s="236">
        <v>0</v>
      </c>
      <c r="CF562" s="236">
        <v>0</v>
      </c>
      <c r="CG562" s="236">
        <v>0</v>
      </c>
      <c r="CH562" s="236">
        <v>0</v>
      </c>
      <c r="CI562" s="236">
        <v>0</v>
      </c>
      <c r="CJ562" s="236">
        <v>0</v>
      </c>
      <c r="CK562" s="236">
        <v>0</v>
      </c>
      <c r="CL562" s="236">
        <v>0</v>
      </c>
      <c r="CM562" s="236">
        <v>0</v>
      </c>
      <c r="CN562" s="236">
        <v>0</v>
      </c>
      <c r="CO562" s="236">
        <v>0</v>
      </c>
      <c r="CP562" s="236">
        <v>0</v>
      </c>
      <c r="CQ562" s="236">
        <v>0</v>
      </c>
      <c r="CR562" s="236">
        <v>0</v>
      </c>
      <c r="CS562" s="236">
        <v>0</v>
      </c>
      <c r="CT562" s="236">
        <v>0</v>
      </c>
      <c r="CU562" s="236">
        <v>0</v>
      </c>
      <c r="CV562" s="236">
        <v>0</v>
      </c>
      <c r="CW562" s="236">
        <v>0</v>
      </c>
      <c r="CX562" s="236">
        <v>0</v>
      </c>
      <c r="CY562" s="236">
        <v>0</v>
      </c>
      <c r="CZ562" s="236">
        <v>0</v>
      </c>
      <c r="DA562" s="236">
        <v>0</v>
      </c>
    </row>
    <row r="563" spans="1:105">
      <c r="A563" s="242" t="s">
        <v>1735</v>
      </c>
      <c r="B563" s="236">
        <v>0</v>
      </c>
      <c r="C563" s="236">
        <v>0</v>
      </c>
      <c r="D563" s="236">
        <v>0</v>
      </c>
      <c r="E563" s="236">
        <v>0</v>
      </c>
      <c r="F563" s="236">
        <v>0</v>
      </c>
      <c r="G563" s="236">
        <v>0</v>
      </c>
      <c r="H563" s="236">
        <v>0</v>
      </c>
      <c r="I563" s="236">
        <v>0</v>
      </c>
      <c r="J563" s="236">
        <v>0</v>
      </c>
      <c r="K563" s="236">
        <v>0</v>
      </c>
      <c r="L563" s="236">
        <v>0</v>
      </c>
      <c r="M563" s="236">
        <v>0</v>
      </c>
      <c r="N563" s="236">
        <v>0</v>
      </c>
      <c r="O563" s="236">
        <v>0</v>
      </c>
      <c r="P563" s="236">
        <v>0</v>
      </c>
      <c r="Q563" s="236">
        <v>0</v>
      </c>
      <c r="R563" s="236">
        <v>0</v>
      </c>
      <c r="S563" s="236">
        <v>0</v>
      </c>
      <c r="T563" s="236">
        <v>0</v>
      </c>
      <c r="U563" s="236">
        <v>0</v>
      </c>
      <c r="V563" s="236">
        <v>0</v>
      </c>
      <c r="W563" s="236">
        <v>0</v>
      </c>
      <c r="X563" s="236">
        <v>0</v>
      </c>
      <c r="Y563" s="236">
        <v>0</v>
      </c>
      <c r="Z563" s="236">
        <v>0</v>
      </c>
      <c r="AA563" s="236">
        <v>0</v>
      </c>
      <c r="AB563" s="236">
        <v>0</v>
      </c>
      <c r="AC563" s="236">
        <v>0</v>
      </c>
      <c r="AD563" s="236">
        <v>0</v>
      </c>
      <c r="AE563" s="236">
        <v>0</v>
      </c>
      <c r="AF563" s="236">
        <v>0</v>
      </c>
      <c r="AG563" s="236">
        <v>0</v>
      </c>
      <c r="AH563" s="236">
        <v>0</v>
      </c>
      <c r="AI563" s="236">
        <v>0</v>
      </c>
      <c r="AJ563" s="236">
        <v>0</v>
      </c>
      <c r="AK563" s="236">
        <v>0</v>
      </c>
      <c r="AL563" s="236">
        <v>0</v>
      </c>
      <c r="AM563" s="236">
        <v>0</v>
      </c>
      <c r="AN563" s="236">
        <v>0</v>
      </c>
      <c r="AO563" s="236">
        <v>0</v>
      </c>
      <c r="AP563" s="236">
        <v>0</v>
      </c>
      <c r="AQ563" s="236">
        <v>0</v>
      </c>
      <c r="AR563" s="236">
        <v>0</v>
      </c>
      <c r="AS563" s="236">
        <v>0</v>
      </c>
      <c r="AT563" s="236">
        <v>0</v>
      </c>
      <c r="AU563" s="236">
        <v>0</v>
      </c>
      <c r="AV563" s="236">
        <v>0</v>
      </c>
      <c r="AW563" s="236">
        <v>0</v>
      </c>
      <c r="AX563" s="236">
        <v>0</v>
      </c>
      <c r="AY563" s="236">
        <v>0</v>
      </c>
      <c r="AZ563" s="236">
        <v>0</v>
      </c>
      <c r="BA563" s="236">
        <v>0</v>
      </c>
      <c r="BB563" s="236">
        <v>0</v>
      </c>
      <c r="BC563" s="236">
        <v>0</v>
      </c>
      <c r="BD563" s="236">
        <v>0</v>
      </c>
      <c r="BE563" s="236">
        <v>0</v>
      </c>
      <c r="BF563" s="236">
        <v>0</v>
      </c>
      <c r="BG563" s="236">
        <v>0</v>
      </c>
      <c r="BH563" s="236">
        <v>0</v>
      </c>
      <c r="BI563" s="236">
        <v>0</v>
      </c>
      <c r="BJ563" s="236">
        <v>0</v>
      </c>
      <c r="BK563" s="236">
        <v>0</v>
      </c>
      <c r="BL563" s="236">
        <v>0</v>
      </c>
      <c r="BM563" s="236">
        <v>0</v>
      </c>
      <c r="BN563" s="236">
        <v>0</v>
      </c>
      <c r="BO563" s="236">
        <v>0</v>
      </c>
      <c r="BP563" s="236">
        <v>0</v>
      </c>
      <c r="BQ563" s="236">
        <v>0</v>
      </c>
      <c r="BR563" s="236">
        <v>0</v>
      </c>
      <c r="BS563" s="236">
        <v>0</v>
      </c>
      <c r="BT563" s="236">
        <v>0</v>
      </c>
      <c r="BU563" s="236">
        <v>0</v>
      </c>
      <c r="BV563" s="236">
        <v>0</v>
      </c>
      <c r="BW563" s="236">
        <v>0</v>
      </c>
      <c r="BX563" s="236">
        <v>0</v>
      </c>
      <c r="BY563" s="236">
        <v>0</v>
      </c>
      <c r="BZ563" s="236">
        <v>0</v>
      </c>
      <c r="CA563" s="236">
        <v>0</v>
      </c>
      <c r="CB563" s="236">
        <v>0</v>
      </c>
      <c r="CC563" s="236">
        <v>0</v>
      </c>
      <c r="CD563" s="236">
        <v>0</v>
      </c>
      <c r="CE563" s="236">
        <v>0</v>
      </c>
      <c r="CF563" s="236">
        <v>0</v>
      </c>
      <c r="CG563" s="236">
        <v>0</v>
      </c>
      <c r="CH563" s="236">
        <v>0</v>
      </c>
      <c r="CI563" s="236">
        <v>0</v>
      </c>
      <c r="CJ563" s="236">
        <v>0</v>
      </c>
      <c r="CK563" s="236">
        <v>0</v>
      </c>
      <c r="CL563" s="236">
        <v>0</v>
      </c>
      <c r="CM563" s="236">
        <v>0</v>
      </c>
      <c r="CN563" s="236">
        <v>0</v>
      </c>
      <c r="CO563" s="236">
        <v>0</v>
      </c>
      <c r="CP563" s="236">
        <v>0</v>
      </c>
      <c r="CQ563" s="236">
        <v>0</v>
      </c>
      <c r="CR563" s="236">
        <v>0</v>
      </c>
      <c r="CS563" s="236">
        <v>0</v>
      </c>
      <c r="CT563" s="236">
        <v>0</v>
      </c>
      <c r="CU563" s="236">
        <v>0</v>
      </c>
      <c r="CV563" s="236">
        <v>0</v>
      </c>
      <c r="CW563" s="236">
        <v>0</v>
      </c>
      <c r="CX563" s="236">
        <v>0</v>
      </c>
      <c r="CY563" s="236">
        <v>0</v>
      </c>
      <c r="CZ563" s="236">
        <v>0</v>
      </c>
      <c r="DA563" s="236">
        <v>0</v>
      </c>
    </row>
    <row r="564" spans="1:105">
      <c r="B564" s="236">
        <v>0</v>
      </c>
      <c r="C564" s="236">
        <v>0</v>
      </c>
      <c r="D564" s="236">
        <v>0</v>
      </c>
      <c r="E564" s="236">
        <v>0</v>
      </c>
      <c r="F564" s="236">
        <v>0</v>
      </c>
      <c r="G564" s="236">
        <v>0</v>
      </c>
      <c r="H564" s="236">
        <v>0</v>
      </c>
      <c r="I564" s="236">
        <v>0</v>
      </c>
      <c r="J564" s="236">
        <v>0</v>
      </c>
      <c r="K564" s="236">
        <v>0</v>
      </c>
      <c r="L564" s="236">
        <v>0</v>
      </c>
      <c r="M564" s="236">
        <v>0</v>
      </c>
      <c r="N564" s="236">
        <v>0</v>
      </c>
      <c r="O564" s="236">
        <v>0</v>
      </c>
      <c r="P564" s="236">
        <v>0</v>
      </c>
      <c r="Q564" s="236">
        <v>0</v>
      </c>
      <c r="R564" s="236">
        <v>0</v>
      </c>
      <c r="S564" s="236">
        <v>0</v>
      </c>
      <c r="T564" s="236">
        <v>0</v>
      </c>
      <c r="U564" s="236">
        <v>0</v>
      </c>
      <c r="V564" s="236">
        <v>0</v>
      </c>
      <c r="W564" s="236">
        <v>0</v>
      </c>
      <c r="X564" s="236">
        <v>0</v>
      </c>
      <c r="Y564" s="236">
        <v>0</v>
      </c>
      <c r="Z564" s="236">
        <v>0</v>
      </c>
      <c r="AA564" s="236">
        <v>0</v>
      </c>
      <c r="AB564" s="236">
        <v>0</v>
      </c>
      <c r="AC564" s="236">
        <v>0</v>
      </c>
      <c r="AD564" s="236">
        <v>0</v>
      </c>
      <c r="AE564" s="236">
        <v>0</v>
      </c>
      <c r="AF564" s="236">
        <v>0</v>
      </c>
      <c r="AG564" s="236">
        <v>0</v>
      </c>
      <c r="AH564" s="236">
        <v>0</v>
      </c>
      <c r="AI564" s="236">
        <v>0</v>
      </c>
      <c r="AJ564" s="236">
        <v>0</v>
      </c>
      <c r="AK564" s="236">
        <v>0</v>
      </c>
      <c r="AL564" s="236">
        <v>0</v>
      </c>
      <c r="AM564" s="236">
        <v>0</v>
      </c>
      <c r="AN564" s="236">
        <v>0</v>
      </c>
      <c r="AO564" s="236">
        <v>0</v>
      </c>
      <c r="AP564" s="236">
        <v>0</v>
      </c>
      <c r="AQ564" s="236">
        <v>0</v>
      </c>
      <c r="AR564" s="236">
        <v>0</v>
      </c>
      <c r="AS564" s="236">
        <v>0</v>
      </c>
      <c r="AT564" s="236">
        <v>0</v>
      </c>
      <c r="AU564" s="236">
        <v>0</v>
      </c>
      <c r="AV564" s="236">
        <v>0</v>
      </c>
      <c r="AW564" s="236">
        <v>0</v>
      </c>
      <c r="AX564" s="236">
        <v>0</v>
      </c>
      <c r="AY564" s="236">
        <v>0</v>
      </c>
      <c r="AZ564" s="236">
        <v>0</v>
      </c>
      <c r="BA564" s="236">
        <v>0</v>
      </c>
      <c r="BB564" s="236">
        <v>0</v>
      </c>
      <c r="BC564" s="236">
        <v>0</v>
      </c>
      <c r="BD564" s="236">
        <v>0</v>
      </c>
      <c r="BE564" s="236">
        <v>0</v>
      </c>
      <c r="BF564" s="236">
        <v>0</v>
      </c>
      <c r="BG564" s="236">
        <v>0</v>
      </c>
      <c r="BH564" s="236">
        <v>0</v>
      </c>
      <c r="BI564" s="236">
        <v>0</v>
      </c>
      <c r="BJ564" s="236">
        <v>0</v>
      </c>
      <c r="BK564" s="236">
        <v>0</v>
      </c>
      <c r="BL564" s="236">
        <v>0</v>
      </c>
      <c r="BM564" s="236">
        <v>0</v>
      </c>
      <c r="BN564" s="236">
        <v>0</v>
      </c>
      <c r="BO564" s="236">
        <v>0</v>
      </c>
      <c r="BP564" s="236">
        <v>0</v>
      </c>
      <c r="BQ564" s="236">
        <v>0</v>
      </c>
      <c r="BR564" s="236">
        <v>0</v>
      </c>
      <c r="BS564" s="236">
        <v>0</v>
      </c>
      <c r="BT564" s="236">
        <v>0</v>
      </c>
      <c r="BU564" s="236">
        <v>0</v>
      </c>
      <c r="BV564" s="236">
        <v>0</v>
      </c>
      <c r="BW564" s="236">
        <v>0</v>
      </c>
      <c r="BX564" s="236">
        <v>0</v>
      </c>
      <c r="BY564" s="236">
        <v>0</v>
      </c>
      <c r="BZ564" s="236">
        <v>0</v>
      </c>
      <c r="CA564" s="236">
        <v>0</v>
      </c>
      <c r="CB564" s="236">
        <v>0</v>
      </c>
      <c r="CC564" s="236">
        <v>0</v>
      </c>
      <c r="CD564" s="236">
        <v>0</v>
      </c>
      <c r="CE564" s="236">
        <v>0</v>
      </c>
      <c r="CF564" s="236">
        <v>0</v>
      </c>
      <c r="CG564" s="236">
        <v>0</v>
      </c>
      <c r="CH564" s="236">
        <v>0</v>
      </c>
      <c r="CI564" s="236">
        <v>0</v>
      </c>
      <c r="CJ564" s="236">
        <v>0</v>
      </c>
      <c r="CK564" s="236">
        <v>0</v>
      </c>
      <c r="CL564" s="236">
        <v>0</v>
      </c>
      <c r="CM564" s="236">
        <v>0</v>
      </c>
      <c r="CN564" s="236">
        <v>0</v>
      </c>
      <c r="CO564" s="236">
        <v>0</v>
      </c>
      <c r="CP564" s="236">
        <v>0</v>
      </c>
      <c r="CQ564" s="236">
        <v>0</v>
      </c>
      <c r="CR564" s="236">
        <v>0</v>
      </c>
      <c r="CS564" s="236">
        <v>0</v>
      </c>
      <c r="CT564" s="236">
        <v>0</v>
      </c>
      <c r="CU564" s="236">
        <v>0</v>
      </c>
      <c r="CV564" s="236">
        <v>0</v>
      </c>
      <c r="CW564" s="236">
        <v>0</v>
      </c>
      <c r="CX564" s="236">
        <v>0</v>
      </c>
      <c r="CY564" s="236">
        <v>0</v>
      </c>
      <c r="CZ564" s="236">
        <v>0</v>
      </c>
      <c r="DA564" s="236">
        <v>0</v>
      </c>
    </row>
    <row r="565" spans="1:105">
      <c r="B565" s="236">
        <v>0</v>
      </c>
      <c r="C565" s="236">
        <v>0</v>
      </c>
      <c r="D565" s="236">
        <v>0</v>
      </c>
      <c r="E565" s="236">
        <v>0</v>
      </c>
      <c r="F565" s="236">
        <v>0</v>
      </c>
      <c r="G565" s="236">
        <v>0</v>
      </c>
      <c r="H565" s="236">
        <v>0</v>
      </c>
      <c r="I565" s="236">
        <v>0</v>
      </c>
      <c r="J565" s="236">
        <v>0</v>
      </c>
      <c r="K565" s="236">
        <v>0</v>
      </c>
      <c r="L565" s="236">
        <v>0</v>
      </c>
      <c r="M565" s="236">
        <v>0</v>
      </c>
      <c r="N565" s="236">
        <v>0</v>
      </c>
      <c r="O565" s="236">
        <v>0</v>
      </c>
      <c r="P565" s="236">
        <v>0</v>
      </c>
      <c r="Q565" s="236">
        <v>0</v>
      </c>
      <c r="R565" s="236">
        <v>0</v>
      </c>
      <c r="S565" s="236">
        <v>0</v>
      </c>
      <c r="T565" s="236">
        <v>0</v>
      </c>
      <c r="U565" s="236">
        <v>0</v>
      </c>
      <c r="V565" s="236">
        <v>0</v>
      </c>
      <c r="W565" s="236">
        <v>0</v>
      </c>
      <c r="X565" s="236">
        <v>0</v>
      </c>
      <c r="Y565" s="236">
        <v>0</v>
      </c>
      <c r="Z565" s="236">
        <v>0</v>
      </c>
      <c r="AA565" s="236">
        <v>0</v>
      </c>
      <c r="AB565" s="236">
        <v>0</v>
      </c>
      <c r="AC565" s="236">
        <v>0</v>
      </c>
      <c r="AD565" s="236">
        <v>0</v>
      </c>
      <c r="AE565" s="236">
        <v>0</v>
      </c>
      <c r="AF565" s="236">
        <v>0</v>
      </c>
      <c r="AG565" s="236">
        <v>0</v>
      </c>
      <c r="AH565" s="236">
        <v>0</v>
      </c>
      <c r="AI565" s="236">
        <v>0</v>
      </c>
      <c r="AJ565" s="236">
        <v>0</v>
      </c>
      <c r="AK565" s="236">
        <v>0</v>
      </c>
      <c r="AL565" s="236">
        <v>0</v>
      </c>
      <c r="AM565" s="236">
        <v>0</v>
      </c>
      <c r="AN565" s="236">
        <v>0</v>
      </c>
      <c r="AO565" s="236">
        <v>0</v>
      </c>
      <c r="AP565" s="236">
        <v>0</v>
      </c>
      <c r="AQ565" s="236">
        <v>0</v>
      </c>
      <c r="AR565" s="236">
        <v>0</v>
      </c>
      <c r="AS565" s="236">
        <v>0</v>
      </c>
      <c r="AT565" s="236">
        <v>0</v>
      </c>
      <c r="AU565" s="236">
        <v>0</v>
      </c>
      <c r="AV565" s="236">
        <v>0</v>
      </c>
      <c r="AW565" s="236">
        <v>0</v>
      </c>
      <c r="AX565" s="236">
        <v>0</v>
      </c>
      <c r="AY565" s="236">
        <v>0</v>
      </c>
      <c r="AZ565" s="236">
        <v>0</v>
      </c>
      <c r="BA565" s="236">
        <v>0</v>
      </c>
      <c r="BB565" s="236">
        <v>0</v>
      </c>
      <c r="BC565" s="236">
        <v>0</v>
      </c>
      <c r="BD565" s="236">
        <v>0</v>
      </c>
      <c r="BE565" s="236">
        <v>0</v>
      </c>
      <c r="BF565" s="236">
        <v>0</v>
      </c>
      <c r="BG565" s="236">
        <v>0</v>
      </c>
      <c r="BH565" s="236">
        <v>0</v>
      </c>
      <c r="BI565" s="236">
        <v>0</v>
      </c>
      <c r="BJ565" s="236">
        <v>0</v>
      </c>
      <c r="BK565" s="236">
        <v>0</v>
      </c>
      <c r="BL565" s="236">
        <v>0</v>
      </c>
      <c r="BM565" s="236">
        <v>0</v>
      </c>
      <c r="BN565" s="236">
        <v>0</v>
      </c>
      <c r="BO565" s="236">
        <v>0</v>
      </c>
      <c r="BP565" s="236">
        <v>0</v>
      </c>
      <c r="BQ565" s="236">
        <v>0</v>
      </c>
      <c r="BR565" s="236">
        <v>0</v>
      </c>
      <c r="BS565" s="236">
        <v>0</v>
      </c>
      <c r="BT565" s="236">
        <v>0</v>
      </c>
      <c r="BU565" s="236">
        <v>0</v>
      </c>
      <c r="BV565" s="236">
        <v>0</v>
      </c>
      <c r="BW565" s="236">
        <v>0</v>
      </c>
      <c r="BX565" s="236">
        <v>0</v>
      </c>
      <c r="BY565" s="236">
        <v>0</v>
      </c>
      <c r="BZ565" s="236">
        <v>0</v>
      </c>
      <c r="CA565" s="236">
        <v>0</v>
      </c>
      <c r="CB565" s="236">
        <v>0</v>
      </c>
      <c r="CC565" s="236">
        <v>0</v>
      </c>
      <c r="CD565" s="236">
        <v>0</v>
      </c>
      <c r="CE565" s="236">
        <v>0</v>
      </c>
      <c r="CF565" s="236">
        <v>0</v>
      </c>
      <c r="CG565" s="236">
        <v>0</v>
      </c>
      <c r="CH565" s="236">
        <v>0</v>
      </c>
      <c r="CI565" s="236">
        <v>0</v>
      </c>
      <c r="CJ565" s="236">
        <v>0</v>
      </c>
      <c r="CK565" s="236">
        <v>0</v>
      </c>
      <c r="CL565" s="236">
        <v>0</v>
      </c>
      <c r="CM565" s="236">
        <v>0</v>
      </c>
      <c r="CN565" s="236">
        <v>0</v>
      </c>
      <c r="CO565" s="236">
        <v>0</v>
      </c>
      <c r="CP565" s="236">
        <v>0</v>
      </c>
      <c r="CQ565" s="236">
        <v>0</v>
      </c>
      <c r="CR565" s="236">
        <v>0</v>
      </c>
      <c r="CS565" s="236">
        <v>0</v>
      </c>
      <c r="CT565" s="236">
        <v>0</v>
      </c>
      <c r="CU565" s="236">
        <v>0</v>
      </c>
      <c r="CV565" s="236">
        <v>0</v>
      </c>
      <c r="CW565" s="236">
        <v>0</v>
      </c>
      <c r="CX565" s="236">
        <v>0</v>
      </c>
      <c r="CY565" s="236">
        <v>0</v>
      </c>
      <c r="CZ565" s="236">
        <v>0</v>
      </c>
      <c r="DA565" s="236">
        <v>0</v>
      </c>
    </row>
    <row r="566" spans="1:105">
      <c r="A566" s="240" t="s">
        <v>1851</v>
      </c>
      <c r="B566" s="241"/>
      <c r="C566" s="241"/>
      <c r="D566" s="241"/>
      <c r="E566" s="241"/>
      <c r="F566" s="241"/>
      <c r="G566" s="241"/>
      <c r="H566" s="241"/>
      <c r="I566" s="241"/>
      <c r="J566" s="241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  <c r="AA566" s="241"/>
      <c r="AB566" s="241"/>
      <c r="AC566" s="241"/>
      <c r="AD566" s="241"/>
      <c r="AE566" s="241"/>
      <c r="AF566" s="241"/>
      <c r="AG566" s="241"/>
      <c r="AH566" s="241"/>
      <c r="AI566" s="241"/>
      <c r="AJ566" s="241"/>
      <c r="AK566" s="241"/>
      <c r="AL566" s="241"/>
      <c r="AM566" s="241"/>
      <c r="AN566" s="241"/>
      <c r="AO566" s="241"/>
      <c r="AP566" s="241"/>
      <c r="AQ566" s="241"/>
      <c r="AR566" s="241"/>
      <c r="AS566" s="241"/>
      <c r="AT566" s="241"/>
      <c r="AU566" s="241"/>
      <c r="AV566" s="241"/>
      <c r="AW566" s="241"/>
      <c r="AX566" s="241"/>
      <c r="AY566" s="241"/>
      <c r="AZ566" s="241"/>
      <c r="BA566" s="241"/>
      <c r="BB566" s="241"/>
      <c r="BC566" s="241"/>
      <c r="BD566" s="241"/>
      <c r="BE566" s="241"/>
      <c r="BF566" s="241"/>
      <c r="BG566" s="241"/>
      <c r="BH566" s="241"/>
      <c r="BI566" s="241"/>
      <c r="BJ566" s="241"/>
      <c r="BK566" s="241"/>
      <c r="BL566" s="241"/>
      <c r="BM566" s="241"/>
      <c r="BN566" s="241"/>
      <c r="BO566" s="241"/>
      <c r="BP566" s="241"/>
      <c r="BQ566" s="241"/>
      <c r="BR566" s="241"/>
      <c r="BS566" s="241"/>
      <c r="BT566" s="241"/>
      <c r="BU566" s="241"/>
      <c r="BV566" s="241"/>
      <c r="BW566" s="241"/>
      <c r="BX566" s="241"/>
      <c r="BY566" s="241"/>
      <c r="BZ566" s="241"/>
      <c r="CA566" s="241"/>
      <c r="CB566" s="241"/>
      <c r="CC566" s="241"/>
      <c r="CD566" s="241"/>
      <c r="CE566" s="241"/>
      <c r="CF566" s="241"/>
      <c r="CG566" s="241"/>
      <c r="CH566" s="241"/>
      <c r="CI566" s="241"/>
      <c r="CJ566" s="241"/>
      <c r="CK566" s="241"/>
      <c r="CL566" s="241"/>
      <c r="CM566" s="241"/>
      <c r="CN566" s="241"/>
      <c r="CO566" s="241"/>
      <c r="CP566" s="241"/>
      <c r="CQ566" s="241"/>
      <c r="CR566" s="241"/>
      <c r="CS566" s="241"/>
      <c r="CT566" s="241"/>
      <c r="CU566" s="241"/>
      <c r="CV566" s="241"/>
      <c r="CW566" s="241"/>
      <c r="CX566" s="241"/>
      <c r="CY566" s="241"/>
      <c r="CZ566" s="241"/>
      <c r="DA566" s="241"/>
    </row>
    <row r="568" spans="1:105">
      <c r="A568" s="242" t="s">
        <v>1679</v>
      </c>
      <c r="B568" s="236">
        <v>2</v>
      </c>
      <c r="C568" s="236">
        <v>4</v>
      </c>
      <c r="D568" s="236">
        <v>6</v>
      </c>
      <c r="E568" s="236">
        <v>8</v>
      </c>
      <c r="F568" s="236">
        <v>10</v>
      </c>
      <c r="G568" s="236">
        <v>12</v>
      </c>
      <c r="H568" s="236">
        <v>14</v>
      </c>
      <c r="I568" s="236">
        <v>16</v>
      </c>
      <c r="J568" s="236">
        <v>18</v>
      </c>
      <c r="K568" s="236">
        <v>20</v>
      </c>
      <c r="L568" s="236">
        <v>22</v>
      </c>
      <c r="M568" s="236">
        <v>24</v>
      </c>
      <c r="N568" s="236">
        <v>156</v>
      </c>
      <c r="O568" s="236">
        <v>2</v>
      </c>
      <c r="P568" s="236">
        <v>4</v>
      </c>
      <c r="Q568" s="236">
        <v>6</v>
      </c>
      <c r="R568" s="236">
        <v>8</v>
      </c>
      <c r="S568" s="236">
        <v>10</v>
      </c>
      <c r="T568" s="236">
        <v>12</v>
      </c>
      <c r="U568" s="236">
        <v>14</v>
      </c>
      <c r="V568" s="236">
        <v>16</v>
      </c>
      <c r="W568" s="236">
        <v>18</v>
      </c>
      <c r="X568" s="236">
        <v>20</v>
      </c>
      <c r="Y568" s="236">
        <v>22</v>
      </c>
      <c r="Z568" s="236">
        <v>24</v>
      </c>
      <c r="AA568" s="236">
        <v>156</v>
      </c>
      <c r="AB568" s="236">
        <v>2</v>
      </c>
      <c r="AC568" s="236">
        <v>4</v>
      </c>
      <c r="AD568" s="236">
        <v>6</v>
      </c>
      <c r="AE568" s="236">
        <v>8</v>
      </c>
      <c r="AF568" s="236">
        <v>10</v>
      </c>
      <c r="AG568" s="236">
        <v>12</v>
      </c>
      <c r="AH568" s="236">
        <v>14</v>
      </c>
      <c r="AI568" s="236">
        <v>16</v>
      </c>
      <c r="AJ568" s="236">
        <v>18</v>
      </c>
      <c r="AK568" s="236">
        <v>20</v>
      </c>
      <c r="AL568" s="236">
        <v>22</v>
      </c>
      <c r="AM568" s="236">
        <v>24</v>
      </c>
      <c r="AN568" s="236">
        <v>156</v>
      </c>
      <c r="AO568" s="236">
        <v>2</v>
      </c>
      <c r="AP568" s="236">
        <v>4</v>
      </c>
      <c r="AQ568" s="236">
        <v>6</v>
      </c>
      <c r="AR568" s="236">
        <v>8</v>
      </c>
      <c r="AS568" s="236">
        <v>10</v>
      </c>
      <c r="AT568" s="236">
        <v>12</v>
      </c>
      <c r="AU568" s="236">
        <v>14</v>
      </c>
      <c r="AV568" s="236">
        <v>16</v>
      </c>
      <c r="AW568" s="236">
        <v>18</v>
      </c>
      <c r="AX568" s="236">
        <v>20</v>
      </c>
      <c r="AY568" s="236">
        <v>22</v>
      </c>
      <c r="AZ568" s="236">
        <v>24</v>
      </c>
      <c r="BA568" s="236">
        <v>156</v>
      </c>
      <c r="BB568" s="236">
        <v>2</v>
      </c>
      <c r="BC568" s="236">
        <v>4</v>
      </c>
      <c r="BD568" s="236">
        <v>6</v>
      </c>
      <c r="BE568" s="236">
        <v>8</v>
      </c>
      <c r="BF568" s="236">
        <v>10</v>
      </c>
      <c r="BG568" s="236">
        <v>12</v>
      </c>
      <c r="BH568" s="236">
        <v>14</v>
      </c>
      <c r="BI568" s="236">
        <v>16</v>
      </c>
      <c r="BJ568" s="236">
        <v>18</v>
      </c>
      <c r="BK568" s="236">
        <v>20</v>
      </c>
      <c r="BL568" s="236">
        <v>22</v>
      </c>
      <c r="BM568" s="236">
        <v>24</v>
      </c>
      <c r="BN568" s="236">
        <v>156</v>
      </c>
      <c r="BO568" s="236">
        <v>2</v>
      </c>
      <c r="BP568" s="236">
        <v>4</v>
      </c>
      <c r="BQ568" s="236">
        <v>6</v>
      </c>
      <c r="BR568" s="236">
        <v>8</v>
      </c>
      <c r="BS568" s="236">
        <v>10</v>
      </c>
      <c r="BT568" s="236">
        <v>12</v>
      </c>
      <c r="BU568" s="236">
        <v>14</v>
      </c>
      <c r="BV568" s="236">
        <v>16</v>
      </c>
      <c r="BW568" s="236">
        <v>18</v>
      </c>
      <c r="BX568" s="236">
        <v>20</v>
      </c>
      <c r="BY568" s="236">
        <v>22</v>
      </c>
      <c r="BZ568" s="236">
        <v>24</v>
      </c>
      <c r="CA568" s="236">
        <v>156</v>
      </c>
      <c r="CB568" s="236">
        <v>2</v>
      </c>
      <c r="CC568" s="236">
        <v>4</v>
      </c>
      <c r="CD568" s="236">
        <v>6</v>
      </c>
      <c r="CE568" s="236">
        <v>8</v>
      </c>
      <c r="CF568" s="236">
        <v>10</v>
      </c>
      <c r="CG568" s="236">
        <v>12</v>
      </c>
      <c r="CH568" s="236">
        <v>14</v>
      </c>
      <c r="CI568" s="236">
        <v>16</v>
      </c>
      <c r="CJ568" s="236">
        <v>18</v>
      </c>
      <c r="CK568" s="236">
        <v>20</v>
      </c>
      <c r="CL568" s="236">
        <v>22</v>
      </c>
      <c r="CM568" s="236">
        <v>24</v>
      </c>
      <c r="CN568" s="236">
        <v>156</v>
      </c>
      <c r="CO568" s="236">
        <v>2</v>
      </c>
      <c r="CP568" s="236">
        <v>4</v>
      </c>
      <c r="CQ568" s="236">
        <v>6</v>
      </c>
      <c r="CR568" s="236">
        <v>8</v>
      </c>
      <c r="CS568" s="236">
        <v>10</v>
      </c>
      <c r="CT568" s="236">
        <v>12</v>
      </c>
      <c r="CU568" s="236">
        <v>14</v>
      </c>
      <c r="CV568" s="236">
        <v>16</v>
      </c>
      <c r="CW568" s="236">
        <v>18</v>
      </c>
      <c r="CX568" s="236">
        <v>20</v>
      </c>
      <c r="CY568" s="236">
        <v>22</v>
      </c>
      <c r="CZ568" s="236">
        <v>24</v>
      </c>
      <c r="DA568" s="236">
        <v>156</v>
      </c>
    </row>
    <row r="569" spans="1:105" s="244" customFormat="1">
      <c r="A569" s="243" t="s">
        <v>1680</v>
      </c>
      <c r="N569" s="244" t="s">
        <v>1852</v>
      </c>
      <c r="AA569" s="244" t="s">
        <v>1852</v>
      </c>
      <c r="AN569" s="244" t="s">
        <v>1852</v>
      </c>
      <c r="BA569" s="244" t="s">
        <v>1852</v>
      </c>
      <c r="BN569" s="244" t="s">
        <v>1852</v>
      </c>
      <c r="CA569" s="244" t="s">
        <v>1852</v>
      </c>
      <c r="CN569" s="244" t="s">
        <v>1852</v>
      </c>
      <c r="DA569" s="244" t="s">
        <v>1852</v>
      </c>
    </row>
    <row r="570" spans="1:105" s="244" customFormat="1">
      <c r="A570" s="243" t="s">
        <v>1682</v>
      </c>
    </row>
    <row r="571" spans="1:105" s="244" customFormat="1">
      <c r="A571" s="243" t="s">
        <v>1684</v>
      </c>
    </row>
    <row r="572" spans="1:105" s="244" customFormat="1">
      <c r="A572" s="243" t="s">
        <v>1686</v>
      </c>
    </row>
    <row r="574" spans="1:105">
      <c r="A574" s="242" t="s">
        <v>1688</v>
      </c>
      <c r="B574" s="236">
        <v>0</v>
      </c>
      <c r="C574" s="236">
        <v>0</v>
      </c>
      <c r="D574" s="236">
        <v>0</v>
      </c>
      <c r="E574" s="236">
        <v>0</v>
      </c>
      <c r="F574" s="236">
        <v>0</v>
      </c>
      <c r="G574" s="236">
        <v>0</v>
      </c>
      <c r="H574" s="236">
        <v>0</v>
      </c>
      <c r="I574" s="236">
        <v>0</v>
      </c>
      <c r="J574" s="236">
        <v>0</v>
      </c>
      <c r="K574" s="236">
        <v>0</v>
      </c>
      <c r="L574" s="236">
        <v>0</v>
      </c>
      <c r="M574" s="236">
        <v>0</v>
      </c>
      <c r="N574" s="236">
        <v>0</v>
      </c>
      <c r="O574" s="236">
        <v>0</v>
      </c>
      <c r="P574" s="236">
        <v>0</v>
      </c>
      <c r="Q574" s="236">
        <v>0</v>
      </c>
      <c r="R574" s="236">
        <v>0</v>
      </c>
      <c r="S574" s="236">
        <v>0</v>
      </c>
      <c r="T574" s="236">
        <v>0</v>
      </c>
      <c r="U574" s="236">
        <v>0</v>
      </c>
      <c r="V574" s="236">
        <v>0</v>
      </c>
      <c r="W574" s="236">
        <v>0</v>
      </c>
      <c r="X574" s="236">
        <v>0</v>
      </c>
      <c r="Y574" s="236">
        <v>0</v>
      </c>
      <c r="Z574" s="236">
        <v>0</v>
      </c>
      <c r="AA574" s="236">
        <v>0</v>
      </c>
      <c r="AB574" s="236">
        <v>0</v>
      </c>
      <c r="AC574" s="236">
        <v>0</v>
      </c>
      <c r="AD574" s="236">
        <v>0</v>
      </c>
      <c r="AE574" s="236">
        <v>0</v>
      </c>
      <c r="AF574" s="236">
        <v>0</v>
      </c>
      <c r="AG574" s="236">
        <v>0</v>
      </c>
      <c r="AH574" s="236">
        <v>0</v>
      </c>
      <c r="AI574" s="236">
        <v>0</v>
      </c>
      <c r="AJ574" s="236">
        <v>0</v>
      </c>
      <c r="AK574" s="236">
        <v>3796298</v>
      </c>
      <c r="AL574" s="236">
        <v>3756134</v>
      </c>
      <c r="AM574" s="236">
        <v>4419690</v>
      </c>
      <c r="AN574" s="236">
        <v>11972122</v>
      </c>
      <c r="AO574" s="236">
        <v>5557162</v>
      </c>
      <c r="AP574" s="236">
        <v>5213396</v>
      </c>
      <c r="AQ574" s="236">
        <v>5110447</v>
      </c>
      <c r="AR574" s="236">
        <v>4879097</v>
      </c>
      <c r="AS574" s="236">
        <v>4730222</v>
      </c>
      <c r="AT574" s="236">
        <v>4516085</v>
      </c>
      <c r="AU574" s="236">
        <v>4351585</v>
      </c>
      <c r="AV574" s="236">
        <v>4242458</v>
      </c>
      <c r="AW574" s="236">
        <v>4044608</v>
      </c>
      <c r="AX574" s="236">
        <v>3962049</v>
      </c>
      <c r="AY574" s="236">
        <v>3821216</v>
      </c>
      <c r="AZ574" s="236">
        <v>3687499</v>
      </c>
      <c r="BA574" s="236">
        <v>54115824</v>
      </c>
      <c r="BB574" s="236">
        <v>3673232</v>
      </c>
      <c r="BC574" s="236">
        <v>3464968</v>
      </c>
      <c r="BD574" s="236">
        <v>3447577</v>
      </c>
      <c r="BE574" s="236">
        <v>3373721</v>
      </c>
      <c r="BF574" s="236">
        <v>3331249</v>
      </c>
      <c r="BG574" s="236">
        <v>3245413</v>
      </c>
      <c r="BH574" s="236">
        <v>3181848</v>
      </c>
      <c r="BI574" s="236">
        <v>3147318</v>
      </c>
      <c r="BJ574" s="236">
        <v>3047376</v>
      </c>
      <c r="BK574" s="236">
        <v>3019080</v>
      </c>
      <c r="BL574" s="236">
        <v>2947950</v>
      </c>
      <c r="BM574" s="236">
        <v>2878440</v>
      </c>
      <c r="BN574" s="236">
        <v>38758172</v>
      </c>
      <c r="BO574" s="236">
        <v>2866791</v>
      </c>
      <c r="BP574" s="236">
        <v>2732340</v>
      </c>
      <c r="BQ574" s="236">
        <v>2735750</v>
      </c>
      <c r="BR574" s="236">
        <v>2701370</v>
      </c>
      <c r="BS574" s="236">
        <v>2684965</v>
      </c>
      <c r="BT574" s="236">
        <v>2633475</v>
      </c>
      <c r="BU574" s="236">
        <v>2599251</v>
      </c>
      <c r="BV574" s="236">
        <v>2581985</v>
      </c>
      <c r="BW574" s="236">
        <v>2515373</v>
      </c>
      <c r="BX574" s="236">
        <v>2504192</v>
      </c>
      <c r="BY574" s="236">
        <v>2459785</v>
      </c>
      <c r="BZ574" s="236">
        <v>2413097</v>
      </c>
      <c r="CA574" s="236">
        <v>31428374</v>
      </c>
      <c r="CB574" s="236">
        <v>2586024</v>
      </c>
      <c r="CC574" s="236">
        <v>2465563</v>
      </c>
      <c r="CD574" s="236">
        <v>2472062</v>
      </c>
      <c r="CE574" s="236">
        <v>2452958</v>
      </c>
      <c r="CF574" s="236">
        <v>2449500</v>
      </c>
      <c r="CG574" s="236">
        <v>2408248</v>
      </c>
      <c r="CH574" s="236">
        <v>2390513</v>
      </c>
      <c r="CI574" s="236">
        <v>2369208</v>
      </c>
      <c r="CJ574" s="236">
        <v>2312218</v>
      </c>
      <c r="CK574" s="236">
        <v>2313287</v>
      </c>
      <c r="CL574" s="236">
        <v>2291073</v>
      </c>
      <c r="CM574" s="236">
        <v>2260781</v>
      </c>
      <c r="CN574" s="236">
        <v>28771435</v>
      </c>
      <c r="CO574" s="236">
        <v>2380369</v>
      </c>
      <c r="CP574" s="236">
        <v>2299994</v>
      </c>
      <c r="CQ574" s="236">
        <v>2298317</v>
      </c>
      <c r="CR574" s="236">
        <v>2277089</v>
      </c>
      <c r="CS574" s="236">
        <v>2279004</v>
      </c>
      <c r="CT574" s="236">
        <v>2247347</v>
      </c>
      <c r="CU574" s="236">
        <v>2238636</v>
      </c>
      <c r="CV574" s="236">
        <v>2218861</v>
      </c>
      <c r="CW574" s="236">
        <v>2173553</v>
      </c>
      <c r="CX574" s="236">
        <v>2179270</v>
      </c>
      <c r="CY574" s="236">
        <v>2166389</v>
      </c>
      <c r="CZ574" s="236">
        <v>2137381</v>
      </c>
      <c r="DA574" s="236">
        <v>26896210</v>
      </c>
    </row>
    <row r="575" spans="1:105">
      <c r="A575" s="245" t="s">
        <v>1689</v>
      </c>
    </row>
    <row r="576" spans="1:105">
      <c r="A576" s="242" t="s">
        <v>1690</v>
      </c>
      <c r="B576" s="236">
        <v>0</v>
      </c>
      <c r="C576" s="236">
        <v>0</v>
      </c>
      <c r="D576" s="236">
        <v>0</v>
      </c>
      <c r="E576" s="236">
        <v>0</v>
      </c>
      <c r="F576" s="236">
        <v>0</v>
      </c>
      <c r="G576" s="236">
        <v>0</v>
      </c>
      <c r="H576" s="236">
        <v>0</v>
      </c>
      <c r="I576" s="236">
        <v>0</v>
      </c>
      <c r="J576" s="236">
        <v>0</v>
      </c>
      <c r="K576" s="236">
        <v>0</v>
      </c>
      <c r="L576" s="236">
        <v>0</v>
      </c>
      <c r="M576" s="236">
        <v>0</v>
      </c>
      <c r="N576" s="236">
        <v>0</v>
      </c>
      <c r="O576" s="236">
        <v>0</v>
      </c>
      <c r="P576" s="236">
        <v>0</v>
      </c>
      <c r="Q576" s="236">
        <v>0</v>
      </c>
      <c r="R576" s="236">
        <v>0</v>
      </c>
      <c r="S576" s="236">
        <v>0</v>
      </c>
      <c r="T576" s="236">
        <v>0</v>
      </c>
      <c r="U576" s="236">
        <v>0</v>
      </c>
      <c r="V576" s="236">
        <v>0</v>
      </c>
      <c r="W576" s="236">
        <v>0</v>
      </c>
      <c r="X576" s="236">
        <v>0</v>
      </c>
      <c r="Y576" s="236">
        <v>0</v>
      </c>
      <c r="Z576" s="236">
        <v>0</v>
      </c>
      <c r="AA576" s="236">
        <v>0</v>
      </c>
      <c r="AB576" s="236">
        <v>0</v>
      </c>
      <c r="AC576" s="236">
        <v>0</v>
      </c>
      <c r="AD576" s="236">
        <v>0</v>
      </c>
      <c r="AE576" s="236">
        <v>0</v>
      </c>
      <c r="AF576" s="236">
        <v>0</v>
      </c>
      <c r="AG576" s="236">
        <v>0</v>
      </c>
      <c r="AH576" s="236">
        <v>0</v>
      </c>
      <c r="AI576" s="236">
        <v>0</v>
      </c>
      <c r="AJ576" s="236">
        <v>0</v>
      </c>
      <c r="AK576" s="236">
        <v>76906845</v>
      </c>
      <c r="AL576" s="236">
        <v>92395058</v>
      </c>
      <c r="AM576" s="236">
        <v>98887388</v>
      </c>
      <c r="AN576" s="236">
        <v>98887388</v>
      </c>
      <c r="AO576" s="236">
        <v>98887388</v>
      </c>
      <c r="AP576" s="236">
        <v>98887388</v>
      </c>
      <c r="AQ576" s="236">
        <v>98887388</v>
      </c>
      <c r="AR576" s="236">
        <v>98887388</v>
      </c>
      <c r="AS576" s="236">
        <v>98887388</v>
      </c>
      <c r="AT576" s="236">
        <v>98887388</v>
      </c>
      <c r="AU576" s="236">
        <v>98887388</v>
      </c>
      <c r="AV576" s="236">
        <v>98887388</v>
      </c>
      <c r="AW576" s="236">
        <v>98887388</v>
      </c>
      <c r="AX576" s="236">
        <v>98887388</v>
      </c>
      <c r="AY576" s="236">
        <v>98887388</v>
      </c>
      <c r="AZ576" s="236">
        <v>98887388</v>
      </c>
      <c r="BA576" s="236">
        <v>98887388</v>
      </c>
      <c r="BB576" s="236">
        <v>98887388</v>
      </c>
      <c r="BC576" s="236">
        <v>98887388</v>
      </c>
      <c r="BD576" s="236">
        <v>98887388</v>
      </c>
      <c r="BE576" s="236">
        <v>98887388</v>
      </c>
      <c r="BF576" s="236">
        <v>98887388</v>
      </c>
      <c r="BG576" s="236">
        <v>98887388</v>
      </c>
      <c r="BH576" s="236">
        <v>98887388</v>
      </c>
      <c r="BI576" s="236">
        <v>98887388</v>
      </c>
      <c r="BJ576" s="236">
        <v>98887388</v>
      </c>
      <c r="BK576" s="236">
        <v>98887388</v>
      </c>
      <c r="BL576" s="236">
        <v>98887388</v>
      </c>
      <c r="BM576" s="236">
        <v>98887388</v>
      </c>
      <c r="BN576" s="236">
        <v>98887388</v>
      </c>
      <c r="BO576" s="236">
        <v>98887388</v>
      </c>
      <c r="BP576" s="236">
        <v>98887388</v>
      </c>
      <c r="BQ576" s="236">
        <v>98887388</v>
      </c>
      <c r="BR576" s="236">
        <v>98887388</v>
      </c>
      <c r="BS576" s="236">
        <v>98887388</v>
      </c>
      <c r="BT576" s="236">
        <v>98887388</v>
      </c>
      <c r="BU576" s="236">
        <v>98887388</v>
      </c>
      <c r="BV576" s="236">
        <v>98887388</v>
      </c>
      <c r="BW576" s="236">
        <v>98887388</v>
      </c>
      <c r="BX576" s="236">
        <v>98887388</v>
      </c>
      <c r="BY576" s="236">
        <v>98887388</v>
      </c>
      <c r="BZ576" s="236">
        <v>98887388</v>
      </c>
      <c r="CA576" s="236">
        <v>98887388</v>
      </c>
      <c r="CB576" s="236">
        <v>98887388</v>
      </c>
      <c r="CC576" s="236">
        <v>98887388</v>
      </c>
      <c r="CD576" s="236">
        <v>98887388</v>
      </c>
      <c r="CE576" s="236">
        <v>98887388</v>
      </c>
      <c r="CF576" s="236">
        <v>98887388</v>
      </c>
      <c r="CG576" s="236">
        <v>98887388</v>
      </c>
      <c r="CH576" s="236">
        <v>98887388</v>
      </c>
      <c r="CI576" s="236">
        <v>98887388</v>
      </c>
      <c r="CJ576" s="236">
        <v>98887388</v>
      </c>
      <c r="CK576" s="236">
        <v>98887388</v>
      </c>
      <c r="CL576" s="236">
        <v>98887388</v>
      </c>
      <c r="CM576" s="236">
        <v>98887388</v>
      </c>
      <c r="CN576" s="236">
        <v>98887388</v>
      </c>
      <c r="CO576" s="236">
        <v>98887388</v>
      </c>
      <c r="CP576" s="236">
        <v>98887388</v>
      </c>
      <c r="CQ576" s="236">
        <v>98887388</v>
      </c>
      <c r="CR576" s="236">
        <v>98887388</v>
      </c>
      <c r="CS576" s="236">
        <v>98887388</v>
      </c>
      <c r="CT576" s="236">
        <v>98887388</v>
      </c>
      <c r="CU576" s="236">
        <v>98887388</v>
      </c>
      <c r="CV576" s="236">
        <v>98887388</v>
      </c>
      <c r="CW576" s="236">
        <v>98887388</v>
      </c>
      <c r="CX576" s="236">
        <v>98887388</v>
      </c>
      <c r="CY576" s="236">
        <v>98887388</v>
      </c>
      <c r="CZ576" s="236">
        <v>98887388</v>
      </c>
      <c r="DA576" s="236">
        <v>98887388</v>
      </c>
    </row>
    <row r="577" spans="1:105">
      <c r="A577" s="242" t="s">
        <v>1691</v>
      </c>
      <c r="B577" s="236">
        <v>0</v>
      </c>
      <c r="C577" s="236">
        <v>0</v>
      </c>
      <c r="D577" s="236">
        <v>0</v>
      </c>
      <c r="E577" s="236">
        <v>0</v>
      </c>
      <c r="F577" s="236">
        <v>0</v>
      </c>
      <c r="G577" s="236">
        <v>0</v>
      </c>
      <c r="H577" s="236">
        <v>0</v>
      </c>
      <c r="I577" s="236">
        <v>0</v>
      </c>
      <c r="J577" s="236">
        <v>0</v>
      </c>
      <c r="K577" s="236">
        <v>0</v>
      </c>
      <c r="L577" s="236">
        <v>0</v>
      </c>
      <c r="M577" s="236">
        <v>0</v>
      </c>
      <c r="N577" s="236">
        <v>0</v>
      </c>
      <c r="O577" s="236">
        <v>0</v>
      </c>
      <c r="P577" s="236">
        <v>0</v>
      </c>
      <c r="Q577" s="236">
        <v>0</v>
      </c>
      <c r="R577" s="236">
        <v>0</v>
      </c>
      <c r="S577" s="236">
        <v>0</v>
      </c>
      <c r="T577" s="236">
        <v>0</v>
      </c>
      <c r="U577" s="236">
        <v>0</v>
      </c>
      <c r="V577" s="236">
        <v>0</v>
      </c>
      <c r="W577" s="236">
        <v>0</v>
      </c>
      <c r="X577" s="236">
        <v>0</v>
      </c>
      <c r="Y577" s="236">
        <v>0</v>
      </c>
      <c r="Z577" s="236">
        <v>0</v>
      </c>
      <c r="AA577" s="236">
        <v>0</v>
      </c>
      <c r="AB577" s="236">
        <v>0</v>
      </c>
      <c r="AC577" s="236">
        <v>0</v>
      </c>
      <c r="AD577" s="236">
        <v>0</v>
      </c>
      <c r="AE577" s="236">
        <v>0</v>
      </c>
      <c r="AF577" s="236">
        <v>0</v>
      </c>
      <c r="AG577" s="236">
        <v>0</v>
      </c>
      <c r="AH577" s="236">
        <v>0</v>
      </c>
      <c r="AI577" s="236">
        <v>0</v>
      </c>
      <c r="AJ577" s="236">
        <v>0</v>
      </c>
      <c r="AK577" s="236">
        <v>-76906845</v>
      </c>
      <c r="AL577" s="236">
        <v>-15488213</v>
      </c>
      <c r="AM577" s="236">
        <v>-6492330</v>
      </c>
      <c r="AN577" s="236">
        <v>-6492330</v>
      </c>
      <c r="AO577" s="236">
        <v>0</v>
      </c>
      <c r="AP577" s="236">
        <v>0</v>
      </c>
      <c r="AQ577" s="236">
        <v>0</v>
      </c>
      <c r="AR577" s="236">
        <v>0</v>
      </c>
      <c r="AS577" s="236">
        <v>0</v>
      </c>
      <c r="AT577" s="236">
        <v>0</v>
      </c>
      <c r="AU577" s="236">
        <v>0</v>
      </c>
      <c r="AV577" s="236">
        <v>0</v>
      </c>
      <c r="AW577" s="236">
        <v>0</v>
      </c>
      <c r="AX577" s="236">
        <v>0</v>
      </c>
      <c r="AY577" s="236">
        <v>0</v>
      </c>
      <c r="AZ577" s="236">
        <v>0</v>
      </c>
      <c r="BA577" s="236">
        <v>0</v>
      </c>
      <c r="BB577" s="236">
        <v>0</v>
      </c>
      <c r="BC577" s="236">
        <v>0</v>
      </c>
      <c r="BD577" s="236">
        <v>0</v>
      </c>
      <c r="BE577" s="236">
        <v>0</v>
      </c>
      <c r="BF577" s="236">
        <v>0</v>
      </c>
      <c r="BG577" s="236">
        <v>0</v>
      </c>
      <c r="BH577" s="236">
        <v>0</v>
      </c>
      <c r="BI577" s="236">
        <v>0</v>
      </c>
      <c r="BJ577" s="236">
        <v>0</v>
      </c>
      <c r="BK577" s="236">
        <v>0</v>
      </c>
      <c r="BL577" s="236">
        <v>0</v>
      </c>
      <c r="BM577" s="236">
        <v>0</v>
      </c>
      <c r="BN577" s="236">
        <v>0</v>
      </c>
      <c r="BO577" s="236">
        <v>0</v>
      </c>
      <c r="BP577" s="236">
        <v>0</v>
      </c>
      <c r="BQ577" s="236">
        <v>0</v>
      </c>
      <c r="BR577" s="236">
        <v>0</v>
      </c>
      <c r="BS577" s="236">
        <v>0</v>
      </c>
      <c r="BT577" s="236">
        <v>0</v>
      </c>
      <c r="BU577" s="236">
        <v>0</v>
      </c>
      <c r="BV577" s="236">
        <v>0</v>
      </c>
      <c r="BW577" s="236">
        <v>0</v>
      </c>
      <c r="BX577" s="236">
        <v>0</v>
      </c>
      <c r="BY577" s="236">
        <v>0</v>
      </c>
      <c r="BZ577" s="236">
        <v>0</v>
      </c>
      <c r="CA577" s="236">
        <v>0</v>
      </c>
      <c r="CB577" s="236">
        <v>0</v>
      </c>
      <c r="CC577" s="236">
        <v>0</v>
      </c>
      <c r="CD577" s="236">
        <v>0</v>
      </c>
      <c r="CE577" s="236">
        <v>0</v>
      </c>
      <c r="CF577" s="236">
        <v>0</v>
      </c>
      <c r="CG577" s="236">
        <v>0</v>
      </c>
      <c r="CH577" s="236">
        <v>0</v>
      </c>
      <c r="CI577" s="236">
        <v>0</v>
      </c>
      <c r="CJ577" s="236">
        <v>0</v>
      </c>
      <c r="CK577" s="236">
        <v>0</v>
      </c>
      <c r="CL577" s="236">
        <v>0</v>
      </c>
      <c r="CM577" s="236">
        <v>0</v>
      </c>
      <c r="CN577" s="236">
        <v>0</v>
      </c>
      <c r="CO577" s="236">
        <v>0</v>
      </c>
      <c r="CP577" s="236">
        <v>0</v>
      </c>
      <c r="CQ577" s="236">
        <v>0</v>
      </c>
      <c r="CR577" s="236">
        <v>0</v>
      </c>
      <c r="CS577" s="236">
        <v>0</v>
      </c>
      <c r="CT577" s="236">
        <v>0</v>
      </c>
      <c r="CU577" s="236">
        <v>0</v>
      </c>
      <c r="CV577" s="236">
        <v>0</v>
      </c>
      <c r="CW577" s="236">
        <v>0</v>
      </c>
      <c r="CX577" s="236">
        <v>0</v>
      </c>
      <c r="CY577" s="236">
        <v>0</v>
      </c>
      <c r="CZ577" s="236">
        <v>0</v>
      </c>
      <c r="DA577" s="236">
        <v>0</v>
      </c>
    </row>
    <row r="578" spans="1:105">
      <c r="A578" s="242" t="s">
        <v>1692</v>
      </c>
      <c r="B578" s="236">
        <v>0</v>
      </c>
      <c r="C578" s="236">
        <v>0</v>
      </c>
      <c r="D578" s="236">
        <v>0</v>
      </c>
      <c r="E578" s="236">
        <v>0</v>
      </c>
      <c r="F578" s="236">
        <v>0</v>
      </c>
      <c r="G578" s="236">
        <v>0</v>
      </c>
      <c r="H578" s="236">
        <v>0</v>
      </c>
      <c r="I578" s="236">
        <v>0</v>
      </c>
      <c r="J578" s="236">
        <v>0</v>
      </c>
      <c r="K578" s="236">
        <v>0</v>
      </c>
      <c r="L578" s="236">
        <v>0</v>
      </c>
      <c r="M578" s="236">
        <v>0</v>
      </c>
      <c r="N578" s="236">
        <v>0</v>
      </c>
      <c r="O578" s="236">
        <v>0</v>
      </c>
      <c r="P578" s="236">
        <v>0</v>
      </c>
      <c r="Q578" s="236">
        <v>0</v>
      </c>
      <c r="R578" s="236">
        <v>0</v>
      </c>
      <c r="S578" s="236">
        <v>0</v>
      </c>
      <c r="T578" s="236">
        <v>0</v>
      </c>
      <c r="U578" s="236">
        <v>0</v>
      </c>
      <c r="V578" s="236">
        <v>0</v>
      </c>
      <c r="W578" s="236">
        <v>0</v>
      </c>
      <c r="X578" s="236">
        <v>0</v>
      </c>
      <c r="Y578" s="236">
        <v>0</v>
      </c>
      <c r="Z578" s="236">
        <v>0</v>
      </c>
      <c r="AA578" s="236">
        <v>0</v>
      </c>
      <c r="AB578" s="236">
        <v>0</v>
      </c>
      <c r="AC578" s="236">
        <v>0</v>
      </c>
      <c r="AD578" s="236">
        <v>0</v>
      </c>
      <c r="AE578" s="236">
        <v>0</v>
      </c>
      <c r="AF578" s="236">
        <v>0</v>
      </c>
      <c r="AG578" s="236">
        <v>0</v>
      </c>
      <c r="AH578" s="236">
        <v>0</v>
      </c>
      <c r="AI578" s="236">
        <v>0</v>
      </c>
      <c r="AJ578" s="236">
        <v>0</v>
      </c>
      <c r="AK578" s="236">
        <v>70602960</v>
      </c>
      <c r="AL578" s="236">
        <v>0</v>
      </c>
      <c r="AM578" s="236">
        <v>0</v>
      </c>
      <c r="AN578" s="236">
        <v>0</v>
      </c>
      <c r="AO578" s="236">
        <v>0</v>
      </c>
      <c r="AP578" s="236">
        <v>0</v>
      </c>
      <c r="AQ578" s="236">
        <v>0</v>
      </c>
      <c r="AR578" s="236">
        <v>0</v>
      </c>
      <c r="AS578" s="236">
        <v>0</v>
      </c>
      <c r="AT578" s="236">
        <v>0</v>
      </c>
      <c r="AU578" s="236">
        <v>0</v>
      </c>
      <c r="AV578" s="236">
        <v>0</v>
      </c>
      <c r="AW578" s="236">
        <v>0</v>
      </c>
      <c r="AX578" s="236">
        <v>0</v>
      </c>
      <c r="AY578" s="236">
        <v>0</v>
      </c>
      <c r="AZ578" s="236">
        <v>0</v>
      </c>
      <c r="BA578" s="236">
        <v>0</v>
      </c>
      <c r="BB578" s="236">
        <v>0</v>
      </c>
      <c r="BC578" s="236">
        <v>0</v>
      </c>
      <c r="BD578" s="236">
        <v>0</v>
      </c>
      <c r="BE578" s="236">
        <v>0</v>
      </c>
      <c r="BF578" s="236">
        <v>0</v>
      </c>
      <c r="BG578" s="236">
        <v>0</v>
      </c>
      <c r="BH578" s="236">
        <v>0</v>
      </c>
      <c r="BI578" s="236">
        <v>0</v>
      </c>
      <c r="BJ578" s="236">
        <v>0</v>
      </c>
      <c r="BK578" s="236">
        <v>0</v>
      </c>
      <c r="BL578" s="236">
        <v>0</v>
      </c>
      <c r="BM578" s="236">
        <v>0</v>
      </c>
      <c r="BN578" s="236">
        <v>0</v>
      </c>
      <c r="BO578" s="236">
        <v>0</v>
      </c>
      <c r="BP578" s="236">
        <v>0</v>
      </c>
      <c r="BQ578" s="236">
        <v>0</v>
      </c>
      <c r="BR578" s="236">
        <v>0</v>
      </c>
      <c r="BS578" s="236">
        <v>0</v>
      </c>
      <c r="BT578" s="236">
        <v>0</v>
      </c>
      <c r="BU578" s="236">
        <v>0</v>
      </c>
      <c r="BV578" s="236">
        <v>0</v>
      </c>
      <c r="BW578" s="236">
        <v>0</v>
      </c>
      <c r="BX578" s="236">
        <v>0</v>
      </c>
      <c r="BY578" s="236">
        <v>0</v>
      </c>
      <c r="BZ578" s="236">
        <v>0</v>
      </c>
      <c r="CA578" s="236">
        <v>0</v>
      </c>
      <c r="CB578" s="236">
        <v>0</v>
      </c>
      <c r="CC578" s="236">
        <v>0</v>
      </c>
      <c r="CD578" s="236">
        <v>0</v>
      </c>
      <c r="CE578" s="236">
        <v>0</v>
      </c>
      <c r="CF578" s="236">
        <v>0</v>
      </c>
      <c r="CG578" s="236">
        <v>0</v>
      </c>
      <c r="CH578" s="236">
        <v>0</v>
      </c>
      <c r="CI578" s="236">
        <v>0</v>
      </c>
      <c r="CJ578" s="236">
        <v>0</v>
      </c>
      <c r="CK578" s="236">
        <v>0</v>
      </c>
      <c r="CL578" s="236">
        <v>0</v>
      </c>
      <c r="CM578" s="236">
        <v>0</v>
      </c>
      <c r="CN578" s="236">
        <v>0</v>
      </c>
      <c r="CO578" s="236">
        <v>0</v>
      </c>
      <c r="CP578" s="236">
        <v>0</v>
      </c>
      <c r="CQ578" s="236">
        <v>0</v>
      </c>
      <c r="CR578" s="236">
        <v>0</v>
      </c>
      <c r="CS578" s="236">
        <v>0</v>
      </c>
      <c r="CT578" s="236">
        <v>0</v>
      </c>
      <c r="CU578" s="236">
        <v>0</v>
      </c>
      <c r="CV578" s="236">
        <v>0</v>
      </c>
      <c r="CW578" s="236">
        <v>0</v>
      </c>
      <c r="CX578" s="236">
        <v>0</v>
      </c>
      <c r="CY578" s="236">
        <v>0</v>
      </c>
      <c r="CZ578" s="236">
        <v>0</v>
      </c>
      <c r="DA578" s="236">
        <v>0</v>
      </c>
    </row>
    <row r="579" spans="1:105">
      <c r="A579" s="242" t="s">
        <v>1693</v>
      </c>
      <c r="B579" s="236">
        <v>0</v>
      </c>
      <c r="C579" s="236">
        <v>0</v>
      </c>
      <c r="D579" s="236">
        <v>0</v>
      </c>
      <c r="E579" s="236">
        <v>0</v>
      </c>
      <c r="F579" s="236">
        <v>0</v>
      </c>
      <c r="G579" s="236">
        <v>0</v>
      </c>
      <c r="H579" s="236">
        <v>0</v>
      </c>
      <c r="I579" s="236">
        <v>0</v>
      </c>
      <c r="J579" s="236">
        <v>0</v>
      </c>
      <c r="K579" s="236">
        <v>0</v>
      </c>
      <c r="L579" s="236">
        <v>0</v>
      </c>
      <c r="M579" s="236">
        <v>0</v>
      </c>
      <c r="N579" s="236">
        <v>0</v>
      </c>
      <c r="O579" s="236">
        <v>0</v>
      </c>
      <c r="P579" s="236">
        <v>0</v>
      </c>
      <c r="Q579" s="236">
        <v>0</v>
      </c>
      <c r="R579" s="236">
        <v>0</v>
      </c>
      <c r="S579" s="236">
        <v>0</v>
      </c>
      <c r="T579" s="236">
        <v>0</v>
      </c>
      <c r="U579" s="236">
        <v>0</v>
      </c>
      <c r="V579" s="236">
        <v>0</v>
      </c>
      <c r="W579" s="236">
        <v>0</v>
      </c>
      <c r="X579" s="236">
        <v>0</v>
      </c>
      <c r="Y579" s="236">
        <v>0</v>
      </c>
      <c r="Z579" s="236">
        <v>0</v>
      </c>
      <c r="AA579" s="236">
        <v>0</v>
      </c>
      <c r="AB579" s="236">
        <v>0</v>
      </c>
      <c r="AC579" s="236">
        <v>0</v>
      </c>
      <c r="AD579" s="236">
        <v>0</v>
      </c>
      <c r="AE579" s="236">
        <v>0</v>
      </c>
      <c r="AF579" s="236">
        <v>0</v>
      </c>
      <c r="AG579" s="236">
        <v>0</v>
      </c>
      <c r="AH579" s="236">
        <v>0</v>
      </c>
      <c r="AI579" s="236">
        <v>0</v>
      </c>
      <c r="AJ579" s="236">
        <v>0</v>
      </c>
      <c r="AK579" s="236">
        <v>-6303885</v>
      </c>
      <c r="AL579" s="236">
        <v>-15488213</v>
      </c>
      <c r="AM579" s="236">
        <v>-6492330</v>
      </c>
      <c r="AN579" s="236">
        <v>-28284428</v>
      </c>
      <c r="AO579" s="236">
        <v>0</v>
      </c>
      <c r="AP579" s="236">
        <v>0</v>
      </c>
      <c r="AQ579" s="236">
        <v>0</v>
      </c>
      <c r="AR579" s="236">
        <v>0</v>
      </c>
      <c r="AS579" s="236">
        <v>0</v>
      </c>
      <c r="AT579" s="236">
        <v>0</v>
      </c>
      <c r="AU579" s="236">
        <v>0</v>
      </c>
      <c r="AV579" s="236">
        <v>0</v>
      </c>
      <c r="AW579" s="236">
        <v>0</v>
      </c>
      <c r="AX579" s="236">
        <v>0</v>
      </c>
      <c r="AY579" s="236">
        <v>0</v>
      </c>
      <c r="AZ579" s="236">
        <v>0</v>
      </c>
      <c r="BA579" s="236">
        <v>0</v>
      </c>
      <c r="BB579" s="236">
        <v>0</v>
      </c>
      <c r="BC579" s="236">
        <v>0</v>
      </c>
      <c r="BD579" s="236">
        <v>0</v>
      </c>
      <c r="BE579" s="236">
        <v>0</v>
      </c>
      <c r="BF579" s="236">
        <v>0</v>
      </c>
      <c r="BG579" s="236">
        <v>0</v>
      </c>
      <c r="BH579" s="236">
        <v>0</v>
      </c>
      <c r="BI579" s="236">
        <v>0</v>
      </c>
      <c r="BJ579" s="236">
        <v>0</v>
      </c>
      <c r="BK579" s="236">
        <v>0</v>
      </c>
      <c r="BL579" s="236">
        <v>0</v>
      </c>
      <c r="BM579" s="236">
        <v>0</v>
      </c>
      <c r="BN579" s="236">
        <v>0</v>
      </c>
      <c r="BO579" s="236">
        <v>0</v>
      </c>
      <c r="BP579" s="236">
        <v>0</v>
      </c>
      <c r="BQ579" s="236">
        <v>0</v>
      </c>
      <c r="BR579" s="236">
        <v>0</v>
      </c>
      <c r="BS579" s="236">
        <v>0</v>
      </c>
      <c r="BT579" s="236">
        <v>0</v>
      </c>
      <c r="BU579" s="236">
        <v>0</v>
      </c>
      <c r="BV579" s="236">
        <v>0</v>
      </c>
      <c r="BW579" s="236">
        <v>0</v>
      </c>
      <c r="BX579" s="236">
        <v>0</v>
      </c>
      <c r="BY579" s="236">
        <v>0</v>
      </c>
      <c r="BZ579" s="236">
        <v>0</v>
      </c>
      <c r="CA579" s="236">
        <v>0</v>
      </c>
      <c r="CB579" s="236">
        <v>0</v>
      </c>
      <c r="CC579" s="236">
        <v>0</v>
      </c>
      <c r="CD579" s="236">
        <v>0</v>
      </c>
      <c r="CE579" s="236">
        <v>0</v>
      </c>
      <c r="CF579" s="236">
        <v>0</v>
      </c>
      <c r="CG579" s="236">
        <v>0</v>
      </c>
      <c r="CH579" s="236">
        <v>0</v>
      </c>
      <c r="CI579" s="236">
        <v>0</v>
      </c>
      <c r="CJ579" s="236">
        <v>0</v>
      </c>
      <c r="CK579" s="236">
        <v>0</v>
      </c>
      <c r="CL579" s="236">
        <v>0</v>
      </c>
      <c r="CM579" s="236">
        <v>0</v>
      </c>
      <c r="CN579" s="236">
        <v>0</v>
      </c>
      <c r="CO579" s="236">
        <v>0</v>
      </c>
      <c r="CP579" s="236">
        <v>0</v>
      </c>
      <c r="CQ579" s="236">
        <v>0</v>
      </c>
      <c r="CR579" s="236">
        <v>0</v>
      </c>
      <c r="CS579" s="236">
        <v>0</v>
      </c>
      <c r="CT579" s="236">
        <v>0</v>
      </c>
      <c r="CU579" s="236">
        <v>0</v>
      </c>
      <c r="CV579" s="236">
        <v>0</v>
      </c>
      <c r="CW579" s="236">
        <v>0</v>
      </c>
      <c r="CX579" s="236">
        <v>0</v>
      </c>
      <c r="CY579" s="236">
        <v>0</v>
      </c>
      <c r="CZ579" s="236">
        <v>0</v>
      </c>
      <c r="DA579" s="236">
        <v>0</v>
      </c>
    </row>
    <row r="581" spans="1:105">
      <c r="A581" s="245" t="s">
        <v>1694</v>
      </c>
    </row>
    <row r="582" spans="1:105">
      <c r="A582" s="242" t="s">
        <v>1695</v>
      </c>
      <c r="B582" s="236">
        <v>0</v>
      </c>
      <c r="C582" s="236">
        <v>0</v>
      </c>
      <c r="D582" s="236">
        <v>0</v>
      </c>
      <c r="E582" s="236">
        <v>0</v>
      </c>
      <c r="F582" s="236">
        <v>0</v>
      </c>
      <c r="G582" s="236">
        <v>0</v>
      </c>
      <c r="H582" s="236">
        <v>0</v>
      </c>
      <c r="I582" s="236">
        <v>0</v>
      </c>
      <c r="J582" s="236">
        <v>0</v>
      </c>
      <c r="K582" s="236">
        <v>0</v>
      </c>
      <c r="L582" s="236">
        <v>0</v>
      </c>
      <c r="M582" s="236">
        <v>0</v>
      </c>
      <c r="N582" s="236">
        <v>0</v>
      </c>
      <c r="O582" s="236">
        <v>0</v>
      </c>
      <c r="P582" s="236">
        <v>0</v>
      </c>
      <c r="Q582" s="236">
        <v>0</v>
      </c>
      <c r="R582" s="236">
        <v>0</v>
      </c>
      <c r="S582" s="236">
        <v>0</v>
      </c>
      <c r="T582" s="236">
        <v>0</v>
      </c>
      <c r="U582" s="236">
        <v>0</v>
      </c>
      <c r="V582" s="236">
        <v>0</v>
      </c>
      <c r="W582" s="236">
        <v>0</v>
      </c>
      <c r="X582" s="236">
        <v>0</v>
      </c>
      <c r="Y582" s="236">
        <v>0</v>
      </c>
      <c r="Z582" s="236">
        <v>0</v>
      </c>
      <c r="AA582" s="236">
        <v>0</v>
      </c>
      <c r="AB582" s="236">
        <v>0</v>
      </c>
      <c r="AC582" s="236">
        <v>0</v>
      </c>
      <c r="AD582" s="236">
        <v>0</v>
      </c>
      <c r="AE582" s="236">
        <v>0</v>
      </c>
      <c r="AF582" s="236">
        <v>0</v>
      </c>
      <c r="AG582" s="236">
        <v>0</v>
      </c>
      <c r="AH582" s="236">
        <v>0</v>
      </c>
      <c r="AI582" s="236">
        <v>0</v>
      </c>
      <c r="AJ582" s="236">
        <v>0</v>
      </c>
      <c r="AK582" s="236">
        <v>249134</v>
      </c>
      <c r="AL582" s="236">
        <v>250450</v>
      </c>
      <c r="AM582" s="236">
        <v>251765</v>
      </c>
      <c r="AN582" s="236">
        <v>251765</v>
      </c>
      <c r="AO582" s="236">
        <v>253081</v>
      </c>
      <c r="AP582" s="236">
        <v>254397</v>
      </c>
      <c r="AQ582" s="236">
        <v>255713</v>
      </c>
      <c r="AR582" s="236">
        <v>257029</v>
      </c>
      <c r="AS582" s="236">
        <v>258345</v>
      </c>
      <c r="AT582" s="236">
        <v>259661</v>
      </c>
      <c r="AU582" s="236">
        <v>260977</v>
      </c>
      <c r="AV582" s="236">
        <v>262293</v>
      </c>
      <c r="AW582" s="236">
        <v>263609</v>
      </c>
      <c r="AX582" s="236">
        <v>264925</v>
      </c>
      <c r="AY582" s="236">
        <v>266240</v>
      </c>
      <c r="AZ582" s="236">
        <v>267556</v>
      </c>
      <c r="BA582" s="236">
        <v>267556</v>
      </c>
      <c r="BB582" s="236">
        <v>268872</v>
      </c>
      <c r="BC582" s="236">
        <v>270188</v>
      </c>
      <c r="BD582" s="236">
        <v>271504</v>
      </c>
      <c r="BE582" s="236">
        <v>272820</v>
      </c>
      <c r="BF582" s="236">
        <v>274136</v>
      </c>
      <c r="BG582" s="236">
        <v>275452</v>
      </c>
      <c r="BH582" s="236">
        <v>276768</v>
      </c>
      <c r="BI582" s="236">
        <v>278084</v>
      </c>
      <c r="BJ582" s="236">
        <v>279400</v>
      </c>
      <c r="BK582" s="236">
        <v>280715</v>
      </c>
      <c r="BL582" s="236">
        <v>282031</v>
      </c>
      <c r="BM582" s="236">
        <v>283347</v>
      </c>
      <c r="BN582" s="236">
        <v>283347</v>
      </c>
      <c r="BO582" s="236">
        <v>284663</v>
      </c>
      <c r="BP582" s="236">
        <v>285979</v>
      </c>
      <c r="BQ582" s="236">
        <v>287295</v>
      </c>
      <c r="BR582" s="236">
        <v>288611</v>
      </c>
      <c r="BS582" s="236">
        <v>289927</v>
      </c>
      <c r="BT582" s="236">
        <v>291243</v>
      </c>
      <c r="BU582" s="236">
        <v>292559</v>
      </c>
      <c r="BV582" s="236">
        <v>293875</v>
      </c>
      <c r="BW582" s="236">
        <v>295190</v>
      </c>
      <c r="BX582" s="236">
        <v>296506</v>
      </c>
      <c r="BY582" s="236">
        <v>297822</v>
      </c>
      <c r="BZ582" s="236">
        <v>299138</v>
      </c>
      <c r="CA582" s="236">
        <v>299138</v>
      </c>
      <c r="CB582" s="236">
        <v>300454</v>
      </c>
      <c r="CC582" s="236">
        <v>301770</v>
      </c>
      <c r="CD582" s="236">
        <v>303086</v>
      </c>
      <c r="CE582" s="236">
        <v>304402</v>
      </c>
      <c r="CF582" s="236">
        <v>305718</v>
      </c>
      <c r="CG582" s="236">
        <v>307034</v>
      </c>
      <c r="CH582" s="236">
        <v>308350</v>
      </c>
      <c r="CI582" s="236">
        <v>309665</v>
      </c>
      <c r="CJ582" s="236">
        <v>310981</v>
      </c>
      <c r="CK582" s="236">
        <v>312297</v>
      </c>
      <c r="CL582" s="236">
        <v>313613</v>
      </c>
      <c r="CM582" s="236">
        <v>314929</v>
      </c>
      <c r="CN582" s="236">
        <v>314929</v>
      </c>
      <c r="CO582" s="236">
        <v>316245</v>
      </c>
      <c r="CP582" s="236">
        <v>317561</v>
      </c>
      <c r="CQ582" s="236">
        <v>318877</v>
      </c>
      <c r="CR582" s="236">
        <v>320193</v>
      </c>
      <c r="CS582" s="236">
        <v>321509</v>
      </c>
      <c r="CT582" s="236">
        <v>322825</v>
      </c>
      <c r="CU582" s="236">
        <v>324140</v>
      </c>
      <c r="CV582" s="236">
        <v>325456</v>
      </c>
      <c r="CW582" s="236">
        <v>326772</v>
      </c>
      <c r="CX582" s="236">
        <v>328088</v>
      </c>
      <c r="CY582" s="236">
        <v>329404</v>
      </c>
      <c r="CZ582" s="236">
        <v>330720</v>
      </c>
      <c r="DA582" s="236">
        <v>330720</v>
      </c>
    </row>
    <row r="583" spans="1:105">
      <c r="A583" s="242" t="s">
        <v>1696</v>
      </c>
      <c r="B583" s="236">
        <v>0</v>
      </c>
      <c r="C583" s="236">
        <v>0</v>
      </c>
      <c r="D583" s="236">
        <v>0</v>
      </c>
      <c r="E583" s="236">
        <v>0</v>
      </c>
      <c r="F583" s="236">
        <v>0</v>
      </c>
      <c r="G583" s="236">
        <v>0</v>
      </c>
      <c r="H583" s="236">
        <v>0</v>
      </c>
      <c r="I583" s="236">
        <v>0</v>
      </c>
      <c r="J583" s="236">
        <v>0</v>
      </c>
      <c r="K583" s="236">
        <v>0</v>
      </c>
      <c r="L583" s="236">
        <v>0</v>
      </c>
      <c r="M583" s="236">
        <v>0</v>
      </c>
      <c r="N583" s="236">
        <v>0</v>
      </c>
      <c r="O583" s="236">
        <v>0</v>
      </c>
      <c r="P583" s="236">
        <v>0</v>
      </c>
      <c r="Q583" s="236">
        <v>0</v>
      </c>
      <c r="R583" s="236">
        <v>0</v>
      </c>
      <c r="S583" s="236">
        <v>0</v>
      </c>
      <c r="T583" s="236">
        <v>0</v>
      </c>
      <c r="U583" s="236">
        <v>0</v>
      </c>
      <c r="V583" s="236">
        <v>0</v>
      </c>
      <c r="W583" s="236">
        <v>0</v>
      </c>
      <c r="X583" s="236">
        <v>0</v>
      </c>
      <c r="Y583" s="236">
        <v>0</v>
      </c>
      <c r="Z583" s="236">
        <v>0</v>
      </c>
      <c r="AA583" s="236">
        <v>0</v>
      </c>
      <c r="AB583" s="236">
        <v>0</v>
      </c>
      <c r="AC583" s="236">
        <v>0</v>
      </c>
      <c r="AD583" s="236">
        <v>0</v>
      </c>
      <c r="AE583" s="236">
        <v>0</v>
      </c>
      <c r="AF583" s="236">
        <v>0</v>
      </c>
      <c r="AG583" s="236">
        <v>0</v>
      </c>
      <c r="AH583" s="236">
        <v>0</v>
      </c>
      <c r="AI583" s="236">
        <v>0</v>
      </c>
      <c r="AJ583" s="236">
        <v>0</v>
      </c>
      <c r="AK583" s="236">
        <v>-249134</v>
      </c>
      <c r="AL583" s="236">
        <v>-1316</v>
      </c>
      <c r="AM583" s="236">
        <v>-1315</v>
      </c>
      <c r="AN583" s="236">
        <v>-1315</v>
      </c>
      <c r="AO583" s="236">
        <v>-1316</v>
      </c>
      <c r="AP583" s="236">
        <v>-1316</v>
      </c>
      <c r="AQ583" s="236">
        <v>-1316</v>
      </c>
      <c r="AR583" s="236">
        <v>-1316</v>
      </c>
      <c r="AS583" s="236">
        <v>-1316</v>
      </c>
      <c r="AT583" s="236">
        <v>-1316</v>
      </c>
      <c r="AU583" s="236">
        <v>-1316</v>
      </c>
      <c r="AV583" s="236">
        <v>-1316</v>
      </c>
      <c r="AW583" s="236">
        <v>-1316</v>
      </c>
      <c r="AX583" s="236">
        <v>-1316</v>
      </c>
      <c r="AY583" s="236">
        <v>-1315</v>
      </c>
      <c r="AZ583" s="236">
        <v>-1316</v>
      </c>
      <c r="BA583" s="236">
        <v>-1316</v>
      </c>
      <c r="BB583" s="236">
        <v>-1316</v>
      </c>
      <c r="BC583" s="236">
        <v>-1316</v>
      </c>
      <c r="BD583" s="236">
        <v>-1316</v>
      </c>
      <c r="BE583" s="236">
        <v>-1316</v>
      </c>
      <c r="BF583" s="236">
        <v>-1316</v>
      </c>
      <c r="BG583" s="236">
        <v>-1316</v>
      </c>
      <c r="BH583" s="236">
        <v>-1316</v>
      </c>
      <c r="BI583" s="236">
        <v>-1316</v>
      </c>
      <c r="BJ583" s="236">
        <v>-1316</v>
      </c>
      <c r="BK583" s="236">
        <v>-1315</v>
      </c>
      <c r="BL583" s="236">
        <v>-1316</v>
      </c>
      <c r="BM583" s="236">
        <v>-1316</v>
      </c>
      <c r="BN583" s="236">
        <v>-1316</v>
      </c>
      <c r="BO583" s="236">
        <v>-1316</v>
      </c>
      <c r="BP583" s="236">
        <v>-1316</v>
      </c>
      <c r="BQ583" s="236">
        <v>-1316</v>
      </c>
      <c r="BR583" s="236">
        <v>-1316</v>
      </c>
      <c r="BS583" s="236">
        <v>-1316</v>
      </c>
      <c r="BT583" s="236">
        <v>-1316</v>
      </c>
      <c r="BU583" s="236">
        <v>-1316</v>
      </c>
      <c r="BV583" s="236">
        <v>-1316</v>
      </c>
      <c r="BW583" s="236">
        <v>-1315</v>
      </c>
      <c r="BX583" s="236">
        <v>-1316</v>
      </c>
      <c r="BY583" s="236">
        <v>-1316</v>
      </c>
      <c r="BZ583" s="236">
        <v>-1316</v>
      </c>
      <c r="CA583" s="236">
        <v>-1316</v>
      </c>
      <c r="CB583" s="236">
        <v>-1316</v>
      </c>
      <c r="CC583" s="236">
        <v>-1316</v>
      </c>
      <c r="CD583" s="236">
        <v>-1316</v>
      </c>
      <c r="CE583" s="236">
        <v>-1316</v>
      </c>
      <c r="CF583" s="236">
        <v>-1316</v>
      </c>
      <c r="CG583" s="236">
        <v>-1316</v>
      </c>
      <c r="CH583" s="236">
        <v>-1316</v>
      </c>
      <c r="CI583" s="236">
        <v>-1315</v>
      </c>
      <c r="CJ583" s="236">
        <v>-1316</v>
      </c>
      <c r="CK583" s="236">
        <v>-1316</v>
      </c>
      <c r="CL583" s="236">
        <v>-1316</v>
      </c>
      <c r="CM583" s="236">
        <v>-1316</v>
      </c>
      <c r="CN583" s="236">
        <v>-1316</v>
      </c>
      <c r="CO583" s="236">
        <v>-1316</v>
      </c>
      <c r="CP583" s="236">
        <v>-1316</v>
      </c>
      <c r="CQ583" s="236">
        <v>-1316</v>
      </c>
      <c r="CR583" s="236">
        <v>-1316</v>
      </c>
      <c r="CS583" s="236">
        <v>-1316</v>
      </c>
      <c r="CT583" s="236">
        <v>-1316</v>
      </c>
      <c r="CU583" s="236">
        <v>-1315</v>
      </c>
      <c r="CV583" s="236">
        <v>-1316</v>
      </c>
      <c r="CW583" s="236">
        <v>-1316</v>
      </c>
      <c r="CX583" s="236">
        <v>-1316</v>
      </c>
      <c r="CY583" s="236">
        <v>-1316</v>
      </c>
      <c r="CZ583" s="236">
        <v>-1316</v>
      </c>
      <c r="DA583" s="236">
        <v>-1316</v>
      </c>
    </row>
    <row r="584" spans="1:105">
      <c r="A584" s="242" t="s">
        <v>1697</v>
      </c>
      <c r="B584" s="236">
        <v>0</v>
      </c>
      <c r="C584" s="236">
        <v>0</v>
      </c>
      <c r="D584" s="236">
        <v>0</v>
      </c>
      <c r="E584" s="236">
        <v>0</v>
      </c>
      <c r="F584" s="236">
        <v>0</v>
      </c>
      <c r="G584" s="236">
        <v>0</v>
      </c>
      <c r="H584" s="236">
        <v>0</v>
      </c>
      <c r="I584" s="236">
        <v>0</v>
      </c>
      <c r="J584" s="236">
        <v>0</v>
      </c>
      <c r="K584" s="236">
        <v>0</v>
      </c>
      <c r="L584" s="236">
        <v>0</v>
      </c>
      <c r="M584" s="236">
        <v>0</v>
      </c>
      <c r="N584" s="236">
        <v>0</v>
      </c>
      <c r="O584" s="236">
        <v>0</v>
      </c>
      <c r="P584" s="236">
        <v>0</v>
      </c>
      <c r="Q584" s="236">
        <v>0</v>
      </c>
      <c r="R584" s="236">
        <v>0</v>
      </c>
      <c r="S584" s="236">
        <v>0</v>
      </c>
      <c r="T584" s="236">
        <v>0</v>
      </c>
      <c r="U584" s="236">
        <v>0</v>
      </c>
      <c r="V584" s="236">
        <v>0</v>
      </c>
      <c r="W584" s="236">
        <v>0</v>
      </c>
      <c r="X584" s="236">
        <v>0</v>
      </c>
      <c r="Y584" s="236">
        <v>0</v>
      </c>
      <c r="Z584" s="236">
        <v>0</v>
      </c>
      <c r="AA584" s="236">
        <v>0</v>
      </c>
      <c r="AB584" s="236">
        <v>0</v>
      </c>
      <c r="AC584" s="236">
        <v>0</v>
      </c>
      <c r="AD584" s="236">
        <v>0</v>
      </c>
      <c r="AE584" s="236">
        <v>0</v>
      </c>
      <c r="AF584" s="236">
        <v>0</v>
      </c>
      <c r="AG584" s="236">
        <v>0</v>
      </c>
      <c r="AH584" s="236">
        <v>0</v>
      </c>
      <c r="AI584" s="236">
        <v>0</v>
      </c>
      <c r="AJ584" s="236">
        <v>0</v>
      </c>
      <c r="AK584" s="236">
        <v>247818</v>
      </c>
      <c r="AL584" s="236">
        <v>0</v>
      </c>
      <c r="AM584" s="236">
        <v>0</v>
      </c>
      <c r="AN584" s="236">
        <v>0</v>
      </c>
      <c r="AO584" s="236">
        <v>0</v>
      </c>
      <c r="AP584" s="236">
        <v>0</v>
      </c>
      <c r="AQ584" s="236">
        <v>0</v>
      </c>
      <c r="AR584" s="236">
        <v>0</v>
      </c>
      <c r="AS584" s="236">
        <v>0</v>
      </c>
      <c r="AT584" s="236">
        <v>0</v>
      </c>
      <c r="AU584" s="236">
        <v>0</v>
      </c>
      <c r="AV584" s="236">
        <v>0</v>
      </c>
      <c r="AW584" s="236">
        <v>0</v>
      </c>
      <c r="AX584" s="236">
        <v>0</v>
      </c>
      <c r="AY584" s="236">
        <v>0</v>
      </c>
      <c r="AZ584" s="236">
        <v>0</v>
      </c>
      <c r="BA584" s="236">
        <v>0</v>
      </c>
      <c r="BB584" s="236">
        <v>0</v>
      </c>
      <c r="BC584" s="236">
        <v>0</v>
      </c>
      <c r="BD584" s="236">
        <v>0</v>
      </c>
      <c r="BE584" s="236">
        <v>0</v>
      </c>
      <c r="BF584" s="236">
        <v>0</v>
      </c>
      <c r="BG584" s="236">
        <v>0</v>
      </c>
      <c r="BH584" s="236">
        <v>0</v>
      </c>
      <c r="BI584" s="236">
        <v>0</v>
      </c>
      <c r="BJ584" s="236">
        <v>0</v>
      </c>
      <c r="BK584" s="236">
        <v>0</v>
      </c>
      <c r="BL584" s="236">
        <v>0</v>
      </c>
      <c r="BM584" s="236">
        <v>0</v>
      </c>
      <c r="BN584" s="236">
        <v>0</v>
      </c>
      <c r="BO584" s="236">
        <v>0</v>
      </c>
      <c r="BP584" s="236">
        <v>0</v>
      </c>
      <c r="BQ584" s="236">
        <v>0</v>
      </c>
      <c r="BR584" s="236">
        <v>0</v>
      </c>
      <c r="BS584" s="236">
        <v>0</v>
      </c>
      <c r="BT584" s="236">
        <v>0</v>
      </c>
      <c r="BU584" s="236">
        <v>0</v>
      </c>
      <c r="BV584" s="236">
        <v>0</v>
      </c>
      <c r="BW584" s="236">
        <v>0</v>
      </c>
      <c r="BX584" s="236">
        <v>0</v>
      </c>
      <c r="BY584" s="236">
        <v>0</v>
      </c>
      <c r="BZ584" s="236">
        <v>0</v>
      </c>
      <c r="CA584" s="236">
        <v>0</v>
      </c>
      <c r="CB584" s="236">
        <v>0</v>
      </c>
      <c r="CC584" s="236">
        <v>0</v>
      </c>
      <c r="CD584" s="236">
        <v>0</v>
      </c>
      <c r="CE584" s="236">
        <v>0</v>
      </c>
      <c r="CF584" s="236">
        <v>0</v>
      </c>
      <c r="CG584" s="236">
        <v>0</v>
      </c>
      <c r="CH584" s="236">
        <v>0</v>
      </c>
      <c r="CI584" s="236">
        <v>0</v>
      </c>
      <c r="CJ584" s="236">
        <v>0</v>
      </c>
      <c r="CK584" s="236">
        <v>0</v>
      </c>
      <c r="CL584" s="236">
        <v>0</v>
      </c>
      <c r="CM584" s="236">
        <v>0</v>
      </c>
      <c r="CN584" s="236">
        <v>0</v>
      </c>
      <c r="CO584" s="236">
        <v>0</v>
      </c>
      <c r="CP584" s="236">
        <v>0</v>
      </c>
      <c r="CQ584" s="236">
        <v>0</v>
      </c>
      <c r="CR584" s="236">
        <v>0</v>
      </c>
      <c r="CS584" s="236">
        <v>0</v>
      </c>
      <c r="CT584" s="236">
        <v>0</v>
      </c>
      <c r="CU584" s="236">
        <v>0</v>
      </c>
      <c r="CV584" s="236">
        <v>0</v>
      </c>
      <c r="CW584" s="236">
        <v>0</v>
      </c>
      <c r="CX584" s="236">
        <v>0</v>
      </c>
      <c r="CY584" s="236">
        <v>0</v>
      </c>
      <c r="CZ584" s="236">
        <v>0</v>
      </c>
      <c r="DA584" s="236">
        <v>0</v>
      </c>
    </row>
    <row r="585" spans="1:105">
      <c r="A585" s="242" t="s">
        <v>1698</v>
      </c>
      <c r="B585" s="236">
        <v>0</v>
      </c>
      <c r="C585" s="236">
        <v>0</v>
      </c>
      <c r="D585" s="236">
        <v>0</v>
      </c>
      <c r="E585" s="236">
        <v>0</v>
      </c>
      <c r="F585" s="236">
        <v>0</v>
      </c>
      <c r="G585" s="236">
        <v>0</v>
      </c>
      <c r="H585" s="236">
        <v>0</v>
      </c>
      <c r="I585" s="236">
        <v>0</v>
      </c>
      <c r="J585" s="236">
        <v>0</v>
      </c>
      <c r="K585" s="236">
        <v>0</v>
      </c>
      <c r="L585" s="236">
        <v>0</v>
      </c>
      <c r="M585" s="236">
        <v>0</v>
      </c>
      <c r="N585" s="236">
        <v>0</v>
      </c>
      <c r="O585" s="236">
        <v>0</v>
      </c>
      <c r="P585" s="236">
        <v>0</v>
      </c>
      <c r="Q585" s="236">
        <v>0</v>
      </c>
      <c r="R585" s="236">
        <v>0</v>
      </c>
      <c r="S585" s="236">
        <v>0</v>
      </c>
      <c r="T585" s="236">
        <v>0</v>
      </c>
      <c r="U585" s="236">
        <v>0</v>
      </c>
      <c r="V585" s="236">
        <v>0</v>
      </c>
      <c r="W585" s="236">
        <v>0</v>
      </c>
      <c r="X585" s="236">
        <v>0</v>
      </c>
      <c r="Y585" s="236">
        <v>0</v>
      </c>
      <c r="Z585" s="236">
        <v>0</v>
      </c>
      <c r="AA585" s="236">
        <v>0</v>
      </c>
      <c r="AB585" s="236">
        <v>0</v>
      </c>
      <c r="AC585" s="236">
        <v>0</v>
      </c>
      <c r="AD585" s="236">
        <v>0</v>
      </c>
      <c r="AE585" s="236">
        <v>0</v>
      </c>
      <c r="AF585" s="236">
        <v>0</v>
      </c>
      <c r="AG585" s="236">
        <v>0</v>
      </c>
      <c r="AH585" s="236">
        <v>0</v>
      </c>
      <c r="AI585" s="236">
        <v>0</v>
      </c>
      <c r="AJ585" s="236">
        <v>0</v>
      </c>
      <c r="AK585" s="236">
        <v>-1316</v>
      </c>
      <c r="AL585" s="236">
        <v>-1316</v>
      </c>
      <c r="AM585" s="236">
        <v>-1315</v>
      </c>
      <c r="AN585" s="236">
        <v>-3947</v>
      </c>
      <c r="AO585" s="236">
        <v>-1316</v>
      </c>
      <c r="AP585" s="236">
        <v>-1316</v>
      </c>
      <c r="AQ585" s="236">
        <v>-1316</v>
      </c>
      <c r="AR585" s="236">
        <v>-1316</v>
      </c>
      <c r="AS585" s="236">
        <v>-1316</v>
      </c>
      <c r="AT585" s="236">
        <v>-1316</v>
      </c>
      <c r="AU585" s="236">
        <v>-1316</v>
      </c>
      <c r="AV585" s="236">
        <v>-1316</v>
      </c>
      <c r="AW585" s="236">
        <v>-1316</v>
      </c>
      <c r="AX585" s="236">
        <v>-1316</v>
      </c>
      <c r="AY585" s="236">
        <v>-1315</v>
      </c>
      <c r="AZ585" s="236">
        <v>-1316</v>
      </c>
      <c r="BA585" s="236">
        <v>-15791</v>
      </c>
      <c r="BB585" s="236">
        <v>-1316</v>
      </c>
      <c r="BC585" s="236">
        <v>-1316</v>
      </c>
      <c r="BD585" s="236">
        <v>-1316</v>
      </c>
      <c r="BE585" s="236">
        <v>-1316</v>
      </c>
      <c r="BF585" s="236">
        <v>-1316</v>
      </c>
      <c r="BG585" s="236">
        <v>-1316</v>
      </c>
      <c r="BH585" s="236">
        <v>-1316</v>
      </c>
      <c r="BI585" s="236">
        <v>-1316</v>
      </c>
      <c r="BJ585" s="236">
        <v>-1316</v>
      </c>
      <c r="BK585" s="236">
        <v>-1315</v>
      </c>
      <c r="BL585" s="236">
        <v>-1316</v>
      </c>
      <c r="BM585" s="236">
        <v>-1316</v>
      </c>
      <c r="BN585" s="236">
        <v>-15791</v>
      </c>
      <c r="BO585" s="236">
        <v>-1316</v>
      </c>
      <c r="BP585" s="236">
        <v>-1316</v>
      </c>
      <c r="BQ585" s="236">
        <v>-1316</v>
      </c>
      <c r="BR585" s="236">
        <v>-1316</v>
      </c>
      <c r="BS585" s="236">
        <v>-1316</v>
      </c>
      <c r="BT585" s="236">
        <v>-1316</v>
      </c>
      <c r="BU585" s="236">
        <v>-1316</v>
      </c>
      <c r="BV585" s="236">
        <v>-1316</v>
      </c>
      <c r="BW585" s="236">
        <v>-1315</v>
      </c>
      <c r="BX585" s="236">
        <v>-1316</v>
      </c>
      <c r="BY585" s="236">
        <v>-1316</v>
      </c>
      <c r="BZ585" s="236">
        <v>-1316</v>
      </c>
      <c r="CA585" s="236">
        <v>-15791</v>
      </c>
      <c r="CB585" s="236">
        <v>-1316</v>
      </c>
      <c r="CC585" s="236">
        <v>-1316</v>
      </c>
      <c r="CD585" s="236">
        <v>-1316</v>
      </c>
      <c r="CE585" s="236">
        <v>-1316</v>
      </c>
      <c r="CF585" s="236">
        <v>-1316</v>
      </c>
      <c r="CG585" s="236">
        <v>-1316</v>
      </c>
      <c r="CH585" s="236">
        <v>-1316</v>
      </c>
      <c r="CI585" s="236">
        <v>-1315</v>
      </c>
      <c r="CJ585" s="236">
        <v>-1316</v>
      </c>
      <c r="CK585" s="236">
        <v>-1316</v>
      </c>
      <c r="CL585" s="236">
        <v>-1316</v>
      </c>
      <c r="CM585" s="236">
        <v>-1316</v>
      </c>
      <c r="CN585" s="236">
        <v>-15791</v>
      </c>
      <c r="CO585" s="236">
        <v>-1316</v>
      </c>
      <c r="CP585" s="236">
        <v>-1316</v>
      </c>
      <c r="CQ585" s="236">
        <v>-1316</v>
      </c>
      <c r="CR585" s="236">
        <v>-1316</v>
      </c>
      <c r="CS585" s="236">
        <v>-1316</v>
      </c>
      <c r="CT585" s="236">
        <v>-1316</v>
      </c>
      <c r="CU585" s="236">
        <v>-1315</v>
      </c>
      <c r="CV585" s="236">
        <v>-1316</v>
      </c>
      <c r="CW585" s="236">
        <v>-1316</v>
      </c>
      <c r="CX585" s="236">
        <v>-1316</v>
      </c>
      <c r="CY585" s="236">
        <v>-1316</v>
      </c>
      <c r="CZ585" s="236">
        <v>-1316</v>
      </c>
      <c r="DA585" s="236">
        <v>-15791</v>
      </c>
    </row>
    <row r="587" spans="1:105">
      <c r="A587" s="245" t="s">
        <v>1699</v>
      </c>
    </row>
    <row r="588" spans="1:105">
      <c r="A588" s="242" t="s">
        <v>1700</v>
      </c>
      <c r="B588" s="236">
        <v>0</v>
      </c>
      <c r="C588" s="236">
        <v>0</v>
      </c>
      <c r="D588" s="236">
        <v>0</v>
      </c>
      <c r="E588" s="236">
        <v>0</v>
      </c>
      <c r="F588" s="236">
        <v>0</v>
      </c>
      <c r="G588" s="236">
        <v>0</v>
      </c>
      <c r="H588" s="236">
        <v>0</v>
      </c>
      <c r="I588" s="236">
        <v>0</v>
      </c>
      <c r="J588" s="236">
        <v>0</v>
      </c>
      <c r="K588" s="236">
        <v>0</v>
      </c>
      <c r="L588" s="236">
        <v>0</v>
      </c>
      <c r="M588" s="236">
        <v>0</v>
      </c>
      <c r="N588" s="236">
        <v>0</v>
      </c>
      <c r="O588" s="236">
        <v>0</v>
      </c>
      <c r="P588" s="236">
        <v>0</v>
      </c>
      <c r="Q588" s="236">
        <v>0</v>
      </c>
      <c r="R588" s="236">
        <v>0</v>
      </c>
      <c r="S588" s="236">
        <v>0</v>
      </c>
      <c r="T588" s="236">
        <v>0</v>
      </c>
      <c r="U588" s="236">
        <v>0</v>
      </c>
      <c r="V588" s="236">
        <v>0</v>
      </c>
      <c r="W588" s="236">
        <v>0</v>
      </c>
      <c r="X588" s="236">
        <v>0</v>
      </c>
      <c r="Y588" s="236">
        <v>0</v>
      </c>
      <c r="Z588" s="236">
        <v>0</v>
      </c>
      <c r="AA588" s="236">
        <v>0</v>
      </c>
      <c r="AB588" s="236">
        <v>0</v>
      </c>
      <c r="AC588" s="236">
        <v>0</v>
      </c>
      <c r="AD588" s="236">
        <v>0</v>
      </c>
      <c r="AE588" s="236">
        <v>0</v>
      </c>
      <c r="AF588" s="236">
        <v>0</v>
      </c>
      <c r="AG588" s="236">
        <v>0</v>
      </c>
      <c r="AH588" s="236">
        <v>0</v>
      </c>
      <c r="AI588" s="236">
        <v>0</v>
      </c>
      <c r="AJ588" s="236">
        <v>0</v>
      </c>
      <c r="AK588" s="236">
        <v>241689</v>
      </c>
      <c r="AL588" s="236">
        <v>241689</v>
      </c>
      <c r="AM588" s="236">
        <v>241689</v>
      </c>
      <c r="AN588" s="236">
        <v>241689</v>
      </c>
      <c r="AO588" s="236">
        <v>241689</v>
      </c>
      <c r="AP588" s="236">
        <v>241689</v>
      </c>
      <c r="AQ588" s="236">
        <v>241689</v>
      </c>
      <c r="AR588" s="236">
        <v>241689</v>
      </c>
      <c r="AS588" s="236">
        <v>241689</v>
      </c>
      <c r="AT588" s="236">
        <v>241689</v>
      </c>
      <c r="AU588" s="236">
        <v>241689</v>
      </c>
      <c r="AV588" s="236">
        <v>241689</v>
      </c>
      <c r="AW588" s="236">
        <v>241689</v>
      </c>
      <c r="AX588" s="236">
        <v>241689</v>
      </c>
      <c r="AY588" s="236">
        <v>241689</v>
      </c>
      <c r="AZ588" s="236">
        <v>241689</v>
      </c>
      <c r="BA588" s="236">
        <v>241689</v>
      </c>
      <c r="BB588" s="236">
        <v>241689</v>
      </c>
      <c r="BC588" s="236">
        <v>241689</v>
      </c>
      <c r="BD588" s="236">
        <v>241689</v>
      </c>
      <c r="BE588" s="236">
        <v>241689</v>
      </c>
      <c r="BF588" s="236">
        <v>241689</v>
      </c>
      <c r="BG588" s="236">
        <v>241689</v>
      </c>
      <c r="BH588" s="236">
        <v>241689</v>
      </c>
      <c r="BI588" s="236">
        <v>241689</v>
      </c>
      <c r="BJ588" s="236">
        <v>241689</v>
      </c>
      <c r="BK588" s="236">
        <v>241689</v>
      </c>
      <c r="BL588" s="236">
        <v>241689</v>
      </c>
      <c r="BM588" s="236">
        <v>241689</v>
      </c>
      <c r="BN588" s="236">
        <v>241689</v>
      </c>
      <c r="BO588" s="236">
        <v>241689</v>
      </c>
      <c r="BP588" s="236">
        <v>241689</v>
      </c>
      <c r="BQ588" s="236">
        <v>241689</v>
      </c>
      <c r="BR588" s="236">
        <v>241689</v>
      </c>
      <c r="BS588" s="236">
        <v>241689</v>
      </c>
      <c r="BT588" s="236">
        <v>241689</v>
      </c>
      <c r="BU588" s="236">
        <v>241689</v>
      </c>
      <c r="BV588" s="236">
        <v>241689</v>
      </c>
      <c r="BW588" s="236">
        <v>241689</v>
      </c>
      <c r="BX588" s="236">
        <v>241689</v>
      </c>
      <c r="BY588" s="236">
        <v>241689</v>
      </c>
      <c r="BZ588" s="236">
        <v>241689</v>
      </c>
      <c r="CA588" s="236">
        <v>241689</v>
      </c>
      <c r="CB588" s="236">
        <v>241689</v>
      </c>
      <c r="CC588" s="236">
        <v>241689</v>
      </c>
      <c r="CD588" s="236">
        <v>241689</v>
      </c>
      <c r="CE588" s="236">
        <v>241689</v>
      </c>
      <c r="CF588" s="236">
        <v>241689</v>
      </c>
      <c r="CG588" s="236">
        <v>241689</v>
      </c>
      <c r="CH588" s="236">
        <v>241689</v>
      </c>
      <c r="CI588" s="236">
        <v>241689</v>
      </c>
      <c r="CJ588" s="236">
        <v>241689</v>
      </c>
      <c r="CK588" s="236">
        <v>241689</v>
      </c>
      <c r="CL588" s="236">
        <v>241689</v>
      </c>
      <c r="CM588" s="236">
        <v>241689</v>
      </c>
      <c r="CN588" s="236">
        <v>241689</v>
      </c>
      <c r="CO588" s="236">
        <v>241689</v>
      </c>
      <c r="CP588" s="236">
        <v>241689</v>
      </c>
      <c r="CQ588" s="236">
        <v>241689</v>
      </c>
      <c r="CR588" s="236">
        <v>241689</v>
      </c>
      <c r="CS588" s="236">
        <v>241689</v>
      </c>
      <c r="CT588" s="236">
        <v>241689</v>
      </c>
      <c r="CU588" s="236">
        <v>241689</v>
      </c>
      <c r="CV588" s="236">
        <v>241689</v>
      </c>
      <c r="CW588" s="236">
        <v>241689</v>
      </c>
      <c r="CX588" s="236">
        <v>241689</v>
      </c>
      <c r="CY588" s="236">
        <v>241689</v>
      </c>
      <c r="CZ588" s="236">
        <v>241689</v>
      </c>
      <c r="DA588" s="236">
        <v>241689</v>
      </c>
    </row>
    <row r="589" spans="1:105">
      <c r="A589" s="242" t="s">
        <v>1701</v>
      </c>
      <c r="B589" s="236">
        <v>0</v>
      </c>
      <c r="C589" s="236">
        <v>0</v>
      </c>
      <c r="D589" s="236">
        <v>0</v>
      </c>
      <c r="E589" s="236">
        <v>0</v>
      </c>
      <c r="F589" s="236">
        <v>0</v>
      </c>
      <c r="G589" s="236">
        <v>0</v>
      </c>
      <c r="H589" s="236">
        <v>0</v>
      </c>
      <c r="I589" s="236">
        <v>0</v>
      </c>
      <c r="J589" s="236">
        <v>0</v>
      </c>
      <c r="K589" s="236">
        <v>0</v>
      </c>
      <c r="L589" s="236">
        <v>0</v>
      </c>
      <c r="M589" s="236">
        <v>0</v>
      </c>
      <c r="N589" s="236">
        <v>0</v>
      </c>
      <c r="O589" s="236">
        <v>0</v>
      </c>
      <c r="P589" s="236">
        <v>0</v>
      </c>
      <c r="Q589" s="236">
        <v>0</v>
      </c>
      <c r="R589" s="236">
        <v>0</v>
      </c>
      <c r="S589" s="236">
        <v>0</v>
      </c>
      <c r="T589" s="236">
        <v>0</v>
      </c>
      <c r="U589" s="236">
        <v>0</v>
      </c>
      <c r="V589" s="236">
        <v>0</v>
      </c>
      <c r="W589" s="236">
        <v>0</v>
      </c>
      <c r="X589" s="236">
        <v>0</v>
      </c>
      <c r="Y589" s="236">
        <v>0</v>
      </c>
      <c r="Z589" s="236">
        <v>0</v>
      </c>
      <c r="AA589" s="236">
        <v>0</v>
      </c>
      <c r="AB589" s="236">
        <v>0</v>
      </c>
      <c r="AC589" s="236">
        <v>0</v>
      </c>
      <c r="AD589" s="236">
        <v>0</v>
      </c>
      <c r="AE589" s="236">
        <v>0</v>
      </c>
      <c r="AF589" s="236">
        <v>0</v>
      </c>
      <c r="AG589" s="236">
        <v>0</v>
      </c>
      <c r="AH589" s="236">
        <v>0</v>
      </c>
      <c r="AI589" s="236">
        <v>0</v>
      </c>
      <c r="AJ589" s="236">
        <v>0</v>
      </c>
      <c r="AK589" s="236">
        <v>-241689</v>
      </c>
      <c r="AL589" s="236">
        <v>0</v>
      </c>
      <c r="AM589" s="236">
        <v>0</v>
      </c>
      <c r="AN589" s="236">
        <v>0</v>
      </c>
      <c r="AO589" s="236">
        <v>0</v>
      </c>
      <c r="AP589" s="236">
        <v>0</v>
      </c>
      <c r="AQ589" s="236">
        <v>0</v>
      </c>
      <c r="AR589" s="236">
        <v>0</v>
      </c>
      <c r="AS589" s="236">
        <v>0</v>
      </c>
      <c r="AT589" s="236">
        <v>0</v>
      </c>
      <c r="AU589" s="236">
        <v>0</v>
      </c>
      <c r="AV589" s="236">
        <v>0</v>
      </c>
      <c r="AW589" s="236">
        <v>0</v>
      </c>
      <c r="AX589" s="236">
        <v>0</v>
      </c>
      <c r="AY589" s="236">
        <v>0</v>
      </c>
      <c r="AZ589" s="236">
        <v>0</v>
      </c>
      <c r="BA589" s="236">
        <v>0</v>
      </c>
      <c r="BB589" s="236">
        <v>0</v>
      </c>
      <c r="BC589" s="236">
        <v>0</v>
      </c>
      <c r="BD589" s="236">
        <v>0</v>
      </c>
      <c r="BE589" s="236">
        <v>0</v>
      </c>
      <c r="BF589" s="236">
        <v>0</v>
      </c>
      <c r="BG589" s="236">
        <v>0</v>
      </c>
      <c r="BH589" s="236">
        <v>0</v>
      </c>
      <c r="BI589" s="236">
        <v>0</v>
      </c>
      <c r="BJ589" s="236">
        <v>0</v>
      </c>
      <c r="BK589" s="236">
        <v>0</v>
      </c>
      <c r="BL589" s="236">
        <v>0</v>
      </c>
      <c r="BM589" s="236">
        <v>0</v>
      </c>
      <c r="BN589" s="236">
        <v>0</v>
      </c>
      <c r="BO589" s="236">
        <v>0</v>
      </c>
      <c r="BP589" s="236">
        <v>0</v>
      </c>
      <c r="BQ589" s="236">
        <v>0</v>
      </c>
      <c r="BR589" s="236">
        <v>0</v>
      </c>
      <c r="BS589" s="236">
        <v>0</v>
      </c>
      <c r="BT589" s="236">
        <v>0</v>
      </c>
      <c r="BU589" s="236">
        <v>0</v>
      </c>
      <c r="BV589" s="236">
        <v>0</v>
      </c>
      <c r="BW589" s="236">
        <v>0</v>
      </c>
      <c r="BX589" s="236">
        <v>0</v>
      </c>
      <c r="BY589" s="236">
        <v>0</v>
      </c>
      <c r="BZ589" s="236">
        <v>0</v>
      </c>
      <c r="CA589" s="236">
        <v>0</v>
      </c>
      <c r="CB589" s="236">
        <v>0</v>
      </c>
      <c r="CC589" s="236">
        <v>0</v>
      </c>
      <c r="CD589" s="236">
        <v>0</v>
      </c>
      <c r="CE589" s="236">
        <v>0</v>
      </c>
      <c r="CF589" s="236">
        <v>0</v>
      </c>
      <c r="CG589" s="236">
        <v>0</v>
      </c>
      <c r="CH589" s="236">
        <v>0</v>
      </c>
      <c r="CI589" s="236">
        <v>0</v>
      </c>
      <c r="CJ589" s="236">
        <v>0</v>
      </c>
      <c r="CK589" s="236">
        <v>0</v>
      </c>
      <c r="CL589" s="236">
        <v>0</v>
      </c>
      <c r="CM589" s="236">
        <v>0</v>
      </c>
      <c r="CN589" s="236">
        <v>0</v>
      </c>
      <c r="CO589" s="236">
        <v>0</v>
      </c>
      <c r="CP589" s="236">
        <v>0</v>
      </c>
      <c r="CQ589" s="236">
        <v>0</v>
      </c>
      <c r="CR589" s="236">
        <v>0</v>
      </c>
      <c r="CS589" s="236">
        <v>0</v>
      </c>
      <c r="CT589" s="236">
        <v>0</v>
      </c>
      <c r="CU589" s="236">
        <v>0</v>
      </c>
      <c r="CV589" s="236">
        <v>0</v>
      </c>
      <c r="CW589" s="236">
        <v>0</v>
      </c>
      <c r="CX589" s="236">
        <v>0</v>
      </c>
      <c r="CY589" s="236">
        <v>0</v>
      </c>
      <c r="CZ589" s="236">
        <v>0</v>
      </c>
      <c r="DA589" s="236">
        <v>0</v>
      </c>
    </row>
    <row r="590" spans="1:105">
      <c r="A590" s="242" t="s">
        <v>1702</v>
      </c>
      <c r="B590" s="236">
        <v>0</v>
      </c>
      <c r="C590" s="236">
        <v>0</v>
      </c>
      <c r="D590" s="236">
        <v>0</v>
      </c>
      <c r="E590" s="236">
        <v>0</v>
      </c>
      <c r="F590" s="236">
        <v>0</v>
      </c>
      <c r="G590" s="236">
        <v>0</v>
      </c>
      <c r="H590" s="236">
        <v>0</v>
      </c>
      <c r="I590" s="236">
        <v>0</v>
      </c>
      <c r="J590" s="236">
        <v>0</v>
      </c>
      <c r="K590" s="236">
        <v>0</v>
      </c>
      <c r="L590" s="236">
        <v>0</v>
      </c>
      <c r="M590" s="236">
        <v>0</v>
      </c>
      <c r="N590" s="236">
        <v>0</v>
      </c>
      <c r="O590" s="236">
        <v>0</v>
      </c>
      <c r="P590" s="236">
        <v>0</v>
      </c>
      <c r="Q590" s="236">
        <v>0</v>
      </c>
      <c r="R590" s="236">
        <v>0</v>
      </c>
      <c r="S590" s="236">
        <v>0</v>
      </c>
      <c r="T590" s="236">
        <v>0</v>
      </c>
      <c r="U590" s="236">
        <v>0</v>
      </c>
      <c r="V590" s="236">
        <v>0</v>
      </c>
      <c r="W590" s="236">
        <v>0</v>
      </c>
      <c r="X590" s="236">
        <v>0</v>
      </c>
      <c r="Y590" s="236">
        <v>0</v>
      </c>
      <c r="Z590" s="236">
        <v>0</v>
      </c>
      <c r="AA590" s="236">
        <v>0</v>
      </c>
      <c r="AB590" s="236">
        <v>0</v>
      </c>
      <c r="AC590" s="236">
        <v>0</v>
      </c>
      <c r="AD590" s="236">
        <v>0</v>
      </c>
      <c r="AE590" s="236">
        <v>0</v>
      </c>
      <c r="AF590" s="236">
        <v>0</v>
      </c>
      <c r="AG590" s="236">
        <v>0</v>
      </c>
      <c r="AH590" s="236">
        <v>0</v>
      </c>
      <c r="AI590" s="236">
        <v>0</v>
      </c>
      <c r="AJ590" s="236">
        <v>0</v>
      </c>
      <c r="AK590" s="236">
        <v>241689</v>
      </c>
      <c r="AL590" s="236">
        <v>0</v>
      </c>
      <c r="AM590" s="236">
        <v>0</v>
      </c>
      <c r="AN590" s="236">
        <v>0</v>
      </c>
      <c r="AO590" s="236">
        <v>0</v>
      </c>
      <c r="AP590" s="236">
        <v>0</v>
      </c>
      <c r="AQ590" s="236">
        <v>0</v>
      </c>
      <c r="AR590" s="236">
        <v>0</v>
      </c>
      <c r="AS590" s="236">
        <v>0</v>
      </c>
      <c r="AT590" s="236">
        <v>0</v>
      </c>
      <c r="AU590" s="236">
        <v>0</v>
      </c>
      <c r="AV590" s="236">
        <v>0</v>
      </c>
      <c r="AW590" s="236">
        <v>0</v>
      </c>
      <c r="AX590" s="236">
        <v>0</v>
      </c>
      <c r="AY590" s="236">
        <v>0</v>
      </c>
      <c r="AZ590" s="236">
        <v>0</v>
      </c>
      <c r="BA590" s="236">
        <v>0</v>
      </c>
      <c r="BB590" s="236">
        <v>0</v>
      </c>
      <c r="BC590" s="236">
        <v>0</v>
      </c>
      <c r="BD590" s="236">
        <v>0</v>
      </c>
      <c r="BE590" s="236">
        <v>0</v>
      </c>
      <c r="BF590" s="236">
        <v>0</v>
      </c>
      <c r="BG590" s="236">
        <v>0</v>
      </c>
      <c r="BH590" s="236">
        <v>0</v>
      </c>
      <c r="BI590" s="236">
        <v>0</v>
      </c>
      <c r="BJ590" s="236">
        <v>0</v>
      </c>
      <c r="BK590" s="236">
        <v>0</v>
      </c>
      <c r="BL590" s="236">
        <v>0</v>
      </c>
      <c r="BM590" s="236">
        <v>0</v>
      </c>
      <c r="BN590" s="236">
        <v>0</v>
      </c>
      <c r="BO590" s="236">
        <v>0</v>
      </c>
      <c r="BP590" s="236">
        <v>0</v>
      </c>
      <c r="BQ590" s="236">
        <v>0</v>
      </c>
      <c r="BR590" s="236">
        <v>0</v>
      </c>
      <c r="BS590" s="236">
        <v>0</v>
      </c>
      <c r="BT590" s="236">
        <v>0</v>
      </c>
      <c r="BU590" s="236">
        <v>0</v>
      </c>
      <c r="BV590" s="236">
        <v>0</v>
      </c>
      <c r="BW590" s="236">
        <v>0</v>
      </c>
      <c r="BX590" s="236">
        <v>0</v>
      </c>
      <c r="BY590" s="236">
        <v>0</v>
      </c>
      <c r="BZ590" s="236">
        <v>0</v>
      </c>
      <c r="CA590" s="236">
        <v>0</v>
      </c>
      <c r="CB590" s="236">
        <v>0</v>
      </c>
      <c r="CC590" s="236">
        <v>0</v>
      </c>
      <c r="CD590" s="236">
        <v>0</v>
      </c>
      <c r="CE590" s="236">
        <v>0</v>
      </c>
      <c r="CF590" s="236">
        <v>0</v>
      </c>
      <c r="CG590" s="236">
        <v>0</v>
      </c>
      <c r="CH590" s="236">
        <v>0</v>
      </c>
      <c r="CI590" s="236">
        <v>0</v>
      </c>
      <c r="CJ590" s="236">
        <v>0</v>
      </c>
      <c r="CK590" s="236">
        <v>0</v>
      </c>
      <c r="CL590" s="236">
        <v>0</v>
      </c>
      <c r="CM590" s="236">
        <v>0</v>
      </c>
      <c r="CN590" s="236">
        <v>0</v>
      </c>
      <c r="CO590" s="236">
        <v>0</v>
      </c>
      <c r="CP590" s="236">
        <v>0</v>
      </c>
      <c r="CQ590" s="236">
        <v>0</v>
      </c>
      <c r="CR590" s="236">
        <v>0</v>
      </c>
      <c r="CS590" s="236">
        <v>0</v>
      </c>
      <c r="CT590" s="236">
        <v>0</v>
      </c>
      <c r="CU590" s="236">
        <v>0</v>
      </c>
      <c r="CV590" s="236">
        <v>0</v>
      </c>
      <c r="CW590" s="236">
        <v>0</v>
      </c>
      <c r="CX590" s="236">
        <v>0</v>
      </c>
      <c r="CY590" s="236">
        <v>0</v>
      </c>
      <c r="CZ590" s="236">
        <v>0</v>
      </c>
      <c r="DA590" s="236">
        <v>0</v>
      </c>
    </row>
    <row r="591" spans="1:105">
      <c r="A591" s="242" t="s">
        <v>1703</v>
      </c>
      <c r="B591" s="236">
        <v>0</v>
      </c>
      <c r="C591" s="236">
        <v>0</v>
      </c>
      <c r="D591" s="236">
        <v>0</v>
      </c>
      <c r="E591" s="236">
        <v>0</v>
      </c>
      <c r="F591" s="236">
        <v>0</v>
      </c>
      <c r="G591" s="236">
        <v>0</v>
      </c>
      <c r="H591" s="236">
        <v>0</v>
      </c>
      <c r="I591" s="236">
        <v>0</v>
      </c>
      <c r="J591" s="236">
        <v>0</v>
      </c>
      <c r="K591" s="236">
        <v>0</v>
      </c>
      <c r="L591" s="236">
        <v>0</v>
      </c>
      <c r="M591" s="236">
        <v>0</v>
      </c>
      <c r="N591" s="236">
        <v>0</v>
      </c>
      <c r="O591" s="236">
        <v>0</v>
      </c>
      <c r="P591" s="236">
        <v>0</v>
      </c>
      <c r="Q591" s="236">
        <v>0</v>
      </c>
      <c r="R591" s="236">
        <v>0</v>
      </c>
      <c r="S591" s="236">
        <v>0</v>
      </c>
      <c r="T591" s="236">
        <v>0</v>
      </c>
      <c r="U591" s="236">
        <v>0</v>
      </c>
      <c r="V591" s="236">
        <v>0</v>
      </c>
      <c r="W591" s="236">
        <v>0</v>
      </c>
      <c r="X591" s="236">
        <v>0</v>
      </c>
      <c r="Y591" s="236">
        <v>0</v>
      </c>
      <c r="Z591" s="236">
        <v>0</v>
      </c>
      <c r="AA591" s="236">
        <v>0</v>
      </c>
      <c r="AB591" s="236">
        <v>0</v>
      </c>
      <c r="AC591" s="236">
        <v>0</v>
      </c>
      <c r="AD591" s="236">
        <v>0</v>
      </c>
      <c r="AE591" s="236">
        <v>0</v>
      </c>
      <c r="AF591" s="236">
        <v>0</v>
      </c>
      <c r="AG591" s="236">
        <v>0</v>
      </c>
      <c r="AH591" s="236">
        <v>0</v>
      </c>
      <c r="AI591" s="236">
        <v>0</v>
      </c>
      <c r="AJ591" s="236">
        <v>0</v>
      </c>
      <c r="AK591" s="236">
        <v>-4558</v>
      </c>
      <c r="AL591" s="236">
        <v>-5363</v>
      </c>
      <c r="AM591" s="236">
        <v>-6169</v>
      </c>
      <c r="AN591" s="236">
        <v>-6169</v>
      </c>
      <c r="AO591" s="236">
        <v>-6974</v>
      </c>
      <c r="AP591" s="236">
        <v>-7780</v>
      </c>
      <c r="AQ591" s="236">
        <v>-8586</v>
      </c>
      <c r="AR591" s="236">
        <v>-9391</v>
      </c>
      <c r="AS591" s="236">
        <v>-10197</v>
      </c>
      <c r="AT591" s="236">
        <v>-11003</v>
      </c>
      <c r="AU591" s="236">
        <v>-11808</v>
      </c>
      <c r="AV591" s="236">
        <v>-12614</v>
      </c>
      <c r="AW591" s="236">
        <v>-13420</v>
      </c>
      <c r="AX591" s="236">
        <v>-14225</v>
      </c>
      <c r="AY591" s="236">
        <v>-15031</v>
      </c>
      <c r="AZ591" s="236">
        <v>-15836</v>
      </c>
      <c r="BA591" s="236">
        <v>-15836</v>
      </c>
      <c r="BB591" s="236">
        <v>-16642</v>
      </c>
      <c r="BC591" s="236">
        <v>-17448</v>
      </c>
      <c r="BD591" s="236">
        <v>-18253</v>
      </c>
      <c r="BE591" s="236">
        <v>-19059</v>
      </c>
      <c r="BF591" s="236">
        <v>-19865</v>
      </c>
      <c r="BG591" s="236">
        <v>-20670</v>
      </c>
      <c r="BH591" s="236">
        <v>-21476</v>
      </c>
      <c r="BI591" s="236">
        <v>-22281</v>
      </c>
      <c r="BJ591" s="236">
        <v>-23087</v>
      </c>
      <c r="BK591" s="236">
        <v>-23893</v>
      </c>
      <c r="BL591" s="236">
        <v>-24698</v>
      </c>
      <c r="BM591" s="236">
        <v>-25504</v>
      </c>
      <c r="BN591" s="236">
        <v>-25504</v>
      </c>
      <c r="BO591" s="236">
        <v>-26310</v>
      </c>
      <c r="BP591" s="236">
        <v>-27115</v>
      </c>
      <c r="BQ591" s="236">
        <v>-27921</v>
      </c>
      <c r="BR591" s="236">
        <v>-28726</v>
      </c>
      <c r="BS591" s="236">
        <v>-29532</v>
      </c>
      <c r="BT591" s="236">
        <v>-30338</v>
      </c>
      <c r="BU591" s="236">
        <v>-31143</v>
      </c>
      <c r="BV591" s="236">
        <v>-31949</v>
      </c>
      <c r="BW591" s="236">
        <v>-32755</v>
      </c>
      <c r="BX591" s="236">
        <v>-33560</v>
      </c>
      <c r="BY591" s="236">
        <v>-34366</v>
      </c>
      <c r="BZ591" s="236">
        <v>-35172</v>
      </c>
      <c r="CA591" s="236">
        <v>-35172</v>
      </c>
      <c r="CB591" s="236">
        <v>-35977</v>
      </c>
      <c r="CC591" s="236">
        <v>-36783</v>
      </c>
      <c r="CD591" s="236">
        <v>-37588</v>
      </c>
      <c r="CE591" s="236">
        <v>-38394</v>
      </c>
      <c r="CF591" s="236">
        <v>-39200</v>
      </c>
      <c r="CG591" s="236">
        <v>-40005</v>
      </c>
      <c r="CH591" s="236">
        <v>-40811</v>
      </c>
      <c r="CI591" s="236">
        <v>-41617</v>
      </c>
      <c r="CJ591" s="236">
        <v>-42422</v>
      </c>
      <c r="CK591" s="236">
        <v>-43228</v>
      </c>
      <c r="CL591" s="236">
        <v>-44033</v>
      </c>
      <c r="CM591" s="236">
        <v>-44839</v>
      </c>
      <c r="CN591" s="236">
        <v>-44839</v>
      </c>
      <c r="CO591" s="236">
        <v>-45645</v>
      </c>
      <c r="CP591" s="236">
        <v>-46450</v>
      </c>
      <c r="CQ591" s="236">
        <v>-47256</v>
      </c>
      <c r="CR591" s="236">
        <v>-48062</v>
      </c>
      <c r="CS591" s="236">
        <v>-48867</v>
      </c>
      <c r="CT591" s="236">
        <v>-49673</v>
      </c>
      <c r="CU591" s="236">
        <v>-50478</v>
      </c>
      <c r="CV591" s="236">
        <v>-51284</v>
      </c>
      <c r="CW591" s="236">
        <v>-52090</v>
      </c>
      <c r="CX591" s="236">
        <v>-52895</v>
      </c>
      <c r="CY591" s="236">
        <v>-53701</v>
      </c>
      <c r="CZ591" s="236">
        <v>-54507</v>
      </c>
      <c r="DA591" s="236">
        <v>-54507</v>
      </c>
    </row>
    <row r="592" spans="1:105">
      <c r="A592" s="242" t="s">
        <v>1704</v>
      </c>
      <c r="B592" s="236">
        <v>0</v>
      </c>
      <c r="C592" s="236">
        <v>0</v>
      </c>
      <c r="D592" s="236">
        <v>0</v>
      </c>
      <c r="E592" s="236">
        <v>0</v>
      </c>
      <c r="F592" s="236">
        <v>0</v>
      </c>
      <c r="G592" s="236">
        <v>0</v>
      </c>
      <c r="H592" s="236">
        <v>0</v>
      </c>
      <c r="I592" s="236">
        <v>0</v>
      </c>
      <c r="J592" s="236">
        <v>0</v>
      </c>
      <c r="K592" s="236">
        <v>0</v>
      </c>
      <c r="L592" s="236">
        <v>0</v>
      </c>
      <c r="M592" s="236">
        <v>0</v>
      </c>
      <c r="N592" s="236">
        <v>0</v>
      </c>
      <c r="O592" s="236">
        <v>0</v>
      </c>
      <c r="P592" s="236">
        <v>0</v>
      </c>
      <c r="Q592" s="236">
        <v>0</v>
      </c>
      <c r="R592" s="236">
        <v>0</v>
      </c>
      <c r="S592" s="236">
        <v>0</v>
      </c>
      <c r="T592" s="236">
        <v>0</v>
      </c>
      <c r="U592" s="236">
        <v>0</v>
      </c>
      <c r="V592" s="236">
        <v>0</v>
      </c>
      <c r="W592" s="236">
        <v>0</v>
      </c>
      <c r="X592" s="236">
        <v>0</v>
      </c>
      <c r="Y592" s="236">
        <v>0</v>
      </c>
      <c r="Z592" s="236">
        <v>0</v>
      </c>
      <c r="AA592" s="236">
        <v>0</v>
      </c>
      <c r="AB592" s="236">
        <v>0</v>
      </c>
      <c r="AC592" s="236">
        <v>0</v>
      </c>
      <c r="AD592" s="236">
        <v>0</v>
      </c>
      <c r="AE592" s="236">
        <v>0</v>
      </c>
      <c r="AF592" s="236">
        <v>0</v>
      </c>
      <c r="AG592" s="236">
        <v>0</v>
      </c>
      <c r="AH592" s="236">
        <v>0</v>
      </c>
      <c r="AI592" s="236">
        <v>0</v>
      </c>
      <c r="AJ592" s="236">
        <v>0</v>
      </c>
      <c r="AK592" s="236">
        <v>4558</v>
      </c>
      <c r="AL592" s="236">
        <v>805</v>
      </c>
      <c r="AM592" s="236">
        <v>806</v>
      </c>
      <c r="AN592" s="236">
        <v>806</v>
      </c>
      <c r="AO592" s="236">
        <v>805</v>
      </c>
      <c r="AP592" s="236">
        <v>806</v>
      </c>
      <c r="AQ592" s="236">
        <v>806</v>
      </c>
      <c r="AR592" s="236">
        <v>805</v>
      </c>
      <c r="AS592" s="236">
        <v>806</v>
      </c>
      <c r="AT592" s="236">
        <v>806</v>
      </c>
      <c r="AU592" s="236">
        <v>805</v>
      </c>
      <c r="AV592" s="236">
        <v>806</v>
      </c>
      <c r="AW592" s="236">
        <v>806</v>
      </c>
      <c r="AX592" s="236">
        <v>805</v>
      </c>
      <c r="AY592" s="236">
        <v>806</v>
      </c>
      <c r="AZ592" s="236">
        <v>805</v>
      </c>
      <c r="BA592" s="236">
        <v>805</v>
      </c>
      <c r="BB592" s="236">
        <v>806</v>
      </c>
      <c r="BC592" s="236">
        <v>806</v>
      </c>
      <c r="BD592" s="236">
        <v>805</v>
      </c>
      <c r="BE592" s="236">
        <v>806</v>
      </c>
      <c r="BF592" s="236">
        <v>806</v>
      </c>
      <c r="BG592" s="236">
        <v>805</v>
      </c>
      <c r="BH592" s="236">
        <v>806</v>
      </c>
      <c r="BI592" s="236">
        <v>805</v>
      </c>
      <c r="BJ592" s="236">
        <v>806</v>
      </c>
      <c r="BK592" s="236">
        <v>806</v>
      </c>
      <c r="BL592" s="236">
        <v>805</v>
      </c>
      <c r="BM592" s="236">
        <v>806</v>
      </c>
      <c r="BN592" s="236">
        <v>806</v>
      </c>
      <c r="BO592" s="236">
        <v>806</v>
      </c>
      <c r="BP592" s="236">
        <v>805</v>
      </c>
      <c r="BQ592" s="236">
        <v>806</v>
      </c>
      <c r="BR592" s="236">
        <v>805</v>
      </c>
      <c r="BS592" s="236">
        <v>806</v>
      </c>
      <c r="BT592" s="236">
        <v>806</v>
      </c>
      <c r="BU592" s="236">
        <v>805</v>
      </c>
      <c r="BV592" s="236">
        <v>806</v>
      </c>
      <c r="BW592" s="236">
        <v>806</v>
      </c>
      <c r="BX592" s="236">
        <v>805</v>
      </c>
      <c r="BY592" s="236">
        <v>806</v>
      </c>
      <c r="BZ592" s="236">
        <v>806</v>
      </c>
      <c r="CA592" s="236">
        <v>806</v>
      </c>
      <c r="CB592" s="236">
        <v>805</v>
      </c>
      <c r="CC592" s="236">
        <v>806</v>
      </c>
      <c r="CD592" s="236">
        <v>805</v>
      </c>
      <c r="CE592" s="236">
        <v>806</v>
      </c>
      <c r="CF592" s="236">
        <v>806</v>
      </c>
      <c r="CG592" s="236">
        <v>805</v>
      </c>
      <c r="CH592" s="236">
        <v>806</v>
      </c>
      <c r="CI592" s="236">
        <v>806</v>
      </c>
      <c r="CJ592" s="236">
        <v>805</v>
      </c>
      <c r="CK592" s="236">
        <v>806</v>
      </c>
      <c r="CL592" s="236">
        <v>805</v>
      </c>
      <c r="CM592" s="236">
        <v>806</v>
      </c>
      <c r="CN592" s="236">
        <v>806</v>
      </c>
      <c r="CO592" s="236">
        <v>806</v>
      </c>
      <c r="CP592" s="236">
        <v>805</v>
      </c>
      <c r="CQ592" s="236">
        <v>806</v>
      </c>
      <c r="CR592" s="236">
        <v>806</v>
      </c>
      <c r="CS592" s="236">
        <v>805</v>
      </c>
      <c r="CT592" s="236">
        <v>806</v>
      </c>
      <c r="CU592" s="236">
        <v>805</v>
      </c>
      <c r="CV592" s="236">
        <v>806</v>
      </c>
      <c r="CW592" s="236">
        <v>806</v>
      </c>
      <c r="CX592" s="236">
        <v>805</v>
      </c>
      <c r="CY592" s="236">
        <v>806</v>
      </c>
      <c r="CZ592" s="236">
        <v>806</v>
      </c>
      <c r="DA592" s="236">
        <v>806</v>
      </c>
    </row>
    <row r="593" spans="1:105">
      <c r="A593" s="242" t="s">
        <v>1705</v>
      </c>
      <c r="B593" s="236">
        <v>0</v>
      </c>
      <c r="C593" s="236">
        <v>0</v>
      </c>
      <c r="D593" s="236">
        <v>0</v>
      </c>
      <c r="E593" s="236">
        <v>0</v>
      </c>
      <c r="F593" s="236">
        <v>0</v>
      </c>
      <c r="G593" s="236">
        <v>0</v>
      </c>
      <c r="H593" s="236">
        <v>0</v>
      </c>
      <c r="I593" s="236">
        <v>0</v>
      </c>
      <c r="J593" s="236">
        <v>0</v>
      </c>
      <c r="K593" s="236">
        <v>0</v>
      </c>
      <c r="L593" s="236">
        <v>0</v>
      </c>
      <c r="M593" s="236">
        <v>0</v>
      </c>
      <c r="N593" s="236">
        <v>0</v>
      </c>
      <c r="O593" s="236">
        <v>0</v>
      </c>
      <c r="P593" s="236">
        <v>0</v>
      </c>
      <c r="Q593" s="236">
        <v>0</v>
      </c>
      <c r="R593" s="236">
        <v>0</v>
      </c>
      <c r="S593" s="236">
        <v>0</v>
      </c>
      <c r="T593" s="236">
        <v>0</v>
      </c>
      <c r="U593" s="236">
        <v>0</v>
      </c>
      <c r="V593" s="236">
        <v>0</v>
      </c>
      <c r="W593" s="236">
        <v>0</v>
      </c>
      <c r="X593" s="236">
        <v>0</v>
      </c>
      <c r="Y593" s="236">
        <v>0</v>
      </c>
      <c r="Z593" s="236">
        <v>0</v>
      </c>
      <c r="AA593" s="236">
        <v>0</v>
      </c>
      <c r="AB593" s="236">
        <v>0</v>
      </c>
      <c r="AC593" s="236">
        <v>0</v>
      </c>
      <c r="AD593" s="236">
        <v>0</v>
      </c>
      <c r="AE593" s="236">
        <v>0</v>
      </c>
      <c r="AF593" s="236">
        <v>0</v>
      </c>
      <c r="AG593" s="236">
        <v>0</v>
      </c>
      <c r="AH593" s="236">
        <v>0</v>
      </c>
      <c r="AI593" s="236">
        <v>0</v>
      </c>
      <c r="AJ593" s="236">
        <v>0</v>
      </c>
      <c r="AK593" s="236">
        <v>-3752</v>
      </c>
      <c r="AL593" s="236">
        <v>0</v>
      </c>
      <c r="AM593" s="236">
        <v>0</v>
      </c>
      <c r="AN593" s="236">
        <v>0</v>
      </c>
      <c r="AO593" s="236">
        <v>0</v>
      </c>
      <c r="AP593" s="236">
        <v>0</v>
      </c>
      <c r="AQ593" s="236">
        <v>0</v>
      </c>
      <c r="AR593" s="236">
        <v>0</v>
      </c>
      <c r="AS593" s="236">
        <v>0</v>
      </c>
      <c r="AT593" s="236">
        <v>0</v>
      </c>
      <c r="AU593" s="236">
        <v>0</v>
      </c>
      <c r="AV593" s="236">
        <v>0</v>
      </c>
      <c r="AW593" s="236">
        <v>0</v>
      </c>
      <c r="AX593" s="236">
        <v>0</v>
      </c>
      <c r="AY593" s="236">
        <v>0</v>
      </c>
      <c r="AZ593" s="236">
        <v>0</v>
      </c>
      <c r="BA593" s="236">
        <v>0</v>
      </c>
      <c r="BB593" s="236">
        <v>0</v>
      </c>
      <c r="BC593" s="236">
        <v>0</v>
      </c>
      <c r="BD593" s="236">
        <v>0</v>
      </c>
      <c r="BE593" s="236">
        <v>0</v>
      </c>
      <c r="BF593" s="236">
        <v>0</v>
      </c>
      <c r="BG593" s="236">
        <v>0</v>
      </c>
      <c r="BH593" s="236">
        <v>0</v>
      </c>
      <c r="BI593" s="236">
        <v>0</v>
      </c>
      <c r="BJ593" s="236">
        <v>0</v>
      </c>
      <c r="BK593" s="236">
        <v>0</v>
      </c>
      <c r="BL593" s="236">
        <v>0</v>
      </c>
      <c r="BM593" s="236">
        <v>0</v>
      </c>
      <c r="BN593" s="236">
        <v>0</v>
      </c>
      <c r="BO593" s="236">
        <v>0</v>
      </c>
      <c r="BP593" s="236">
        <v>0</v>
      </c>
      <c r="BQ593" s="236">
        <v>0</v>
      </c>
      <c r="BR593" s="236">
        <v>0</v>
      </c>
      <c r="BS593" s="236">
        <v>0</v>
      </c>
      <c r="BT593" s="236">
        <v>0</v>
      </c>
      <c r="BU593" s="236">
        <v>0</v>
      </c>
      <c r="BV593" s="236">
        <v>0</v>
      </c>
      <c r="BW593" s="236">
        <v>0</v>
      </c>
      <c r="BX593" s="236">
        <v>0</v>
      </c>
      <c r="BY593" s="236">
        <v>0</v>
      </c>
      <c r="BZ593" s="236">
        <v>0</v>
      </c>
      <c r="CA593" s="236">
        <v>0</v>
      </c>
      <c r="CB593" s="236">
        <v>0</v>
      </c>
      <c r="CC593" s="236">
        <v>0</v>
      </c>
      <c r="CD593" s="236">
        <v>0</v>
      </c>
      <c r="CE593" s="236">
        <v>0</v>
      </c>
      <c r="CF593" s="236">
        <v>0</v>
      </c>
      <c r="CG593" s="236">
        <v>0</v>
      </c>
      <c r="CH593" s="236">
        <v>0</v>
      </c>
      <c r="CI593" s="236">
        <v>0</v>
      </c>
      <c r="CJ593" s="236">
        <v>0</v>
      </c>
      <c r="CK593" s="236">
        <v>0</v>
      </c>
      <c r="CL593" s="236">
        <v>0</v>
      </c>
      <c r="CM593" s="236">
        <v>0</v>
      </c>
      <c r="CN593" s="236">
        <v>0</v>
      </c>
      <c r="CO593" s="236">
        <v>0</v>
      </c>
      <c r="CP593" s="236">
        <v>0</v>
      </c>
      <c r="CQ593" s="236">
        <v>0</v>
      </c>
      <c r="CR593" s="236">
        <v>0</v>
      </c>
      <c r="CS593" s="236">
        <v>0</v>
      </c>
      <c r="CT593" s="236">
        <v>0</v>
      </c>
      <c r="CU593" s="236">
        <v>0</v>
      </c>
      <c r="CV593" s="236">
        <v>0</v>
      </c>
      <c r="CW593" s="236">
        <v>0</v>
      </c>
      <c r="CX593" s="236">
        <v>0</v>
      </c>
      <c r="CY593" s="236">
        <v>0</v>
      </c>
      <c r="CZ593" s="236">
        <v>0</v>
      </c>
      <c r="DA593" s="236">
        <v>0</v>
      </c>
    </row>
    <row r="594" spans="1:105">
      <c r="A594" s="242" t="s">
        <v>1706</v>
      </c>
      <c r="B594" s="236">
        <v>0</v>
      </c>
      <c r="C594" s="236">
        <v>0</v>
      </c>
      <c r="D594" s="236">
        <v>0</v>
      </c>
      <c r="E594" s="236">
        <v>0</v>
      </c>
      <c r="F594" s="236">
        <v>0</v>
      </c>
      <c r="G594" s="236">
        <v>0</v>
      </c>
      <c r="H594" s="236">
        <v>0</v>
      </c>
      <c r="I594" s="236">
        <v>0</v>
      </c>
      <c r="J594" s="236">
        <v>0</v>
      </c>
      <c r="K594" s="236">
        <v>0</v>
      </c>
      <c r="L594" s="236">
        <v>0</v>
      </c>
      <c r="M594" s="236">
        <v>0</v>
      </c>
      <c r="N594" s="236">
        <v>0</v>
      </c>
      <c r="O594" s="236">
        <v>0</v>
      </c>
      <c r="P594" s="236">
        <v>0</v>
      </c>
      <c r="Q594" s="236">
        <v>0</v>
      </c>
      <c r="R594" s="236">
        <v>0</v>
      </c>
      <c r="S594" s="236">
        <v>0</v>
      </c>
      <c r="T594" s="236">
        <v>0</v>
      </c>
      <c r="U594" s="236">
        <v>0</v>
      </c>
      <c r="V594" s="236">
        <v>0</v>
      </c>
      <c r="W594" s="236">
        <v>0</v>
      </c>
      <c r="X594" s="236">
        <v>0</v>
      </c>
      <c r="Y594" s="236">
        <v>0</v>
      </c>
      <c r="Z594" s="236">
        <v>0</v>
      </c>
      <c r="AA594" s="236">
        <v>0</v>
      </c>
      <c r="AB594" s="236">
        <v>0</v>
      </c>
      <c r="AC594" s="236">
        <v>0</v>
      </c>
      <c r="AD594" s="236">
        <v>0</v>
      </c>
      <c r="AE594" s="236">
        <v>0</v>
      </c>
      <c r="AF594" s="236">
        <v>0</v>
      </c>
      <c r="AG594" s="236">
        <v>0</v>
      </c>
      <c r="AH594" s="236">
        <v>0</v>
      </c>
      <c r="AI594" s="236">
        <v>0</v>
      </c>
      <c r="AJ594" s="236">
        <v>0</v>
      </c>
      <c r="AK594" s="236">
        <v>806</v>
      </c>
      <c r="AL594" s="236">
        <v>805</v>
      </c>
      <c r="AM594" s="236">
        <v>806</v>
      </c>
      <c r="AN594" s="236">
        <v>806</v>
      </c>
      <c r="AO594" s="236">
        <v>805</v>
      </c>
      <c r="AP594" s="236">
        <v>806</v>
      </c>
      <c r="AQ594" s="236">
        <v>806</v>
      </c>
      <c r="AR594" s="236">
        <v>805</v>
      </c>
      <c r="AS594" s="236">
        <v>806</v>
      </c>
      <c r="AT594" s="236">
        <v>806</v>
      </c>
      <c r="AU594" s="236">
        <v>805</v>
      </c>
      <c r="AV594" s="236">
        <v>806</v>
      </c>
      <c r="AW594" s="236">
        <v>806</v>
      </c>
      <c r="AX594" s="236">
        <v>805</v>
      </c>
      <c r="AY594" s="236">
        <v>806</v>
      </c>
      <c r="AZ594" s="236">
        <v>805</v>
      </c>
      <c r="BA594" s="236">
        <v>805</v>
      </c>
      <c r="BB594" s="236">
        <v>806</v>
      </c>
      <c r="BC594" s="236">
        <v>806</v>
      </c>
      <c r="BD594" s="236">
        <v>805</v>
      </c>
      <c r="BE594" s="236">
        <v>806</v>
      </c>
      <c r="BF594" s="236">
        <v>806</v>
      </c>
      <c r="BG594" s="236">
        <v>805</v>
      </c>
      <c r="BH594" s="236">
        <v>806</v>
      </c>
      <c r="BI594" s="236">
        <v>805</v>
      </c>
      <c r="BJ594" s="236">
        <v>806</v>
      </c>
      <c r="BK594" s="236">
        <v>806</v>
      </c>
      <c r="BL594" s="236">
        <v>805</v>
      </c>
      <c r="BM594" s="236">
        <v>806</v>
      </c>
      <c r="BN594" s="236">
        <v>806</v>
      </c>
      <c r="BO594" s="236">
        <v>806</v>
      </c>
      <c r="BP594" s="236">
        <v>805</v>
      </c>
      <c r="BQ594" s="236">
        <v>806</v>
      </c>
      <c r="BR594" s="236">
        <v>805</v>
      </c>
      <c r="BS594" s="236">
        <v>806</v>
      </c>
      <c r="BT594" s="236">
        <v>806</v>
      </c>
      <c r="BU594" s="236">
        <v>805</v>
      </c>
      <c r="BV594" s="236">
        <v>806</v>
      </c>
      <c r="BW594" s="236">
        <v>806</v>
      </c>
      <c r="BX594" s="236">
        <v>805</v>
      </c>
      <c r="BY594" s="236">
        <v>806</v>
      </c>
      <c r="BZ594" s="236">
        <v>806</v>
      </c>
      <c r="CA594" s="236">
        <v>806</v>
      </c>
      <c r="CB594" s="236">
        <v>805</v>
      </c>
      <c r="CC594" s="236">
        <v>806</v>
      </c>
      <c r="CD594" s="236">
        <v>805</v>
      </c>
      <c r="CE594" s="236">
        <v>806</v>
      </c>
      <c r="CF594" s="236">
        <v>806</v>
      </c>
      <c r="CG594" s="236">
        <v>805</v>
      </c>
      <c r="CH594" s="236">
        <v>806</v>
      </c>
      <c r="CI594" s="236">
        <v>806</v>
      </c>
      <c r="CJ594" s="236">
        <v>805</v>
      </c>
      <c r="CK594" s="236">
        <v>806</v>
      </c>
      <c r="CL594" s="236">
        <v>805</v>
      </c>
      <c r="CM594" s="236">
        <v>806</v>
      </c>
      <c r="CN594" s="236">
        <v>806</v>
      </c>
      <c r="CO594" s="236">
        <v>806</v>
      </c>
      <c r="CP594" s="236">
        <v>805</v>
      </c>
      <c r="CQ594" s="236">
        <v>806</v>
      </c>
      <c r="CR594" s="236">
        <v>806</v>
      </c>
      <c r="CS594" s="236">
        <v>805</v>
      </c>
      <c r="CT594" s="236">
        <v>806</v>
      </c>
      <c r="CU594" s="236">
        <v>805</v>
      </c>
      <c r="CV594" s="236">
        <v>806</v>
      </c>
      <c r="CW594" s="236">
        <v>806</v>
      </c>
      <c r="CX594" s="236">
        <v>805</v>
      </c>
      <c r="CY594" s="236">
        <v>806</v>
      </c>
      <c r="CZ594" s="236">
        <v>806</v>
      </c>
      <c r="DA594" s="236">
        <v>806</v>
      </c>
    </row>
    <row r="596" spans="1:105">
      <c r="A596" s="245" t="s">
        <v>1707</v>
      </c>
    </row>
    <row r="597" spans="1:105">
      <c r="A597" s="242" t="s">
        <v>1708</v>
      </c>
      <c r="B597" s="236">
        <v>1</v>
      </c>
      <c r="C597" s="236">
        <v>1</v>
      </c>
      <c r="D597" s="236">
        <v>1</v>
      </c>
      <c r="E597" s="236">
        <v>1</v>
      </c>
      <c r="F597" s="236">
        <v>1</v>
      </c>
      <c r="G597" s="236">
        <v>1</v>
      </c>
      <c r="H597" s="236">
        <v>1</v>
      </c>
      <c r="I597" s="236">
        <v>1</v>
      </c>
      <c r="J597" s="236">
        <v>1</v>
      </c>
      <c r="K597" s="236">
        <v>1</v>
      </c>
      <c r="L597" s="236">
        <v>1</v>
      </c>
      <c r="M597" s="236">
        <v>1</v>
      </c>
      <c r="N597" s="236">
        <v>12</v>
      </c>
      <c r="O597" s="236">
        <v>1</v>
      </c>
      <c r="P597" s="236">
        <v>1</v>
      </c>
      <c r="Q597" s="236">
        <v>1</v>
      </c>
      <c r="R597" s="236">
        <v>1</v>
      </c>
      <c r="S597" s="236">
        <v>1</v>
      </c>
      <c r="T597" s="236">
        <v>1</v>
      </c>
      <c r="U597" s="236">
        <v>1</v>
      </c>
      <c r="V597" s="236">
        <v>1</v>
      </c>
      <c r="W597" s="236">
        <v>1</v>
      </c>
      <c r="X597" s="236">
        <v>1</v>
      </c>
      <c r="Y597" s="236">
        <v>1</v>
      </c>
      <c r="Z597" s="236">
        <v>1</v>
      </c>
      <c r="AA597" s="236">
        <v>12</v>
      </c>
      <c r="AB597" s="236">
        <v>1</v>
      </c>
      <c r="AC597" s="236">
        <v>1</v>
      </c>
      <c r="AD597" s="236">
        <v>1</v>
      </c>
      <c r="AE597" s="236">
        <v>1</v>
      </c>
      <c r="AF597" s="236">
        <v>1</v>
      </c>
      <c r="AG597" s="236">
        <v>1</v>
      </c>
      <c r="AH597" s="236">
        <v>1</v>
      </c>
      <c r="AI597" s="236">
        <v>1</v>
      </c>
      <c r="AJ597" s="236">
        <v>1</v>
      </c>
      <c r="AK597" s="236">
        <v>1</v>
      </c>
      <c r="AL597" s="236">
        <v>1</v>
      </c>
      <c r="AM597" s="236">
        <v>1</v>
      </c>
      <c r="AN597" s="236">
        <v>12</v>
      </c>
      <c r="AO597" s="236">
        <v>1</v>
      </c>
      <c r="AP597" s="236">
        <v>1</v>
      </c>
      <c r="AQ597" s="236">
        <v>1</v>
      </c>
      <c r="AR597" s="236">
        <v>1</v>
      </c>
      <c r="AS597" s="236">
        <v>1</v>
      </c>
      <c r="AT597" s="236">
        <v>1</v>
      </c>
      <c r="AU597" s="236">
        <v>1</v>
      </c>
      <c r="AV597" s="236">
        <v>1</v>
      </c>
      <c r="AW597" s="236">
        <v>1</v>
      </c>
      <c r="AX597" s="236">
        <v>1</v>
      </c>
      <c r="AY597" s="236">
        <v>1</v>
      </c>
      <c r="AZ597" s="236">
        <v>1</v>
      </c>
      <c r="BA597" s="236">
        <v>12</v>
      </c>
      <c r="BB597" s="236">
        <v>1</v>
      </c>
      <c r="BC597" s="236">
        <v>1</v>
      </c>
      <c r="BD597" s="236">
        <v>1</v>
      </c>
      <c r="BE597" s="236">
        <v>1</v>
      </c>
      <c r="BF597" s="236">
        <v>1</v>
      </c>
      <c r="BG597" s="236">
        <v>1</v>
      </c>
      <c r="BH597" s="236">
        <v>1</v>
      </c>
      <c r="BI597" s="236">
        <v>1</v>
      </c>
      <c r="BJ597" s="236">
        <v>1</v>
      </c>
      <c r="BK597" s="236">
        <v>1</v>
      </c>
      <c r="BL597" s="236">
        <v>1</v>
      </c>
      <c r="BM597" s="236">
        <v>1</v>
      </c>
      <c r="BN597" s="236">
        <v>12</v>
      </c>
      <c r="BO597" s="236">
        <v>1</v>
      </c>
      <c r="BP597" s="236">
        <v>1</v>
      </c>
      <c r="BQ597" s="236">
        <v>1</v>
      </c>
      <c r="BR597" s="236">
        <v>1</v>
      </c>
      <c r="BS597" s="236">
        <v>1</v>
      </c>
      <c r="BT597" s="236">
        <v>1</v>
      </c>
      <c r="BU597" s="236">
        <v>1</v>
      </c>
      <c r="BV597" s="236">
        <v>1</v>
      </c>
      <c r="BW597" s="236">
        <v>1</v>
      </c>
      <c r="BX597" s="236">
        <v>1</v>
      </c>
      <c r="BY597" s="236">
        <v>1</v>
      </c>
      <c r="BZ597" s="236">
        <v>1</v>
      </c>
      <c r="CA597" s="236">
        <v>12</v>
      </c>
      <c r="CB597" s="236">
        <v>1</v>
      </c>
      <c r="CC597" s="236">
        <v>1</v>
      </c>
      <c r="CD597" s="236">
        <v>1</v>
      </c>
      <c r="CE597" s="236">
        <v>1</v>
      </c>
      <c r="CF597" s="236">
        <v>1</v>
      </c>
      <c r="CG597" s="236">
        <v>1</v>
      </c>
      <c r="CH597" s="236">
        <v>1</v>
      </c>
      <c r="CI597" s="236">
        <v>1</v>
      </c>
      <c r="CJ597" s="236">
        <v>1</v>
      </c>
      <c r="CK597" s="236">
        <v>1</v>
      </c>
      <c r="CL597" s="236">
        <v>1</v>
      </c>
      <c r="CM597" s="236">
        <v>1</v>
      </c>
      <c r="CN597" s="236">
        <v>12</v>
      </c>
      <c r="CO597" s="236">
        <v>1</v>
      </c>
      <c r="CP597" s="236">
        <v>1</v>
      </c>
      <c r="CQ597" s="236">
        <v>1</v>
      </c>
      <c r="CR597" s="236">
        <v>1</v>
      </c>
      <c r="CS597" s="236">
        <v>1</v>
      </c>
      <c r="CT597" s="236">
        <v>1</v>
      </c>
      <c r="CU597" s="236">
        <v>1</v>
      </c>
      <c r="CV597" s="236">
        <v>1</v>
      </c>
      <c r="CW597" s="236">
        <v>1</v>
      </c>
      <c r="CX597" s="236">
        <v>1</v>
      </c>
      <c r="CY597" s="236">
        <v>1</v>
      </c>
      <c r="CZ597" s="236">
        <v>1</v>
      </c>
      <c r="DA597" s="236">
        <v>12</v>
      </c>
    </row>
    <row r="598" spans="1:105">
      <c r="A598" s="242" t="s">
        <v>1709</v>
      </c>
      <c r="B598" s="236">
        <v>0</v>
      </c>
      <c r="C598" s="236">
        <v>0</v>
      </c>
      <c r="D598" s="236">
        <v>0</v>
      </c>
      <c r="E598" s="236">
        <v>0</v>
      </c>
      <c r="F598" s="236">
        <v>0</v>
      </c>
      <c r="G598" s="236">
        <v>0</v>
      </c>
      <c r="H598" s="236">
        <v>0</v>
      </c>
      <c r="I598" s="236">
        <v>0</v>
      </c>
      <c r="J598" s="236">
        <v>0</v>
      </c>
      <c r="K598" s="236">
        <v>0</v>
      </c>
      <c r="L598" s="236">
        <v>0</v>
      </c>
      <c r="M598" s="236">
        <v>0</v>
      </c>
      <c r="N598" s="236">
        <v>0</v>
      </c>
      <c r="O598" s="236">
        <v>0</v>
      </c>
      <c r="P598" s="236">
        <v>0</v>
      </c>
      <c r="Q598" s="236">
        <v>0</v>
      </c>
      <c r="R598" s="236">
        <v>0</v>
      </c>
      <c r="S598" s="236">
        <v>0</v>
      </c>
      <c r="T598" s="236">
        <v>0</v>
      </c>
      <c r="U598" s="236">
        <v>0</v>
      </c>
      <c r="V598" s="236">
        <v>0</v>
      </c>
      <c r="W598" s="236">
        <v>0</v>
      </c>
      <c r="X598" s="236">
        <v>0</v>
      </c>
      <c r="Y598" s="236">
        <v>0</v>
      </c>
      <c r="Z598" s="236">
        <v>0</v>
      </c>
      <c r="AA598" s="236">
        <v>0</v>
      </c>
      <c r="AB598" s="236">
        <v>0</v>
      </c>
      <c r="AC598" s="236">
        <v>0</v>
      </c>
      <c r="AD598" s="236">
        <v>-334083</v>
      </c>
      <c r="AE598" s="236">
        <v>-421581</v>
      </c>
      <c r="AF598" s="236">
        <v>-119989</v>
      </c>
      <c r="AG598" s="236">
        <v>-572052</v>
      </c>
      <c r="AH598" s="236">
        <v>-1088239</v>
      </c>
      <c r="AI598" s="236">
        <v>-605068</v>
      </c>
      <c r="AJ598" s="236">
        <v>286186</v>
      </c>
      <c r="AK598" s="236">
        <v>0</v>
      </c>
      <c r="AL598" s="236">
        <v>0</v>
      </c>
      <c r="AM598" s="236">
        <v>0</v>
      </c>
      <c r="AN598" s="236">
        <v>-2854826</v>
      </c>
      <c r="AO598" s="236">
        <v>0</v>
      </c>
      <c r="AP598" s="236">
        <v>0</v>
      </c>
      <c r="AQ598" s="236">
        <v>0</v>
      </c>
      <c r="AR598" s="236">
        <v>0</v>
      </c>
      <c r="AS598" s="236">
        <v>0</v>
      </c>
      <c r="AT598" s="236">
        <v>0</v>
      </c>
      <c r="AU598" s="236">
        <v>0</v>
      </c>
      <c r="AV598" s="236">
        <v>0</v>
      </c>
      <c r="AW598" s="236">
        <v>0</v>
      </c>
      <c r="AX598" s="236">
        <v>0</v>
      </c>
      <c r="AY598" s="236">
        <v>0</v>
      </c>
      <c r="AZ598" s="236">
        <v>0</v>
      </c>
      <c r="BA598" s="236">
        <v>0</v>
      </c>
      <c r="BB598" s="236">
        <v>0</v>
      </c>
      <c r="BC598" s="236">
        <v>0</v>
      </c>
      <c r="BD598" s="236">
        <v>0</v>
      </c>
      <c r="BE598" s="236">
        <v>0</v>
      </c>
      <c r="BF598" s="236">
        <v>0</v>
      </c>
      <c r="BG598" s="236">
        <v>0</v>
      </c>
      <c r="BH598" s="236">
        <v>0</v>
      </c>
      <c r="BI598" s="236">
        <v>0</v>
      </c>
      <c r="BJ598" s="236">
        <v>0</v>
      </c>
      <c r="BK598" s="236">
        <v>0</v>
      </c>
      <c r="BL598" s="236">
        <v>0</v>
      </c>
      <c r="BM598" s="236">
        <v>0</v>
      </c>
      <c r="BN598" s="236">
        <v>0</v>
      </c>
      <c r="BO598" s="236">
        <v>0</v>
      </c>
      <c r="BP598" s="236">
        <v>0</v>
      </c>
      <c r="BQ598" s="236">
        <v>0</v>
      </c>
      <c r="BR598" s="236">
        <v>0</v>
      </c>
      <c r="BS598" s="236">
        <v>0</v>
      </c>
      <c r="BT598" s="236">
        <v>0</v>
      </c>
      <c r="BU598" s="236">
        <v>0</v>
      </c>
      <c r="BV598" s="236">
        <v>0</v>
      </c>
      <c r="BW598" s="236">
        <v>0</v>
      </c>
      <c r="BX598" s="236">
        <v>0</v>
      </c>
      <c r="BY598" s="236">
        <v>0</v>
      </c>
      <c r="BZ598" s="236">
        <v>0</v>
      </c>
      <c r="CA598" s="236">
        <v>0</v>
      </c>
      <c r="CB598" s="236">
        <v>0</v>
      </c>
      <c r="CC598" s="236">
        <v>0</v>
      </c>
      <c r="CD598" s="236">
        <v>0</v>
      </c>
      <c r="CE598" s="236">
        <v>0</v>
      </c>
      <c r="CF598" s="236">
        <v>0</v>
      </c>
      <c r="CG598" s="236">
        <v>0</v>
      </c>
      <c r="CH598" s="236">
        <v>0</v>
      </c>
      <c r="CI598" s="236">
        <v>0</v>
      </c>
      <c r="CJ598" s="236">
        <v>0</v>
      </c>
      <c r="CK598" s="236">
        <v>0</v>
      </c>
      <c r="CL598" s="236">
        <v>0</v>
      </c>
      <c r="CM598" s="236">
        <v>0</v>
      </c>
      <c r="CN598" s="236">
        <v>0</v>
      </c>
      <c r="CO598" s="236">
        <v>0</v>
      </c>
      <c r="CP598" s="236">
        <v>0</v>
      </c>
      <c r="CQ598" s="236">
        <v>0</v>
      </c>
      <c r="CR598" s="236">
        <v>0</v>
      </c>
      <c r="CS598" s="236">
        <v>0</v>
      </c>
      <c r="CT598" s="236">
        <v>0</v>
      </c>
      <c r="CU598" s="236">
        <v>0</v>
      </c>
      <c r="CV598" s="236">
        <v>0</v>
      </c>
      <c r="CW598" s="236">
        <v>0</v>
      </c>
      <c r="CX598" s="236">
        <v>0</v>
      </c>
      <c r="CY598" s="236">
        <v>0</v>
      </c>
      <c r="CZ598" s="236">
        <v>0</v>
      </c>
      <c r="DA598" s="236">
        <v>0</v>
      </c>
    </row>
    <row r="599" spans="1:105">
      <c r="A599" s="242" t="s">
        <v>1710</v>
      </c>
      <c r="B599" s="236">
        <v>0</v>
      </c>
      <c r="C599" s="236">
        <v>0</v>
      </c>
      <c r="D599" s="236">
        <v>0</v>
      </c>
      <c r="E599" s="236">
        <v>0</v>
      </c>
      <c r="F599" s="236">
        <v>0</v>
      </c>
      <c r="G599" s="236">
        <v>0</v>
      </c>
      <c r="H599" s="236">
        <v>0</v>
      </c>
      <c r="I599" s="236">
        <v>0</v>
      </c>
      <c r="J599" s="236">
        <v>0</v>
      </c>
      <c r="K599" s="236">
        <v>0</v>
      </c>
      <c r="L599" s="236">
        <v>0</v>
      </c>
      <c r="M599" s="236">
        <v>0</v>
      </c>
      <c r="N599" s="236">
        <v>0</v>
      </c>
      <c r="O599" s="236">
        <v>0</v>
      </c>
      <c r="P599" s="236">
        <v>0</v>
      </c>
      <c r="Q599" s="236">
        <v>0</v>
      </c>
      <c r="R599" s="236">
        <v>0</v>
      </c>
      <c r="S599" s="236">
        <v>0</v>
      </c>
      <c r="T599" s="236">
        <v>0</v>
      </c>
      <c r="U599" s="236">
        <v>0</v>
      </c>
      <c r="V599" s="236">
        <v>0</v>
      </c>
      <c r="W599" s="236">
        <v>0</v>
      </c>
      <c r="X599" s="236">
        <v>0</v>
      </c>
      <c r="Y599" s="236">
        <v>0</v>
      </c>
      <c r="Z599" s="236">
        <v>0</v>
      </c>
      <c r="AA599" s="236">
        <v>0</v>
      </c>
      <c r="AB599" s="236">
        <v>0</v>
      </c>
      <c r="AC599" s="236">
        <v>0</v>
      </c>
      <c r="AD599" s="236">
        <v>0</v>
      </c>
      <c r="AE599" s="236">
        <v>0</v>
      </c>
      <c r="AF599" s="236">
        <v>0</v>
      </c>
      <c r="AG599" s="236">
        <v>0</v>
      </c>
      <c r="AH599" s="236">
        <v>0</v>
      </c>
      <c r="AI599" s="236">
        <v>0</v>
      </c>
      <c r="AJ599" s="236">
        <v>0</v>
      </c>
      <c r="AK599" s="236">
        <v>0</v>
      </c>
      <c r="AL599" s="236">
        <v>0</v>
      </c>
      <c r="AM599" s="236">
        <v>0</v>
      </c>
      <c r="AN599" s="236">
        <v>0</v>
      </c>
      <c r="AO599" s="236">
        <v>0</v>
      </c>
      <c r="AP599" s="236">
        <v>0</v>
      </c>
      <c r="AQ599" s="236">
        <v>0</v>
      </c>
      <c r="AR599" s="236">
        <v>0</v>
      </c>
      <c r="AS599" s="236">
        <v>0</v>
      </c>
      <c r="AT599" s="236">
        <v>0</v>
      </c>
      <c r="AU599" s="236">
        <v>0</v>
      </c>
      <c r="AV599" s="236">
        <v>0</v>
      </c>
      <c r="AW599" s="236">
        <v>0</v>
      </c>
      <c r="AX599" s="236">
        <v>0</v>
      </c>
      <c r="AY599" s="236">
        <v>0</v>
      </c>
      <c r="AZ599" s="236">
        <v>0</v>
      </c>
      <c r="BA599" s="236">
        <v>0</v>
      </c>
      <c r="BB599" s="236">
        <v>0</v>
      </c>
      <c r="BC599" s="236">
        <v>0</v>
      </c>
      <c r="BD599" s="236">
        <v>0</v>
      </c>
      <c r="BE599" s="236">
        <v>0</v>
      </c>
      <c r="BF599" s="236">
        <v>0</v>
      </c>
      <c r="BG599" s="236">
        <v>0</v>
      </c>
      <c r="BH599" s="236">
        <v>0</v>
      </c>
      <c r="BI599" s="236">
        <v>0</v>
      </c>
      <c r="BJ599" s="236">
        <v>0</v>
      </c>
      <c r="BK599" s="236">
        <v>0</v>
      </c>
      <c r="BL599" s="236">
        <v>0</v>
      </c>
      <c r="BM599" s="236">
        <v>0</v>
      </c>
      <c r="BN599" s="236">
        <v>0</v>
      </c>
      <c r="BO599" s="236">
        <v>0</v>
      </c>
      <c r="BP599" s="236">
        <v>0</v>
      </c>
      <c r="BQ599" s="236">
        <v>0</v>
      </c>
      <c r="BR599" s="236">
        <v>0</v>
      </c>
      <c r="BS599" s="236">
        <v>0</v>
      </c>
      <c r="BT599" s="236">
        <v>0</v>
      </c>
      <c r="BU599" s="236">
        <v>0</v>
      </c>
      <c r="BV599" s="236">
        <v>0</v>
      </c>
      <c r="BW599" s="236">
        <v>0</v>
      </c>
      <c r="BX599" s="236">
        <v>0</v>
      </c>
      <c r="BY599" s="236">
        <v>0</v>
      </c>
      <c r="BZ599" s="236">
        <v>0</v>
      </c>
      <c r="CA599" s="236">
        <v>0</v>
      </c>
      <c r="CB599" s="236">
        <v>0</v>
      </c>
      <c r="CC599" s="236">
        <v>0</v>
      </c>
      <c r="CD599" s="236">
        <v>0</v>
      </c>
      <c r="CE599" s="236">
        <v>0</v>
      </c>
      <c r="CF599" s="236">
        <v>0</v>
      </c>
      <c r="CG599" s="236">
        <v>0</v>
      </c>
      <c r="CH599" s="236">
        <v>0</v>
      </c>
      <c r="CI599" s="236">
        <v>0</v>
      </c>
      <c r="CJ599" s="236">
        <v>0</v>
      </c>
      <c r="CK599" s="236">
        <v>0</v>
      </c>
      <c r="CL599" s="236">
        <v>0</v>
      </c>
      <c r="CM599" s="236">
        <v>0</v>
      </c>
      <c r="CN599" s="236">
        <v>0</v>
      </c>
      <c r="CO599" s="236">
        <v>0</v>
      </c>
      <c r="CP599" s="236">
        <v>0</v>
      </c>
      <c r="CQ599" s="236">
        <v>0</v>
      </c>
      <c r="CR599" s="236">
        <v>0</v>
      </c>
      <c r="CS599" s="236">
        <v>0</v>
      </c>
      <c r="CT599" s="236">
        <v>0</v>
      </c>
      <c r="CU599" s="236">
        <v>0</v>
      </c>
      <c r="CV599" s="236">
        <v>0</v>
      </c>
      <c r="CW599" s="236">
        <v>0</v>
      </c>
      <c r="CX599" s="236">
        <v>0</v>
      </c>
      <c r="CY599" s="236">
        <v>0</v>
      </c>
      <c r="CZ599" s="236">
        <v>0</v>
      </c>
      <c r="DA599" s="236">
        <v>0</v>
      </c>
    </row>
    <row r="600" spans="1:105">
      <c r="A600" s="242" t="s">
        <v>1711</v>
      </c>
      <c r="B600" s="236">
        <v>0</v>
      </c>
      <c r="C600" s="236">
        <v>0</v>
      </c>
      <c r="D600" s="236">
        <v>0</v>
      </c>
      <c r="E600" s="236">
        <v>0</v>
      </c>
      <c r="F600" s="236">
        <v>0</v>
      </c>
      <c r="G600" s="236">
        <v>0</v>
      </c>
      <c r="H600" s="236">
        <v>0</v>
      </c>
      <c r="I600" s="236">
        <v>0</v>
      </c>
      <c r="J600" s="236">
        <v>0</v>
      </c>
      <c r="K600" s="236">
        <v>0</v>
      </c>
      <c r="L600" s="236">
        <v>0</v>
      </c>
      <c r="M600" s="236">
        <v>0</v>
      </c>
      <c r="N600" s="236">
        <v>0</v>
      </c>
      <c r="O600" s="236">
        <v>0</v>
      </c>
      <c r="P600" s="236">
        <v>0</v>
      </c>
      <c r="Q600" s="236">
        <v>0</v>
      </c>
      <c r="R600" s="236">
        <v>0</v>
      </c>
      <c r="S600" s="236">
        <v>0</v>
      </c>
      <c r="T600" s="236">
        <v>0</v>
      </c>
      <c r="U600" s="236">
        <v>0</v>
      </c>
      <c r="V600" s="236">
        <v>0</v>
      </c>
      <c r="W600" s="236">
        <v>0</v>
      </c>
      <c r="X600" s="236">
        <v>0</v>
      </c>
      <c r="Y600" s="236">
        <v>0</v>
      </c>
      <c r="Z600" s="236">
        <v>0</v>
      </c>
      <c r="AA600" s="236">
        <v>0</v>
      </c>
      <c r="AB600" s="236">
        <v>0</v>
      </c>
      <c r="AC600" s="236">
        <v>0</v>
      </c>
      <c r="AD600" s="236">
        <v>0</v>
      </c>
      <c r="AE600" s="236">
        <v>0</v>
      </c>
      <c r="AF600" s="236">
        <v>0</v>
      </c>
      <c r="AG600" s="236">
        <v>0</v>
      </c>
      <c r="AH600" s="236">
        <v>0</v>
      </c>
      <c r="AI600" s="236">
        <v>0</v>
      </c>
      <c r="AJ600" s="236">
        <v>0</v>
      </c>
      <c r="AK600" s="236">
        <v>0</v>
      </c>
      <c r="AL600" s="236">
        <v>0</v>
      </c>
      <c r="AM600" s="236">
        <v>0</v>
      </c>
      <c r="AN600" s="236">
        <v>0</v>
      </c>
      <c r="AO600" s="236">
        <v>0</v>
      </c>
      <c r="AP600" s="236">
        <v>0</v>
      </c>
      <c r="AQ600" s="236">
        <v>0</v>
      </c>
      <c r="AR600" s="236">
        <v>0</v>
      </c>
      <c r="AS600" s="236">
        <v>0</v>
      </c>
      <c r="AT600" s="236">
        <v>0</v>
      </c>
      <c r="AU600" s="236">
        <v>0</v>
      </c>
      <c r="AV600" s="236">
        <v>0</v>
      </c>
      <c r="AW600" s="236">
        <v>0</v>
      </c>
      <c r="AX600" s="236">
        <v>0</v>
      </c>
      <c r="AY600" s="236">
        <v>0</v>
      </c>
      <c r="AZ600" s="236">
        <v>0</v>
      </c>
      <c r="BA600" s="236">
        <v>0</v>
      </c>
      <c r="BB600" s="236">
        <v>0</v>
      </c>
      <c r="BC600" s="236">
        <v>0</v>
      </c>
      <c r="BD600" s="236">
        <v>0</v>
      </c>
      <c r="BE600" s="236">
        <v>0</v>
      </c>
      <c r="BF600" s="236">
        <v>0</v>
      </c>
      <c r="BG600" s="236">
        <v>0</v>
      </c>
      <c r="BH600" s="236">
        <v>0</v>
      </c>
      <c r="BI600" s="236">
        <v>0</v>
      </c>
      <c r="BJ600" s="236">
        <v>0</v>
      </c>
      <c r="BK600" s="236">
        <v>0</v>
      </c>
      <c r="BL600" s="236">
        <v>0</v>
      </c>
      <c r="BM600" s="236">
        <v>0</v>
      </c>
      <c r="BN600" s="236">
        <v>0</v>
      </c>
      <c r="BO600" s="236">
        <v>0</v>
      </c>
      <c r="BP600" s="236">
        <v>0</v>
      </c>
      <c r="BQ600" s="236">
        <v>0</v>
      </c>
      <c r="BR600" s="236">
        <v>0</v>
      </c>
      <c r="BS600" s="236">
        <v>0</v>
      </c>
      <c r="BT600" s="236">
        <v>0</v>
      </c>
      <c r="BU600" s="236">
        <v>0</v>
      </c>
      <c r="BV600" s="236">
        <v>0</v>
      </c>
      <c r="BW600" s="236">
        <v>0</v>
      </c>
      <c r="BX600" s="236">
        <v>0</v>
      </c>
      <c r="BY600" s="236">
        <v>0</v>
      </c>
      <c r="BZ600" s="236">
        <v>0</v>
      </c>
      <c r="CA600" s="236">
        <v>0</v>
      </c>
      <c r="CB600" s="236">
        <v>0</v>
      </c>
      <c r="CC600" s="236">
        <v>0</v>
      </c>
      <c r="CD600" s="236">
        <v>0</v>
      </c>
      <c r="CE600" s="236">
        <v>0</v>
      </c>
      <c r="CF600" s="236">
        <v>0</v>
      </c>
      <c r="CG600" s="236">
        <v>0</v>
      </c>
      <c r="CH600" s="236">
        <v>0</v>
      </c>
      <c r="CI600" s="236">
        <v>0</v>
      </c>
      <c r="CJ600" s="236">
        <v>0</v>
      </c>
      <c r="CK600" s="236">
        <v>0</v>
      </c>
      <c r="CL600" s="236">
        <v>0</v>
      </c>
      <c r="CM600" s="236">
        <v>0</v>
      </c>
      <c r="CN600" s="236">
        <v>0</v>
      </c>
      <c r="CO600" s="236">
        <v>0</v>
      </c>
      <c r="CP600" s="236">
        <v>0</v>
      </c>
      <c r="CQ600" s="236">
        <v>0</v>
      </c>
      <c r="CR600" s="236">
        <v>0</v>
      </c>
      <c r="CS600" s="236">
        <v>0</v>
      </c>
      <c r="CT600" s="236">
        <v>0</v>
      </c>
      <c r="CU600" s="236">
        <v>0</v>
      </c>
      <c r="CV600" s="236">
        <v>0</v>
      </c>
      <c r="CW600" s="236">
        <v>0</v>
      </c>
      <c r="CX600" s="236">
        <v>0</v>
      </c>
      <c r="CY600" s="236">
        <v>0</v>
      </c>
      <c r="CZ600" s="236">
        <v>0</v>
      </c>
      <c r="DA600" s="236">
        <v>0</v>
      </c>
    </row>
    <row r="601" spans="1:105">
      <c r="A601" s="242" t="s">
        <v>1712</v>
      </c>
      <c r="B601" s="236">
        <v>0</v>
      </c>
      <c r="C601" s="236">
        <v>0</v>
      </c>
      <c r="D601" s="236">
        <v>0</v>
      </c>
      <c r="E601" s="236">
        <v>0</v>
      </c>
      <c r="F601" s="236">
        <v>0</v>
      </c>
      <c r="G601" s="236">
        <v>0</v>
      </c>
      <c r="H601" s="236">
        <v>0</v>
      </c>
      <c r="I601" s="236">
        <v>0</v>
      </c>
      <c r="J601" s="236">
        <v>0</v>
      </c>
      <c r="K601" s="236">
        <v>0</v>
      </c>
      <c r="L601" s="236">
        <v>0</v>
      </c>
      <c r="M601" s="236">
        <v>0</v>
      </c>
      <c r="N601" s="236">
        <v>0</v>
      </c>
      <c r="O601" s="236">
        <v>0</v>
      </c>
      <c r="P601" s="236">
        <v>0</v>
      </c>
      <c r="Q601" s="236">
        <v>0</v>
      </c>
      <c r="R601" s="236">
        <v>0</v>
      </c>
      <c r="S601" s="236">
        <v>0</v>
      </c>
      <c r="T601" s="236">
        <v>0</v>
      </c>
      <c r="U601" s="236">
        <v>0</v>
      </c>
      <c r="V601" s="236">
        <v>0</v>
      </c>
      <c r="W601" s="236">
        <v>0</v>
      </c>
      <c r="X601" s="236">
        <v>0</v>
      </c>
      <c r="Y601" s="236">
        <v>0</v>
      </c>
      <c r="Z601" s="236">
        <v>0</v>
      </c>
      <c r="AA601" s="236">
        <v>0</v>
      </c>
      <c r="AB601" s="236">
        <v>0</v>
      </c>
      <c r="AC601" s="236">
        <v>0</v>
      </c>
      <c r="AD601" s="236">
        <v>0</v>
      </c>
      <c r="AE601" s="236">
        <v>0</v>
      </c>
      <c r="AF601" s="236">
        <v>0</v>
      </c>
      <c r="AG601" s="236">
        <v>0</v>
      </c>
      <c r="AH601" s="236">
        <v>0</v>
      </c>
      <c r="AI601" s="236">
        <v>0</v>
      </c>
      <c r="AJ601" s="236">
        <v>0</v>
      </c>
      <c r="AK601" s="236">
        <v>0</v>
      </c>
      <c r="AL601" s="236">
        <v>0</v>
      </c>
      <c r="AM601" s="236">
        <v>0</v>
      </c>
      <c r="AN601" s="236">
        <v>0</v>
      </c>
      <c r="AO601" s="236">
        <v>0</v>
      </c>
      <c r="AP601" s="236">
        <v>0</v>
      </c>
      <c r="AQ601" s="236">
        <v>0</v>
      </c>
      <c r="AR601" s="236">
        <v>0</v>
      </c>
      <c r="AS601" s="236">
        <v>0</v>
      </c>
      <c r="AT601" s="236">
        <v>0</v>
      </c>
      <c r="AU601" s="236">
        <v>0</v>
      </c>
      <c r="AV601" s="236">
        <v>0</v>
      </c>
      <c r="AW601" s="236">
        <v>0</v>
      </c>
      <c r="AX601" s="236">
        <v>0</v>
      </c>
      <c r="AY601" s="236">
        <v>0</v>
      </c>
      <c r="AZ601" s="236">
        <v>0</v>
      </c>
      <c r="BA601" s="236">
        <v>0</v>
      </c>
      <c r="BB601" s="236">
        <v>0</v>
      </c>
      <c r="BC601" s="236">
        <v>0</v>
      </c>
      <c r="BD601" s="236">
        <v>0</v>
      </c>
      <c r="BE601" s="236">
        <v>0</v>
      </c>
      <c r="BF601" s="236">
        <v>0</v>
      </c>
      <c r="BG601" s="236">
        <v>0</v>
      </c>
      <c r="BH601" s="236">
        <v>0</v>
      </c>
      <c r="BI601" s="236">
        <v>0</v>
      </c>
      <c r="BJ601" s="236">
        <v>0</v>
      </c>
      <c r="BK601" s="236">
        <v>0</v>
      </c>
      <c r="BL601" s="236">
        <v>0</v>
      </c>
      <c r="BM601" s="236">
        <v>0</v>
      </c>
      <c r="BN601" s="236">
        <v>0</v>
      </c>
      <c r="BO601" s="236">
        <v>0</v>
      </c>
      <c r="BP601" s="236">
        <v>0</v>
      </c>
      <c r="BQ601" s="236">
        <v>0</v>
      </c>
      <c r="BR601" s="236">
        <v>0</v>
      </c>
      <c r="BS601" s="236">
        <v>0</v>
      </c>
      <c r="BT601" s="236">
        <v>0</v>
      </c>
      <c r="BU601" s="236">
        <v>0</v>
      </c>
      <c r="BV601" s="236">
        <v>0</v>
      </c>
      <c r="BW601" s="236">
        <v>0</v>
      </c>
      <c r="BX601" s="236">
        <v>0</v>
      </c>
      <c r="BY601" s="236">
        <v>0</v>
      </c>
      <c r="BZ601" s="236">
        <v>0</v>
      </c>
      <c r="CA601" s="236">
        <v>0</v>
      </c>
      <c r="CB601" s="236">
        <v>0</v>
      </c>
      <c r="CC601" s="236">
        <v>0</v>
      </c>
      <c r="CD601" s="236">
        <v>0</v>
      </c>
      <c r="CE601" s="236">
        <v>0</v>
      </c>
      <c r="CF601" s="236">
        <v>0</v>
      </c>
      <c r="CG601" s="236">
        <v>0</v>
      </c>
      <c r="CH601" s="236">
        <v>0</v>
      </c>
      <c r="CI601" s="236">
        <v>0</v>
      </c>
      <c r="CJ601" s="236">
        <v>0</v>
      </c>
      <c r="CK601" s="236">
        <v>0</v>
      </c>
      <c r="CL601" s="236">
        <v>0</v>
      </c>
      <c r="CM601" s="236">
        <v>0</v>
      </c>
      <c r="CN601" s="236">
        <v>0</v>
      </c>
      <c r="CO601" s="236">
        <v>0</v>
      </c>
      <c r="CP601" s="236">
        <v>0</v>
      </c>
      <c r="CQ601" s="236">
        <v>0</v>
      </c>
      <c r="CR601" s="236">
        <v>0</v>
      </c>
      <c r="CS601" s="236">
        <v>0</v>
      </c>
      <c r="CT601" s="236">
        <v>0</v>
      </c>
      <c r="CU601" s="236">
        <v>0</v>
      </c>
      <c r="CV601" s="236">
        <v>0</v>
      </c>
      <c r="CW601" s="236">
        <v>0</v>
      </c>
      <c r="CX601" s="236">
        <v>0</v>
      </c>
      <c r="CY601" s="236">
        <v>0</v>
      </c>
      <c r="CZ601" s="236">
        <v>0</v>
      </c>
      <c r="DA601" s="236">
        <v>0</v>
      </c>
    </row>
    <row r="602" spans="1:105">
      <c r="A602" s="242" t="s">
        <v>1713</v>
      </c>
      <c r="B602" s="236">
        <v>0</v>
      </c>
      <c r="C602" s="236">
        <v>0</v>
      </c>
      <c r="D602" s="236">
        <v>0</v>
      </c>
      <c r="E602" s="236">
        <v>0</v>
      </c>
      <c r="F602" s="236">
        <v>0</v>
      </c>
      <c r="G602" s="236">
        <v>0</v>
      </c>
      <c r="H602" s="236">
        <v>0</v>
      </c>
      <c r="I602" s="236">
        <v>0</v>
      </c>
      <c r="J602" s="236">
        <v>0</v>
      </c>
      <c r="K602" s="236">
        <v>0</v>
      </c>
      <c r="L602" s="236">
        <v>0</v>
      </c>
      <c r="M602" s="236">
        <v>0</v>
      </c>
      <c r="N602" s="236">
        <v>0</v>
      </c>
      <c r="O602" s="236">
        <v>0</v>
      </c>
      <c r="P602" s="236">
        <v>0</v>
      </c>
      <c r="Q602" s="236">
        <v>0</v>
      </c>
      <c r="R602" s="236">
        <v>0</v>
      </c>
      <c r="S602" s="236">
        <v>0</v>
      </c>
      <c r="T602" s="236">
        <v>0</v>
      </c>
      <c r="U602" s="236">
        <v>0</v>
      </c>
      <c r="V602" s="236">
        <v>0</v>
      </c>
      <c r="W602" s="236">
        <v>0</v>
      </c>
      <c r="X602" s="236">
        <v>0</v>
      </c>
      <c r="Y602" s="236">
        <v>0</v>
      </c>
      <c r="Z602" s="236">
        <v>0</v>
      </c>
      <c r="AA602" s="236">
        <v>0</v>
      </c>
      <c r="AB602" s="236">
        <v>0</v>
      </c>
      <c r="AC602" s="236">
        <v>0</v>
      </c>
      <c r="AD602" s="236">
        <v>105918</v>
      </c>
      <c r="AE602" s="236">
        <v>78232</v>
      </c>
      <c r="AF602" s="236">
        <v>93825</v>
      </c>
      <c r="AG602" s="236">
        <v>284107</v>
      </c>
      <c r="AH602" s="236">
        <v>940451</v>
      </c>
      <c r="AI602" s="236">
        <v>1104892</v>
      </c>
      <c r="AJ602" s="236">
        <v>998440</v>
      </c>
      <c r="AK602" s="236">
        <v>0</v>
      </c>
      <c r="AL602" s="236">
        <v>0</v>
      </c>
      <c r="AM602" s="236">
        <v>0</v>
      </c>
      <c r="AN602" s="236">
        <v>3605865</v>
      </c>
      <c r="AO602" s="236">
        <v>0</v>
      </c>
      <c r="AP602" s="236">
        <v>0</v>
      </c>
      <c r="AQ602" s="236">
        <v>0</v>
      </c>
      <c r="AR602" s="236">
        <v>0</v>
      </c>
      <c r="AS602" s="236">
        <v>0</v>
      </c>
      <c r="AT602" s="236">
        <v>0</v>
      </c>
      <c r="AU602" s="236">
        <v>0</v>
      </c>
      <c r="AV602" s="236">
        <v>0</v>
      </c>
      <c r="AW602" s="236">
        <v>0</v>
      </c>
      <c r="AX602" s="236">
        <v>0</v>
      </c>
      <c r="AY602" s="236">
        <v>0</v>
      </c>
      <c r="AZ602" s="236">
        <v>0</v>
      </c>
      <c r="BA602" s="236">
        <v>0</v>
      </c>
      <c r="BB602" s="236">
        <v>0</v>
      </c>
      <c r="BC602" s="236">
        <v>0</v>
      </c>
      <c r="BD602" s="236">
        <v>0</v>
      </c>
      <c r="BE602" s="236">
        <v>0</v>
      </c>
      <c r="BF602" s="236">
        <v>0</v>
      </c>
      <c r="BG602" s="236">
        <v>0</v>
      </c>
      <c r="BH602" s="236">
        <v>0</v>
      </c>
      <c r="BI602" s="236">
        <v>0</v>
      </c>
      <c r="BJ602" s="236">
        <v>0</v>
      </c>
      <c r="BK602" s="236">
        <v>0</v>
      </c>
      <c r="BL602" s="236">
        <v>0</v>
      </c>
      <c r="BM602" s="236">
        <v>0</v>
      </c>
      <c r="BN602" s="236">
        <v>0</v>
      </c>
      <c r="BO602" s="236">
        <v>0</v>
      </c>
      <c r="BP602" s="236">
        <v>0</v>
      </c>
      <c r="BQ602" s="236">
        <v>0</v>
      </c>
      <c r="BR602" s="236">
        <v>0</v>
      </c>
      <c r="BS602" s="236">
        <v>0</v>
      </c>
      <c r="BT602" s="236">
        <v>0</v>
      </c>
      <c r="BU602" s="236">
        <v>0</v>
      </c>
      <c r="BV602" s="236">
        <v>0</v>
      </c>
      <c r="BW602" s="236">
        <v>0</v>
      </c>
      <c r="BX602" s="236">
        <v>0</v>
      </c>
      <c r="BY602" s="236">
        <v>0</v>
      </c>
      <c r="BZ602" s="236">
        <v>0</v>
      </c>
      <c r="CA602" s="236">
        <v>0</v>
      </c>
      <c r="CB602" s="236">
        <v>0</v>
      </c>
      <c r="CC602" s="236">
        <v>0</v>
      </c>
      <c r="CD602" s="236">
        <v>0</v>
      </c>
      <c r="CE602" s="236">
        <v>0</v>
      </c>
      <c r="CF602" s="236">
        <v>0</v>
      </c>
      <c r="CG602" s="236">
        <v>0</v>
      </c>
      <c r="CH602" s="236">
        <v>0</v>
      </c>
      <c r="CI602" s="236">
        <v>0</v>
      </c>
      <c r="CJ602" s="236">
        <v>0</v>
      </c>
      <c r="CK602" s="236">
        <v>0</v>
      </c>
      <c r="CL602" s="236">
        <v>0</v>
      </c>
      <c r="CM602" s="236">
        <v>0</v>
      </c>
      <c r="CN602" s="236">
        <v>0</v>
      </c>
      <c r="CO602" s="236">
        <v>0</v>
      </c>
      <c r="CP602" s="236">
        <v>0</v>
      </c>
      <c r="CQ602" s="236">
        <v>0</v>
      </c>
      <c r="CR602" s="236">
        <v>0</v>
      </c>
      <c r="CS602" s="236">
        <v>0</v>
      </c>
      <c r="CT602" s="236">
        <v>0</v>
      </c>
      <c r="CU602" s="236">
        <v>0</v>
      </c>
      <c r="CV602" s="236">
        <v>0</v>
      </c>
      <c r="CW602" s="236">
        <v>0</v>
      </c>
      <c r="CX602" s="236">
        <v>0</v>
      </c>
      <c r="CY602" s="236">
        <v>0</v>
      </c>
      <c r="CZ602" s="236">
        <v>0</v>
      </c>
      <c r="DA602" s="236">
        <v>0</v>
      </c>
    </row>
    <row r="603" spans="1:105">
      <c r="A603" s="242" t="s">
        <v>1714</v>
      </c>
      <c r="B603" s="236">
        <v>0</v>
      </c>
      <c r="C603" s="236">
        <v>0</v>
      </c>
      <c r="D603" s="236">
        <v>0</v>
      </c>
      <c r="E603" s="236">
        <v>0</v>
      </c>
      <c r="F603" s="236">
        <v>0</v>
      </c>
      <c r="G603" s="236">
        <v>0</v>
      </c>
      <c r="H603" s="236">
        <v>0</v>
      </c>
      <c r="I603" s="236">
        <v>0</v>
      </c>
      <c r="J603" s="236">
        <v>0</v>
      </c>
      <c r="K603" s="236">
        <v>0</v>
      </c>
      <c r="L603" s="236">
        <v>0</v>
      </c>
      <c r="M603" s="236">
        <v>0</v>
      </c>
      <c r="N603" s="236">
        <v>0</v>
      </c>
      <c r="O603" s="236">
        <v>0</v>
      </c>
      <c r="P603" s="236">
        <v>0</v>
      </c>
      <c r="Q603" s="236">
        <v>0</v>
      </c>
      <c r="R603" s="236">
        <v>0</v>
      </c>
      <c r="S603" s="236">
        <v>0</v>
      </c>
      <c r="T603" s="236">
        <v>0</v>
      </c>
      <c r="U603" s="236">
        <v>0</v>
      </c>
      <c r="V603" s="236">
        <v>0</v>
      </c>
      <c r="W603" s="236">
        <v>0</v>
      </c>
      <c r="X603" s="236">
        <v>0</v>
      </c>
      <c r="Y603" s="236">
        <v>0</v>
      </c>
      <c r="Z603" s="236">
        <v>0</v>
      </c>
      <c r="AA603" s="236">
        <v>0</v>
      </c>
      <c r="AB603" s="236">
        <v>0</v>
      </c>
      <c r="AC603" s="236">
        <v>0</v>
      </c>
      <c r="AD603" s="236">
        <v>-8799474</v>
      </c>
      <c r="AE603" s="236">
        <v>-7999414</v>
      </c>
      <c r="AF603" s="236">
        <v>-14118289</v>
      </c>
      <c r="AG603" s="236">
        <v>-6296655</v>
      </c>
      <c r="AH603" s="236">
        <v>-19851642</v>
      </c>
      <c r="AI603" s="236">
        <v>-19450073</v>
      </c>
      <c r="AJ603" s="236">
        <v>-10908135</v>
      </c>
      <c r="AK603" s="236">
        <v>0</v>
      </c>
      <c r="AL603" s="236">
        <v>0</v>
      </c>
      <c r="AM603" s="236">
        <v>0</v>
      </c>
      <c r="AN603" s="236">
        <v>-87423682</v>
      </c>
      <c r="AO603" s="236">
        <v>0</v>
      </c>
      <c r="AP603" s="236">
        <v>0</v>
      </c>
      <c r="AQ603" s="236">
        <v>0</v>
      </c>
      <c r="AR603" s="236">
        <v>0</v>
      </c>
      <c r="AS603" s="236">
        <v>0</v>
      </c>
      <c r="AT603" s="236">
        <v>0</v>
      </c>
      <c r="AU603" s="236">
        <v>0</v>
      </c>
      <c r="AV603" s="236">
        <v>0</v>
      </c>
      <c r="AW603" s="236">
        <v>0</v>
      </c>
      <c r="AX603" s="236">
        <v>0</v>
      </c>
      <c r="AY603" s="236">
        <v>0</v>
      </c>
      <c r="AZ603" s="236">
        <v>0</v>
      </c>
      <c r="BA603" s="236">
        <v>0</v>
      </c>
      <c r="BB603" s="236">
        <v>0</v>
      </c>
      <c r="BC603" s="236">
        <v>0</v>
      </c>
      <c r="BD603" s="236">
        <v>0</v>
      </c>
      <c r="BE603" s="236">
        <v>0</v>
      </c>
      <c r="BF603" s="236">
        <v>0</v>
      </c>
      <c r="BG603" s="236">
        <v>0</v>
      </c>
      <c r="BH603" s="236">
        <v>0</v>
      </c>
      <c r="BI603" s="236">
        <v>0</v>
      </c>
      <c r="BJ603" s="236">
        <v>0</v>
      </c>
      <c r="BK603" s="236">
        <v>0</v>
      </c>
      <c r="BL603" s="236">
        <v>0</v>
      </c>
      <c r="BM603" s="236">
        <v>0</v>
      </c>
      <c r="BN603" s="236">
        <v>0</v>
      </c>
      <c r="BO603" s="236">
        <v>0</v>
      </c>
      <c r="BP603" s="236">
        <v>0</v>
      </c>
      <c r="BQ603" s="236">
        <v>0</v>
      </c>
      <c r="BR603" s="236">
        <v>0</v>
      </c>
      <c r="BS603" s="236">
        <v>0</v>
      </c>
      <c r="BT603" s="236">
        <v>0</v>
      </c>
      <c r="BU603" s="236">
        <v>0</v>
      </c>
      <c r="BV603" s="236">
        <v>0</v>
      </c>
      <c r="BW603" s="236">
        <v>0</v>
      </c>
      <c r="BX603" s="236">
        <v>0</v>
      </c>
      <c r="BY603" s="236">
        <v>0</v>
      </c>
      <c r="BZ603" s="236">
        <v>0</v>
      </c>
      <c r="CA603" s="236">
        <v>0</v>
      </c>
      <c r="CB603" s="236">
        <v>0</v>
      </c>
      <c r="CC603" s="236">
        <v>0</v>
      </c>
      <c r="CD603" s="236">
        <v>0</v>
      </c>
      <c r="CE603" s="236">
        <v>0</v>
      </c>
      <c r="CF603" s="236">
        <v>0</v>
      </c>
      <c r="CG603" s="236">
        <v>0</v>
      </c>
      <c r="CH603" s="236">
        <v>0</v>
      </c>
      <c r="CI603" s="236">
        <v>0</v>
      </c>
      <c r="CJ603" s="236">
        <v>0</v>
      </c>
      <c r="CK603" s="236">
        <v>0</v>
      </c>
      <c r="CL603" s="236">
        <v>0</v>
      </c>
      <c r="CM603" s="236">
        <v>0</v>
      </c>
      <c r="CN603" s="236">
        <v>0</v>
      </c>
      <c r="CO603" s="236">
        <v>0</v>
      </c>
      <c r="CP603" s="236">
        <v>0</v>
      </c>
      <c r="CQ603" s="236">
        <v>0</v>
      </c>
      <c r="CR603" s="236">
        <v>0</v>
      </c>
      <c r="CS603" s="236">
        <v>0</v>
      </c>
      <c r="CT603" s="236">
        <v>0</v>
      </c>
      <c r="CU603" s="236">
        <v>0</v>
      </c>
      <c r="CV603" s="236">
        <v>0</v>
      </c>
      <c r="CW603" s="236">
        <v>0</v>
      </c>
      <c r="CX603" s="236">
        <v>0</v>
      </c>
      <c r="CY603" s="236">
        <v>0</v>
      </c>
      <c r="CZ603" s="236">
        <v>0</v>
      </c>
      <c r="DA603" s="236">
        <v>0</v>
      </c>
    </row>
    <row r="604" spans="1:105">
      <c r="A604" s="242" t="s">
        <v>1715</v>
      </c>
      <c r="B604" s="236">
        <v>0</v>
      </c>
      <c r="C604" s="236">
        <v>0</v>
      </c>
      <c r="D604" s="236">
        <v>0</v>
      </c>
      <c r="E604" s="236">
        <v>0</v>
      </c>
      <c r="F604" s="236">
        <v>0</v>
      </c>
      <c r="G604" s="236">
        <v>0</v>
      </c>
      <c r="H604" s="236">
        <v>0</v>
      </c>
      <c r="I604" s="236">
        <v>0</v>
      </c>
      <c r="J604" s="236">
        <v>0</v>
      </c>
      <c r="K604" s="236">
        <v>0</v>
      </c>
      <c r="L604" s="236">
        <v>0</v>
      </c>
      <c r="M604" s="236">
        <v>0</v>
      </c>
      <c r="N604" s="236">
        <v>0</v>
      </c>
      <c r="O604" s="236">
        <v>0</v>
      </c>
      <c r="P604" s="236">
        <v>0</v>
      </c>
      <c r="Q604" s="236">
        <v>0</v>
      </c>
      <c r="R604" s="236">
        <v>0</v>
      </c>
      <c r="S604" s="236">
        <v>0</v>
      </c>
      <c r="T604" s="236">
        <v>0</v>
      </c>
      <c r="U604" s="236">
        <v>0</v>
      </c>
      <c r="V604" s="236">
        <v>0</v>
      </c>
      <c r="W604" s="236">
        <v>0</v>
      </c>
      <c r="X604" s="236">
        <v>0</v>
      </c>
      <c r="Y604" s="236">
        <v>0</v>
      </c>
      <c r="Z604" s="236">
        <v>0</v>
      </c>
      <c r="AA604" s="236">
        <v>0</v>
      </c>
      <c r="AB604" s="236">
        <v>0</v>
      </c>
      <c r="AC604" s="236">
        <v>0</v>
      </c>
      <c r="AD604" s="236">
        <v>24327</v>
      </c>
      <c r="AE604" s="236">
        <v>158</v>
      </c>
      <c r="AF604" s="236">
        <v>158</v>
      </c>
      <c r="AG604" s="236">
        <v>97736</v>
      </c>
      <c r="AH604" s="236">
        <v>98638</v>
      </c>
      <c r="AI604" s="236">
        <v>25485</v>
      </c>
      <c r="AJ604" s="236">
        <v>1316</v>
      </c>
      <c r="AK604" s="236">
        <v>0</v>
      </c>
      <c r="AL604" s="236">
        <v>0</v>
      </c>
      <c r="AM604" s="236">
        <v>0</v>
      </c>
      <c r="AN604" s="236">
        <v>247818</v>
      </c>
      <c r="AO604" s="236">
        <v>0</v>
      </c>
      <c r="AP604" s="236">
        <v>0</v>
      </c>
      <c r="AQ604" s="236">
        <v>0</v>
      </c>
      <c r="AR604" s="236">
        <v>0</v>
      </c>
      <c r="AS604" s="236">
        <v>0</v>
      </c>
      <c r="AT604" s="236">
        <v>0</v>
      </c>
      <c r="AU604" s="236">
        <v>0</v>
      </c>
      <c r="AV604" s="236">
        <v>0</v>
      </c>
      <c r="AW604" s="236">
        <v>0</v>
      </c>
      <c r="AX604" s="236">
        <v>0</v>
      </c>
      <c r="AY604" s="236">
        <v>0</v>
      </c>
      <c r="AZ604" s="236">
        <v>0</v>
      </c>
      <c r="BA604" s="236">
        <v>0</v>
      </c>
      <c r="BB604" s="236">
        <v>0</v>
      </c>
      <c r="BC604" s="236">
        <v>0</v>
      </c>
      <c r="BD604" s="236">
        <v>0</v>
      </c>
      <c r="BE604" s="236">
        <v>0</v>
      </c>
      <c r="BF604" s="236">
        <v>0</v>
      </c>
      <c r="BG604" s="236">
        <v>0</v>
      </c>
      <c r="BH604" s="236">
        <v>0</v>
      </c>
      <c r="BI604" s="236">
        <v>0</v>
      </c>
      <c r="BJ604" s="236">
        <v>0</v>
      </c>
      <c r="BK604" s="236">
        <v>0</v>
      </c>
      <c r="BL604" s="236">
        <v>0</v>
      </c>
      <c r="BM604" s="236">
        <v>0</v>
      </c>
      <c r="BN604" s="236">
        <v>0</v>
      </c>
      <c r="BO604" s="236">
        <v>0</v>
      </c>
      <c r="BP604" s="236">
        <v>0</v>
      </c>
      <c r="BQ604" s="236">
        <v>0</v>
      </c>
      <c r="BR604" s="236">
        <v>0</v>
      </c>
      <c r="BS604" s="236">
        <v>0</v>
      </c>
      <c r="BT604" s="236">
        <v>0</v>
      </c>
      <c r="BU604" s="236">
        <v>0</v>
      </c>
      <c r="BV604" s="236">
        <v>0</v>
      </c>
      <c r="BW604" s="236">
        <v>0</v>
      </c>
      <c r="BX604" s="236">
        <v>0</v>
      </c>
      <c r="BY604" s="236">
        <v>0</v>
      </c>
      <c r="BZ604" s="236">
        <v>0</v>
      </c>
      <c r="CA604" s="236">
        <v>0</v>
      </c>
      <c r="CB604" s="236">
        <v>0</v>
      </c>
      <c r="CC604" s="236">
        <v>0</v>
      </c>
      <c r="CD604" s="236">
        <v>0</v>
      </c>
      <c r="CE604" s="236">
        <v>0</v>
      </c>
      <c r="CF604" s="236">
        <v>0</v>
      </c>
      <c r="CG604" s="236">
        <v>0</v>
      </c>
      <c r="CH604" s="236">
        <v>0</v>
      </c>
      <c r="CI604" s="236">
        <v>0</v>
      </c>
      <c r="CJ604" s="236">
        <v>0</v>
      </c>
      <c r="CK604" s="236">
        <v>0</v>
      </c>
      <c r="CL604" s="236">
        <v>0</v>
      </c>
      <c r="CM604" s="236">
        <v>0</v>
      </c>
      <c r="CN604" s="236">
        <v>0</v>
      </c>
      <c r="CO604" s="236">
        <v>0</v>
      </c>
      <c r="CP604" s="236">
        <v>0</v>
      </c>
      <c r="CQ604" s="236">
        <v>0</v>
      </c>
      <c r="CR604" s="236">
        <v>0</v>
      </c>
      <c r="CS604" s="236">
        <v>0</v>
      </c>
      <c r="CT604" s="236">
        <v>0</v>
      </c>
      <c r="CU604" s="236">
        <v>0</v>
      </c>
      <c r="CV604" s="236">
        <v>0</v>
      </c>
      <c r="CW604" s="236">
        <v>0</v>
      </c>
      <c r="CX604" s="236">
        <v>0</v>
      </c>
      <c r="CY604" s="236">
        <v>0</v>
      </c>
      <c r="CZ604" s="236">
        <v>0</v>
      </c>
      <c r="DA604" s="236">
        <v>0</v>
      </c>
    </row>
    <row r="605" spans="1:105">
      <c r="A605" s="242" t="s">
        <v>1716</v>
      </c>
      <c r="B605" s="236">
        <v>0</v>
      </c>
      <c r="C605" s="236">
        <v>0</v>
      </c>
      <c r="D605" s="236">
        <v>0</v>
      </c>
      <c r="E605" s="236">
        <v>0</v>
      </c>
      <c r="F605" s="236">
        <v>0</v>
      </c>
      <c r="G605" s="236">
        <v>0</v>
      </c>
      <c r="H605" s="236">
        <v>0</v>
      </c>
      <c r="I605" s="236">
        <v>0</v>
      </c>
      <c r="J605" s="236">
        <v>0</v>
      </c>
      <c r="K605" s="236">
        <v>0</v>
      </c>
      <c r="L605" s="236">
        <v>0</v>
      </c>
      <c r="M605" s="236">
        <v>0</v>
      </c>
      <c r="N605" s="236">
        <v>0</v>
      </c>
      <c r="O605" s="236">
        <v>0</v>
      </c>
      <c r="P605" s="236">
        <v>0</v>
      </c>
      <c r="Q605" s="236">
        <v>0</v>
      </c>
      <c r="R605" s="236">
        <v>0</v>
      </c>
      <c r="S605" s="236">
        <v>0</v>
      </c>
      <c r="T605" s="236">
        <v>0</v>
      </c>
      <c r="U605" s="236">
        <v>0</v>
      </c>
      <c r="V605" s="236">
        <v>0</v>
      </c>
      <c r="W605" s="236">
        <v>0</v>
      </c>
      <c r="X605" s="236">
        <v>0</v>
      </c>
      <c r="Y605" s="236">
        <v>0</v>
      </c>
      <c r="Z605" s="236">
        <v>0</v>
      </c>
      <c r="AA605" s="236">
        <v>0</v>
      </c>
      <c r="AB605" s="236">
        <v>0</v>
      </c>
      <c r="AC605" s="236">
        <v>0</v>
      </c>
      <c r="AD605" s="236">
        <v>-24072</v>
      </c>
      <c r="AE605" s="236">
        <v>96</v>
      </c>
      <c r="AF605" s="236">
        <v>97</v>
      </c>
      <c r="AG605" s="236">
        <v>-96027</v>
      </c>
      <c r="AH605" s="236">
        <v>-95474</v>
      </c>
      <c r="AI605" s="236">
        <v>-23363</v>
      </c>
      <c r="AJ605" s="236">
        <v>806</v>
      </c>
      <c r="AK605" s="236">
        <v>0</v>
      </c>
      <c r="AL605" s="236">
        <v>0</v>
      </c>
      <c r="AM605" s="236">
        <v>0</v>
      </c>
      <c r="AN605" s="236">
        <v>-237937</v>
      </c>
      <c r="AO605" s="236">
        <v>0</v>
      </c>
      <c r="AP605" s="236">
        <v>0</v>
      </c>
      <c r="AQ605" s="236">
        <v>0</v>
      </c>
      <c r="AR605" s="236">
        <v>0</v>
      </c>
      <c r="AS605" s="236">
        <v>0</v>
      </c>
      <c r="AT605" s="236">
        <v>0</v>
      </c>
      <c r="AU605" s="236">
        <v>0</v>
      </c>
      <c r="AV605" s="236">
        <v>0</v>
      </c>
      <c r="AW605" s="236">
        <v>0</v>
      </c>
      <c r="AX605" s="236">
        <v>0</v>
      </c>
      <c r="AY605" s="236">
        <v>0</v>
      </c>
      <c r="AZ605" s="236">
        <v>0</v>
      </c>
      <c r="BA605" s="236">
        <v>0</v>
      </c>
      <c r="BB605" s="236">
        <v>0</v>
      </c>
      <c r="BC605" s="236">
        <v>0</v>
      </c>
      <c r="BD605" s="236">
        <v>0</v>
      </c>
      <c r="BE605" s="236">
        <v>0</v>
      </c>
      <c r="BF605" s="236">
        <v>0</v>
      </c>
      <c r="BG605" s="236">
        <v>0</v>
      </c>
      <c r="BH605" s="236">
        <v>0</v>
      </c>
      <c r="BI605" s="236">
        <v>0</v>
      </c>
      <c r="BJ605" s="236">
        <v>0</v>
      </c>
      <c r="BK605" s="236">
        <v>0</v>
      </c>
      <c r="BL605" s="236">
        <v>0</v>
      </c>
      <c r="BM605" s="236">
        <v>0</v>
      </c>
      <c r="BN605" s="236">
        <v>0</v>
      </c>
      <c r="BO605" s="236">
        <v>0</v>
      </c>
      <c r="BP605" s="236">
        <v>0</v>
      </c>
      <c r="BQ605" s="236">
        <v>0</v>
      </c>
      <c r="BR605" s="236">
        <v>0</v>
      </c>
      <c r="BS605" s="236">
        <v>0</v>
      </c>
      <c r="BT605" s="236">
        <v>0</v>
      </c>
      <c r="BU605" s="236">
        <v>0</v>
      </c>
      <c r="BV605" s="236">
        <v>0</v>
      </c>
      <c r="BW605" s="236">
        <v>0</v>
      </c>
      <c r="BX605" s="236">
        <v>0</v>
      </c>
      <c r="BY605" s="236">
        <v>0</v>
      </c>
      <c r="BZ605" s="236">
        <v>0</v>
      </c>
      <c r="CA605" s="236">
        <v>0</v>
      </c>
      <c r="CB605" s="236">
        <v>0</v>
      </c>
      <c r="CC605" s="236">
        <v>0</v>
      </c>
      <c r="CD605" s="236">
        <v>0</v>
      </c>
      <c r="CE605" s="236">
        <v>0</v>
      </c>
      <c r="CF605" s="236">
        <v>0</v>
      </c>
      <c r="CG605" s="236">
        <v>0</v>
      </c>
      <c r="CH605" s="236">
        <v>0</v>
      </c>
      <c r="CI605" s="236">
        <v>0</v>
      </c>
      <c r="CJ605" s="236">
        <v>0</v>
      </c>
      <c r="CK605" s="236">
        <v>0</v>
      </c>
      <c r="CL605" s="236">
        <v>0</v>
      </c>
      <c r="CM605" s="236">
        <v>0</v>
      </c>
      <c r="CN605" s="236">
        <v>0</v>
      </c>
      <c r="CO605" s="236">
        <v>0</v>
      </c>
      <c r="CP605" s="236">
        <v>0</v>
      </c>
      <c r="CQ605" s="236">
        <v>0</v>
      </c>
      <c r="CR605" s="236">
        <v>0</v>
      </c>
      <c r="CS605" s="236">
        <v>0</v>
      </c>
      <c r="CT605" s="236">
        <v>0</v>
      </c>
      <c r="CU605" s="236">
        <v>0</v>
      </c>
      <c r="CV605" s="236">
        <v>0</v>
      </c>
      <c r="CW605" s="236">
        <v>0</v>
      </c>
      <c r="CX605" s="236">
        <v>0</v>
      </c>
      <c r="CY605" s="236">
        <v>0</v>
      </c>
      <c r="CZ605" s="236">
        <v>0</v>
      </c>
      <c r="DA605" s="236">
        <v>0</v>
      </c>
    </row>
    <row r="606" spans="1:105">
      <c r="A606" s="242" t="s">
        <v>1717</v>
      </c>
      <c r="B606" s="236">
        <v>0</v>
      </c>
      <c r="C606" s="236">
        <v>0</v>
      </c>
      <c r="D606" s="236">
        <v>0</v>
      </c>
      <c r="E606" s="236">
        <v>0</v>
      </c>
      <c r="F606" s="236">
        <v>0</v>
      </c>
      <c r="G606" s="236">
        <v>0</v>
      </c>
      <c r="H606" s="236">
        <v>0</v>
      </c>
      <c r="I606" s="236">
        <v>0</v>
      </c>
      <c r="J606" s="236">
        <v>0</v>
      </c>
      <c r="K606" s="236">
        <v>0</v>
      </c>
      <c r="L606" s="236">
        <v>0</v>
      </c>
      <c r="M606" s="236">
        <v>0</v>
      </c>
      <c r="N606" s="236">
        <v>0</v>
      </c>
      <c r="O606" s="236">
        <v>0</v>
      </c>
      <c r="P606" s="236">
        <v>0</v>
      </c>
      <c r="Q606" s="236">
        <v>0</v>
      </c>
      <c r="R606" s="236">
        <v>0</v>
      </c>
      <c r="S606" s="236">
        <v>0</v>
      </c>
      <c r="T606" s="236">
        <v>0</v>
      </c>
      <c r="U606" s="236">
        <v>0</v>
      </c>
      <c r="V606" s="236">
        <v>0</v>
      </c>
      <c r="W606" s="236">
        <v>0</v>
      </c>
      <c r="X606" s="236">
        <v>0</v>
      </c>
      <c r="Y606" s="236">
        <v>0</v>
      </c>
      <c r="Z606" s="236">
        <v>0</v>
      </c>
      <c r="AA606" s="236">
        <v>0</v>
      </c>
      <c r="AB606" s="236">
        <v>0</v>
      </c>
      <c r="AC606" s="236">
        <v>0</v>
      </c>
      <c r="AD606" s="236">
        <v>0</v>
      </c>
      <c r="AE606" s="236">
        <v>0</v>
      </c>
      <c r="AF606" s="236">
        <v>0</v>
      </c>
      <c r="AG606" s="236">
        <v>0</v>
      </c>
      <c r="AH606" s="236">
        <v>0</v>
      </c>
      <c r="AI606" s="236">
        <v>0</v>
      </c>
      <c r="AJ606" s="236">
        <v>0</v>
      </c>
      <c r="AK606" s="236">
        <v>0</v>
      </c>
      <c r="AL606" s="236">
        <v>0</v>
      </c>
      <c r="AM606" s="236">
        <v>0</v>
      </c>
      <c r="AN606" s="236">
        <v>0</v>
      </c>
      <c r="AO606" s="236">
        <v>0</v>
      </c>
      <c r="AP606" s="236">
        <v>0</v>
      </c>
      <c r="AQ606" s="236">
        <v>0</v>
      </c>
      <c r="AR606" s="236">
        <v>0</v>
      </c>
      <c r="AS606" s="236">
        <v>0</v>
      </c>
      <c r="AT606" s="236">
        <v>0</v>
      </c>
      <c r="AU606" s="236">
        <v>0</v>
      </c>
      <c r="AV606" s="236">
        <v>0</v>
      </c>
      <c r="AW606" s="236">
        <v>0</v>
      </c>
      <c r="AX606" s="236">
        <v>0</v>
      </c>
      <c r="AY606" s="236">
        <v>0</v>
      </c>
      <c r="AZ606" s="236">
        <v>0</v>
      </c>
      <c r="BA606" s="236">
        <v>0</v>
      </c>
      <c r="BB606" s="236">
        <v>0</v>
      </c>
      <c r="BC606" s="236">
        <v>0</v>
      </c>
      <c r="BD606" s="236">
        <v>0</v>
      </c>
      <c r="BE606" s="236">
        <v>0</v>
      </c>
      <c r="BF606" s="236">
        <v>0</v>
      </c>
      <c r="BG606" s="236">
        <v>0</v>
      </c>
      <c r="BH606" s="236">
        <v>0</v>
      </c>
      <c r="BI606" s="236">
        <v>0</v>
      </c>
      <c r="BJ606" s="236">
        <v>0</v>
      </c>
      <c r="BK606" s="236">
        <v>0</v>
      </c>
      <c r="BL606" s="236">
        <v>0</v>
      </c>
      <c r="BM606" s="236">
        <v>0</v>
      </c>
      <c r="BN606" s="236">
        <v>0</v>
      </c>
      <c r="BO606" s="236">
        <v>0</v>
      </c>
      <c r="BP606" s="236">
        <v>0</v>
      </c>
      <c r="BQ606" s="236">
        <v>0</v>
      </c>
      <c r="BR606" s="236">
        <v>0</v>
      </c>
      <c r="BS606" s="236">
        <v>0</v>
      </c>
      <c r="BT606" s="236">
        <v>0</v>
      </c>
      <c r="BU606" s="236">
        <v>0</v>
      </c>
      <c r="BV606" s="236">
        <v>0</v>
      </c>
      <c r="BW606" s="236">
        <v>0</v>
      </c>
      <c r="BX606" s="236">
        <v>0</v>
      </c>
      <c r="BY606" s="236">
        <v>0</v>
      </c>
      <c r="BZ606" s="236">
        <v>0</v>
      </c>
      <c r="CA606" s="236">
        <v>0</v>
      </c>
      <c r="CB606" s="236">
        <v>0</v>
      </c>
      <c r="CC606" s="236">
        <v>0</v>
      </c>
      <c r="CD606" s="236">
        <v>0</v>
      </c>
      <c r="CE606" s="236">
        <v>0</v>
      </c>
      <c r="CF606" s="236">
        <v>0</v>
      </c>
      <c r="CG606" s="236">
        <v>0</v>
      </c>
      <c r="CH606" s="236">
        <v>0</v>
      </c>
      <c r="CI606" s="236">
        <v>0</v>
      </c>
      <c r="CJ606" s="236">
        <v>0</v>
      </c>
      <c r="CK606" s="236">
        <v>0</v>
      </c>
      <c r="CL606" s="236">
        <v>0</v>
      </c>
      <c r="CM606" s="236">
        <v>0</v>
      </c>
      <c r="CN606" s="236">
        <v>0</v>
      </c>
      <c r="CO606" s="236">
        <v>0</v>
      </c>
      <c r="CP606" s="236">
        <v>0</v>
      </c>
      <c r="CQ606" s="236">
        <v>0</v>
      </c>
      <c r="CR606" s="236">
        <v>0</v>
      </c>
      <c r="CS606" s="236">
        <v>0</v>
      </c>
      <c r="CT606" s="236">
        <v>0</v>
      </c>
      <c r="CU606" s="236">
        <v>0</v>
      </c>
      <c r="CV606" s="236">
        <v>0</v>
      </c>
      <c r="CW606" s="236">
        <v>0</v>
      </c>
      <c r="CX606" s="236">
        <v>0</v>
      </c>
      <c r="CY606" s="236">
        <v>0</v>
      </c>
      <c r="CZ606" s="236">
        <v>0</v>
      </c>
      <c r="DA606" s="236">
        <v>0</v>
      </c>
    </row>
    <row r="607" spans="1:105">
      <c r="A607" s="242" t="s">
        <v>1718</v>
      </c>
      <c r="B607" s="236">
        <v>0</v>
      </c>
      <c r="C607" s="236">
        <v>0</v>
      </c>
      <c r="D607" s="236">
        <v>0</v>
      </c>
      <c r="E607" s="236">
        <v>0</v>
      </c>
      <c r="F607" s="236">
        <v>0</v>
      </c>
      <c r="G607" s="236">
        <v>0</v>
      </c>
      <c r="H607" s="236">
        <v>0</v>
      </c>
      <c r="I607" s="236">
        <v>0</v>
      </c>
      <c r="J607" s="236">
        <v>0</v>
      </c>
      <c r="K607" s="236">
        <v>0</v>
      </c>
      <c r="L607" s="236">
        <v>0</v>
      </c>
      <c r="M607" s="236">
        <v>0</v>
      </c>
      <c r="N607" s="236">
        <v>0</v>
      </c>
      <c r="O607" s="236">
        <v>0</v>
      </c>
      <c r="P607" s="236">
        <v>0</v>
      </c>
      <c r="Q607" s="236">
        <v>0</v>
      </c>
      <c r="R607" s="236">
        <v>0</v>
      </c>
      <c r="S607" s="236">
        <v>0</v>
      </c>
      <c r="T607" s="236">
        <v>0</v>
      </c>
      <c r="U607" s="236">
        <v>0</v>
      </c>
      <c r="V607" s="236">
        <v>0</v>
      </c>
      <c r="W607" s="236">
        <v>0</v>
      </c>
      <c r="X607" s="236">
        <v>0</v>
      </c>
      <c r="Y607" s="236">
        <v>0</v>
      </c>
      <c r="Z607" s="236">
        <v>0</v>
      </c>
      <c r="AA607" s="236">
        <v>0</v>
      </c>
      <c r="AB607" s="236">
        <v>0</v>
      </c>
      <c r="AC607" s="236">
        <v>0</v>
      </c>
      <c r="AD607" s="236">
        <v>8872733</v>
      </c>
      <c r="AE607" s="236">
        <v>8013429</v>
      </c>
      <c r="AF607" s="236">
        <v>13697041</v>
      </c>
      <c r="AG607" s="236">
        <v>6029332</v>
      </c>
      <c r="AH607" s="236">
        <v>19303553</v>
      </c>
      <c r="AI607" s="236">
        <v>18055398</v>
      </c>
      <c r="AJ607" s="236">
        <v>8597290</v>
      </c>
      <c r="AK607" s="236">
        <v>0</v>
      </c>
      <c r="AL607" s="236">
        <v>0</v>
      </c>
      <c r="AM607" s="236">
        <v>0</v>
      </c>
      <c r="AN607" s="236">
        <v>82568776</v>
      </c>
      <c r="AO607" s="236">
        <v>0</v>
      </c>
      <c r="AP607" s="236">
        <v>0</v>
      </c>
      <c r="AQ607" s="236">
        <v>0</v>
      </c>
      <c r="AR607" s="236">
        <v>0</v>
      </c>
      <c r="AS607" s="236">
        <v>0</v>
      </c>
      <c r="AT607" s="236">
        <v>0</v>
      </c>
      <c r="AU607" s="236">
        <v>0</v>
      </c>
      <c r="AV607" s="236">
        <v>0</v>
      </c>
      <c r="AW607" s="236">
        <v>0</v>
      </c>
      <c r="AX607" s="236">
        <v>0</v>
      </c>
      <c r="AY607" s="236">
        <v>0</v>
      </c>
      <c r="AZ607" s="236">
        <v>0</v>
      </c>
      <c r="BA607" s="236">
        <v>0</v>
      </c>
      <c r="BB607" s="236">
        <v>0</v>
      </c>
      <c r="BC607" s="236">
        <v>0</v>
      </c>
      <c r="BD607" s="236">
        <v>0</v>
      </c>
      <c r="BE607" s="236">
        <v>0</v>
      </c>
      <c r="BF607" s="236">
        <v>0</v>
      </c>
      <c r="BG607" s="236">
        <v>0</v>
      </c>
      <c r="BH607" s="236">
        <v>0</v>
      </c>
      <c r="BI607" s="236">
        <v>0</v>
      </c>
      <c r="BJ607" s="236">
        <v>0</v>
      </c>
      <c r="BK607" s="236">
        <v>0</v>
      </c>
      <c r="BL607" s="236">
        <v>0</v>
      </c>
      <c r="BM607" s="236">
        <v>0</v>
      </c>
      <c r="BN607" s="236">
        <v>0</v>
      </c>
      <c r="BO607" s="236">
        <v>0</v>
      </c>
      <c r="BP607" s="236">
        <v>0</v>
      </c>
      <c r="BQ607" s="236">
        <v>0</v>
      </c>
      <c r="BR607" s="236">
        <v>0</v>
      </c>
      <c r="BS607" s="236">
        <v>0</v>
      </c>
      <c r="BT607" s="236">
        <v>0</v>
      </c>
      <c r="BU607" s="236">
        <v>0</v>
      </c>
      <c r="BV607" s="236">
        <v>0</v>
      </c>
      <c r="BW607" s="236">
        <v>0</v>
      </c>
      <c r="BX607" s="236">
        <v>0</v>
      </c>
      <c r="BY607" s="236">
        <v>0</v>
      </c>
      <c r="BZ607" s="236">
        <v>0</v>
      </c>
      <c r="CA607" s="236">
        <v>0</v>
      </c>
      <c r="CB607" s="236">
        <v>0</v>
      </c>
      <c r="CC607" s="236">
        <v>0</v>
      </c>
      <c r="CD607" s="236">
        <v>0</v>
      </c>
      <c r="CE607" s="236">
        <v>0</v>
      </c>
      <c r="CF607" s="236">
        <v>0</v>
      </c>
      <c r="CG607" s="236">
        <v>0</v>
      </c>
      <c r="CH607" s="236">
        <v>0</v>
      </c>
      <c r="CI607" s="236">
        <v>0</v>
      </c>
      <c r="CJ607" s="236">
        <v>0</v>
      </c>
      <c r="CK607" s="236">
        <v>0</v>
      </c>
      <c r="CL607" s="236">
        <v>0</v>
      </c>
      <c r="CM607" s="236">
        <v>0</v>
      </c>
      <c r="CN607" s="236">
        <v>0</v>
      </c>
      <c r="CO607" s="236">
        <v>0</v>
      </c>
      <c r="CP607" s="236">
        <v>0</v>
      </c>
      <c r="CQ607" s="236">
        <v>0</v>
      </c>
      <c r="CR607" s="236">
        <v>0</v>
      </c>
      <c r="CS607" s="236">
        <v>0</v>
      </c>
      <c r="CT607" s="236">
        <v>0</v>
      </c>
      <c r="CU607" s="236">
        <v>0</v>
      </c>
      <c r="CV607" s="236">
        <v>0</v>
      </c>
      <c r="CW607" s="236">
        <v>0</v>
      </c>
      <c r="CX607" s="236">
        <v>0</v>
      </c>
      <c r="CY607" s="236">
        <v>0</v>
      </c>
      <c r="CZ607" s="236">
        <v>0</v>
      </c>
      <c r="DA607" s="236">
        <v>0</v>
      </c>
    </row>
    <row r="608" spans="1:105">
      <c r="A608" s="242" t="s">
        <v>1719</v>
      </c>
      <c r="B608" s="236">
        <v>0</v>
      </c>
      <c r="C608" s="236">
        <v>0</v>
      </c>
      <c r="D608" s="236">
        <v>0</v>
      </c>
      <c r="E608" s="236">
        <v>0</v>
      </c>
      <c r="F608" s="236">
        <v>0</v>
      </c>
      <c r="G608" s="236">
        <v>0</v>
      </c>
      <c r="H608" s="236">
        <v>0</v>
      </c>
      <c r="I608" s="236">
        <v>0</v>
      </c>
      <c r="J608" s="236">
        <v>0</v>
      </c>
      <c r="K608" s="236">
        <v>0</v>
      </c>
      <c r="L608" s="236">
        <v>0</v>
      </c>
      <c r="M608" s="236">
        <v>0</v>
      </c>
      <c r="N608" s="236">
        <v>0</v>
      </c>
      <c r="O608" s="236">
        <v>0</v>
      </c>
      <c r="P608" s="236">
        <v>0</v>
      </c>
      <c r="Q608" s="236">
        <v>0</v>
      </c>
      <c r="R608" s="236">
        <v>0</v>
      </c>
      <c r="S608" s="236">
        <v>0</v>
      </c>
      <c r="T608" s="236">
        <v>0</v>
      </c>
      <c r="U608" s="236">
        <v>0</v>
      </c>
      <c r="V608" s="236">
        <v>0</v>
      </c>
      <c r="W608" s="236">
        <v>0</v>
      </c>
      <c r="X608" s="236">
        <v>0</v>
      </c>
      <c r="Y608" s="236">
        <v>0</v>
      </c>
      <c r="Z608" s="236">
        <v>0</v>
      </c>
      <c r="AA608" s="236">
        <v>0</v>
      </c>
      <c r="AB608" s="236">
        <v>0</v>
      </c>
      <c r="AC608" s="236">
        <v>0</v>
      </c>
      <c r="AD608" s="236">
        <v>0</v>
      </c>
      <c r="AE608" s="236">
        <v>0</v>
      </c>
      <c r="AF608" s="236">
        <v>0</v>
      </c>
      <c r="AG608" s="236">
        <v>0</v>
      </c>
      <c r="AH608" s="236">
        <v>0</v>
      </c>
      <c r="AI608" s="236">
        <v>0</v>
      </c>
      <c r="AJ608" s="236">
        <v>0</v>
      </c>
      <c r="AK608" s="236">
        <v>0</v>
      </c>
      <c r="AL608" s="236">
        <v>0</v>
      </c>
      <c r="AM608" s="236">
        <v>0</v>
      </c>
      <c r="AN608" s="236">
        <v>0</v>
      </c>
      <c r="AO608" s="236">
        <v>0</v>
      </c>
      <c r="AP608" s="236">
        <v>0</v>
      </c>
      <c r="AQ608" s="236">
        <v>0</v>
      </c>
      <c r="AR608" s="236">
        <v>0</v>
      </c>
      <c r="AS608" s="236">
        <v>0</v>
      </c>
      <c r="AT608" s="236">
        <v>0</v>
      </c>
      <c r="AU608" s="236">
        <v>0</v>
      </c>
      <c r="AV608" s="236">
        <v>0</v>
      </c>
      <c r="AW608" s="236">
        <v>0</v>
      </c>
      <c r="AX608" s="236">
        <v>0</v>
      </c>
      <c r="AY608" s="236">
        <v>0</v>
      </c>
      <c r="AZ608" s="236">
        <v>0</v>
      </c>
      <c r="BA608" s="236">
        <v>0</v>
      </c>
      <c r="BB608" s="236">
        <v>0</v>
      </c>
      <c r="BC608" s="236">
        <v>0</v>
      </c>
      <c r="BD608" s="236">
        <v>0</v>
      </c>
      <c r="BE608" s="236">
        <v>0</v>
      </c>
      <c r="BF608" s="236">
        <v>0</v>
      </c>
      <c r="BG608" s="236">
        <v>0</v>
      </c>
      <c r="BH608" s="236">
        <v>0</v>
      </c>
      <c r="BI608" s="236">
        <v>0</v>
      </c>
      <c r="BJ608" s="236">
        <v>0</v>
      </c>
      <c r="BK608" s="236">
        <v>0</v>
      </c>
      <c r="BL608" s="236">
        <v>0</v>
      </c>
      <c r="BM608" s="236">
        <v>0</v>
      </c>
      <c r="BN608" s="236">
        <v>0</v>
      </c>
      <c r="BO608" s="236">
        <v>0</v>
      </c>
      <c r="BP608" s="236">
        <v>0</v>
      </c>
      <c r="BQ608" s="236">
        <v>0</v>
      </c>
      <c r="BR608" s="236">
        <v>0</v>
      </c>
      <c r="BS608" s="236">
        <v>0</v>
      </c>
      <c r="BT608" s="236">
        <v>0</v>
      </c>
      <c r="BU608" s="236">
        <v>0</v>
      </c>
      <c r="BV608" s="236">
        <v>0</v>
      </c>
      <c r="BW608" s="236">
        <v>0</v>
      </c>
      <c r="BX608" s="236">
        <v>0</v>
      </c>
      <c r="BY608" s="236">
        <v>0</v>
      </c>
      <c r="BZ608" s="236">
        <v>0</v>
      </c>
      <c r="CA608" s="236">
        <v>0</v>
      </c>
      <c r="CB608" s="236">
        <v>0</v>
      </c>
      <c r="CC608" s="236">
        <v>0</v>
      </c>
      <c r="CD608" s="236">
        <v>0</v>
      </c>
      <c r="CE608" s="236">
        <v>0</v>
      </c>
      <c r="CF608" s="236">
        <v>0</v>
      </c>
      <c r="CG608" s="236">
        <v>0</v>
      </c>
      <c r="CH608" s="236">
        <v>0</v>
      </c>
      <c r="CI608" s="236">
        <v>0</v>
      </c>
      <c r="CJ608" s="236">
        <v>0</v>
      </c>
      <c r="CK608" s="236">
        <v>0</v>
      </c>
      <c r="CL608" s="236">
        <v>0</v>
      </c>
      <c r="CM608" s="236">
        <v>0</v>
      </c>
      <c r="CN608" s="236">
        <v>0</v>
      </c>
      <c r="CO608" s="236">
        <v>0</v>
      </c>
      <c r="CP608" s="236">
        <v>0</v>
      </c>
      <c r="CQ608" s="236">
        <v>0</v>
      </c>
      <c r="CR608" s="236">
        <v>0</v>
      </c>
      <c r="CS608" s="236">
        <v>0</v>
      </c>
      <c r="CT608" s="236">
        <v>0</v>
      </c>
      <c r="CU608" s="236">
        <v>0</v>
      </c>
      <c r="CV608" s="236">
        <v>0</v>
      </c>
      <c r="CW608" s="236">
        <v>0</v>
      </c>
      <c r="CX608" s="236">
        <v>0</v>
      </c>
      <c r="CY608" s="236">
        <v>0</v>
      </c>
      <c r="CZ608" s="236">
        <v>0</v>
      </c>
      <c r="DA608" s="236">
        <v>0</v>
      </c>
    </row>
    <row r="609" spans="1:105">
      <c r="A609" s="242" t="s">
        <v>1720</v>
      </c>
      <c r="B609" s="236">
        <v>0</v>
      </c>
      <c r="C609" s="236">
        <v>0</v>
      </c>
      <c r="D609" s="236">
        <v>0</v>
      </c>
      <c r="E609" s="236">
        <v>0</v>
      </c>
      <c r="F609" s="236">
        <v>0</v>
      </c>
      <c r="G609" s="236">
        <v>0</v>
      </c>
      <c r="H609" s="236">
        <v>0</v>
      </c>
      <c r="I609" s="236">
        <v>0</v>
      </c>
      <c r="J609" s="236">
        <v>0</v>
      </c>
      <c r="K609" s="236">
        <v>0</v>
      </c>
      <c r="L609" s="236">
        <v>0</v>
      </c>
      <c r="M609" s="236">
        <v>0</v>
      </c>
      <c r="N609" s="236">
        <v>0</v>
      </c>
      <c r="O609" s="236">
        <v>0</v>
      </c>
      <c r="P609" s="236">
        <v>0</v>
      </c>
      <c r="Q609" s="236">
        <v>0</v>
      </c>
      <c r="R609" s="236">
        <v>0</v>
      </c>
      <c r="S609" s="236">
        <v>0</v>
      </c>
      <c r="T609" s="236">
        <v>0</v>
      </c>
      <c r="U609" s="236">
        <v>0</v>
      </c>
      <c r="V609" s="236">
        <v>0</v>
      </c>
      <c r="W609" s="236">
        <v>0</v>
      </c>
      <c r="X609" s="236">
        <v>0</v>
      </c>
      <c r="Y609" s="236">
        <v>0</v>
      </c>
      <c r="Z609" s="236">
        <v>0</v>
      </c>
      <c r="AA609" s="236">
        <v>0</v>
      </c>
      <c r="AB609" s="236">
        <v>0</v>
      </c>
      <c r="AC609" s="236">
        <v>0</v>
      </c>
      <c r="AD609" s="236">
        <v>-3105456</v>
      </c>
      <c r="AE609" s="236">
        <v>-2804701</v>
      </c>
      <c r="AF609" s="236">
        <v>-4793964</v>
      </c>
      <c r="AG609" s="236">
        <v>-2110266</v>
      </c>
      <c r="AH609" s="236">
        <v>-6756244</v>
      </c>
      <c r="AI609" s="236">
        <v>-6319389</v>
      </c>
      <c r="AJ609" s="236">
        <v>-3009052</v>
      </c>
      <c r="AK609" s="236">
        <v>0</v>
      </c>
      <c r="AL609" s="236">
        <v>0</v>
      </c>
      <c r="AM609" s="236">
        <v>0</v>
      </c>
      <c r="AN609" s="236">
        <v>-28899072</v>
      </c>
      <c r="AO609" s="236">
        <v>0</v>
      </c>
      <c r="AP609" s="236">
        <v>0</v>
      </c>
      <c r="AQ609" s="236">
        <v>0</v>
      </c>
      <c r="AR609" s="236">
        <v>0</v>
      </c>
      <c r="AS609" s="236">
        <v>0</v>
      </c>
      <c r="AT609" s="236">
        <v>0</v>
      </c>
      <c r="AU609" s="236">
        <v>0</v>
      </c>
      <c r="AV609" s="236">
        <v>0</v>
      </c>
      <c r="AW609" s="236">
        <v>0</v>
      </c>
      <c r="AX609" s="236">
        <v>0</v>
      </c>
      <c r="AY609" s="236">
        <v>0</v>
      </c>
      <c r="AZ609" s="236">
        <v>0</v>
      </c>
      <c r="BA609" s="236">
        <v>0</v>
      </c>
      <c r="BB609" s="236">
        <v>0</v>
      </c>
      <c r="BC609" s="236">
        <v>0</v>
      </c>
      <c r="BD609" s="236">
        <v>0</v>
      </c>
      <c r="BE609" s="236">
        <v>0</v>
      </c>
      <c r="BF609" s="236">
        <v>0</v>
      </c>
      <c r="BG609" s="236">
        <v>0</v>
      </c>
      <c r="BH609" s="236">
        <v>0</v>
      </c>
      <c r="BI609" s="236">
        <v>0</v>
      </c>
      <c r="BJ609" s="236">
        <v>0</v>
      </c>
      <c r="BK609" s="236">
        <v>0</v>
      </c>
      <c r="BL609" s="236">
        <v>0</v>
      </c>
      <c r="BM609" s="236">
        <v>0</v>
      </c>
      <c r="BN609" s="236">
        <v>0</v>
      </c>
      <c r="BO609" s="236">
        <v>0</v>
      </c>
      <c r="BP609" s="236">
        <v>0</v>
      </c>
      <c r="BQ609" s="236">
        <v>0</v>
      </c>
      <c r="BR609" s="236">
        <v>0</v>
      </c>
      <c r="BS609" s="236">
        <v>0</v>
      </c>
      <c r="BT609" s="236">
        <v>0</v>
      </c>
      <c r="BU609" s="236">
        <v>0</v>
      </c>
      <c r="BV609" s="236">
        <v>0</v>
      </c>
      <c r="BW609" s="236">
        <v>0</v>
      </c>
      <c r="BX609" s="236">
        <v>0</v>
      </c>
      <c r="BY609" s="236">
        <v>0</v>
      </c>
      <c r="BZ609" s="236">
        <v>0</v>
      </c>
      <c r="CA609" s="236">
        <v>0</v>
      </c>
      <c r="CB609" s="236">
        <v>0</v>
      </c>
      <c r="CC609" s="236">
        <v>0</v>
      </c>
      <c r="CD609" s="236">
        <v>0</v>
      </c>
      <c r="CE609" s="236">
        <v>0</v>
      </c>
      <c r="CF609" s="236">
        <v>0</v>
      </c>
      <c r="CG609" s="236">
        <v>0</v>
      </c>
      <c r="CH609" s="236">
        <v>0</v>
      </c>
      <c r="CI609" s="236">
        <v>0</v>
      </c>
      <c r="CJ609" s="236">
        <v>0</v>
      </c>
      <c r="CK609" s="236">
        <v>0</v>
      </c>
      <c r="CL609" s="236">
        <v>0</v>
      </c>
      <c r="CM609" s="236">
        <v>0</v>
      </c>
      <c r="CN609" s="236">
        <v>0</v>
      </c>
      <c r="CO609" s="236">
        <v>0</v>
      </c>
      <c r="CP609" s="236">
        <v>0</v>
      </c>
      <c r="CQ609" s="236">
        <v>0</v>
      </c>
      <c r="CR609" s="236">
        <v>0</v>
      </c>
      <c r="CS609" s="236">
        <v>0</v>
      </c>
      <c r="CT609" s="236">
        <v>0</v>
      </c>
      <c r="CU609" s="236">
        <v>0</v>
      </c>
      <c r="CV609" s="236">
        <v>0</v>
      </c>
      <c r="CW609" s="236">
        <v>0</v>
      </c>
      <c r="CX609" s="236">
        <v>0</v>
      </c>
      <c r="CY609" s="236">
        <v>0</v>
      </c>
      <c r="CZ609" s="236">
        <v>0</v>
      </c>
      <c r="DA609" s="236">
        <v>0</v>
      </c>
    </row>
    <row r="610" spans="1:105">
      <c r="A610" s="242" t="s">
        <v>1721</v>
      </c>
      <c r="B610" s="236">
        <v>0</v>
      </c>
      <c r="C610" s="236">
        <v>0</v>
      </c>
      <c r="D610" s="236">
        <v>0</v>
      </c>
      <c r="E610" s="236">
        <v>0</v>
      </c>
      <c r="F610" s="236">
        <v>0</v>
      </c>
      <c r="G610" s="236">
        <v>0</v>
      </c>
      <c r="H610" s="236">
        <v>0</v>
      </c>
      <c r="I610" s="236">
        <v>0</v>
      </c>
      <c r="J610" s="236">
        <v>0</v>
      </c>
      <c r="K610" s="236">
        <v>0</v>
      </c>
      <c r="L610" s="236">
        <v>0</v>
      </c>
      <c r="M610" s="236">
        <v>0</v>
      </c>
      <c r="N610" s="236">
        <v>0</v>
      </c>
      <c r="O610" s="236">
        <v>0</v>
      </c>
      <c r="P610" s="236">
        <v>0</v>
      </c>
      <c r="Q610" s="236">
        <v>0</v>
      </c>
      <c r="R610" s="236">
        <v>0</v>
      </c>
      <c r="S610" s="236">
        <v>0</v>
      </c>
      <c r="T610" s="236">
        <v>0</v>
      </c>
      <c r="U610" s="236">
        <v>0</v>
      </c>
      <c r="V610" s="236">
        <v>0</v>
      </c>
      <c r="W610" s="236">
        <v>0</v>
      </c>
      <c r="X610" s="236">
        <v>0</v>
      </c>
      <c r="Y610" s="236">
        <v>0</v>
      </c>
      <c r="Z610" s="236">
        <v>0</v>
      </c>
      <c r="AA610" s="236">
        <v>0</v>
      </c>
      <c r="AB610" s="236">
        <v>0</v>
      </c>
      <c r="AC610" s="236">
        <v>0</v>
      </c>
      <c r="AD610" s="236">
        <v>3199186</v>
      </c>
      <c r="AE610" s="236">
        <v>2938758</v>
      </c>
      <c r="AF610" s="236">
        <v>4972001</v>
      </c>
      <c r="AG610" s="236">
        <v>2418013</v>
      </c>
      <c r="AH610" s="236">
        <v>7326006</v>
      </c>
      <c r="AI610" s="236">
        <v>6984991</v>
      </c>
      <c r="AJ610" s="236">
        <v>3674899</v>
      </c>
      <c r="AK610" s="236">
        <v>0</v>
      </c>
      <c r="AL610" s="236">
        <v>0</v>
      </c>
      <c r="AM610" s="236">
        <v>0</v>
      </c>
      <c r="AN610" s="236">
        <v>31513854</v>
      </c>
      <c r="AO610" s="236">
        <v>0</v>
      </c>
      <c r="AP610" s="236">
        <v>0</v>
      </c>
      <c r="AQ610" s="236">
        <v>0</v>
      </c>
      <c r="AR610" s="236">
        <v>0</v>
      </c>
      <c r="AS610" s="236">
        <v>0</v>
      </c>
      <c r="AT610" s="236">
        <v>0</v>
      </c>
      <c r="AU610" s="236">
        <v>0</v>
      </c>
      <c r="AV610" s="236">
        <v>0</v>
      </c>
      <c r="AW610" s="236">
        <v>0</v>
      </c>
      <c r="AX610" s="236">
        <v>0</v>
      </c>
      <c r="AY610" s="236">
        <v>0</v>
      </c>
      <c r="AZ610" s="236">
        <v>0</v>
      </c>
      <c r="BA610" s="236">
        <v>0</v>
      </c>
      <c r="BB610" s="236">
        <v>0</v>
      </c>
      <c r="BC610" s="236">
        <v>0</v>
      </c>
      <c r="BD610" s="236">
        <v>0</v>
      </c>
      <c r="BE610" s="236">
        <v>0</v>
      </c>
      <c r="BF610" s="236">
        <v>0</v>
      </c>
      <c r="BG610" s="236">
        <v>0</v>
      </c>
      <c r="BH610" s="236">
        <v>0</v>
      </c>
      <c r="BI610" s="236">
        <v>0</v>
      </c>
      <c r="BJ610" s="236">
        <v>0</v>
      </c>
      <c r="BK610" s="236">
        <v>0</v>
      </c>
      <c r="BL610" s="236">
        <v>0</v>
      </c>
      <c r="BM610" s="236">
        <v>0</v>
      </c>
      <c r="BN610" s="236">
        <v>0</v>
      </c>
      <c r="BO610" s="236">
        <v>0</v>
      </c>
      <c r="BP610" s="236">
        <v>0</v>
      </c>
      <c r="BQ610" s="236">
        <v>0</v>
      </c>
      <c r="BR610" s="236">
        <v>0</v>
      </c>
      <c r="BS610" s="236">
        <v>0</v>
      </c>
      <c r="BT610" s="236">
        <v>0</v>
      </c>
      <c r="BU610" s="236">
        <v>0</v>
      </c>
      <c r="BV610" s="236">
        <v>0</v>
      </c>
      <c r="BW610" s="236">
        <v>0</v>
      </c>
      <c r="BX610" s="236">
        <v>0</v>
      </c>
      <c r="BY610" s="236">
        <v>0</v>
      </c>
      <c r="BZ610" s="236">
        <v>0</v>
      </c>
      <c r="CA610" s="236">
        <v>0</v>
      </c>
      <c r="CB610" s="236">
        <v>0</v>
      </c>
      <c r="CC610" s="236">
        <v>0</v>
      </c>
      <c r="CD610" s="236">
        <v>0</v>
      </c>
      <c r="CE610" s="236">
        <v>0</v>
      </c>
      <c r="CF610" s="236">
        <v>0</v>
      </c>
      <c r="CG610" s="236">
        <v>0</v>
      </c>
      <c r="CH610" s="236">
        <v>0</v>
      </c>
      <c r="CI610" s="236">
        <v>0</v>
      </c>
      <c r="CJ610" s="236">
        <v>0</v>
      </c>
      <c r="CK610" s="236">
        <v>0</v>
      </c>
      <c r="CL610" s="236">
        <v>0</v>
      </c>
      <c r="CM610" s="236">
        <v>0</v>
      </c>
      <c r="CN610" s="236">
        <v>0</v>
      </c>
      <c r="CO610" s="236">
        <v>0</v>
      </c>
      <c r="CP610" s="236">
        <v>0</v>
      </c>
      <c r="CQ610" s="236">
        <v>0</v>
      </c>
      <c r="CR610" s="236">
        <v>0</v>
      </c>
      <c r="CS610" s="236">
        <v>0</v>
      </c>
      <c r="CT610" s="236">
        <v>0</v>
      </c>
      <c r="CU610" s="236">
        <v>0</v>
      </c>
      <c r="CV610" s="236">
        <v>0</v>
      </c>
      <c r="CW610" s="236">
        <v>0</v>
      </c>
      <c r="CX610" s="236">
        <v>0</v>
      </c>
      <c r="CY610" s="236">
        <v>0</v>
      </c>
      <c r="CZ610" s="236">
        <v>0</v>
      </c>
      <c r="DA610" s="236">
        <v>0</v>
      </c>
    </row>
    <row r="611" spans="1:105">
      <c r="A611" s="242" t="s">
        <v>1722</v>
      </c>
      <c r="B611" s="236">
        <v>0</v>
      </c>
      <c r="C611" s="236">
        <v>0</v>
      </c>
      <c r="D611" s="236">
        <v>0</v>
      </c>
      <c r="E611" s="236">
        <v>0</v>
      </c>
      <c r="F611" s="236">
        <v>0</v>
      </c>
      <c r="G611" s="236">
        <v>0</v>
      </c>
      <c r="H611" s="236">
        <v>0</v>
      </c>
      <c r="I611" s="236">
        <v>0</v>
      </c>
      <c r="J611" s="236">
        <v>0</v>
      </c>
      <c r="K611" s="236">
        <v>0</v>
      </c>
      <c r="L611" s="236">
        <v>0</v>
      </c>
      <c r="M611" s="236">
        <v>0</v>
      </c>
      <c r="N611" s="236">
        <v>0</v>
      </c>
      <c r="O611" s="236">
        <v>0</v>
      </c>
      <c r="P611" s="236">
        <v>0</v>
      </c>
      <c r="Q611" s="236">
        <v>0</v>
      </c>
      <c r="R611" s="236">
        <v>0</v>
      </c>
      <c r="S611" s="236">
        <v>0</v>
      </c>
      <c r="T611" s="236">
        <v>0</v>
      </c>
      <c r="U611" s="236">
        <v>0</v>
      </c>
      <c r="V611" s="236">
        <v>0</v>
      </c>
      <c r="W611" s="236">
        <v>0</v>
      </c>
      <c r="X611" s="236">
        <v>0</v>
      </c>
      <c r="Y611" s="236">
        <v>0</v>
      </c>
      <c r="Z611" s="236">
        <v>0</v>
      </c>
      <c r="AA611" s="236">
        <v>0</v>
      </c>
      <c r="AB611" s="236">
        <v>0</v>
      </c>
      <c r="AC611" s="236">
        <v>0</v>
      </c>
      <c r="AD611" s="236">
        <v>-42850</v>
      </c>
      <c r="AE611" s="236">
        <v>-25792</v>
      </c>
      <c r="AF611" s="236">
        <v>-30920</v>
      </c>
      <c r="AG611" s="236">
        <v>-125626</v>
      </c>
      <c r="AH611" s="236">
        <v>-341860</v>
      </c>
      <c r="AI611" s="236">
        <v>-371894</v>
      </c>
      <c r="AJ611" s="236">
        <v>-328920</v>
      </c>
      <c r="AK611" s="236">
        <v>0</v>
      </c>
      <c r="AL611" s="236">
        <v>0</v>
      </c>
      <c r="AM611" s="236">
        <v>0</v>
      </c>
      <c r="AN611" s="236">
        <v>-1267862</v>
      </c>
      <c r="AO611" s="236">
        <v>0</v>
      </c>
      <c r="AP611" s="236">
        <v>0</v>
      </c>
      <c r="AQ611" s="236">
        <v>0</v>
      </c>
      <c r="AR611" s="236">
        <v>0</v>
      </c>
      <c r="AS611" s="236">
        <v>0</v>
      </c>
      <c r="AT611" s="236">
        <v>0</v>
      </c>
      <c r="AU611" s="236">
        <v>0</v>
      </c>
      <c r="AV611" s="236">
        <v>0</v>
      </c>
      <c r="AW611" s="236">
        <v>0</v>
      </c>
      <c r="AX611" s="236">
        <v>0</v>
      </c>
      <c r="AY611" s="236">
        <v>0</v>
      </c>
      <c r="AZ611" s="236">
        <v>0</v>
      </c>
      <c r="BA611" s="236">
        <v>0</v>
      </c>
      <c r="BB611" s="236">
        <v>0</v>
      </c>
      <c r="BC611" s="236">
        <v>0</v>
      </c>
      <c r="BD611" s="236">
        <v>0</v>
      </c>
      <c r="BE611" s="236">
        <v>0</v>
      </c>
      <c r="BF611" s="236">
        <v>0</v>
      </c>
      <c r="BG611" s="236">
        <v>0</v>
      </c>
      <c r="BH611" s="236">
        <v>0</v>
      </c>
      <c r="BI611" s="236">
        <v>0</v>
      </c>
      <c r="BJ611" s="236">
        <v>0</v>
      </c>
      <c r="BK611" s="236">
        <v>0</v>
      </c>
      <c r="BL611" s="236">
        <v>0</v>
      </c>
      <c r="BM611" s="236">
        <v>0</v>
      </c>
      <c r="BN611" s="236">
        <v>0</v>
      </c>
      <c r="BO611" s="236">
        <v>0</v>
      </c>
      <c r="BP611" s="236">
        <v>0</v>
      </c>
      <c r="BQ611" s="236">
        <v>0</v>
      </c>
      <c r="BR611" s="236">
        <v>0</v>
      </c>
      <c r="BS611" s="236">
        <v>0</v>
      </c>
      <c r="BT611" s="236">
        <v>0</v>
      </c>
      <c r="BU611" s="236">
        <v>0</v>
      </c>
      <c r="BV611" s="236">
        <v>0</v>
      </c>
      <c r="BW611" s="236">
        <v>0</v>
      </c>
      <c r="BX611" s="236">
        <v>0</v>
      </c>
      <c r="BY611" s="236">
        <v>0</v>
      </c>
      <c r="BZ611" s="236">
        <v>0</v>
      </c>
      <c r="CA611" s="236">
        <v>0</v>
      </c>
      <c r="CB611" s="236">
        <v>0</v>
      </c>
      <c r="CC611" s="236">
        <v>0</v>
      </c>
      <c r="CD611" s="236">
        <v>0</v>
      </c>
      <c r="CE611" s="236">
        <v>0</v>
      </c>
      <c r="CF611" s="236">
        <v>0</v>
      </c>
      <c r="CG611" s="236">
        <v>0</v>
      </c>
      <c r="CH611" s="236">
        <v>0</v>
      </c>
      <c r="CI611" s="236">
        <v>0</v>
      </c>
      <c r="CJ611" s="236">
        <v>0</v>
      </c>
      <c r="CK611" s="236">
        <v>0</v>
      </c>
      <c r="CL611" s="236">
        <v>0</v>
      </c>
      <c r="CM611" s="236">
        <v>0</v>
      </c>
      <c r="CN611" s="236">
        <v>0</v>
      </c>
      <c r="CO611" s="236">
        <v>0</v>
      </c>
      <c r="CP611" s="236">
        <v>0</v>
      </c>
      <c r="CQ611" s="236">
        <v>0</v>
      </c>
      <c r="CR611" s="236">
        <v>0</v>
      </c>
      <c r="CS611" s="236">
        <v>0</v>
      </c>
      <c r="CT611" s="236">
        <v>0</v>
      </c>
      <c r="CU611" s="236">
        <v>0</v>
      </c>
      <c r="CV611" s="236">
        <v>0</v>
      </c>
      <c r="CW611" s="236">
        <v>0</v>
      </c>
      <c r="CX611" s="236">
        <v>0</v>
      </c>
      <c r="CY611" s="236">
        <v>0</v>
      </c>
      <c r="CZ611" s="236">
        <v>0</v>
      </c>
      <c r="DA611" s="236">
        <v>0</v>
      </c>
    </row>
    <row r="612" spans="1:105">
      <c r="A612" s="242" t="s">
        <v>1723</v>
      </c>
      <c r="B612" s="236">
        <v>0</v>
      </c>
      <c r="C612" s="236">
        <v>0</v>
      </c>
      <c r="D612" s="236">
        <v>0</v>
      </c>
      <c r="E612" s="236">
        <v>0</v>
      </c>
      <c r="F612" s="236">
        <v>0</v>
      </c>
      <c r="G612" s="236">
        <v>0</v>
      </c>
      <c r="H612" s="236">
        <v>0</v>
      </c>
      <c r="I612" s="236">
        <v>0</v>
      </c>
      <c r="J612" s="236">
        <v>0</v>
      </c>
      <c r="K612" s="236">
        <v>0</v>
      </c>
      <c r="L612" s="236">
        <v>0</v>
      </c>
      <c r="M612" s="236">
        <v>0</v>
      </c>
      <c r="N612" s="236">
        <v>0</v>
      </c>
      <c r="O612" s="236">
        <v>0</v>
      </c>
      <c r="P612" s="236">
        <v>0</v>
      </c>
      <c r="Q612" s="236">
        <v>0</v>
      </c>
      <c r="R612" s="236">
        <v>0</v>
      </c>
      <c r="S612" s="236">
        <v>0</v>
      </c>
      <c r="T612" s="236">
        <v>0</v>
      </c>
      <c r="U612" s="236">
        <v>0</v>
      </c>
      <c r="V612" s="236">
        <v>0</v>
      </c>
      <c r="W612" s="236">
        <v>0</v>
      </c>
      <c r="X612" s="236">
        <v>0</v>
      </c>
      <c r="Y612" s="236">
        <v>0</v>
      </c>
      <c r="Z612" s="236">
        <v>0</v>
      </c>
      <c r="AA612" s="236">
        <v>0</v>
      </c>
      <c r="AB612" s="236">
        <v>0</v>
      </c>
      <c r="AC612" s="236">
        <v>0</v>
      </c>
      <c r="AD612" s="236">
        <v>0</v>
      </c>
      <c r="AE612" s="236">
        <v>0</v>
      </c>
      <c r="AF612" s="236">
        <v>0</v>
      </c>
      <c r="AG612" s="236">
        <v>0</v>
      </c>
      <c r="AH612" s="236">
        <v>0</v>
      </c>
      <c r="AI612" s="236">
        <v>0</v>
      </c>
      <c r="AJ612" s="236">
        <v>0</v>
      </c>
      <c r="AK612" s="236">
        <v>0</v>
      </c>
      <c r="AL612" s="236">
        <v>0</v>
      </c>
      <c r="AM612" s="236">
        <v>0</v>
      </c>
      <c r="AN612" s="236">
        <v>0</v>
      </c>
      <c r="AO612" s="236">
        <v>0</v>
      </c>
      <c r="AP612" s="236">
        <v>0</v>
      </c>
      <c r="AQ612" s="236">
        <v>0</v>
      </c>
      <c r="AR612" s="236">
        <v>0</v>
      </c>
      <c r="AS612" s="236">
        <v>0</v>
      </c>
      <c r="AT612" s="236">
        <v>0</v>
      </c>
      <c r="AU612" s="236">
        <v>0</v>
      </c>
      <c r="AV612" s="236">
        <v>0</v>
      </c>
      <c r="AW612" s="236">
        <v>0</v>
      </c>
      <c r="AX612" s="236">
        <v>0</v>
      </c>
      <c r="AY612" s="236">
        <v>0</v>
      </c>
      <c r="AZ612" s="236">
        <v>0</v>
      </c>
      <c r="BA612" s="236">
        <v>0</v>
      </c>
      <c r="BB612" s="236">
        <v>0</v>
      </c>
      <c r="BC612" s="236">
        <v>0</v>
      </c>
      <c r="BD612" s="236">
        <v>0</v>
      </c>
      <c r="BE612" s="236">
        <v>0</v>
      </c>
      <c r="BF612" s="236">
        <v>0</v>
      </c>
      <c r="BG612" s="236">
        <v>0</v>
      </c>
      <c r="BH612" s="236">
        <v>0</v>
      </c>
      <c r="BI612" s="236">
        <v>0</v>
      </c>
      <c r="BJ612" s="236">
        <v>0</v>
      </c>
      <c r="BK612" s="236">
        <v>0</v>
      </c>
      <c r="BL612" s="236">
        <v>0</v>
      </c>
      <c r="BM612" s="236">
        <v>0</v>
      </c>
      <c r="BN612" s="236">
        <v>0</v>
      </c>
      <c r="BO612" s="236">
        <v>0</v>
      </c>
      <c r="BP612" s="236">
        <v>0</v>
      </c>
      <c r="BQ612" s="236">
        <v>0</v>
      </c>
      <c r="BR612" s="236">
        <v>0</v>
      </c>
      <c r="BS612" s="236">
        <v>0</v>
      </c>
      <c r="BT612" s="236">
        <v>0</v>
      </c>
      <c r="BU612" s="236">
        <v>0</v>
      </c>
      <c r="BV612" s="236">
        <v>0</v>
      </c>
      <c r="BW612" s="236">
        <v>0</v>
      </c>
      <c r="BX612" s="236">
        <v>0</v>
      </c>
      <c r="BY612" s="236">
        <v>0</v>
      </c>
      <c r="BZ612" s="236">
        <v>0</v>
      </c>
      <c r="CA612" s="236">
        <v>0</v>
      </c>
      <c r="CB612" s="236">
        <v>0</v>
      </c>
      <c r="CC612" s="236">
        <v>0</v>
      </c>
      <c r="CD612" s="236">
        <v>0</v>
      </c>
      <c r="CE612" s="236">
        <v>0</v>
      </c>
      <c r="CF612" s="236">
        <v>0</v>
      </c>
      <c r="CG612" s="236">
        <v>0</v>
      </c>
      <c r="CH612" s="236">
        <v>0</v>
      </c>
      <c r="CI612" s="236">
        <v>0</v>
      </c>
      <c r="CJ612" s="236">
        <v>0</v>
      </c>
      <c r="CK612" s="236">
        <v>0</v>
      </c>
      <c r="CL612" s="236">
        <v>0</v>
      </c>
      <c r="CM612" s="236">
        <v>0</v>
      </c>
      <c r="CN612" s="236">
        <v>0</v>
      </c>
      <c r="CO612" s="236">
        <v>0</v>
      </c>
      <c r="CP612" s="236">
        <v>0</v>
      </c>
      <c r="CQ612" s="236">
        <v>0</v>
      </c>
      <c r="CR612" s="236">
        <v>0</v>
      </c>
      <c r="CS612" s="236">
        <v>0</v>
      </c>
      <c r="CT612" s="236">
        <v>0</v>
      </c>
      <c r="CU612" s="236">
        <v>0</v>
      </c>
      <c r="CV612" s="236">
        <v>0</v>
      </c>
      <c r="CW612" s="236">
        <v>0</v>
      </c>
      <c r="CX612" s="236">
        <v>0</v>
      </c>
      <c r="CY612" s="236">
        <v>0</v>
      </c>
      <c r="CZ612" s="236">
        <v>0</v>
      </c>
      <c r="DA612" s="236">
        <v>0</v>
      </c>
    </row>
    <row r="613" spans="1:105">
      <c r="A613" s="242" t="s">
        <v>1724</v>
      </c>
      <c r="B613" s="236">
        <v>0</v>
      </c>
      <c r="C613" s="236">
        <v>0</v>
      </c>
      <c r="D613" s="236">
        <v>0</v>
      </c>
      <c r="E613" s="236">
        <v>0</v>
      </c>
      <c r="F613" s="236">
        <v>0</v>
      </c>
      <c r="G613" s="236">
        <v>0</v>
      </c>
      <c r="H613" s="236">
        <v>0</v>
      </c>
      <c r="I613" s="236">
        <v>0</v>
      </c>
      <c r="J613" s="236">
        <v>0</v>
      </c>
      <c r="K613" s="236">
        <v>0</v>
      </c>
      <c r="L613" s="236">
        <v>0</v>
      </c>
      <c r="M613" s="236">
        <v>0</v>
      </c>
      <c r="N613" s="236">
        <v>0</v>
      </c>
      <c r="O613" s="236">
        <v>0</v>
      </c>
      <c r="P613" s="236">
        <v>0</v>
      </c>
      <c r="Q613" s="236">
        <v>0</v>
      </c>
      <c r="R613" s="236">
        <v>0</v>
      </c>
      <c r="S613" s="236">
        <v>0</v>
      </c>
      <c r="T613" s="236">
        <v>0</v>
      </c>
      <c r="U613" s="236">
        <v>0</v>
      </c>
      <c r="V613" s="236">
        <v>0</v>
      </c>
      <c r="W613" s="236">
        <v>0</v>
      </c>
      <c r="X613" s="236">
        <v>0</v>
      </c>
      <c r="Y613" s="236">
        <v>0</v>
      </c>
      <c r="Z613" s="236">
        <v>0</v>
      </c>
      <c r="AA613" s="236">
        <v>0</v>
      </c>
      <c r="AB613" s="236">
        <v>0</v>
      </c>
      <c r="AC613" s="236">
        <v>0</v>
      </c>
      <c r="AD613" s="236">
        <v>0</v>
      </c>
      <c r="AE613" s="236">
        <v>0</v>
      </c>
      <c r="AF613" s="236">
        <v>0</v>
      </c>
      <c r="AG613" s="236">
        <v>0</v>
      </c>
      <c r="AH613" s="236">
        <v>0</v>
      </c>
      <c r="AI613" s="236">
        <v>0</v>
      </c>
      <c r="AJ613" s="236">
        <v>0</v>
      </c>
      <c r="AK613" s="236">
        <v>0</v>
      </c>
      <c r="AL613" s="236">
        <v>0</v>
      </c>
      <c r="AM613" s="236">
        <v>0</v>
      </c>
      <c r="AN613" s="236">
        <v>0</v>
      </c>
      <c r="AO613" s="236">
        <v>0</v>
      </c>
      <c r="AP613" s="236">
        <v>0</v>
      </c>
      <c r="AQ613" s="236">
        <v>0</v>
      </c>
      <c r="AR613" s="236">
        <v>0</v>
      </c>
      <c r="AS613" s="236">
        <v>0</v>
      </c>
      <c r="AT613" s="236">
        <v>0</v>
      </c>
      <c r="AU613" s="236">
        <v>0</v>
      </c>
      <c r="AV613" s="236">
        <v>0</v>
      </c>
      <c r="AW613" s="236">
        <v>0</v>
      </c>
      <c r="AX613" s="236">
        <v>0</v>
      </c>
      <c r="AY613" s="236">
        <v>0</v>
      </c>
      <c r="AZ613" s="236">
        <v>0</v>
      </c>
      <c r="BA613" s="236">
        <v>0</v>
      </c>
      <c r="BB613" s="236">
        <v>0</v>
      </c>
      <c r="BC613" s="236">
        <v>0</v>
      </c>
      <c r="BD613" s="236">
        <v>0</v>
      </c>
      <c r="BE613" s="236">
        <v>0</v>
      </c>
      <c r="BF613" s="236">
        <v>0</v>
      </c>
      <c r="BG613" s="236">
        <v>0</v>
      </c>
      <c r="BH613" s="236">
        <v>0</v>
      </c>
      <c r="BI613" s="236">
        <v>0</v>
      </c>
      <c r="BJ613" s="236">
        <v>0</v>
      </c>
      <c r="BK613" s="236">
        <v>0</v>
      </c>
      <c r="BL613" s="236">
        <v>0</v>
      </c>
      <c r="BM613" s="236">
        <v>0</v>
      </c>
      <c r="BN613" s="236">
        <v>0</v>
      </c>
      <c r="BO613" s="236">
        <v>0</v>
      </c>
      <c r="BP613" s="236">
        <v>0</v>
      </c>
      <c r="BQ613" s="236">
        <v>0</v>
      </c>
      <c r="BR613" s="236">
        <v>0</v>
      </c>
      <c r="BS613" s="236">
        <v>0</v>
      </c>
      <c r="BT613" s="236">
        <v>0</v>
      </c>
      <c r="BU613" s="236">
        <v>0</v>
      </c>
      <c r="BV613" s="236">
        <v>0</v>
      </c>
      <c r="BW613" s="236">
        <v>0</v>
      </c>
      <c r="BX613" s="236">
        <v>0</v>
      </c>
      <c r="BY613" s="236">
        <v>0</v>
      </c>
      <c r="BZ613" s="236">
        <v>0</v>
      </c>
      <c r="CA613" s="236">
        <v>0</v>
      </c>
      <c r="CB613" s="236">
        <v>0</v>
      </c>
      <c r="CC613" s="236">
        <v>0</v>
      </c>
      <c r="CD613" s="236">
        <v>0</v>
      </c>
      <c r="CE613" s="236">
        <v>0</v>
      </c>
      <c r="CF613" s="236">
        <v>0</v>
      </c>
      <c r="CG613" s="236">
        <v>0</v>
      </c>
      <c r="CH613" s="236">
        <v>0</v>
      </c>
      <c r="CI613" s="236">
        <v>0</v>
      </c>
      <c r="CJ613" s="236">
        <v>0</v>
      </c>
      <c r="CK613" s="236">
        <v>0</v>
      </c>
      <c r="CL613" s="236">
        <v>0</v>
      </c>
      <c r="CM613" s="236">
        <v>0</v>
      </c>
      <c r="CN613" s="236">
        <v>0</v>
      </c>
      <c r="CO613" s="236">
        <v>0</v>
      </c>
      <c r="CP613" s="236">
        <v>0</v>
      </c>
      <c r="CQ613" s="236">
        <v>0</v>
      </c>
      <c r="CR613" s="236">
        <v>0</v>
      </c>
      <c r="CS613" s="236">
        <v>0</v>
      </c>
      <c r="CT613" s="236">
        <v>0</v>
      </c>
      <c r="CU613" s="236">
        <v>0</v>
      </c>
      <c r="CV613" s="236">
        <v>0</v>
      </c>
      <c r="CW613" s="236">
        <v>0</v>
      </c>
      <c r="CX613" s="236">
        <v>0</v>
      </c>
      <c r="CY613" s="236">
        <v>0</v>
      </c>
      <c r="CZ613" s="236">
        <v>0</v>
      </c>
      <c r="DA613" s="236">
        <v>0</v>
      </c>
    </row>
    <row r="614" spans="1:105">
      <c r="A614" s="242" t="s">
        <v>1725</v>
      </c>
      <c r="B614" s="236">
        <v>0</v>
      </c>
      <c r="C614" s="236">
        <v>0</v>
      </c>
      <c r="D614" s="236">
        <v>0</v>
      </c>
      <c r="E614" s="236">
        <v>0</v>
      </c>
      <c r="F614" s="236">
        <v>0</v>
      </c>
      <c r="G614" s="236">
        <v>0</v>
      </c>
      <c r="H614" s="236">
        <v>0</v>
      </c>
      <c r="I614" s="236">
        <v>0</v>
      </c>
      <c r="J614" s="236">
        <v>0</v>
      </c>
      <c r="K614" s="236">
        <v>0</v>
      </c>
      <c r="L614" s="236">
        <v>0</v>
      </c>
      <c r="M614" s="236">
        <v>0</v>
      </c>
      <c r="N614" s="236">
        <v>0</v>
      </c>
      <c r="O614" s="236">
        <v>0</v>
      </c>
      <c r="P614" s="236">
        <v>0</v>
      </c>
      <c r="Q614" s="236">
        <v>0</v>
      </c>
      <c r="R614" s="236">
        <v>0</v>
      </c>
      <c r="S614" s="236">
        <v>0</v>
      </c>
      <c r="T614" s="236">
        <v>0</v>
      </c>
      <c r="U614" s="236">
        <v>0</v>
      </c>
      <c r="V614" s="236">
        <v>0</v>
      </c>
      <c r="W614" s="236">
        <v>0</v>
      </c>
      <c r="X614" s="236">
        <v>0</v>
      </c>
      <c r="Y614" s="236">
        <v>0</v>
      </c>
      <c r="Z614" s="236">
        <v>0</v>
      </c>
      <c r="AA614" s="236">
        <v>0</v>
      </c>
      <c r="AB614" s="236">
        <v>0</v>
      </c>
      <c r="AC614" s="236">
        <v>0</v>
      </c>
      <c r="AD614" s="236">
        <v>549457</v>
      </c>
      <c r="AE614" s="236">
        <v>505255</v>
      </c>
      <c r="AF614" s="236">
        <v>854290</v>
      </c>
      <c r="AG614" s="236">
        <v>417884</v>
      </c>
      <c r="AH614" s="236">
        <v>1262122</v>
      </c>
      <c r="AI614" s="236">
        <v>1204711</v>
      </c>
      <c r="AJ614" s="236">
        <v>637268</v>
      </c>
      <c r="AK614" s="236">
        <v>0</v>
      </c>
      <c r="AL614" s="236">
        <v>0</v>
      </c>
      <c r="AM614" s="236">
        <v>0</v>
      </c>
      <c r="AN614" s="236">
        <v>5430987</v>
      </c>
      <c r="AO614" s="236">
        <v>0</v>
      </c>
      <c r="AP614" s="236">
        <v>0</v>
      </c>
      <c r="AQ614" s="236">
        <v>0</v>
      </c>
      <c r="AR614" s="236">
        <v>0</v>
      </c>
      <c r="AS614" s="236">
        <v>0</v>
      </c>
      <c r="AT614" s="236">
        <v>0</v>
      </c>
      <c r="AU614" s="236">
        <v>0</v>
      </c>
      <c r="AV614" s="236">
        <v>0</v>
      </c>
      <c r="AW614" s="236">
        <v>0</v>
      </c>
      <c r="AX614" s="236">
        <v>0</v>
      </c>
      <c r="AY614" s="236">
        <v>0</v>
      </c>
      <c r="AZ614" s="236">
        <v>0</v>
      </c>
      <c r="BA614" s="236">
        <v>0</v>
      </c>
      <c r="BB614" s="236">
        <v>0</v>
      </c>
      <c r="BC614" s="236">
        <v>0</v>
      </c>
      <c r="BD614" s="236">
        <v>0</v>
      </c>
      <c r="BE614" s="236">
        <v>0</v>
      </c>
      <c r="BF614" s="236">
        <v>0</v>
      </c>
      <c r="BG614" s="236">
        <v>0</v>
      </c>
      <c r="BH614" s="236">
        <v>0</v>
      </c>
      <c r="BI614" s="236">
        <v>0</v>
      </c>
      <c r="BJ614" s="236">
        <v>0</v>
      </c>
      <c r="BK614" s="236">
        <v>0</v>
      </c>
      <c r="BL614" s="236">
        <v>0</v>
      </c>
      <c r="BM614" s="236">
        <v>0</v>
      </c>
      <c r="BN614" s="236">
        <v>0</v>
      </c>
      <c r="BO614" s="236">
        <v>0</v>
      </c>
      <c r="BP614" s="236">
        <v>0</v>
      </c>
      <c r="BQ614" s="236">
        <v>0</v>
      </c>
      <c r="BR614" s="236">
        <v>0</v>
      </c>
      <c r="BS614" s="236">
        <v>0</v>
      </c>
      <c r="BT614" s="236">
        <v>0</v>
      </c>
      <c r="BU614" s="236">
        <v>0</v>
      </c>
      <c r="BV614" s="236">
        <v>0</v>
      </c>
      <c r="BW614" s="236">
        <v>0</v>
      </c>
      <c r="BX614" s="236">
        <v>0</v>
      </c>
      <c r="BY614" s="236">
        <v>0</v>
      </c>
      <c r="BZ614" s="236">
        <v>0</v>
      </c>
      <c r="CA614" s="236">
        <v>0</v>
      </c>
      <c r="CB614" s="236">
        <v>0</v>
      </c>
      <c r="CC614" s="236">
        <v>0</v>
      </c>
      <c r="CD614" s="236">
        <v>0</v>
      </c>
      <c r="CE614" s="236">
        <v>0</v>
      </c>
      <c r="CF614" s="236">
        <v>0</v>
      </c>
      <c r="CG614" s="236">
        <v>0</v>
      </c>
      <c r="CH614" s="236">
        <v>0</v>
      </c>
      <c r="CI614" s="236">
        <v>0</v>
      </c>
      <c r="CJ614" s="236">
        <v>0</v>
      </c>
      <c r="CK614" s="236">
        <v>0</v>
      </c>
      <c r="CL614" s="236">
        <v>0</v>
      </c>
      <c r="CM614" s="236">
        <v>0</v>
      </c>
      <c r="CN614" s="236">
        <v>0</v>
      </c>
      <c r="CO614" s="236">
        <v>0</v>
      </c>
      <c r="CP614" s="236">
        <v>0</v>
      </c>
      <c r="CQ614" s="236">
        <v>0</v>
      </c>
      <c r="CR614" s="236">
        <v>0</v>
      </c>
      <c r="CS614" s="236">
        <v>0</v>
      </c>
      <c r="CT614" s="236">
        <v>0</v>
      </c>
      <c r="CU614" s="236">
        <v>0</v>
      </c>
      <c r="CV614" s="236">
        <v>0</v>
      </c>
      <c r="CW614" s="236">
        <v>0</v>
      </c>
      <c r="CX614" s="236">
        <v>0</v>
      </c>
      <c r="CY614" s="236">
        <v>0</v>
      </c>
      <c r="CZ614" s="236">
        <v>0</v>
      </c>
      <c r="DA614" s="236">
        <v>0</v>
      </c>
    </row>
    <row r="615" spans="1:105">
      <c r="A615" s="242" t="s">
        <v>1726</v>
      </c>
      <c r="B615" s="236">
        <v>0</v>
      </c>
      <c r="C615" s="236">
        <v>0</v>
      </c>
      <c r="D615" s="236">
        <v>0</v>
      </c>
      <c r="E615" s="236">
        <v>0</v>
      </c>
      <c r="F615" s="236">
        <v>0</v>
      </c>
      <c r="G615" s="236">
        <v>0</v>
      </c>
      <c r="H615" s="236">
        <v>0</v>
      </c>
      <c r="I615" s="236">
        <v>0</v>
      </c>
      <c r="J615" s="236">
        <v>0</v>
      </c>
      <c r="K615" s="236">
        <v>0</v>
      </c>
      <c r="L615" s="236">
        <v>0</v>
      </c>
      <c r="M615" s="236">
        <v>0</v>
      </c>
      <c r="N615" s="236">
        <v>0</v>
      </c>
      <c r="O615" s="236">
        <v>0</v>
      </c>
      <c r="P615" s="236">
        <v>0</v>
      </c>
      <c r="Q615" s="236">
        <v>0</v>
      </c>
      <c r="R615" s="236">
        <v>0</v>
      </c>
      <c r="S615" s="236">
        <v>0</v>
      </c>
      <c r="T615" s="236">
        <v>0</v>
      </c>
      <c r="U615" s="236">
        <v>0</v>
      </c>
      <c r="V615" s="236">
        <v>0</v>
      </c>
      <c r="W615" s="236">
        <v>0</v>
      </c>
      <c r="X615" s="236">
        <v>0</v>
      </c>
      <c r="Y615" s="236">
        <v>0</v>
      </c>
      <c r="Z615" s="236">
        <v>0</v>
      </c>
      <c r="AA615" s="236">
        <v>0</v>
      </c>
      <c r="AB615" s="236">
        <v>0</v>
      </c>
      <c r="AC615" s="236">
        <v>0</v>
      </c>
      <c r="AD615" s="236">
        <v>-540179</v>
      </c>
      <c r="AE615" s="236">
        <v>-485509</v>
      </c>
      <c r="AF615" s="236">
        <v>-827461</v>
      </c>
      <c r="AG615" s="236">
        <v>-384671</v>
      </c>
      <c r="AH615" s="236">
        <v>-1220558</v>
      </c>
      <c r="AI615" s="236">
        <v>-1151147</v>
      </c>
      <c r="AJ615" s="236">
        <v>-575823</v>
      </c>
      <c r="AK615" s="236">
        <v>0</v>
      </c>
      <c r="AL615" s="236">
        <v>0</v>
      </c>
      <c r="AM615" s="236">
        <v>0</v>
      </c>
      <c r="AN615" s="236">
        <v>-5185348</v>
      </c>
      <c r="AO615" s="236">
        <v>0</v>
      </c>
      <c r="AP615" s="236">
        <v>0</v>
      </c>
      <c r="AQ615" s="236">
        <v>0</v>
      </c>
      <c r="AR615" s="236">
        <v>0</v>
      </c>
      <c r="AS615" s="236">
        <v>0</v>
      </c>
      <c r="AT615" s="236">
        <v>0</v>
      </c>
      <c r="AU615" s="236">
        <v>0</v>
      </c>
      <c r="AV615" s="236">
        <v>0</v>
      </c>
      <c r="AW615" s="236">
        <v>0</v>
      </c>
      <c r="AX615" s="236">
        <v>0</v>
      </c>
      <c r="AY615" s="236">
        <v>0</v>
      </c>
      <c r="AZ615" s="236">
        <v>0</v>
      </c>
      <c r="BA615" s="236">
        <v>0</v>
      </c>
      <c r="BB615" s="236">
        <v>0</v>
      </c>
      <c r="BC615" s="236">
        <v>0</v>
      </c>
      <c r="BD615" s="236">
        <v>0</v>
      </c>
      <c r="BE615" s="236">
        <v>0</v>
      </c>
      <c r="BF615" s="236">
        <v>0</v>
      </c>
      <c r="BG615" s="236">
        <v>0</v>
      </c>
      <c r="BH615" s="236">
        <v>0</v>
      </c>
      <c r="BI615" s="236">
        <v>0</v>
      </c>
      <c r="BJ615" s="236">
        <v>0</v>
      </c>
      <c r="BK615" s="236">
        <v>0</v>
      </c>
      <c r="BL615" s="236">
        <v>0</v>
      </c>
      <c r="BM615" s="236">
        <v>0</v>
      </c>
      <c r="BN615" s="236">
        <v>0</v>
      </c>
      <c r="BO615" s="236">
        <v>0</v>
      </c>
      <c r="BP615" s="236">
        <v>0</v>
      </c>
      <c r="BQ615" s="236">
        <v>0</v>
      </c>
      <c r="BR615" s="236">
        <v>0</v>
      </c>
      <c r="BS615" s="236">
        <v>0</v>
      </c>
      <c r="BT615" s="236">
        <v>0</v>
      </c>
      <c r="BU615" s="236">
        <v>0</v>
      </c>
      <c r="BV615" s="236">
        <v>0</v>
      </c>
      <c r="BW615" s="236">
        <v>0</v>
      </c>
      <c r="BX615" s="236">
        <v>0</v>
      </c>
      <c r="BY615" s="236">
        <v>0</v>
      </c>
      <c r="BZ615" s="236">
        <v>0</v>
      </c>
      <c r="CA615" s="236">
        <v>0</v>
      </c>
      <c r="CB615" s="236">
        <v>0</v>
      </c>
      <c r="CC615" s="236">
        <v>0</v>
      </c>
      <c r="CD615" s="236">
        <v>0</v>
      </c>
      <c r="CE615" s="236">
        <v>0</v>
      </c>
      <c r="CF615" s="236">
        <v>0</v>
      </c>
      <c r="CG615" s="236">
        <v>0</v>
      </c>
      <c r="CH615" s="236">
        <v>0</v>
      </c>
      <c r="CI615" s="236">
        <v>0</v>
      </c>
      <c r="CJ615" s="236">
        <v>0</v>
      </c>
      <c r="CK615" s="236">
        <v>0</v>
      </c>
      <c r="CL615" s="236">
        <v>0</v>
      </c>
      <c r="CM615" s="236">
        <v>0</v>
      </c>
      <c r="CN615" s="236">
        <v>0</v>
      </c>
      <c r="CO615" s="236">
        <v>0</v>
      </c>
      <c r="CP615" s="236">
        <v>0</v>
      </c>
      <c r="CQ615" s="236">
        <v>0</v>
      </c>
      <c r="CR615" s="236">
        <v>0</v>
      </c>
      <c r="CS615" s="236">
        <v>0</v>
      </c>
      <c r="CT615" s="236">
        <v>0</v>
      </c>
      <c r="CU615" s="236">
        <v>0</v>
      </c>
      <c r="CV615" s="236">
        <v>0</v>
      </c>
      <c r="CW615" s="236">
        <v>0</v>
      </c>
      <c r="CX615" s="236">
        <v>0</v>
      </c>
      <c r="CY615" s="236">
        <v>0</v>
      </c>
      <c r="CZ615" s="236">
        <v>0</v>
      </c>
      <c r="DA615" s="236">
        <v>0</v>
      </c>
    </row>
    <row r="616" spans="1:105">
      <c r="A616" s="242" t="s">
        <v>1727</v>
      </c>
      <c r="B616" s="236">
        <v>0</v>
      </c>
      <c r="C616" s="236">
        <v>0</v>
      </c>
      <c r="D616" s="236">
        <v>0</v>
      </c>
      <c r="E616" s="236">
        <v>0</v>
      </c>
      <c r="F616" s="236">
        <v>0</v>
      </c>
      <c r="G616" s="236">
        <v>0</v>
      </c>
      <c r="H616" s="236">
        <v>0</v>
      </c>
      <c r="I616" s="236">
        <v>0</v>
      </c>
      <c r="J616" s="236">
        <v>0</v>
      </c>
      <c r="K616" s="236">
        <v>0</v>
      </c>
      <c r="L616" s="236">
        <v>0</v>
      </c>
      <c r="M616" s="236">
        <v>0</v>
      </c>
      <c r="N616" s="236">
        <v>0</v>
      </c>
      <c r="O616" s="236">
        <v>0</v>
      </c>
      <c r="P616" s="236">
        <v>0</v>
      </c>
      <c r="Q616" s="236">
        <v>0</v>
      </c>
      <c r="R616" s="236">
        <v>0</v>
      </c>
      <c r="S616" s="236">
        <v>0</v>
      </c>
      <c r="T616" s="236">
        <v>0</v>
      </c>
      <c r="U616" s="236">
        <v>0</v>
      </c>
      <c r="V616" s="236">
        <v>0</v>
      </c>
      <c r="W616" s="236">
        <v>0</v>
      </c>
      <c r="X616" s="236">
        <v>0</v>
      </c>
      <c r="Y616" s="236">
        <v>0</v>
      </c>
      <c r="Z616" s="236">
        <v>0</v>
      </c>
      <c r="AA616" s="236">
        <v>0</v>
      </c>
      <c r="AB616" s="236">
        <v>0</v>
      </c>
      <c r="AC616" s="236">
        <v>0</v>
      </c>
      <c r="AD616" s="236">
        <v>0</v>
      </c>
      <c r="AE616" s="236">
        <v>0</v>
      </c>
      <c r="AF616" s="236">
        <v>0</v>
      </c>
      <c r="AG616" s="236">
        <v>0</v>
      </c>
      <c r="AH616" s="236">
        <v>0</v>
      </c>
      <c r="AI616" s="236">
        <v>0</v>
      </c>
      <c r="AJ616" s="236">
        <v>0</v>
      </c>
      <c r="AK616" s="236">
        <v>0</v>
      </c>
      <c r="AL616" s="236">
        <v>0</v>
      </c>
      <c r="AM616" s="236">
        <v>0</v>
      </c>
      <c r="AN616" s="236">
        <v>0</v>
      </c>
      <c r="AO616" s="236">
        <v>0</v>
      </c>
      <c r="AP616" s="236">
        <v>0</v>
      </c>
      <c r="AQ616" s="236">
        <v>0</v>
      </c>
      <c r="AR616" s="236">
        <v>0</v>
      </c>
      <c r="AS616" s="236">
        <v>0</v>
      </c>
      <c r="AT616" s="236">
        <v>0</v>
      </c>
      <c r="AU616" s="236">
        <v>0</v>
      </c>
      <c r="AV616" s="236">
        <v>0</v>
      </c>
      <c r="AW616" s="236">
        <v>0</v>
      </c>
      <c r="AX616" s="236">
        <v>0</v>
      </c>
      <c r="AY616" s="236">
        <v>0</v>
      </c>
      <c r="AZ616" s="236">
        <v>0</v>
      </c>
      <c r="BA616" s="236">
        <v>0</v>
      </c>
      <c r="BB616" s="236">
        <v>0</v>
      </c>
      <c r="BC616" s="236">
        <v>0</v>
      </c>
      <c r="BD616" s="236">
        <v>0</v>
      </c>
      <c r="BE616" s="236">
        <v>0</v>
      </c>
      <c r="BF616" s="236">
        <v>0</v>
      </c>
      <c r="BG616" s="236">
        <v>0</v>
      </c>
      <c r="BH616" s="236">
        <v>0</v>
      </c>
      <c r="BI616" s="236">
        <v>0</v>
      </c>
      <c r="BJ616" s="236">
        <v>0</v>
      </c>
      <c r="BK616" s="236">
        <v>0</v>
      </c>
      <c r="BL616" s="236">
        <v>0</v>
      </c>
      <c r="BM616" s="236">
        <v>0</v>
      </c>
      <c r="BN616" s="236">
        <v>0</v>
      </c>
      <c r="BO616" s="236">
        <v>0</v>
      </c>
      <c r="BP616" s="236">
        <v>0</v>
      </c>
      <c r="BQ616" s="236">
        <v>0</v>
      </c>
      <c r="BR616" s="236">
        <v>0</v>
      </c>
      <c r="BS616" s="236">
        <v>0</v>
      </c>
      <c r="BT616" s="236">
        <v>0</v>
      </c>
      <c r="BU616" s="236">
        <v>0</v>
      </c>
      <c r="BV616" s="236">
        <v>0</v>
      </c>
      <c r="BW616" s="236">
        <v>0</v>
      </c>
      <c r="BX616" s="236">
        <v>0</v>
      </c>
      <c r="BY616" s="236">
        <v>0</v>
      </c>
      <c r="BZ616" s="236">
        <v>0</v>
      </c>
      <c r="CA616" s="236">
        <v>0</v>
      </c>
      <c r="CB616" s="236">
        <v>0</v>
      </c>
      <c r="CC616" s="236">
        <v>0</v>
      </c>
      <c r="CD616" s="236">
        <v>0</v>
      </c>
      <c r="CE616" s="236">
        <v>0</v>
      </c>
      <c r="CF616" s="236">
        <v>0</v>
      </c>
      <c r="CG616" s="236">
        <v>0</v>
      </c>
      <c r="CH616" s="236">
        <v>0</v>
      </c>
      <c r="CI616" s="236">
        <v>0</v>
      </c>
      <c r="CJ616" s="236">
        <v>0</v>
      </c>
      <c r="CK616" s="236">
        <v>0</v>
      </c>
      <c r="CL616" s="236">
        <v>0</v>
      </c>
      <c r="CM616" s="236">
        <v>0</v>
      </c>
      <c r="CN616" s="236">
        <v>0</v>
      </c>
      <c r="CO616" s="236">
        <v>0</v>
      </c>
      <c r="CP616" s="236">
        <v>0</v>
      </c>
      <c r="CQ616" s="236">
        <v>0</v>
      </c>
      <c r="CR616" s="236">
        <v>0</v>
      </c>
      <c r="CS616" s="236">
        <v>0</v>
      </c>
      <c r="CT616" s="236">
        <v>0</v>
      </c>
      <c r="CU616" s="236">
        <v>0</v>
      </c>
      <c r="CV616" s="236">
        <v>0</v>
      </c>
      <c r="CW616" s="236">
        <v>0</v>
      </c>
      <c r="CX616" s="236">
        <v>0</v>
      </c>
      <c r="CY616" s="236">
        <v>0</v>
      </c>
      <c r="CZ616" s="236">
        <v>0</v>
      </c>
      <c r="DA616" s="236">
        <v>0</v>
      </c>
    </row>
    <row r="617" spans="1:105">
      <c r="A617" s="242" t="s">
        <v>1728</v>
      </c>
      <c r="B617" s="236">
        <v>0</v>
      </c>
      <c r="C617" s="236">
        <v>0</v>
      </c>
      <c r="D617" s="236">
        <v>0</v>
      </c>
      <c r="E617" s="236">
        <v>0</v>
      </c>
      <c r="F617" s="236">
        <v>0</v>
      </c>
      <c r="G617" s="236">
        <v>0</v>
      </c>
      <c r="H617" s="236">
        <v>0</v>
      </c>
      <c r="I617" s="236">
        <v>0</v>
      </c>
      <c r="J617" s="236">
        <v>0</v>
      </c>
      <c r="K617" s="236">
        <v>0</v>
      </c>
      <c r="L617" s="236">
        <v>0</v>
      </c>
      <c r="M617" s="236">
        <v>0</v>
      </c>
      <c r="N617" s="236">
        <v>0</v>
      </c>
      <c r="O617" s="236">
        <v>0</v>
      </c>
      <c r="P617" s="236">
        <v>0</v>
      </c>
      <c r="Q617" s="236">
        <v>0</v>
      </c>
      <c r="R617" s="236">
        <v>0</v>
      </c>
      <c r="S617" s="236">
        <v>0</v>
      </c>
      <c r="T617" s="236">
        <v>0</v>
      </c>
      <c r="U617" s="236">
        <v>0</v>
      </c>
      <c r="V617" s="236">
        <v>0</v>
      </c>
      <c r="W617" s="236">
        <v>0</v>
      </c>
      <c r="X617" s="236">
        <v>0</v>
      </c>
      <c r="Y617" s="236">
        <v>0</v>
      </c>
      <c r="Z617" s="236">
        <v>0</v>
      </c>
      <c r="AA617" s="236">
        <v>0</v>
      </c>
      <c r="AB617" s="236">
        <v>0</v>
      </c>
      <c r="AC617" s="236">
        <v>0</v>
      </c>
      <c r="AD617" s="236">
        <v>0</v>
      </c>
      <c r="AE617" s="236">
        <v>0</v>
      </c>
      <c r="AF617" s="236">
        <v>0</v>
      </c>
      <c r="AG617" s="236">
        <v>0</v>
      </c>
      <c r="AH617" s="236">
        <v>0</v>
      </c>
      <c r="AI617" s="236">
        <v>0</v>
      </c>
      <c r="AJ617" s="236">
        <v>0</v>
      </c>
      <c r="AK617" s="236">
        <v>0</v>
      </c>
      <c r="AL617" s="236">
        <v>0</v>
      </c>
      <c r="AM617" s="236">
        <v>0</v>
      </c>
      <c r="AN617" s="236">
        <v>0</v>
      </c>
      <c r="AO617" s="236">
        <v>0</v>
      </c>
      <c r="AP617" s="236">
        <v>0</v>
      </c>
      <c r="AQ617" s="236">
        <v>0</v>
      </c>
      <c r="AR617" s="236">
        <v>0</v>
      </c>
      <c r="AS617" s="236">
        <v>0</v>
      </c>
      <c r="AT617" s="236">
        <v>0</v>
      </c>
      <c r="AU617" s="236">
        <v>0</v>
      </c>
      <c r="AV617" s="236">
        <v>0</v>
      </c>
      <c r="AW617" s="236">
        <v>0</v>
      </c>
      <c r="AX617" s="236">
        <v>0</v>
      </c>
      <c r="AY617" s="236">
        <v>0</v>
      </c>
      <c r="AZ617" s="236">
        <v>0</v>
      </c>
      <c r="BA617" s="236">
        <v>0</v>
      </c>
      <c r="BB617" s="236">
        <v>0</v>
      </c>
      <c r="BC617" s="236">
        <v>0</v>
      </c>
      <c r="BD617" s="236">
        <v>0</v>
      </c>
      <c r="BE617" s="236">
        <v>0</v>
      </c>
      <c r="BF617" s="236">
        <v>0</v>
      </c>
      <c r="BG617" s="236">
        <v>0</v>
      </c>
      <c r="BH617" s="236">
        <v>0</v>
      </c>
      <c r="BI617" s="236">
        <v>0</v>
      </c>
      <c r="BJ617" s="236">
        <v>0</v>
      </c>
      <c r="BK617" s="236">
        <v>0</v>
      </c>
      <c r="BL617" s="236">
        <v>0</v>
      </c>
      <c r="BM617" s="236">
        <v>0</v>
      </c>
      <c r="BN617" s="236">
        <v>0</v>
      </c>
      <c r="BO617" s="236">
        <v>0</v>
      </c>
      <c r="BP617" s="236">
        <v>0</v>
      </c>
      <c r="BQ617" s="236">
        <v>0</v>
      </c>
      <c r="BR617" s="236">
        <v>0</v>
      </c>
      <c r="BS617" s="236">
        <v>0</v>
      </c>
      <c r="BT617" s="236">
        <v>0</v>
      </c>
      <c r="BU617" s="236">
        <v>0</v>
      </c>
      <c r="BV617" s="236">
        <v>0</v>
      </c>
      <c r="BW617" s="236">
        <v>0</v>
      </c>
      <c r="BX617" s="236">
        <v>0</v>
      </c>
      <c r="BY617" s="236">
        <v>0</v>
      </c>
      <c r="BZ617" s="236">
        <v>0</v>
      </c>
      <c r="CA617" s="236">
        <v>0</v>
      </c>
      <c r="CB617" s="236">
        <v>0</v>
      </c>
      <c r="CC617" s="236">
        <v>0</v>
      </c>
      <c r="CD617" s="236">
        <v>0</v>
      </c>
      <c r="CE617" s="236">
        <v>0</v>
      </c>
      <c r="CF617" s="236">
        <v>0</v>
      </c>
      <c r="CG617" s="236">
        <v>0</v>
      </c>
      <c r="CH617" s="236">
        <v>0</v>
      </c>
      <c r="CI617" s="236">
        <v>0</v>
      </c>
      <c r="CJ617" s="236">
        <v>0</v>
      </c>
      <c r="CK617" s="236">
        <v>0</v>
      </c>
      <c r="CL617" s="236">
        <v>0</v>
      </c>
      <c r="CM617" s="236">
        <v>0</v>
      </c>
      <c r="CN617" s="236">
        <v>0</v>
      </c>
      <c r="CO617" s="236">
        <v>0</v>
      </c>
      <c r="CP617" s="236">
        <v>0</v>
      </c>
      <c r="CQ617" s="236">
        <v>0</v>
      </c>
      <c r="CR617" s="236">
        <v>0</v>
      </c>
      <c r="CS617" s="236">
        <v>0</v>
      </c>
      <c r="CT617" s="236">
        <v>0</v>
      </c>
      <c r="CU617" s="236">
        <v>0</v>
      </c>
      <c r="CV617" s="236">
        <v>0</v>
      </c>
      <c r="CW617" s="236">
        <v>0</v>
      </c>
      <c r="CX617" s="236">
        <v>0</v>
      </c>
      <c r="CY617" s="236">
        <v>0</v>
      </c>
      <c r="CZ617" s="236">
        <v>0</v>
      </c>
      <c r="DA617" s="236">
        <v>0</v>
      </c>
    </row>
    <row r="619" spans="1:105">
      <c r="A619" s="246" t="s">
        <v>1729</v>
      </c>
      <c r="B619" s="247"/>
      <c r="C619" s="247"/>
      <c r="D619" s="247"/>
      <c r="E619" s="247"/>
      <c r="F619" s="247"/>
      <c r="G619" s="247"/>
      <c r="H619" s="247"/>
      <c r="I619" s="247"/>
      <c r="J619" s="247"/>
      <c r="K619" s="247"/>
      <c r="L619" s="247"/>
      <c r="M619" s="247"/>
      <c r="N619" s="247"/>
      <c r="O619" s="247"/>
      <c r="P619" s="247"/>
      <c r="Q619" s="247"/>
      <c r="R619" s="247"/>
      <c r="S619" s="247"/>
      <c r="T619" s="247"/>
      <c r="U619" s="247"/>
      <c r="V619" s="247"/>
      <c r="W619" s="247"/>
      <c r="X619" s="247"/>
      <c r="Y619" s="247"/>
      <c r="Z619" s="247"/>
      <c r="AA619" s="247"/>
      <c r="AB619" s="247"/>
      <c r="AC619" s="247"/>
      <c r="AD619" s="247"/>
      <c r="AE619" s="247"/>
      <c r="AF619" s="247"/>
      <c r="AG619" s="247"/>
      <c r="AH619" s="247"/>
      <c r="AI619" s="247"/>
      <c r="AJ619" s="247"/>
      <c r="AK619" s="247"/>
      <c r="AL619" s="247"/>
      <c r="AM619" s="247"/>
      <c r="AN619" s="247"/>
      <c r="AO619" s="247"/>
      <c r="AP619" s="247"/>
      <c r="AQ619" s="247"/>
      <c r="AR619" s="247"/>
      <c r="AS619" s="247"/>
      <c r="AT619" s="247"/>
      <c r="AU619" s="247"/>
      <c r="AV619" s="247"/>
      <c r="AW619" s="247"/>
      <c r="AX619" s="247"/>
      <c r="AY619" s="247"/>
      <c r="AZ619" s="247"/>
      <c r="BA619" s="247"/>
      <c r="BB619" s="247"/>
      <c r="BC619" s="247"/>
      <c r="BD619" s="247"/>
      <c r="BE619" s="247"/>
      <c r="BF619" s="247"/>
      <c r="BG619" s="247"/>
      <c r="BH619" s="247"/>
      <c r="BI619" s="247"/>
      <c r="BJ619" s="247"/>
      <c r="BK619" s="247"/>
      <c r="BL619" s="247"/>
      <c r="BM619" s="247"/>
      <c r="BN619" s="247"/>
      <c r="BO619" s="247"/>
      <c r="BP619" s="247"/>
      <c r="BQ619" s="247"/>
      <c r="BR619" s="247"/>
      <c r="BS619" s="247"/>
      <c r="BT619" s="247"/>
      <c r="BU619" s="247"/>
      <c r="BV619" s="247"/>
      <c r="BW619" s="247"/>
      <c r="BX619" s="247"/>
      <c r="BY619" s="247"/>
      <c r="BZ619" s="247"/>
      <c r="CA619" s="247"/>
      <c r="CB619" s="247"/>
      <c r="CC619" s="247"/>
      <c r="CD619" s="247"/>
      <c r="CE619" s="247"/>
      <c r="CF619" s="247"/>
      <c r="CG619" s="247"/>
      <c r="CH619" s="247"/>
      <c r="CI619" s="247"/>
      <c r="CJ619" s="247"/>
      <c r="CK619" s="247"/>
      <c r="CL619" s="247"/>
      <c r="CM619" s="247"/>
      <c r="CN619" s="247"/>
      <c r="CO619" s="247"/>
      <c r="CP619" s="247"/>
      <c r="CQ619" s="247"/>
      <c r="CR619" s="247"/>
      <c r="CS619" s="247"/>
      <c r="CT619" s="247"/>
      <c r="CU619" s="247"/>
      <c r="CV619" s="247"/>
      <c r="CW619" s="247"/>
      <c r="CX619" s="247"/>
      <c r="CY619" s="247"/>
      <c r="CZ619" s="247"/>
      <c r="DA619" s="247"/>
    </row>
    <row r="620" spans="1:105">
      <c r="A620" s="242" t="s">
        <v>1512</v>
      </c>
      <c r="B620" s="236">
        <v>0</v>
      </c>
      <c r="C620" s="236">
        <v>0</v>
      </c>
      <c r="D620" s="236">
        <v>0</v>
      </c>
      <c r="E620" s="236">
        <v>0</v>
      </c>
      <c r="F620" s="236">
        <v>0</v>
      </c>
      <c r="G620" s="236">
        <v>0</v>
      </c>
      <c r="H620" s="236">
        <v>0</v>
      </c>
      <c r="I620" s="236">
        <v>0</v>
      </c>
      <c r="J620" s="236">
        <v>0</v>
      </c>
      <c r="K620" s="236">
        <v>0</v>
      </c>
      <c r="L620" s="236">
        <v>0</v>
      </c>
      <c r="M620" s="236">
        <v>0</v>
      </c>
      <c r="N620" s="236">
        <v>0</v>
      </c>
      <c r="O620" s="236">
        <v>0</v>
      </c>
      <c r="P620" s="236">
        <v>0</v>
      </c>
      <c r="Q620" s="236">
        <v>0</v>
      </c>
      <c r="R620" s="236">
        <v>0</v>
      </c>
      <c r="S620" s="236">
        <v>0</v>
      </c>
      <c r="T620" s="236">
        <v>0</v>
      </c>
      <c r="U620" s="236">
        <v>0</v>
      </c>
      <c r="V620" s="236">
        <v>0</v>
      </c>
      <c r="W620" s="236">
        <v>0</v>
      </c>
      <c r="X620" s="236">
        <v>0</v>
      </c>
      <c r="Y620" s="236">
        <v>0</v>
      </c>
      <c r="Z620" s="236">
        <v>0</v>
      </c>
      <c r="AA620" s="236">
        <v>0</v>
      </c>
      <c r="AB620" s="236">
        <v>0</v>
      </c>
      <c r="AC620" s="236">
        <v>0</v>
      </c>
      <c r="AD620" s="236">
        <v>154650.75</v>
      </c>
      <c r="AE620" s="236">
        <v>329080.24</v>
      </c>
      <c r="AF620" s="236">
        <v>447156.91</v>
      </c>
      <c r="AG620" s="236">
        <v>553559.52</v>
      </c>
      <c r="AH620" s="236">
        <v>692712.35</v>
      </c>
      <c r="AI620" s="236">
        <v>892729.62</v>
      </c>
      <c r="AJ620" s="236">
        <v>1024097.32</v>
      </c>
      <c r="AK620" s="236">
        <v>844872</v>
      </c>
      <c r="AL620" s="236">
        <v>973399</v>
      </c>
      <c r="AM620" s="236">
        <v>1019568</v>
      </c>
      <c r="AN620" s="236">
        <v>6931825.71</v>
      </c>
      <c r="AO620" s="236">
        <v>988571</v>
      </c>
      <c r="AP620" s="236">
        <v>973875</v>
      </c>
      <c r="AQ620" s="236">
        <v>959844</v>
      </c>
      <c r="AR620" s="236">
        <v>946679</v>
      </c>
      <c r="AS620" s="236">
        <v>934045</v>
      </c>
      <c r="AT620" s="236">
        <v>922116</v>
      </c>
      <c r="AU620" s="236">
        <v>910769</v>
      </c>
      <c r="AV620" s="236">
        <v>899759</v>
      </c>
      <c r="AW620" s="236">
        <v>889415</v>
      </c>
      <c r="AX620" s="236">
        <v>879345</v>
      </c>
      <c r="AY620" s="236">
        <v>869734</v>
      </c>
      <c r="AZ620" s="236">
        <v>860613</v>
      </c>
      <c r="BA620" s="236">
        <v>11034765</v>
      </c>
      <c r="BB620" s="236">
        <v>863314</v>
      </c>
      <c r="BC620" s="236">
        <v>854799</v>
      </c>
      <c r="BD620" s="236">
        <v>846358</v>
      </c>
      <c r="BE620" s="236">
        <v>838120</v>
      </c>
      <c r="BF620" s="236">
        <v>830015</v>
      </c>
      <c r="BG620" s="236">
        <v>822181</v>
      </c>
      <c r="BH620" s="236">
        <v>814570</v>
      </c>
      <c r="BI620" s="236">
        <v>807046</v>
      </c>
      <c r="BJ620" s="236">
        <v>799854</v>
      </c>
      <c r="BK620" s="236">
        <v>792747</v>
      </c>
      <c r="BL620" s="236">
        <v>785864</v>
      </c>
      <c r="BM620" s="236">
        <v>779239</v>
      </c>
      <c r="BN620" s="236">
        <v>9834107</v>
      </c>
      <c r="BO620" s="236">
        <v>749063</v>
      </c>
      <c r="BP620" s="236">
        <v>743015</v>
      </c>
      <c r="BQ620" s="236">
        <v>736961</v>
      </c>
      <c r="BR620" s="236">
        <v>730990</v>
      </c>
      <c r="BS620" s="236">
        <v>725063</v>
      </c>
      <c r="BT620" s="236">
        <v>719284</v>
      </c>
      <c r="BU620" s="236">
        <v>713622</v>
      </c>
      <c r="BV620" s="236">
        <v>707983</v>
      </c>
      <c r="BW620" s="236">
        <v>702552</v>
      </c>
      <c r="BX620" s="236">
        <v>697151</v>
      </c>
      <c r="BY620" s="236">
        <v>691886</v>
      </c>
      <c r="BZ620" s="236">
        <v>686784</v>
      </c>
      <c r="CA620" s="236">
        <v>8604354</v>
      </c>
      <c r="CB620" s="236">
        <v>683517</v>
      </c>
      <c r="CC620" s="236">
        <v>678649</v>
      </c>
      <c r="CD620" s="236">
        <v>673753</v>
      </c>
      <c r="CE620" s="236">
        <v>668897</v>
      </c>
      <c r="CF620" s="236">
        <v>664056</v>
      </c>
      <c r="CG620" s="236">
        <v>659313</v>
      </c>
      <c r="CH620" s="236">
        <v>654646</v>
      </c>
      <c r="CI620" s="236">
        <v>649978</v>
      </c>
      <c r="CJ620" s="236">
        <v>645464</v>
      </c>
      <c r="CK620" s="236">
        <v>640959</v>
      </c>
      <c r="CL620" s="236">
        <v>636544</v>
      </c>
      <c r="CM620" s="236">
        <v>632222</v>
      </c>
      <c r="CN620" s="236">
        <v>7887998</v>
      </c>
      <c r="CO620" s="236">
        <v>640682</v>
      </c>
      <c r="CP620" s="236">
        <v>636433</v>
      </c>
      <c r="CQ620" s="236">
        <v>632170</v>
      </c>
      <c r="CR620" s="236">
        <v>627966</v>
      </c>
      <c r="CS620" s="236">
        <v>623764</v>
      </c>
      <c r="CT620" s="236">
        <v>619635</v>
      </c>
      <c r="CU620" s="236">
        <v>615560</v>
      </c>
      <c r="CV620" s="236">
        <v>611475</v>
      </c>
      <c r="CW620" s="236">
        <v>607513</v>
      </c>
      <c r="CX620" s="236">
        <v>603550</v>
      </c>
      <c r="CY620" s="236">
        <v>599663</v>
      </c>
      <c r="CZ620" s="236">
        <v>595871</v>
      </c>
      <c r="DA620" s="236">
        <v>7414282</v>
      </c>
    </row>
    <row r="622" spans="1:105">
      <c r="A622" s="245" t="s">
        <v>1730</v>
      </c>
    </row>
    <row r="623" spans="1:105">
      <c r="A623" s="242" t="s">
        <v>1731</v>
      </c>
      <c r="B623" s="236">
        <v>0</v>
      </c>
      <c r="C623" s="236">
        <v>0</v>
      </c>
      <c r="D623" s="236">
        <v>0</v>
      </c>
      <c r="E623" s="236">
        <v>0</v>
      </c>
      <c r="F623" s="236">
        <v>0</v>
      </c>
      <c r="G623" s="236">
        <v>0</v>
      </c>
      <c r="H623" s="236">
        <v>0</v>
      </c>
      <c r="I623" s="236">
        <v>0</v>
      </c>
      <c r="J623" s="236">
        <v>0</v>
      </c>
      <c r="K623" s="236">
        <v>0</v>
      </c>
      <c r="L623" s="236">
        <v>0</v>
      </c>
      <c r="M623" s="236">
        <v>0</v>
      </c>
      <c r="N623" s="236">
        <v>0</v>
      </c>
      <c r="O623" s="236">
        <v>0</v>
      </c>
      <c r="P623" s="236">
        <v>0</v>
      </c>
      <c r="Q623" s="236">
        <v>0</v>
      </c>
      <c r="R623" s="236">
        <v>0</v>
      </c>
      <c r="S623" s="236">
        <v>0</v>
      </c>
      <c r="T623" s="236">
        <v>0</v>
      </c>
      <c r="U623" s="236">
        <v>0</v>
      </c>
      <c r="V623" s="236">
        <v>0</v>
      </c>
      <c r="W623" s="236">
        <v>0</v>
      </c>
      <c r="X623" s="236">
        <v>0</v>
      </c>
      <c r="Y623" s="236">
        <v>0</v>
      </c>
      <c r="Z623" s="236">
        <v>0</v>
      </c>
      <c r="AA623" s="236">
        <v>0</v>
      </c>
      <c r="AB623" s="236">
        <v>0</v>
      </c>
      <c r="AC623" s="236">
        <v>0</v>
      </c>
      <c r="AD623" s="236">
        <v>0</v>
      </c>
      <c r="AE623" s="236">
        <v>0</v>
      </c>
      <c r="AF623" s="236">
        <v>0</v>
      </c>
      <c r="AG623" s="236">
        <v>0</v>
      </c>
      <c r="AH623" s="236">
        <v>0</v>
      </c>
      <c r="AI623" s="236">
        <v>0</v>
      </c>
      <c r="AJ623" s="236">
        <v>0</v>
      </c>
      <c r="AK623" s="236">
        <v>5.4519999151428503E-3</v>
      </c>
      <c r="AL623" s="236">
        <v>5.4519999151428503E-3</v>
      </c>
      <c r="AM623" s="236">
        <v>5.4519999151428503E-3</v>
      </c>
      <c r="AN623" s="236">
        <v>1.63559997454285E-2</v>
      </c>
      <c r="AO623" s="236">
        <v>-124743.386396455</v>
      </c>
      <c r="AP623" s="236">
        <v>-124743.386396455</v>
      </c>
      <c r="AQ623" s="236">
        <v>-124743.386396455</v>
      </c>
      <c r="AR623" s="236">
        <v>-136391.15529923001</v>
      </c>
      <c r="AS623" s="236">
        <v>-136391.15529923001</v>
      </c>
      <c r="AT623" s="236">
        <v>-136391.15529923001</v>
      </c>
      <c r="AU623" s="236">
        <v>-176173.46764167899</v>
      </c>
      <c r="AV623" s="236">
        <v>-176173.46764167899</v>
      </c>
      <c r="AW623" s="236">
        <v>-176173.46764168001</v>
      </c>
      <c r="AX623" s="236">
        <v>-114526.47168988</v>
      </c>
      <c r="AY623" s="236">
        <v>-114526.47168988</v>
      </c>
      <c r="AZ623" s="236">
        <v>-114526.47168988</v>
      </c>
      <c r="BA623" s="236">
        <v>-1655503.4430817401</v>
      </c>
      <c r="BB623" s="236">
        <v>-66862.522670053993</v>
      </c>
      <c r="BC623" s="236">
        <v>-66862.522670053993</v>
      </c>
      <c r="BD623" s="236">
        <v>-66862.522670054095</v>
      </c>
      <c r="BE623" s="236">
        <v>-107107.34714915301</v>
      </c>
      <c r="BF623" s="236">
        <v>-107107.34714915301</v>
      </c>
      <c r="BG623" s="236">
        <v>-107107.34714915301</v>
      </c>
      <c r="BH623" s="236">
        <v>-144231.288142081</v>
      </c>
      <c r="BI623" s="236">
        <v>-144231.288142081</v>
      </c>
      <c r="BJ623" s="236">
        <v>-144231.288142081</v>
      </c>
      <c r="BK623" s="236">
        <v>-86930.719755349899</v>
      </c>
      <c r="BL623" s="236">
        <v>-86930.719755349899</v>
      </c>
      <c r="BM623" s="236">
        <v>-86930.719755349593</v>
      </c>
      <c r="BN623" s="236">
        <v>-1215395.63314991</v>
      </c>
      <c r="BO623" s="236">
        <v>-50767.137697365702</v>
      </c>
      <c r="BP623" s="236">
        <v>-50767.137697365702</v>
      </c>
      <c r="BQ623" s="236">
        <v>-50767.137697365702</v>
      </c>
      <c r="BR623" s="236">
        <v>-88546.385480730794</v>
      </c>
      <c r="BS623" s="236">
        <v>-88546.385480730794</v>
      </c>
      <c r="BT623" s="236">
        <v>-88546.385480730707</v>
      </c>
      <c r="BU623" s="236">
        <v>-120800.706068823</v>
      </c>
      <c r="BV623" s="236">
        <v>-120800.706068823</v>
      </c>
      <c r="BW623" s="236">
        <v>-120800.706068823</v>
      </c>
      <c r="BX623" s="236">
        <v>-69833.514192080896</v>
      </c>
      <c r="BY623" s="236">
        <v>-69833.514192080998</v>
      </c>
      <c r="BZ623" s="236">
        <v>-69833.514192080693</v>
      </c>
      <c r="CA623" s="236">
        <v>-989843.23031700205</v>
      </c>
      <c r="CB623" s="236">
        <v>-44351.870426795198</v>
      </c>
      <c r="CC623" s="236">
        <v>-44351.870426795198</v>
      </c>
      <c r="CD623" s="236">
        <v>-44351.870426765403</v>
      </c>
      <c r="CE623" s="236">
        <v>-79158.901652685498</v>
      </c>
      <c r="CF623" s="236">
        <v>-79158.901652685498</v>
      </c>
      <c r="CG623" s="236">
        <v>-79158.901652602202</v>
      </c>
      <c r="CH623" s="236">
        <v>-106988.269258613</v>
      </c>
      <c r="CI623" s="236">
        <v>-106988.269258613</v>
      </c>
      <c r="CJ623" s="236">
        <v>-106988.269258466</v>
      </c>
      <c r="CK623" s="236">
        <v>-57623.338685828901</v>
      </c>
      <c r="CL623" s="236">
        <v>-57623.338685828901</v>
      </c>
      <c r="CM623" s="236">
        <v>-57623.338685829003</v>
      </c>
      <c r="CN623" s="236">
        <v>-864367.14007150999</v>
      </c>
      <c r="CO623" s="236">
        <v>-34644.981789477999</v>
      </c>
      <c r="CP623" s="236">
        <v>-34644.981789477999</v>
      </c>
      <c r="CQ623" s="236">
        <v>-34644.981789625199</v>
      </c>
      <c r="CR623" s="236">
        <v>-70053.149380901203</v>
      </c>
      <c r="CS623" s="236">
        <v>-70053.149380901203</v>
      </c>
      <c r="CT623" s="236">
        <v>-70053.1493811127</v>
      </c>
      <c r="CU623" s="236">
        <v>-100001.756665095</v>
      </c>
      <c r="CV623" s="236">
        <v>-100001.756665095</v>
      </c>
      <c r="CW623" s="236">
        <v>-100001.756665753</v>
      </c>
      <c r="CX623" s="236">
        <v>-51675.375571618402</v>
      </c>
      <c r="CY623" s="236">
        <v>-51675.375571618402</v>
      </c>
      <c r="CZ623" s="236">
        <v>-51675.375571618497</v>
      </c>
      <c r="DA623" s="236">
        <v>-769125.79022229603</v>
      </c>
    </row>
    <row r="624" spans="1:105">
      <c r="A624" s="242" t="s">
        <v>1732</v>
      </c>
      <c r="B624" s="236">
        <v>0</v>
      </c>
      <c r="C624" s="236">
        <v>0</v>
      </c>
      <c r="D624" s="236">
        <v>0</v>
      </c>
      <c r="E624" s="236">
        <v>0</v>
      </c>
      <c r="F624" s="236">
        <v>0</v>
      </c>
      <c r="G624" s="236">
        <v>0</v>
      </c>
      <c r="H624" s="236">
        <v>0</v>
      </c>
      <c r="I624" s="236">
        <v>0</v>
      </c>
      <c r="J624" s="236">
        <v>0</v>
      </c>
      <c r="K624" s="236">
        <v>0</v>
      </c>
      <c r="L624" s="236">
        <v>0</v>
      </c>
      <c r="M624" s="236">
        <v>0</v>
      </c>
      <c r="N624" s="236">
        <v>0</v>
      </c>
      <c r="O624" s="236">
        <v>0</v>
      </c>
      <c r="P624" s="236">
        <v>0</v>
      </c>
      <c r="Q624" s="236">
        <v>0</v>
      </c>
      <c r="R624" s="236">
        <v>0</v>
      </c>
      <c r="S624" s="236">
        <v>0</v>
      </c>
      <c r="T624" s="236">
        <v>0</v>
      </c>
      <c r="U624" s="236">
        <v>0</v>
      </c>
      <c r="V624" s="236">
        <v>0</v>
      </c>
      <c r="W624" s="236">
        <v>0</v>
      </c>
      <c r="X624" s="236">
        <v>0</v>
      </c>
      <c r="Y624" s="236">
        <v>0</v>
      </c>
      <c r="Z624" s="236">
        <v>0</v>
      </c>
      <c r="AA624" s="236">
        <v>0</v>
      </c>
      <c r="AB624" s="236">
        <v>0</v>
      </c>
      <c r="AC624" s="236">
        <v>0</v>
      </c>
      <c r="AD624" s="236">
        <v>0</v>
      </c>
      <c r="AE624" s="236">
        <v>0</v>
      </c>
      <c r="AF624" s="236">
        <v>0</v>
      </c>
      <c r="AG624" s="236">
        <v>0</v>
      </c>
      <c r="AH624" s="236">
        <v>0</v>
      </c>
      <c r="AI624" s="236">
        <v>0</v>
      </c>
      <c r="AJ624" s="236">
        <v>0</v>
      </c>
      <c r="AK624" s="236">
        <v>0</v>
      </c>
      <c r="AL624" s="236">
        <v>0</v>
      </c>
      <c r="AM624" s="236">
        <v>0</v>
      </c>
      <c r="AN624" s="236">
        <v>0</v>
      </c>
      <c r="AO624" s="236">
        <v>0</v>
      </c>
      <c r="AP624" s="236">
        <v>0</v>
      </c>
      <c r="AQ624" s="236">
        <v>0</v>
      </c>
      <c r="AR624" s="236">
        <v>0</v>
      </c>
      <c r="AS624" s="236">
        <v>0</v>
      </c>
      <c r="AT624" s="236">
        <v>0</v>
      </c>
      <c r="AU624" s="236">
        <v>0</v>
      </c>
      <c r="AV624" s="236">
        <v>0</v>
      </c>
      <c r="AW624" s="236">
        <v>0</v>
      </c>
      <c r="AX624" s="236">
        <v>0</v>
      </c>
      <c r="AY624" s="236">
        <v>0</v>
      </c>
      <c r="AZ624" s="236">
        <v>0</v>
      </c>
      <c r="BA624" s="236">
        <v>0</v>
      </c>
      <c r="BB624" s="236">
        <v>0</v>
      </c>
      <c r="BC624" s="236">
        <v>0</v>
      </c>
      <c r="BD624" s="236">
        <v>0</v>
      </c>
      <c r="BE624" s="236">
        <v>0</v>
      </c>
      <c r="BF624" s="236">
        <v>0</v>
      </c>
      <c r="BG624" s="236">
        <v>0</v>
      </c>
      <c r="BH624" s="236">
        <v>0</v>
      </c>
      <c r="BI624" s="236">
        <v>0</v>
      </c>
      <c r="BJ624" s="236">
        <v>0</v>
      </c>
      <c r="BK624" s="236">
        <v>0</v>
      </c>
      <c r="BL624" s="236">
        <v>0</v>
      </c>
      <c r="BM624" s="236">
        <v>0</v>
      </c>
      <c r="BN624" s="236">
        <v>0</v>
      </c>
      <c r="BO624" s="236">
        <v>0</v>
      </c>
      <c r="BP624" s="236">
        <v>0</v>
      </c>
      <c r="BQ624" s="236">
        <v>0</v>
      </c>
      <c r="BR624" s="236">
        <v>0</v>
      </c>
      <c r="BS624" s="236">
        <v>0</v>
      </c>
      <c r="BT624" s="236">
        <v>0</v>
      </c>
      <c r="BU624" s="236">
        <v>0</v>
      </c>
      <c r="BV624" s="236">
        <v>0</v>
      </c>
      <c r="BW624" s="236">
        <v>0</v>
      </c>
      <c r="BX624" s="236">
        <v>0</v>
      </c>
      <c r="BY624" s="236">
        <v>0</v>
      </c>
      <c r="BZ624" s="236">
        <v>0</v>
      </c>
      <c r="CA624" s="236">
        <v>0</v>
      </c>
      <c r="CB624" s="236">
        <v>0</v>
      </c>
      <c r="CC624" s="236">
        <v>0</v>
      </c>
      <c r="CD624" s="236">
        <v>0</v>
      </c>
      <c r="CE624" s="236">
        <v>0</v>
      </c>
      <c r="CF624" s="236">
        <v>0</v>
      </c>
      <c r="CG624" s="236">
        <v>0</v>
      </c>
      <c r="CH624" s="236">
        <v>0</v>
      </c>
      <c r="CI624" s="236">
        <v>0</v>
      </c>
      <c r="CJ624" s="236">
        <v>0</v>
      </c>
      <c r="CK624" s="236">
        <v>0</v>
      </c>
      <c r="CL624" s="236">
        <v>0</v>
      </c>
      <c r="CM624" s="236">
        <v>0</v>
      </c>
      <c r="CN624" s="236">
        <v>0</v>
      </c>
      <c r="CO624" s="236">
        <v>0</v>
      </c>
      <c r="CP624" s="236">
        <v>0</v>
      </c>
      <c r="CQ624" s="236">
        <v>0</v>
      </c>
      <c r="CR624" s="236">
        <v>0</v>
      </c>
      <c r="CS624" s="236">
        <v>0</v>
      </c>
      <c r="CT624" s="236">
        <v>0</v>
      </c>
      <c r="CU624" s="236">
        <v>0</v>
      </c>
      <c r="CV624" s="236">
        <v>0</v>
      </c>
      <c r="CW624" s="236">
        <v>0</v>
      </c>
      <c r="CX624" s="236">
        <v>0</v>
      </c>
      <c r="CY624" s="236">
        <v>0</v>
      </c>
      <c r="CZ624" s="236">
        <v>0</v>
      </c>
      <c r="DA624" s="236">
        <v>0</v>
      </c>
    </row>
    <row r="625" spans="1:105">
      <c r="A625" s="242" t="s">
        <v>1733</v>
      </c>
      <c r="B625" s="248">
        <v>0</v>
      </c>
      <c r="C625" s="248">
        <v>0</v>
      </c>
      <c r="D625" s="248">
        <v>0</v>
      </c>
      <c r="E625" s="248">
        <v>0</v>
      </c>
      <c r="F625" s="248">
        <v>0</v>
      </c>
      <c r="G625" s="248">
        <v>0</v>
      </c>
      <c r="H625" s="248">
        <v>0</v>
      </c>
      <c r="I625" s="248">
        <v>0</v>
      </c>
      <c r="J625" s="248">
        <v>0</v>
      </c>
      <c r="K625" s="248">
        <v>0</v>
      </c>
      <c r="L625" s="248">
        <v>0</v>
      </c>
      <c r="M625" s="248">
        <v>0</v>
      </c>
      <c r="N625" s="248">
        <v>0</v>
      </c>
      <c r="O625" s="248">
        <v>0</v>
      </c>
      <c r="P625" s="248">
        <v>0</v>
      </c>
      <c r="Q625" s="248">
        <v>0</v>
      </c>
      <c r="R625" s="248">
        <v>0</v>
      </c>
      <c r="S625" s="248">
        <v>0</v>
      </c>
      <c r="T625" s="248">
        <v>0</v>
      </c>
      <c r="U625" s="248">
        <v>0</v>
      </c>
      <c r="V625" s="248">
        <v>0</v>
      </c>
      <c r="W625" s="248">
        <v>0</v>
      </c>
      <c r="X625" s="248">
        <v>0</v>
      </c>
      <c r="Y625" s="248">
        <v>0</v>
      </c>
      <c r="Z625" s="248">
        <v>0</v>
      </c>
      <c r="AA625" s="248">
        <v>0</v>
      </c>
      <c r="AB625" s="248">
        <v>0</v>
      </c>
      <c r="AC625" s="248">
        <v>0</v>
      </c>
      <c r="AD625" s="248">
        <v>0</v>
      </c>
      <c r="AE625" s="248">
        <v>0</v>
      </c>
      <c r="AF625" s="248">
        <v>0</v>
      </c>
      <c r="AG625" s="248">
        <v>0</v>
      </c>
      <c r="AH625" s="248">
        <v>0</v>
      </c>
      <c r="AI625" s="248">
        <v>0</v>
      </c>
      <c r="AJ625" s="248">
        <v>0</v>
      </c>
      <c r="AK625" s="248">
        <v>5.4520000703632797E-3</v>
      </c>
      <c r="AL625" s="248">
        <v>5.4519999151428503E-3</v>
      </c>
      <c r="AM625" s="248">
        <v>5.4519999151428503E-3</v>
      </c>
      <c r="AN625" s="248">
        <v>1.6355999900648899E-2</v>
      </c>
      <c r="AO625" s="248">
        <v>-124743.386396455</v>
      </c>
      <c r="AP625" s="248">
        <v>-124743.386396455</v>
      </c>
      <c r="AQ625" s="248">
        <v>-124743.386396455</v>
      </c>
      <c r="AR625" s="248">
        <v>-136391.15529923001</v>
      </c>
      <c r="AS625" s="248">
        <v>-136391.15529923001</v>
      </c>
      <c r="AT625" s="248">
        <v>-136391.15529923001</v>
      </c>
      <c r="AU625" s="248">
        <v>-176173.46764167899</v>
      </c>
      <c r="AV625" s="248">
        <v>-176173.46764167899</v>
      </c>
      <c r="AW625" s="248">
        <v>-176173.46764168001</v>
      </c>
      <c r="AX625" s="248">
        <v>-114526.47168988</v>
      </c>
      <c r="AY625" s="248">
        <v>-114526.47168988</v>
      </c>
      <c r="AZ625" s="248">
        <v>-114526.47168988</v>
      </c>
      <c r="BA625" s="248">
        <v>-1655503.4430817401</v>
      </c>
      <c r="BB625" s="248">
        <v>-66862.522670053993</v>
      </c>
      <c r="BC625" s="248">
        <v>-66862.522670053993</v>
      </c>
      <c r="BD625" s="248">
        <v>-66862.522670054095</v>
      </c>
      <c r="BE625" s="248">
        <v>-107107.34714915301</v>
      </c>
      <c r="BF625" s="248">
        <v>-107107.34714915301</v>
      </c>
      <c r="BG625" s="248">
        <v>-107107.34714915301</v>
      </c>
      <c r="BH625" s="248">
        <v>-144231.288142081</v>
      </c>
      <c r="BI625" s="248">
        <v>-144231.288142081</v>
      </c>
      <c r="BJ625" s="248">
        <v>-144231.288142081</v>
      </c>
      <c r="BK625" s="248">
        <v>-86930.719755349899</v>
      </c>
      <c r="BL625" s="248">
        <v>-86930.719755349899</v>
      </c>
      <c r="BM625" s="248">
        <v>-86930.719755349593</v>
      </c>
      <c r="BN625" s="248">
        <v>-1215395.63314991</v>
      </c>
      <c r="BO625" s="248">
        <v>-50767.137697365702</v>
      </c>
      <c r="BP625" s="248">
        <v>-50767.137697365702</v>
      </c>
      <c r="BQ625" s="248">
        <v>-50767.137697365702</v>
      </c>
      <c r="BR625" s="248">
        <v>-88546.385480730794</v>
      </c>
      <c r="BS625" s="248">
        <v>-88546.385480730794</v>
      </c>
      <c r="BT625" s="248">
        <v>-88546.385480730707</v>
      </c>
      <c r="BU625" s="248">
        <v>-120800.706068823</v>
      </c>
      <c r="BV625" s="248">
        <v>-120800.706068823</v>
      </c>
      <c r="BW625" s="248">
        <v>-120800.706068823</v>
      </c>
      <c r="BX625" s="248">
        <v>-69833.514192080896</v>
      </c>
      <c r="BY625" s="248">
        <v>-69833.514192080998</v>
      </c>
      <c r="BZ625" s="248">
        <v>-69833.514192080693</v>
      </c>
      <c r="CA625" s="248">
        <v>-989843.23031700205</v>
      </c>
      <c r="CB625" s="248">
        <v>-44351.870426795198</v>
      </c>
      <c r="CC625" s="248">
        <v>-44351.870426795198</v>
      </c>
      <c r="CD625" s="248">
        <v>-44351.870426765403</v>
      </c>
      <c r="CE625" s="248">
        <v>-79158.901652685498</v>
      </c>
      <c r="CF625" s="248">
        <v>-79158.901652685498</v>
      </c>
      <c r="CG625" s="248">
        <v>-79158.901652602202</v>
      </c>
      <c r="CH625" s="248">
        <v>-106988.269258613</v>
      </c>
      <c r="CI625" s="248">
        <v>-106988.269258613</v>
      </c>
      <c r="CJ625" s="248">
        <v>-106988.269258466</v>
      </c>
      <c r="CK625" s="248">
        <v>-57623.338685828901</v>
      </c>
      <c r="CL625" s="248">
        <v>-57623.338685828901</v>
      </c>
      <c r="CM625" s="248">
        <v>-57623.338685829003</v>
      </c>
      <c r="CN625" s="248">
        <v>-864367.14007150999</v>
      </c>
      <c r="CO625" s="248">
        <v>-34644.981789477999</v>
      </c>
      <c r="CP625" s="248">
        <v>-34644.981789477999</v>
      </c>
      <c r="CQ625" s="248">
        <v>-34644.981789625199</v>
      </c>
      <c r="CR625" s="248">
        <v>-70053.149380901203</v>
      </c>
      <c r="CS625" s="248">
        <v>-70053.149380901203</v>
      </c>
      <c r="CT625" s="248">
        <v>-70053.1493811127</v>
      </c>
      <c r="CU625" s="248">
        <v>-100001.756665095</v>
      </c>
      <c r="CV625" s="248">
        <v>-100001.756665095</v>
      </c>
      <c r="CW625" s="248">
        <v>-100001.756665753</v>
      </c>
      <c r="CX625" s="248">
        <v>-51675.375571618402</v>
      </c>
      <c r="CY625" s="248">
        <v>-51675.375571618402</v>
      </c>
      <c r="CZ625" s="248">
        <v>-51675.375571618497</v>
      </c>
      <c r="DA625" s="248">
        <v>-769125.79022229603</v>
      </c>
    </row>
    <row r="626" spans="1:105">
      <c r="A626" s="245" t="s">
        <v>1734</v>
      </c>
    </row>
    <row r="627" spans="1:105">
      <c r="A627" s="242" t="s">
        <v>1709</v>
      </c>
      <c r="B627" s="236">
        <v>0</v>
      </c>
      <c r="C627" s="236">
        <v>0</v>
      </c>
      <c r="D627" s="236">
        <v>0</v>
      </c>
      <c r="E627" s="236">
        <v>0</v>
      </c>
      <c r="F627" s="236">
        <v>0</v>
      </c>
      <c r="G627" s="236">
        <v>0</v>
      </c>
      <c r="H627" s="236">
        <v>0</v>
      </c>
      <c r="I627" s="236">
        <v>0</v>
      </c>
      <c r="J627" s="236">
        <v>0</v>
      </c>
      <c r="K627" s="236">
        <v>0</v>
      </c>
      <c r="L627" s="236">
        <v>0</v>
      </c>
      <c r="M627" s="236">
        <v>0</v>
      </c>
      <c r="N627" s="236">
        <v>0</v>
      </c>
      <c r="O627" s="236">
        <v>0</v>
      </c>
      <c r="P627" s="236">
        <v>0</v>
      </c>
      <c r="Q627" s="236">
        <v>0</v>
      </c>
      <c r="R627" s="236">
        <v>0</v>
      </c>
      <c r="S627" s="236">
        <v>0</v>
      </c>
      <c r="T627" s="236">
        <v>0</v>
      </c>
      <c r="U627" s="236">
        <v>0</v>
      </c>
      <c r="V627" s="236">
        <v>0</v>
      </c>
      <c r="W627" s="236">
        <v>0</v>
      </c>
      <c r="X627" s="236">
        <v>0</v>
      </c>
      <c r="Y627" s="236">
        <v>0</v>
      </c>
      <c r="Z627" s="236">
        <v>0</v>
      </c>
      <c r="AA627" s="236">
        <v>0</v>
      </c>
      <c r="AB627" s="236">
        <v>0</v>
      </c>
      <c r="AC627" s="236">
        <v>0</v>
      </c>
      <c r="AD627" s="236">
        <v>-334083</v>
      </c>
      <c r="AE627" s="236">
        <v>-421581</v>
      </c>
      <c r="AF627" s="236">
        <v>-119989</v>
      </c>
      <c r="AG627" s="236">
        <v>-572052</v>
      </c>
      <c r="AH627" s="236">
        <v>-1088239</v>
      </c>
      <c r="AI627" s="236">
        <v>-605068</v>
      </c>
      <c r="AJ627" s="236">
        <v>286186</v>
      </c>
      <c r="AK627" s="236">
        <v>957291.12679320702</v>
      </c>
      <c r="AL627" s="236">
        <v>-138670.81191970201</v>
      </c>
      <c r="AM627" s="236">
        <v>-138670.81191970201</v>
      </c>
      <c r="AN627" s="236">
        <v>-2174876.4970461898</v>
      </c>
      <c r="AO627" s="236">
        <v>-296559.75608489901</v>
      </c>
      <c r="AP627" s="236">
        <v>-296559.75608489901</v>
      </c>
      <c r="AQ627" s="236">
        <v>-296559.75608489901</v>
      </c>
      <c r="AR627" s="236">
        <v>-296559.75608489901</v>
      </c>
      <c r="AS627" s="236">
        <v>-296559.75608489901</v>
      </c>
      <c r="AT627" s="236">
        <v>-296559.75608489901</v>
      </c>
      <c r="AU627" s="236">
        <v>-296559.75608489901</v>
      </c>
      <c r="AV627" s="236">
        <v>-296559.75608489901</v>
      </c>
      <c r="AW627" s="236">
        <v>-296559.75608489901</v>
      </c>
      <c r="AX627" s="236">
        <v>-296559.75608489901</v>
      </c>
      <c r="AY627" s="236">
        <v>-296559.75608489901</v>
      </c>
      <c r="AZ627" s="236">
        <v>-296559.75608489901</v>
      </c>
      <c r="BA627" s="236">
        <v>-3558717.07301878</v>
      </c>
      <c r="BB627" s="236">
        <v>-189345.66969574901</v>
      </c>
      <c r="BC627" s="236">
        <v>-189345.66969574901</v>
      </c>
      <c r="BD627" s="236">
        <v>-189345.66969574901</v>
      </c>
      <c r="BE627" s="236">
        <v>-189345.66969574901</v>
      </c>
      <c r="BF627" s="236">
        <v>-189345.66969574901</v>
      </c>
      <c r="BG627" s="236">
        <v>-189345.66969574901</v>
      </c>
      <c r="BH627" s="236">
        <v>-189345.66969574901</v>
      </c>
      <c r="BI627" s="236">
        <v>-189345.66969574901</v>
      </c>
      <c r="BJ627" s="236">
        <v>-189345.66969574901</v>
      </c>
      <c r="BK627" s="236">
        <v>-189345.66969574901</v>
      </c>
      <c r="BL627" s="236">
        <v>-189345.66969574901</v>
      </c>
      <c r="BM627" s="236">
        <v>-189345.66969574901</v>
      </c>
      <c r="BN627" s="236">
        <v>-2272148.0363489799</v>
      </c>
      <c r="BO627" s="236">
        <v>-140271.67624556401</v>
      </c>
      <c r="BP627" s="236">
        <v>-140271.67624556401</v>
      </c>
      <c r="BQ627" s="236">
        <v>-140271.67624556401</v>
      </c>
      <c r="BR627" s="236">
        <v>-140271.67624556401</v>
      </c>
      <c r="BS627" s="236">
        <v>-140271.67624556401</v>
      </c>
      <c r="BT627" s="236">
        <v>-140271.67624556401</v>
      </c>
      <c r="BU627" s="236">
        <v>-140271.67624556401</v>
      </c>
      <c r="BV627" s="236">
        <v>-140271.67624556401</v>
      </c>
      <c r="BW627" s="236">
        <v>-140271.67624556401</v>
      </c>
      <c r="BX627" s="236">
        <v>-140271.67624556401</v>
      </c>
      <c r="BY627" s="236">
        <v>-140271.67624556401</v>
      </c>
      <c r="BZ627" s="236">
        <v>-140271.67624556401</v>
      </c>
      <c r="CA627" s="236">
        <v>-1683260.11494676</v>
      </c>
      <c r="CB627" s="236">
        <v>-105702.790674483</v>
      </c>
      <c r="CC627" s="236">
        <v>-105702.790674483</v>
      </c>
      <c r="CD627" s="236">
        <v>-105702.790674483</v>
      </c>
      <c r="CE627" s="236">
        <v>-105702.790674483</v>
      </c>
      <c r="CF627" s="236">
        <v>-105702.790674483</v>
      </c>
      <c r="CG627" s="236">
        <v>-105702.790674483</v>
      </c>
      <c r="CH627" s="236">
        <v>-105702.790674483</v>
      </c>
      <c r="CI627" s="236">
        <v>-105702.790674483</v>
      </c>
      <c r="CJ627" s="236">
        <v>-105702.790674483</v>
      </c>
      <c r="CK627" s="236">
        <v>-105702.790674483</v>
      </c>
      <c r="CL627" s="236">
        <v>-105702.790674483</v>
      </c>
      <c r="CM627" s="236">
        <v>-105702.790674483</v>
      </c>
      <c r="CN627" s="236">
        <v>-1268433.4880937899</v>
      </c>
      <c r="CO627" s="236">
        <v>-101542.408654999</v>
      </c>
      <c r="CP627" s="236">
        <v>-101542.408654999</v>
      </c>
      <c r="CQ627" s="236">
        <v>-101542.408654999</v>
      </c>
      <c r="CR627" s="236">
        <v>-101542.408654999</v>
      </c>
      <c r="CS627" s="236">
        <v>-101542.408654999</v>
      </c>
      <c r="CT627" s="236">
        <v>-101542.408654999</v>
      </c>
      <c r="CU627" s="236">
        <v>-101542.408654999</v>
      </c>
      <c r="CV627" s="236">
        <v>-101542.408654999</v>
      </c>
      <c r="CW627" s="236">
        <v>-101542.408654999</v>
      </c>
      <c r="CX627" s="236">
        <v>-101542.408654999</v>
      </c>
      <c r="CY627" s="236">
        <v>-101542.408654999</v>
      </c>
      <c r="CZ627" s="236">
        <v>-101542.408654999</v>
      </c>
      <c r="DA627" s="236">
        <v>-1218508.9038599799</v>
      </c>
    </row>
    <row r="628" spans="1:105">
      <c r="A628" s="242" t="s">
        <v>1710</v>
      </c>
      <c r="B628" s="236">
        <v>0</v>
      </c>
      <c r="C628" s="236">
        <v>0</v>
      </c>
      <c r="D628" s="236">
        <v>0</v>
      </c>
      <c r="E628" s="236">
        <v>0</v>
      </c>
      <c r="F628" s="236">
        <v>0</v>
      </c>
      <c r="G628" s="236">
        <v>0</v>
      </c>
      <c r="H628" s="236">
        <v>0</v>
      </c>
      <c r="I628" s="236">
        <v>0</v>
      </c>
      <c r="J628" s="236">
        <v>0</v>
      </c>
      <c r="K628" s="236">
        <v>0</v>
      </c>
      <c r="L628" s="236">
        <v>0</v>
      </c>
      <c r="M628" s="236">
        <v>0</v>
      </c>
      <c r="N628" s="236">
        <v>0</v>
      </c>
      <c r="O628" s="236">
        <v>0</v>
      </c>
      <c r="P628" s="236">
        <v>0</v>
      </c>
      <c r="Q628" s="236">
        <v>0</v>
      </c>
      <c r="R628" s="236">
        <v>0</v>
      </c>
      <c r="S628" s="236">
        <v>0</v>
      </c>
      <c r="T628" s="236">
        <v>0</v>
      </c>
      <c r="U628" s="236">
        <v>0</v>
      </c>
      <c r="V628" s="236">
        <v>0</v>
      </c>
      <c r="W628" s="236">
        <v>0</v>
      </c>
      <c r="X628" s="236">
        <v>0</v>
      </c>
      <c r="Y628" s="236">
        <v>0</v>
      </c>
      <c r="Z628" s="236">
        <v>0</v>
      </c>
      <c r="AA628" s="236">
        <v>0</v>
      </c>
      <c r="AB628" s="236">
        <v>0</v>
      </c>
      <c r="AC628" s="236">
        <v>0</v>
      </c>
      <c r="AD628" s="236">
        <v>0</v>
      </c>
      <c r="AE628" s="236">
        <v>0</v>
      </c>
      <c r="AF628" s="236">
        <v>0</v>
      </c>
      <c r="AG628" s="236">
        <v>0</v>
      </c>
      <c r="AH628" s="236">
        <v>0</v>
      </c>
      <c r="AI628" s="236">
        <v>0</v>
      </c>
      <c r="AJ628" s="236">
        <v>0</v>
      </c>
      <c r="AK628" s="236">
        <v>0</v>
      </c>
      <c r="AL628" s="236">
        <v>0</v>
      </c>
      <c r="AM628" s="236">
        <v>0</v>
      </c>
      <c r="AN628" s="236">
        <v>0</v>
      </c>
      <c r="AO628" s="236">
        <v>0</v>
      </c>
      <c r="AP628" s="236">
        <v>0</v>
      </c>
      <c r="AQ628" s="236">
        <v>0</v>
      </c>
      <c r="AR628" s="236">
        <v>0</v>
      </c>
      <c r="AS628" s="236">
        <v>0</v>
      </c>
      <c r="AT628" s="236">
        <v>0</v>
      </c>
      <c r="AU628" s="236">
        <v>0</v>
      </c>
      <c r="AV628" s="236">
        <v>0</v>
      </c>
      <c r="AW628" s="236">
        <v>0</v>
      </c>
      <c r="AX628" s="236">
        <v>0</v>
      </c>
      <c r="AY628" s="236">
        <v>0</v>
      </c>
      <c r="AZ628" s="236">
        <v>0</v>
      </c>
      <c r="BA628" s="236">
        <v>0</v>
      </c>
      <c r="BB628" s="236">
        <v>0</v>
      </c>
      <c r="BC628" s="236">
        <v>0</v>
      </c>
      <c r="BD628" s="236">
        <v>0</v>
      </c>
      <c r="BE628" s="236">
        <v>0</v>
      </c>
      <c r="BF628" s="236">
        <v>0</v>
      </c>
      <c r="BG628" s="236">
        <v>0</v>
      </c>
      <c r="BH628" s="236">
        <v>0</v>
      </c>
      <c r="BI628" s="236">
        <v>0</v>
      </c>
      <c r="BJ628" s="236">
        <v>0</v>
      </c>
      <c r="BK628" s="236">
        <v>0</v>
      </c>
      <c r="BL628" s="236">
        <v>0</v>
      </c>
      <c r="BM628" s="236">
        <v>0</v>
      </c>
      <c r="BN628" s="236">
        <v>0</v>
      </c>
      <c r="BO628" s="236">
        <v>0</v>
      </c>
      <c r="BP628" s="236">
        <v>0</v>
      </c>
      <c r="BQ628" s="236">
        <v>0</v>
      </c>
      <c r="BR628" s="236">
        <v>0</v>
      </c>
      <c r="BS628" s="236">
        <v>0</v>
      </c>
      <c r="BT628" s="236">
        <v>0</v>
      </c>
      <c r="BU628" s="236">
        <v>0</v>
      </c>
      <c r="BV628" s="236">
        <v>0</v>
      </c>
      <c r="BW628" s="236">
        <v>0</v>
      </c>
      <c r="BX628" s="236">
        <v>0</v>
      </c>
      <c r="BY628" s="236">
        <v>0</v>
      </c>
      <c r="BZ628" s="236">
        <v>0</v>
      </c>
      <c r="CA628" s="236">
        <v>0</v>
      </c>
      <c r="CB628" s="236">
        <v>0</v>
      </c>
      <c r="CC628" s="236">
        <v>0</v>
      </c>
      <c r="CD628" s="236">
        <v>0</v>
      </c>
      <c r="CE628" s="236">
        <v>0</v>
      </c>
      <c r="CF628" s="236">
        <v>0</v>
      </c>
      <c r="CG628" s="236">
        <v>0</v>
      </c>
      <c r="CH628" s="236">
        <v>0</v>
      </c>
      <c r="CI628" s="236">
        <v>0</v>
      </c>
      <c r="CJ628" s="236">
        <v>0</v>
      </c>
      <c r="CK628" s="236">
        <v>0</v>
      </c>
      <c r="CL628" s="236">
        <v>0</v>
      </c>
      <c r="CM628" s="236">
        <v>0</v>
      </c>
      <c r="CN628" s="236">
        <v>0</v>
      </c>
      <c r="CO628" s="236">
        <v>0</v>
      </c>
      <c r="CP628" s="236">
        <v>0</v>
      </c>
      <c r="CQ628" s="236">
        <v>0</v>
      </c>
      <c r="CR628" s="236">
        <v>0</v>
      </c>
      <c r="CS628" s="236">
        <v>0</v>
      </c>
      <c r="CT628" s="236">
        <v>0</v>
      </c>
      <c r="CU628" s="236">
        <v>0</v>
      </c>
      <c r="CV628" s="236">
        <v>0</v>
      </c>
      <c r="CW628" s="236">
        <v>0</v>
      </c>
      <c r="CX628" s="236">
        <v>0</v>
      </c>
      <c r="CY628" s="236">
        <v>0</v>
      </c>
      <c r="CZ628" s="236">
        <v>0</v>
      </c>
      <c r="DA628" s="236">
        <v>0</v>
      </c>
    </row>
    <row r="629" spans="1:105">
      <c r="A629" s="242" t="s">
        <v>1711</v>
      </c>
      <c r="B629" s="236">
        <v>0</v>
      </c>
      <c r="C629" s="236">
        <v>0</v>
      </c>
      <c r="D629" s="236">
        <v>0</v>
      </c>
      <c r="E629" s="236">
        <v>0</v>
      </c>
      <c r="F629" s="236">
        <v>0</v>
      </c>
      <c r="G629" s="236">
        <v>0</v>
      </c>
      <c r="H629" s="236">
        <v>0</v>
      </c>
      <c r="I629" s="236">
        <v>0</v>
      </c>
      <c r="J629" s="236">
        <v>0</v>
      </c>
      <c r="K629" s="236">
        <v>0</v>
      </c>
      <c r="L629" s="236">
        <v>0</v>
      </c>
      <c r="M629" s="236">
        <v>0</v>
      </c>
      <c r="N629" s="236">
        <v>0</v>
      </c>
      <c r="O629" s="236">
        <v>0</v>
      </c>
      <c r="P629" s="236">
        <v>0</v>
      </c>
      <c r="Q629" s="236">
        <v>0</v>
      </c>
      <c r="R629" s="236">
        <v>0</v>
      </c>
      <c r="S629" s="236">
        <v>0</v>
      </c>
      <c r="T629" s="236">
        <v>0</v>
      </c>
      <c r="U629" s="236">
        <v>0</v>
      </c>
      <c r="V629" s="236">
        <v>0</v>
      </c>
      <c r="W629" s="236">
        <v>0</v>
      </c>
      <c r="X629" s="236">
        <v>0</v>
      </c>
      <c r="Y629" s="236">
        <v>0</v>
      </c>
      <c r="Z629" s="236">
        <v>0</v>
      </c>
      <c r="AA629" s="236">
        <v>0</v>
      </c>
      <c r="AB629" s="236">
        <v>0</v>
      </c>
      <c r="AC629" s="236">
        <v>0</v>
      </c>
      <c r="AD629" s="236">
        <v>0</v>
      </c>
      <c r="AE629" s="236">
        <v>0</v>
      </c>
      <c r="AF629" s="236">
        <v>0</v>
      </c>
      <c r="AG629" s="236">
        <v>0</v>
      </c>
      <c r="AH629" s="236">
        <v>0</v>
      </c>
      <c r="AI629" s="236">
        <v>0</v>
      </c>
      <c r="AJ629" s="236">
        <v>0</v>
      </c>
      <c r="AK629" s="236">
        <v>-7765410.1593001001</v>
      </c>
      <c r="AL629" s="236">
        <v>-970676.26991251297</v>
      </c>
      <c r="AM629" s="236">
        <v>-970676.26991251297</v>
      </c>
      <c r="AN629" s="236">
        <v>-9706762.6991251204</v>
      </c>
      <c r="AO629" s="236">
        <v>0</v>
      </c>
      <c r="AP629" s="236">
        <v>0</v>
      </c>
      <c r="AQ629" s="236">
        <v>0</v>
      </c>
      <c r="AR629" s="236">
        <v>0</v>
      </c>
      <c r="AS629" s="236">
        <v>0</v>
      </c>
      <c r="AT629" s="236">
        <v>0</v>
      </c>
      <c r="AU629" s="236">
        <v>0</v>
      </c>
      <c r="AV629" s="236">
        <v>0</v>
      </c>
      <c r="AW629" s="236">
        <v>0</v>
      </c>
      <c r="AX629" s="236">
        <v>0</v>
      </c>
      <c r="AY629" s="236">
        <v>0</v>
      </c>
      <c r="AZ629" s="236">
        <v>0</v>
      </c>
      <c r="BA629" s="236">
        <v>0</v>
      </c>
      <c r="BB629" s="236">
        <v>0</v>
      </c>
      <c r="BC629" s="236">
        <v>0</v>
      </c>
      <c r="BD629" s="236">
        <v>0</v>
      </c>
      <c r="BE629" s="236">
        <v>0</v>
      </c>
      <c r="BF629" s="236">
        <v>0</v>
      </c>
      <c r="BG629" s="236">
        <v>0</v>
      </c>
      <c r="BH629" s="236">
        <v>0</v>
      </c>
      <c r="BI629" s="236">
        <v>0</v>
      </c>
      <c r="BJ629" s="236">
        <v>0</v>
      </c>
      <c r="BK629" s="236">
        <v>0</v>
      </c>
      <c r="BL629" s="236">
        <v>0</v>
      </c>
      <c r="BM629" s="236">
        <v>0</v>
      </c>
      <c r="BN629" s="236">
        <v>0</v>
      </c>
      <c r="BO629" s="236">
        <v>0</v>
      </c>
      <c r="BP629" s="236">
        <v>0</v>
      </c>
      <c r="BQ629" s="236">
        <v>0</v>
      </c>
      <c r="BR629" s="236">
        <v>0</v>
      </c>
      <c r="BS629" s="236">
        <v>0</v>
      </c>
      <c r="BT629" s="236">
        <v>0</v>
      </c>
      <c r="BU629" s="236">
        <v>0</v>
      </c>
      <c r="BV629" s="236">
        <v>0</v>
      </c>
      <c r="BW629" s="236">
        <v>0</v>
      </c>
      <c r="BX629" s="236">
        <v>0</v>
      </c>
      <c r="BY629" s="236">
        <v>0</v>
      </c>
      <c r="BZ629" s="236">
        <v>0</v>
      </c>
      <c r="CA629" s="236">
        <v>0</v>
      </c>
      <c r="CB629" s="236">
        <v>0</v>
      </c>
      <c r="CC629" s="236">
        <v>0</v>
      </c>
      <c r="CD629" s="236">
        <v>0</v>
      </c>
      <c r="CE629" s="236">
        <v>0</v>
      </c>
      <c r="CF629" s="236">
        <v>0</v>
      </c>
      <c r="CG629" s="236">
        <v>0</v>
      </c>
      <c r="CH629" s="236">
        <v>0</v>
      </c>
      <c r="CI629" s="236">
        <v>0</v>
      </c>
      <c r="CJ629" s="236">
        <v>0</v>
      </c>
      <c r="CK629" s="236">
        <v>0</v>
      </c>
      <c r="CL629" s="236">
        <v>0</v>
      </c>
      <c r="CM629" s="236">
        <v>0</v>
      </c>
      <c r="CN629" s="236">
        <v>0</v>
      </c>
      <c r="CO629" s="236">
        <v>0</v>
      </c>
      <c r="CP629" s="236">
        <v>0</v>
      </c>
      <c r="CQ629" s="236">
        <v>0</v>
      </c>
      <c r="CR629" s="236">
        <v>0</v>
      </c>
      <c r="CS629" s="236">
        <v>0</v>
      </c>
      <c r="CT629" s="236">
        <v>0</v>
      </c>
      <c r="CU629" s="236">
        <v>0</v>
      </c>
      <c r="CV629" s="236">
        <v>0</v>
      </c>
      <c r="CW629" s="236">
        <v>0</v>
      </c>
      <c r="CX629" s="236">
        <v>0</v>
      </c>
      <c r="CY629" s="236">
        <v>0</v>
      </c>
      <c r="CZ629" s="236">
        <v>0</v>
      </c>
      <c r="DA629" s="236">
        <v>0</v>
      </c>
    </row>
    <row r="630" spans="1:105">
      <c r="A630" s="242" t="s">
        <v>1712</v>
      </c>
      <c r="B630" s="236">
        <v>0</v>
      </c>
      <c r="C630" s="236">
        <v>0</v>
      </c>
      <c r="D630" s="236">
        <v>0</v>
      </c>
      <c r="E630" s="236">
        <v>0</v>
      </c>
      <c r="F630" s="236">
        <v>0</v>
      </c>
      <c r="G630" s="236">
        <v>0</v>
      </c>
      <c r="H630" s="236">
        <v>0</v>
      </c>
      <c r="I630" s="236">
        <v>0</v>
      </c>
      <c r="J630" s="236">
        <v>0</v>
      </c>
      <c r="K630" s="236">
        <v>0</v>
      </c>
      <c r="L630" s="236">
        <v>0</v>
      </c>
      <c r="M630" s="236">
        <v>0</v>
      </c>
      <c r="N630" s="236">
        <v>0</v>
      </c>
      <c r="O630" s="236">
        <v>0</v>
      </c>
      <c r="P630" s="236">
        <v>0</v>
      </c>
      <c r="Q630" s="236">
        <v>0</v>
      </c>
      <c r="R630" s="236">
        <v>0</v>
      </c>
      <c r="S630" s="236">
        <v>0</v>
      </c>
      <c r="T630" s="236">
        <v>0</v>
      </c>
      <c r="U630" s="236">
        <v>0</v>
      </c>
      <c r="V630" s="236">
        <v>0</v>
      </c>
      <c r="W630" s="236">
        <v>0</v>
      </c>
      <c r="X630" s="236">
        <v>0</v>
      </c>
      <c r="Y630" s="236">
        <v>0</v>
      </c>
      <c r="Z630" s="236">
        <v>0</v>
      </c>
      <c r="AA630" s="236">
        <v>0</v>
      </c>
      <c r="AB630" s="236">
        <v>0</v>
      </c>
      <c r="AC630" s="236">
        <v>0</v>
      </c>
      <c r="AD630" s="236">
        <v>0</v>
      </c>
      <c r="AE630" s="236">
        <v>0</v>
      </c>
      <c r="AF630" s="236">
        <v>0</v>
      </c>
      <c r="AG630" s="236">
        <v>0</v>
      </c>
      <c r="AH630" s="236">
        <v>0</v>
      </c>
      <c r="AI630" s="236">
        <v>0</v>
      </c>
      <c r="AJ630" s="236">
        <v>0</v>
      </c>
      <c r="AK630" s="236">
        <v>0</v>
      </c>
      <c r="AL630" s="236">
        <v>0</v>
      </c>
      <c r="AM630" s="236">
        <v>0</v>
      </c>
      <c r="AN630" s="236">
        <v>0</v>
      </c>
      <c r="AO630" s="236">
        <v>0</v>
      </c>
      <c r="AP630" s="236">
        <v>0</v>
      </c>
      <c r="AQ630" s="236">
        <v>0</v>
      </c>
      <c r="AR630" s="236">
        <v>0</v>
      </c>
      <c r="AS630" s="236">
        <v>0</v>
      </c>
      <c r="AT630" s="236">
        <v>0</v>
      </c>
      <c r="AU630" s="236">
        <v>0</v>
      </c>
      <c r="AV630" s="236">
        <v>0</v>
      </c>
      <c r="AW630" s="236">
        <v>0</v>
      </c>
      <c r="AX630" s="236">
        <v>0</v>
      </c>
      <c r="AY630" s="236">
        <v>0</v>
      </c>
      <c r="AZ630" s="236">
        <v>0</v>
      </c>
      <c r="BA630" s="236">
        <v>0</v>
      </c>
      <c r="BB630" s="236">
        <v>0</v>
      </c>
      <c r="BC630" s="236">
        <v>0</v>
      </c>
      <c r="BD630" s="236">
        <v>0</v>
      </c>
      <c r="BE630" s="236">
        <v>0</v>
      </c>
      <c r="BF630" s="236">
        <v>0</v>
      </c>
      <c r="BG630" s="236">
        <v>0</v>
      </c>
      <c r="BH630" s="236">
        <v>0</v>
      </c>
      <c r="BI630" s="236">
        <v>0</v>
      </c>
      <c r="BJ630" s="236">
        <v>0</v>
      </c>
      <c r="BK630" s="236">
        <v>0</v>
      </c>
      <c r="BL630" s="236">
        <v>0</v>
      </c>
      <c r="BM630" s="236">
        <v>0</v>
      </c>
      <c r="BN630" s="236">
        <v>0</v>
      </c>
      <c r="BO630" s="236">
        <v>0</v>
      </c>
      <c r="BP630" s="236">
        <v>0</v>
      </c>
      <c r="BQ630" s="236">
        <v>0</v>
      </c>
      <c r="BR630" s="236">
        <v>0</v>
      </c>
      <c r="BS630" s="236">
        <v>0</v>
      </c>
      <c r="BT630" s="236">
        <v>0</v>
      </c>
      <c r="BU630" s="236">
        <v>0</v>
      </c>
      <c r="BV630" s="236">
        <v>0</v>
      </c>
      <c r="BW630" s="236">
        <v>0</v>
      </c>
      <c r="BX630" s="236">
        <v>0</v>
      </c>
      <c r="BY630" s="236">
        <v>0</v>
      </c>
      <c r="BZ630" s="236">
        <v>0</v>
      </c>
      <c r="CA630" s="236">
        <v>0</v>
      </c>
      <c r="CB630" s="236">
        <v>0</v>
      </c>
      <c r="CC630" s="236">
        <v>0</v>
      </c>
      <c r="CD630" s="236">
        <v>0</v>
      </c>
      <c r="CE630" s="236">
        <v>0</v>
      </c>
      <c r="CF630" s="236">
        <v>0</v>
      </c>
      <c r="CG630" s="236">
        <v>0</v>
      </c>
      <c r="CH630" s="236">
        <v>0</v>
      </c>
      <c r="CI630" s="236">
        <v>0</v>
      </c>
      <c r="CJ630" s="236">
        <v>0</v>
      </c>
      <c r="CK630" s="236">
        <v>0</v>
      </c>
      <c r="CL630" s="236">
        <v>0</v>
      </c>
      <c r="CM630" s="236">
        <v>0</v>
      </c>
      <c r="CN630" s="236">
        <v>0</v>
      </c>
      <c r="CO630" s="236">
        <v>0</v>
      </c>
      <c r="CP630" s="236">
        <v>0</v>
      </c>
      <c r="CQ630" s="236">
        <v>0</v>
      </c>
      <c r="CR630" s="236">
        <v>0</v>
      </c>
      <c r="CS630" s="236">
        <v>0</v>
      </c>
      <c r="CT630" s="236">
        <v>0</v>
      </c>
      <c r="CU630" s="236">
        <v>0</v>
      </c>
      <c r="CV630" s="236">
        <v>0</v>
      </c>
      <c r="CW630" s="236">
        <v>0</v>
      </c>
      <c r="CX630" s="236">
        <v>0</v>
      </c>
      <c r="CY630" s="236">
        <v>0</v>
      </c>
      <c r="CZ630" s="236">
        <v>0</v>
      </c>
      <c r="DA630" s="236">
        <v>0</v>
      </c>
    </row>
    <row r="631" spans="1:105">
      <c r="A631" s="242" t="s">
        <v>1713</v>
      </c>
      <c r="B631" s="236">
        <v>0</v>
      </c>
      <c r="C631" s="236">
        <v>0</v>
      </c>
      <c r="D631" s="236">
        <v>0</v>
      </c>
      <c r="E631" s="236">
        <v>0</v>
      </c>
      <c r="F631" s="236">
        <v>0</v>
      </c>
      <c r="G631" s="236">
        <v>0</v>
      </c>
      <c r="H631" s="236">
        <v>0</v>
      </c>
      <c r="I631" s="236">
        <v>0</v>
      </c>
      <c r="J631" s="236">
        <v>0</v>
      </c>
      <c r="K631" s="236">
        <v>0</v>
      </c>
      <c r="L631" s="236">
        <v>0</v>
      </c>
      <c r="M631" s="236">
        <v>0</v>
      </c>
      <c r="N631" s="236">
        <v>0</v>
      </c>
      <c r="O631" s="236">
        <v>0</v>
      </c>
      <c r="P631" s="236">
        <v>0</v>
      </c>
      <c r="Q631" s="236">
        <v>0</v>
      </c>
      <c r="R631" s="236">
        <v>0</v>
      </c>
      <c r="S631" s="236">
        <v>0</v>
      </c>
      <c r="T631" s="236">
        <v>0</v>
      </c>
      <c r="U631" s="236">
        <v>0</v>
      </c>
      <c r="V631" s="236">
        <v>0</v>
      </c>
      <c r="W631" s="236">
        <v>0</v>
      </c>
      <c r="X631" s="236">
        <v>0</v>
      </c>
      <c r="Y631" s="236">
        <v>0</v>
      </c>
      <c r="Z631" s="236">
        <v>0</v>
      </c>
      <c r="AA631" s="236">
        <v>0</v>
      </c>
      <c r="AB631" s="236">
        <v>0</v>
      </c>
      <c r="AC631" s="236">
        <v>0</v>
      </c>
      <c r="AD631" s="236">
        <v>105918</v>
      </c>
      <c r="AE631" s="236">
        <v>78232</v>
      </c>
      <c r="AF631" s="236">
        <v>93825</v>
      </c>
      <c r="AG631" s="236">
        <v>284107</v>
      </c>
      <c r="AH631" s="236">
        <v>940451</v>
      </c>
      <c r="AI631" s="236">
        <v>1104892</v>
      </c>
      <c r="AJ631" s="236">
        <v>998440</v>
      </c>
      <c r="AK631" s="236">
        <v>1498811</v>
      </c>
      <c r="AL631" s="236">
        <v>1393526</v>
      </c>
      <c r="AM631" s="236">
        <v>1738862</v>
      </c>
      <c r="AN631" s="236">
        <v>8237064</v>
      </c>
      <c r="AO631" s="236">
        <v>2423947</v>
      </c>
      <c r="AP631" s="236">
        <v>2234792</v>
      </c>
      <c r="AQ631" s="236">
        <v>2133791</v>
      </c>
      <c r="AR631" s="236">
        <v>2002076</v>
      </c>
      <c r="AS631" s="236">
        <v>1921255</v>
      </c>
      <c r="AT631" s="236">
        <v>1814057</v>
      </c>
      <c r="AU631" s="236">
        <v>1725571</v>
      </c>
      <c r="AV631" s="236">
        <v>1674443</v>
      </c>
      <c r="AW631" s="236">
        <v>1572951</v>
      </c>
      <c r="AX631" s="236">
        <v>1531449</v>
      </c>
      <c r="AY631" s="236">
        <v>1461611</v>
      </c>
      <c r="AZ631" s="236">
        <v>1387031</v>
      </c>
      <c r="BA631" s="236">
        <v>21882974</v>
      </c>
      <c r="BB631" s="236">
        <v>1382335</v>
      </c>
      <c r="BC631" s="236">
        <v>1277259</v>
      </c>
      <c r="BD631" s="236">
        <v>1266234</v>
      </c>
      <c r="BE631" s="236">
        <v>1235738</v>
      </c>
      <c r="BF631" s="236">
        <v>1215661</v>
      </c>
      <c r="BG631" s="236">
        <v>1175167</v>
      </c>
      <c r="BH631" s="236">
        <v>1141656</v>
      </c>
      <c r="BI631" s="236">
        <v>1128620</v>
      </c>
      <c r="BJ631" s="236">
        <v>1078804</v>
      </c>
      <c r="BK631" s="236">
        <v>1066064</v>
      </c>
      <c r="BL631" s="236">
        <v>1032466</v>
      </c>
      <c r="BM631" s="236">
        <v>993728</v>
      </c>
      <c r="BN631" s="236">
        <v>13993732</v>
      </c>
      <c r="BO631" s="236">
        <v>1001195</v>
      </c>
      <c r="BP631" s="236">
        <v>935574</v>
      </c>
      <c r="BQ631" s="236">
        <v>936510</v>
      </c>
      <c r="BR631" s="236">
        <v>923794</v>
      </c>
      <c r="BS631" s="236">
        <v>916753</v>
      </c>
      <c r="BT631" s="236">
        <v>894057</v>
      </c>
      <c r="BU631" s="236">
        <v>875843</v>
      </c>
      <c r="BV631" s="236">
        <v>872364</v>
      </c>
      <c r="BW631" s="236">
        <v>840083</v>
      </c>
      <c r="BX631" s="236">
        <v>835503</v>
      </c>
      <c r="BY631" s="236">
        <v>814504</v>
      </c>
      <c r="BZ631" s="236">
        <v>789261</v>
      </c>
      <c r="CA631" s="236">
        <v>10635441</v>
      </c>
      <c r="CB631" s="236">
        <v>799182</v>
      </c>
      <c r="CC631" s="236">
        <v>750952</v>
      </c>
      <c r="CD631" s="236">
        <v>755259</v>
      </c>
      <c r="CE631" s="236">
        <v>749141</v>
      </c>
      <c r="CF631" s="236">
        <v>746763</v>
      </c>
      <c r="CG631" s="236">
        <v>731672</v>
      </c>
      <c r="CH631" s="236">
        <v>720020</v>
      </c>
      <c r="CI631" s="236">
        <v>720082</v>
      </c>
      <c r="CJ631" s="236">
        <v>696335</v>
      </c>
      <c r="CK631" s="236">
        <v>695016</v>
      </c>
      <c r="CL631" s="236">
        <v>680992</v>
      </c>
      <c r="CM631" s="236">
        <v>666804</v>
      </c>
      <c r="CN631" s="236">
        <v>8712218</v>
      </c>
      <c r="CO631" s="236">
        <v>672347</v>
      </c>
      <c r="CP631" s="236">
        <v>642439</v>
      </c>
      <c r="CQ631" s="236">
        <v>644440</v>
      </c>
      <c r="CR631" s="236">
        <v>635588</v>
      </c>
      <c r="CS631" s="236">
        <v>635294</v>
      </c>
      <c r="CT631" s="236">
        <v>624258</v>
      </c>
      <c r="CU631" s="236">
        <v>616078</v>
      </c>
      <c r="CV631" s="236">
        <v>617705</v>
      </c>
      <c r="CW631" s="236">
        <v>598943</v>
      </c>
      <c r="CX631" s="236">
        <v>599170</v>
      </c>
      <c r="CY631" s="236">
        <v>587720</v>
      </c>
      <c r="CZ631" s="236">
        <v>573350</v>
      </c>
      <c r="DA631" s="236">
        <v>7447332</v>
      </c>
    </row>
    <row r="632" spans="1:105">
      <c r="A632" s="242" t="s">
        <v>1714</v>
      </c>
      <c r="B632" s="236">
        <v>0</v>
      </c>
      <c r="C632" s="236">
        <v>0</v>
      </c>
      <c r="D632" s="236">
        <v>0</v>
      </c>
      <c r="E632" s="236">
        <v>0</v>
      </c>
      <c r="F632" s="236">
        <v>0</v>
      </c>
      <c r="G632" s="236">
        <v>0</v>
      </c>
      <c r="H632" s="236">
        <v>0</v>
      </c>
      <c r="I632" s="236">
        <v>0</v>
      </c>
      <c r="J632" s="236">
        <v>0</v>
      </c>
      <c r="K632" s="236">
        <v>0</v>
      </c>
      <c r="L632" s="236">
        <v>0</v>
      </c>
      <c r="M632" s="236">
        <v>0</v>
      </c>
      <c r="N632" s="236">
        <v>0</v>
      </c>
      <c r="O632" s="236">
        <v>0</v>
      </c>
      <c r="P632" s="236">
        <v>0</v>
      </c>
      <c r="Q632" s="236">
        <v>0</v>
      </c>
      <c r="R632" s="236">
        <v>0</v>
      </c>
      <c r="S632" s="236">
        <v>0</v>
      </c>
      <c r="T632" s="236">
        <v>0</v>
      </c>
      <c r="U632" s="236">
        <v>0</v>
      </c>
      <c r="V632" s="236">
        <v>0</v>
      </c>
      <c r="W632" s="236">
        <v>0</v>
      </c>
      <c r="X632" s="236">
        <v>0</v>
      </c>
      <c r="Y632" s="236">
        <v>0</v>
      </c>
      <c r="Z632" s="236">
        <v>0</v>
      </c>
      <c r="AA632" s="236">
        <v>0</v>
      </c>
      <c r="AB632" s="236">
        <v>0</v>
      </c>
      <c r="AC632" s="236">
        <v>0</v>
      </c>
      <c r="AD632" s="236">
        <v>-8799474</v>
      </c>
      <c r="AE632" s="236">
        <v>-7999414</v>
      </c>
      <c r="AF632" s="236">
        <v>-14118289</v>
      </c>
      <c r="AG632" s="236">
        <v>-6296655</v>
      </c>
      <c r="AH632" s="236">
        <v>-19851642</v>
      </c>
      <c r="AI632" s="236">
        <v>-19450073</v>
      </c>
      <c r="AJ632" s="236">
        <v>-10908135</v>
      </c>
      <c r="AK632" s="236">
        <v>-6303885</v>
      </c>
      <c r="AL632" s="236">
        <v>-15488213</v>
      </c>
      <c r="AM632" s="236">
        <v>-6492330</v>
      </c>
      <c r="AN632" s="236">
        <v>-115708110</v>
      </c>
      <c r="AO632" s="236">
        <v>0</v>
      </c>
      <c r="AP632" s="236">
        <v>0</v>
      </c>
      <c r="AQ632" s="236">
        <v>0</v>
      </c>
      <c r="AR632" s="236">
        <v>0</v>
      </c>
      <c r="AS632" s="236">
        <v>0</v>
      </c>
      <c r="AT632" s="236">
        <v>0</v>
      </c>
      <c r="AU632" s="236">
        <v>0</v>
      </c>
      <c r="AV632" s="236">
        <v>0</v>
      </c>
      <c r="AW632" s="236">
        <v>0</v>
      </c>
      <c r="AX632" s="236">
        <v>0</v>
      </c>
      <c r="AY632" s="236">
        <v>0</v>
      </c>
      <c r="AZ632" s="236">
        <v>0</v>
      </c>
      <c r="BA632" s="236">
        <v>0</v>
      </c>
      <c r="BB632" s="236">
        <v>0</v>
      </c>
      <c r="BC632" s="236">
        <v>0</v>
      </c>
      <c r="BD632" s="236">
        <v>0</v>
      </c>
      <c r="BE632" s="236">
        <v>0</v>
      </c>
      <c r="BF632" s="236">
        <v>0</v>
      </c>
      <c r="BG632" s="236">
        <v>0</v>
      </c>
      <c r="BH632" s="236">
        <v>0</v>
      </c>
      <c r="BI632" s="236">
        <v>0</v>
      </c>
      <c r="BJ632" s="236">
        <v>0</v>
      </c>
      <c r="BK632" s="236">
        <v>0</v>
      </c>
      <c r="BL632" s="236">
        <v>0</v>
      </c>
      <c r="BM632" s="236">
        <v>0</v>
      </c>
      <c r="BN632" s="236">
        <v>0</v>
      </c>
      <c r="BO632" s="236">
        <v>0</v>
      </c>
      <c r="BP632" s="236">
        <v>0</v>
      </c>
      <c r="BQ632" s="236">
        <v>0</v>
      </c>
      <c r="BR632" s="236">
        <v>0</v>
      </c>
      <c r="BS632" s="236">
        <v>0</v>
      </c>
      <c r="BT632" s="236">
        <v>0</v>
      </c>
      <c r="BU632" s="236">
        <v>0</v>
      </c>
      <c r="BV632" s="236">
        <v>0</v>
      </c>
      <c r="BW632" s="236">
        <v>0</v>
      </c>
      <c r="BX632" s="236">
        <v>0</v>
      </c>
      <c r="BY632" s="236">
        <v>0</v>
      </c>
      <c r="BZ632" s="236">
        <v>0</v>
      </c>
      <c r="CA632" s="236">
        <v>0</v>
      </c>
      <c r="CB632" s="236">
        <v>0</v>
      </c>
      <c r="CC632" s="236">
        <v>0</v>
      </c>
      <c r="CD632" s="236">
        <v>0</v>
      </c>
      <c r="CE632" s="236">
        <v>0</v>
      </c>
      <c r="CF632" s="236">
        <v>0</v>
      </c>
      <c r="CG632" s="236">
        <v>0</v>
      </c>
      <c r="CH632" s="236">
        <v>0</v>
      </c>
      <c r="CI632" s="236">
        <v>0</v>
      </c>
      <c r="CJ632" s="236">
        <v>0</v>
      </c>
      <c r="CK632" s="236">
        <v>0</v>
      </c>
      <c r="CL632" s="236">
        <v>0</v>
      </c>
      <c r="CM632" s="236">
        <v>0</v>
      </c>
      <c r="CN632" s="236">
        <v>0</v>
      </c>
      <c r="CO632" s="236">
        <v>0</v>
      </c>
      <c r="CP632" s="236">
        <v>0</v>
      </c>
      <c r="CQ632" s="236">
        <v>0</v>
      </c>
      <c r="CR632" s="236">
        <v>0</v>
      </c>
      <c r="CS632" s="236">
        <v>0</v>
      </c>
      <c r="CT632" s="236">
        <v>0</v>
      </c>
      <c r="CU632" s="236">
        <v>0</v>
      </c>
      <c r="CV632" s="236">
        <v>0</v>
      </c>
      <c r="CW632" s="236">
        <v>0</v>
      </c>
      <c r="CX632" s="236">
        <v>0</v>
      </c>
      <c r="CY632" s="236">
        <v>0</v>
      </c>
      <c r="CZ632" s="236">
        <v>0</v>
      </c>
      <c r="DA632" s="236">
        <v>0</v>
      </c>
    </row>
    <row r="633" spans="1:105">
      <c r="A633" s="242" t="s">
        <v>1715</v>
      </c>
      <c r="B633" s="236">
        <v>0</v>
      </c>
      <c r="C633" s="236">
        <v>0</v>
      </c>
      <c r="D633" s="236">
        <v>0</v>
      </c>
      <c r="E633" s="236">
        <v>0</v>
      </c>
      <c r="F633" s="236">
        <v>0</v>
      </c>
      <c r="G633" s="236">
        <v>0</v>
      </c>
      <c r="H633" s="236">
        <v>0</v>
      </c>
      <c r="I633" s="236">
        <v>0</v>
      </c>
      <c r="J633" s="236">
        <v>0</v>
      </c>
      <c r="K633" s="236">
        <v>0</v>
      </c>
      <c r="L633" s="236">
        <v>0</v>
      </c>
      <c r="M633" s="236">
        <v>0</v>
      </c>
      <c r="N633" s="236">
        <v>0</v>
      </c>
      <c r="O633" s="236">
        <v>0</v>
      </c>
      <c r="P633" s="236">
        <v>0</v>
      </c>
      <c r="Q633" s="236">
        <v>0</v>
      </c>
      <c r="R633" s="236">
        <v>0</v>
      </c>
      <c r="S633" s="236">
        <v>0</v>
      </c>
      <c r="T633" s="236">
        <v>0</v>
      </c>
      <c r="U633" s="236">
        <v>0</v>
      </c>
      <c r="V633" s="236">
        <v>0</v>
      </c>
      <c r="W633" s="236">
        <v>0</v>
      </c>
      <c r="X633" s="236">
        <v>0</v>
      </c>
      <c r="Y633" s="236">
        <v>0</v>
      </c>
      <c r="Z633" s="236">
        <v>0</v>
      </c>
      <c r="AA633" s="236">
        <v>0</v>
      </c>
      <c r="AB633" s="236">
        <v>0</v>
      </c>
      <c r="AC633" s="236">
        <v>0</v>
      </c>
      <c r="AD633" s="236">
        <v>24327</v>
      </c>
      <c r="AE633" s="236">
        <v>158</v>
      </c>
      <c r="AF633" s="236">
        <v>158</v>
      </c>
      <c r="AG633" s="236">
        <v>97736</v>
      </c>
      <c r="AH633" s="236">
        <v>98638</v>
      </c>
      <c r="AI633" s="236">
        <v>25485</v>
      </c>
      <c r="AJ633" s="236">
        <v>1316</v>
      </c>
      <c r="AK633" s="236">
        <v>-1316</v>
      </c>
      <c r="AL633" s="236">
        <v>-1316</v>
      </c>
      <c r="AM633" s="236">
        <v>-1315</v>
      </c>
      <c r="AN633" s="236">
        <v>243871</v>
      </c>
      <c r="AO633" s="236">
        <v>-1316</v>
      </c>
      <c r="AP633" s="236">
        <v>-1316</v>
      </c>
      <c r="AQ633" s="236">
        <v>-1316</v>
      </c>
      <c r="AR633" s="236">
        <v>-1316</v>
      </c>
      <c r="AS633" s="236">
        <v>-1316</v>
      </c>
      <c r="AT633" s="236">
        <v>-1316</v>
      </c>
      <c r="AU633" s="236">
        <v>-1316</v>
      </c>
      <c r="AV633" s="236">
        <v>-1316</v>
      </c>
      <c r="AW633" s="236">
        <v>-1316</v>
      </c>
      <c r="AX633" s="236">
        <v>-1316</v>
      </c>
      <c r="AY633" s="236">
        <v>-1315</v>
      </c>
      <c r="AZ633" s="236">
        <v>-1316</v>
      </c>
      <c r="BA633" s="236">
        <v>-15791</v>
      </c>
      <c r="BB633" s="236">
        <v>-1316</v>
      </c>
      <c r="BC633" s="236">
        <v>-1316</v>
      </c>
      <c r="BD633" s="236">
        <v>-1316</v>
      </c>
      <c r="BE633" s="236">
        <v>-1316</v>
      </c>
      <c r="BF633" s="236">
        <v>-1316</v>
      </c>
      <c r="BG633" s="236">
        <v>-1316</v>
      </c>
      <c r="BH633" s="236">
        <v>-1316</v>
      </c>
      <c r="BI633" s="236">
        <v>-1316</v>
      </c>
      <c r="BJ633" s="236">
        <v>-1316</v>
      </c>
      <c r="BK633" s="236">
        <v>-1315</v>
      </c>
      <c r="BL633" s="236">
        <v>-1316</v>
      </c>
      <c r="BM633" s="236">
        <v>-1316</v>
      </c>
      <c r="BN633" s="236">
        <v>-15791</v>
      </c>
      <c r="BO633" s="236">
        <v>-1316</v>
      </c>
      <c r="BP633" s="236">
        <v>-1316</v>
      </c>
      <c r="BQ633" s="236">
        <v>-1316</v>
      </c>
      <c r="BR633" s="236">
        <v>-1316</v>
      </c>
      <c r="BS633" s="236">
        <v>-1316</v>
      </c>
      <c r="BT633" s="236">
        <v>-1316</v>
      </c>
      <c r="BU633" s="236">
        <v>-1316</v>
      </c>
      <c r="BV633" s="236">
        <v>-1316</v>
      </c>
      <c r="BW633" s="236">
        <v>-1315</v>
      </c>
      <c r="BX633" s="236">
        <v>-1316</v>
      </c>
      <c r="BY633" s="236">
        <v>-1316</v>
      </c>
      <c r="BZ633" s="236">
        <v>-1316</v>
      </c>
      <c r="CA633" s="236">
        <v>-15791</v>
      </c>
      <c r="CB633" s="236">
        <v>-1316</v>
      </c>
      <c r="CC633" s="236">
        <v>-1316</v>
      </c>
      <c r="CD633" s="236">
        <v>-1316</v>
      </c>
      <c r="CE633" s="236">
        <v>-1316</v>
      </c>
      <c r="CF633" s="236">
        <v>-1316</v>
      </c>
      <c r="CG633" s="236">
        <v>-1316</v>
      </c>
      <c r="CH633" s="236">
        <v>-1316</v>
      </c>
      <c r="CI633" s="236">
        <v>-1315</v>
      </c>
      <c r="CJ633" s="236">
        <v>-1316</v>
      </c>
      <c r="CK633" s="236">
        <v>-1316</v>
      </c>
      <c r="CL633" s="236">
        <v>-1316</v>
      </c>
      <c r="CM633" s="236">
        <v>-1316</v>
      </c>
      <c r="CN633" s="236">
        <v>-15791</v>
      </c>
      <c r="CO633" s="236">
        <v>-1316</v>
      </c>
      <c r="CP633" s="236">
        <v>-1316</v>
      </c>
      <c r="CQ633" s="236">
        <v>-1316</v>
      </c>
      <c r="CR633" s="236">
        <v>-1316</v>
      </c>
      <c r="CS633" s="236">
        <v>-1316</v>
      </c>
      <c r="CT633" s="236">
        <v>-1316</v>
      </c>
      <c r="CU633" s="236">
        <v>-1315</v>
      </c>
      <c r="CV633" s="236">
        <v>-1316</v>
      </c>
      <c r="CW633" s="236">
        <v>-1316</v>
      </c>
      <c r="CX633" s="236">
        <v>-1316</v>
      </c>
      <c r="CY633" s="236">
        <v>-1316</v>
      </c>
      <c r="CZ633" s="236">
        <v>-1316</v>
      </c>
      <c r="DA633" s="236">
        <v>-15791</v>
      </c>
    </row>
    <row r="634" spans="1:105">
      <c r="A634" s="242" t="s">
        <v>1716</v>
      </c>
      <c r="B634" s="236">
        <v>0</v>
      </c>
      <c r="C634" s="236">
        <v>0</v>
      </c>
      <c r="D634" s="236">
        <v>0</v>
      </c>
      <c r="E634" s="236">
        <v>0</v>
      </c>
      <c r="F634" s="236">
        <v>0</v>
      </c>
      <c r="G634" s="236">
        <v>0</v>
      </c>
      <c r="H634" s="236">
        <v>0</v>
      </c>
      <c r="I634" s="236">
        <v>0</v>
      </c>
      <c r="J634" s="236">
        <v>0</v>
      </c>
      <c r="K634" s="236">
        <v>0</v>
      </c>
      <c r="L634" s="236">
        <v>0</v>
      </c>
      <c r="M634" s="236">
        <v>0</v>
      </c>
      <c r="N634" s="236">
        <v>0</v>
      </c>
      <c r="O634" s="236">
        <v>0</v>
      </c>
      <c r="P634" s="236">
        <v>0</v>
      </c>
      <c r="Q634" s="236">
        <v>0</v>
      </c>
      <c r="R634" s="236">
        <v>0</v>
      </c>
      <c r="S634" s="236">
        <v>0</v>
      </c>
      <c r="T634" s="236">
        <v>0</v>
      </c>
      <c r="U634" s="236">
        <v>0</v>
      </c>
      <c r="V634" s="236">
        <v>0</v>
      </c>
      <c r="W634" s="236">
        <v>0</v>
      </c>
      <c r="X634" s="236">
        <v>0</v>
      </c>
      <c r="Y634" s="236">
        <v>0</v>
      </c>
      <c r="Z634" s="236">
        <v>0</v>
      </c>
      <c r="AA634" s="236">
        <v>0</v>
      </c>
      <c r="AB634" s="236">
        <v>0</v>
      </c>
      <c r="AC634" s="236">
        <v>0</v>
      </c>
      <c r="AD634" s="236">
        <v>-24072</v>
      </c>
      <c r="AE634" s="236">
        <v>96</v>
      </c>
      <c r="AF634" s="236">
        <v>97</v>
      </c>
      <c r="AG634" s="236">
        <v>-96027</v>
      </c>
      <c r="AH634" s="236">
        <v>-95474</v>
      </c>
      <c r="AI634" s="236">
        <v>-23363</v>
      </c>
      <c r="AJ634" s="236">
        <v>806</v>
      </c>
      <c r="AK634" s="236">
        <v>806</v>
      </c>
      <c r="AL634" s="236">
        <v>805</v>
      </c>
      <c r="AM634" s="236">
        <v>806</v>
      </c>
      <c r="AN634" s="236">
        <v>-235520</v>
      </c>
      <c r="AO634" s="236">
        <v>805</v>
      </c>
      <c r="AP634" s="236">
        <v>806</v>
      </c>
      <c r="AQ634" s="236">
        <v>806</v>
      </c>
      <c r="AR634" s="236">
        <v>805</v>
      </c>
      <c r="AS634" s="236">
        <v>806</v>
      </c>
      <c r="AT634" s="236">
        <v>806</v>
      </c>
      <c r="AU634" s="236">
        <v>805</v>
      </c>
      <c r="AV634" s="236">
        <v>806</v>
      </c>
      <c r="AW634" s="236">
        <v>806</v>
      </c>
      <c r="AX634" s="236">
        <v>805</v>
      </c>
      <c r="AY634" s="236">
        <v>806</v>
      </c>
      <c r="AZ634" s="236">
        <v>805</v>
      </c>
      <c r="BA634" s="236">
        <v>9667</v>
      </c>
      <c r="BB634" s="236">
        <v>806</v>
      </c>
      <c r="BC634" s="236">
        <v>806</v>
      </c>
      <c r="BD634" s="236">
        <v>805</v>
      </c>
      <c r="BE634" s="236">
        <v>806</v>
      </c>
      <c r="BF634" s="236">
        <v>806</v>
      </c>
      <c r="BG634" s="236">
        <v>805</v>
      </c>
      <c r="BH634" s="236">
        <v>806</v>
      </c>
      <c r="BI634" s="236">
        <v>805</v>
      </c>
      <c r="BJ634" s="236">
        <v>806</v>
      </c>
      <c r="BK634" s="236">
        <v>806</v>
      </c>
      <c r="BL634" s="236">
        <v>805</v>
      </c>
      <c r="BM634" s="236">
        <v>806</v>
      </c>
      <c r="BN634" s="236">
        <v>9668</v>
      </c>
      <c r="BO634" s="236">
        <v>806</v>
      </c>
      <c r="BP634" s="236">
        <v>805</v>
      </c>
      <c r="BQ634" s="236">
        <v>806</v>
      </c>
      <c r="BR634" s="236">
        <v>805</v>
      </c>
      <c r="BS634" s="236">
        <v>806</v>
      </c>
      <c r="BT634" s="236">
        <v>806</v>
      </c>
      <c r="BU634" s="236">
        <v>805</v>
      </c>
      <c r="BV634" s="236">
        <v>806</v>
      </c>
      <c r="BW634" s="236">
        <v>806</v>
      </c>
      <c r="BX634" s="236">
        <v>805</v>
      </c>
      <c r="BY634" s="236">
        <v>806</v>
      </c>
      <c r="BZ634" s="236">
        <v>806</v>
      </c>
      <c r="CA634" s="236">
        <v>9668</v>
      </c>
      <c r="CB634" s="236">
        <v>805</v>
      </c>
      <c r="CC634" s="236">
        <v>806</v>
      </c>
      <c r="CD634" s="236">
        <v>805</v>
      </c>
      <c r="CE634" s="236">
        <v>806</v>
      </c>
      <c r="CF634" s="236">
        <v>806</v>
      </c>
      <c r="CG634" s="236">
        <v>805</v>
      </c>
      <c r="CH634" s="236">
        <v>806</v>
      </c>
      <c r="CI634" s="236">
        <v>806</v>
      </c>
      <c r="CJ634" s="236">
        <v>805</v>
      </c>
      <c r="CK634" s="236">
        <v>806</v>
      </c>
      <c r="CL634" s="236">
        <v>805</v>
      </c>
      <c r="CM634" s="236">
        <v>806</v>
      </c>
      <c r="CN634" s="236">
        <v>9667</v>
      </c>
      <c r="CO634" s="236">
        <v>806</v>
      </c>
      <c r="CP634" s="236">
        <v>805</v>
      </c>
      <c r="CQ634" s="236">
        <v>806</v>
      </c>
      <c r="CR634" s="236">
        <v>806</v>
      </c>
      <c r="CS634" s="236">
        <v>805</v>
      </c>
      <c r="CT634" s="236">
        <v>806</v>
      </c>
      <c r="CU634" s="236">
        <v>805</v>
      </c>
      <c r="CV634" s="236">
        <v>806</v>
      </c>
      <c r="CW634" s="236">
        <v>806</v>
      </c>
      <c r="CX634" s="236">
        <v>805</v>
      </c>
      <c r="CY634" s="236">
        <v>806</v>
      </c>
      <c r="CZ634" s="236">
        <v>806</v>
      </c>
      <c r="DA634" s="236">
        <v>9668</v>
      </c>
    </row>
    <row r="635" spans="1:105">
      <c r="A635" s="242" t="s">
        <v>1735</v>
      </c>
      <c r="B635" s="236">
        <v>0</v>
      </c>
      <c r="C635" s="236">
        <v>0</v>
      </c>
      <c r="D635" s="236">
        <v>0</v>
      </c>
      <c r="E635" s="236">
        <v>0</v>
      </c>
      <c r="F635" s="236">
        <v>0</v>
      </c>
      <c r="G635" s="236">
        <v>0</v>
      </c>
      <c r="H635" s="236">
        <v>0</v>
      </c>
      <c r="I635" s="236">
        <v>0</v>
      </c>
      <c r="J635" s="236">
        <v>0</v>
      </c>
      <c r="K635" s="236">
        <v>0</v>
      </c>
      <c r="L635" s="236">
        <v>0</v>
      </c>
      <c r="M635" s="236">
        <v>0</v>
      </c>
      <c r="N635" s="236">
        <v>0</v>
      </c>
      <c r="O635" s="236">
        <v>0</v>
      </c>
      <c r="P635" s="236">
        <v>0</v>
      </c>
      <c r="Q635" s="236">
        <v>0</v>
      </c>
      <c r="R635" s="236">
        <v>0</v>
      </c>
      <c r="S635" s="236">
        <v>0</v>
      </c>
      <c r="T635" s="236">
        <v>0</v>
      </c>
      <c r="U635" s="236">
        <v>0</v>
      </c>
      <c r="V635" s="236">
        <v>0</v>
      </c>
      <c r="W635" s="236">
        <v>0</v>
      </c>
      <c r="X635" s="236">
        <v>0</v>
      </c>
      <c r="Y635" s="236">
        <v>0</v>
      </c>
      <c r="Z635" s="236">
        <v>0</v>
      </c>
      <c r="AA635" s="236">
        <v>0</v>
      </c>
      <c r="AB635" s="236">
        <v>0</v>
      </c>
      <c r="AC635" s="236">
        <v>0</v>
      </c>
      <c r="AD635" s="236">
        <v>0</v>
      </c>
      <c r="AE635" s="236">
        <v>0</v>
      </c>
      <c r="AF635" s="236">
        <v>0</v>
      </c>
      <c r="AG635" s="236">
        <v>0</v>
      </c>
      <c r="AH635" s="236">
        <v>0</v>
      </c>
      <c r="AI635" s="236">
        <v>0</v>
      </c>
      <c r="AJ635" s="236">
        <v>0</v>
      </c>
      <c r="AK635" s="236">
        <v>0</v>
      </c>
      <c r="AL635" s="236">
        <v>0</v>
      </c>
      <c r="AM635" s="236">
        <v>0</v>
      </c>
      <c r="AN635" s="236">
        <v>0</v>
      </c>
      <c r="AO635" s="236">
        <v>0</v>
      </c>
      <c r="AP635" s="236">
        <v>0</v>
      </c>
      <c r="AQ635" s="236">
        <v>0</v>
      </c>
      <c r="AR635" s="236">
        <v>0</v>
      </c>
      <c r="AS635" s="236">
        <v>0</v>
      </c>
      <c r="AT635" s="236">
        <v>0</v>
      </c>
      <c r="AU635" s="236">
        <v>0</v>
      </c>
      <c r="AV635" s="236">
        <v>0</v>
      </c>
      <c r="AW635" s="236">
        <v>0</v>
      </c>
      <c r="AX635" s="236">
        <v>0</v>
      </c>
      <c r="AY635" s="236">
        <v>0</v>
      </c>
      <c r="AZ635" s="236">
        <v>0</v>
      </c>
      <c r="BA635" s="236">
        <v>0</v>
      </c>
      <c r="BB635" s="236">
        <v>0</v>
      </c>
      <c r="BC635" s="236">
        <v>0</v>
      </c>
      <c r="BD635" s="236">
        <v>0</v>
      </c>
      <c r="BE635" s="236">
        <v>0</v>
      </c>
      <c r="BF635" s="236">
        <v>0</v>
      </c>
      <c r="BG635" s="236">
        <v>0</v>
      </c>
      <c r="BH635" s="236">
        <v>0</v>
      </c>
      <c r="BI635" s="236">
        <v>0</v>
      </c>
      <c r="BJ635" s="236">
        <v>0</v>
      </c>
      <c r="BK635" s="236">
        <v>0</v>
      </c>
      <c r="BL635" s="236">
        <v>0</v>
      </c>
      <c r="BM635" s="236">
        <v>0</v>
      </c>
      <c r="BN635" s="236">
        <v>0</v>
      </c>
      <c r="BO635" s="236">
        <v>0</v>
      </c>
      <c r="BP635" s="236">
        <v>0</v>
      </c>
      <c r="BQ635" s="236">
        <v>0</v>
      </c>
      <c r="BR635" s="236">
        <v>0</v>
      </c>
      <c r="BS635" s="236">
        <v>0</v>
      </c>
      <c r="BT635" s="236">
        <v>0</v>
      </c>
      <c r="BU635" s="236">
        <v>0</v>
      </c>
      <c r="BV635" s="236">
        <v>0</v>
      </c>
      <c r="BW635" s="236">
        <v>0</v>
      </c>
      <c r="BX635" s="236">
        <v>0</v>
      </c>
      <c r="BY635" s="236">
        <v>0</v>
      </c>
      <c r="BZ635" s="236">
        <v>0</v>
      </c>
      <c r="CA635" s="236">
        <v>0</v>
      </c>
      <c r="CB635" s="236">
        <v>0</v>
      </c>
      <c r="CC635" s="236">
        <v>0</v>
      </c>
      <c r="CD635" s="236">
        <v>0</v>
      </c>
      <c r="CE635" s="236">
        <v>0</v>
      </c>
      <c r="CF635" s="236">
        <v>0</v>
      </c>
      <c r="CG635" s="236">
        <v>0</v>
      </c>
      <c r="CH635" s="236">
        <v>0</v>
      </c>
      <c r="CI635" s="236">
        <v>0</v>
      </c>
      <c r="CJ635" s="236">
        <v>0</v>
      </c>
      <c r="CK635" s="236">
        <v>0</v>
      </c>
      <c r="CL635" s="236">
        <v>0</v>
      </c>
      <c r="CM635" s="236">
        <v>0</v>
      </c>
      <c r="CN635" s="236">
        <v>0</v>
      </c>
      <c r="CO635" s="236">
        <v>0</v>
      </c>
      <c r="CP635" s="236">
        <v>0</v>
      </c>
      <c r="CQ635" s="236">
        <v>0</v>
      </c>
      <c r="CR635" s="236">
        <v>0</v>
      </c>
      <c r="CS635" s="236">
        <v>0</v>
      </c>
      <c r="CT635" s="236">
        <v>0</v>
      </c>
      <c r="CU635" s="236">
        <v>0</v>
      </c>
      <c r="CV635" s="236">
        <v>0</v>
      </c>
      <c r="CW635" s="236">
        <v>0</v>
      </c>
      <c r="CX635" s="236">
        <v>0</v>
      </c>
      <c r="CY635" s="236">
        <v>0</v>
      </c>
      <c r="CZ635" s="236">
        <v>0</v>
      </c>
      <c r="DA635" s="236">
        <v>0</v>
      </c>
    </row>
    <row r="636" spans="1:105">
      <c r="A636" s="242" t="s">
        <v>1736</v>
      </c>
      <c r="B636" s="248">
        <v>0</v>
      </c>
      <c r="C636" s="248">
        <v>0</v>
      </c>
      <c r="D636" s="248">
        <v>0</v>
      </c>
      <c r="E636" s="248">
        <v>0</v>
      </c>
      <c r="F636" s="248">
        <v>0</v>
      </c>
      <c r="G636" s="248">
        <v>0</v>
      </c>
      <c r="H636" s="248">
        <v>0</v>
      </c>
      <c r="I636" s="248">
        <v>0</v>
      </c>
      <c r="J636" s="248">
        <v>0</v>
      </c>
      <c r="K636" s="248">
        <v>0</v>
      </c>
      <c r="L636" s="248">
        <v>0</v>
      </c>
      <c r="M636" s="248">
        <v>0</v>
      </c>
      <c r="N636" s="248">
        <v>0</v>
      </c>
      <c r="O636" s="248">
        <v>0</v>
      </c>
      <c r="P636" s="248">
        <v>0</v>
      </c>
      <c r="Q636" s="248">
        <v>0</v>
      </c>
      <c r="R636" s="248">
        <v>0</v>
      </c>
      <c r="S636" s="248">
        <v>0</v>
      </c>
      <c r="T636" s="248">
        <v>0</v>
      </c>
      <c r="U636" s="248">
        <v>0</v>
      </c>
      <c r="V636" s="248">
        <v>0</v>
      </c>
      <c r="W636" s="248">
        <v>0</v>
      </c>
      <c r="X636" s="248">
        <v>0</v>
      </c>
      <c r="Y636" s="248">
        <v>0</v>
      </c>
      <c r="Z636" s="248">
        <v>0</v>
      </c>
      <c r="AA636" s="248">
        <v>0</v>
      </c>
      <c r="AB636" s="248">
        <v>0</v>
      </c>
      <c r="AC636" s="248">
        <v>0</v>
      </c>
      <c r="AD636" s="248">
        <v>-9027384</v>
      </c>
      <c r="AE636" s="248">
        <v>-8342509</v>
      </c>
      <c r="AF636" s="248">
        <v>-14144198</v>
      </c>
      <c r="AG636" s="248">
        <v>-6582891</v>
      </c>
      <c r="AH636" s="248">
        <v>-19996266</v>
      </c>
      <c r="AI636" s="248">
        <v>-18948127</v>
      </c>
      <c r="AJ636" s="248">
        <v>-9621387</v>
      </c>
      <c r="AK636" s="248">
        <v>-11613703.032506799</v>
      </c>
      <c r="AL636" s="248">
        <v>-15204545.0818322</v>
      </c>
      <c r="AM636" s="248">
        <v>-5863324.0818322096</v>
      </c>
      <c r="AN636" s="248">
        <v>-119344334.196171</v>
      </c>
      <c r="AO636" s="248">
        <v>2126876.2439151001</v>
      </c>
      <c r="AP636" s="248">
        <v>1937722.2439151001</v>
      </c>
      <c r="AQ636" s="248">
        <v>1836721.2439151001</v>
      </c>
      <c r="AR636" s="248">
        <v>1705005.2439151001</v>
      </c>
      <c r="AS636" s="248">
        <v>1624185.2439151001</v>
      </c>
      <c r="AT636" s="248">
        <v>1516987.2439151001</v>
      </c>
      <c r="AU636" s="248">
        <v>1428500.2439151001</v>
      </c>
      <c r="AV636" s="248">
        <v>1377373.2439151001</v>
      </c>
      <c r="AW636" s="248">
        <v>1275881.2439151001</v>
      </c>
      <c r="AX636" s="248">
        <v>1234378.2439151001</v>
      </c>
      <c r="AY636" s="248">
        <v>1164542.2439151001</v>
      </c>
      <c r="AZ636" s="248">
        <v>1089960.2439151001</v>
      </c>
      <c r="BA636" s="248">
        <v>18318132.9269812</v>
      </c>
      <c r="BB636" s="248">
        <v>1192479.3303042499</v>
      </c>
      <c r="BC636" s="248">
        <v>1087403.3303042499</v>
      </c>
      <c r="BD636" s="248">
        <v>1076377.3303042499</v>
      </c>
      <c r="BE636" s="248">
        <v>1045882.33030425</v>
      </c>
      <c r="BF636" s="248">
        <v>1025805.33030425</v>
      </c>
      <c r="BG636" s="248">
        <v>985310.33030425105</v>
      </c>
      <c r="BH636" s="248">
        <v>951800.33030425105</v>
      </c>
      <c r="BI636" s="248">
        <v>938763.33030425105</v>
      </c>
      <c r="BJ636" s="248">
        <v>888948.33030425105</v>
      </c>
      <c r="BK636" s="248">
        <v>876209.33030425105</v>
      </c>
      <c r="BL636" s="248">
        <v>842609.33030425105</v>
      </c>
      <c r="BM636" s="248">
        <v>803872.33030425105</v>
      </c>
      <c r="BN636" s="248">
        <v>11715460.963651</v>
      </c>
      <c r="BO636" s="248">
        <v>860413.32375443599</v>
      </c>
      <c r="BP636" s="248">
        <v>794791.32375443599</v>
      </c>
      <c r="BQ636" s="248">
        <v>795728.32375443599</v>
      </c>
      <c r="BR636" s="248">
        <v>783011.32375443599</v>
      </c>
      <c r="BS636" s="248">
        <v>775971.32375443599</v>
      </c>
      <c r="BT636" s="248">
        <v>753275.32375443599</v>
      </c>
      <c r="BU636" s="248">
        <v>735060.32375443599</v>
      </c>
      <c r="BV636" s="248">
        <v>731582.32375443599</v>
      </c>
      <c r="BW636" s="248">
        <v>699302.32375443599</v>
      </c>
      <c r="BX636" s="248">
        <v>694720.32375443599</v>
      </c>
      <c r="BY636" s="248">
        <v>673722.32375443599</v>
      </c>
      <c r="BZ636" s="248">
        <v>648479.32375443599</v>
      </c>
      <c r="CA636" s="248">
        <v>8946057.8850532304</v>
      </c>
      <c r="CB636" s="248">
        <v>692968.20932551695</v>
      </c>
      <c r="CC636" s="248">
        <v>644739.20932551695</v>
      </c>
      <c r="CD636" s="248">
        <v>649045.20932551695</v>
      </c>
      <c r="CE636" s="248">
        <v>642928.20932551695</v>
      </c>
      <c r="CF636" s="248">
        <v>640550.20932551695</v>
      </c>
      <c r="CG636" s="248">
        <v>625458.20932551695</v>
      </c>
      <c r="CH636" s="248">
        <v>613807.20932551695</v>
      </c>
      <c r="CI636" s="248">
        <v>613870.20932551695</v>
      </c>
      <c r="CJ636" s="248">
        <v>590121.20932551695</v>
      </c>
      <c r="CK636" s="248">
        <v>588803.20932551695</v>
      </c>
      <c r="CL636" s="248">
        <v>574778.20932551695</v>
      </c>
      <c r="CM636" s="248">
        <v>560591.20932551695</v>
      </c>
      <c r="CN636" s="248">
        <v>7437660.5119062001</v>
      </c>
      <c r="CO636" s="248">
        <v>570294.59134500101</v>
      </c>
      <c r="CP636" s="248">
        <v>540385.59134500101</v>
      </c>
      <c r="CQ636" s="248">
        <v>542387.59134500101</v>
      </c>
      <c r="CR636" s="248">
        <v>533535.59134500101</v>
      </c>
      <c r="CS636" s="248">
        <v>533240.59134500101</v>
      </c>
      <c r="CT636" s="248">
        <v>522205.59134500101</v>
      </c>
      <c r="CU636" s="248">
        <v>514025.59134500101</v>
      </c>
      <c r="CV636" s="248">
        <v>515652.59134500101</v>
      </c>
      <c r="CW636" s="248">
        <v>496890.59134500101</v>
      </c>
      <c r="CX636" s="248">
        <v>497116.59134500101</v>
      </c>
      <c r="CY636" s="248">
        <v>485667.59134500101</v>
      </c>
      <c r="CZ636" s="248">
        <v>471297.59134500101</v>
      </c>
      <c r="DA636" s="248">
        <v>6222700.0961400103</v>
      </c>
    </row>
    <row r="638" spans="1:105">
      <c r="A638" s="242" t="s">
        <v>1737</v>
      </c>
      <c r="B638" s="236">
        <v>0</v>
      </c>
      <c r="C638" s="236">
        <v>0</v>
      </c>
      <c r="D638" s="236">
        <v>0</v>
      </c>
      <c r="E638" s="236">
        <v>0</v>
      </c>
      <c r="F638" s="236">
        <v>0</v>
      </c>
      <c r="G638" s="236">
        <v>0</v>
      </c>
      <c r="H638" s="236">
        <v>0</v>
      </c>
      <c r="I638" s="236">
        <v>0</v>
      </c>
      <c r="J638" s="236">
        <v>0</v>
      </c>
      <c r="K638" s="236">
        <v>0</v>
      </c>
      <c r="L638" s="236">
        <v>0</v>
      </c>
      <c r="M638" s="236">
        <v>0</v>
      </c>
      <c r="N638" s="236">
        <v>0</v>
      </c>
      <c r="O638" s="236">
        <v>0</v>
      </c>
      <c r="P638" s="236">
        <v>0</v>
      </c>
      <c r="Q638" s="236">
        <v>0</v>
      </c>
      <c r="R638" s="236">
        <v>0</v>
      </c>
      <c r="S638" s="236">
        <v>0</v>
      </c>
      <c r="T638" s="236">
        <v>0</v>
      </c>
      <c r="U638" s="236">
        <v>0</v>
      </c>
      <c r="V638" s="236">
        <v>0</v>
      </c>
      <c r="W638" s="236">
        <v>0</v>
      </c>
      <c r="X638" s="236">
        <v>0</v>
      </c>
      <c r="Y638" s="236">
        <v>0</v>
      </c>
      <c r="Z638" s="236">
        <v>0</v>
      </c>
      <c r="AA638" s="236">
        <v>0</v>
      </c>
      <c r="AB638" s="236">
        <v>0</v>
      </c>
      <c r="AC638" s="236">
        <v>0</v>
      </c>
      <c r="AD638" s="236">
        <v>-8872733.25</v>
      </c>
      <c r="AE638" s="236">
        <v>-8013428.7599999998</v>
      </c>
      <c r="AF638" s="236">
        <v>-13697041.09</v>
      </c>
      <c r="AG638" s="236">
        <v>-6029331.4800000004</v>
      </c>
      <c r="AH638" s="236">
        <v>-19303553.649999999</v>
      </c>
      <c r="AI638" s="236">
        <v>-18055397.379999999</v>
      </c>
      <c r="AJ638" s="236">
        <v>-8597289.6799999997</v>
      </c>
      <c r="AK638" s="236">
        <v>-10768831.0270548</v>
      </c>
      <c r="AL638" s="236">
        <v>-14231146.076380201</v>
      </c>
      <c r="AM638" s="236">
        <v>-4843756.07638021</v>
      </c>
      <c r="AN638" s="236">
        <v>-112412508.469815</v>
      </c>
      <c r="AO638" s="236">
        <v>2990703.8575186399</v>
      </c>
      <c r="AP638" s="236">
        <v>2786853.8575186399</v>
      </c>
      <c r="AQ638" s="236">
        <v>2671821.8575186399</v>
      </c>
      <c r="AR638" s="236">
        <v>2515293.0886158701</v>
      </c>
      <c r="AS638" s="236">
        <v>2421839.0886158701</v>
      </c>
      <c r="AT638" s="236">
        <v>2302712.0886158701</v>
      </c>
      <c r="AU638" s="236">
        <v>2163095.7762734201</v>
      </c>
      <c r="AV638" s="236">
        <v>2100958.7762734201</v>
      </c>
      <c r="AW638" s="236">
        <v>1989122.7762734201</v>
      </c>
      <c r="AX638" s="236">
        <v>1999196.77222522</v>
      </c>
      <c r="AY638" s="236">
        <v>1919749.77222522</v>
      </c>
      <c r="AZ638" s="236">
        <v>1836046.77222522</v>
      </c>
      <c r="BA638" s="236">
        <v>27697394.4838994</v>
      </c>
      <c r="BB638" s="236">
        <v>1988930.80763419</v>
      </c>
      <c r="BC638" s="236">
        <v>1875339.80763419</v>
      </c>
      <c r="BD638" s="236">
        <v>1855872.80763419</v>
      </c>
      <c r="BE638" s="236">
        <v>1776894.9831550899</v>
      </c>
      <c r="BF638" s="236">
        <v>1748712.9831550899</v>
      </c>
      <c r="BG638" s="236">
        <v>1700383.9831550899</v>
      </c>
      <c r="BH638" s="236">
        <v>1622139.0421621599</v>
      </c>
      <c r="BI638" s="236">
        <v>1601578.0421621599</v>
      </c>
      <c r="BJ638" s="236">
        <v>1544571.0421621599</v>
      </c>
      <c r="BK638" s="236">
        <v>1582025.6105489</v>
      </c>
      <c r="BL638" s="236">
        <v>1541542.6105489</v>
      </c>
      <c r="BM638" s="236">
        <v>1496180.6105489</v>
      </c>
      <c r="BN638" s="236">
        <v>20334172.330501098</v>
      </c>
      <c r="BO638" s="236">
        <v>1558709.18605707</v>
      </c>
      <c r="BP638" s="236">
        <v>1487039.18605707</v>
      </c>
      <c r="BQ638" s="236">
        <v>1481922.18605707</v>
      </c>
      <c r="BR638" s="236">
        <v>1425454.9382737</v>
      </c>
      <c r="BS638" s="236">
        <v>1412487.9382737</v>
      </c>
      <c r="BT638" s="236">
        <v>1384012.9382737</v>
      </c>
      <c r="BU638" s="236">
        <v>1327881.61768561</v>
      </c>
      <c r="BV638" s="236">
        <v>1318764.61768561</v>
      </c>
      <c r="BW638" s="236">
        <v>1281053.61768561</v>
      </c>
      <c r="BX638" s="236">
        <v>1322037.8095623499</v>
      </c>
      <c r="BY638" s="236">
        <v>1295774.8095623499</v>
      </c>
      <c r="BZ638" s="236">
        <v>1265429.8095623499</v>
      </c>
      <c r="CA638" s="236">
        <v>16560568.6547362</v>
      </c>
      <c r="CB638" s="236">
        <v>1332133.33889872</v>
      </c>
      <c r="CC638" s="236">
        <v>1279036.33889872</v>
      </c>
      <c r="CD638" s="236">
        <v>1278446.33889875</v>
      </c>
      <c r="CE638" s="236">
        <v>1232666.3076728301</v>
      </c>
      <c r="CF638" s="236">
        <v>1225447.3076728301</v>
      </c>
      <c r="CG638" s="236">
        <v>1205612.3076729099</v>
      </c>
      <c r="CH638" s="236">
        <v>1161464.9400669001</v>
      </c>
      <c r="CI638" s="236">
        <v>1156859.9400669001</v>
      </c>
      <c r="CJ638" s="236">
        <v>1128596.94006705</v>
      </c>
      <c r="CK638" s="236">
        <v>1172138.87063968</v>
      </c>
      <c r="CL638" s="236">
        <v>1153698.87063968</v>
      </c>
      <c r="CM638" s="236">
        <v>1135189.87063968</v>
      </c>
      <c r="CN638" s="236">
        <v>14461291.3718346</v>
      </c>
      <c r="CO638" s="236">
        <v>1176331.6095555199</v>
      </c>
      <c r="CP638" s="236">
        <v>1142173.6095555199</v>
      </c>
      <c r="CQ638" s="236">
        <v>1139912.6095553699</v>
      </c>
      <c r="CR638" s="236">
        <v>1091448.4419640901</v>
      </c>
      <c r="CS638" s="236">
        <v>1086951.4419640901</v>
      </c>
      <c r="CT638" s="236">
        <v>1071787.4419638801</v>
      </c>
      <c r="CU638" s="236">
        <v>1029583.8346799</v>
      </c>
      <c r="CV638" s="236">
        <v>1027125.8346799</v>
      </c>
      <c r="CW638" s="236">
        <v>1004401.83467924</v>
      </c>
      <c r="CX638" s="236">
        <v>1048991.2157733799</v>
      </c>
      <c r="CY638" s="236">
        <v>1033655.21577338</v>
      </c>
      <c r="CZ638" s="236">
        <v>1015493.21577338</v>
      </c>
      <c r="DA638" s="236">
        <v>12867856.305917701</v>
      </c>
    </row>
    <row r="640" spans="1:105">
      <c r="A640" s="242" t="s">
        <v>1738</v>
      </c>
      <c r="B640" s="236">
        <v>0</v>
      </c>
      <c r="C640" s="236">
        <v>0</v>
      </c>
      <c r="D640" s="236">
        <v>0</v>
      </c>
      <c r="E640" s="236">
        <v>0</v>
      </c>
      <c r="F640" s="236">
        <v>0</v>
      </c>
      <c r="G640" s="236">
        <v>0</v>
      </c>
      <c r="H640" s="236">
        <v>0</v>
      </c>
      <c r="I640" s="236">
        <v>0</v>
      </c>
      <c r="J640" s="236">
        <v>0</v>
      </c>
      <c r="K640" s="236">
        <v>0</v>
      </c>
      <c r="L640" s="236">
        <v>0</v>
      </c>
      <c r="M640" s="236">
        <v>0</v>
      </c>
      <c r="N640" s="236">
        <v>0</v>
      </c>
      <c r="O640" s="236">
        <v>0</v>
      </c>
      <c r="P640" s="236">
        <v>0</v>
      </c>
      <c r="Q640" s="236">
        <v>0</v>
      </c>
      <c r="R640" s="236">
        <v>0</v>
      </c>
      <c r="S640" s="236">
        <v>0</v>
      </c>
      <c r="T640" s="236">
        <v>0</v>
      </c>
      <c r="U640" s="236">
        <v>0</v>
      </c>
      <c r="V640" s="236">
        <v>0</v>
      </c>
      <c r="W640" s="236">
        <v>0</v>
      </c>
      <c r="X640" s="236">
        <v>0</v>
      </c>
      <c r="Y640" s="236">
        <v>0</v>
      </c>
      <c r="Z640" s="236">
        <v>0</v>
      </c>
      <c r="AA640" s="236">
        <v>0</v>
      </c>
      <c r="AB640" s="236">
        <v>0</v>
      </c>
      <c r="AC640" s="236">
        <v>0</v>
      </c>
      <c r="AD640" s="236">
        <v>0</v>
      </c>
      <c r="AE640" s="236">
        <v>8872733.25</v>
      </c>
      <c r="AF640" s="236">
        <v>16886162.009999901</v>
      </c>
      <c r="AG640" s="236">
        <v>30583203.099999901</v>
      </c>
      <c r="AH640" s="236">
        <v>36612534.579999998</v>
      </c>
      <c r="AI640" s="236">
        <v>55916088.229999997</v>
      </c>
      <c r="AJ640" s="236">
        <v>73971485.609999999</v>
      </c>
      <c r="AK640" s="236">
        <v>82568775.289999902</v>
      </c>
      <c r="AL640" s="236">
        <v>93337606.317054793</v>
      </c>
      <c r="AM640" s="236">
        <v>107568752.393435</v>
      </c>
      <c r="AN640" s="236">
        <v>0</v>
      </c>
      <c r="AO640" s="236">
        <v>112412508.469815</v>
      </c>
      <c r="AP640" s="236">
        <v>109421804.612296</v>
      </c>
      <c r="AQ640" s="236">
        <v>106634950.754778</v>
      </c>
      <c r="AR640" s="236">
        <v>103963128.897259</v>
      </c>
      <c r="AS640" s="236">
        <v>101447835.808643</v>
      </c>
      <c r="AT640" s="236">
        <v>99025996.720027596</v>
      </c>
      <c r="AU640" s="236">
        <v>96723284.631411701</v>
      </c>
      <c r="AV640" s="236">
        <v>94560188.855138302</v>
      </c>
      <c r="AW640" s="236">
        <v>92459230.078864902</v>
      </c>
      <c r="AX640" s="236">
        <v>90470107.302591503</v>
      </c>
      <c r="AY640" s="236">
        <v>88470910.530366302</v>
      </c>
      <c r="AZ640" s="236">
        <v>86551160.7581411</v>
      </c>
      <c r="BA640" s="236">
        <v>112412508.469815</v>
      </c>
      <c r="BB640" s="236">
        <v>84715113.985915899</v>
      </c>
      <c r="BC640" s="236">
        <v>82726183.178281695</v>
      </c>
      <c r="BD640" s="236">
        <v>80850843.370647505</v>
      </c>
      <c r="BE640" s="236">
        <v>78994970.5630133</v>
      </c>
      <c r="BF640" s="236">
        <v>77218075.579858199</v>
      </c>
      <c r="BG640" s="236">
        <v>75469362.596703097</v>
      </c>
      <c r="BH640" s="236">
        <v>73768978.613547996</v>
      </c>
      <c r="BI640" s="236">
        <v>72146839.571385801</v>
      </c>
      <c r="BJ640" s="236">
        <v>70545261.529223606</v>
      </c>
      <c r="BK640" s="236">
        <v>69000690.487061501</v>
      </c>
      <c r="BL640" s="236">
        <v>67418664.876512602</v>
      </c>
      <c r="BM640" s="236">
        <v>65877122.265963703</v>
      </c>
      <c r="BN640" s="236">
        <v>84715113.985915899</v>
      </c>
      <c r="BO640" s="236">
        <v>64380941.655414797</v>
      </c>
      <c r="BP640" s="236">
        <v>62822232.469357699</v>
      </c>
      <c r="BQ640" s="236">
        <v>61335193.283300601</v>
      </c>
      <c r="BR640" s="236">
        <v>59853271.0972436</v>
      </c>
      <c r="BS640" s="236">
        <v>58427816.158969902</v>
      </c>
      <c r="BT640" s="236">
        <v>57015328.220696203</v>
      </c>
      <c r="BU640" s="236">
        <v>55631315.282422498</v>
      </c>
      <c r="BV640" s="236">
        <v>54303433.6647368</v>
      </c>
      <c r="BW640" s="236">
        <v>52984669.047051199</v>
      </c>
      <c r="BX640" s="236">
        <v>51703615.429365598</v>
      </c>
      <c r="BY640" s="236">
        <v>50381577.619803198</v>
      </c>
      <c r="BZ640" s="236">
        <v>49085802.810240902</v>
      </c>
      <c r="CA640" s="236">
        <v>64380941.655414797</v>
      </c>
      <c r="CB640" s="236">
        <v>47820373.000678502</v>
      </c>
      <c r="CC640" s="236">
        <v>46488239.661779799</v>
      </c>
      <c r="CD640" s="236">
        <v>45209203.322881103</v>
      </c>
      <c r="CE640" s="236">
        <v>43930756.983982399</v>
      </c>
      <c r="CF640" s="236">
        <v>42698090.676309504</v>
      </c>
      <c r="CG640" s="236">
        <v>41472643.368636698</v>
      </c>
      <c r="CH640" s="236">
        <v>40267031.060963802</v>
      </c>
      <c r="CI640" s="236">
        <v>39105566.120896898</v>
      </c>
      <c r="CJ640" s="236">
        <v>37948706.180830002</v>
      </c>
      <c r="CK640" s="236">
        <v>36820109.240762897</v>
      </c>
      <c r="CL640" s="236">
        <v>35647970.3701232</v>
      </c>
      <c r="CM640" s="236">
        <v>34494271.499483503</v>
      </c>
      <c r="CN640" s="236">
        <v>47820373.000678502</v>
      </c>
      <c r="CO640" s="236">
        <v>33359081.628843799</v>
      </c>
      <c r="CP640" s="236">
        <v>32182750.019288301</v>
      </c>
      <c r="CQ640" s="236">
        <v>31040576.4097328</v>
      </c>
      <c r="CR640" s="236">
        <v>29900663.800177399</v>
      </c>
      <c r="CS640" s="236">
        <v>28809215.358213302</v>
      </c>
      <c r="CT640" s="236">
        <v>27722263.916249201</v>
      </c>
      <c r="CU640" s="236">
        <v>26650476.474285301</v>
      </c>
      <c r="CV640" s="236">
        <v>25620892.639605399</v>
      </c>
      <c r="CW640" s="236">
        <v>24593766.804925501</v>
      </c>
      <c r="CX640" s="236">
        <v>23589364.9702463</v>
      </c>
      <c r="CY640" s="236">
        <v>22540373.7544729</v>
      </c>
      <c r="CZ640" s="236">
        <v>21506718.5386995</v>
      </c>
      <c r="DA640" s="236">
        <v>33359081.628843799</v>
      </c>
    </row>
    <row r="641" spans="1:105">
      <c r="A641" s="242" t="s">
        <v>1739</v>
      </c>
      <c r="B641" s="236">
        <v>0</v>
      </c>
      <c r="C641" s="236">
        <v>0</v>
      </c>
      <c r="D641" s="236">
        <v>0</v>
      </c>
      <c r="E641" s="236">
        <v>0</v>
      </c>
      <c r="F641" s="236">
        <v>0</v>
      </c>
      <c r="G641" s="236">
        <v>0</v>
      </c>
      <c r="H641" s="236">
        <v>0</v>
      </c>
      <c r="I641" s="236">
        <v>0</v>
      </c>
      <c r="J641" s="236">
        <v>0</v>
      </c>
      <c r="K641" s="236">
        <v>0</v>
      </c>
      <c r="L641" s="236">
        <v>0</v>
      </c>
      <c r="M641" s="236">
        <v>0</v>
      </c>
      <c r="N641" s="236">
        <v>0</v>
      </c>
      <c r="O641" s="236">
        <v>0</v>
      </c>
      <c r="P641" s="236">
        <v>0</v>
      </c>
      <c r="Q641" s="236">
        <v>0</v>
      </c>
      <c r="R641" s="236">
        <v>0</v>
      </c>
      <c r="S641" s="236">
        <v>0</v>
      </c>
      <c r="T641" s="236">
        <v>0</v>
      </c>
      <c r="U641" s="236">
        <v>0</v>
      </c>
      <c r="V641" s="236">
        <v>0</v>
      </c>
      <c r="W641" s="236">
        <v>0</v>
      </c>
      <c r="X641" s="236">
        <v>0</v>
      </c>
      <c r="Y641" s="236">
        <v>0</v>
      </c>
      <c r="Z641" s="236">
        <v>0</v>
      </c>
      <c r="AA641" s="236">
        <v>0</v>
      </c>
      <c r="AB641" s="236">
        <v>0</v>
      </c>
      <c r="AC641" s="236">
        <v>0</v>
      </c>
      <c r="AD641" s="236">
        <v>8872733.25</v>
      </c>
      <c r="AE641" s="236">
        <v>8013428.7599999998</v>
      </c>
      <c r="AF641" s="236">
        <v>13697041.09</v>
      </c>
      <c r="AG641" s="236">
        <v>6029331.4800000004</v>
      </c>
      <c r="AH641" s="236">
        <v>19303553.649999999</v>
      </c>
      <c r="AI641" s="236">
        <v>18055397.379999999</v>
      </c>
      <c r="AJ641" s="236">
        <v>8597289.6799999997</v>
      </c>
      <c r="AK641" s="236">
        <v>93337606.032506898</v>
      </c>
      <c r="AL641" s="236">
        <v>14231146.0818322</v>
      </c>
      <c r="AM641" s="236">
        <v>4843756.0818322096</v>
      </c>
      <c r="AN641" s="236">
        <v>194981283.48617101</v>
      </c>
      <c r="AO641" s="236">
        <v>0</v>
      </c>
      <c r="AP641" s="236">
        <v>0</v>
      </c>
      <c r="AQ641" s="236">
        <v>0</v>
      </c>
      <c r="AR641" s="236">
        <v>0</v>
      </c>
      <c r="AS641" s="236">
        <v>0</v>
      </c>
      <c r="AT641" s="236">
        <v>0</v>
      </c>
      <c r="AU641" s="236">
        <v>0</v>
      </c>
      <c r="AV641" s="236">
        <v>0</v>
      </c>
      <c r="AW641" s="236">
        <v>0</v>
      </c>
      <c r="AX641" s="236">
        <v>0</v>
      </c>
      <c r="AY641" s="236">
        <v>0</v>
      </c>
      <c r="AZ641" s="236">
        <v>0</v>
      </c>
      <c r="BA641" s="236">
        <v>0</v>
      </c>
      <c r="BB641" s="236">
        <v>0</v>
      </c>
      <c r="BC641" s="236">
        <v>0</v>
      </c>
      <c r="BD641" s="236">
        <v>0</v>
      </c>
      <c r="BE641" s="236">
        <v>0</v>
      </c>
      <c r="BF641" s="236">
        <v>0</v>
      </c>
      <c r="BG641" s="236">
        <v>0</v>
      </c>
      <c r="BH641" s="236">
        <v>0</v>
      </c>
      <c r="BI641" s="236">
        <v>0</v>
      </c>
      <c r="BJ641" s="236">
        <v>0</v>
      </c>
      <c r="BK641" s="236">
        <v>0</v>
      </c>
      <c r="BL641" s="236">
        <v>0</v>
      </c>
      <c r="BM641" s="236">
        <v>0</v>
      </c>
      <c r="BN641" s="236">
        <v>0</v>
      </c>
      <c r="BO641" s="236">
        <v>0</v>
      </c>
      <c r="BP641" s="236">
        <v>0</v>
      </c>
      <c r="BQ641" s="236">
        <v>0</v>
      </c>
      <c r="BR641" s="236">
        <v>0</v>
      </c>
      <c r="BS641" s="236">
        <v>0</v>
      </c>
      <c r="BT641" s="236">
        <v>0</v>
      </c>
      <c r="BU641" s="236">
        <v>0</v>
      </c>
      <c r="BV641" s="236">
        <v>0</v>
      </c>
      <c r="BW641" s="236">
        <v>0</v>
      </c>
      <c r="BX641" s="236">
        <v>0</v>
      </c>
      <c r="BY641" s="236">
        <v>0</v>
      </c>
      <c r="BZ641" s="236">
        <v>0</v>
      </c>
      <c r="CA641" s="236">
        <v>0</v>
      </c>
      <c r="CB641" s="236">
        <v>0</v>
      </c>
      <c r="CC641" s="236">
        <v>0</v>
      </c>
      <c r="CD641" s="236">
        <v>0</v>
      </c>
      <c r="CE641" s="236">
        <v>0</v>
      </c>
      <c r="CF641" s="236">
        <v>0</v>
      </c>
      <c r="CG641" s="236">
        <v>0</v>
      </c>
      <c r="CH641" s="236">
        <v>0</v>
      </c>
      <c r="CI641" s="236">
        <v>0</v>
      </c>
      <c r="CJ641" s="236">
        <v>0</v>
      </c>
      <c r="CK641" s="236">
        <v>0</v>
      </c>
      <c r="CL641" s="236">
        <v>0</v>
      </c>
      <c r="CM641" s="236">
        <v>0</v>
      </c>
      <c r="CN641" s="236">
        <v>0</v>
      </c>
      <c r="CO641" s="236">
        <v>0</v>
      </c>
      <c r="CP641" s="236">
        <v>0</v>
      </c>
      <c r="CQ641" s="236">
        <v>0</v>
      </c>
      <c r="CR641" s="236">
        <v>0</v>
      </c>
      <c r="CS641" s="236">
        <v>0</v>
      </c>
      <c r="CT641" s="236">
        <v>0</v>
      </c>
      <c r="CU641" s="236">
        <v>0</v>
      </c>
      <c r="CV641" s="236">
        <v>0</v>
      </c>
      <c r="CW641" s="236">
        <v>0</v>
      </c>
      <c r="CX641" s="236">
        <v>0</v>
      </c>
      <c r="CY641" s="236">
        <v>0</v>
      </c>
      <c r="CZ641" s="236">
        <v>0</v>
      </c>
      <c r="DA641" s="236">
        <v>0</v>
      </c>
    </row>
    <row r="642" spans="1:105">
      <c r="A642" s="242" t="s">
        <v>1740</v>
      </c>
      <c r="B642" s="236">
        <v>0</v>
      </c>
      <c r="C642" s="236">
        <v>0</v>
      </c>
      <c r="D642" s="236">
        <v>0</v>
      </c>
      <c r="E642" s="236">
        <v>0</v>
      </c>
      <c r="F642" s="236">
        <v>0</v>
      </c>
      <c r="G642" s="236">
        <v>0</v>
      </c>
      <c r="H642" s="236">
        <v>0</v>
      </c>
      <c r="I642" s="236">
        <v>0</v>
      </c>
      <c r="J642" s="236">
        <v>0</v>
      </c>
      <c r="K642" s="236">
        <v>0</v>
      </c>
      <c r="L642" s="236">
        <v>0</v>
      </c>
      <c r="M642" s="236">
        <v>0</v>
      </c>
      <c r="N642" s="236">
        <v>0</v>
      </c>
      <c r="O642" s="236">
        <v>0</v>
      </c>
      <c r="P642" s="236">
        <v>0</v>
      </c>
      <c r="Q642" s="236">
        <v>0</v>
      </c>
      <c r="R642" s="236">
        <v>0</v>
      </c>
      <c r="S642" s="236">
        <v>0</v>
      </c>
      <c r="T642" s="236">
        <v>0</v>
      </c>
      <c r="U642" s="236">
        <v>0</v>
      </c>
      <c r="V642" s="236">
        <v>0</v>
      </c>
      <c r="W642" s="236">
        <v>0</v>
      </c>
      <c r="X642" s="236">
        <v>0</v>
      </c>
      <c r="Y642" s="236">
        <v>0</v>
      </c>
      <c r="Z642" s="236">
        <v>0</v>
      </c>
      <c r="AA642" s="236">
        <v>0</v>
      </c>
      <c r="AB642" s="236">
        <v>0</v>
      </c>
      <c r="AC642" s="236">
        <v>0</v>
      </c>
      <c r="AD642" s="236">
        <v>0</v>
      </c>
      <c r="AE642" s="236">
        <v>0</v>
      </c>
      <c r="AF642" s="236">
        <v>0</v>
      </c>
      <c r="AG642" s="236">
        <v>0</v>
      </c>
      <c r="AH642" s="236">
        <v>0</v>
      </c>
      <c r="AI642" s="236">
        <v>0</v>
      </c>
      <c r="AJ642" s="236">
        <v>0</v>
      </c>
      <c r="AK642" s="236">
        <v>0</v>
      </c>
      <c r="AL642" s="236">
        <v>0</v>
      </c>
      <c r="AM642" s="236">
        <v>0</v>
      </c>
      <c r="AN642" s="236">
        <v>0</v>
      </c>
      <c r="AO642" s="236">
        <v>0</v>
      </c>
      <c r="AP642" s="236">
        <v>0</v>
      </c>
      <c r="AQ642" s="236">
        <v>0</v>
      </c>
      <c r="AR642" s="236">
        <v>0</v>
      </c>
      <c r="AS642" s="236">
        <v>0</v>
      </c>
      <c r="AT642" s="236">
        <v>0</v>
      </c>
      <c r="AU642" s="236">
        <v>0</v>
      </c>
      <c r="AV642" s="236">
        <v>0</v>
      </c>
      <c r="AW642" s="236">
        <v>0</v>
      </c>
      <c r="AX642" s="236">
        <v>0</v>
      </c>
      <c r="AY642" s="236">
        <v>0</v>
      </c>
      <c r="AZ642" s="236">
        <v>0</v>
      </c>
      <c r="BA642" s="236">
        <v>0</v>
      </c>
      <c r="BB642" s="236">
        <v>0</v>
      </c>
      <c r="BC642" s="236">
        <v>0</v>
      </c>
      <c r="BD642" s="236">
        <v>0</v>
      </c>
      <c r="BE642" s="236">
        <v>0</v>
      </c>
      <c r="BF642" s="236">
        <v>0</v>
      </c>
      <c r="BG642" s="236">
        <v>0</v>
      </c>
      <c r="BH642" s="236">
        <v>0</v>
      </c>
      <c r="BI642" s="236">
        <v>0</v>
      </c>
      <c r="BJ642" s="236">
        <v>0</v>
      </c>
      <c r="BK642" s="236">
        <v>0</v>
      </c>
      <c r="BL642" s="236">
        <v>0</v>
      </c>
      <c r="BM642" s="236">
        <v>0</v>
      </c>
      <c r="BN642" s="236">
        <v>0</v>
      </c>
      <c r="BO642" s="236">
        <v>0</v>
      </c>
      <c r="BP642" s="236">
        <v>0</v>
      </c>
      <c r="BQ642" s="236">
        <v>0</v>
      </c>
      <c r="BR642" s="236">
        <v>0</v>
      </c>
      <c r="BS642" s="236">
        <v>0</v>
      </c>
      <c r="BT642" s="236">
        <v>0</v>
      </c>
      <c r="BU642" s="236">
        <v>0</v>
      </c>
      <c r="BV642" s="236">
        <v>0</v>
      </c>
      <c r="BW642" s="236">
        <v>0</v>
      </c>
      <c r="BX642" s="236">
        <v>0</v>
      </c>
      <c r="BY642" s="236">
        <v>0</v>
      </c>
      <c r="BZ642" s="236">
        <v>0</v>
      </c>
      <c r="CA642" s="236">
        <v>0</v>
      </c>
      <c r="CB642" s="236">
        <v>0</v>
      </c>
      <c r="CC642" s="236">
        <v>0</v>
      </c>
      <c r="CD642" s="236">
        <v>0</v>
      </c>
      <c r="CE642" s="236">
        <v>0</v>
      </c>
      <c r="CF642" s="236">
        <v>0</v>
      </c>
      <c r="CG642" s="236">
        <v>0</v>
      </c>
      <c r="CH642" s="236">
        <v>0</v>
      </c>
      <c r="CI642" s="236">
        <v>0</v>
      </c>
      <c r="CJ642" s="236">
        <v>0</v>
      </c>
      <c r="CK642" s="236">
        <v>0</v>
      </c>
      <c r="CL642" s="236">
        <v>0</v>
      </c>
      <c r="CM642" s="236">
        <v>0</v>
      </c>
      <c r="CN642" s="236">
        <v>0</v>
      </c>
      <c r="CO642" s="236">
        <v>0</v>
      </c>
      <c r="CP642" s="236">
        <v>0</v>
      </c>
      <c r="CQ642" s="236">
        <v>0</v>
      </c>
      <c r="CR642" s="236">
        <v>0</v>
      </c>
      <c r="CS642" s="236">
        <v>0</v>
      </c>
      <c r="CT642" s="236">
        <v>0</v>
      </c>
      <c r="CU642" s="236">
        <v>0</v>
      </c>
      <c r="CV642" s="236">
        <v>0</v>
      </c>
      <c r="CW642" s="236">
        <v>0</v>
      </c>
      <c r="CX642" s="236">
        <v>0</v>
      </c>
      <c r="CY642" s="236">
        <v>0</v>
      </c>
      <c r="CZ642" s="236">
        <v>0</v>
      </c>
      <c r="DA642" s="236">
        <v>0</v>
      </c>
    </row>
    <row r="643" spans="1:105">
      <c r="A643" s="242" t="s">
        <v>1741</v>
      </c>
      <c r="B643" s="236">
        <v>0</v>
      </c>
      <c r="C643" s="236">
        <v>0</v>
      </c>
      <c r="D643" s="236">
        <v>0</v>
      </c>
      <c r="E643" s="236">
        <v>0</v>
      </c>
      <c r="F643" s="236">
        <v>0</v>
      </c>
      <c r="G643" s="236">
        <v>0</v>
      </c>
      <c r="H643" s="236">
        <v>0</v>
      </c>
      <c r="I643" s="236">
        <v>0</v>
      </c>
      <c r="J643" s="236">
        <v>0</v>
      </c>
      <c r="K643" s="236">
        <v>0</v>
      </c>
      <c r="L643" s="236">
        <v>0</v>
      </c>
      <c r="M643" s="236">
        <v>0</v>
      </c>
      <c r="N643" s="236">
        <v>0</v>
      </c>
      <c r="O643" s="236">
        <v>0</v>
      </c>
      <c r="P643" s="236">
        <v>0</v>
      </c>
      <c r="Q643" s="236">
        <v>0</v>
      </c>
      <c r="R643" s="236">
        <v>0</v>
      </c>
      <c r="S643" s="236">
        <v>0</v>
      </c>
      <c r="T643" s="236">
        <v>0</v>
      </c>
      <c r="U643" s="236">
        <v>0</v>
      </c>
      <c r="V643" s="236">
        <v>0</v>
      </c>
      <c r="W643" s="236">
        <v>0</v>
      </c>
      <c r="X643" s="236">
        <v>0</v>
      </c>
      <c r="Y643" s="236">
        <v>0</v>
      </c>
      <c r="Z643" s="236">
        <v>0</v>
      </c>
      <c r="AA643" s="236">
        <v>0</v>
      </c>
      <c r="AB643" s="236">
        <v>0</v>
      </c>
      <c r="AC643" s="236">
        <v>0</v>
      </c>
      <c r="AD643" s="236">
        <v>0</v>
      </c>
      <c r="AE643" s="236">
        <v>0</v>
      </c>
      <c r="AF643" s="236">
        <v>0</v>
      </c>
      <c r="AG643" s="236">
        <v>0</v>
      </c>
      <c r="AH643" s="236">
        <v>0</v>
      </c>
      <c r="AI643" s="236">
        <v>0</v>
      </c>
      <c r="AJ643" s="236">
        <v>0</v>
      </c>
      <c r="AK643" s="236">
        <v>-82568775.005452007</v>
      </c>
      <c r="AL643" s="236">
        <v>-5.4519999151428503E-3</v>
      </c>
      <c r="AM643" s="236">
        <v>-5.4519999151428503E-3</v>
      </c>
      <c r="AN643" s="236">
        <v>-82568775.016356006</v>
      </c>
      <c r="AO643" s="236">
        <v>-2990703.8575186399</v>
      </c>
      <c r="AP643" s="236">
        <v>-2786853.8575186399</v>
      </c>
      <c r="AQ643" s="236">
        <v>-2671821.8575186399</v>
      </c>
      <c r="AR643" s="236">
        <v>-2515293.0886158701</v>
      </c>
      <c r="AS643" s="236">
        <v>-2421839.0886158701</v>
      </c>
      <c r="AT643" s="236">
        <v>-2302712.0886158701</v>
      </c>
      <c r="AU643" s="236">
        <v>-2163095.7762734201</v>
      </c>
      <c r="AV643" s="236">
        <v>-2100958.7762734201</v>
      </c>
      <c r="AW643" s="236">
        <v>-1989122.7762734201</v>
      </c>
      <c r="AX643" s="236">
        <v>-1999196.77222522</v>
      </c>
      <c r="AY643" s="236">
        <v>-1919749.77222522</v>
      </c>
      <c r="AZ643" s="236">
        <v>-1836046.77222522</v>
      </c>
      <c r="BA643" s="236">
        <v>-27697394.4838994</v>
      </c>
      <c r="BB643" s="236">
        <v>-1988930.80763419</v>
      </c>
      <c r="BC643" s="236">
        <v>-1875339.80763419</v>
      </c>
      <c r="BD643" s="236">
        <v>-1855872.80763419</v>
      </c>
      <c r="BE643" s="236">
        <v>-1776894.9831550899</v>
      </c>
      <c r="BF643" s="236">
        <v>-1748712.9831550899</v>
      </c>
      <c r="BG643" s="236">
        <v>-1700383.9831550899</v>
      </c>
      <c r="BH643" s="236">
        <v>-1622139.0421621599</v>
      </c>
      <c r="BI643" s="236">
        <v>-1601578.0421621599</v>
      </c>
      <c r="BJ643" s="236">
        <v>-1544571.0421621599</v>
      </c>
      <c r="BK643" s="236">
        <v>-1582025.6105489</v>
      </c>
      <c r="BL643" s="236">
        <v>-1541542.6105489</v>
      </c>
      <c r="BM643" s="236">
        <v>-1496180.6105489</v>
      </c>
      <c r="BN643" s="236">
        <v>-20334172.330501098</v>
      </c>
      <c r="BO643" s="236">
        <v>-1558709.18605707</v>
      </c>
      <c r="BP643" s="236">
        <v>-1487039.18605707</v>
      </c>
      <c r="BQ643" s="236">
        <v>-1481922.18605707</v>
      </c>
      <c r="BR643" s="236">
        <v>-1425454.9382737</v>
      </c>
      <c r="BS643" s="236">
        <v>-1412487.9382737</v>
      </c>
      <c r="BT643" s="236">
        <v>-1384012.9382737</v>
      </c>
      <c r="BU643" s="236">
        <v>-1327881.61768561</v>
      </c>
      <c r="BV643" s="236">
        <v>-1318764.61768561</v>
      </c>
      <c r="BW643" s="236">
        <v>-1281053.61768561</v>
      </c>
      <c r="BX643" s="236">
        <v>-1322037.8095623499</v>
      </c>
      <c r="BY643" s="236">
        <v>-1295774.8095623499</v>
      </c>
      <c r="BZ643" s="236">
        <v>-1265429.8095623499</v>
      </c>
      <c r="CA643" s="236">
        <v>-16560568.6547362</v>
      </c>
      <c r="CB643" s="236">
        <v>-1332133.33889872</v>
      </c>
      <c r="CC643" s="236">
        <v>-1279036.33889872</v>
      </c>
      <c r="CD643" s="236">
        <v>-1278446.33889875</v>
      </c>
      <c r="CE643" s="236">
        <v>-1232666.3076728301</v>
      </c>
      <c r="CF643" s="236">
        <v>-1225447.3076728301</v>
      </c>
      <c r="CG643" s="236">
        <v>-1205612.3076729099</v>
      </c>
      <c r="CH643" s="236">
        <v>-1161464.9400669001</v>
      </c>
      <c r="CI643" s="236">
        <v>-1156859.9400669001</v>
      </c>
      <c r="CJ643" s="236">
        <v>-1128596.94006705</v>
      </c>
      <c r="CK643" s="236">
        <v>-1172138.87063968</v>
      </c>
      <c r="CL643" s="236">
        <v>-1153698.87063968</v>
      </c>
      <c r="CM643" s="236">
        <v>-1135189.87063968</v>
      </c>
      <c r="CN643" s="236">
        <v>-14461291.3718346</v>
      </c>
      <c r="CO643" s="236">
        <v>-1176331.6095555199</v>
      </c>
      <c r="CP643" s="236">
        <v>-1142173.6095555199</v>
      </c>
      <c r="CQ643" s="236">
        <v>-1139912.6095553699</v>
      </c>
      <c r="CR643" s="236">
        <v>-1091448.4419640901</v>
      </c>
      <c r="CS643" s="236">
        <v>-1086951.4419640901</v>
      </c>
      <c r="CT643" s="236">
        <v>-1071787.4419638801</v>
      </c>
      <c r="CU643" s="236">
        <v>-1029583.8346799</v>
      </c>
      <c r="CV643" s="236">
        <v>-1027125.8346799</v>
      </c>
      <c r="CW643" s="236">
        <v>-1004401.83467924</v>
      </c>
      <c r="CX643" s="236">
        <v>-1048991.2157733799</v>
      </c>
      <c r="CY643" s="236">
        <v>-1033655.21577338</v>
      </c>
      <c r="CZ643" s="236">
        <v>-1015493.21577338</v>
      </c>
      <c r="DA643" s="236">
        <v>-12867856.305917701</v>
      </c>
    </row>
    <row r="644" spans="1:105">
      <c r="A644" s="242" t="s">
        <v>1742</v>
      </c>
      <c r="B644" s="236">
        <v>0</v>
      </c>
      <c r="C644" s="236">
        <v>0</v>
      </c>
      <c r="D644" s="236">
        <v>0</v>
      </c>
      <c r="E644" s="236">
        <v>0</v>
      </c>
      <c r="F644" s="236">
        <v>0</v>
      </c>
      <c r="G644" s="236">
        <v>0</v>
      </c>
      <c r="H644" s="236">
        <v>0</v>
      </c>
      <c r="I644" s="236">
        <v>0</v>
      </c>
      <c r="J644" s="236">
        <v>0</v>
      </c>
      <c r="K644" s="236">
        <v>0</v>
      </c>
      <c r="L644" s="236">
        <v>0</v>
      </c>
      <c r="M644" s="236">
        <v>0</v>
      </c>
      <c r="N644" s="236">
        <v>0</v>
      </c>
      <c r="O644" s="236">
        <v>0</v>
      </c>
      <c r="P644" s="236">
        <v>0</v>
      </c>
      <c r="Q644" s="236">
        <v>0</v>
      </c>
      <c r="R644" s="236">
        <v>0</v>
      </c>
      <c r="S644" s="236">
        <v>0</v>
      </c>
      <c r="T644" s="236">
        <v>0</v>
      </c>
      <c r="U644" s="236">
        <v>0</v>
      </c>
      <c r="V644" s="236">
        <v>0</v>
      </c>
      <c r="W644" s="236">
        <v>0</v>
      </c>
      <c r="X644" s="236">
        <v>0</v>
      </c>
      <c r="Y644" s="236">
        <v>0</v>
      </c>
      <c r="Z644" s="236">
        <v>0</v>
      </c>
      <c r="AA644" s="236">
        <v>0</v>
      </c>
      <c r="AB644" s="236">
        <v>0</v>
      </c>
      <c r="AC644" s="236">
        <v>0</v>
      </c>
      <c r="AD644" s="236">
        <v>0</v>
      </c>
      <c r="AE644" s="236">
        <v>0</v>
      </c>
      <c r="AF644" s="236">
        <v>0</v>
      </c>
      <c r="AG644" s="236">
        <v>0</v>
      </c>
      <c r="AH644" s="236">
        <v>0</v>
      </c>
      <c r="AI644" s="236">
        <v>0</v>
      </c>
      <c r="AJ644" s="236">
        <v>0</v>
      </c>
      <c r="AK644" s="236">
        <v>-82568775.005452007</v>
      </c>
      <c r="AL644" s="236">
        <v>-5.4519999151428503E-3</v>
      </c>
      <c r="AM644" s="236">
        <v>-5.4519999151428503E-3</v>
      </c>
      <c r="AN644" s="236">
        <v>-82568775.016356006</v>
      </c>
      <c r="AO644" s="236">
        <v>-2990703.8575186399</v>
      </c>
      <c r="AP644" s="236">
        <v>-2786853.8575186399</v>
      </c>
      <c r="AQ644" s="236">
        <v>-2671821.8575186399</v>
      </c>
      <c r="AR644" s="236">
        <v>-2515293.0886158701</v>
      </c>
      <c r="AS644" s="236">
        <v>-2421839.0886158701</v>
      </c>
      <c r="AT644" s="236">
        <v>-2302712.0886158701</v>
      </c>
      <c r="AU644" s="236">
        <v>-2163095.7762734201</v>
      </c>
      <c r="AV644" s="236">
        <v>-2100958.7762734201</v>
      </c>
      <c r="AW644" s="236">
        <v>-1989122.7762734201</v>
      </c>
      <c r="AX644" s="236">
        <v>-1999196.77222522</v>
      </c>
      <c r="AY644" s="236">
        <v>-1919749.77222522</v>
      </c>
      <c r="AZ644" s="236">
        <v>-1836046.77222522</v>
      </c>
      <c r="BA644" s="236">
        <v>-27697394.4838994</v>
      </c>
      <c r="BB644" s="236">
        <v>-1988930.80763419</v>
      </c>
      <c r="BC644" s="236">
        <v>-1875339.80763419</v>
      </c>
      <c r="BD644" s="236">
        <v>-1855872.80763419</v>
      </c>
      <c r="BE644" s="236">
        <v>-1776894.9831550899</v>
      </c>
      <c r="BF644" s="236">
        <v>-1748712.9831550899</v>
      </c>
      <c r="BG644" s="236">
        <v>-1700383.9831550899</v>
      </c>
      <c r="BH644" s="236">
        <v>-1622139.0421621599</v>
      </c>
      <c r="BI644" s="236">
        <v>-1601578.0421621599</v>
      </c>
      <c r="BJ644" s="236">
        <v>-1544571.0421621599</v>
      </c>
      <c r="BK644" s="236">
        <v>-1582025.6105489</v>
      </c>
      <c r="BL644" s="236">
        <v>-1541542.6105489</v>
      </c>
      <c r="BM644" s="236">
        <v>-1496180.6105489</v>
      </c>
      <c r="BN644" s="236">
        <v>-20334172.330501098</v>
      </c>
      <c r="BO644" s="236">
        <v>-1558709.18605707</v>
      </c>
      <c r="BP644" s="236">
        <v>-1487039.18605707</v>
      </c>
      <c r="BQ644" s="236">
        <v>-1481922.18605707</v>
      </c>
      <c r="BR644" s="236">
        <v>-1425454.9382737</v>
      </c>
      <c r="BS644" s="236">
        <v>-1412487.9382737</v>
      </c>
      <c r="BT644" s="236">
        <v>-1384012.9382737</v>
      </c>
      <c r="BU644" s="236">
        <v>-1327881.61768561</v>
      </c>
      <c r="BV644" s="236">
        <v>-1318764.61768561</v>
      </c>
      <c r="BW644" s="236">
        <v>-1281053.61768561</v>
      </c>
      <c r="BX644" s="236">
        <v>-1322037.8095623499</v>
      </c>
      <c r="BY644" s="236">
        <v>-1295774.8095623499</v>
      </c>
      <c r="BZ644" s="236">
        <v>-1265429.8095623499</v>
      </c>
      <c r="CA644" s="236">
        <v>-16560568.6547362</v>
      </c>
      <c r="CB644" s="236">
        <v>-1332133.33889872</v>
      </c>
      <c r="CC644" s="236">
        <v>-1279036.33889872</v>
      </c>
      <c r="CD644" s="236">
        <v>-1278446.33889875</v>
      </c>
      <c r="CE644" s="236">
        <v>-1232666.3076728301</v>
      </c>
      <c r="CF644" s="236">
        <v>-1225447.3076728301</v>
      </c>
      <c r="CG644" s="236">
        <v>-1205612.3076729099</v>
      </c>
      <c r="CH644" s="236">
        <v>-1161464.9400669001</v>
      </c>
      <c r="CI644" s="236">
        <v>-1156859.9400669001</v>
      </c>
      <c r="CJ644" s="236">
        <v>-1128596.94006705</v>
      </c>
      <c r="CK644" s="236">
        <v>-1172138.87063968</v>
      </c>
      <c r="CL644" s="236">
        <v>-1153698.87063968</v>
      </c>
      <c r="CM644" s="236">
        <v>-1135189.87063968</v>
      </c>
      <c r="CN644" s="236">
        <v>-14461291.3718346</v>
      </c>
      <c r="CO644" s="236">
        <v>-1176331.6095555199</v>
      </c>
      <c r="CP644" s="236">
        <v>-1142173.6095555199</v>
      </c>
      <c r="CQ644" s="236">
        <v>-1139912.6095553699</v>
      </c>
      <c r="CR644" s="236">
        <v>-1091448.4419640901</v>
      </c>
      <c r="CS644" s="236">
        <v>-1086951.4419640901</v>
      </c>
      <c r="CT644" s="236">
        <v>-1071787.4419638801</v>
      </c>
      <c r="CU644" s="236">
        <v>-1029583.8346799</v>
      </c>
      <c r="CV644" s="236">
        <v>-1027125.8346799</v>
      </c>
      <c r="CW644" s="236">
        <v>-1004401.83467924</v>
      </c>
      <c r="CX644" s="236">
        <v>-1048991.2157733799</v>
      </c>
      <c r="CY644" s="236">
        <v>-1033655.21577338</v>
      </c>
      <c r="CZ644" s="236">
        <v>-1015493.21577338</v>
      </c>
      <c r="DA644" s="236">
        <v>-12867856.305917701</v>
      </c>
    </row>
    <row r="645" spans="1:105">
      <c r="A645" s="242" t="s">
        <v>1743</v>
      </c>
      <c r="B645" s="236">
        <v>0</v>
      </c>
      <c r="C645" s="236">
        <v>0</v>
      </c>
      <c r="D645" s="236">
        <v>0</v>
      </c>
      <c r="E645" s="236">
        <v>0</v>
      </c>
      <c r="F645" s="236">
        <v>0</v>
      </c>
      <c r="G645" s="236">
        <v>0</v>
      </c>
      <c r="H645" s="236">
        <v>0</v>
      </c>
      <c r="I645" s="236">
        <v>0</v>
      </c>
      <c r="J645" s="236">
        <v>0</v>
      </c>
      <c r="K645" s="236">
        <v>0</v>
      </c>
      <c r="L645" s="236">
        <v>0</v>
      </c>
      <c r="M645" s="236">
        <v>0</v>
      </c>
      <c r="N645" s="236">
        <v>0</v>
      </c>
      <c r="O645" s="236">
        <v>0</v>
      </c>
      <c r="P645" s="236">
        <v>0</v>
      </c>
      <c r="Q645" s="236">
        <v>0</v>
      </c>
      <c r="R645" s="236">
        <v>0</v>
      </c>
      <c r="S645" s="236">
        <v>0</v>
      </c>
      <c r="T645" s="236">
        <v>0</v>
      </c>
      <c r="U645" s="236">
        <v>0</v>
      </c>
      <c r="V645" s="236">
        <v>0</v>
      </c>
      <c r="W645" s="236">
        <v>0</v>
      </c>
      <c r="X645" s="236">
        <v>0</v>
      </c>
      <c r="Y645" s="236">
        <v>0</v>
      </c>
      <c r="Z645" s="236">
        <v>0</v>
      </c>
      <c r="AA645" s="236">
        <v>0</v>
      </c>
      <c r="AB645" s="236">
        <v>0</v>
      </c>
      <c r="AC645" s="236">
        <v>0</v>
      </c>
      <c r="AD645" s="236">
        <v>8872733.25</v>
      </c>
      <c r="AE645" s="236">
        <v>16886162.009999901</v>
      </c>
      <c r="AF645" s="236">
        <v>30583203.099999901</v>
      </c>
      <c r="AG645" s="236">
        <v>36612534.579999998</v>
      </c>
      <c r="AH645" s="236">
        <v>55916088.229999997</v>
      </c>
      <c r="AI645" s="236">
        <v>73971485.609999999</v>
      </c>
      <c r="AJ645" s="236">
        <v>82568775.289999902</v>
      </c>
      <c r="AK645" s="236">
        <v>93337606.317054793</v>
      </c>
      <c r="AL645" s="236">
        <v>107568752.393435</v>
      </c>
      <c r="AM645" s="236">
        <v>112412508.469815</v>
      </c>
      <c r="AN645" s="236">
        <v>112412508.469815</v>
      </c>
      <c r="AO645" s="236">
        <v>109421804.612296</v>
      </c>
      <c r="AP645" s="236">
        <v>106634950.754778</v>
      </c>
      <c r="AQ645" s="236">
        <v>103963128.897259</v>
      </c>
      <c r="AR645" s="236">
        <v>101447835.808643</v>
      </c>
      <c r="AS645" s="236">
        <v>99025996.720027596</v>
      </c>
      <c r="AT645" s="236">
        <v>96723284.631411701</v>
      </c>
      <c r="AU645" s="236">
        <v>94560188.855138302</v>
      </c>
      <c r="AV645" s="236">
        <v>92459230.078864902</v>
      </c>
      <c r="AW645" s="236">
        <v>90470107.302591503</v>
      </c>
      <c r="AX645" s="236">
        <v>88470910.530366302</v>
      </c>
      <c r="AY645" s="236">
        <v>86551160.7581411</v>
      </c>
      <c r="AZ645" s="236">
        <v>84715113.985915899</v>
      </c>
      <c r="BA645" s="236">
        <v>84715113.985915899</v>
      </c>
      <c r="BB645" s="236">
        <v>82726183.178281695</v>
      </c>
      <c r="BC645" s="236">
        <v>80850843.370647505</v>
      </c>
      <c r="BD645" s="236">
        <v>78994970.5630133</v>
      </c>
      <c r="BE645" s="236">
        <v>77218075.579858199</v>
      </c>
      <c r="BF645" s="236">
        <v>75469362.596703097</v>
      </c>
      <c r="BG645" s="236">
        <v>73768978.613547996</v>
      </c>
      <c r="BH645" s="236">
        <v>72146839.571385801</v>
      </c>
      <c r="BI645" s="236">
        <v>70545261.529223606</v>
      </c>
      <c r="BJ645" s="236">
        <v>69000690.487061501</v>
      </c>
      <c r="BK645" s="236">
        <v>67418664.876512602</v>
      </c>
      <c r="BL645" s="236">
        <v>65877122.265963703</v>
      </c>
      <c r="BM645" s="236">
        <v>64380941.655414797</v>
      </c>
      <c r="BN645" s="236">
        <v>64380941.655414797</v>
      </c>
      <c r="BO645" s="236">
        <v>62822232.469357699</v>
      </c>
      <c r="BP645" s="236">
        <v>61335193.283300601</v>
      </c>
      <c r="BQ645" s="236">
        <v>59853271.0972436</v>
      </c>
      <c r="BR645" s="236">
        <v>58427816.158969902</v>
      </c>
      <c r="BS645" s="236">
        <v>57015328.220696203</v>
      </c>
      <c r="BT645" s="236">
        <v>55631315.282422498</v>
      </c>
      <c r="BU645" s="236">
        <v>54303433.6647368</v>
      </c>
      <c r="BV645" s="236">
        <v>52984669.047051199</v>
      </c>
      <c r="BW645" s="236">
        <v>51703615.429365598</v>
      </c>
      <c r="BX645" s="236">
        <v>50381577.619803198</v>
      </c>
      <c r="BY645" s="236">
        <v>49085802.810240902</v>
      </c>
      <c r="BZ645" s="236">
        <v>47820373.000678502</v>
      </c>
      <c r="CA645" s="236">
        <v>47820373.000678502</v>
      </c>
      <c r="CB645" s="236">
        <v>46488239.661779799</v>
      </c>
      <c r="CC645" s="236">
        <v>45209203.322881103</v>
      </c>
      <c r="CD645" s="236">
        <v>43930756.983982399</v>
      </c>
      <c r="CE645" s="236">
        <v>42698090.676309504</v>
      </c>
      <c r="CF645" s="236">
        <v>41472643.368636698</v>
      </c>
      <c r="CG645" s="236">
        <v>40267031.060963802</v>
      </c>
      <c r="CH645" s="236">
        <v>39105566.120896898</v>
      </c>
      <c r="CI645" s="236">
        <v>37948706.180830002</v>
      </c>
      <c r="CJ645" s="236">
        <v>36820109.240762897</v>
      </c>
      <c r="CK645" s="236">
        <v>35647970.3701232</v>
      </c>
      <c r="CL645" s="236">
        <v>34494271.499483503</v>
      </c>
      <c r="CM645" s="236">
        <v>33359081.628843799</v>
      </c>
      <c r="CN645" s="236">
        <v>33359081.628843799</v>
      </c>
      <c r="CO645" s="236">
        <v>32182750.019288301</v>
      </c>
      <c r="CP645" s="236">
        <v>31040576.4097328</v>
      </c>
      <c r="CQ645" s="236">
        <v>29900663.800177399</v>
      </c>
      <c r="CR645" s="236">
        <v>28809215.358213302</v>
      </c>
      <c r="CS645" s="236">
        <v>27722263.916249201</v>
      </c>
      <c r="CT645" s="236">
        <v>26650476.474285301</v>
      </c>
      <c r="CU645" s="236">
        <v>25620892.639605399</v>
      </c>
      <c r="CV645" s="236">
        <v>24593766.804925501</v>
      </c>
      <c r="CW645" s="236">
        <v>23589364.9702463</v>
      </c>
      <c r="CX645" s="236">
        <v>22540373.7544729</v>
      </c>
      <c r="CY645" s="236">
        <v>21506718.5386995</v>
      </c>
      <c r="CZ645" s="236">
        <v>20491225.3229261</v>
      </c>
      <c r="DA645" s="236">
        <v>20491225.3229261</v>
      </c>
    </row>
    <row r="647" spans="1:105">
      <c r="A647" s="242" t="s">
        <v>1744</v>
      </c>
      <c r="B647" s="236">
        <v>0</v>
      </c>
      <c r="C647" s="236">
        <v>0</v>
      </c>
      <c r="D647" s="236">
        <v>0</v>
      </c>
      <c r="E647" s="236">
        <v>0</v>
      </c>
      <c r="F647" s="236">
        <v>0</v>
      </c>
      <c r="G647" s="236">
        <v>0</v>
      </c>
      <c r="H647" s="236">
        <v>0</v>
      </c>
      <c r="I647" s="236">
        <v>0</v>
      </c>
      <c r="J647" s="236">
        <v>0</v>
      </c>
      <c r="K647" s="236">
        <v>0</v>
      </c>
      <c r="L647" s="236">
        <v>0</v>
      </c>
      <c r="M647" s="236">
        <v>0</v>
      </c>
      <c r="N647" s="236">
        <v>0</v>
      </c>
      <c r="O647" s="236">
        <v>0</v>
      </c>
      <c r="P647" s="236">
        <v>0</v>
      </c>
      <c r="Q647" s="236">
        <v>0</v>
      </c>
      <c r="R647" s="236">
        <v>0</v>
      </c>
      <c r="S647" s="236">
        <v>0</v>
      </c>
      <c r="T647" s="236">
        <v>0</v>
      </c>
      <c r="U647" s="236">
        <v>0</v>
      </c>
      <c r="V647" s="236">
        <v>0</v>
      </c>
      <c r="W647" s="236">
        <v>0</v>
      </c>
      <c r="X647" s="236">
        <v>0</v>
      </c>
      <c r="Y647" s="236">
        <v>0</v>
      </c>
      <c r="Z647" s="236">
        <v>0</v>
      </c>
      <c r="AA647" s="236">
        <v>0</v>
      </c>
      <c r="AB647" s="236">
        <v>0</v>
      </c>
      <c r="AC647" s="236">
        <v>0</v>
      </c>
      <c r="AD647" s="236">
        <v>0</v>
      </c>
      <c r="AE647" s="236">
        <v>0</v>
      </c>
      <c r="AF647" s="236">
        <v>0</v>
      </c>
      <c r="AG647" s="236">
        <v>0</v>
      </c>
      <c r="AH647" s="236">
        <v>0</v>
      </c>
      <c r="AI647" s="236">
        <v>0</v>
      </c>
      <c r="AJ647" s="236">
        <v>0</v>
      </c>
      <c r="AK647" s="236">
        <v>0</v>
      </c>
      <c r="AL647" s="236">
        <v>0</v>
      </c>
      <c r="AM647" s="236">
        <v>0</v>
      </c>
      <c r="AN647" s="236">
        <v>0</v>
      </c>
      <c r="AO647" s="236">
        <v>0</v>
      </c>
      <c r="AP647" s="236">
        <v>0</v>
      </c>
      <c r="AQ647" s="236">
        <v>0</v>
      </c>
      <c r="AR647" s="236">
        <v>0</v>
      </c>
      <c r="AS647" s="236">
        <v>0</v>
      </c>
      <c r="AT647" s="236">
        <v>0</v>
      </c>
      <c r="AU647" s="236">
        <v>0</v>
      </c>
      <c r="AV647" s="236">
        <v>0</v>
      </c>
      <c r="AW647" s="236">
        <v>0</v>
      </c>
      <c r="AX647" s="236">
        <v>0</v>
      </c>
      <c r="AY647" s="236">
        <v>0</v>
      </c>
      <c r="AZ647" s="236">
        <v>0</v>
      </c>
      <c r="BA647" s="236">
        <v>0</v>
      </c>
      <c r="BB647" s="236">
        <v>0</v>
      </c>
      <c r="BC647" s="236">
        <v>0</v>
      </c>
      <c r="BD647" s="236">
        <v>0</v>
      </c>
      <c r="BE647" s="236">
        <v>0</v>
      </c>
      <c r="BF647" s="236">
        <v>0</v>
      </c>
      <c r="BG647" s="236">
        <v>0</v>
      </c>
      <c r="BH647" s="236">
        <v>0</v>
      </c>
      <c r="BI647" s="236">
        <v>0</v>
      </c>
      <c r="BJ647" s="236">
        <v>0</v>
      </c>
      <c r="BK647" s="236">
        <v>0</v>
      </c>
      <c r="BL647" s="236">
        <v>0</v>
      </c>
      <c r="BM647" s="236">
        <v>0</v>
      </c>
      <c r="BN647" s="236">
        <v>0</v>
      </c>
      <c r="BO647" s="236">
        <v>0</v>
      </c>
      <c r="BP647" s="236">
        <v>0</v>
      </c>
      <c r="BQ647" s="236">
        <v>0</v>
      </c>
      <c r="BR647" s="236">
        <v>0</v>
      </c>
      <c r="BS647" s="236">
        <v>0</v>
      </c>
      <c r="BT647" s="236">
        <v>0</v>
      </c>
      <c r="BU647" s="236">
        <v>0</v>
      </c>
      <c r="BV647" s="236">
        <v>0</v>
      </c>
      <c r="BW647" s="236">
        <v>0</v>
      </c>
      <c r="BX647" s="236">
        <v>0</v>
      </c>
      <c r="BY647" s="236">
        <v>0</v>
      </c>
      <c r="BZ647" s="236">
        <v>0</v>
      </c>
      <c r="CA647" s="236">
        <v>0</v>
      </c>
      <c r="CB647" s="236">
        <v>0</v>
      </c>
      <c r="CC647" s="236">
        <v>0</v>
      </c>
      <c r="CD647" s="236">
        <v>0</v>
      </c>
      <c r="CE647" s="236">
        <v>0</v>
      </c>
      <c r="CF647" s="236">
        <v>0</v>
      </c>
      <c r="CG647" s="236">
        <v>0</v>
      </c>
      <c r="CH647" s="236">
        <v>0</v>
      </c>
      <c r="CI647" s="236">
        <v>0</v>
      </c>
      <c r="CJ647" s="236">
        <v>0</v>
      </c>
      <c r="CK647" s="236">
        <v>0</v>
      </c>
      <c r="CL647" s="236">
        <v>0</v>
      </c>
      <c r="CM647" s="236">
        <v>0</v>
      </c>
      <c r="CN647" s="236">
        <v>0</v>
      </c>
      <c r="CO647" s="236">
        <v>0</v>
      </c>
      <c r="CP647" s="236">
        <v>0</v>
      </c>
      <c r="CQ647" s="236">
        <v>0</v>
      </c>
      <c r="CR647" s="236">
        <v>0</v>
      </c>
      <c r="CS647" s="236">
        <v>0</v>
      </c>
      <c r="CT647" s="236">
        <v>0</v>
      </c>
      <c r="CU647" s="236">
        <v>0</v>
      </c>
      <c r="CV647" s="236">
        <v>0</v>
      </c>
      <c r="CW647" s="236">
        <v>0</v>
      </c>
      <c r="CX647" s="236">
        <v>0</v>
      </c>
      <c r="CY647" s="236">
        <v>0</v>
      </c>
      <c r="CZ647" s="236">
        <v>0</v>
      </c>
      <c r="DA647" s="236">
        <v>0</v>
      </c>
    </row>
    <row r="648" spans="1:105" s="250" customFormat="1">
      <c r="A648" s="249" t="s">
        <v>1553</v>
      </c>
      <c r="B648" s="250">
        <v>0</v>
      </c>
      <c r="C648" s="250">
        <v>0</v>
      </c>
      <c r="D648" s="250">
        <v>0</v>
      </c>
      <c r="E648" s="250">
        <v>0</v>
      </c>
      <c r="F648" s="250">
        <v>0</v>
      </c>
      <c r="G648" s="250">
        <v>0</v>
      </c>
      <c r="H648" s="250">
        <v>0</v>
      </c>
      <c r="I648" s="250">
        <v>0</v>
      </c>
      <c r="J648" s="250">
        <v>0</v>
      </c>
      <c r="K648" s="250">
        <v>0</v>
      </c>
      <c r="L648" s="250">
        <v>0</v>
      </c>
      <c r="M648" s="250">
        <v>0</v>
      </c>
      <c r="N648" s="250">
        <v>0</v>
      </c>
      <c r="O648" s="250">
        <v>0</v>
      </c>
      <c r="P648" s="250">
        <v>0</v>
      </c>
      <c r="Q648" s="250">
        <v>0</v>
      </c>
      <c r="R648" s="250">
        <v>0</v>
      </c>
      <c r="S648" s="250">
        <v>0</v>
      </c>
      <c r="T648" s="250">
        <v>0</v>
      </c>
      <c r="U648" s="250">
        <v>0</v>
      </c>
      <c r="V648" s="250">
        <v>0</v>
      </c>
      <c r="W648" s="250">
        <v>0</v>
      </c>
      <c r="X648" s="250">
        <v>0</v>
      </c>
      <c r="Y648" s="250">
        <v>0</v>
      </c>
      <c r="Z648" s="250">
        <v>0</v>
      </c>
      <c r="AA648" s="250">
        <v>0</v>
      </c>
      <c r="AB648" s="250">
        <v>0.12</v>
      </c>
      <c r="AC648" s="250">
        <v>0.12</v>
      </c>
      <c r="AD648" s="250">
        <v>0.12</v>
      </c>
      <c r="AE648" s="250">
        <v>0.12</v>
      </c>
      <c r="AF648" s="250">
        <v>0.12</v>
      </c>
      <c r="AG648" s="250">
        <v>0.12</v>
      </c>
      <c r="AH648" s="250">
        <v>0.12</v>
      </c>
      <c r="AI648" s="250">
        <v>0.12</v>
      </c>
      <c r="AJ648" s="250">
        <v>0.12</v>
      </c>
      <c r="AK648" s="250">
        <v>0.12</v>
      </c>
      <c r="AL648" s="250">
        <v>0.12</v>
      </c>
      <c r="AM648" s="250">
        <v>0.12</v>
      </c>
      <c r="AN648" s="250">
        <v>0.12</v>
      </c>
      <c r="AO648" s="250">
        <v>0.12</v>
      </c>
      <c r="AP648" s="250">
        <v>0.12</v>
      </c>
      <c r="AQ648" s="250">
        <v>0.12</v>
      </c>
      <c r="AR648" s="250">
        <v>0.12</v>
      </c>
      <c r="AS648" s="250">
        <v>0.12</v>
      </c>
      <c r="AT648" s="250">
        <v>0.12</v>
      </c>
      <c r="AU648" s="250">
        <v>0.12</v>
      </c>
      <c r="AV648" s="250">
        <v>0.12</v>
      </c>
      <c r="AW648" s="250">
        <v>0.12</v>
      </c>
      <c r="AX648" s="250">
        <v>0.12</v>
      </c>
      <c r="AY648" s="250">
        <v>0.12</v>
      </c>
      <c r="AZ648" s="250">
        <v>0.12</v>
      </c>
      <c r="BA648" s="250">
        <v>0.12</v>
      </c>
      <c r="BB648" s="250">
        <v>0.12</v>
      </c>
      <c r="BC648" s="250">
        <v>0.12</v>
      </c>
      <c r="BD648" s="250">
        <v>0.12</v>
      </c>
      <c r="BE648" s="250">
        <v>0.12</v>
      </c>
      <c r="BF648" s="250">
        <v>0.12</v>
      </c>
      <c r="BG648" s="250">
        <v>0.12</v>
      </c>
      <c r="BH648" s="250">
        <v>0.12</v>
      </c>
      <c r="BI648" s="250">
        <v>0.12</v>
      </c>
      <c r="BJ648" s="250">
        <v>0.12</v>
      </c>
      <c r="BK648" s="250">
        <v>0.12</v>
      </c>
      <c r="BL648" s="250">
        <v>0.12</v>
      </c>
      <c r="BM648" s="250">
        <v>0.12</v>
      </c>
      <c r="BN648" s="250">
        <v>0.12</v>
      </c>
      <c r="BO648" s="250">
        <v>0.12</v>
      </c>
      <c r="BP648" s="250">
        <v>0.12</v>
      </c>
      <c r="BQ648" s="250">
        <v>0.12</v>
      </c>
      <c r="BR648" s="250">
        <v>0.12</v>
      </c>
      <c r="BS648" s="250">
        <v>0.12</v>
      </c>
      <c r="BT648" s="250">
        <v>0.12</v>
      </c>
      <c r="BU648" s="250">
        <v>0.12</v>
      </c>
      <c r="BV648" s="250">
        <v>0.12</v>
      </c>
      <c r="BW648" s="250">
        <v>0.12</v>
      </c>
      <c r="BX648" s="250">
        <v>0.12</v>
      </c>
      <c r="BY648" s="250">
        <v>0.12</v>
      </c>
      <c r="BZ648" s="250">
        <v>0.12</v>
      </c>
      <c r="CA648" s="250">
        <v>0.12</v>
      </c>
      <c r="CB648" s="250">
        <v>0.12</v>
      </c>
      <c r="CC648" s="250">
        <v>0.12</v>
      </c>
      <c r="CD648" s="250">
        <v>0.12</v>
      </c>
      <c r="CE648" s="250">
        <v>0.12</v>
      </c>
      <c r="CF648" s="250">
        <v>0.12</v>
      </c>
      <c r="CG648" s="250">
        <v>0.12</v>
      </c>
      <c r="CH648" s="250">
        <v>0.12</v>
      </c>
      <c r="CI648" s="250">
        <v>0.12</v>
      </c>
      <c r="CJ648" s="250">
        <v>0.12</v>
      </c>
      <c r="CK648" s="250">
        <v>0.12</v>
      </c>
      <c r="CL648" s="250">
        <v>0.12</v>
      </c>
      <c r="CM648" s="250">
        <v>0.12</v>
      </c>
      <c r="CN648" s="250">
        <v>0.12</v>
      </c>
      <c r="CO648" s="250">
        <v>0.12</v>
      </c>
      <c r="CP648" s="250">
        <v>0.12</v>
      </c>
      <c r="CQ648" s="250">
        <v>0.12</v>
      </c>
      <c r="CR648" s="250">
        <v>0.12</v>
      </c>
      <c r="CS648" s="250">
        <v>0.12</v>
      </c>
      <c r="CT648" s="250">
        <v>0.12</v>
      </c>
      <c r="CU648" s="250">
        <v>0.12</v>
      </c>
      <c r="CV648" s="250">
        <v>0.12</v>
      </c>
      <c r="CW648" s="250">
        <v>0.12</v>
      </c>
      <c r="CX648" s="250">
        <v>0.12</v>
      </c>
      <c r="CY648" s="250">
        <v>0.12</v>
      </c>
      <c r="CZ648" s="250">
        <v>0.12</v>
      </c>
      <c r="DA648" s="250">
        <v>0.12</v>
      </c>
    </row>
    <row r="649" spans="1:105">
      <c r="A649" s="251" t="s">
        <v>1745</v>
      </c>
      <c r="B649" s="252">
        <v>0</v>
      </c>
      <c r="C649" s="252">
        <v>0</v>
      </c>
      <c r="D649" s="252">
        <v>0</v>
      </c>
      <c r="E649" s="252">
        <v>0</v>
      </c>
      <c r="F649" s="252">
        <v>0</v>
      </c>
      <c r="G649" s="252">
        <v>0</v>
      </c>
      <c r="H649" s="252">
        <v>0</v>
      </c>
      <c r="I649" s="252">
        <v>0</v>
      </c>
      <c r="J649" s="252">
        <v>0</v>
      </c>
      <c r="K649" s="252">
        <v>0</v>
      </c>
      <c r="L649" s="252">
        <v>0</v>
      </c>
      <c r="M649" s="252">
        <v>0</v>
      </c>
      <c r="N649" s="252">
        <v>0</v>
      </c>
      <c r="O649" s="252">
        <v>0</v>
      </c>
      <c r="P649" s="252">
        <v>0</v>
      </c>
      <c r="Q649" s="252">
        <v>0</v>
      </c>
      <c r="R649" s="252">
        <v>0</v>
      </c>
      <c r="S649" s="252">
        <v>0</v>
      </c>
      <c r="T649" s="252">
        <v>0</v>
      </c>
      <c r="U649" s="252">
        <v>0</v>
      </c>
      <c r="V649" s="252">
        <v>0</v>
      </c>
      <c r="W649" s="252">
        <v>0</v>
      </c>
      <c r="X649" s="252">
        <v>0</v>
      </c>
      <c r="Y649" s="252">
        <v>0</v>
      </c>
      <c r="Z649" s="252">
        <v>0</v>
      </c>
      <c r="AA649" s="252">
        <v>0</v>
      </c>
      <c r="AB649" s="252">
        <v>0</v>
      </c>
      <c r="AC649" s="252">
        <v>0</v>
      </c>
      <c r="AD649" s="252">
        <v>0</v>
      </c>
      <c r="AE649" s="252">
        <v>0</v>
      </c>
      <c r="AF649" s="252">
        <v>0</v>
      </c>
      <c r="AG649" s="252">
        <v>0</v>
      </c>
      <c r="AH649" s="252">
        <v>0</v>
      </c>
      <c r="AI649" s="252">
        <v>0</v>
      </c>
      <c r="AJ649" s="252">
        <v>0</v>
      </c>
      <c r="AK649" s="252">
        <v>0</v>
      </c>
      <c r="AL649" s="252">
        <v>0</v>
      </c>
      <c r="AM649" s="252">
        <v>0</v>
      </c>
      <c r="AN649" s="252">
        <v>0</v>
      </c>
      <c r="AO649" s="252">
        <v>0</v>
      </c>
      <c r="AP649" s="252">
        <v>0</v>
      </c>
      <c r="AQ649" s="252">
        <v>0</v>
      </c>
      <c r="AR649" s="252">
        <v>0</v>
      </c>
      <c r="AS649" s="252">
        <v>0</v>
      </c>
      <c r="AT649" s="252">
        <v>0</v>
      </c>
      <c r="AU649" s="252">
        <v>0</v>
      </c>
      <c r="AV649" s="252">
        <v>0</v>
      </c>
      <c r="AW649" s="252">
        <v>0</v>
      </c>
      <c r="AX649" s="252">
        <v>0</v>
      </c>
      <c r="AY649" s="252">
        <v>0</v>
      </c>
      <c r="AZ649" s="252">
        <v>0</v>
      </c>
      <c r="BA649" s="252">
        <v>0</v>
      </c>
      <c r="BB649" s="252">
        <v>0</v>
      </c>
      <c r="BC649" s="252">
        <v>0</v>
      </c>
      <c r="BD649" s="252">
        <v>0</v>
      </c>
      <c r="BE649" s="252">
        <v>0</v>
      </c>
      <c r="BF649" s="252">
        <v>0</v>
      </c>
      <c r="BG649" s="252">
        <v>0</v>
      </c>
      <c r="BH649" s="252">
        <v>0</v>
      </c>
      <c r="BI649" s="252">
        <v>0</v>
      </c>
      <c r="BJ649" s="252">
        <v>0</v>
      </c>
      <c r="BK649" s="252">
        <v>0</v>
      </c>
      <c r="BL649" s="252">
        <v>0</v>
      </c>
      <c r="BM649" s="252">
        <v>0</v>
      </c>
      <c r="BN649" s="252">
        <v>0</v>
      </c>
      <c r="BO649" s="252">
        <v>0</v>
      </c>
      <c r="BP649" s="252">
        <v>0</v>
      </c>
      <c r="BQ649" s="252">
        <v>0</v>
      </c>
      <c r="BR649" s="252">
        <v>0</v>
      </c>
      <c r="BS649" s="252">
        <v>0</v>
      </c>
      <c r="BT649" s="252">
        <v>0</v>
      </c>
      <c r="BU649" s="252">
        <v>0</v>
      </c>
      <c r="BV649" s="252">
        <v>0</v>
      </c>
      <c r="BW649" s="252">
        <v>0</v>
      </c>
      <c r="BX649" s="252">
        <v>0</v>
      </c>
      <c r="BY649" s="252">
        <v>0</v>
      </c>
      <c r="BZ649" s="252">
        <v>0</v>
      </c>
      <c r="CA649" s="252">
        <v>0</v>
      </c>
      <c r="CB649" s="252">
        <v>0</v>
      </c>
      <c r="CC649" s="252">
        <v>0</v>
      </c>
      <c r="CD649" s="252">
        <v>0</v>
      </c>
      <c r="CE649" s="252">
        <v>0</v>
      </c>
      <c r="CF649" s="252">
        <v>0</v>
      </c>
      <c r="CG649" s="252">
        <v>0</v>
      </c>
      <c r="CH649" s="252">
        <v>0</v>
      </c>
      <c r="CI649" s="252">
        <v>0</v>
      </c>
      <c r="CJ649" s="252">
        <v>0</v>
      </c>
      <c r="CK649" s="252">
        <v>0</v>
      </c>
      <c r="CL649" s="252">
        <v>0</v>
      </c>
      <c r="CM649" s="252">
        <v>0</v>
      </c>
      <c r="CN649" s="252">
        <v>0</v>
      </c>
      <c r="CO649" s="252">
        <v>0</v>
      </c>
      <c r="CP649" s="252">
        <v>0</v>
      </c>
      <c r="CQ649" s="252">
        <v>0</v>
      </c>
      <c r="CR649" s="252">
        <v>0</v>
      </c>
      <c r="CS649" s="252">
        <v>0</v>
      </c>
      <c r="CT649" s="252">
        <v>0</v>
      </c>
      <c r="CU649" s="252">
        <v>0</v>
      </c>
      <c r="CV649" s="252">
        <v>0</v>
      </c>
      <c r="CW649" s="252">
        <v>0</v>
      </c>
      <c r="CX649" s="252">
        <v>0</v>
      </c>
      <c r="CY649" s="252">
        <v>0</v>
      </c>
      <c r="CZ649" s="252">
        <v>0</v>
      </c>
      <c r="DA649" s="252">
        <v>0</v>
      </c>
    </row>
    <row r="651" spans="1:105">
      <c r="A651" s="245" t="s">
        <v>1746</v>
      </c>
    </row>
    <row r="652" spans="1:105">
      <c r="A652" s="242" t="s">
        <v>1747</v>
      </c>
      <c r="B652" s="236">
        <v>0</v>
      </c>
      <c r="C652" s="236">
        <v>0</v>
      </c>
      <c r="D652" s="236">
        <v>0</v>
      </c>
      <c r="E652" s="236">
        <v>0</v>
      </c>
      <c r="F652" s="236">
        <v>0</v>
      </c>
      <c r="G652" s="236">
        <v>0</v>
      </c>
      <c r="H652" s="236">
        <v>0</v>
      </c>
      <c r="I652" s="236">
        <v>0</v>
      </c>
      <c r="J652" s="236">
        <v>0</v>
      </c>
      <c r="K652" s="236">
        <v>0</v>
      </c>
      <c r="L652" s="236">
        <v>0</v>
      </c>
      <c r="M652" s="236">
        <v>0</v>
      </c>
      <c r="N652" s="236">
        <v>0</v>
      </c>
      <c r="O652" s="236">
        <v>0</v>
      </c>
      <c r="P652" s="236">
        <v>0</v>
      </c>
      <c r="Q652" s="236">
        <v>0</v>
      </c>
      <c r="R652" s="236">
        <v>0</v>
      </c>
      <c r="S652" s="236">
        <v>0</v>
      </c>
      <c r="T652" s="236">
        <v>0</v>
      </c>
      <c r="U652" s="236">
        <v>0</v>
      </c>
      <c r="V652" s="236">
        <v>0</v>
      </c>
      <c r="W652" s="236">
        <v>0</v>
      </c>
      <c r="X652" s="236">
        <v>0</v>
      </c>
      <c r="Y652" s="236">
        <v>0</v>
      </c>
      <c r="Z652" s="236">
        <v>0</v>
      </c>
      <c r="AA652" s="236">
        <v>0</v>
      </c>
      <c r="AB652" s="236">
        <v>0</v>
      </c>
      <c r="AC652" s="236">
        <v>0</v>
      </c>
      <c r="AD652" s="236">
        <v>20044.98</v>
      </c>
      <c r="AE652" s="236">
        <v>25294.86</v>
      </c>
      <c r="AF652" s="236">
        <v>7199.34</v>
      </c>
      <c r="AG652" s="236">
        <v>34323.119999999901</v>
      </c>
      <c r="AH652" s="236">
        <v>65294.34</v>
      </c>
      <c r="AI652" s="236">
        <v>36304.080000000002</v>
      </c>
      <c r="AJ652" s="236">
        <v>-17171.16</v>
      </c>
      <c r="AK652" s="236">
        <v>-57437.4676075924</v>
      </c>
      <c r="AL652" s="236">
        <v>8320.2487151821206</v>
      </c>
      <c r="AM652" s="236">
        <v>8320.2487151821206</v>
      </c>
      <c r="AN652" s="236">
        <v>130492.589822771</v>
      </c>
      <c r="AO652" s="236">
        <v>17793.585365093899</v>
      </c>
      <c r="AP652" s="236">
        <v>17793.585365093899</v>
      </c>
      <c r="AQ652" s="236">
        <v>17793.585365093899</v>
      </c>
      <c r="AR652" s="236">
        <v>17793.585365093899</v>
      </c>
      <c r="AS652" s="236">
        <v>17793.585365093899</v>
      </c>
      <c r="AT652" s="236">
        <v>17793.585365093899</v>
      </c>
      <c r="AU652" s="236">
        <v>17793.585365093899</v>
      </c>
      <c r="AV652" s="236">
        <v>17793.585365093899</v>
      </c>
      <c r="AW652" s="236">
        <v>17793.585365093899</v>
      </c>
      <c r="AX652" s="236">
        <v>17793.585365093899</v>
      </c>
      <c r="AY652" s="236">
        <v>17793.585365093899</v>
      </c>
      <c r="AZ652" s="236">
        <v>17793.585365093899</v>
      </c>
      <c r="BA652" s="236">
        <v>213523.024381127</v>
      </c>
      <c r="BB652" s="236">
        <v>11360.740181744901</v>
      </c>
      <c r="BC652" s="236">
        <v>11360.740181744901</v>
      </c>
      <c r="BD652" s="236">
        <v>11360.740181744901</v>
      </c>
      <c r="BE652" s="236">
        <v>11360.740181744901</v>
      </c>
      <c r="BF652" s="236">
        <v>11360.740181744901</v>
      </c>
      <c r="BG652" s="236">
        <v>11360.740181744901</v>
      </c>
      <c r="BH652" s="236">
        <v>11360.740181744901</v>
      </c>
      <c r="BI652" s="236">
        <v>11360.740181744901</v>
      </c>
      <c r="BJ652" s="236">
        <v>11360.740181744901</v>
      </c>
      <c r="BK652" s="236">
        <v>11360.740181744901</v>
      </c>
      <c r="BL652" s="236">
        <v>11360.740181744901</v>
      </c>
      <c r="BM652" s="236">
        <v>11360.740181744901</v>
      </c>
      <c r="BN652" s="236">
        <v>136328.88218093899</v>
      </c>
      <c r="BO652" s="236">
        <v>8416.3005747338393</v>
      </c>
      <c r="BP652" s="236">
        <v>8416.3005747338393</v>
      </c>
      <c r="BQ652" s="236">
        <v>8416.3005747338393</v>
      </c>
      <c r="BR652" s="236">
        <v>8416.3005747338393</v>
      </c>
      <c r="BS652" s="236">
        <v>8416.3005747338393</v>
      </c>
      <c r="BT652" s="236">
        <v>8416.3005747338393</v>
      </c>
      <c r="BU652" s="236">
        <v>8416.3005747338393</v>
      </c>
      <c r="BV652" s="236">
        <v>8416.3005747338393</v>
      </c>
      <c r="BW652" s="236">
        <v>8416.3005747338393</v>
      </c>
      <c r="BX652" s="236">
        <v>8416.3005747338393</v>
      </c>
      <c r="BY652" s="236">
        <v>8416.3005747338393</v>
      </c>
      <c r="BZ652" s="236">
        <v>8416.3005747338393</v>
      </c>
      <c r="CA652" s="236">
        <v>100995.606896806</v>
      </c>
      <c r="CB652" s="236">
        <v>6342.1674404689702</v>
      </c>
      <c r="CC652" s="236">
        <v>6342.1674404689702</v>
      </c>
      <c r="CD652" s="236">
        <v>6342.1674404689702</v>
      </c>
      <c r="CE652" s="236">
        <v>6342.1674404689702</v>
      </c>
      <c r="CF652" s="236">
        <v>6342.1674404689702</v>
      </c>
      <c r="CG652" s="236">
        <v>6342.1674404689702</v>
      </c>
      <c r="CH652" s="236">
        <v>6342.1674404689702</v>
      </c>
      <c r="CI652" s="236">
        <v>6342.1674404689702</v>
      </c>
      <c r="CJ652" s="236">
        <v>6342.1674404689702</v>
      </c>
      <c r="CK652" s="236">
        <v>6342.1674404689702</v>
      </c>
      <c r="CL652" s="236">
        <v>6342.1674404689702</v>
      </c>
      <c r="CM652" s="236">
        <v>6342.1674404689702</v>
      </c>
      <c r="CN652" s="236">
        <v>76106.009285627704</v>
      </c>
      <c r="CO652" s="236">
        <v>6092.5445192999396</v>
      </c>
      <c r="CP652" s="236">
        <v>6092.5445192999396</v>
      </c>
      <c r="CQ652" s="236">
        <v>6092.5445192999396</v>
      </c>
      <c r="CR652" s="236">
        <v>6092.5445192999396</v>
      </c>
      <c r="CS652" s="236">
        <v>6092.5445192999396</v>
      </c>
      <c r="CT652" s="236">
        <v>6092.5445192999396</v>
      </c>
      <c r="CU652" s="236">
        <v>6092.5445192999396</v>
      </c>
      <c r="CV652" s="236">
        <v>6092.5445192999396</v>
      </c>
      <c r="CW652" s="236">
        <v>6092.5445192999396</v>
      </c>
      <c r="CX652" s="236">
        <v>6092.5445192999396</v>
      </c>
      <c r="CY652" s="236">
        <v>6092.5445192999396</v>
      </c>
      <c r="CZ652" s="236">
        <v>6092.5445192999396</v>
      </c>
      <c r="DA652" s="236">
        <v>73110.534231599202</v>
      </c>
    </row>
    <row r="653" spans="1:105">
      <c r="A653" s="242" t="s">
        <v>1748</v>
      </c>
      <c r="B653" s="236">
        <v>0</v>
      </c>
      <c r="C653" s="236">
        <v>0</v>
      </c>
      <c r="D653" s="236">
        <v>0</v>
      </c>
      <c r="E653" s="236">
        <v>0</v>
      </c>
      <c r="F653" s="236">
        <v>0</v>
      </c>
      <c r="G653" s="236">
        <v>0</v>
      </c>
      <c r="H653" s="236">
        <v>0</v>
      </c>
      <c r="I653" s="236">
        <v>0</v>
      </c>
      <c r="J653" s="236">
        <v>0</v>
      </c>
      <c r="K653" s="236">
        <v>0</v>
      </c>
      <c r="L653" s="236">
        <v>0</v>
      </c>
      <c r="M653" s="236">
        <v>0</v>
      </c>
      <c r="N653" s="236">
        <v>0</v>
      </c>
      <c r="O653" s="236">
        <v>0</v>
      </c>
      <c r="P653" s="236">
        <v>0</v>
      </c>
      <c r="Q653" s="236">
        <v>0</v>
      </c>
      <c r="R653" s="236">
        <v>0</v>
      </c>
      <c r="S653" s="236">
        <v>0</v>
      </c>
      <c r="T653" s="236">
        <v>0</v>
      </c>
      <c r="U653" s="236">
        <v>0</v>
      </c>
      <c r="V653" s="236">
        <v>0</v>
      </c>
      <c r="W653" s="236">
        <v>0</v>
      </c>
      <c r="X653" s="236">
        <v>0</v>
      </c>
      <c r="Y653" s="236">
        <v>0</v>
      </c>
      <c r="Z653" s="236">
        <v>0</v>
      </c>
      <c r="AA653" s="236">
        <v>0</v>
      </c>
      <c r="AB653" s="236">
        <v>0</v>
      </c>
      <c r="AC653" s="236">
        <v>0</v>
      </c>
      <c r="AD653" s="236">
        <v>0</v>
      </c>
      <c r="AE653" s="236">
        <v>0</v>
      </c>
      <c r="AF653" s="236">
        <v>0</v>
      </c>
      <c r="AG653" s="236">
        <v>0</v>
      </c>
      <c r="AH653" s="236">
        <v>0</v>
      </c>
      <c r="AI653" s="236">
        <v>0</v>
      </c>
      <c r="AJ653" s="236">
        <v>0</v>
      </c>
      <c r="AK653" s="236">
        <v>0</v>
      </c>
      <c r="AL653" s="236">
        <v>0</v>
      </c>
      <c r="AM653" s="236">
        <v>0</v>
      </c>
      <c r="AN653" s="236">
        <v>0</v>
      </c>
      <c r="AO653" s="236">
        <v>0</v>
      </c>
      <c r="AP653" s="236">
        <v>0</v>
      </c>
      <c r="AQ653" s="236">
        <v>0</v>
      </c>
      <c r="AR653" s="236">
        <v>0</v>
      </c>
      <c r="AS653" s="236">
        <v>0</v>
      </c>
      <c r="AT653" s="236">
        <v>0</v>
      </c>
      <c r="AU653" s="236">
        <v>0</v>
      </c>
      <c r="AV653" s="236">
        <v>0</v>
      </c>
      <c r="AW653" s="236">
        <v>0</v>
      </c>
      <c r="AX653" s="236">
        <v>0</v>
      </c>
      <c r="AY653" s="236">
        <v>0</v>
      </c>
      <c r="AZ653" s="236">
        <v>0</v>
      </c>
      <c r="BA653" s="236">
        <v>0</v>
      </c>
      <c r="BB653" s="236">
        <v>0</v>
      </c>
      <c r="BC653" s="236">
        <v>0</v>
      </c>
      <c r="BD653" s="236">
        <v>0</v>
      </c>
      <c r="BE653" s="236">
        <v>0</v>
      </c>
      <c r="BF653" s="236">
        <v>0</v>
      </c>
      <c r="BG653" s="236">
        <v>0</v>
      </c>
      <c r="BH653" s="236">
        <v>0</v>
      </c>
      <c r="BI653" s="236">
        <v>0</v>
      </c>
      <c r="BJ653" s="236">
        <v>0</v>
      </c>
      <c r="BK653" s="236">
        <v>0</v>
      </c>
      <c r="BL653" s="236">
        <v>0</v>
      </c>
      <c r="BM653" s="236">
        <v>0</v>
      </c>
      <c r="BN653" s="236">
        <v>0</v>
      </c>
      <c r="BO653" s="236">
        <v>0</v>
      </c>
      <c r="BP653" s="236">
        <v>0</v>
      </c>
      <c r="BQ653" s="236">
        <v>0</v>
      </c>
      <c r="BR653" s="236">
        <v>0</v>
      </c>
      <c r="BS653" s="236">
        <v>0</v>
      </c>
      <c r="BT653" s="236">
        <v>0</v>
      </c>
      <c r="BU653" s="236">
        <v>0</v>
      </c>
      <c r="BV653" s="236">
        <v>0</v>
      </c>
      <c r="BW653" s="236">
        <v>0</v>
      </c>
      <c r="BX653" s="236">
        <v>0</v>
      </c>
      <c r="BY653" s="236">
        <v>0</v>
      </c>
      <c r="BZ653" s="236">
        <v>0</v>
      </c>
      <c r="CA653" s="236">
        <v>0</v>
      </c>
      <c r="CB653" s="236">
        <v>0</v>
      </c>
      <c r="CC653" s="236">
        <v>0</v>
      </c>
      <c r="CD653" s="236">
        <v>0</v>
      </c>
      <c r="CE653" s="236">
        <v>0</v>
      </c>
      <c r="CF653" s="236">
        <v>0</v>
      </c>
      <c r="CG653" s="236">
        <v>0</v>
      </c>
      <c r="CH653" s="236">
        <v>0</v>
      </c>
      <c r="CI653" s="236">
        <v>0</v>
      </c>
      <c r="CJ653" s="236">
        <v>0</v>
      </c>
      <c r="CK653" s="236">
        <v>0</v>
      </c>
      <c r="CL653" s="236">
        <v>0</v>
      </c>
      <c r="CM653" s="236">
        <v>0</v>
      </c>
      <c r="CN653" s="236">
        <v>0</v>
      </c>
      <c r="CO653" s="236">
        <v>0</v>
      </c>
      <c r="CP653" s="236">
        <v>0</v>
      </c>
      <c r="CQ653" s="236">
        <v>0</v>
      </c>
      <c r="CR653" s="236">
        <v>0</v>
      </c>
      <c r="CS653" s="236">
        <v>0</v>
      </c>
      <c r="CT653" s="236">
        <v>0</v>
      </c>
      <c r="CU653" s="236">
        <v>0</v>
      </c>
      <c r="CV653" s="236">
        <v>0</v>
      </c>
      <c r="CW653" s="236">
        <v>0</v>
      </c>
      <c r="CX653" s="236">
        <v>0</v>
      </c>
      <c r="CY653" s="236">
        <v>0</v>
      </c>
      <c r="CZ653" s="236">
        <v>0</v>
      </c>
      <c r="DA653" s="236">
        <v>0</v>
      </c>
    </row>
    <row r="654" spans="1:105">
      <c r="A654" s="242" t="s">
        <v>1749</v>
      </c>
      <c r="B654" s="236">
        <v>0</v>
      </c>
      <c r="C654" s="236">
        <v>0</v>
      </c>
      <c r="D654" s="236">
        <v>0</v>
      </c>
      <c r="E654" s="236">
        <v>0</v>
      </c>
      <c r="F654" s="236">
        <v>0</v>
      </c>
      <c r="G654" s="236">
        <v>0</v>
      </c>
      <c r="H654" s="236">
        <v>0</v>
      </c>
      <c r="I654" s="236">
        <v>0</v>
      </c>
      <c r="J654" s="236">
        <v>0</v>
      </c>
      <c r="K654" s="236">
        <v>0</v>
      </c>
      <c r="L654" s="236">
        <v>0</v>
      </c>
      <c r="M654" s="236">
        <v>0</v>
      </c>
      <c r="N654" s="236">
        <v>0</v>
      </c>
      <c r="O654" s="236">
        <v>0</v>
      </c>
      <c r="P654" s="236">
        <v>0</v>
      </c>
      <c r="Q654" s="236">
        <v>0</v>
      </c>
      <c r="R654" s="236">
        <v>0</v>
      </c>
      <c r="S654" s="236">
        <v>0</v>
      </c>
      <c r="T654" s="236">
        <v>0</v>
      </c>
      <c r="U654" s="236">
        <v>0</v>
      </c>
      <c r="V654" s="236">
        <v>0</v>
      </c>
      <c r="W654" s="236">
        <v>0</v>
      </c>
      <c r="X654" s="236">
        <v>0</v>
      </c>
      <c r="Y654" s="236">
        <v>0</v>
      </c>
      <c r="Z654" s="236">
        <v>0</v>
      </c>
      <c r="AA654" s="236">
        <v>0</v>
      </c>
      <c r="AB654" s="236">
        <v>0</v>
      </c>
      <c r="AC654" s="236">
        <v>0</v>
      </c>
      <c r="AD654" s="236">
        <v>0</v>
      </c>
      <c r="AE654" s="236">
        <v>0</v>
      </c>
      <c r="AF654" s="236">
        <v>0</v>
      </c>
      <c r="AG654" s="236">
        <v>0</v>
      </c>
      <c r="AH654" s="236">
        <v>0</v>
      </c>
      <c r="AI654" s="236">
        <v>0</v>
      </c>
      <c r="AJ654" s="236">
        <v>0</v>
      </c>
      <c r="AK654" s="236">
        <v>465924.60955800599</v>
      </c>
      <c r="AL654" s="236">
        <v>58240.576194750698</v>
      </c>
      <c r="AM654" s="236">
        <v>58240.576194750698</v>
      </c>
      <c r="AN654" s="236">
        <v>582405.76194750704</v>
      </c>
      <c r="AO654" s="236">
        <v>0</v>
      </c>
      <c r="AP654" s="236">
        <v>0</v>
      </c>
      <c r="AQ654" s="236">
        <v>0</v>
      </c>
      <c r="AR654" s="236">
        <v>0</v>
      </c>
      <c r="AS654" s="236">
        <v>0</v>
      </c>
      <c r="AT654" s="236">
        <v>0</v>
      </c>
      <c r="AU654" s="236">
        <v>0</v>
      </c>
      <c r="AV654" s="236">
        <v>0</v>
      </c>
      <c r="AW654" s="236">
        <v>0</v>
      </c>
      <c r="AX654" s="236">
        <v>0</v>
      </c>
      <c r="AY654" s="236">
        <v>0</v>
      </c>
      <c r="AZ654" s="236">
        <v>0</v>
      </c>
      <c r="BA654" s="236">
        <v>0</v>
      </c>
      <c r="BB654" s="236">
        <v>0</v>
      </c>
      <c r="BC654" s="236">
        <v>0</v>
      </c>
      <c r="BD654" s="236">
        <v>0</v>
      </c>
      <c r="BE654" s="236">
        <v>0</v>
      </c>
      <c r="BF654" s="236">
        <v>0</v>
      </c>
      <c r="BG654" s="236">
        <v>0</v>
      </c>
      <c r="BH654" s="236">
        <v>0</v>
      </c>
      <c r="BI654" s="236">
        <v>0</v>
      </c>
      <c r="BJ654" s="236">
        <v>0</v>
      </c>
      <c r="BK654" s="236">
        <v>0</v>
      </c>
      <c r="BL654" s="236">
        <v>0</v>
      </c>
      <c r="BM654" s="236">
        <v>0</v>
      </c>
      <c r="BN654" s="236">
        <v>0</v>
      </c>
      <c r="BO654" s="236">
        <v>0</v>
      </c>
      <c r="BP654" s="236">
        <v>0</v>
      </c>
      <c r="BQ654" s="236">
        <v>0</v>
      </c>
      <c r="BR654" s="236">
        <v>0</v>
      </c>
      <c r="BS654" s="236">
        <v>0</v>
      </c>
      <c r="BT654" s="236">
        <v>0</v>
      </c>
      <c r="BU654" s="236">
        <v>0</v>
      </c>
      <c r="BV654" s="236">
        <v>0</v>
      </c>
      <c r="BW654" s="236">
        <v>0</v>
      </c>
      <c r="BX654" s="236">
        <v>0</v>
      </c>
      <c r="BY654" s="236">
        <v>0</v>
      </c>
      <c r="BZ654" s="236">
        <v>0</v>
      </c>
      <c r="CA654" s="236">
        <v>0</v>
      </c>
      <c r="CB654" s="236">
        <v>0</v>
      </c>
      <c r="CC654" s="236">
        <v>0</v>
      </c>
      <c r="CD654" s="236">
        <v>0</v>
      </c>
      <c r="CE654" s="236">
        <v>0</v>
      </c>
      <c r="CF654" s="236">
        <v>0</v>
      </c>
      <c r="CG654" s="236">
        <v>0</v>
      </c>
      <c r="CH654" s="236">
        <v>0</v>
      </c>
      <c r="CI654" s="236">
        <v>0</v>
      </c>
      <c r="CJ654" s="236">
        <v>0</v>
      </c>
      <c r="CK654" s="236">
        <v>0</v>
      </c>
      <c r="CL654" s="236">
        <v>0</v>
      </c>
      <c r="CM654" s="236">
        <v>0</v>
      </c>
      <c r="CN654" s="236">
        <v>0</v>
      </c>
      <c r="CO654" s="236">
        <v>0</v>
      </c>
      <c r="CP654" s="236">
        <v>0</v>
      </c>
      <c r="CQ654" s="236">
        <v>0</v>
      </c>
      <c r="CR654" s="236">
        <v>0</v>
      </c>
      <c r="CS654" s="236">
        <v>0</v>
      </c>
      <c r="CT654" s="236">
        <v>0</v>
      </c>
      <c r="CU654" s="236">
        <v>0</v>
      </c>
      <c r="CV654" s="236">
        <v>0</v>
      </c>
      <c r="CW654" s="236">
        <v>0</v>
      </c>
      <c r="CX654" s="236">
        <v>0</v>
      </c>
      <c r="CY654" s="236">
        <v>0</v>
      </c>
      <c r="CZ654" s="236">
        <v>0</v>
      </c>
      <c r="DA654" s="236">
        <v>0</v>
      </c>
    </row>
    <row r="655" spans="1:105">
      <c r="A655" s="242" t="s">
        <v>1750</v>
      </c>
      <c r="B655" s="236">
        <v>0</v>
      </c>
      <c r="C655" s="236">
        <v>0</v>
      </c>
      <c r="D655" s="236">
        <v>0</v>
      </c>
      <c r="E655" s="236">
        <v>0</v>
      </c>
      <c r="F655" s="236">
        <v>0</v>
      </c>
      <c r="G655" s="236">
        <v>0</v>
      </c>
      <c r="H655" s="236">
        <v>0</v>
      </c>
      <c r="I655" s="236">
        <v>0</v>
      </c>
      <c r="J655" s="236">
        <v>0</v>
      </c>
      <c r="K655" s="236">
        <v>0</v>
      </c>
      <c r="L655" s="236">
        <v>0</v>
      </c>
      <c r="M655" s="236">
        <v>0</v>
      </c>
      <c r="N655" s="236">
        <v>0</v>
      </c>
      <c r="O655" s="236">
        <v>0</v>
      </c>
      <c r="P655" s="236">
        <v>0</v>
      </c>
      <c r="Q655" s="236">
        <v>0</v>
      </c>
      <c r="R655" s="236">
        <v>0</v>
      </c>
      <c r="S655" s="236">
        <v>0</v>
      </c>
      <c r="T655" s="236">
        <v>0</v>
      </c>
      <c r="U655" s="236">
        <v>0</v>
      </c>
      <c r="V655" s="236">
        <v>0</v>
      </c>
      <c r="W655" s="236">
        <v>0</v>
      </c>
      <c r="X655" s="236">
        <v>0</v>
      </c>
      <c r="Y655" s="236">
        <v>0</v>
      </c>
      <c r="Z655" s="236">
        <v>0</v>
      </c>
      <c r="AA655" s="236">
        <v>0</v>
      </c>
      <c r="AB655" s="236">
        <v>0</v>
      </c>
      <c r="AC655" s="236">
        <v>0</v>
      </c>
      <c r="AD655" s="236">
        <v>0</v>
      </c>
      <c r="AE655" s="236">
        <v>0</v>
      </c>
      <c r="AF655" s="236">
        <v>0</v>
      </c>
      <c r="AG655" s="236">
        <v>0</v>
      </c>
      <c r="AH655" s="236">
        <v>0</v>
      </c>
      <c r="AI655" s="236">
        <v>0</v>
      </c>
      <c r="AJ655" s="236">
        <v>0</v>
      </c>
      <c r="AK655" s="236">
        <v>0</v>
      </c>
      <c r="AL655" s="236">
        <v>0</v>
      </c>
      <c r="AM655" s="236">
        <v>0</v>
      </c>
      <c r="AN655" s="236">
        <v>0</v>
      </c>
      <c r="AO655" s="236">
        <v>0</v>
      </c>
      <c r="AP655" s="236">
        <v>0</v>
      </c>
      <c r="AQ655" s="236">
        <v>0</v>
      </c>
      <c r="AR655" s="236">
        <v>0</v>
      </c>
      <c r="AS655" s="236">
        <v>0</v>
      </c>
      <c r="AT655" s="236">
        <v>0</v>
      </c>
      <c r="AU655" s="236">
        <v>0</v>
      </c>
      <c r="AV655" s="236">
        <v>0</v>
      </c>
      <c r="AW655" s="236">
        <v>0</v>
      </c>
      <c r="AX655" s="236">
        <v>0</v>
      </c>
      <c r="AY655" s="236">
        <v>0</v>
      </c>
      <c r="AZ655" s="236">
        <v>0</v>
      </c>
      <c r="BA655" s="236">
        <v>0</v>
      </c>
      <c r="BB655" s="236">
        <v>0</v>
      </c>
      <c r="BC655" s="236">
        <v>0</v>
      </c>
      <c r="BD655" s="236">
        <v>0</v>
      </c>
      <c r="BE655" s="236">
        <v>0</v>
      </c>
      <c r="BF655" s="236">
        <v>0</v>
      </c>
      <c r="BG655" s="236">
        <v>0</v>
      </c>
      <c r="BH655" s="236">
        <v>0</v>
      </c>
      <c r="BI655" s="236">
        <v>0</v>
      </c>
      <c r="BJ655" s="236">
        <v>0</v>
      </c>
      <c r="BK655" s="236">
        <v>0</v>
      </c>
      <c r="BL655" s="236">
        <v>0</v>
      </c>
      <c r="BM655" s="236">
        <v>0</v>
      </c>
      <c r="BN655" s="236">
        <v>0</v>
      </c>
      <c r="BO655" s="236">
        <v>0</v>
      </c>
      <c r="BP655" s="236">
        <v>0</v>
      </c>
      <c r="BQ655" s="236">
        <v>0</v>
      </c>
      <c r="BR655" s="236">
        <v>0</v>
      </c>
      <c r="BS655" s="236">
        <v>0</v>
      </c>
      <c r="BT655" s="236">
        <v>0</v>
      </c>
      <c r="BU655" s="236">
        <v>0</v>
      </c>
      <c r="BV655" s="236">
        <v>0</v>
      </c>
      <c r="BW655" s="236">
        <v>0</v>
      </c>
      <c r="BX655" s="236">
        <v>0</v>
      </c>
      <c r="BY655" s="236">
        <v>0</v>
      </c>
      <c r="BZ655" s="236">
        <v>0</v>
      </c>
      <c r="CA655" s="236">
        <v>0</v>
      </c>
      <c r="CB655" s="236">
        <v>0</v>
      </c>
      <c r="CC655" s="236">
        <v>0</v>
      </c>
      <c r="CD655" s="236">
        <v>0</v>
      </c>
      <c r="CE655" s="236">
        <v>0</v>
      </c>
      <c r="CF655" s="236">
        <v>0</v>
      </c>
      <c r="CG655" s="236">
        <v>0</v>
      </c>
      <c r="CH655" s="236">
        <v>0</v>
      </c>
      <c r="CI655" s="236">
        <v>0</v>
      </c>
      <c r="CJ655" s="236">
        <v>0</v>
      </c>
      <c r="CK655" s="236">
        <v>0</v>
      </c>
      <c r="CL655" s="236">
        <v>0</v>
      </c>
      <c r="CM655" s="236">
        <v>0</v>
      </c>
      <c r="CN655" s="236">
        <v>0</v>
      </c>
      <c r="CO655" s="236">
        <v>0</v>
      </c>
      <c r="CP655" s="236">
        <v>0</v>
      </c>
      <c r="CQ655" s="236">
        <v>0</v>
      </c>
      <c r="CR655" s="236">
        <v>0</v>
      </c>
      <c r="CS655" s="236">
        <v>0</v>
      </c>
      <c r="CT655" s="236">
        <v>0</v>
      </c>
      <c r="CU655" s="236">
        <v>0</v>
      </c>
      <c r="CV655" s="236">
        <v>0</v>
      </c>
      <c r="CW655" s="236">
        <v>0</v>
      </c>
      <c r="CX655" s="236">
        <v>0</v>
      </c>
      <c r="CY655" s="236">
        <v>0</v>
      </c>
      <c r="CZ655" s="236">
        <v>0</v>
      </c>
      <c r="DA655" s="236">
        <v>0</v>
      </c>
    </row>
    <row r="656" spans="1:105">
      <c r="A656" s="242" t="s">
        <v>1751</v>
      </c>
      <c r="B656" s="236">
        <v>0</v>
      </c>
      <c r="C656" s="236">
        <v>0</v>
      </c>
      <c r="D656" s="236">
        <v>0</v>
      </c>
      <c r="E656" s="236">
        <v>0</v>
      </c>
      <c r="F656" s="236">
        <v>0</v>
      </c>
      <c r="G656" s="236">
        <v>0</v>
      </c>
      <c r="H656" s="236">
        <v>0</v>
      </c>
      <c r="I656" s="236">
        <v>0</v>
      </c>
      <c r="J656" s="236">
        <v>0</v>
      </c>
      <c r="K656" s="236">
        <v>0</v>
      </c>
      <c r="L656" s="236">
        <v>0</v>
      </c>
      <c r="M656" s="236">
        <v>0</v>
      </c>
      <c r="N656" s="236">
        <v>0</v>
      </c>
      <c r="O656" s="236">
        <v>0</v>
      </c>
      <c r="P656" s="236">
        <v>0</v>
      </c>
      <c r="Q656" s="236">
        <v>0</v>
      </c>
      <c r="R656" s="236">
        <v>0</v>
      </c>
      <c r="S656" s="236">
        <v>0</v>
      </c>
      <c r="T656" s="236">
        <v>0</v>
      </c>
      <c r="U656" s="236">
        <v>0</v>
      </c>
      <c r="V656" s="236">
        <v>0</v>
      </c>
      <c r="W656" s="236">
        <v>0</v>
      </c>
      <c r="X656" s="236">
        <v>0</v>
      </c>
      <c r="Y656" s="236">
        <v>0</v>
      </c>
      <c r="Z656" s="236">
        <v>0</v>
      </c>
      <c r="AA656" s="236">
        <v>0</v>
      </c>
      <c r="AB656" s="236">
        <v>0</v>
      </c>
      <c r="AC656" s="236">
        <v>0</v>
      </c>
      <c r="AD656" s="236">
        <v>-6355.08</v>
      </c>
      <c r="AE656" s="236">
        <v>-4693.92</v>
      </c>
      <c r="AF656" s="236">
        <v>-5629.5</v>
      </c>
      <c r="AG656" s="236">
        <v>-17046.419999999998</v>
      </c>
      <c r="AH656" s="236">
        <v>-56427.06</v>
      </c>
      <c r="AI656" s="236">
        <v>-66293.52</v>
      </c>
      <c r="AJ656" s="236">
        <v>-59906.3999999999</v>
      </c>
      <c r="AK656" s="236">
        <v>-89928.66</v>
      </c>
      <c r="AL656" s="236">
        <v>-83611.56</v>
      </c>
      <c r="AM656" s="236">
        <v>-104331.72</v>
      </c>
      <c r="AN656" s="236">
        <v>-494223.83999999898</v>
      </c>
      <c r="AO656" s="236">
        <v>-145436.82</v>
      </c>
      <c r="AP656" s="236">
        <v>-134087.51999999999</v>
      </c>
      <c r="AQ656" s="236">
        <v>-128027.459999999</v>
      </c>
      <c r="AR656" s="236">
        <v>-120124.56</v>
      </c>
      <c r="AS656" s="236">
        <v>-115275.3</v>
      </c>
      <c r="AT656" s="236">
        <v>-108843.42</v>
      </c>
      <c r="AU656" s="236">
        <v>-103534.26</v>
      </c>
      <c r="AV656" s="236">
        <v>-100466.58</v>
      </c>
      <c r="AW656" s="236">
        <v>-94377.06</v>
      </c>
      <c r="AX656" s="236">
        <v>-91886.94</v>
      </c>
      <c r="AY656" s="236">
        <v>-87696.66</v>
      </c>
      <c r="AZ656" s="236">
        <v>-83221.86</v>
      </c>
      <c r="BA656" s="236">
        <v>-1312978.44</v>
      </c>
      <c r="BB656" s="236">
        <v>-82940.099999999904</v>
      </c>
      <c r="BC656" s="236">
        <v>-76635.539999999994</v>
      </c>
      <c r="BD656" s="236">
        <v>-75974.039999999994</v>
      </c>
      <c r="BE656" s="236">
        <v>-74144.28</v>
      </c>
      <c r="BF656" s="236">
        <v>-72939.66</v>
      </c>
      <c r="BG656" s="236">
        <v>-70510.02</v>
      </c>
      <c r="BH656" s="236">
        <v>-68499.360000000001</v>
      </c>
      <c r="BI656" s="236">
        <v>-67717.2</v>
      </c>
      <c r="BJ656" s="236">
        <v>-64728.24</v>
      </c>
      <c r="BK656" s="236">
        <v>-63963.839999999997</v>
      </c>
      <c r="BL656" s="236">
        <v>-61947.96</v>
      </c>
      <c r="BM656" s="236">
        <v>-59623.68</v>
      </c>
      <c r="BN656" s="236">
        <v>-839623.91999999899</v>
      </c>
      <c r="BO656" s="236">
        <v>-60071.7</v>
      </c>
      <c r="BP656" s="236">
        <v>-56134.4399999999</v>
      </c>
      <c r="BQ656" s="236">
        <v>-56190.6</v>
      </c>
      <c r="BR656" s="236">
        <v>-55427.64</v>
      </c>
      <c r="BS656" s="236">
        <v>-55005.18</v>
      </c>
      <c r="BT656" s="236">
        <v>-53643.42</v>
      </c>
      <c r="BU656" s="236">
        <v>-52550.5799999999</v>
      </c>
      <c r="BV656" s="236">
        <v>-52341.84</v>
      </c>
      <c r="BW656" s="236">
        <v>-50404.979999999901</v>
      </c>
      <c r="BX656" s="236">
        <v>-50130.18</v>
      </c>
      <c r="BY656" s="236">
        <v>-48870.239999999998</v>
      </c>
      <c r="BZ656" s="236">
        <v>-47355.659999999902</v>
      </c>
      <c r="CA656" s="236">
        <v>-638126.46</v>
      </c>
      <c r="CB656" s="236">
        <v>-47950.92</v>
      </c>
      <c r="CC656" s="236">
        <v>-45057.119999999901</v>
      </c>
      <c r="CD656" s="236">
        <v>-45315.54</v>
      </c>
      <c r="CE656" s="236">
        <v>-44948.46</v>
      </c>
      <c r="CF656" s="236">
        <v>-44805.78</v>
      </c>
      <c r="CG656" s="236">
        <v>-43900.32</v>
      </c>
      <c r="CH656" s="236">
        <v>-43201.2</v>
      </c>
      <c r="CI656" s="236">
        <v>-43204.92</v>
      </c>
      <c r="CJ656" s="236">
        <v>-41780.1</v>
      </c>
      <c r="CK656" s="236">
        <v>-41700.959999999999</v>
      </c>
      <c r="CL656" s="236">
        <v>-40859.519999999997</v>
      </c>
      <c r="CM656" s="236">
        <v>-40008.239999999998</v>
      </c>
      <c r="CN656" s="236">
        <v>-522733.07999999903</v>
      </c>
      <c r="CO656" s="236">
        <v>-40340.82</v>
      </c>
      <c r="CP656" s="236">
        <v>-38546.339999999997</v>
      </c>
      <c r="CQ656" s="236">
        <v>-38666.400000000001</v>
      </c>
      <c r="CR656" s="236">
        <v>-38135.279999999999</v>
      </c>
      <c r="CS656" s="236">
        <v>-38117.64</v>
      </c>
      <c r="CT656" s="236">
        <v>-37455.479999999901</v>
      </c>
      <c r="CU656" s="236">
        <v>-36964.68</v>
      </c>
      <c r="CV656" s="236">
        <v>-37062.299999999901</v>
      </c>
      <c r="CW656" s="236">
        <v>-35936.58</v>
      </c>
      <c r="CX656" s="236">
        <v>-35950.199999999997</v>
      </c>
      <c r="CY656" s="236">
        <v>-35263.199999999997</v>
      </c>
      <c r="CZ656" s="236">
        <v>-34401</v>
      </c>
      <c r="DA656" s="236">
        <v>-446839.92</v>
      </c>
    </row>
    <row r="657" spans="1:105">
      <c r="A657" s="242" t="s">
        <v>1752</v>
      </c>
      <c r="B657" s="236">
        <v>0</v>
      </c>
      <c r="C657" s="236">
        <v>0</v>
      </c>
      <c r="D657" s="236">
        <v>0</v>
      </c>
      <c r="E657" s="236">
        <v>0</v>
      </c>
      <c r="F657" s="236">
        <v>0</v>
      </c>
      <c r="G657" s="236">
        <v>0</v>
      </c>
      <c r="H657" s="236">
        <v>0</v>
      </c>
      <c r="I657" s="236">
        <v>0</v>
      </c>
      <c r="J657" s="236">
        <v>0</v>
      </c>
      <c r="K657" s="236">
        <v>0</v>
      </c>
      <c r="L657" s="236">
        <v>0</v>
      </c>
      <c r="M657" s="236">
        <v>0</v>
      </c>
      <c r="N657" s="236">
        <v>0</v>
      </c>
      <c r="O657" s="236">
        <v>0</v>
      </c>
      <c r="P657" s="236">
        <v>0</v>
      </c>
      <c r="Q657" s="236">
        <v>0</v>
      </c>
      <c r="R657" s="236">
        <v>0</v>
      </c>
      <c r="S657" s="236">
        <v>0</v>
      </c>
      <c r="T657" s="236">
        <v>0</v>
      </c>
      <c r="U657" s="236">
        <v>0</v>
      </c>
      <c r="V657" s="236">
        <v>0</v>
      </c>
      <c r="W657" s="236">
        <v>0</v>
      </c>
      <c r="X657" s="236">
        <v>0</v>
      </c>
      <c r="Y657" s="236">
        <v>0</v>
      </c>
      <c r="Z657" s="236">
        <v>0</v>
      </c>
      <c r="AA657" s="236">
        <v>0</v>
      </c>
      <c r="AB657" s="236">
        <v>0</v>
      </c>
      <c r="AC657" s="236">
        <v>0</v>
      </c>
      <c r="AD657" s="236">
        <v>527968.43999999994</v>
      </c>
      <c r="AE657" s="236">
        <v>479964.83999999898</v>
      </c>
      <c r="AF657" s="236">
        <v>847097.34</v>
      </c>
      <c r="AG657" s="236">
        <v>377799.3</v>
      </c>
      <c r="AH657" s="236">
        <v>1191098.52</v>
      </c>
      <c r="AI657" s="236">
        <v>1167004.3799999999</v>
      </c>
      <c r="AJ657" s="236">
        <v>654488.1</v>
      </c>
      <c r="AK657" s="236">
        <v>378233.1</v>
      </c>
      <c r="AL657" s="236">
        <v>929292.77999999898</v>
      </c>
      <c r="AM657" s="236">
        <v>389539.8</v>
      </c>
      <c r="AN657" s="236">
        <v>6942486.5999999996</v>
      </c>
      <c r="AO657" s="236">
        <v>0</v>
      </c>
      <c r="AP657" s="236">
        <v>0</v>
      </c>
      <c r="AQ657" s="236">
        <v>0</v>
      </c>
      <c r="AR657" s="236">
        <v>0</v>
      </c>
      <c r="AS657" s="236">
        <v>0</v>
      </c>
      <c r="AT657" s="236">
        <v>0</v>
      </c>
      <c r="AU657" s="236">
        <v>0</v>
      </c>
      <c r="AV657" s="236">
        <v>0</v>
      </c>
      <c r="AW657" s="236">
        <v>0</v>
      </c>
      <c r="AX657" s="236">
        <v>0</v>
      </c>
      <c r="AY657" s="236">
        <v>0</v>
      </c>
      <c r="AZ657" s="236">
        <v>0</v>
      </c>
      <c r="BA657" s="236">
        <v>0</v>
      </c>
      <c r="BB657" s="236">
        <v>0</v>
      </c>
      <c r="BC657" s="236">
        <v>0</v>
      </c>
      <c r="BD657" s="236">
        <v>0</v>
      </c>
      <c r="BE657" s="236">
        <v>0</v>
      </c>
      <c r="BF657" s="236">
        <v>0</v>
      </c>
      <c r="BG657" s="236">
        <v>0</v>
      </c>
      <c r="BH657" s="236">
        <v>0</v>
      </c>
      <c r="BI657" s="236">
        <v>0</v>
      </c>
      <c r="BJ657" s="236">
        <v>0</v>
      </c>
      <c r="BK657" s="236">
        <v>0</v>
      </c>
      <c r="BL657" s="236">
        <v>0</v>
      </c>
      <c r="BM657" s="236">
        <v>0</v>
      </c>
      <c r="BN657" s="236">
        <v>0</v>
      </c>
      <c r="BO657" s="236">
        <v>0</v>
      </c>
      <c r="BP657" s="236">
        <v>0</v>
      </c>
      <c r="BQ657" s="236">
        <v>0</v>
      </c>
      <c r="BR657" s="236">
        <v>0</v>
      </c>
      <c r="BS657" s="236">
        <v>0</v>
      </c>
      <c r="BT657" s="236">
        <v>0</v>
      </c>
      <c r="BU657" s="236">
        <v>0</v>
      </c>
      <c r="BV657" s="236">
        <v>0</v>
      </c>
      <c r="BW657" s="236">
        <v>0</v>
      </c>
      <c r="BX657" s="236">
        <v>0</v>
      </c>
      <c r="BY657" s="236">
        <v>0</v>
      </c>
      <c r="BZ657" s="236">
        <v>0</v>
      </c>
      <c r="CA657" s="236">
        <v>0</v>
      </c>
      <c r="CB657" s="236">
        <v>0</v>
      </c>
      <c r="CC657" s="236">
        <v>0</v>
      </c>
      <c r="CD657" s="236">
        <v>0</v>
      </c>
      <c r="CE657" s="236">
        <v>0</v>
      </c>
      <c r="CF657" s="236">
        <v>0</v>
      </c>
      <c r="CG657" s="236">
        <v>0</v>
      </c>
      <c r="CH657" s="236">
        <v>0</v>
      </c>
      <c r="CI657" s="236">
        <v>0</v>
      </c>
      <c r="CJ657" s="236">
        <v>0</v>
      </c>
      <c r="CK657" s="236">
        <v>0</v>
      </c>
      <c r="CL657" s="236">
        <v>0</v>
      </c>
      <c r="CM657" s="236">
        <v>0</v>
      </c>
      <c r="CN657" s="236">
        <v>0</v>
      </c>
      <c r="CO657" s="236">
        <v>0</v>
      </c>
      <c r="CP657" s="236">
        <v>0</v>
      </c>
      <c r="CQ657" s="236">
        <v>0</v>
      </c>
      <c r="CR657" s="236">
        <v>0</v>
      </c>
      <c r="CS657" s="236">
        <v>0</v>
      </c>
      <c r="CT657" s="236">
        <v>0</v>
      </c>
      <c r="CU657" s="236">
        <v>0</v>
      </c>
      <c r="CV657" s="236">
        <v>0</v>
      </c>
      <c r="CW657" s="236">
        <v>0</v>
      </c>
      <c r="CX657" s="236">
        <v>0</v>
      </c>
      <c r="CY657" s="236">
        <v>0</v>
      </c>
      <c r="CZ657" s="236">
        <v>0</v>
      </c>
      <c r="DA657" s="236">
        <v>0</v>
      </c>
    </row>
    <row r="658" spans="1:105">
      <c r="A658" s="242" t="s">
        <v>1753</v>
      </c>
      <c r="B658" s="236">
        <v>0</v>
      </c>
      <c r="C658" s="236">
        <v>0</v>
      </c>
      <c r="D658" s="236">
        <v>0</v>
      </c>
      <c r="E658" s="236">
        <v>0</v>
      </c>
      <c r="F658" s="236">
        <v>0</v>
      </c>
      <c r="G658" s="236">
        <v>0</v>
      </c>
      <c r="H658" s="236">
        <v>0</v>
      </c>
      <c r="I658" s="236">
        <v>0</v>
      </c>
      <c r="J658" s="236">
        <v>0</v>
      </c>
      <c r="K658" s="236">
        <v>0</v>
      </c>
      <c r="L658" s="236">
        <v>0</v>
      </c>
      <c r="M658" s="236">
        <v>0</v>
      </c>
      <c r="N658" s="236">
        <v>0</v>
      </c>
      <c r="O658" s="236">
        <v>0</v>
      </c>
      <c r="P658" s="236">
        <v>0</v>
      </c>
      <c r="Q658" s="236">
        <v>0</v>
      </c>
      <c r="R658" s="236">
        <v>0</v>
      </c>
      <c r="S658" s="236">
        <v>0</v>
      </c>
      <c r="T658" s="236">
        <v>0</v>
      </c>
      <c r="U658" s="236">
        <v>0</v>
      </c>
      <c r="V658" s="236">
        <v>0</v>
      </c>
      <c r="W658" s="236">
        <v>0</v>
      </c>
      <c r="X658" s="236">
        <v>0</v>
      </c>
      <c r="Y658" s="236">
        <v>0</v>
      </c>
      <c r="Z658" s="236">
        <v>0</v>
      </c>
      <c r="AA658" s="236">
        <v>0</v>
      </c>
      <c r="AB658" s="236">
        <v>0</v>
      </c>
      <c r="AC658" s="236">
        <v>0</v>
      </c>
      <c r="AD658" s="236">
        <v>-1459.62</v>
      </c>
      <c r="AE658" s="236">
        <v>-9.48</v>
      </c>
      <c r="AF658" s="236">
        <v>-9.48</v>
      </c>
      <c r="AG658" s="236">
        <v>-5864.16</v>
      </c>
      <c r="AH658" s="236">
        <v>-5918.28</v>
      </c>
      <c r="AI658" s="236">
        <v>-1529.1</v>
      </c>
      <c r="AJ658" s="236">
        <v>-78.959999999999994</v>
      </c>
      <c r="AK658" s="236">
        <v>78.959999999999994</v>
      </c>
      <c r="AL658" s="236">
        <v>78.959999999999994</v>
      </c>
      <c r="AM658" s="236">
        <v>78.899999999999906</v>
      </c>
      <c r="AN658" s="236">
        <v>-14632.26</v>
      </c>
      <c r="AO658" s="236">
        <v>78.959999999999994</v>
      </c>
      <c r="AP658" s="236">
        <v>78.959999999999994</v>
      </c>
      <c r="AQ658" s="236">
        <v>78.959999999999994</v>
      </c>
      <c r="AR658" s="236">
        <v>78.959999999999994</v>
      </c>
      <c r="AS658" s="236">
        <v>78.959999999999994</v>
      </c>
      <c r="AT658" s="236">
        <v>78.959999999999994</v>
      </c>
      <c r="AU658" s="236">
        <v>78.959999999999994</v>
      </c>
      <c r="AV658" s="236">
        <v>78.959999999999994</v>
      </c>
      <c r="AW658" s="236">
        <v>78.959999999999994</v>
      </c>
      <c r="AX658" s="236">
        <v>78.959999999999994</v>
      </c>
      <c r="AY658" s="236">
        <v>78.899999999999906</v>
      </c>
      <c r="AZ658" s="236">
        <v>78.959999999999994</v>
      </c>
      <c r="BA658" s="236">
        <v>947.46</v>
      </c>
      <c r="BB658" s="236">
        <v>78.959999999999994</v>
      </c>
      <c r="BC658" s="236">
        <v>78.959999999999994</v>
      </c>
      <c r="BD658" s="236">
        <v>78.959999999999994</v>
      </c>
      <c r="BE658" s="236">
        <v>78.959999999999994</v>
      </c>
      <c r="BF658" s="236">
        <v>78.959999999999994</v>
      </c>
      <c r="BG658" s="236">
        <v>78.959999999999994</v>
      </c>
      <c r="BH658" s="236">
        <v>78.959999999999994</v>
      </c>
      <c r="BI658" s="236">
        <v>78.959999999999994</v>
      </c>
      <c r="BJ658" s="236">
        <v>78.959999999999994</v>
      </c>
      <c r="BK658" s="236">
        <v>78.899999999999906</v>
      </c>
      <c r="BL658" s="236">
        <v>78.959999999999994</v>
      </c>
      <c r="BM658" s="236">
        <v>78.959999999999994</v>
      </c>
      <c r="BN658" s="236">
        <v>947.46</v>
      </c>
      <c r="BO658" s="236">
        <v>78.959999999999994</v>
      </c>
      <c r="BP658" s="236">
        <v>78.959999999999994</v>
      </c>
      <c r="BQ658" s="236">
        <v>78.959999999999994</v>
      </c>
      <c r="BR658" s="236">
        <v>78.959999999999994</v>
      </c>
      <c r="BS658" s="236">
        <v>78.959999999999994</v>
      </c>
      <c r="BT658" s="236">
        <v>78.959999999999994</v>
      </c>
      <c r="BU658" s="236">
        <v>78.959999999999994</v>
      </c>
      <c r="BV658" s="236">
        <v>78.959999999999994</v>
      </c>
      <c r="BW658" s="236">
        <v>78.899999999999906</v>
      </c>
      <c r="BX658" s="236">
        <v>78.959999999999994</v>
      </c>
      <c r="BY658" s="236">
        <v>78.959999999999994</v>
      </c>
      <c r="BZ658" s="236">
        <v>78.959999999999994</v>
      </c>
      <c r="CA658" s="236">
        <v>947.46</v>
      </c>
      <c r="CB658" s="236">
        <v>78.959999999999994</v>
      </c>
      <c r="CC658" s="236">
        <v>78.959999999999994</v>
      </c>
      <c r="CD658" s="236">
        <v>78.959999999999994</v>
      </c>
      <c r="CE658" s="236">
        <v>78.959999999999994</v>
      </c>
      <c r="CF658" s="236">
        <v>78.959999999999994</v>
      </c>
      <c r="CG658" s="236">
        <v>78.959999999999994</v>
      </c>
      <c r="CH658" s="236">
        <v>78.959999999999994</v>
      </c>
      <c r="CI658" s="236">
        <v>78.899999999999906</v>
      </c>
      <c r="CJ658" s="236">
        <v>78.959999999999994</v>
      </c>
      <c r="CK658" s="236">
        <v>78.959999999999994</v>
      </c>
      <c r="CL658" s="236">
        <v>78.959999999999994</v>
      </c>
      <c r="CM658" s="236">
        <v>78.959999999999994</v>
      </c>
      <c r="CN658" s="236">
        <v>947.46</v>
      </c>
      <c r="CO658" s="236">
        <v>78.959999999999994</v>
      </c>
      <c r="CP658" s="236">
        <v>78.959999999999994</v>
      </c>
      <c r="CQ658" s="236">
        <v>78.959999999999994</v>
      </c>
      <c r="CR658" s="236">
        <v>78.959999999999994</v>
      </c>
      <c r="CS658" s="236">
        <v>78.959999999999994</v>
      </c>
      <c r="CT658" s="236">
        <v>78.959999999999994</v>
      </c>
      <c r="CU658" s="236">
        <v>78.899999999999906</v>
      </c>
      <c r="CV658" s="236">
        <v>78.959999999999994</v>
      </c>
      <c r="CW658" s="236">
        <v>78.959999999999994</v>
      </c>
      <c r="CX658" s="236">
        <v>78.959999999999994</v>
      </c>
      <c r="CY658" s="236">
        <v>78.959999999999994</v>
      </c>
      <c r="CZ658" s="236">
        <v>78.959999999999994</v>
      </c>
      <c r="DA658" s="236">
        <v>947.46</v>
      </c>
    </row>
    <row r="659" spans="1:105">
      <c r="A659" s="242" t="s">
        <v>1754</v>
      </c>
      <c r="B659" s="236">
        <v>0</v>
      </c>
      <c r="C659" s="236">
        <v>0</v>
      </c>
      <c r="D659" s="236">
        <v>0</v>
      </c>
      <c r="E659" s="236">
        <v>0</v>
      </c>
      <c r="F659" s="236">
        <v>0</v>
      </c>
      <c r="G659" s="236">
        <v>0</v>
      </c>
      <c r="H659" s="236">
        <v>0</v>
      </c>
      <c r="I659" s="236">
        <v>0</v>
      </c>
      <c r="J659" s="236">
        <v>0</v>
      </c>
      <c r="K659" s="236">
        <v>0</v>
      </c>
      <c r="L659" s="236">
        <v>0</v>
      </c>
      <c r="M659" s="236">
        <v>0</v>
      </c>
      <c r="N659" s="236">
        <v>0</v>
      </c>
      <c r="O659" s="236">
        <v>0</v>
      </c>
      <c r="P659" s="236">
        <v>0</v>
      </c>
      <c r="Q659" s="236">
        <v>0</v>
      </c>
      <c r="R659" s="236">
        <v>0</v>
      </c>
      <c r="S659" s="236">
        <v>0</v>
      </c>
      <c r="T659" s="236">
        <v>0</v>
      </c>
      <c r="U659" s="236">
        <v>0</v>
      </c>
      <c r="V659" s="236">
        <v>0</v>
      </c>
      <c r="W659" s="236">
        <v>0</v>
      </c>
      <c r="X659" s="236">
        <v>0</v>
      </c>
      <c r="Y659" s="236">
        <v>0</v>
      </c>
      <c r="Z659" s="236">
        <v>0</v>
      </c>
      <c r="AA659" s="236">
        <v>0</v>
      </c>
      <c r="AB659" s="236">
        <v>0</v>
      </c>
      <c r="AC659" s="236">
        <v>0</v>
      </c>
      <c r="AD659" s="236">
        <v>1444.32</v>
      </c>
      <c r="AE659" s="236">
        <v>-5.76</v>
      </c>
      <c r="AF659" s="236">
        <v>-5.8199999999999896</v>
      </c>
      <c r="AG659" s="236">
        <v>5761.62</v>
      </c>
      <c r="AH659" s="236">
        <v>5728.44</v>
      </c>
      <c r="AI659" s="236">
        <v>1401.78</v>
      </c>
      <c r="AJ659" s="236">
        <v>-48.36</v>
      </c>
      <c r="AK659" s="236">
        <v>-48.36</v>
      </c>
      <c r="AL659" s="236">
        <v>-48.3</v>
      </c>
      <c r="AM659" s="236">
        <v>-48.36</v>
      </c>
      <c r="AN659" s="236">
        <v>14131.199999999901</v>
      </c>
      <c r="AO659" s="236">
        <v>-48.3</v>
      </c>
      <c r="AP659" s="236">
        <v>-48.36</v>
      </c>
      <c r="AQ659" s="236">
        <v>-48.36</v>
      </c>
      <c r="AR659" s="236">
        <v>-48.3</v>
      </c>
      <c r="AS659" s="236">
        <v>-48.36</v>
      </c>
      <c r="AT659" s="236">
        <v>-48.36</v>
      </c>
      <c r="AU659" s="236">
        <v>-48.3</v>
      </c>
      <c r="AV659" s="236">
        <v>-48.36</v>
      </c>
      <c r="AW659" s="236">
        <v>-48.36</v>
      </c>
      <c r="AX659" s="236">
        <v>-48.3</v>
      </c>
      <c r="AY659" s="236">
        <v>-48.36</v>
      </c>
      <c r="AZ659" s="236">
        <v>-48.3</v>
      </c>
      <c r="BA659" s="236">
        <v>-580.02</v>
      </c>
      <c r="BB659" s="236">
        <v>-48.36</v>
      </c>
      <c r="BC659" s="236">
        <v>-48.36</v>
      </c>
      <c r="BD659" s="236">
        <v>-48.3</v>
      </c>
      <c r="BE659" s="236">
        <v>-48.36</v>
      </c>
      <c r="BF659" s="236">
        <v>-48.36</v>
      </c>
      <c r="BG659" s="236">
        <v>-48.3</v>
      </c>
      <c r="BH659" s="236">
        <v>-48.36</v>
      </c>
      <c r="BI659" s="236">
        <v>-48.3</v>
      </c>
      <c r="BJ659" s="236">
        <v>-48.36</v>
      </c>
      <c r="BK659" s="236">
        <v>-48.36</v>
      </c>
      <c r="BL659" s="236">
        <v>-48.3</v>
      </c>
      <c r="BM659" s="236">
        <v>-48.36</v>
      </c>
      <c r="BN659" s="236">
        <v>-580.08000000000004</v>
      </c>
      <c r="BO659" s="236">
        <v>-48.36</v>
      </c>
      <c r="BP659" s="236">
        <v>-48.3</v>
      </c>
      <c r="BQ659" s="236">
        <v>-48.36</v>
      </c>
      <c r="BR659" s="236">
        <v>-48.3</v>
      </c>
      <c r="BS659" s="236">
        <v>-48.36</v>
      </c>
      <c r="BT659" s="236">
        <v>-48.36</v>
      </c>
      <c r="BU659" s="236">
        <v>-48.3</v>
      </c>
      <c r="BV659" s="236">
        <v>-48.36</v>
      </c>
      <c r="BW659" s="236">
        <v>-48.36</v>
      </c>
      <c r="BX659" s="236">
        <v>-48.3</v>
      </c>
      <c r="BY659" s="236">
        <v>-48.36</v>
      </c>
      <c r="BZ659" s="236">
        <v>-48.36</v>
      </c>
      <c r="CA659" s="236">
        <v>-580.08000000000004</v>
      </c>
      <c r="CB659" s="236">
        <v>-48.3</v>
      </c>
      <c r="CC659" s="236">
        <v>-48.36</v>
      </c>
      <c r="CD659" s="236">
        <v>-48.3</v>
      </c>
      <c r="CE659" s="236">
        <v>-48.36</v>
      </c>
      <c r="CF659" s="236">
        <v>-48.36</v>
      </c>
      <c r="CG659" s="236">
        <v>-48.3</v>
      </c>
      <c r="CH659" s="236">
        <v>-48.36</v>
      </c>
      <c r="CI659" s="236">
        <v>-48.36</v>
      </c>
      <c r="CJ659" s="236">
        <v>-48.3</v>
      </c>
      <c r="CK659" s="236">
        <v>-48.36</v>
      </c>
      <c r="CL659" s="236">
        <v>-48.3</v>
      </c>
      <c r="CM659" s="236">
        <v>-48.36</v>
      </c>
      <c r="CN659" s="236">
        <v>-580.02</v>
      </c>
      <c r="CO659" s="236">
        <v>-48.36</v>
      </c>
      <c r="CP659" s="236">
        <v>-48.3</v>
      </c>
      <c r="CQ659" s="236">
        <v>-48.36</v>
      </c>
      <c r="CR659" s="236">
        <v>-48.36</v>
      </c>
      <c r="CS659" s="236">
        <v>-48.3</v>
      </c>
      <c r="CT659" s="236">
        <v>-48.36</v>
      </c>
      <c r="CU659" s="236">
        <v>-48.3</v>
      </c>
      <c r="CV659" s="236">
        <v>-48.36</v>
      </c>
      <c r="CW659" s="236">
        <v>-48.36</v>
      </c>
      <c r="CX659" s="236">
        <v>-48.3</v>
      </c>
      <c r="CY659" s="236">
        <v>-48.36</v>
      </c>
      <c r="CZ659" s="236">
        <v>-48.36</v>
      </c>
      <c r="DA659" s="236">
        <v>-580.08000000000004</v>
      </c>
    </row>
    <row r="660" spans="1:105">
      <c r="A660" s="242" t="s">
        <v>1755</v>
      </c>
      <c r="B660" s="236">
        <v>0</v>
      </c>
      <c r="C660" s="236">
        <v>0</v>
      </c>
      <c r="D660" s="236">
        <v>0</v>
      </c>
      <c r="E660" s="236">
        <v>0</v>
      </c>
      <c r="F660" s="236">
        <v>0</v>
      </c>
      <c r="G660" s="236">
        <v>0</v>
      </c>
      <c r="H660" s="236">
        <v>0</v>
      </c>
      <c r="I660" s="236">
        <v>0</v>
      </c>
      <c r="J660" s="236">
        <v>0</v>
      </c>
      <c r="K660" s="236">
        <v>0</v>
      </c>
      <c r="L660" s="236">
        <v>0</v>
      </c>
      <c r="M660" s="236">
        <v>0</v>
      </c>
      <c r="N660" s="236">
        <v>0</v>
      </c>
      <c r="O660" s="236">
        <v>0</v>
      </c>
      <c r="P660" s="236">
        <v>0</v>
      </c>
      <c r="Q660" s="236">
        <v>0</v>
      </c>
      <c r="R660" s="236">
        <v>0</v>
      </c>
      <c r="S660" s="236">
        <v>0</v>
      </c>
      <c r="T660" s="236">
        <v>0</v>
      </c>
      <c r="U660" s="236">
        <v>0</v>
      </c>
      <c r="V660" s="236">
        <v>0</v>
      </c>
      <c r="W660" s="236">
        <v>0</v>
      </c>
      <c r="X660" s="236">
        <v>0</v>
      </c>
      <c r="Y660" s="236">
        <v>0</v>
      </c>
      <c r="Z660" s="236">
        <v>0</v>
      </c>
      <c r="AA660" s="236">
        <v>0</v>
      </c>
      <c r="AB660" s="236">
        <v>0</v>
      </c>
      <c r="AC660" s="236">
        <v>0</v>
      </c>
      <c r="AD660" s="236">
        <v>0</v>
      </c>
      <c r="AE660" s="236">
        <v>0</v>
      </c>
      <c r="AF660" s="236">
        <v>0</v>
      </c>
      <c r="AG660" s="236">
        <v>0</v>
      </c>
      <c r="AH660" s="236">
        <v>0</v>
      </c>
      <c r="AI660" s="236">
        <v>0</v>
      </c>
      <c r="AJ660" s="236">
        <v>0</v>
      </c>
      <c r="AK660" s="236">
        <v>0</v>
      </c>
      <c r="AL660" s="236">
        <v>0</v>
      </c>
      <c r="AM660" s="236">
        <v>0</v>
      </c>
      <c r="AN660" s="236">
        <v>0</v>
      </c>
      <c r="AO660" s="236">
        <v>0</v>
      </c>
      <c r="AP660" s="236">
        <v>0</v>
      </c>
      <c r="AQ660" s="236">
        <v>0</v>
      </c>
      <c r="AR660" s="236">
        <v>0</v>
      </c>
      <c r="AS660" s="236">
        <v>0</v>
      </c>
      <c r="AT660" s="236">
        <v>0</v>
      </c>
      <c r="AU660" s="236">
        <v>0</v>
      </c>
      <c r="AV660" s="236">
        <v>0</v>
      </c>
      <c r="AW660" s="236">
        <v>0</v>
      </c>
      <c r="AX660" s="236">
        <v>0</v>
      </c>
      <c r="AY660" s="236">
        <v>0</v>
      </c>
      <c r="AZ660" s="236">
        <v>0</v>
      </c>
      <c r="BA660" s="236">
        <v>0</v>
      </c>
      <c r="BB660" s="236">
        <v>0</v>
      </c>
      <c r="BC660" s="236">
        <v>0</v>
      </c>
      <c r="BD660" s="236">
        <v>0</v>
      </c>
      <c r="BE660" s="236">
        <v>0</v>
      </c>
      <c r="BF660" s="236">
        <v>0</v>
      </c>
      <c r="BG660" s="236">
        <v>0</v>
      </c>
      <c r="BH660" s="236">
        <v>0</v>
      </c>
      <c r="BI660" s="236">
        <v>0</v>
      </c>
      <c r="BJ660" s="236">
        <v>0</v>
      </c>
      <c r="BK660" s="236">
        <v>0</v>
      </c>
      <c r="BL660" s="236">
        <v>0</v>
      </c>
      <c r="BM660" s="236">
        <v>0</v>
      </c>
      <c r="BN660" s="236">
        <v>0</v>
      </c>
      <c r="BO660" s="236">
        <v>0</v>
      </c>
      <c r="BP660" s="236">
        <v>0</v>
      </c>
      <c r="BQ660" s="236">
        <v>0</v>
      </c>
      <c r="BR660" s="236">
        <v>0</v>
      </c>
      <c r="BS660" s="236">
        <v>0</v>
      </c>
      <c r="BT660" s="236">
        <v>0</v>
      </c>
      <c r="BU660" s="236">
        <v>0</v>
      </c>
      <c r="BV660" s="236">
        <v>0</v>
      </c>
      <c r="BW660" s="236">
        <v>0</v>
      </c>
      <c r="BX660" s="236">
        <v>0</v>
      </c>
      <c r="BY660" s="236">
        <v>0</v>
      </c>
      <c r="BZ660" s="236">
        <v>0</v>
      </c>
      <c r="CA660" s="236">
        <v>0</v>
      </c>
      <c r="CB660" s="236">
        <v>0</v>
      </c>
      <c r="CC660" s="236">
        <v>0</v>
      </c>
      <c r="CD660" s="236">
        <v>0</v>
      </c>
      <c r="CE660" s="236">
        <v>0</v>
      </c>
      <c r="CF660" s="236">
        <v>0</v>
      </c>
      <c r="CG660" s="236">
        <v>0</v>
      </c>
      <c r="CH660" s="236">
        <v>0</v>
      </c>
      <c r="CI660" s="236">
        <v>0</v>
      </c>
      <c r="CJ660" s="236">
        <v>0</v>
      </c>
      <c r="CK660" s="236">
        <v>0</v>
      </c>
      <c r="CL660" s="236">
        <v>0</v>
      </c>
      <c r="CM660" s="236">
        <v>0</v>
      </c>
      <c r="CN660" s="236">
        <v>0</v>
      </c>
      <c r="CO660" s="236">
        <v>0</v>
      </c>
      <c r="CP660" s="236">
        <v>0</v>
      </c>
      <c r="CQ660" s="236">
        <v>0</v>
      </c>
      <c r="CR660" s="236">
        <v>0</v>
      </c>
      <c r="CS660" s="236">
        <v>0</v>
      </c>
      <c r="CT660" s="236">
        <v>0</v>
      </c>
      <c r="CU660" s="236">
        <v>0</v>
      </c>
      <c r="CV660" s="236">
        <v>0</v>
      </c>
      <c r="CW660" s="236">
        <v>0</v>
      </c>
      <c r="CX660" s="236">
        <v>0</v>
      </c>
      <c r="CY660" s="236">
        <v>0</v>
      </c>
      <c r="CZ660" s="236">
        <v>0</v>
      </c>
      <c r="DA660" s="236">
        <v>0</v>
      </c>
    </row>
    <row r="661" spans="1:105">
      <c r="A661" s="242" t="s">
        <v>1756</v>
      </c>
      <c r="B661" s="248">
        <v>0</v>
      </c>
      <c r="C661" s="248">
        <v>0</v>
      </c>
      <c r="D661" s="248">
        <v>0</v>
      </c>
      <c r="E661" s="248">
        <v>0</v>
      </c>
      <c r="F661" s="248">
        <v>0</v>
      </c>
      <c r="G661" s="248">
        <v>0</v>
      </c>
      <c r="H661" s="248">
        <v>0</v>
      </c>
      <c r="I661" s="248">
        <v>0</v>
      </c>
      <c r="J661" s="248">
        <v>0</v>
      </c>
      <c r="K661" s="248">
        <v>0</v>
      </c>
      <c r="L661" s="248">
        <v>0</v>
      </c>
      <c r="M661" s="248">
        <v>0</v>
      </c>
      <c r="N661" s="248">
        <v>0</v>
      </c>
      <c r="O661" s="248">
        <v>0</v>
      </c>
      <c r="P661" s="248">
        <v>0</v>
      </c>
      <c r="Q661" s="248">
        <v>0</v>
      </c>
      <c r="R661" s="248">
        <v>0</v>
      </c>
      <c r="S661" s="248">
        <v>0</v>
      </c>
      <c r="T661" s="248">
        <v>0</v>
      </c>
      <c r="U661" s="248">
        <v>0</v>
      </c>
      <c r="V661" s="248">
        <v>0</v>
      </c>
      <c r="W661" s="248">
        <v>0</v>
      </c>
      <c r="X661" s="248">
        <v>0</v>
      </c>
      <c r="Y661" s="248">
        <v>0</v>
      </c>
      <c r="Z661" s="248">
        <v>0</v>
      </c>
      <c r="AA661" s="248">
        <v>0</v>
      </c>
      <c r="AB661" s="248">
        <v>0</v>
      </c>
      <c r="AC661" s="248">
        <v>0</v>
      </c>
      <c r="AD661" s="248">
        <v>541643.03999999899</v>
      </c>
      <c r="AE661" s="248">
        <v>500550.54</v>
      </c>
      <c r="AF661" s="248">
        <v>848651.88</v>
      </c>
      <c r="AG661" s="248">
        <v>394973.46</v>
      </c>
      <c r="AH661" s="248">
        <v>1199775.96</v>
      </c>
      <c r="AI661" s="248">
        <v>1136887.6199999901</v>
      </c>
      <c r="AJ661" s="248">
        <v>577283.22</v>
      </c>
      <c r="AK661" s="248">
        <v>696822.18195041304</v>
      </c>
      <c r="AL661" s="248">
        <v>912272.70490993198</v>
      </c>
      <c r="AM661" s="248">
        <v>351799.44490993198</v>
      </c>
      <c r="AN661" s="248">
        <v>7160660.0517702699</v>
      </c>
      <c r="AO661" s="248">
        <v>-127612.57463490601</v>
      </c>
      <c r="AP661" s="248">
        <v>-116263.334634906</v>
      </c>
      <c r="AQ661" s="248">
        <v>-110203.274634906</v>
      </c>
      <c r="AR661" s="248">
        <v>-102300.314634906</v>
      </c>
      <c r="AS661" s="248">
        <v>-97451.114634906</v>
      </c>
      <c r="AT661" s="248">
        <v>-91019.234634905995</v>
      </c>
      <c r="AU661" s="248">
        <v>-85710.014634905994</v>
      </c>
      <c r="AV661" s="248">
        <v>-82642.394634905999</v>
      </c>
      <c r="AW661" s="248">
        <v>-76552.874634905995</v>
      </c>
      <c r="AX661" s="248">
        <v>-74062.694634906002</v>
      </c>
      <c r="AY661" s="248">
        <v>-69872.534634905998</v>
      </c>
      <c r="AZ661" s="248">
        <v>-65397.614634906</v>
      </c>
      <c r="BA661" s="248">
        <v>-1099087.97561887</v>
      </c>
      <c r="BB661" s="248">
        <v>-71548.759818254999</v>
      </c>
      <c r="BC661" s="248">
        <v>-65244.199818255001</v>
      </c>
      <c r="BD661" s="248">
        <v>-64582.639818254996</v>
      </c>
      <c r="BE661" s="248">
        <v>-62752.939818254999</v>
      </c>
      <c r="BF661" s="248">
        <v>-61548.319818254997</v>
      </c>
      <c r="BG661" s="248">
        <v>-59118.619818255</v>
      </c>
      <c r="BH661" s="248">
        <v>-57108.019818255001</v>
      </c>
      <c r="BI661" s="248">
        <v>-56325.799818255</v>
      </c>
      <c r="BJ661" s="248">
        <v>-53336.899818254999</v>
      </c>
      <c r="BK661" s="248">
        <v>-52572.559818255002</v>
      </c>
      <c r="BL661" s="248">
        <v>-50556.559818255002</v>
      </c>
      <c r="BM661" s="248">
        <v>-48232.339818255001</v>
      </c>
      <c r="BN661" s="248">
        <v>-702927.65781906003</v>
      </c>
      <c r="BO661" s="248">
        <v>-51624.799425266101</v>
      </c>
      <c r="BP661" s="248">
        <v>-47687.479425266101</v>
      </c>
      <c r="BQ661" s="248">
        <v>-47743.699425266102</v>
      </c>
      <c r="BR661" s="248">
        <v>-46980.679425266098</v>
      </c>
      <c r="BS661" s="248">
        <v>-46558.279425266097</v>
      </c>
      <c r="BT661" s="248">
        <v>-45196.519425266102</v>
      </c>
      <c r="BU661" s="248">
        <v>-44103.619425266101</v>
      </c>
      <c r="BV661" s="248">
        <v>-43894.9394252661</v>
      </c>
      <c r="BW661" s="248">
        <v>-41958.139425266098</v>
      </c>
      <c r="BX661" s="248">
        <v>-41683.219425266099</v>
      </c>
      <c r="BY661" s="248">
        <v>-40423.339425266102</v>
      </c>
      <c r="BZ661" s="248">
        <v>-38908.7594252661</v>
      </c>
      <c r="CA661" s="248">
        <v>-536763.47310319298</v>
      </c>
      <c r="CB661" s="248">
        <v>-41578.092559530996</v>
      </c>
      <c r="CC661" s="248">
        <v>-38684.352559530998</v>
      </c>
      <c r="CD661" s="248">
        <v>-38942.712559530999</v>
      </c>
      <c r="CE661" s="248">
        <v>-38575.692559531002</v>
      </c>
      <c r="CF661" s="248">
        <v>-38433.012559531002</v>
      </c>
      <c r="CG661" s="248">
        <v>-37527.492559530998</v>
      </c>
      <c r="CH661" s="248">
        <v>-36828.432559531</v>
      </c>
      <c r="CI661" s="248">
        <v>-36832.212559530999</v>
      </c>
      <c r="CJ661" s="248">
        <v>-35407.272559530997</v>
      </c>
      <c r="CK661" s="248">
        <v>-35328.192559531002</v>
      </c>
      <c r="CL661" s="248">
        <v>-34486.692559531002</v>
      </c>
      <c r="CM661" s="248">
        <v>-33635.472559531001</v>
      </c>
      <c r="CN661" s="248">
        <v>-446259.63071437198</v>
      </c>
      <c r="CO661" s="248">
        <v>-34217.675480700003</v>
      </c>
      <c r="CP661" s="248">
        <v>-32423.135480699999</v>
      </c>
      <c r="CQ661" s="248">
        <v>-32543.255480700001</v>
      </c>
      <c r="CR661" s="248">
        <v>-32012.135480699999</v>
      </c>
      <c r="CS661" s="248">
        <v>-31994.435480700002</v>
      </c>
      <c r="CT661" s="248">
        <v>-31332.3354807</v>
      </c>
      <c r="CU661" s="248">
        <v>-30841.5354807</v>
      </c>
      <c r="CV661" s="248">
        <v>-30939.155480699999</v>
      </c>
      <c r="CW661" s="248">
        <v>-29813.435480700002</v>
      </c>
      <c r="CX661" s="248">
        <v>-29826.995480699999</v>
      </c>
      <c r="CY661" s="248">
        <v>-29140.055480700001</v>
      </c>
      <c r="CZ661" s="248">
        <v>-28277.8554807</v>
      </c>
      <c r="DA661" s="248">
        <v>-373362.00576839998</v>
      </c>
    </row>
    <row r="662" spans="1:105">
      <c r="A662" s="242" t="s">
        <v>1757</v>
      </c>
      <c r="B662" s="236">
        <v>0</v>
      </c>
      <c r="C662" s="236">
        <v>0</v>
      </c>
      <c r="D662" s="236">
        <v>0</v>
      </c>
      <c r="E662" s="236">
        <v>0</v>
      </c>
      <c r="F662" s="236">
        <v>0</v>
      </c>
      <c r="G662" s="236">
        <v>0</v>
      </c>
      <c r="H662" s="236">
        <v>0</v>
      </c>
      <c r="I662" s="236">
        <v>0</v>
      </c>
      <c r="J662" s="236">
        <v>0</v>
      </c>
      <c r="K662" s="236">
        <v>0</v>
      </c>
      <c r="L662" s="236">
        <v>0</v>
      </c>
      <c r="M662" s="236">
        <v>0</v>
      </c>
      <c r="N662" s="236">
        <v>0</v>
      </c>
      <c r="O662" s="236">
        <v>0</v>
      </c>
      <c r="P662" s="236">
        <v>0</v>
      </c>
      <c r="Q662" s="236">
        <v>0</v>
      </c>
      <c r="R662" s="236">
        <v>0</v>
      </c>
      <c r="S662" s="236">
        <v>0</v>
      </c>
      <c r="T662" s="236">
        <v>0</v>
      </c>
      <c r="U662" s="236">
        <v>0</v>
      </c>
      <c r="V662" s="236">
        <v>0</v>
      </c>
      <c r="W662" s="236">
        <v>0</v>
      </c>
      <c r="X662" s="236">
        <v>0</v>
      </c>
      <c r="Y662" s="236">
        <v>0</v>
      </c>
      <c r="Z662" s="236">
        <v>0</v>
      </c>
      <c r="AA662" s="236">
        <v>0</v>
      </c>
      <c r="AB662" s="236">
        <v>0</v>
      </c>
      <c r="AC662" s="236">
        <v>0</v>
      </c>
      <c r="AD662" s="236">
        <v>-532363.995</v>
      </c>
      <c r="AE662" s="236">
        <v>-480805.72559999902</v>
      </c>
      <c r="AF662" s="236">
        <v>-821822.46539999999</v>
      </c>
      <c r="AG662" s="236">
        <v>-361759.88880000002</v>
      </c>
      <c r="AH662" s="236">
        <v>-1158213.21899999</v>
      </c>
      <c r="AI662" s="236">
        <v>-1083323.8428</v>
      </c>
      <c r="AJ662" s="236">
        <v>-515837.38079999998</v>
      </c>
      <c r="AK662" s="236">
        <v>-646129.86162329197</v>
      </c>
      <c r="AL662" s="236">
        <v>-853868.76458281197</v>
      </c>
      <c r="AM662" s="236">
        <v>-290625.36458281201</v>
      </c>
      <c r="AN662" s="236">
        <v>-6744750.5081889099</v>
      </c>
      <c r="AO662" s="236">
        <v>179442.23145111799</v>
      </c>
      <c r="AP662" s="236">
        <v>167211.23145111799</v>
      </c>
      <c r="AQ662" s="236">
        <v>160309.311451118</v>
      </c>
      <c r="AR662" s="236">
        <v>150917.585316952</v>
      </c>
      <c r="AS662" s="236">
        <v>145310.34531695201</v>
      </c>
      <c r="AT662" s="236">
        <v>138162.72531695201</v>
      </c>
      <c r="AU662" s="236">
        <v>129785.746576405</v>
      </c>
      <c r="AV662" s="236">
        <v>126057.526576405</v>
      </c>
      <c r="AW662" s="236">
        <v>119347.36657640499</v>
      </c>
      <c r="AX662" s="236">
        <v>119951.806333513</v>
      </c>
      <c r="AY662" s="236">
        <v>115184.98633351301</v>
      </c>
      <c r="AZ662" s="236">
        <v>110162.806333513</v>
      </c>
      <c r="BA662" s="236">
        <v>1661843.66903396</v>
      </c>
      <c r="BB662" s="236">
        <v>119335.848458051</v>
      </c>
      <c r="BC662" s="236">
        <v>112520.38845805101</v>
      </c>
      <c r="BD662" s="236">
        <v>111352.368458051</v>
      </c>
      <c r="BE662" s="236">
        <v>106613.698989305</v>
      </c>
      <c r="BF662" s="236">
        <v>104922.77898930501</v>
      </c>
      <c r="BG662" s="236">
        <v>102023.038989305</v>
      </c>
      <c r="BH662" s="236">
        <v>97328.3425297301</v>
      </c>
      <c r="BI662" s="236">
        <v>96094.682529730097</v>
      </c>
      <c r="BJ662" s="236">
        <v>92674.262529730098</v>
      </c>
      <c r="BK662" s="236">
        <v>94921.536632934003</v>
      </c>
      <c r="BL662" s="236">
        <v>92492.556632934007</v>
      </c>
      <c r="BM662" s="236">
        <v>89770.836632934006</v>
      </c>
      <c r="BN662" s="236">
        <v>1220050.33983006</v>
      </c>
      <c r="BO662" s="236">
        <v>93522.551163424199</v>
      </c>
      <c r="BP662" s="236">
        <v>89222.351163424202</v>
      </c>
      <c r="BQ662" s="236">
        <v>88915.331163424198</v>
      </c>
      <c r="BR662" s="236">
        <v>85527.296296422297</v>
      </c>
      <c r="BS662" s="236">
        <v>84749.276296422293</v>
      </c>
      <c r="BT662" s="236">
        <v>83040.776296422293</v>
      </c>
      <c r="BU662" s="236">
        <v>79672.897061136697</v>
      </c>
      <c r="BV662" s="236">
        <v>79125.877061136707</v>
      </c>
      <c r="BW662" s="236">
        <v>76863.217061136704</v>
      </c>
      <c r="BX662" s="236">
        <v>79322.268573741298</v>
      </c>
      <c r="BY662" s="236">
        <v>77746.488573741197</v>
      </c>
      <c r="BZ662" s="236">
        <v>75925.788573741302</v>
      </c>
      <c r="CA662" s="236">
        <v>993634.11928417301</v>
      </c>
      <c r="CB662" s="236">
        <v>79928.000333923294</v>
      </c>
      <c r="CC662" s="236">
        <v>76742.180333923301</v>
      </c>
      <c r="CD662" s="236">
        <v>76706.780333925097</v>
      </c>
      <c r="CE662" s="236">
        <v>73959.978460369894</v>
      </c>
      <c r="CF662" s="236">
        <v>73526.838460369807</v>
      </c>
      <c r="CG662" s="236">
        <v>72336.738460374807</v>
      </c>
      <c r="CH662" s="236">
        <v>69687.896404014202</v>
      </c>
      <c r="CI662" s="236">
        <v>69411.596404014199</v>
      </c>
      <c r="CJ662" s="236">
        <v>67715.816404023004</v>
      </c>
      <c r="CK662" s="236">
        <v>70328.332238381205</v>
      </c>
      <c r="CL662" s="236">
        <v>69221.932238381196</v>
      </c>
      <c r="CM662" s="236">
        <v>68111.392238381202</v>
      </c>
      <c r="CN662" s="236">
        <v>867677.48231008102</v>
      </c>
      <c r="CO662" s="236">
        <v>70579.896573331294</v>
      </c>
      <c r="CP662" s="236">
        <v>68530.416573331298</v>
      </c>
      <c r="CQ662" s="236">
        <v>68394.756573322506</v>
      </c>
      <c r="CR662" s="236">
        <v>65486.906517845899</v>
      </c>
      <c r="CS662" s="236">
        <v>65217.086517845899</v>
      </c>
      <c r="CT662" s="236">
        <v>64307.246517833199</v>
      </c>
      <c r="CU662" s="236">
        <v>61775.030080794299</v>
      </c>
      <c r="CV662" s="236">
        <v>61627.550080794303</v>
      </c>
      <c r="CW662" s="236">
        <v>60264.110080754799</v>
      </c>
      <c r="CX662" s="236">
        <v>62939.472946402901</v>
      </c>
      <c r="CY662" s="236">
        <v>62019.312946402897</v>
      </c>
      <c r="CZ662" s="236">
        <v>60929.592946402903</v>
      </c>
      <c r="DA662" s="236">
        <v>772071.37835506198</v>
      </c>
    </row>
    <row r="663" spans="1:105">
      <c r="A663" s="251" t="s">
        <v>1758</v>
      </c>
      <c r="B663" s="252">
        <v>0</v>
      </c>
      <c r="C663" s="252">
        <v>0</v>
      </c>
      <c r="D663" s="252">
        <v>0</v>
      </c>
      <c r="E663" s="252">
        <v>0</v>
      </c>
      <c r="F663" s="252">
        <v>0</v>
      </c>
      <c r="G663" s="252">
        <v>0</v>
      </c>
      <c r="H663" s="252">
        <v>0</v>
      </c>
      <c r="I663" s="252">
        <v>0</v>
      </c>
      <c r="J663" s="252">
        <v>0</v>
      </c>
      <c r="K663" s="252">
        <v>0</v>
      </c>
      <c r="L663" s="252">
        <v>0</v>
      </c>
      <c r="M663" s="252">
        <v>0</v>
      </c>
      <c r="N663" s="252">
        <v>0</v>
      </c>
      <c r="O663" s="252">
        <v>0</v>
      </c>
      <c r="P663" s="252">
        <v>0</v>
      </c>
      <c r="Q663" s="252">
        <v>0</v>
      </c>
      <c r="R663" s="252">
        <v>0</v>
      </c>
      <c r="S663" s="252">
        <v>0</v>
      </c>
      <c r="T663" s="252">
        <v>0</v>
      </c>
      <c r="U663" s="252">
        <v>0</v>
      </c>
      <c r="V663" s="252">
        <v>0</v>
      </c>
      <c r="W663" s="252">
        <v>0</v>
      </c>
      <c r="X663" s="252">
        <v>0</v>
      </c>
      <c r="Y663" s="252">
        <v>0</v>
      </c>
      <c r="Z663" s="252">
        <v>0</v>
      </c>
      <c r="AA663" s="252">
        <v>0</v>
      </c>
      <c r="AB663" s="252">
        <v>0</v>
      </c>
      <c r="AC663" s="252">
        <v>0</v>
      </c>
      <c r="AD663" s="252">
        <v>9279.04499999992</v>
      </c>
      <c r="AE663" s="252">
        <v>19744.814399999999</v>
      </c>
      <c r="AF663" s="252">
        <v>26829.4146</v>
      </c>
      <c r="AG663" s="252">
        <v>33213.571199999998</v>
      </c>
      <c r="AH663" s="252">
        <v>41562.741000000096</v>
      </c>
      <c r="AI663" s="252">
        <v>53563.7771999998</v>
      </c>
      <c r="AJ663" s="252">
        <v>61445.839200000097</v>
      </c>
      <c r="AK663" s="252">
        <v>50692.320327120797</v>
      </c>
      <c r="AL663" s="252">
        <v>58403.940327119803</v>
      </c>
      <c r="AM663" s="252">
        <v>61174.080327119998</v>
      </c>
      <c r="AN663" s="252">
        <v>415909.54358136002</v>
      </c>
      <c r="AO663" s="252">
        <v>51829.656816212599</v>
      </c>
      <c r="AP663" s="252">
        <v>50947.896816212597</v>
      </c>
      <c r="AQ663" s="252">
        <v>50106.036816212603</v>
      </c>
      <c r="AR663" s="252">
        <v>48617.270682046103</v>
      </c>
      <c r="AS663" s="252">
        <v>47859.230682046102</v>
      </c>
      <c r="AT663" s="252">
        <v>47143.490682046096</v>
      </c>
      <c r="AU663" s="252">
        <v>44075.731941499202</v>
      </c>
      <c r="AV663" s="252">
        <v>43415.131941499203</v>
      </c>
      <c r="AW663" s="252">
        <v>42794.491941499196</v>
      </c>
      <c r="AX663" s="252">
        <v>45889.111698607099</v>
      </c>
      <c r="AY663" s="252">
        <v>45312.451698607103</v>
      </c>
      <c r="AZ663" s="252">
        <v>44765.191698607101</v>
      </c>
      <c r="BA663" s="252">
        <v>562755.69341509498</v>
      </c>
      <c r="BB663" s="252">
        <v>47787.088639796697</v>
      </c>
      <c r="BC663" s="252">
        <v>47276.188639796703</v>
      </c>
      <c r="BD663" s="252">
        <v>46769.728639796696</v>
      </c>
      <c r="BE663" s="252">
        <v>43860.759171050697</v>
      </c>
      <c r="BF663" s="252">
        <v>43374.459171050701</v>
      </c>
      <c r="BG663" s="252">
        <v>42904.4191710507</v>
      </c>
      <c r="BH663" s="252">
        <v>40220.322711475099</v>
      </c>
      <c r="BI663" s="252">
        <v>39768.882711475097</v>
      </c>
      <c r="BJ663" s="252">
        <v>39337.3627114751</v>
      </c>
      <c r="BK663" s="252">
        <v>42348.976814679001</v>
      </c>
      <c r="BL663" s="252">
        <v>41935.996814678998</v>
      </c>
      <c r="BM663" s="252">
        <v>41538.496814678998</v>
      </c>
      <c r="BN663" s="252">
        <v>517122.682011005</v>
      </c>
      <c r="BO663" s="252">
        <v>41897.751738157996</v>
      </c>
      <c r="BP663" s="252">
        <v>41534.871738157999</v>
      </c>
      <c r="BQ663" s="252">
        <v>41171.631738158001</v>
      </c>
      <c r="BR663" s="252">
        <v>38546.616871156097</v>
      </c>
      <c r="BS663" s="252">
        <v>38190.996871156101</v>
      </c>
      <c r="BT663" s="252">
        <v>37844.256871156103</v>
      </c>
      <c r="BU663" s="252">
        <v>35569.277635870603</v>
      </c>
      <c r="BV663" s="252">
        <v>35230.937635870599</v>
      </c>
      <c r="BW663" s="252">
        <v>34905.077635870599</v>
      </c>
      <c r="BX663" s="252">
        <v>37639.049148475096</v>
      </c>
      <c r="BY663" s="252">
        <v>37323.149148475102</v>
      </c>
      <c r="BZ663" s="252">
        <v>37017.0291484751</v>
      </c>
      <c r="CA663" s="252">
        <v>456870.64618097898</v>
      </c>
      <c r="CB663" s="252">
        <v>38349.907774392203</v>
      </c>
      <c r="CC663" s="252">
        <v>38057.827774392201</v>
      </c>
      <c r="CD663" s="252">
        <v>37764.067774394003</v>
      </c>
      <c r="CE663" s="252">
        <v>35384.285900838797</v>
      </c>
      <c r="CF663" s="252">
        <v>35093.825900838798</v>
      </c>
      <c r="CG663" s="252">
        <v>34809.245900843802</v>
      </c>
      <c r="CH663" s="252">
        <v>32859.4638444831</v>
      </c>
      <c r="CI663" s="252">
        <v>32579.383844483102</v>
      </c>
      <c r="CJ663" s="252">
        <v>32308.543844492</v>
      </c>
      <c r="CK663" s="252">
        <v>35000.139678850202</v>
      </c>
      <c r="CL663" s="252">
        <v>34735.239678850201</v>
      </c>
      <c r="CM663" s="252">
        <v>34475.919678850201</v>
      </c>
      <c r="CN663" s="252">
        <v>421417.85159570898</v>
      </c>
      <c r="CO663" s="252">
        <v>36362.221092631298</v>
      </c>
      <c r="CP663" s="252">
        <v>36107.281092631303</v>
      </c>
      <c r="CQ663" s="252">
        <v>35851.501092622399</v>
      </c>
      <c r="CR663" s="252">
        <v>33474.771037145903</v>
      </c>
      <c r="CS663" s="252">
        <v>33222.651037145901</v>
      </c>
      <c r="CT663" s="252">
        <v>32974.911037133199</v>
      </c>
      <c r="CU663" s="252">
        <v>30933.4946000942</v>
      </c>
      <c r="CV663" s="252">
        <v>30688.394600094201</v>
      </c>
      <c r="CW663" s="252">
        <v>30450.674600054699</v>
      </c>
      <c r="CX663" s="252">
        <v>33112.477465702897</v>
      </c>
      <c r="CY663" s="252">
        <v>32879.257465702802</v>
      </c>
      <c r="CZ663" s="252">
        <v>32651.737465702801</v>
      </c>
      <c r="DA663" s="252">
        <v>398709.37258666201</v>
      </c>
    </row>
    <row r="665" spans="1:105">
      <c r="A665" s="242" t="s">
        <v>1759</v>
      </c>
      <c r="B665" s="236">
        <v>0</v>
      </c>
      <c r="C665" s="236">
        <v>0</v>
      </c>
      <c r="D665" s="236">
        <v>0</v>
      </c>
      <c r="E665" s="236">
        <v>0</v>
      </c>
      <c r="F665" s="236">
        <v>0</v>
      </c>
      <c r="G665" s="236">
        <v>0</v>
      </c>
      <c r="H665" s="236">
        <v>0</v>
      </c>
      <c r="I665" s="236">
        <v>0</v>
      </c>
      <c r="J665" s="236">
        <v>0</v>
      </c>
      <c r="K665" s="236">
        <v>0</v>
      </c>
      <c r="L665" s="236">
        <v>0</v>
      </c>
      <c r="M665" s="236">
        <v>0</v>
      </c>
      <c r="N665" s="236">
        <v>0</v>
      </c>
      <c r="O665" s="236">
        <v>0</v>
      </c>
      <c r="P665" s="236">
        <v>0</v>
      </c>
      <c r="Q665" s="236">
        <v>0</v>
      </c>
      <c r="R665" s="236">
        <v>0</v>
      </c>
      <c r="S665" s="236">
        <v>0</v>
      </c>
      <c r="T665" s="236">
        <v>0</v>
      </c>
      <c r="U665" s="236">
        <v>0</v>
      </c>
      <c r="V665" s="236">
        <v>0</v>
      </c>
      <c r="W665" s="236">
        <v>0</v>
      </c>
      <c r="X665" s="236">
        <v>0</v>
      </c>
      <c r="Y665" s="236">
        <v>0</v>
      </c>
      <c r="Z665" s="236">
        <v>0</v>
      </c>
      <c r="AA665" s="236">
        <v>0</v>
      </c>
      <c r="AB665" s="236">
        <v>0</v>
      </c>
      <c r="AC665" s="236">
        <v>0</v>
      </c>
      <c r="AD665" s="236">
        <v>0</v>
      </c>
      <c r="AE665" s="236">
        <v>0</v>
      </c>
      <c r="AF665" s="236">
        <v>0</v>
      </c>
      <c r="AG665" s="236">
        <v>0</v>
      </c>
      <c r="AH665" s="236">
        <v>0</v>
      </c>
      <c r="AI665" s="236">
        <v>0</v>
      </c>
      <c r="AJ665" s="236">
        <v>0</v>
      </c>
      <c r="AK665" s="236">
        <v>0</v>
      </c>
      <c r="AL665" s="236">
        <v>0</v>
      </c>
      <c r="AM665" s="236">
        <v>0</v>
      </c>
      <c r="AN665" s="236">
        <v>0</v>
      </c>
      <c r="AO665" s="236">
        <v>0</v>
      </c>
      <c r="AP665" s="236">
        <v>0</v>
      </c>
      <c r="AQ665" s="236">
        <v>0</v>
      </c>
      <c r="AR665" s="236">
        <v>0</v>
      </c>
      <c r="AS665" s="236">
        <v>0</v>
      </c>
      <c r="AT665" s="236">
        <v>0</v>
      </c>
      <c r="AU665" s="236">
        <v>0</v>
      </c>
      <c r="AV665" s="236">
        <v>0</v>
      </c>
      <c r="AW665" s="236">
        <v>0</v>
      </c>
      <c r="AX665" s="236">
        <v>0</v>
      </c>
      <c r="AY665" s="236">
        <v>0</v>
      </c>
      <c r="AZ665" s="236">
        <v>0</v>
      </c>
      <c r="BA665" s="236">
        <v>0</v>
      </c>
      <c r="BB665" s="236">
        <v>0</v>
      </c>
      <c r="BC665" s="236">
        <v>0</v>
      </c>
      <c r="BD665" s="236">
        <v>0</v>
      </c>
      <c r="BE665" s="236">
        <v>0</v>
      </c>
      <c r="BF665" s="236">
        <v>0</v>
      </c>
      <c r="BG665" s="236">
        <v>0</v>
      </c>
      <c r="BH665" s="236">
        <v>0</v>
      </c>
      <c r="BI665" s="236">
        <v>0</v>
      </c>
      <c r="BJ665" s="236">
        <v>0</v>
      </c>
      <c r="BK665" s="236">
        <v>0</v>
      </c>
      <c r="BL665" s="236">
        <v>0</v>
      </c>
      <c r="BM665" s="236">
        <v>0</v>
      </c>
      <c r="BN665" s="236">
        <v>0</v>
      </c>
      <c r="BO665" s="236">
        <v>0</v>
      </c>
      <c r="BP665" s="236">
        <v>0</v>
      </c>
      <c r="BQ665" s="236">
        <v>0</v>
      </c>
      <c r="BR665" s="236">
        <v>0</v>
      </c>
      <c r="BS665" s="236">
        <v>0</v>
      </c>
      <c r="BT665" s="236">
        <v>0</v>
      </c>
      <c r="BU665" s="236">
        <v>0</v>
      </c>
      <c r="BV665" s="236">
        <v>0</v>
      </c>
      <c r="BW665" s="236">
        <v>0</v>
      </c>
      <c r="BX665" s="236">
        <v>0</v>
      </c>
      <c r="BY665" s="236">
        <v>0</v>
      </c>
      <c r="BZ665" s="236">
        <v>0</v>
      </c>
      <c r="CA665" s="236">
        <v>0</v>
      </c>
      <c r="CB665" s="236">
        <v>0</v>
      </c>
      <c r="CC665" s="236">
        <v>0</v>
      </c>
      <c r="CD665" s="236">
        <v>0</v>
      </c>
      <c r="CE665" s="236">
        <v>0</v>
      </c>
      <c r="CF665" s="236">
        <v>0</v>
      </c>
      <c r="CG665" s="236">
        <v>0</v>
      </c>
      <c r="CH665" s="236">
        <v>0</v>
      </c>
      <c r="CI665" s="236">
        <v>0</v>
      </c>
      <c r="CJ665" s="236">
        <v>0</v>
      </c>
      <c r="CK665" s="236">
        <v>0</v>
      </c>
      <c r="CL665" s="236">
        <v>0</v>
      </c>
      <c r="CM665" s="236">
        <v>0</v>
      </c>
      <c r="CN665" s="236">
        <v>0</v>
      </c>
      <c r="CO665" s="236">
        <v>0</v>
      </c>
      <c r="CP665" s="236">
        <v>0</v>
      </c>
      <c r="CQ665" s="236">
        <v>0</v>
      </c>
      <c r="CR665" s="236">
        <v>0</v>
      </c>
      <c r="CS665" s="236">
        <v>0</v>
      </c>
      <c r="CT665" s="236">
        <v>0</v>
      </c>
      <c r="CU665" s="236">
        <v>0</v>
      </c>
      <c r="CV665" s="236">
        <v>0</v>
      </c>
      <c r="CW665" s="236">
        <v>0</v>
      </c>
      <c r="CX665" s="236">
        <v>0</v>
      </c>
      <c r="CY665" s="236">
        <v>0</v>
      </c>
      <c r="CZ665" s="236">
        <v>0</v>
      </c>
      <c r="DA665" s="236">
        <v>0</v>
      </c>
    </row>
    <row r="666" spans="1:105">
      <c r="A666" s="242" t="s">
        <v>1760</v>
      </c>
      <c r="B666" s="236">
        <v>0</v>
      </c>
      <c r="C666" s="236">
        <v>0</v>
      </c>
      <c r="D666" s="236">
        <v>0</v>
      </c>
      <c r="E666" s="236">
        <v>0</v>
      </c>
      <c r="F666" s="236">
        <v>0</v>
      </c>
      <c r="G666" s="236">
        <v>0</v>
      </c>
      <c r="H666" s="236">
        <v>0</v>
      </c>
      <c r="I666" s="236">
        <v>0</v>
      </c>
      <c r="J666" s="236">
        <v>0</v>
      </c>
      <c r="K666" s="236">
        <v>0</v>
      </c>
      <c r="L666" s="236">
        <v>0</v>
      </c>
      <c r="M666" s="236">
        <v>0</v>
      </c>
      <c r="N666" s="236">
        <v>0</v>
      </c>
      <c r="O666" s="236">
        <v>0</v>
      </c>
      <c r="P666" s="236">
        <v>0</v>
      </c>
      <c r="Q666" s="236">
        <v>0</v>
      </c>
      <c r="R666" s="236">
        <v>0</v>
      </c>
      <c r="S666" s="236">
        <v>0</v>
      </c>
      <c r="T666" s="236">
        <v>0</v>
      </c>
      <c r="U666" s="236">
        <v>0</v>
      </c>
      <c r="V666" s="236">
        <v>0</v>
      </c>
      <c r="W666" s="236">
        <v>0</v>
      </c>
      <c r="X666" s="236">
        <v>0</v>
      </c>
      <c r="Y666" s="236">
        <v>0</v>
      </c>
      <c r="Z666" s="236">
        <v>0</v>
      </c>
      <c r="AA666" s="236">
        <v>0</v>
      </c>
      <c r="AB666" s="236">
        <v>0</v>
      </c>
      <c r="AC666" s="236">
        <v>0</v>
      </c>
      <c r="AD666" s="236">
        <v>9279.04499999992</v>
      </c>
      <c r="AE666" s="236">
        <v>19744.814399999999</v>
      </c>
      <c r="AF666" s="236">
        <v>26829.4146</v>
      </c>
      <c r="AG666" s="236">
        <v>33213.571199999998</v>
      </c>
      <c r="AH666" s="236">
        <v>41562.741000000096</v>
      </c>
      <c r="AI666" s="236">
        <v>53563.7771999998</v>
      </c>
      <c r="AJ666" s="236">
        <v>61445.839200000097</v>
      </c>
      <c r="AK666" s="236">
        <v>50692.320327120797</v>
      </c>
      <c r="AL666" s="236">
        <v>58403.940327119803</v>
      </c>
      <c r="AM666" s="236">
        <v>61174.080327119998</v>
      </c>
      <c r="AN666" s="236">
        <v>415909.54358136002</v>
      </c>
      <c r="AO666" s="236">
        <v>51829.656816212599</v>
      </c>
      <c r="AP666" s="236">
        <v>50947.896816212597</v>
      </c>
      <c r="AQ666" s="236">
        <v>50106.036816212603</v>
      </c>
      <c r="AR666" s="236">
        <v>48617.270682046103</v>
      </c>
      <c r="AS666" s="236">
        <v>47859.230682046102</v>
      </c>
      <c r="AT666" s="236">
        <v>47143.490682046096</v>
      </c>
      <c r="AU666" s="236">
        <v>44075.731941499202</v>
      </c>
      <c r="AV666" s="236">
        <v>43415.131941499203</v>
      </c>
      <c r="AW666" s="236">
        <v>42794.491941499196</v>
      </c>
      <c r="AX666" s="236">
        <v>45889.111698607099</v>
      </c>
      <c r="AY666" s="236">
        <v>45312.451698607103</v>
      </c>
      <c r="AZ666" s="236">
        <v>44765.191698607101</v>
      </c>
      <c r="BA666" s="236">
        <v>562755.69341509498</v>
      </c>
      <c r="BB666" s="236">
        <v>47787.088639796697</v>
      </c>
      <c r="BC666" s="236">
        <v>47276.188639796703</v>
      </c>
      <c r="BD666" s="236">
        <v>46769.728639796696</v>
      </c>
      <c r="BE666" s="236">
        <v>43860.759171050697</v>
      </c>
      <c r="BF666" s="236">
        <v>43374.459171050701</v>
      </c>
      <c r="BG666" s="236">
        <v>42904.4191710507</v>
      </c>
      <c r="BH666" s="236">
        <v>40220.322711475099</v>
      </c>
      <c r="BI666" s="236">
        <v>39768.882711475097</v>
      </c>
      <c r="BJ666" s="236">
        <v>39337.3627114751</v>
      </c>
      <c r="BK666" s="236">
        <v>42348.976814679001</v>
      </c>
      <c r="BL666" s="236">
        <v>41935.996814678998</v>
      </c>
      <c r="BM666" s="236">
        <v>41538.496814678998</v>
      </c>
      <c r="BN666" s="236">
        <v>517122.682011005</v>
      </c>
      <c r="BO666" s="236">
        <v>41897.751738157996</v>
      </c>
      <c r="BP666" s="236">
        <v>41534.871738157999</v>
      </c>
      <c r="BQ666" s="236">
        <v>41171.631738158001</v>
      </c>
      <c r="BR666" s="236">
        <v>38546.616871156097</v>
      </c>
      <c r="BS666" s="236">
        <v>38190.996871156101</v>
      </c>
      <c r="BT666" s="236">
        <v>37844.256871156103</v>
      </c>
      <c r="BU666" s="236">
        <v>35569.277635870603</v>
      </c>
      <c r="BV666" s="236">
        <v>35230.937635870599</v>
      </c>
      <c r="BW666" s="236">
        <v>34905.077635870599</v>
      </c>
      <c r="BX666" s="236">
        <v>37639.049148475096</v>
      </c>
      <c r="BY666" s="236">
        <v>37323.149148475102</v>
      </c>
      <c r="BZ666" s="236">
        <v>37017.0291484751</v>
      </c>
      <c r="CA666" s="236">
        <v>456870.64618097898</v>
      </c>
      <c r="CB666" s="236">
        <v>38349.907774392203</v>
      </c>
      <c r="CC666" s="236">
        <v>38057.827774392201</v>
      </c>
      <c r="CD666" s="236">
        <v>37764.067774394003</v>
      </c>
      <c r="CE666" s="236">
        <v>35384.285900838797</v>
      </c>
      <c r="CF666" s="236">
        <v>35093.825900838798</v>
      </c>
      <c r="CG666" s="236">
        <v>34809.245900843802</v>
      </c>
      <c r="CH666" s="236">
        <v>32859.4638444831</v>
      </c>
      <c r="CI666" s="236">
        <v>32579.383844483102</v>
      </c>
      <c r="CJ666" s="236">
        <v>32308.543844492</v>
      </c>
      <c r="CK666" s="236">
        <v>35000.139678850202</v>
      </c>
      <c r="CL666" s="236">
        <v>34735.239678850201</v>
      </c>
      <c r="CM666" s="236">
        <v>34475.919678850201</v>
      </c>
      <c r="CN666" s="236">
        <v>421417.85159570898</v>
      </c>
      <c r="CO666" s="236">
        <v>36362.221092631298</v>
      </c>
      <c r="CP666" s="236">
        <v>36107.281092631303</v>
      </c>
      <c r="CQ666" s="236">
        <v>35851.501092622399</v>
      </c>
      <c r="CR666" s="236">
        <v>33474.771037145903</v>
      </c>
      <c r="CS666" s="236">
        <v>33222.651037145901</v>
      </c>
      <c r="CT666" s="236">
        <v>32974.911037133199</v>
      </c>
      <c r="CU666" s="236">
        <v>30933.4946000942</v>
      </c>
      <c r="CV666" s="236">
        <v>30688.394600094201</v>
      </c>
      <c r="CW666" s="236">
        <v>30450.674600054699</v>
      </c>
      <c r="CX666" s="236">
        <v>33112.477465702897</v>
      </c>
      <c r="CY666" s="236">
        <v>32879.257465702802</v>
      </c>
      <c r="CZ666" s="236">
        <v>32651.737465702801</v>
      </c>
      <c r="DA666" s="236">
        <v>398709.37258666201</v>
      </c>
    </row>
    <row r="667" spans="1:105" ht="12" thickBot="1">
      <c r="A667" s="251" t="s">
        <v>1761</v>
      </c>
      <c r="B667" s="253">
        <v>0</v>
      </c>
      <c r="C667" s="253">
        <v>0</v>
      </c>
      <c r="D667" s="253">
        <v>0</v>
      </c>
      <c r="E667" s="253">
        <v>0</v>
      </c>
      <c r="F667" s="253">
        <v>0</v>
      </c>
      <c r="G667" s="253">
        <v>0</v>
      </c>
      <c r="H667" s="253">
        <v>0</v>
      </c>
      <c r="I667" s="253">
        <v>0</v>
      </c>
      <c r="J667" s="253">
        <v>0</v>
      </c>
      <c r="K667" s="253">
        <v>0</v>
      </c>
      <c r="L667" s="253">
        <v>0</v>
      </c>
      <c r="M667" s="253">
        <v>0</v>
      </c>
      <c r="N667" s="253">
        <v>0</v>
      </c>
      <c r="O667" s="253">
        <v>0</v>
      </c>
      <c r="P667" s="253">
        <v>0</v>
      </c>
      <c r="Q667" s="253">
        <v>0</v>
      </c>
      <c r="R667" s="253">
        <v>0</v>
      </c>
      <c r="S667" s="253">
        <v>0</v>
      </c>
      <c r="T667" s="253">
        <v>0</v>
      </c>
      <c r="U667" s="253">
        <v>0</v>
      </c>
      <c r="V667" s="253">
        <v>0</v>
      </c>
      <c r="W667" s="253">
        <v>0</v>
      </c>
      <c r="X667" s="253">
        <v>0</v>
      </c>
      <c r="Y667" s="253">
        <v>0</v>
      </c>
      <c r="Z667" s="253">
        <v>0</v>
      </c>
      <c r="AA667" s="253">
        <v>0</v>
      </c>
      <c r="AB667" s="253">
        <v>0</v>
      </c>
      <c r="AC667" s="253">
        <v>0</v>
      </c>
      <c r="AD667" s="253">
        <v>9279.04499999992</v>
      </c>
      <c r="AE667" s="253">
        <v>19744.814399999999</v>
      </c>
      <c r="AF667" s="253">
        <v>26829.4146</v>
      </c>
      <c r="AG667" s="253">
        <v>33213.571199999998</v>
      </c>
      <c r="AH667" s="253">
        <v>41562.741000000096</v>
      </c>
      <c r="AI667" s="253">
        <v>53563.7771999998</v>
      </c>
      <c r="AJ667" s="253">
        <v>61445.839200000097</v>
      </c>
      <c r="AK667" s="253">
        <v>50692.320327120797</v>
      </c>
      <c r="AL667" s="253">
        <v>58403.940327119803</v>
      </c>
      <c r="AM667" s="253">
        <v>61174.080327119998</v>
      </c>
      <c r="AN667" s="253">
        <v>415909.54358136002</v>
      </c>
      <c r="AO667" s="253">
        <v>51829.656816212599</v>
      </c>
      <c r="AP667" s="253">
        <v>50947.896816212597</v>
      </c>
      <c r="AQ667" s="253">
        <v>50106.036816212603</v>
      </c>
      <c r="AR667" s="253">
        <v>48617.270682046103</v>
      </c>
      <c r="AS667" s="253">
        <v>47859.230682046102</v>
      </c>
      <c r="AT667" s="253">
        <v>47143.490682046096</v>
      </c>
      <c r="AU667" s="253">
        <v>44075.731941499202</v>
      </c>
      <c r="AV667" s="253">
        <v>43415.131941499203</v>
      </c>
      <c r="AW667" s="253">
        <v>42794.491941499196</v>
      </c>
      <c r="AX667" s="253">
        <v>45889.111698607099</v>
      </c>
      <c r="AY667" s="253">
        <v>45312.451698607103</v>
      </c>
      <c r="AZ667" s="253">
        <v>44765.191698607101</v>
      </c>
      <c r="BA667" s="253">
        <v>562755.69341509498</v>
      </c>
      <c r="BB667" s="253">
        <v>47787.088639796697</v>
      </c>
      <c r="BC667" s="253">
        <v>47276.188639796703</v>
      </c>
      <c r="BD667" s="253">
        <v>46769.728639796696</v>
      </c>
      <c r="BE667" s="253">
        <v>43860.759171050697</v>
      </c>
      <c r="BF667" s="253">
        <v>43374.459171050701</v>
      </c>
      <c r="BG667" s="253">
        <v>42904.4191710507</v>
      </c>
      <c r="BH667" s="253">
        <v>40220.322711475099</v>
      </c>
      <c r="BI667" s="253">
        <v>39768.882711475097</v>
      </c>
      <c r="BJ667" s="253">
        <v>39337.3627114751</v>
      </c>
      <c r="BK667" s="253">
        <v>42348.976814679001</v>
      </c>
      <c r="BL667" s="253">
        <v>41935.996814678998</v>
      </c>
      <c r="BM667" s="253">
        <v>41538.496814678998</v>
      </c>
      <c r="BN667" s="253">
        <v>517122.682011005</v>
      </c>
      <c r="BO667" s="253">
        <v>41897.751738157996</v>
      </c>
      <c r="BP667" s="253">
        <v>41534.871738157999</v>
      </c>
      <c r="BQ667" s="253">
        <v>41171.631738158001</v>
      </c>
      <c r="BR667" s="253">
        <v>38546.616871156097</v>
      </c>
      <c r="BS667" s="253">
        <v>38190.996871156101</v>
      </c>
      <c r="BT667" s="253">
        <v>37844.256871156103</v>
      </c>
      <c r="BU667" s="253">
        <v>35569.277635870603</v>
      </c>
      <c r="BV667" s="253">
        <v>35230.937635870599</v>
      </c>
      <c r="BW667" s="253">
        <v>34905.077635870599</v>
      </c>
      <c r="BX667" s="253">
        <v>37639.049148475096</v>
      </c>
      <c r="BY667" s="253">
        <v>37323.149148475102</v>
      </c>
      <c r="BZ667" s="253">
        <v>37017.0291484751</v>
      </c>
      <c r="CA667" s="253">
        <v>456870.64618097898</v>
      </c>
      <c r="CB667" s="253">
        <v>38349.907774392203</v>
      </c>
      <c r="CC667" s="253">
        <v>38057.827774392201</v>
      </c>
      <c r="CD667" s="253">
        <v>37764.067774394003</v>
      </c>
      <c r="CE667" s="253">
        <v>35384.285900838797</v>
      </c>
      <c r="CF667" s="253">
        <v>35093.825900838798</v>
      </c>
      <c r="CG667" s="253">
        <v>34809.245900843802</v>
      </c>
      <c r="CH667" s="253">
        <v>32859.4638444831</v>
      </c>
      <c r="CI667" s="253">
        <v>32579.383844483102</v>
      </c>
      <c r="CJ667" s="253">
        <v>32308.543844492</v>
      </c>
      <c r="CK667" s="253">
        <v>35000.139678850202</v>
      </c>
      <c r="CL667" s="253">
        <v>34735.239678850201</v>
      </c>
      <c r="CM667" s="253">
        <v>34475.919678850201</v>
      </c>
      <c r="CN667" s="253">
        <v>421417.85159570898</v>
      </c>
      <c r="CO667" s="253">
        <v>36362.221092631298</v>
      </c>
      <c r="CP667" s="253">
        <v>36107.281092631303</v>
      </c>
      <c r="CQ667" s="253">
        <v>35851.501092622399</v>
      </c>
      <c r="CR667" s="253">
        <v>33474.771037145903</v>
      </c>
      <c r="CS667" s="253">
        <v>33222.651037145901</v>
      </c>
      <c r="CT667" s="253">
        <v>32974.911037133199</v>
      </c>
      <c r="CU667" s="253">
        <v>30933.4946000942</v>
      </c>
      <c r="CV667" s="253">
        <v>30688.394600094201</v>
      </c>
      <c r="CW667" s="253">
        <v>30450.674600054699</v>
      </c>
      <c r="CX667" s="253">
        <v>33112.477465702897</v>
      </c>
      <c r="CY667" s="253">
        <v>32879.257465702802</v>
      </c>
      <c r="CZ667" s="253">
        <v>32651.737465702801</v>
      </c>
      <c r="DA667" s="253">
        <v>398709.37258666201</v>
      </c>
    </row>
    <row r="668" spans="1:105" ht="12" thickTop="1"/>
    <row r="669" spans="1:105">
      <c r="A669" s="254"/>
      <c r="B669" s="255"/>
      <c r="C669" s="255"/>
      <c r="D669" s="255"/>
      <c r="E669" s="255"/>
      <c r="F669" s="255"/>
      <c r="G669" s="255"/>
      <c r="H669" s="255"/>
      <c r="I669" s="255"/>
      <c r="J669" s="255"/>
      <c r="K669" s="255"/>
      <c r="L669" s="255"/>
      <c r="M669" s="255"/>
      <c r="N669" s="255"/>
      <c r="O669" s="255"/>
      <c r="P669" s="255"/>
      <c r="Q669" s="255"/>
      <c r="R669" s="255"/>
      <c r="S669" s="255"/>
      <c r="T669" s="255"/>
      <c r="U669" s="255"/>
      <c r="V669" s="255"/>
      <c r="W669" s="255"/>
      <c r="X669" s="255"/>
      <c r="Y669" s="255"/>
      <c r="Z669" s="255"/>
      <c r="AA669" s="255"/>
      <c r="AB669" s="255"/>
      <c r="AC669" s="255"/>
      <c r="AD669" s="255"/>
      <c r="AE669" s="255"/>
      <c r="AF669" s="255"/>
      <c r="AG669" s="255"/>
      <c r="AH669" s="255"/>
      <c r="AI669" s="255"/>
      <c r="AJ669" s="255"/>
      <c r="AK669" s="255"/>
      <c r="AL669" s="255"/>
      <c r="AM669" s="255"/>
      <c r="AN669" s="255"/>
      <c r="AO669" s="255"/>
      <c r="AP669" s="255"/>
      <c r="AQ669" s="255"/>
      <c r="AR669" s="255"/>
      <c r="AS669" s="255"/>
      <c r="AT669" s="255"/>
      <c r="AU669" s="255"/>
      <c r="AV669" s="255"/>
      <c r="AW669" s="255"/>
      <c r="AX669" s="255"/>
      <c r="AY669" s="255"/>
      <c r="AZ669" s="255"/>
      <c r="BA669" s="255"/>
      <c r="BB669" s="255"/>
      <c r="BC669" s="255"/>
      <c r="BD669" s="255"/>
      <c r="BE669" s="255"/>
      <c r="BF669" s="255"/>
      <c r="BG669" s="255"/>
      <c r="BH669" s="255"/>
      <c r="BI669" s="255"/>
      <c r="BJ669" s="255"/>
      <c r="BK669" s="255"/>
      <c r="BL669" s="255"/>
      <c r="BM669" s="255"/>
      <c r="BN669" s="255"/>
      <c r="BO669" s="255"/>
      <c r="BP669" s="255"/>
      <c r="BQ669" s="255"/>
      <c r="BR669" s="255"/>
      <c r="BS669" s="255"/>
      <c r="BT669" s="255"/>
      <c r="BU669" s="255"/>
      <c r="BV669" s="255"/>
      <c r="BW669" s="255"/>
      <c r="BX669" s="255"/>
      <c r="BY669" s="255"/>
      <c r="BZ669" s="255"/>
      <c r="CA669" s="255"/>
      <c r="CB669" s="255"/>
      <c r="CC669" s="255"/>
      <c r="CD669" s="255"/>
      <c r="CE669" s="255"/>
      <c r="CF669" s="255"/>
      <c r="CG669" s="255"/>
      <c r="CH669" s="255"/>
      <c r="CI669" s="255"/>
      <c r="CJ669" s="255"/>
      <c r="CK669" s="255"/>
      <c r="CL669" s="255"/>
      <c r="CM669" s="255"/>
      <c r="CN669" s="255"/>
      <c r="CO669" s="255"/>
      <c r="CP669" s="255"/>
      <c r="CQ669" s="255"/>
      <c r="CR669" s="255"/>
      <c r="CS669" s="255"/>
      <c r="CT669" s="255"/>
      <c r="CU669" s="255"/>
      <c r="CV669" s="255"/>
      <c r="CW669" s="255"/>
      <c r="CX669" s="255"/>
      <c r="CY669" s="255"/>
      <c r="CZ669" s="255"/>
      <c r="DA669" s="255"/>
    </row>
    <row r="670" spans="1:105">
      <c r="A670" s="245" t="s">
        <v>1762</v>
      </c>
    </row>
    <row r="671" spans="1:105">
      <c r="A671" s="242" t="s">
        <v>1724</v>
      </c>
      <c r="B671" s="236">
        <v>0</v>
      </c>
      <c r="C671" s="236">
        <v>0</v>
      </c>
      <c r="D671" s="236">
        <v>0</v>
      </c>
      <c r="E671" s="236">
        <v>0</v>
      </c>
      <c r="F671" s="236">
        <v>0</v>
      </c>
      <c r="G671" s="236">
        <v>0</v>
      </c>
      <c r="H671" s="236">
        <v>0</v>
      </c>
      <c r="I671" s="236">
        <v>0</v>
      </c>
      <c r="J671" s="236">
        <v>0</v>
      </c>
      <c r="K671" s="236">
        <v>0</v>
      </c>
      <c r="L671" s="236">
        <v>0</v>
      </c>
      <c r="M671" s="236">
        <v>0</v>
      </c>
      <c r="N671" s="236">
        <v>0</v>
      </c>
      <c r="O671" s="236">
        <v>0</v>
      </c>
      <c r="P671" s="236">
        <v>0</v>
      </c>
      <c r="Q671" s="236">
        <v>0</v>
      </c>
      <c r="R671" s="236">
        <v>0</v>
      </c>
      <c r="S671" s="236">
        <v>0</v>
      </c>
      <c r="T671" s="236">
        <v>0</v>
      </c>
      <c r="U671" s="236">
        <v>0</v>
      </c>
      <c r="V671" s="236">
        <v>0</v>
      </c>
      <c r="W671" s="236">
        <v>0</v>
      </c>
      <c r="X671" s="236">
        <v>0</v>
      </c>
      <c r="Y671" s="236">
        <v>0</v>
      </c>
      <c r="Z671" s="236">
        <v>0</v>
      </c>
      <c r="AA671" s="236">
        <v>0</v>
      </c>
      <c r="AB671" s="236">
        <v>0</v>
      </c>
      <c r="AC671" s="236">
        <v>0</v>
      </c>
      <c r="AD671" s="236">
        <v>0</v>
      </c>
      <c r="AE671" s="236">
        <v>0</v>
      </c>
      <c r="AF671" s="236">
        <v>0</v>
      </c>
      <c r="AG671" s="236">
        <v>0</v>
      </c>
      <c r="AH671" s="236">
        <v>0</v>
      </c>
      <c r="AI671" s="236">
        <v>0</v>
      </c>
      <c r="AJ671" s="236">
        <v>0</v>
      </c>
      <c r="AK671" s="236">
        <v>0</v>
      </c>
      <c r="AL671" s="236">
        <v>0</v>
      </c>
      <c r="AM671" s="236">
        <v>0</v>
      </c>
      <c r="AN671" s="236">
        <v>0</v>
      </c>
      <c r="AO671" s="236">
        <v>0</v>
      </c>
      <c r="AP671" s="236">
        <v>0</v>
      </c>
      <c r="AQ671" s="236">
        <v>0</v>
      </c>
      <c r="AR671" s="236">
        <v>0</v>
      </c>
      <c r="AS671" s="236">
        <v>0</v>
      </c>
      <c r="AT671" s="236">
        <v>0</v>
      </c>
      <c r="AU671" s="236">
        <v>0</v>
      </c>
      <c r="AV671" s="236">
        <v>0</v>
      </c>
      <c r="AW671" s="236">
        <v>0</v>
      </c>
      <c r="AX671" s="236">
        <v>0</v>
      </c>
      <c r="AY671" s="236">
        <v>0</v>
      </c>
      <c r="AZ671" s="236">
        <v>0</v>
      </c>
      <c r="BA671" s="236">
        <v>0</v>
      </c>
      <c r="BB671" s="236">
        <v>0</v>
      </c>
      <c r="BC671" s="236">
        <v>0</v>
      </c>
      <c r="BD671" s="236">
        <v>0</v>
      </c>
      <c r="BE671" s="236">
        <v>0</v>
      </c>
      <c r="BF671" s="236">
        <v>0</v>
      </c>
      <c r="BG671" s="236">
        <v>0</v>
      </c>
      <c r="BH671" s="236">
        <v>0</v>
      </c>
      <c r="BI671" s="236">
        <v>0</v>
      </c>
      <c r="BJ671" s="236">
        <v>0</v>
      </c>
      <c r="BK671" s="236">
        <v>0</v>
      </c>
      <c r="BL671" s="236">
        <v>0</v>
      </c>
      <c r="BM671" s="236">
        <v>0</v>
      </c>
      <c r="BN671" s="236">
        <v>0</v>
      </c>
      <c r="BO671" s="236">
        <v>0</v>
      </c>
      <c r="BP671" s="236">
        <v>0</v>
      </c>
      <c r="BQ671" s="236">
        <v>0</v>
      </c>
      <c r="BR671" s="236">
        <v>0</v>
      </c>
      <c r="BS671" s="236">
        <v>0</v>
      </c>
      <c r="BT671" s="236">
        <v>0</v>
      </c>
      <c r="BU671" s="236">
        <v>0</v>
      </c>
      <c r="BV671" s="236">
        <v>0</v>
      </c>
      <c r="BW671" s="236">
        <v>0</v>
      </c>
      <c r="BX671" s="236">
        <v>0</v>
      </c>
      <c r="BY671" s="236">
        <v>0</v>
      </c>
      <c r="BZ671" s="236">
        <v>0</v>
      </c>
      <c r="CA671" s="236">
        <v>0</v>
      </c>
      <c r="CB671" s="236">
        <v>0</v>
      </c>
      <c r="CC671" s="236">
        <v>0</v>
      </c>
      <c r="CD671" s="236">
        <v>0</v>
      </c>
      <c r="CE671" s="236">
        <v>0</v>
      </c>
      <c r="CF671" s="236">
        <v>0</v>
      </c>
      <c r="CG671" s="236">
        <v>0</v>
      </c>
      <c r="CH671" s="236">
        <v>0</v>
      </c>
      <c r="CI671" s="236">
        <v>0</v>
      </c>
      <c r="CJ671" s="236">
        <v>0</v>
      </c>
      <c r="CK671" s="236">
        <v>0</v>
      </c>
      <c r="CL671" s="236">
        <v>0</v>
      </c>
      <c r="CM671" s="236">
        <v>0</v>
      </c>
      <c r="CN671" s="236">
        <v>0</v>
      </c>
      <c r="CO671" s="236">
        <v>0</v>
      </c>
      <c r="CP671" s="236">
        <v>0</v>
      </c>
      <c r="CQ671" s="236">
        <v>0</v>
      </c>
      <c r="CR671" s="236">
        <v>0</v>
      </c>
      <c r="CS671" s="236">
        <v>0</v>
      </c>
      <c r="CT671" s="236">
        <v>0</v>
      </c>
      <c r="CU671" s="236">
        <v>0</v>
      </c>
      <c r="CV671" s="236">
        <v>0</v>
      </c>
      <c r="CW671" s="236">
        <v>0</v>
      </c>
      <c r="CX671" s="236">
        <v>0</v>
      </c>
      <c r="CY671" s="236">
        <v>0</v>
      </c>
      <c r="CZ671" s="236">
        <v>0</v>
      </c>
      <c r="DA671" s="236">
        <v>0</v>
      </c>
    </row>
    <row r="672" spans="1:105">
      <c r="A672" s="242" t="s">
        <v>1727</v>
      </c>
      <c r="B672" s="236">
        <v>0</v>
      </c>
      <c r="C672" s="236">
        <v>0</v>
      </c>
      <c r="D672" s="236">
        <v>0</v>
      </c>
      <c r="E672" s="236">
        <v>0</v>
      </c>
      <c r="F672" s="236">
        <v>0</v>
      </c>
      <c r="G672" s="236">
        <v>0</v>
      </c>
      <c r="H672" s="236">
        <v>0</v>
      </c>
      <c r="I672" s="236">
        <v>0</v>
      </c>
      <c r="J672" s="236">
        <v>0</v>
      </c>
      <c r="K672" s="236">
        <v>0</v>
      </c>
      <c r="L672" s="236">
        <v>0</v>
      </c>
      <c r="M672" s="236">
        <v>0</v>
      </c>
      <c r="N672" s="236">
        <v>0</v>
      </c>
      <c r="O672" s="236">
        <v>0</v>
      </c>
      <c r="P672" s="236">
        <v>0</v>
      </c>
      <c r="Q672" s="236">
        <v>0</v>
      </c>
      <c r="R672" s="236">
        <v>0</v>
      </c>
      <c r="S672" s="236">
        <v>0</v>
      </c>
      <c r="T672" s="236">
        <v>0</v>
      </c>
      <c r="U672" s="236">
        <v>0</v>
      </c>
      <c r="V672" s="236">
        <v>0</v>
      </c>
      <c r="W672" s="236">
        <v>0</v>
      </c>
      <c r="X672" s="236">
        <v>0</v>
      </c>
      <c r="Y672" s="236">
        <v>0</v>
      </c>
      <c r="Z672" s="236">
        <v>0</v>
      </c>
      <c r="AA672" s="236">
        <v>0</v>
      </c>
      <c r="AB672" s="236">
        <v>0</v>
      </c>
      <c r="AC672" s="236">
        <v>0</v>
      </c>
      <c r="AD672" s="236">
        <v>0</v>
      </c>
      <c r="AE672" s="236">
        <v>0</v>
      </c>
      <c r="AF672" s="236">
        <v>0</v>
      </c>
      <c r="AG672" s="236">
        <v>0</v>
      </c>
      <c r="AH672" s="236">
        <v>0</v>
      </c>
      <c r="AI672" s="236">
        <v>0</v>
      </c>
      <c r="AJ672" s="236">
        <v>0</v>
      </c>
      <c r="AK672" s="236">
        <v>0</v>
      </c>
      <c r="AL672" s="236">
        <v>0</v>
      </c>
      <c r="AM672" s="236">
        <v>0</v>
      </c>
      <c r="AN672" s="236">
        <v>0</v>
      </c>
      <c r="AO672" s="236">
        <v>0</v>
      </c>
      <c r="AP672" s="236">
        <v>0</v>
      </c>
      <c r="AQ672" s="236">
        <v>0</v>
      </c>
      <c r="AR672" s="236">
        <v>0</v>
      </c>
      <c r="AS672" s="236">
        <v>0</v>
      </c>
      <c r="AT672" s="236">
        <v>0</v>
      </c>
      <c r="AU672" s="236">
        <v>0</v>
      </c>
      <c r="AV672" s="236">
        <v>0</v>
      </c>
      <c r="AW672" s="236">
        <v>0</v>
      </c>
      <c r="AX672" s="236">
        <v>0</v>
      </c>
      <c r="AY672" s="236">
        <v>0</v>
      </c>
      <c r="AZ672" s="236">
        <v>0</v>
      </c>
      <c r="BA672" s="236">
        <v>0</v>
      </c>
      <c r="BB672" s="236">
        <v>0</v>
      </c>
      <c r="BC672" s="236">
        <v>0</v>
      </c>
      <c r="BD672" s="236">
        <v>0</v>
      </c>
      <c r="BE672" s="236">
        <v>0</v>
      </c>
      <c r="BF672" s="236">
        <v>0</v>
      </c>
      <c r="BG672" s="236">
        <v>0</v>
      </c>
      <c r="BH672" s="236">
        <v>0</v>
      </c>
      <c r="BI672" s="236">
        <v>0</v>
      </c>
      <c r="BJ672" s="236">
        <v>0</v>
      </c>
      <c r="BK672" s="236">
        <v>0</v>
      </c>
      <c r="BL672" s="236">
        <v>0</v>
      </c>
      <c r="BM672" s="236">
        <v>0</v>
      </c>
      <c r="BN672" s="236">
        <v>0</v>
      </c>
      <c r="BO672" s="236">
        <v>0</v>
      </c>
      <c r="BP672" s="236">
        <v>0</v>
      </c>
      <c r="BQ672" s="236">
        <v>0</v>
      </c>
      <c r="BR672" s="236">
        <v>0</v>
      </c>
      <c r="BS672" s="236">
        <v>0</v>
      </c>
      <c r="BT672" s="236">
        <v>0</v>
      </c>
      <c r="BU672" s="236">
        <v>0</v>
      </c>
      <c r="BV672" s="236">
        <v>0</v>
      </c>
      <c r="BW672" s="236">
        <v>0</v>
      </c>
      <c r="BX672" s="236">
        <v>0</v>
      </c>
      <c r="BY672" s="236">
        <v>0</v>
      </c>
      <c r="BZ672" s="236">
        <v>0</v>
      </c>
      <c r="CA672" s="236">
        <v>0</v>
      </c>
      <c r="CB672" s="236">
        <v>0</v>
      </c>
      <c r="CC672" s="236">
        <v>0</v>
      </c>
      <c r="CD672" s="236">
        <v>0</v>
      </c>
      <c r="CE672" s="236">
        <v>0</v>
      </c>
      <c r="CF672" s="236">
        <v>0</v>
      </c>
      <c r="CG672" s="236">
        <v>0</v>
      </c>
      <c r="CH672" s="236">
        <v>0</v>
      </c>
      <c r="CI672" s="236">
        <v>0</v>
      </c>
      <c r="CJ672" s="236">
        <v>0</v>
      </c>
      <c r="CK672" s="236">
        <v>0</v>
      </c>
      <c r="CL672" s="236">
        <v>0</v>
      </c>
      <c r="CM672" s="236">
        <v>0</v>
      </c>
      <c r="CN672" s="236">
        <v>0</v>
      </c>
      <c r="CO672" s="236">
        <v>0</v>
      </c>
      <c r="CP672" s="236">
        <v>0</v>
      </c>
      <c r="CQ672" s="236">
        <v>0</v>
      </c>
      <c r="CR672" s="236">
        <v>0</v>
      </c>
      <c r="CS672" s="236">
        <v>0</v>
      </c>
      <c r="CT672" s="236">
        <v>0</v>
      </c>
      <c r="CU672" s="236">
        <v>0</v>
      </c>
      <c r="CV672" s="236">
        <v>0</v>
      </c>
      <c r="CW672" s="236">
        <v>0</v>
      </c>
      <c r="CX672" s="236">
        <v>0</v>
      </c>
      <c r="CY672" s="236">
        <v>0</v>
      </c>
      <c r="CZ672" s="236">
        <v>0</v>
      </c>
      <c r="DA672" s="236">
        <v>0</v>
      </c>
    </row>
    <row r="673" spans="1:105">
      <c r="A673" s="242" t="s">
        <v>1763</v>
      </c>
      <c r="B673" s="236">
        <v>0</v>
      </c>
      <c r="C673" s="236">
        <v>0</v>
      </c>
      <c r="D673" s="236">
        <v>0</v>
      </c>
      <c r="E673" s="236">
        <v>0</v>
      </c>
      <c r="F673" s="236">
        <v>0</v>
      </c>
      <c r="G673" s="236">
        <v>0</v>
      </c>
      <c r="H673" s="236">
        <v>0</v>
      </c>
      <c r="I673" s="236">
        <v>0</v>
      </c>
      <c r="J673" s="236">
        <v>0</v>
      </c>
      <c r="K673" s="236">
        <v>0</v>
      </c>
      <c r="L673" s="236">
        <v>0</v>
      </c>
      <c r="M673" s="236">
        <v>0</v>
      </c>
      <c r="N673" s="236">
        <v>0</v>
      </c>
      <c r="O673" s="236">
        <v>0</v>
      </c>
      <c r="P673" s="236">
        <v>0</v>
      </c>
      <c r="Q673" s="236">
        <v>0</v>
      </c>
      <c r="R673" s="236">
        <v>0</v>
      </c>
      <c r="S673" s="236">
        <v>0</v>
      </c>
      <c r="T673" s="236">
        <v>0</v>
      </c>
      <c r="U673" s="236">
        <v>0</v>
      </c>
      <c r="V673" s="236">
        <v>0</v>
      </c>
      <c r="W673" s="236">
        <v>0</v>
      </c>
      <c r="X673" s="236">
        <v>0</v>
      </c>
      <c r="Y673" s="236">
        <v>0</v>
      </c>
      <c r="Z673" s="236">
        <v>0</v>
      </c>
      <c r="AA673" s="236">
        <v>0</v>
      </c>
      <c r="AB673" s="236">
        <v>0</v>
      </c>
      <c r="AC673" s="236">
        <v>0</v>
      </c>
      <c r="AD673" s="236">
        <v>0</v>
      </c>
      <c r="AE673" s="236">
        <v>0</v>
      </c>
      <c r="AF673" s="236">
        <v>0</v>
      </c>
      <c r="AG673" s="236">
        <v>0</v>
      </c>
      <c r="AH673" s="236">
        <v>0</v>
      </c>
      <c r="AI673" s="236">
        <v>0</v>
      </c>
      <c r="AJ673" s="236">
        <v>0</v>
      </c>
      <c r="AK673" s="236">
        <v>0</v>
      </c>
      <c r="AL673" s="236">
        <v>0</v>
      </c>
      <c r="AM673" s="236">
        <v>0</v>
      </c>
      <c r="AN673" s="236">
        <v>0</v>
      </c>
      <c r="AO673" s="236">
        <v>0</v>
      </c>
      <c r="AP673" s="236">
        <v>0</v>
      </c>
      <c r="AQ673" s="236">
        <v>0</v>
      </c>
      <c r="AR673" s="236">
        <v>0</v>
      </c>
      <c r="AS673" s="236">
        <v>0</v>
      </c>
      <c r="AT673" s="236">
        <v>0</v>
      </c>
      <c r="AU673" s="236">
        <v>0</v>
      </c>
      <c r="AV673" s="236">
        <v>0</v>
      </c>
      <c r="AW673" s="236">
        <v>0</v>
      </c>
      <c r="AX673" s="236">
        <v>0</v>
      </c>
      <c r="AY673" s="236">
        <v>0</v>
      </c>
      <c r="AZ673" s="236">
        <v>0</v>
      </c>
      <c r="BA673" s="236">
        <v>0</v>
      </c>
      <c r="BB673" s="236">
        <v>0</v>
      </c>
      <c r="BC673" s="236">
        <v>0</v>
      </c>
      <c r="BD673" s="236">
        <v>0</v>
      </c>
      <c r="BE673" s="236">
        <v>0</v>
      </c>
      <c r="BF673" s="236">
        <v>0</v>
      </c>
      <c r="BG673" s="236">
        <v>0</v>
      </c>
      <c r="BH673" s="236">
        <v>0</v>
      </c>
      <c r="BI673" s="236">
        <v>0</v>
      </c>
      <c r="BJ673" s="236">
        <v>0</v>
      </c>
      <c r="BK673" s="236">
        <v>0</v>
      </c>
      <c r="BL673" s="236">
        <v>0</v>
      </c>
      <c r="BM673" s="236">
        <v>0</v>
      </c>
      <c r="BN673" s="236">
        <v>0</v>
      </c>
      <c r="BO673" s="236">
        <v>0</v>
      </c>
      <c r="BP673" s="236">
        <v>0</v>
      </c>
      <c r="BQ673" s="236">
        <v>0</v>
      </c>
      <c r="BR673" s="236">
        <v>0</v>
      </c>
      <c r="BS673" s="236">
        <v>0</v>
      </c>
      <c r="BT673" s="236">
        <v>0</v>
      </c>
      <c r="BU673" s="236">
        <v>0</v>
      </c>
      <c r="BV673" s="236">
        <v>0</v>
      </c>
      <c r="BW673" s="236">
        <v>0</v>
      </c>
      <c r="BX673" s="236">
        <v>0</v>
      </c>
      <c r="BY673" s="236">
        <v>0</v>
      </c>
      <c r="BZ673" s="236">
        <v>0</v>
      </c>
      <c r="CA673" s="236">
        <v>0</v>
      </c>
      <c r="CB673" s="236">
        <v>0</v>
      </c>
      <c r="CC673" s="236">
        <v>0</v>
      </c>
      <c r="CD673" s="236">
        <v>0</v>
      </c>
      <c r="CE673" s="236">
        <v>0</v>
      </c>
      <c r="CF673" s="236">
        <v>0</v>
      </c>
      <c r="CG673" s="236">
        <v>0</v>
      </c>
      <c r="CH673" s="236">
        <v>0</v>
      </c>
      <c r="CI673" s="236">
        <v>0</v>
      </c>
      <c r="CJ673" s="236">
        <v>0</v>
      </c>
      <c r="CK673" s="236">
        <v>0</v>
      </c>
      <c r="CL673" s="236">
        <v>0</v>
      </c>
      <c r="CM673" s="236">
        <v>0</v>
      </c>
      <c r="CN673" s="236">
        <v>0</v>
      </c>
      <c r="CO673" s="236">
        <v>0</v>
      </c>
      <c r="CP673" s="236">
        <v>0</v>
      </c>
      <c r="CQ673" s="236">
        <v>0</v>
      </c>
      <c r="CR673" s="236">
        <v>0</v>
      </c>
      <c r="CS673" s="236">
        <v>0</v>
      </c>
      <c r="CT673" s="236">
        <v>0</v>
      </c>
      <c r="CU673" s="236">
        <v>0</v>
      </c>
      <c r="CV673" s="236">
        <v>0</v>
      </c>
      <c r="CW673" s="236">
        <v>0</v>
      </c>
      <c r="CX673" s="236">
        <v>0</v>
      </c>
      <c r="CY673" s="236">
        <v>0</v>
      </c>
      <c r="CZ673" s="236">
        <v>0</v>
      </c>
      <c r="DA673" s="236">
        <v>0</v>
      </c>
    </row>
    <row r="675" spans="1:105">
      <c r="A675" s="242" t="s">
        <v>1725</v>
      </c>
      <c r="B675" s="236">
        <v>0</v>
      </c>
      <c r="C675" s="236">
        <v>0</v>
      </c>
      <c r="D675" s="236">
        <v>0</v>
      </c>
      <c r="E675" s="236">
        <v>0</v>
      </c>
      <c r="F675" s="236">
        <v>0</v>
      </c>
      <c r="G675" s="236">
        <v>0</v>
      </c>
      <c r="H675" s="236">
        <v>0</v>
      </c>
      <c r="I675" s="236">
        <v>0</v>
      </c>
      <c r="J675" s="236">
        <v>0</v>
      </c>
      <c r="K675" s="236">
        <v>0</v>
      </c>
      <c r="L675" s="236">
        <v>0</v>
      </c>
      <c r="M675" s="236">
        <v>0</v>
      </c>
      <c r="N675" s="236">
        <v>0</v>
      </c>
      <c r="O675" s="236">
        <v>0</v>
      </c>
      <c r="P675" s="236">
        <v>0</v>
      </c>
      <c r="Q675" s="236">
        <v>0</v>
      </c>
      <c r="R675" s="236">
        <v>0</v>
      </c>
      <c r="S675" s="236">
        <v>0</v>
      </c>
      <c r="T675" s="236">
        <v>0</v>
      </c>
      <c r="U675" s="236">
        <v>0</v>
      </c>
      <c r="V675" s="236">
        <v>0</v>
      </c>
      <c r="W675" s="236">
        <v>0</v>
      </c>
      <c r="X675" s="236">
        <v>0</v>
      </c>
      <c r="Y675" s="236">
        <v>0</v>
      </c>
      <c r="Z675" s="236">
        <v>0</v>
      </c>
      <c r="AA675" s="236">
        <v>0</v>
      </c>
      <c r="AB675" s="236">
        <v>0</v>
      </c>
      <c r="AC675" s="236">
        <v>0</v>
      </c>
      <c r="AD675" s="236">
        <v>549457</v>
      </c>
      <c r="AE675" s="236">
        <v>505255</v>
      </c>
      <c r="AF675" s="236">
        <v>854290</v>
      </c>
      <c r="AG675" s="236">
        <v>417884</v>
      </c>
      <c r="AH675" s="236">
        <v>1262122</v>
      </c>
      <c r="AI675" s="236">
        <v>1204711</v>
      </c>
      <c r="AJ675" s="236">
        <v>637268</v>
      </c>
      <c r="AK675" s="236">
        <v>0</v>
      </c>
      <c r="AL675" s="236">
        <v>0</v>
      </c>
      <c r="AM675" s="236">
        <v>0</v>
      </c>
      <c r="AN675" s="236">
        <v>5430987</v>
      </c>
      <c r="AO675" s="236">
        <v>0</v>
      </c>
      <c r="AP675" s="236">
        <v>0</v>
      </c>
      <c r="AQ675" s="236">
        <v>0</v>
      </c>
      <c r="AR675" s="236">
        <v>0</v>
      </c>
      <c r="AS675" s="236">
        <v>0</v>
      </c>
      <c r="AT675" s="236">
        <v>0</v>
      </c>
      <c r="AU675" s="236">
        <v>0</v>
      </c>
      <c r="AV675" s="236">
        <v>0</v>
      </c>
      <c r="AW675" s="236">
        <v>0</v>
      </c>
      <c r="AX675" s="236">
        <v>0</v>
      </c>
      <c r="AY675" s="236">
        <v>0</v>
      </c>
      <c r="AZ675" s="236">
        <v>0</v>
      </c>
      <c r="BA675" s="236">
        <v>0</v>
      </c>
      <c r="BB675" s="236">
        <v>0</v>
      </c>
      <c r="BC675" s="236">
        <v>0</v>
      </c>
      <c r="BD675" s="236">
        <v>0</v>
      </c>
      <c r="BE675" s="236">
        <v>0</v>
      </c>
      <c r="BF675" s="236">
        <v>0</v>
      </c>
      <c r="BG675" s="236">
        <v>0</v>
      </c>
      <c r="BH675" s="236">
        <v>0</v>
      </c>
      <c r="BI675" s="236">
        <v>0</v>
      </c>
      <c r="BJ675" s="236">
        <v>0</v>
      </c>
      <c r="BK675" s="236">
        <v>0</v>
      </c>
      <c r="BL675" s="236">
        <v>0</v>
      </c>
      <c r="BM675" s="236">
        <v>0</v>
      </c>
      <c r="BN675" s="236">
        <v>0</v>
      </c>
      <c r="BO675" s="236">
        <v>0</v>
      </c>
      <c r="BP675" s="236">
        <v>0</v>
      </c>
      <c r="BQ675" s="236">
        <v>0</v>
      </c>
      <c r="BR675" s="236">
        <v>0</v>
      </c>
      <c r="BS675" s="236">
        <v>0</v>
      </c>
      <c r="BT675" s="236">
        <v>0</v>
      </c>
      <c r="BU675" s="236">
        <v>0</v>
      </c>
      <c r="BV675" s="236">
        <v>0</v>
      </c>
      <c r="BW675" s="236">
        <v>0</v>
      </c>
      <c r="BX675" s="236">
        <v>0</v>
      </c>
      <c r="BY675" s="236">
        <v>0</v>
      </c>
      <c r="BZ675" s="236">
        <v>0</v>
      </c>
      <c r="CA675" s="236">
        <v>0</v>
      </c>
      <c r="CB675" s="236">
        <v>0</v>
      </c>
      <c r="CC675" s="236">
        <v>0</v>
      </c>
      <c r="CD675" s="236">
        <v>0</v>
      </c>
      <c r="CE675" s="236">
        <v>0</v>
      </c>
      <c r="CF675" s="236">
        <v>0</v>
      </c>
      <c r="CG675" s="236">
        <v>0</v>
      </c>
      <c r="CH675" s="236">
        <v>0</v>
      </c>
      <c r="CI675" s="236">
        <v>0</v>
      </c>
      <c r="CJ675" s="236">
        <v>0</v>
      </c>
      <c r="CK675" s="236">
        <v>0</v>
      </c>
      <c r="CL675" s="236">
        <v>0</v>
      </c>
      <c r="CM675" s="236">
        <v>0</v>
      </c>
      <c r="CN675" s="236">
        <v>0</v>
      </c>
      <c r="CO675" s="236">
        <v>0</v>
      </c>
      <c r="CP675" s="236">
        <v>0</v>
      </c>
      <c r="CQ675" s="236">
        <v>0</v>
      </c>
      <c r="CR675" s="236">
        <v>0</v>
      </c>
      <c r="CS675" s="236">
        <v>0</v>
      </c>
      <c r="CT675" s="236">
        <v>0</v>
      </c>
      <c r="CU675" s="236">
        <v>0</v>
      </c>
      <c r="CV675" s="236">
        <v>0</v>
      </c>
      <c r="CW675" s="236">
        <v>0</v>
      </c>
      <c r="CX675" s="236">
        <v>0</v>
      </c>
      <c r="CY675" s="236">
        <v>0</v>
      </c>
      <c r="CZ675" s="236">
        <v>0</v>
      </c>
      <c r="DA675" s="236">
        <v>0</v>
      </c>
    </row>
    <row r="676" spans="1:105">
      <c r="A676" s="242" t="s">
        <v>1726</v>
      </c>
      <c r="B676" s="236">
        <v>0</v>
      </c>
      <c r="C676" s="236">
        <v>0</v>
      </c>
      <c r="D676" s="236">
        <v>0</v>
      </c>
      <c r="E676" s="236">
        <v>0</v>
      </c>
      <c r="F676" s="236">
        <v>0</v>
      </c>
      <c r="G676" s="236">
        <v>0</v>
      </c>
      <c r="H676" s="236">
        <v>0</v>
      </c>
      <c r="I676" s="236">
        <v>0</v>
      </c>
      <c r="J676" s="236">
        <v>0</v>
      </c>
      <c r="K676" s="236">
        <v>0</v>
      </c>
      <c r="L676" s="236">
        <v>0</v>
      </c>
      <c r="M676" s="236">
        <v>0</v>
      </c>
      <c r="N676" s="236">
        <v>0</v>
      </c>
      <c r="O676" s="236">
        <v>0</v>
      </c>
      <c r="P676" s="236">
        <v>0</v>
      </c>
      <c r="Q676" s="236">
        <v>0</v>
      </c>
      <c r="R676" s="236">
        <v>0</v>
      </c>
      <c r="S676" s="236">
        <v>0</v>
      </c>
      <c r="T676" s="236">
        <v>0</v>
      </c>
      <c r="U676" s="236">
        <v>0</v>
      </c>
      <c r="V676" s="236">
        <v>0</v>
      </c>
      <c r="W676" s="236">
        <v>0</v>
      </c>
      <c r="X676" s="236">
        <v>0</v>
      </c>
      <c r="Y676" s="236">
        <v>0</v>
      </c>
      <c r="Z676" s="236">
        <v>0</v>
      </c>
      <c r="AA676" s="236">
        <v>0</v>
      </c>
      <c r="AB676" s="236">
        <v>0</v>
      </c>
      <c r="AC676" s="236">
        <v>0</v>
      </c>
      <c r="AD676" s="236">
        <v>-540179</v>
      </c>
      <c r="AE676" s="236">
        <v>-485509</v>
      </c>
      <c r="AF676" s="236">
        <v>-827461</v>
      </c>
      <c r="AG676" s="236">
        <v>-384671</v>
      </c>
      <c r="AH676" s="236">
        <v>-1220558</v>
      </c>
      <c r="AI676" s="236">
        <v>-1151147</v>
      </c>
      <c r="AJ676" s="236">
        <v>-575823</v>
      </c>
      <c r="AK676" s="236">
        <v>0</v>
      </c>
      <c r="AL676" s="236">
        <v>0</v>
      </c>
      <c r="AM676" s="236">
        <v>0</v>
      </c>
      <c r="AN676" s="236">
        <v>-5185348</v>
      </c>
      <c r="AO676" s="236">
        <v>0</v>
      </c>
      <c r="AP676" s="236">
        <v>0</v>
      </c>
      <c r="AQ676" s="236">
        <v>0</v>
      </c>
      <c r="AR676" s="236">
        <v>0</v>
      </c>
      <c r="AS676" s="236">
        <v>0</v>
      </c>
      <c r="AT676" s="236">
        <v>0</v>
      </c>
      <c r="AU676" s="236">
        <v>0</v>
      </c>
      <c r="AV676" s="236">
        <v>0</v>
      </c>
      <c r="AW676" s="236">
        <v>0</v>
      </c>
      <c r="AX676" s="236">
        <v>0</v>
      </c>
      <c r="AY676" s="236">
        <v>0</v>
      </c>
      <c r="AZ676" s="236">
        <v>0</v>
      </c>
      <c r="BA676" s="236">
        <v>0</v>
      </c>
      <c r="BB676" s="236">
        <v>0</v>
      </c>
      <c r="BC676" s="236">
        <v>0</v>
      </c>
      <c r="BD676" s="236">
        <v>0</v>
      </c>
      <c r="BE676" s="236">
        <v>0</v>
      </c>
      <c r="BF676" s="236">
        <v>0</v>
      </c>
      <c r="BG676" s="236">
        <v>0</v>
      </c>
      <c r="BH676" s="236">
        <v>0</v>
      </c>
      <c r="BI676" s="236">
        <v>0</v>
      </c>
      <c r="BJ676" s="236">
        <v>0</v>
      </c>
      <c r="BK676" s="236">
        <v>0</v>
      </c>
      <c r="BL676" s="236">
        <v>0</v>
      </c>
      <c r="BM676" s="236">
        <v>0</v>
      </c>
      <c r="BN676" s="236">
        <v>0</v>
      </c>
      <c r="BO676" s="236">
        <v>0</v>
      </c>
      <c r="BP676" s="236">
        <v>0</v>
      </c>
      <c r="BQ676" s="236">
        <v>0</v>
      </c>
      <c r="BR676" s="236">
        <v>0</v>
      </c>
      <c r="BS676" s="236">
        <v>0</v>
      </c>
      <c r="BT676" s="236">
        <v>0</v>
      </c>
      <c r="BU676" s="236">
        <v>0</v>
      </c>
      <c r="BV676" s="236">
        <v>0</v>
      </c>
      <c r="BW676" s="236">
        <v>0</v>
      </c>
      <c r="BX676" s="236">
        <v>0</v>
      </c>
      <c r="BY676" s="236">
        <v>0</v>
      </c>
      <c r="BZ676" s="236">
        <v>0</v>
      </c>
      <c r="CA676" s="236">
        <v>0</v>
      </c>
      <c r="CB676" s="236">
        <v>0</v>
      </c>
      <c r="CC676" s="236">
        <v>0</v>
      </c>
      <c r="CD676" s="236">
        <v>0</v>
      </c>
      <c r="CE676" s="236">
        <v>0</v>
      </c>
      <c r="CF676" s="236">
        <v>0</v>
      </c>
      <c r="CG676" s="236">
        <v>0</v>
      </c>
      <c r="CH676" s="236">
        <v>0</v>
      </c>
      <c r="CI676" s="236">
        <v>0</v>
      </c>
      <c r="CJ676" s="236">
        <v>0</v>
      </c>
      <c r="CK676" s="236">
        <v>0</v>
      </c>
      <c r="CL676" s="236">
        <v>0</v>
      </c>
      <c r="CM676" s="236">
        <v>0</v>
      </c>
      <c r="CN676" s="236">
        <v>0</v>
      </c>
      <c r="CO676" s="236">
        <v>0</v>
      </c>
      <c r="CP676" s="236">
        <v>0</v>
      </c>
      <c r="CQ676" s="236">
        <v>0</v>
      </c>
      <c r="CR676" s="236">
        <v>0</v>
      </c>
      <c r="CS676" s="236">
        <v>0</v>
      </c>
      <c r="CT676" s="236">
        <v>0</v>
      </c>
      <c r="CU676" s="236">
        <v>0</v>
      </c>
      <c r="CV676" s="236">
        <v>0</v>
      </c>
      <c r="CW676" s="236">
        <v>0</v>
      </c>
      <c r="CX676" s="236">
        <v>0</v>
      </c>
      <c r="CY676" s="236">
        <v>0</v>
      </c>
      <c r="CZ676" s="236">
        <v>0</v>
      </c>
      <c r="DA676" s="236">
        <v>0</v>
      </c>
    </row>
    <row r="677" spans="1:105">
      <c r="A677" s="242" t="s">
        <v>1764</v>
      </c>
      <c r="B677" s="236">
        <v>0</v>
      </c>
      <c r="C677" s="236">
        <v>0</v>
      </c>
      <c r="D677" s="236">
        <v>0</v>
      </c>
      <c r="E677" s="236">
        <v>0</v>
      </c>
      <c r="F677" s="236">
        <v>0</v>
      </c>
      <c r="G677" s="236">
        <v>0</v>
      </c>
      <c r="H677" s="236">
        <v>0</v>
      </c>
      <c r="I677" s="236">
        <v>0</v>
      </c>
      <c r="J677" s="236">
        <v>0</v>
      </c>
      <c r="K677" s="236">
        <v>0</v>
      </c>
      <c r="L677" s="236">
        <v>0</v>
      </c>
      <c r="M677" s="236">
        <v>0</v>
      </c>
      <c r="N677" s="236">
        <v>0</v>
      </c>
      <c r="O677" s="236">
        <v>0</v>
      </c>
      <c r="P677" s="236">
        <v>0</v>
      </c>
      <c r="Q677" s="236">
        <v>0</v>
      </c>
      <c r="R677" s="236">
        <v>0</v>
      </c>
      <c r="S677" s="236">
        <v>0</v>
      </c>
      <c r="T677" s="236">
        <v>0</v>
      </c>
      <c r="U677" s="236">
        <v>0</v>
      </c>
      <c r="V677" s="236">
        <v>0</v>
      </c>
      <c r="W677" s="236">
        <v>0</v>
      </c>
      <c r="X677" s="236">
        <v>0</v>
      </c>
      <c r="Y677" s="236">
        <v>0</v>
      </c>
      <c r="Z677" s="236">
        <v>0</v>
      </c>
      <c r="AA677" s="236">
        <v>0</v>
      </c>
      <c r="AB677" s="236">
        <v>0</v>
      </c>
      <c r="AC677" s="236">
        <v>0</v>
      </c>
      <c r="AD677" s="236">
        <v>9278</v>
      </c>
      <c r="AE677" s="236">
        <v>19746</v>
      </c>
      <c r="AF677" s="236">
        <v>26829</v>
      </c>
      <c r="AG677" s="236">
        <v>33213</v>
      </c>
      <c r="AH677" s="236">
        <v>41564</v>
      </c>
      <c r="AI677" s="236">
        <v>53564</v>
      </c>
      <c r="AJ677" s="236">
        <v>61445</v>
      </c>
      <c r="AK677" s="236">
        <v>0</v>
      </c>
      <c r="AL677" s="236">
        <v>0</v>
      </c>
      <c r="AM677" s="236">
        <v>0</v>
      </c>
      <c r="AN677" s="236">
        <v>245639</v>
      </c>
      <c r="AO677" s="236">
        <v>0</v>
      </c>
      <c r="AP677" s="236">
        <v>0</v>
      </c>
      <c r="AQ677" s="236">
        <v>0</v>
      </c>
      <c r="AR677" s="236">
        <v>0</v>
      </c>
      <c r="AS677" s="236">
        <v>0</v>
      </c>
      <c r="AT677" s="236">
        <v>0</v>
      </c>
      <c r="AU677" s="236">
        <v>0</v>
      </c>
      <c r="AV677" s="236">
        <v>0</v>
      </c>
      <c r="AW677" s="236">
        <v>0</v>
      </c>
      <c r="AX677" s="236">
        <v>0</v>
      </c>
      <c r="AY677" s="236">
        <v>0</v>
      </c>
      <c r="AZ677" s="236">
        <v>0</v>
      </c>
      <c r="BA677" s="236">
        <v>0</v>
      </c>
      <c r="BB677" s="236">
        <v>0</v>
      </c>
      <c r="BC677" s="236">
        <v>0</v>
      </c>
      <c r="BD677" s="236">
        <v>0</v>
      </c>
      <c r="BE677" s="236">
        <v>0</v>
      </c>
      <c r="BF677" s="236">
        <v>0</v>
      </c>
      <c r="BG677" s="236">
        <v>0</v>
      </c>
      <c r="BH677" s="236">
        <v>0</v>
      </c>
      <c r="BI677" s="236">
        <v>0</v>
      </c>
      <c r="BJ677" s="236">
        <v>0</v>
      </c>
      <c r="BK677" s="236">
        <v>0</v>
      </c>
      <c r="BL677" s="236">
        <v>0</v>
      </c>
      <c r="BM677" s="236">
        <v>0</v>
      </c>
      <c r="BN677" s="236">
        <v>0</v>
      </c>
      <c r="BO677" s="236">
        <v>0</v>
      </c>
      <c r="BP677" s="236">
        <v>0</v>
      </c>
      <c r="BQ677" s="236">
        <v>0</v>
      </c>
      <c r="BR677" s="236">
        <v>0</v>
      </c>
      <c r="BS677" s="236">
        <v>0</v>
      </c>
      <c r="BT677" s="236">
        <v>0</v>
      </c>
      <c r="BU677" s="236">
        <v>0</v>
      </c>
      <c r="BV677" s="236">
        <v>0</v>
      </c>
      <c r="BW677" s="236">
        <v>0</v>
      </c>
      <c r="BX677" s="236">
        <v>0</v>
      </c>
      <c r="BY677" s="236">
        <v>0</v>
      </c>
      <c r="BZ677" s="236">
        <v>0</v>
      </c>
      <c r="CA677" s="236">
        <v>0</v>
      </c>
      <c r="CB677" s="236">
        <v>0</v>
      </c>
      <c r="CC677" s="236">
        <v>0</v>
      </c>
      <c r="CD677" s="236">
        <v>0</v>
      </c>
      <c r="CE677" s="236">
        <v>0</v>
      </c>
      <c r="CF677" s="236">
        <v>0</v>
      </c>
      <c r="CG677" s="236">
        <v>0</v>
      </c>
      <c r="CH677" s="236">
        <v>0</v>
      </c>
      <c r="CI677" s="236">
        <v>0</v>
      </c>
      <c r="CJ677" s="236">
        <v>0</v>
      </c>
      <c r="CK677" s="236">
        <v>0</v>
      </c>
      <c r="CL677" s="236">
        <v>0</v>
      </c>
      <c r="CM677" s="236">
        <v>0</v>
      </c>
      <c r="CN677" s="236">
        <v>0</v>
      </c>
      <c r="CO677" s="236">
        <v>0</v>
      </c>
      <c r="CP677" s="236">
        <v>0</v>
      </c>
      <c r="CQ677" s="236">
        <v>0</v>
      </c>
      <c r="CR677" s="236">
        <v>0</v>
      </c>
      <c r="CS677" s="236">
        <v>0</v>
      </c>
      <c r="CT677" s="236">
        <v>0</v>
      </c>
      <c r="CU677" s="236">
        <v>0</v>
      </c>
      <c r="CV677" s="236">
        <v>0</v>
      </c>
      <c r="CW677" s="236">
        <v>0</v>
      </c>
      <c r="CX677" s="236">
        <v>0</v>
      </c>
      <c r="CY677" s="236">
        <v>0</v>
      </c>
      <c r="CZ677" s="236">
        <v>0</v>
      </c>
      <c r="DA677" s="236">
        <v>0</v>
      </c>
    </row>
    <row r="679" spans="1:105">
      <c r="A679" s="242" t="s">
        <v>1765</v>
      </c>
      <c r="B679" s="236">
        <v>0</v>
      </c>
      <c r="C679" s="236">
        <v>0</v>
      </c>
      <c r="D679" s="236">
        <v>0</v>
      </c>
      <c r="E679" s="236">
        <v>0</v>
      </c>
      <c r="F679" s="236">
        <v>0</v>
      </c>
      <c r="G679" s="236">
        <v>0</v>
      </c>
      <c r="H679" s="236">
        <v>0</v>
      </c>
      <c r="I679" s="236">
        <v>0</v>
      </c>
      <c r="J679" s="236">
        <v>0</v>
      </c>
      <c r="K679" s="236">
        <v>0</v>
      </c>
      <c r="L679" s="236">
        <v>0</v>
      </c>
      <c r="M679" s="236">
        <v>0</v>
      </c>
      <c r="N679" s="236">
        <v>0</v>
      </c>
      <c r="O679" s="236">
        <v>0</v>
      </c>
      <c r="P679" s="236">
        <v>0</v>
      </c>
      <c r="Q679" s="236">
        <v>0</v>
      </c>
      <c r="R679" s="236">
        <v>0</v>
      </c>
      <c r="S679" s="236">
        <v>0</v>
      </c>
      <c r="T679" s="236">
        <v>0</v>
      </c>
      <c r="U679" s="236">
        <v>0</v>
      </c>
      <c r="V679" s="236">
        <v>0</v>
      </c>
      <c r="W679" s="236">
        <v>0</v>
      </c>
      <c r="X679" s="236">
        <v>0</v>
      </c>
      <c r="Y679" s="236">
        <v>0</v>
      </c>
      <c r="Z679" s="236">
        <v>0</v>
      </c>
      <c r="AA679" s="236">
        <v>0</v>
      </c>
      <c r="AB679" s="236">
        <v>0</v>
      </c>
      <c r="AC679" s="236">
        <v>0</v>
      </c>
      <c r="AD679" s="236">
        <v>9278</v>
      </c>
      <c r="AE679" s="236">
        <v>19746</v>
      </c>
      <c r="AF679" s="236">
        <v>26829</v>
      </c>
      <c r="AG679" s="236">
        <v>33213</v>
      </c>
      <c r="AH679" s="236">
        <v>41564</v>
      </c>
      <c r="AI679" s="236">
        <v>53564</v>
      </c>
      <c r="AJ679" s="236">
        <v>61445</v>
      </c>
      <c r="AK679" s="236">
        <v>0</v>
      </c>
      <c r="AL679" s="236">
        <v>0</v>
      </c>
      <c r="AM679" s="236">
        <v>0</v>
      </c>
      <c r="AN679" s="236">
        <v>245639</v>
      </c>
      <c r="AO679" s="236">
        <v>0</v>
      </c>
      <c r="AP679" s="236">
        <v>0</v>
      </c>
      <c r="AQ679" s="236">
        <v>0</v>
      </c>
      <c r="AR679" s="236">
        <v>0</v>
      </c>
      <c r="AS679" s="236">
        <v>0</v>
      </c>
      <c r="AT679" s="236">
        <v>0</v>
      </c>
      <c r="AU679" s="236">
        <v>0</v>
      </c>
      <c r="AV679" s="236">
        <v>0</v>
      </c>
      <c r="AW679" s="236">
        <v>0</v>
      </c>
      <c r="AX679" s="236">
        <v>0</v>
      </c>
      <c r="AY679" s="236">
        <v>0</v>
      </c>
      <c r="AZ679" s="236">
        <v>0</v>
      </c>
      <c r="BA679" s="236">
        <v>0</v>
      </c>
      <c r="BB679" s="236">
        <v>0</v>
      </c>
      <c r="BC679" s="236">
        <v>0</v>
      </c>
      <c r="BD679" s="236">
        <v>0</v>
      </c>
      <c r="BE679" s="236">
        <v>0</v>
      </c>
      <c r="BF679" s="236">
        <v>0</v>
      </c>
      <c r="BG679" s="236">
        <v>0</v>
      </c>
      <c r="BH679" s="236">
        <v>0</v>
      </c>
      <c r="BI679" s="236">
        <v>0</v>
      </c>
      <c r="BJ679" s="236">
        <v>0</v>
      </c>
      <c r="BK679" s="236">
        <v>0</v>
      </c>
      <c r="BL679" s="236">
        <v>0</v>
      </c>
      <c r="BM679" s="236">
        <v>0</v>
      </c>
      <c r="BN679" s="236">
        <v>0</v>
      </c>
      <c r="BO679" s="236">
        <v>0</v>
      </c>
      <c r="BP679" s="236">
        <v>0</v>
      </c>
      <c r="BQ679" s="236">
        <v>0</v>
      </c>
      <c r="BR679" s="236">
        <v>0</v>
      </c>
      <c r="BS679" s="236">
        <v>0</v>
      </c>
      <c r="BT679" s="236">
        <v>0</v>
      </c>
      <c r="BU679" s="236">
        <v>0</v>
      </c>
      <c r="BV679" s="236">
        <v>0</v>
      </c>
      <c r="BW679" s="236">
        <v>0</v>
      </c>
      <c r="BX679" s="236">
        <v>0</v>
      </c>
      <c r="BY679" s="236">
        <v>0</v>
      </c>
      <c r="BZ679" s="236">
        <v>0</v>
      </c>
      <c r="CA679" s="236">
        <v>0</v>
      </c>
      <c r="CB679" s="236">
        <v>0</v>
      </c>
      <c r="CC679" s="236">
        <v>0</v>
      </c>
      <c r="CD679" s="236">
        <v>0</v>
      </c>
      <c r="CE679" s="236">
        <v>0</v>
      </c>
      <c r="CF679" s="236">
        <v>0</v>
      </c>
      <c r="CG679" s="236">
        <v>0</v>
      </c>
      <c r="CH679" s="236">
        <v>0</v>
      </c>
      <c r="CI679" s="236">
        <v>0</v>
      </c>
      <c r="CJ679" s="236">
        <v>0</v>
      </c>
      <c r="CK679" s="236">
        <v>0</v>
      </c>
      <c r="CL679" s="236">
        <v>0</v>
      </c>
      <c r="CM679" s="236">
        <v>0</v>
      </c>
      <c r="CN679" s="236">
        <v>0</v>
      </c>
      <c r="CO679" s="236">
        <v>0</v>
      </c>
      <c r="CP679" s="236">
        <v>0</v>
      </c>
      <c r="CQ679" s="236">
        <v>0</v>
      </c>
      <c r="CR679" s="236">
        <v>0</v>
      </c>
      <c r="CS679" s="236">
        <v>0</v>
      </c>
      <c r="CT679" s="236">
        <v>0</v>
      </c>
      <c r="CU679" s="236">
        <v>0</v>
      </c>
      <c r="CV679" s="236">
        <v>0</v>
      </c>
      <c r="CW679" s="236">
        <v>0</v>
      </c>
      <c r="CX679" s="236">
        <v>0</v>
      </c>
      <c r="CY679" s="236">
        <v>0</v>
      </c>
      <c r="CZ679" s="236">
        <v>0</v>
      </c>
      <c r="DA679" s="236">
        <v>0</v>
      </c>
    </row>
    <row r="681" spans="1:105">
      <c r="A681" s="242" t="s">
        <v>1708</v>
      </c>
      <c r="B681" s="236">
        <v>0</v>
      </c>
      <c r="C681" s="236">
        <v>0</v>
      </c>
      <c r="D681" s="236">
        <v>0</v>
      </c>
      <c r="E681" s="236">
        <v>0</v>
      </c>
      <c r="F681" s="236">
        <v>0</v>
      </c>
      <c r="G681" s="236">
        <v>0</v>
      </c>
      <c r="H681" s="236">
        <v>0</v>
      </c>
      <c r="I681" s="236">
        <v>0</v>
      </c>
      <c r="J681" s="236">
        <v>0</v>
      </c>
      <c r="K681" s="236">
        <v>0</v>
      </c>
      <c r="L681" s="236">
        <v>0</v>
      </c>
      <c r="M681" s="236">
        <v>2</v>
      </c>
      <c r="N681" s="236">
        <v>2</v>
      </c>
      <c r="O681" s="236">
        <v>0</v>
      </c>
      <c r="P681" s="236">
        <v>0</v>
      </c>
      <c r="Q681" s="236">
        <v>0</v>
      </c>
      <c r="R681" s="236">
        <v>0</v>
      </c>
      <c r="S681" s="236">
        <v>0</v>
      </c>
      <c r="T681" s="236">
        <v>0</v>
      </c>
      <c r="U681" s="236">
        <v>0</v>
      </c>
      <c r="V681" s="236">
        <v>0</v>
      </c>
      <c r="W681" s="236">
        <v>0</v>
      </c>
      <c r="X681" s="236">
        <v>0</v>
      </c>
      <c r="Y681" s="236">
        <v>0</v>
      </c>
      <c r="Z681" s="236">
        <v>2</v>
      </c>
      <c r="AA681" s="236">
        <v>2</v>
      </c>
      <c r="AB681" s="236">
        <v>0</v>
      </c>
      <c r="AC681" s="236">
        <v>0</v>
      </c>
      <c r="AD681" s="236">
        <v>0</v>
      </c>
      <c r="AE681" s="236">
        <v>0</v>
      </c>
      <c r="AF681" s="236">
        <v>0</v>
      </c>
      <c r="AG681" s="236">
        <v>0</v>
      </c>
      <c r="AH681" s="236">
        <v>0</v>
      </c>
      <c r="AI681" s="236">
        <v>0</v>
      </c>
      <c r="AJ681" s="236">
        <v>0</v>
      </c>
      <c r="AK681" s="236">
        <v>0</v>
      </c>
      <c r="AL681" s="236">
        <v>0</v>
      </c>
      <c r="AM681" s="236">
        <v>2</v>
      </c>
      <c r="AN681" s="236">
        <v>2</v>
      </c>
      <c r="AO681" s="236">
        <v>0</v>
      </c>
      <c r="AP681" s="236">
        <v>0</v>
      </c>
      <c r="AQ681" s="236">
        <v>0</v>
      </c>
      <c r="AR681" s="236">
        <v>0</v>
      </c>
      <c r="AS681" s="236">
        <v>0</v>
      </c>
      <c r="AT681" s="236">
        <v>0</v>
      </c>
      <c r="AU681" s="236">
        <v>0</v>
      </c>
      <c r="AV681" s="236">
        <v>0</v>
      </c>
      <c r="AW681" s="236">
        <v>0</v>
      </c>
      <c r="AX681" s="236">
        <v>0</v>
      </c>
      <c r="AY681" s="236">
        <v>0</v>
      </c>
      <c r="AZ681" s="236">
        <v>2</v>
      </c>
      <c r="BA681" s="236">
        <v>2</v>
      </c>
      <c r="BB681" s="236">
        <v>0</v>
      </c>
      <c r="BC681" s="236">
        <v>0</v>
      </c>
      <c r="BD681" s="236">
        <v>0</v>
      </c>
      <c r="BE681" s="236">
        <v>0</v>
      </c>
      <c r="BF681" s="236">
        <v>0</v>
      </c>
      <c r="BG681" s="236">
        <v>0</v>
      </c>
      <c r="BH681" s="236">
        <v>0</v>
      </c>
      <c r="BI681" s="236">
        <v>0</v>
      </c>
      <c r="BJ681" s="236">
        <v>0</v>
      </c>
      <c r="BK681" s="236">
        <v>0</v>
      </c>
      <c r="BL681" s="236">
        <v>0</v>
      </c>
      <c r="BM681" s="236">
        <v>2</v>
      </c>
      <c r="BN681" s="236">
        <v>2</v>
      </c>
      <c r="BO681" s="236">
        <v>0</v>
      </c>
      <c r="BP681" s="236">
        <v>0</v>
      </c>
      <c r="BQ681" s="236">
        <v>0</v>
      </c>
      <c r="BR681" s="236">
        <v>0</v>
      </c>
      <c r="BS681" s="236">
        <v>0</v>
      </c>
      <c r="BT681" s="236">
        <v>0</v>
      </c>
      <c r="BU681" s="236">
        <v>0</v>
      </c>
      <c r="BV681" s="236">
        <v>0</v>
      </c>
      <c r="BW681" s="236">
        <v>0</v>
      </c>
      <c r="BX681" s="236">
        <v>0</v>
      </c>
      <c r="BY681" s="236">
        <v>0</v>
      </c>
      <c r="BZ681" s="236">
        <v>2</v>
      </c>
      <c r="CA681" s="236">
        <v>2</v>
      </c>
      <c r="CB681" s="236">
        <v>0</v>
      </c>
      <c r="CC681" s="236">
        <v>0</v>
      </c>
      <c r="CD681" s="236">
        <v>0</v>
      </c>
      <c r="CE681" s="236">
        <v>0</v>
      </c>
      <c r="CF681" s="236">
        <v>0</v>
      </c>
      <c r="CG681" s="236">
        <v>0</v>
      </c>
      <c r="CH681" s="236">
        <v>0</v>
      </c>
      <c r="CI681" s="236">
        <v>0</v>
      </c>
      <c r="CJ681" s="236">
        <v>0</v>
      </c>
      <c r="CK681" s="236">
        <v>0</v>
      </c>
      <c r="CL681" s="236">
        <v>0</v>
      </c>
      <c r="CM681" s="236">
        <v>2</v>
      </c>
      <c r="CN681" s="236">
        <v>2</v>
      </c>
      <c r="CO681" s="236">
        <v>0</v>
      </c>
      <c r="CP681" s="236">
        <v>0</v>
      </c>
      <c r="CQ681" s="236">
        <v>0</v>
      </c>
      <c r="CR681" s="236">
        <v>0</v>
      </c>
      <c r="CS681" s="236">
        <v>0</v>
      </c>
      <c r="CT681" s="236">
        <v>0</v>
      </c>
      <c r="CU681" s="236">
        <v>0</v>
      </c>
      <c r="CV681" s="236">
        <v>0</v>
      </c>
      <c r="CW681" s="236">
        <v>0</v>
      </c>
      <c r="CX681" s="236">
        <v>0</v>
      </c>
      <c r="CY681" s="236">
        <v>0</v>
      </c>
      <c r="CZ681" s="236">
        <v>2</v>
      </c>
      <c r="DA681" s="236">
        <v>2</v>
      </c>
    </row>
    <row r="682" spans="1:105">
      <c r="A682" s="242" t="s">
        <v>1766</v>
      </c>
      <c r="B682" s="236">
        <v>0</v>
      </c>
      <c r="C682" s="236">
        <v>0</v>
      </c>
      <c r="D682" s="236">
        <v>0</v>
      </c>
      <c r="E682" s="236">
        <v>0</v>
      </c>
      <c r="F682" s="236">
        <v>0</v>
      </c>
      <c r="G682" s="236">
        <v>0</v>
      </c>
      <c r="H682" s="236">
        <v>0</v>
      </c>
      <c r="I682" s="236">
        <v>0</v>
      </c>
      <c r="J682" s="236">
        <v>0</v>
      </c>
      <c r="K682" s="236">
        <v>0</v>
      </c>
      <c r="L682" s="236">
        <v>0</v>
      </c>
      <c r="M682" s="236">
        <v>0</v>
      </c>
      <c r="N682" s="236">
        <v>0</v>
      </c>
      <c r="O682" s="236">
        <v>0</v>
      </c>
      <c r="P682" s="236">
        <v>0</v>
      </c>
      <c r="Q682" s="236">
        <v>0</v>
      </c>
      <c r="R682" s="236">
        <v>0</v>
      </c>
      <c r="S682" s="236">
        <v>0</v>
      </c>
      <c r="T682" s="236">
        <v>0</v>
      </c>
      <c r="U682" s="236">
        <v>0</v>
      </c>
      <c r="V682" s="236">
        <v>0</v>
      </c>
      <c r="W682" s="236">
        <v>0</v>
      </c>
      <c r="X682" s="236">
        <v>0</v>
      </c>
      <c r="Y682" s="236">
        <v>0</v>
      </c>
      <c r="Z682" s="236">
        <v>0</v>
      </c>
      <c r="AA682" s="236">
        <v>0</v>
      </c>
      <c r="AB682" s="236">
        <v>0</v>
      </c>
      <c r="AC682" s="236">
        <v>0</v>
      </c>
      <c r="AD682" s="236">
        <v>0</v>
      </c>
      <c r="AE682" s="236">
        <v>0</v>
      </c>
      <c r="AF682" s="236">
        <v>0</v>
      </c>
      <c r="AG682" s="236">
        <v>0</v>
      </c>
      <c r="AH682" s="236">
        <v>0</v>
      </c>
      <c r="AI682" s="236">
        <v>0</v>
      </c>
      <c r="AJ682" s="236">
        <v>0</v>
      </c>
      <c r="AK682" s="236">
        <v>0</v>
      </c>
      <c r="AL682" s="236">
        <v>0</v>
      </c>
      <c r="AM682" s="236">
        <v>0</v>
      </c>
      <c r="AN682" s="236">
        <v>0</v>
      </c>
      <c r="AO682" s="236">
        <v>0</v>
      </c>
      <c r="AP682" s="236">
        <v>0</v>
      </c>
      <c r="AQ682" s="236">
        <v>0</v>
      </c>
      <c r="AR682" s="236">
        <v>0</v>
      </c>
      <c r="AS682" s="236">
        <v>0</v>
      </c>
      <c r="AT682" s="236">
        <v>0</v>
      </c>
      <c r="AU682" s="236">
        <v>0</v>
      </c>
      <c r="AV682" s="236">
        <v>0</v>
      </c>
      <c r="AW682" s="236">
        <v>0</v>
      </c>
      <c r="AX682" s="236">
        <v>0</v>
      </c>
      <c r="AY682" s="236">
        <v>0</v>
      </c>
      <c r="AZ682" s="236">
        <v>0</v>
      </c>
      <c r="BA682" s="236">
        <v>0</v>
      </c>
      <c r="BB682" s="236">
        <v>0</v>
      </c>
      <c r="BC682" s="236">
        <v>0</v>
      </c>
      <c r="BD682" s="236">
        <v>0</v>
      </c>
      <c r="BE682" s="236">
        <v>0</v>
      </c>
      <c r="BF682" s="236">
        <v>0</v>
      </c>
      <c r="BG682" s="236">
        <v>0</v>
      </c>
      <c r="BH682" s="236">
        <v>0</v>
      </c>
      <c r="BI682" s="236">
        <v>0</v>
      </c>
      <c r="BJ682" s="236">
        <v>0</v>
      </c>
      <c r="BK682" s="236">
        <v>0</v>
      </c>
      <c r="BL682" s="236">
        <v>0</v>
      </c>
      <c r="BM682" s="236">
        <v>0</v>
      </c>
      <c r="BN682" s="236">
        <v>0</v>
      </c>
      <c r="BO682" s="236">
        <v>0</v>
      </c>
      <c r="BP682" s="236">
        <v>0</v>
      </c>
      <c r="BQ682" s="236">
        <v>0</v>
      </c>
      <c r="BR682" s="236">
        <v>0</v>
      </c>
      <c r="BS682" s="236">
        <v>0</v>
      </c>
      <c r="BT682" s="236">
        <v>0</v>
      </c>
      <c r="BU682" s="236">
        <v>0</v>
      </c>
      <c r="BV682" s="236">
        <v>0</v>
      </c>
      <c r="BW682" s="236">
        <v>0</v>
      </c>
      <c r="BX682" s="236">
        <v>0</v>
      </c>
      <c r="BY682" s="236">
        <v>0</v>
      </c>
      <c r="BZ682" s="236">
        <v>0</v>
      </c>
      <c r="CA682" s="236">
        <v>0</v>
      </c>
      <c r="CB682" s="236">
        <v>0</v>
      </c>
      <c r="CC682" s="236">
        <v>0</v>
      </c>
      <c r="CD682" s="236">
        <v>0</v>
      </c>
      <c r="CE682" s="236">
        <v>0</v>
      </c>
      <c r="CF682" s="236">
        <v>0</v>
      </c>
      <c r="CG682" s="236">
        <v>0</v>
      </c>
      <c r="CH682" s="236">
        <v>0</v>
      </c>
      <c r="CI682" s="236">
        <v>0</v>
      </c>
      <c r="CJ682" s="236">
        <v>0</v>
      </c>
      <c r="CK682" s="236">
        <v>0</v>
      </c>
      <c r="CL682" s="236">
        <v>0</v>
      </c>
      <c r="CM682" s="236">
        <v>0</v>
      </c>
      <c r="CN682" s="236">
        <v>0</v>
      </c>
      <c r="CO682" s="236">
        <v>0</v>
      </c>
      <c r="CP682" s="236">
        <v>0</v>
      </c>
      <c r="CQ682" s="236">
        <v>0</v>
      </c>
      <c r="CR682" s="236">
        <v>0</v>
      </c>
      <c r="CS682" s="236">
        <v>0</v>
      </c>
      <c r="CT682" s="236">
        <v>0</v>
      </c>
      <c r="CU682" s="236">
        <v>0</v>
      </c>
      <c r="CV682" s="236">
        <v>0</v>
      </c>
      <c r="CW682" s="236">
        <v>0</v>
      </c>
      <c r="CX682" s="236">
        <v>0</v>
      </c>
      <c r="CY682" s="236">
        <v>0</v>
      </c>
      <c r="CZ682" s="236">
        <v>0</v>
      </c>
      <c r="DA682" s="236">
        <v>0</v>
      </c>
    </row>
    <row r="683" spans="1:105">
      <c r="A683" s="242" t="s">
        <v>1728</v>
      </c>
      <c r="B683" s="236">
        <v>0</v>
      </c>
      <c r="C683" s="236">
        <v>0</v>
      </c>
      <c r="D683" s="236">
        <v>0</v>
      </c>
      <c r="E683" s="236">
        <v>0</v>
      </c>
      <c r="F683" s="236">
        <v>0</v>
      </c>
      <c r="G683" s="236">
        <v>0</v>
      </c>
      <c r="H683" s="236">
        <v>0</v>
      </c>
      <c r="I683" s="236">
        <v>0</v>
      </c>
      <c r="J683" s="236">
        <v>0</v>
      </c>
      <c r="K683" s="236">
        <v>0</v>
      </c>
      <c r="L683" s="236">
        <v>0</v>
      </c>
      <c r="M683" s="236">
        <v>0</v>
      </c>
      <c r="N683" s="236">
        <v>0</v>
      </c>
      <c r="O683" s="236">
        <v>0</v>
      </c>
      <c r="P683" s="236">
        <v>0</v>
      </c>
      <c r="Q683" s="236">
        <v>0</v>
      </c>
      <c r="R683" s="236">
        <v>0</v>
      </c>
      <c r="S683" s="236">
        <v>0</v>
      </c>
      <c r="T683" s="236">
        <v>0</v>
      </c>
      <c r="U683" s="236">
        <v>0</v>
      </c>
      <c r="V683" s="236">
        <v>0</v>
      </c>
      <c r="W683" s="236">
        <v>0</v>
      </c>
      <c r="X683" s="236">
        <v>0</v>
      </c>
      <c r="Y683" s="236">
        <v>0</v>
      </c>
      <c r="Z683" s="236">
        <v>0</v>
      </c>
      <c r="AA683" s="236">
        <v>0</v>
      </c>
      <c r="AB683" s="236">
        <v>0</v>
      </c>
      <c r="AC683" s="236">
        <v>0</v>
      </c>
      <c r="AD683" s="236">
        <v>0</v>
      </c>
      <c r="AE683" s="236">
        <v>0</v>
      </c>
      <c r="AF683" s="236">
        <v>0</v>
      </c>
      <c r="AG683" s="236">
        <v>0</v>
      </c>
      <c r="AH683" s="236">
        <v>0</v>
      </c>
      <c r="AI683" s="236">
        <v>0</v>
      </c>
      <c r="AJ683" s="236">
        <v>0</v>
      </c>
      <c r="AK683" s="236">
        <v>0</v>
      </c>
      <c r="AL683" s="236">
        <v>0</v>
      </c>
      <c r="AM683" s="236">
        <v>0</v>
      </c>
      <c r="AN683" s="236">
        <v>0</v>
      </c>
      <c r="AO683" s="236">
        <v>0</v>
      </c>
      <c r="AP683" s="236">
        <v>0</v>
      </c>
      <c r="AQ683" s="236">
        <v>0</v>
      </c>
      <c r="AR683" s="236">
        <v>0</v>
      </c>
      <c r="AS683" s="236">
        <v>0</v>
      </c>
      <c r="AT683" s="236">
        <v>0</v>
      </c>
      <c r="AU683" s="236">
        <v>0</v>
      </c>
      <c r="AV683" s="236">
        <v>0</v>
      </c>
      <c r="AW683" s="236">
        <v>0</v>
      </c>
      <c r="AX683" s="236">
        <v>0</v>
      </c>
      <c r="AY683" s="236">
        <v>0</v>
      </c>
      <c r="AZ683" s="236">
        <v>0</v>
      </c>
      <c r="BA683" s="236">
        <v>0</v>
      </c>
      <c r="BB683" s="236">
        <v>0</v>
      </c>
      <c r="BC683" s="236">
        <v>0</v>
      </c>
      <c r="BD683" s="236">
        <v>0</v>
      </c>
      <c r="BE683" s="236">
        <v>0</v>
      </c>
      <c r="BF683" s="236">
        <v>0</v>
      </c>
      <c r="BG683" s="236">
        <v>0</v>
      </c>
      <c r="BH683" s="236">
        <v>0</v>
      </c>
      <c r="BI683" s="236">
        <v>0</v>
      </c>
      <c r="BJ683" s="236">
        <v>0</v>
      </c>
      <c r="BK683" s="236">
        <v>0</v>
      </c>
      <c r="BL683" s="236">
        <v>0</v>
      </c>
      <c r="BM683" s="236">
        <v>0</v>
      </c>
      <c r="BN683" s="236">
        <v>0</v>
      </c>
      <c r="BO683" s="236">
        <v>0</v>
      </c>
      <c r="BP683" s="236">
        <v>0</v>
      </c>
      <c r="BQ683" s="236">
        <v>0</v>
      </c>
      <c r="BR683" s="236">
        <v>0</v>
      </c>
      <c r="BS683" s="236">
        <v>0</v>
      </c>
      <c r="BT683" s="236">
        <v>0</v>
      </c>
      <c r="BU683" s="236">
        <v>0</v>
      </c>
      <c r="BV683" s="236">
        <v>0</v>
      </c>
      <c r="BW683" s="236">
        <v>0</v>
      </c>
      <c r="BX683" s="236">
        <v>0</v>
      </c>
      <c r="BY683" s="236">
        <v>0</v>
      </c>
      <c r="BZ683" s="236">
        <v>0</v>
      </c>
      <c r="CA683" s="236">
        <v>0</v>
      </c>
      <c r="CB683" s="236">
        <v>0</v>
      </c>
      <c r="CC683" s="236">
        <v>0</v>
      </c>
      <c r="CD683" s="236">
        <v>0</v>
      </c>
      <c r="CE683" s="236">
        <v>0</v>
      </c>
      <c r="CF683" s="236">
        <v>0</v>
      </c>
      <c r="CG683" s="236">
        <v>0</v>
      </c>
      <c r="CH683" s="236">
        <v>0</v>
      </c>
      <c r="CI683" s="236">
        <v>0</v>
      </c>
      <c r="CJ683" s="236">
        <v>0</v>
      </c>
      <c r="CK683" s="236">
        <v>0</v>
      </c>
      <c r="CL683" s="236">
        <v>0</v>
      </c>
      <c r="CM683" s="236">
        <v>0</v>
      </c>
      <c r="CN683" s="236">
        <v>0</v>
      </c>
      <c r="CO683" s="236">
        <v>0</v>
      </c>
      <c r="CP683" s="236">
        <v>0</v>
      </c>
      <c r="CQ683" s="236">
        <v>0</v>
      </c>
      <c r="CR683" s="236">
        <v>0</v>
      </c>
      <c r="CS683" s="236">
        <v>0</v>
      </c>
      <c r="CT683" s="236">
        <v>0</v>
      </c>
      <c r="CU683" s="236">
        <v>0</v>
      </c>
      <c r="CV683" s="236">
        <v>0</v>
      </c>
      <c r="CW683" s="236">
        <v>0</v>
      </c>
      <c r="CX683" s="236">
        <v>0</v>
      </c>
      <c r="CY683" s="236">
        <v>0</v>
      </c>
      <c r="CZ683" s="236">
        <v>0</v>
      </c>
      <c r="DA683" s="236">
        <v>0</v>
      </c>
    </row>
    <row r="685" spans="1:105">
      <c r="A685" s="246" t="s">
        <v>1767</v>
      </c>
      <c r="B685" s="247"/>
      <c r="C685" s="247"/>
      <c r="D685" s="247"/>
      <c r="E685" s="247"/>
      <c r="F685" s="247"/>
      <c r="G685" s="247"/>
      <c r="H685" s="247"/>
      <c r="I685" s="247"/>
      <c r="J685" s="247"/>
      <c r="K685" s="247"/>
      <c r="L685" s="247"/>
      <c r="M685" s="247"/>
      <c r="N685" s="247"/>
      <c r="O685" s="247"/>
      <c r="P685" s="247"/>
      <c r="Q685" s="247"/>
      <c r="R685" s="247"/>
      <c r="S685" s="247"/>
      <c r="T685" s="247"/>
      <c r="U685" s="247"/>
      <c r="V685" s="247"/>
      <c r="W685" s="247"/>
      <c r="X685" s="247"/>
      <c r="Y685" s="247"/>
      <c r="Z685" s="247"/>
      <c r="AA685" s="247"/>
      <c r="AB685" s="247"/>
      <c r="AC685" s="247"/>
      <c r="AD685" s="247"/>
      <c r="AE685" s="247"/>
      <c r="AF685" s="247"/>
      <c r="AG685" s="247"/>
      <c r="AH685" s="247"/>
      <c r="AI685" s="247"/>
      <c r="AJ685" s="247"/>
      <c r="AK685" s="247"/>
      <c r="AL685" s="247"/>
      <c r="AM685" s="247"/>
      <c r="AN685" s="247"/>
      <c r="AO685" s="247"/>
      <c r="AP685" s="247"/>
      <c r="AQ685" s="247"/>
      <c r="AR685" s="247"/>
      <c r="AS685" s="247"/>
      <c r="AT685" s="247"/>
      <c r="AU685" s="247"/>
      <c r="AV685" s="247"/>
      <c r="AW685" s="247"/>
      <c r="AX685" s="247"/>
      <c r="AY685" s="247"/>
      <c r="AZ685" s="247"/>
      <c r="BA685" s="247"/>
      <c r="BB685" s="247"/>
      <c r="BC685" s="247"/>
      <c r="BD685" s="247"/>
      <c r="BE685" s="247"/>
      <c r="BF685" s="247"/>
      <c r="BG685" s="247"/>
      <c r="BH685" s="247"/>
      <c r="BI685" s="247"/>
      <c r="BJ685" s="247"/>
      <c r="BK685" s="247"/>
      <c r="BL685" s="247"/>
      <c r="BM685" s="247"/>
      <c r="BN685" s="247"/>
      <c r="BO685" s="247"/>
      <c r="BP685" s="247"/>
      <c r="BQ685" s="247"/>
      <c r="BR685" s="247"/>
      <c r="BS685" s="247"/>
      <c r="BT685" s="247"/>
      <c r="BU685" s="247"/>
      <c r="BV685" s="247"/>
      <c r="BW685" s="247"/>
      <c r="BX685" s="247"/>
      <c r="BY685" s="247"/>
      <c r="BZ685" s="247"/>
      <c r="CA685" s="247"/>
      <c r="CB685" s="247"/>
      <c r="CC685" s="247"/>
      <c r="CD685" s="247"/>
      <c r="CE685" s="247"/>
      <c r="CF685" s="247"/>
      <c r="CG685" s="247"/>
      <c r="CH685" s="247"/>
      <c r="CI685" s="247"/>
      <c r="CJ685" s="247"/>
      <c r="CK685" s="247"/>
      <c r="CL685" s="247"/>
      <c r="CM685" s="247"/>
      <c r="CN685" s="247"/>
      <c r="CO685" s="247"/>
      <c r="CP685" s="247"/>
      <c r="CQ685" s="247"/>
      <c r="CR685" s="247"/>
      <c r="CS685" s="247"/>
      <c r="CT685" s="247"/>
      <c r="CU685" s="247"/>
      <c r="CV685" s="247"/>
      <c r="CW685" s="247"/>
      <c r="CX685" s="247"/>
      <c r="CY685" s="247"/>
      <c r="CZ685" s="247"/>
      <c r="DA685" s="247"/>
    </row>
    <row r="686" spans="1:105">
      <c r="A686" s="242" t="s">
        <v>1512</v>
      </c>
      <c r="B686" s="236">
        <v>0</v>
      </c>
      <c r="C686" s="236">
        <v>0</v>
      </c>
      <c r="D686" s="236">
        <v>0</v>
      </c>
      <c r="E686" s="236">
        <v>0</v>
      </c>
      <c r="F686" s="236">
        <v>0</v>
      </c>
      <c r="G686" s="236">
        <v>0</v>
      </c>
      <c r="H686" s="236">
        <v>0</v>
      </c>
      <c r="I686" s="236">
        <v>0</v>
      </c>
      <c r="J686" s="236">
        <v>0</v>
      </c>
      <c r="K686" s="236">
        <v>0</v>
      </c>
      <c r="L686" s="236">
        <v>0</v>
      </c>
      <c r="M686" s="236">
        <v>0</v>
      </c>
      <c r="N686" s="236">
        <v>0</v>
      </c>
      <c r="O686" s="236">
        <v>0</v>
      </c>
      <c r="P686" s="236">
        <v>0</v>
      </c>
      <c r="Q686" s="236">
        <v>0</v>
      </c>
      <c r="R686" s="236">
        <v>0</v>
      </c>
      <c r="S686" s="236">
        <v>0</v>
      </c>
      <c r="T686" s="236">
        <v>0</v>
      </c>
      <c r="U686" s="236">
        <v>0</v>
      </c>
      <c r="V686" s="236">
        <v>0</v>
      </c>
      <c r="W686" s="236">
        <v>0</v>
      </c>
      <c r="X686" s="236">
        <v>0</v>
      </c>
      <c r="Y686" s="236">
        <v>0</v>
      </c>
      <c r="Z686" s="236">
        <v>0</v>
      </c>
      <c r="AA686" s="236">
        <v>0</v>
      </c>
      <c r="AB686" s="236">
        <v>0</v>
      </c>
      <c r="AC686" s="236">
        <v>0</v>
      </c>
      <c r="AD686" s="236">
        <v>154650.75</v>
      </c>
      <c r="AE686" s="236">
        <v>329080.24</v>
      </c>
      <c r="AF686" s="236">
        <v>447156.91</v>
      </c>
      <c r="AG686" s="236">
        <v>553559.52</v>
      </c>
      <c r="AH686" s="236">
        <v>692712.35</v>
      </c>
      <c r="AI686" s="236">
        <v>892729.62</v>
      </c>
      <c r="AJ686" s="236">
        <v>1024097.32</v>
      </c>
      <c r="AK686" s="236">
        <v>844872</v>
      </c>
      <c r="AL686" s="236">
        <v>973399</v>
      </c>
      <c r="AM686" s="236">
        <v>1019568</v>
      </c>
      <c r="AN686" s="236">
        <v>6931825.71</v>
      </c>
      <c r="AO686" s="236">
        <v>988571</v>
      </c>
      <c r="AP686" s="236">
        <v>973875</v>
      </c>
      <c r="AQ686" s="236">
        <v>959844</v>
      </c>
      <c r="AR686" s="236">
        <v>946679</v>
      </c>
      <c r="AS686" s="236">
        <v>934045</v>
      </c>
      <c r="AT686" s="236">
        <v>922116</v>
      </c>
      <c r="AU686" s="236">
        <v>910769</v>
      </c>
      <c r="AV686" s="236">
        <v>899759</v>
      </c>
      <c r="AW686" s="236">
        <v>889415</v>
      </c>
      <c r="AX686" s="236">
        <v>879345</v>
      </c>
      <c r="AY686" s="236">
        <v>869734</v>
      </c>
      <c r="AZ686" s="236">
        <v>860613</v>
      </c>
      <c r="BA686" s="236">
        <v>11034765</v>
      </c>
      <c r="BB686" s="236">
        <v>863314</v>
      </c>
      <c r="BC686" s="236">
        <v>854799</v>
      </c>
      <c r="BD686" s="236">
        <v>846358</v>
      </c>
      <c r="BE686" s="236">
        <v>838120</v>
      </c>
      <c r="BF686" s="236">
        <v>830015</v>
      </c>
      <c r="BG686" s="236">
        <v>822181</v>
      </c>
      <c r="BH686" s="236">
        <v>814570</v>
      </c>
      <c r="BI686" s="236">
        <v>807046</v>
      </c>
      <c r="BJ686" s="236">
        <v>799854</v>
      </c>
      <c r="BK686" s="236">
        <v>792747</v>
      </c>
      <c r="BL686" s="236">
        <v>785864</v>
      </c>
      <c r="BM686" s="236">
        <v>779239</v>
      </c>
      <c r="BN686" s="236">
        <v>9834107</v>
      </c>
      <c r="BO686" s="236">
        <v>749063</v>
      </c>
      <c r="BP686" s="236">
        <v>743015</v>
      </c>
      <c r="BQ686" s="236">
        <v>736961</v>
      </c>
      <c r="BR686" s="236">
        <v>730990</v>
      </c>
      <c r="BS686" s="236">
        <v>725063</v>
      </c>
      <c r="BT686" s="236">
        <v>719284</v>
      </c>
      <c r="BU686" s="236">
        <v>713622</v>
      </c>
      <c r="BV686" s="236">
        <v>707983</v>
      </c>
      <c r="BW686" s="236">
        <v>702552</v>
      </c>
      <c r="BX686" s="236">
        <v>697151</v>
      </c>
      <c r="BY686" s="236">
        <v>691886</v>
      </c>
      <c r="BZ686" s="236">
        <v>686784</v>
      </c>
      <c r="CA686" s="236">
        <v>8604354</v>
      </c>
      <c r="CB686" s="236">
        <v>683517</v>
      </c>
      <c r="CC686" s="236">
        <v>678649</v>
      </c>
      <c r="CD686" s="236">
        <v>673753</v>
      </c>
      <c r="CE686" s="236">
        <v>668897</v>
      </c>
      <c r="CF686" s="236">
        <v>664056</v>
      </c>
      <c r="CG686" s="236">
        <v>659313</v>
      </c>
      <c r="CH686" s="236">
        <v>654646</v>
      </c>
      <c r="CI686" s="236">
        <v>649978</v>
      </c>
      <c r="CJ686" s="236">
        <v>645464</v>
      </c>
      <c r="CK686" s="236">
        <v>640959</v>
      </c>
      <c r="CL686" s="236">
        <v>636544</v>
      </c>
      <c r="CM686" s="236">
        <v>632222</v>
      </c>
      <c r="CN686" s="236">
        <v>7887998</v>
      </c>
      <c r="CO686" s="236">
        <v>640682</v>
      </c>
      <c r="CP686" s="236">
        <v>636433</v>
      </c>
      <c r="CQ686" s="236">
        <v>632170</v>
      </c>
      <c r="CR686" s="236">
        <v>627966</v>
      </c>
      <c r="CS686" s="236">
        <v>623764</v>
      </c>
      <c r="CT686" s="236">
        <v>619635</v>
      </c>
      <c r="CU686" s="236">
        <v>615560</v>
      </c>
      <c r="CV686" s="236">
        <v>611475</v>
      </c>
      <c r="CW686" s="236">
        <v>607513</v>
      </c>
      <c r="CX686" s="236">
        <v>603550</v>
      </c>
      <c r="CY686" s="236">
        <v>599663</v>
      </c>
      <c r="CZ686" s="236">
        <v>595871</v>
      </c>
      <c r="DA686" s="236">
        <v>7414282</v>
      </c>
    </row>
    <row r="688" spans="1:105">
      <c r="A688" s="245" t="s">
        <v>1730</v>
      </c>
    </row>
    <row r="689" spans="1:105">
      <c r="A689" s="242" t="s">
        <v>1731</v>
      </c>
      <c r="B689" s="236">
        <v>0</v>
      </c>
      <c r="C689" s="236">
        <v>0</v>
      </c>
      <c r="D689" s="236">
        <v>0</v>
      </c>
      <c r="E689" s="236">
        <v>0</v>
      </c>
      <c r="F689" s="236">
        <v>0</v>
      </c>
      <c r="G689" s="236">
        <v>0</v>
      </c>
      <c r="H689" s="236">
        <v>0</v>
      </c>
      <c r="I689" s="236">
        <v>0</v>
      </c>
      <c r="J689" s="236">
        <v>0</v>
      </c>
      <c r="K689" s="236">
        <v>0</v>
      </c>
      <c r="L689" s="236">
        <v>0</v>
      </c>
      <c r="M689" s="236">
        <v>0</v>
      </c>
      <c r="N689" s="236">
        <v>0</v>
      </c>
      <c r="O689" s="236">
        <v>0</v>
      </c>
      <c r="P689" s="236">
        <v>0</v>
      </c>
      <c r="Q689" s="236">
        <v>0</v>
      </c>
      <c r="R689" s="236">
        <v>0</v>
      </c>
      <c r="S689" s="236">
        <v>0</v>
      </c>
      <c r="T689" s="236">
        <v>0</v>
      </c>
      <c r="U689" s="236">
        <v>0</v>
      </c>
      <c r="V689" s="236">
        <v>0</v>
      </c>
      <c r="W689" s="236">
        <v>0</v>
      </c>
      <c r="X689" s="236">
        <v>0</v>
      </c>
      <c r="Y689" s="236">
        <v>0</v>
      </c>
      <c r="Z689" s="236">
        <v>0</v>
      </c>
      <c r="AA689" s="236">
        <v>0</v>
      </c>
      <c r="AB689" s="236">
        <v>0</v>
      </c>
      <c r="AC689" s="236">
        <v>0</v>
      </c>
      <c r="AD689" s="236">
        <v>0</v>
      </c>
      <c r="AE689" s="236">
        <v>0</v>
      </c>
      <c r="AF689" s="236">
        <v>0</v>
      </c>
      <c r="AG689" s="236">
        <v>0</v>
      </c>
      <c r="AH689" s="236">
        <v>0</v>
      </c>
      <c r="AI689" s="236">
        <v>0</v>
      </c>
      <c r="AJ689" s="236">
        <v>0</v>
      </c>
      <c r="AK689" s="236">
        <v>2113355.1595400199</v>
      </c>
      <c r="AL689" s="236">
        <v>2113355.1595400199</v>
      </c>
      <c r="AM689" s="236">
        <v>2113355.1595400199</v>
      </c>
      <c r="AN689" s="236">
        <v>6340065.4786200598</v>
      </c>
      <c r="AO689" s="236">
        <v>-124743.386396455</v>
      </c>
      <c r="AP689" s="236">
        <v>-124743.386396455</v>
      </c>
      <c r="AQ689" s="236">
        <v>-124743.386396455</v>
      </c>
      <c r="AR689" s="236">
        <v>-136391.15529923001</v>
      </c>
      <c r="AS689" s="236">
        <v>-136391.15529923001</v>
      </c>
      <c r="AT689" s="236">
        <v>-136391.15529923001</v>
      </c>
      <c r="AU689" s="236">
        <v>-176173.46764167899</v>
      </c>
      <c r="AV689" s="236">
        <v>-176173.46764167899</v>
      </c>
      <c r="AW689" s="236">
        <v>-176173.46764168001</v>
      </c>
      <c r="AX689" s="236">
        <v>-114526.47168988</v>
      </c>
      <c r="AY689" s="236">
        <v>-114526.47168988</v>
      </c>
      <c r="AZ689" s="236">
        <v>-114526.47168988</v>
      </c>
      <c r="BA689" s="236">
        <v>-1655503.4430817401</v>
      </c>
      <c r="BB689" s="236">
        <v>-66862.522670053993</v>
      </c>
      <c r="BC689" s="236">
        <v>-66862.522670053993</v>
      </c>
      <c r="BD689" s="236">
        <v>-66862.522670054095</v>
      </c>
      <c r="BE689" s="236">
        <v>-107107.34714915301</v>
      </c>
      <c r="BF689" s="236">
        <v>-107107.34714915301</v>
      </c>
      <c r="BG689" s="236">
        <v>-107107.34714915301</v>
      </c>
      <c r="BH689" s="236">
        <v>-144231.288142081</v>
      </c>
      <c r="BI689" s="236">
        <v>-144231.288142081</v>
      </c>
      <c r="BJ689" s="236">
        <v>-144231.288142081</v>
      </c>
      <c r="BK689" s="236">
        <v>-86930.719755349899</v>
      </c>
      <c r="BL689" s="236">
        <v>-86930.719755349899</v>
      </c>
      <c r="BM689" s="236">
        <v>-86930.719755349593</v>
      </c>
      <c r="BN689" s="236">
        <v>-1215395.63314991</v>
      </c>
      <c r="BO689" s="236">
        <v>-50767.137697365702</v>
      </c>
      <c r="BP689" s="236">
        <v>-50767.137697365702</v>
      </c>
      <c r="BQ689" s="236">
        <v>-50767.137697365702</v>
      </c>
      <c r="BR689" s="236">
        <v>-88546.385480730794</v>
      </c>
      <c r="BS689" s="236">
        <v>-88546.385480730794</v>
      </c>
      <c r="BT689" s="236">
        <v>-88546.385480730707</v>
      </c>
      <c r="BU689" s="236">
        <v>-120800.706068823</v>
      </c>
      <c r="BV689" s="236">
        <v>-120800.706068823</v>
      </c>
      <c r="BW689" s="236">
        <v>-120800.706068823</v>
      </c>
      <c r="BX689" s="236">
        <v>-69833.514192080896</v>
      </c>
      <c r="BY689" s="236">
        <v>-69833.514192080998</v>
      </c>
      <c r="BZ689" s="236">
        <v>-69833.514192080693</v>
      </c>
      <c r="CA689" s="236">
        <v>-989843.23031700205</v>
      </c>
      <c r="CB689" s="236">
        <v>-44351.870426795198</v>
      </c>
      <c r="CC689" s="236">
        <v>-44351.870426795198</v>
      </c>
      <c r="CD689" s="236">
        <v>-44351.870426765403</v>
      </c>
      <c r="CE689" s="236">
        <v>-79158.901652685498</v>
      </c>
      <c r="CF689" s="236">
        <v>-79158.901652685498</v>
      </c>
      <c r="CG689" s="236">
        <v>-79158.901652602202</v>
      </c>
      <c r="CH689" s="236">
        <v>-106988.269258613</v>
      </c>
      <c r="CI689" s="236">
        <v>-106988.269258613</v>
      </c>
      <c r="CJ689" s="236">
        <v>-106988.269258466</v>
      </c>
      <c r="CK689" s="236">
        <v>-57623.338685828901</v>
      </c>
      <c r="CL689" s="236">
        <v>-57623.338685828901</v>
      </c>
      <c r="CM689" s="236">
        <v>-57623.338685829003</v>
      </c>
      <c r="CN689" s="236">
        <v>-864367.14007150999</v>
      </c>
      <c r="CO689" s="236">
        <v>-34644.981789477999</v>
      </c>
      <c r="CP689" s="236">
        <v>-34644.981789477999</v>
      </c>
      <c r="CQ689" s="236">
        <v>-34644.981789625199</v>
      </c>
      <c r="CR689" s="236">
        <v>-70053.149380901203</v>
      </c>
      <c r="CS689" s="236">
        <v>-70053.149380901203</v>
      </c>
      <c r="CT689" s="236">
        <v>-70053.1493811127</v>
      </c>
      <c r="CU689" s="236">
        <v>-100001.756665095</v>
      </c>
      <c r="CV689" s="236">
        <v>-100001.756665095</v>
      </c>
      <c r="CW689" s="236">
        <v>-100001.756665753</v>
      </c>
      <c r="CX689" s="236">
        <v>-51675.375571618402</v>
      </c>
      <c r="CY689" s="236">
        <v>-51675.375571618402</v>
      </c>
      <c r="CZ689" s="236">
        <v>-51675.375571618497</v>
      </c>
      <c r="DA689" s="236">
        <v>-769125.79022229603</v>
      </c>
    </row>
    <row r="690" spans="1:105">
      <c r="A690" s="242" t="s">
        <v>1768</v>
      </c>
      <c r="B690" s="236">
        <v>0</v>
      </c>
      <c r="C690" s="236">
        <v>0</v>
      </c>
      <c r="D690" s="236">
        <v>0</v>
      </c>
      <c r="E690" s="236">
        <v>0</v>
      </c>
      <c r="F690" s="236">
        <v>0</v>
      </c>
      <c r="G690" s="236">
        <v>0</v>
      </c>
      <c r="H690" s="236">
        <v>0</v>
      </c>
      <c r="I690" s="236">
        <v>0</v>
      </c>
      <c r="J690" s="236">
        <v>0</v>
      </c>
      <c r="K690" s="236">
        <v>0</v>
      </c>
      <c r="L690" s="236">
        <v>0</v>
      </c>
      <c r="M690" s="236">
        <v>0</v>
      </c>
      <c r="N690" s="236">
        <v>0</v>
      </c>
      <c r="O690" s="236">
        <v>0</v>
      </c>
      <c r="P690" s="236">
        <v>0</v>
      </c>
      <c r="Q690" s="236">
        <v>0</v>
      </c>
      <c r="R690" s="236">
        <v>0</v>
      </c>
      <c r="S690" s="236">
        <v>0</v>
      </c>
      <c r="T690" s="236">
        <v>0</v>
      </c>
      <c r="U690" s="236">
        <v>0</v>
      </c>
      <c r="V690" s="236">
        <v>0</v>
      </c>
      <c r="W690" s="236">
        <v>0</v>
      </c>
      <c r="X690" s="236">
        <v>0</v>
      </c>
      <c r="Y690" s="236">
        <v>0</v>
      </c>
      <c r="Z690" s="236">
        <v>0</v>
      </c>
      <c r="AA690" s="236">
        <v>0</v>
      </c>
      <c r="AB690" s="236">
        <v>0</v>
      </c>
      <c r="AC690" s="236">
        <v>0</v>
      </c>
      <c r="AD690" s="236">
        <v>0</v>
      </c>
      <c r="AE690" s="236">
        <v>0</v>
      </c>
      <c r="AF690" s="236">
        <v>0</v>
      </c>
      <c r="AG690" s="236">
        <v>0</v>
      </c>
      <c r="AH690" s="236">
        <v>0</v>
      </c>
      <c r="AI690" s="236">
        <v>0</v>
      </c>
      <c r="AJ690" s="236">
        <v>0</v>
      </c>
      <c r="AK690" s="236">
        <v>0</v>
      </c>
      <c r="AL690" s="236">
        <v>0</v>
      </c>
      <c r="AM690" s="236">
        <v>0</v>
      </c>
      <c r="AN690" s="236">
        <v>0</v>
      </c>
      <c r="AO690" s="236">
        <v>0</v>
      </c>
      <c r="AP690" s="236">
        <v>0</v>
      </c>
      <c r="AQ690" s="236">
        <v>0</v>
      </c>
      <c r="AR690" s="236">
        <v>0</v>
      </c>
      <c r="AS690" s="236">
        <v>0</v>
      </c>
      <c r="AT690" s="236">
        <v>0</v>
      </c>
      <c r="AU690" s="236">
        <v>0</v>
      </c>
      <c r="AV690" s="236">
        <v>0</v>
      </c>
      <c r="AW690" s="236">
        <v>0</v>
      </c>
      <c r="AX690" s="236">
        <v>0</v>
      </c>
      <c r="AY690" s="236">
        <v>0</v>
      </c>
      <c r="AZ690" s="236">
        <v>0</v>
      </c>
      <c r="BA690" s="236">
        <v>0</v>
      </c>
      <c r="BB690" s="236">
        <v>0</v>
      </c>
      <c r="BC690" s="236">
        <v>0</v>
      </c>
      <c r="BD690" s="236">
        <v>0</v>
      </c>
      <c r="BE690" s="236">
        <v>0</v>
      </c>
      <c r="BF690" s="236">
        <v>0</v>
      </c>
      <c r="BG690" s="236">
        <v>0</v>
      </c>
      <c r="BH690" s="236">
        <v>0</v>
      </c>
      <c r="BI690" s="236">
        <v>0</v>
      </c>
      <c r="BJ690" s="236">
        <v>0</v>
      </c>
      <c r="BK690" s="236">
        <v>0</v>
      </c>
      <c r="BL690" s="236">
        <v>0</v>
      </c>
      <c r="BM690" s="236">
        <v>0</v>
      </c>
      <c r="BN690" s="236">
        <v>0</v>
      </c>
      <c r="BO690" s="236">
        <v>0</v>
      </c>
      <c r="BP690" s="236">
        <v>0</v>
      </c>
      <c r="BQ690" s="236">
        <v>0</v>
      </c>
      <c r="BR690" s="236">
        <v>0</v>
      </c>
      <c r="BS690" s="236">
        <v>0</v>
      </c>
      <c r="BT690" s="236">
        <v>0</v>
      </c>
      <c r="BU690" s="236">
        <v>0</v>
      </c>
      <c r="BV690" s="236">
        <v>0</v>
      </c>
      <c r="BW690" s="236">
        <v>0</v>
      </c>
      <c r="BX690" s="236">
        <v>0</v>
      </c>
      <c r="BY690" s="236">
        <v>0</v>
      </c>
      <c r="BZ690" s="236">
        <v>0</v>
      </c>
      <c r="CA690" s="236">
        <v>0</v>
      </c>
      <c r="CB690" s="236">
        <v>0</v>
      </c>
      <c r="CC690" s="236">
        <v>0</v>
      </c>
      <c r="CD690" s="236">
        <v>0</v>
      </c>
      <c r="CE690" s="236">
        <v>0</v>
      </c>
      <c r="CF690" s="236">
        <v>0</v>
      </c>
      <c r="CG690" s="236">
        <v>0</v>
      </c>
      <c r="CH690" s="236">
        <v>0</v>
      </c>
      <c r="CI690" s="236">
        <v>0</v>
      </c>
      <c r="CJ690" s="236">
        <v>0</v>
      </c>
      <c r="CK690" s="236">
        <v>0</v>
      </c>
      <c r="CL690" s="236">
        <v>0</v>
      </c>
      <c r="CM690" s="236">
        <v>0</v>
      </c>
      <c r="CN690" s="236">
        <v>0</v>
      </c>
      <c r="CO690" s="236">
        <v>0</v>
      </c>
      <c r="CP690" s="236">
        <v>0</v>
      </c>
      <c r="CQ690" s="236">
        <v>0</v>
      </c>
      <c r="CR690" s="236">
        <v>0</v>
      </c>
      <c r="CS690" s="236">
        <v>0</v>
      </c>
      <c r="CT690" s="236">
        <v>0</v>
      </c>
      <c r="CU690" s="236">
        <v>0</v>
      </c>
      <c r="CV690" s="236">
        <v>0</v>
      </c>
      <c r="CW690" s="236">
        <v>0</v>
      </c>
      <c r="CX690" s="236">
        <v>0</v>
      </c>
      <c r="CY690" s="236">
        <v>0</v>
      </c>
      <c r="CZ690" s="236">
        <v>0</v>
      </c>
      <c r="DA690" s="236">
        <v>0</v>
      </c>
    </row>
    <row r="691" spans="1:105">
      <c r="A691" s="242" t="s">
        <v>1733</v>
      </c>
      <c r="B691" s="248">
        <v>0</v>
      </c>
      <c r="C691" s="248">
        <v>0</v>
      </c>
      <c r="D691" s="248">
        <v>0</v>
      </c>
      <c r="E691" s="248">
        <v>0</v>
      </c>
      <c r="F691" s="248">
        <v>0</v>
      </c>
      <c r="G691" s="248">
        <v>0</v>
      </c>
      <c r="H691" s="248">
        <v>0</v>
      </c>
      <c r="I691" s="248">
        <v>0</v>
      </c>
      <c r="J691" s="248">
        <v>0</v>
      </c>
      <c r="K691" s="248">
        <v>0</v>
      </c>
      <c r="L691" s="248">
        <v>0</v>
      </c>
      <c r="M691" s="248">
        <v>0</v>
      </c>
      <c r="N691" s="248">
        <v>0</v>
      </c>
      <c r="O691" s="248">
        <v>0</v>
      </c>
      <c r="P691" s="248">
        <v>0</v>
      </c>
      <c r="Q691" s="248">
        <v>0</v>
      </c>
      <c r="R691" s="248">
        <v>0</v>
      </c>
      <c r="S691" s="248">
        <v>0</v>
      </c>
      <c r="T691" s="248">
        <v>0</v>
      </c>
      <c r="U691" s="248">
        <v>0</v>
      </c>
      <c r="V691" s="248">
        <v>0</v>
      </c>
      <c r="W691" s="248">
        <v>0</v>
      </c>
      <c r="X691" s="248">
        <v>0</v>
      </c>
      <c r="Y691" s="248">
        <v>0</v>
      </c>
      <c r="Z691" s="248">
        <v>0</v>
      </c>
      <c r="AA691" s="248">
        <v>0</v>
      </c>
      <c r="AB691" s="248">
        <v>0</v>
      </c>
      <c r="AC691" s="248">
        <v>0</v>
      </c>
      <c r="AD691" s="248">
        <v>0</v>
      </c>
      <c r="AE691" s="248">
        <v>0</v>
      </c>
      <c r="AF691" s="248">
        <v>0</v>
      </c>
      <c r="AG691" s="248">
        <v>0</v>
      </c>
      <c r="AH691" s="248">
        <v>0</v>
      </c>
      <c r="AI691" s="248">
        <v>0</v>
      </c>
      <c r="AJ691" s="248">
        <v>0</v>
      </c>
      <c r="AK691" s="248">
        <v>2113355.1595400199</v>
      </c>
      <c r="AL691" s="248">
        <v>2113355.1595400199</v>
      </c>
      <c r="AM691" s="248">
        <v>2113355.1595400199</v>
      </c>
      <c r="AN691" s="248">
        <v>6340065.4786200598</v>
      </c>
      <c r="AO691" s="248">
        <v>-124743.386396455</v>
      </c>
      <c r="AP691" s="248">
        <v>-124743.386396455</v>
      </c>
      <c r="AQ691" s="248">
        <v>-124743.386396455</v>
      </c>
      <c r="AR691" s="248">
        <v>-136391.15529923001</v>
      </c>
      <c r="AS691" s="248">
        <v>-136391.15529923001</v>
      </c>
      <c r="AT691" s="248">
        <v>-136391.15529923001</v>
      </c>
      <c r="AU691" s="248">
        <v>-176173.46764167899</v>
      </c>
      <c r="AV691" s="248">
        <v>-176173.46764167899</v>
      </c>
      <c r="AW691" s="248">
        <v>-176173.46764168001</v>
      </c>
      <c r="AX691" s="248">
        <v>-114526.47168988</v>
      </c>
      <c r="AY691" s="248">
        <v>-114526.47168988</v>
      </c>
      <c r="AZ691" s="248">
        <v>-114526.47168988</v>
      </c>
      <c r="BA691" s="248">
        <v>-1655503.4430817401</v>
      </c>
      <c r="BB691" s="248">
        <v>-66862.522670053993</v>
      </c>
      <c r="BC691" s="248">
        <v>-66862.522670053993</v>
      </c>
      <c r="BD691" s="248">
        <v>-66862.522670054095</v>
      </c>
      <c r="BE691" s="248">
        <v>-107107.34714915301</v>
      </c>
      <c r="BF691" s="248">
        <v>-107107.34714915301</v>
      </c>
      <c r="BG691" s="248">
        <v>-107107.34714915301</v>
      </c>
      <c r="BH691" s="248">
        <v>-144231.288142081</v>
      </c>
      <c r="BI691" s="248">
        <v>-144231.288142081</v>
      </c>
      <c r="BJ691" s="248">
        <v>-144231.288142081</v>
      </c>
      <c r="BK691" s="248">
        <v>-86930.719755349899</v>
      </c>
      <c r="BL691" s="248">
        <v>-86930.719755349899</v>
      </c>
      <c r="BM691" s="248">
        <v>-86930.719755349593</v>
      </c>
      <c r="BN691" s="248">
        <v>-1215395.63314991</v>
      </c>
      <c r="BO691" s="248">
        <v>-50767.137697365702</v>
      </c>
      <c r="BP691" s="248">
        <v>-50767.137697365702</v>
      </c>
      <c r="BQ691" s="248">
        <v>-50767.137697365702</v>
      </c>
      <c r="BR691" s="248">
        <v>-88546.385480730794</v>
      </c>
      <c r="BS691" s="248">
        <v>-88546.385480730794</v>
      </c>
      <c r="BT691" s="248">
        <v>-88546.385480730707</v>
      </c>
      <c r="BU691" s="248">
        <v>-120800.706068823</v>
      </c>
      <c r="BV691" s="248">
        <v>-120800.706068823</v>
      </c>
      <c r="BW691" s="248">
        <v>-120800.706068823</v>
      </c>
      <c r="BX691" s="248">
        <v>-69833.514192080896</v>
      </c>
      <c r="BY691" s="248">
        <v>-69833.514192080998</v>
      </c>
      <c r="BZ691" s="248">
        <v>-69833.514192080693</v>
      </c>
      <c r="CA691" s="248">
        <v>-989843.23031700205</v>
      </c>
      <c r="CB691" s="248">
        <v>-44351.870426795198</v>
      </c>
      <c r="CC691" s="248">
        <v>-44351.870426795198</v>
      </c>
      <c r="CD691" s="248">
        <v>-44351.870426765403</v>
      </c>
      <c r="CE691" s="248">
        <v>-79158.901652685498</v>
      </c>
      <c r="CF691" s="248">
        <v>-79158.901652685498</v>
      </c>
      <c r="CG691" s="248">
        <v>-79158.901652602202</v>
      </c>
      <c r="CH691" s="248">
        <v>-106988.269258613</v>
      </c>
      <c r="CI691" s="248">
        <v>-106988.269258613</v>
      </c>
      <c r="CJ691" s="248">
        <v>-106988.269258466</v>
      </c>
      <c r="CK691" s="248">
        <v>-57623.338685828901</v>
      </c>
      <c r="CL691" s="248">
        <v>-57623.338685828901</v>
      </c>
      <c r="CM691" s="248">
        <v>-57623.338685829003</v>
      </c>
      <c r="CN691" s="248">
        <v>-864367.14007150999</v>
      </c>
      <c r="CO691" s="248">
        <v>-34644.981789477999</v>
      </c>
      <c r="CP691" s="248">
        <v>-34644.981789477999</v>
      </c>
      <c r="CQ691" s="248">
        <v>-34644.981789625199</v>
      </c>
      <c r="CR691" s="248">
        <v>-70053.149380901203</v>
      </c>
      <c r="CS691" s="248">
        <v>-70053.149380901203</v>
      </c>
      <c r="CT691" s="248">
        <v>-70053.1493811127</v>
      </c>
      <c r="CU691" s="248">
        <v>-100001.756665095</v>
      </c>
      <c r="CV691" s="248">
        <v>-100001.756665095</v>
      </c>
      <c r="CW691" s="248">
        <v>-100001.756665753</v>
      </c>
      <c r="CX691" s="248">
        <v>-51675.375571618402</v>
      </c>
      <c r="CY691" s="248">
        <v>-51675.375571618402</v>
      </c>
      <c r="CZ691" s="248">
        <v>-51675.375571618497</v>
      </c>
      <c r="DA691" s="248">
        <v>-769125.79022229603</v>
      </c>
    </row>
    <row r="692" spans="1:105">
      <c r="A692" s="245" t="s">
        <v>1734</v>
      </c>
    </row>
    <row r="693" spans="1:105">
      <c r="A693" s="242" t="s">
        <v>1709</v>
      </c>
      <c r="B693" s="236">
        <v>0</v>
      </c>
      <c r="C693" s="236">
        <v>0</v>
      </c>
      <c r="D693" s="236">
        <v>0</v>
      </c>
      <c r="E693" s="236">
        <v>0</v>
      </c>
      <c r="F693" s="236">
        <v>0</v>
      </c>
      <c r="G693" s="236">
        <v>0</v>
      </c>
      <c r="H693" s="236">
        <v>0</v>
      </c>
      <c r="I693" s="236">
        <v>0</v>
      </c>
      <c r="J693" s="236">
        <v>0</v>
      </c>
      <c r="K693" s="236">
        <v>0</v>
      </c>
      <c r="L693" s="236">
        <v>0</v>
      </c>
      <c r="M693" s="236">
        <v>0</v>
      </c>
      <c r="N693" s="236">
        <v>0</v>
      </c>
      <c r="O693" s="236">
        <v>0</v>
      </c>
      <c r="P693" s="236">
        <v>0</v>
      </c>
      <c r="Q693" s="236">
        <v>0</v>
      </c>
      <c r="R693" s="236">
        <v>0</v>
      </c>
      <c r="S693" s="236">
        <v>0</v>
      </c>
      <c r="T693" s="236">
        <v>0</v>
      </c>
      <c r="U693" s="236">
        <v>0</v>
      </c>
      <c r="V693" s="236">
        <v>0</v>
      </c>
      <c r="W693" s="236">
        <v>0</v>
      </c>
      <c r="X693" s="236">
        <v>0</v>
      </c>
      <c r="Y693" s="236">
        <v>0</v>
      </c>
      <c r="Z693" s="236">
        <v>0</v>
      </c>
      <c r="AA693" s="236">
        <v>0</v>
      </c>
      <c r="AB693" s="236">
        <v>0</v>
      </c>
      <c r="AC693" s="236">
        <v>0</v>
      </c>
      <c r="AD693" s="236">
        <v>-334083</v>
      </c>
      <c r="AE693" s="236">
        <v>-421581</v>
      </c>
      <c r="AF693" s="236">
        <v>-119989</v>
      </c>
      <c r="AG693" s="236">
        <v>-572052</v>
      </c>
      <c r="AH693" s="236">
        <v>-1088239</v>
      </c>
      <c r="AI693" s="236">
        <v>-605068</v>
      </c>
      <c r="AJ693" s="236">
        <v>286186</v>
      </c>
      <c r="AK693" s="236">
        <v>957291.12679320702</v>
      </c>
      <c r="AL693" s="236">
        <v>-138670.81191970201</v>
      </c>
      <c r="AM693" s="236">
        <v>-138670.81191970201</v>
      </c>
      <c r="AN693" s="236">
        <v>-2174876.4970461898</v>
      </c>
      <c r="AO693" s="236">
        <v>-296559.75608489901</v>
      </c>
      <c r="AP693" s="236">
        <v>-296559.75608489901</v>
      </c>
      <c r="AQ693" s="236">
        <v>-296559.75608489901</v>
      </c>
      <c r="AR693" s="236">
        <v>-296559.75608489901</v>
      </c>
      <c r="AS693" s="236">
        <v>-296559.75608489901</v>
      </c>
      <c r="AT693" s="236">
        <v>-296559.75608489901</v>
      </c>
      <c r="AU693" s="236">
        <v>-296559.75608489901</v>
      </c>
      <c r="AV693" s="236">
        <v>-296559.75608489901</v>
      </c>
      <c r="AW693" s="236">
        <v>-296559.75608489901</v>
      </c>
      <c r="AX693" s="236">
        <v>-296559.75608489901</v>
      </c>
      <c r="AY693" s="236">
        <v>-296559.75608489901</v>
      </c>
      <c r="AZ693" s="236">
        <v>-296559.75608489901</v>
      </c>
      <c r="BA693" s="236">
        <v>-3558717.07301878</v>
      </c>
      <c r="BB693" s="236">
        <v>-189345.66969574901</v>
      </c>
      <c r="BC693" s="236">
        <v>-189345.66969574901</v>
      </c>
      <c r="BD693" s="236">
        <v>-189345.66969574901</v>
      </c>
      <c r="BE693" s="236">
        <v>-189345.66969574901</v>
      </c>
      <c r="BF693" s="236">
        <v>-189345.66969574901</v>
      </c>
      <c r="BG693" s="236">
        <v>-189345.66969574901</v>
      </c>
      <c r="BH693" s="236">
        <v>-189345.66969574901</v>
      </c>
      <c r="BI693" s="236">
        <v>-189345.66969574901</v>
      </c>
      <c r="BJ693" s="236">
        <v>-189345.66969574901</v>
      </c>
      <c r="BK693" s="236">
        <v>-189345.66969574901</v>
      </c>
      <c r="BL693" s="236">
        <v>-189345.66969574901</v>
      </c>
      <c r="BM693" s="236">
        <v>-189345.66969574901</v>
      </c>
      <c r="BN693" s="236">
        <v>-2272148.0363489799</v>
      </c>
      <c r="BO693" s="236">
        <v>-140271.67624556401</v>
      </c>
      <c r="BP693" s="236">
        <v>-140271.67624556401</v>
      </c>
      <c r="BQ693" s="236">
        <v>-140271.67624556401</v>
      </c>
      <c r="BR693" s="236">
        <v>-140271.67624556401</v>
      </c>
      <c r="BS693" s="236">
        <v>-140271.67624556401</v>
      </c>
      <c r="BT693" s="236">
        <v>-140271.67624556401</v>
      </c>
      <c r="BU693" s="236">
        <v>-140271.67624556401</v>
      </c>
      <c r="BV693" s="236">
        <v>-140271.67624556401</v>
      </c>
      <c r="BW693" s="236">
        <v>-140271.67624556401</v>
      </c>
      <c r="BX693" s="236">
        <v>-140271.67624556401</v>
      </c>
      <c r="BY693" s="236">
        <v>-140271.67624556401</v>
      </c>
      <c r="BZ693" s="236">
        <v>-140271.67624556401</v>
      </c>
      <c r="CA693" s="236">
        <v>-1683260.11494676</v>
      </c>
      <c r="CB693" s="236">
        <v>-105702.790674483</v>
      </c>
      <c r="CC693" s="236">
        <v>-105702.790674483</v>
      </c>
      <c r="CD693" s="236">
        <v>-105702.790674483</v>
      </c>
      <c r="CE693" s="236">
        <v>-105702.790674483</v>
      </c>
      <c r="CF693" s="236">
        <v>-105702.790674483</v>
      </c>
      <c r="CG693" s="236">
        <v>-105702.790674483</v>
      </c>
      <c r="CH693" s="236">
        <v>-105702.790674483</v>
      </c>
      <c r="CI693" s="236">
        <v>-105702.790674483</v>
      </c>
      <c r="CJ693" s="236">
        <v>-105702.790674483</v>
      </c>
      <c r="CK693" s="236">
        <v>-105702.790674483</v>
      </c>
      <c r="CL693" s="236">
        <v>-105702.790674483</v>
      </c>
      <c r="CM693" s="236">
        <v>-105702.790674483</v>
      </c>
      <c r="CN693" s="236">
        <v>-1268433.4880937899</v>
      </c>
      <c r="CO693" s="236">
        <v>-101542.408654999</v>
      </c>
      <c r="CP693" s="236">
        <v>-101542.408654999</v>
      </c>
      <c r="CQ693" s="236">
        <v>-101542.408654999</v>
      </c>
      <c r="CR693" s="236">
        <v>-101542.408654999</v>
      </c>
      <c r="CS693" s="236">
        <v>-101542.408654999</v>
      </c>
      <c r="CT693" s="236">
        <v>-101542.408654999</v>
      </c>
      <c r="CU693" s="236">
        <v>-101542.408654999</v>
      </c>
      <c r="CV693" s="236">
        <v>-101542.408654999</v>
      </c>
      <c r="CW693" s="236">
        <v>-101542.408654999</v>
      </c>
      <c r="CX693" s="236">
        <v>-101542.408654999</v>
      </c>
      <c r="CY693" s="236">
        <v>-101542.408654999</v>
      </c>
      <c r="CZ693" s="236">
        <v>-101542.408654999</v>
      </c>
      <c r="DA693" s="236">
        <v>-1218508.9038599799</v>
      </c>
    </row>
    <row r="694" spans="1:105">
      <c r="A694" s="242" t="s">
        <v>1710</v>
      </c>
      <c r="B694" s="236">
        <v>0</v>
      </c>
      <c r="C694" s="236">
        <v>0</v>
      </c>
      <c r="D694" s="236">
        <v>0</v>
      </c>
      <c r="E694" s="236">
        <v>0</v>
      </c>
      <c r="F694" s="236">
        <v>0</v>
      </c>
      <c r="G694" s="236">
        <v>0</v>
      </c>
      <c r="H694" s="236">
        <v>0</v>
      </c>
      <c r="I694" s="236">
        <v>0</v>
      </c>
      <c r="J694" s="236">
        <v>0</v>
      </c>
      <c r="K694" s="236">
        <v>0</v>
      </c>
      <c r="L694" s="236">
        <v>0</v>
      </c>
      <c r="M694" s="236">
        <v>0</v>
      </c>
      <c r="N694" s="236">
        <v>0</v>
      </c>
      <c r="O694" s="236">
        <v>0</v>
      </c>
      <c r="P694" s="236">
        <v>0</v>
      </c>
      <c r="Q694" s="236">
        <v>0</v>
      </c>
      <c r="R694" s="236">
        <v>0</v>
      </c>
      <c r="S694" s="236">
        <v>0</v>
      </c>
      <c r="T694" s="236">
        <v>0</v>
      </c>
      <c r="U694" s="236">
        <v>0</v>
      </c>
      <c r="V694" s="236">
        <v>0</v>
      </c>
      <c r="W694" s="236">
        <v>0</v>
      </c>
      <c r="X694" s="236">
        <v>0</v>
      </c>
      <c r="Y694" s="236">
        <v>0</v>
      </c>
      <c r="Z694" s="236">
        <v>0</v>
      </c>
      <c r="AA694" s="236">
        <v>0</v>
      </c>
      <c r="AB694" s="236">
        <v>0</v>
      </c>
      <c r="AC694" s="236">
        <v>0</v>
      </c>
      <c r="AD694" s="236">
        <v>0</v>
      </c>
      <c r="AE694" s="236">
        <v>0</v>
      </c>
      <c r="AF694" s="236">
        <v>0</v>
      </c>
      <c r="AG694" s="236">
        <v>0</v>
      </c>
      <c r="AH694" s="236">
        <v>0</v>
      </c>
      <c r="AI694" s="236">
        <v>0</v>
      </c>
      <c r="AJ694" s="236">
        <v>0</v>
      </c>
      <c r="AK694" s="236">
        <v>0</v>
      </c>
      <c r="AL694" s="236">
        <v>0</v>
      </c>
      <c r="AM694" s="236">
        <v>0</v>
      </c>
      <c r="AN694" s="236">
        <v>0</v>
      </c>
      <c r="AO694" s="236">
        <v>0</v>
      </c>
      <c r="AP694" s="236">
        <v>0</v>
      </c>
      <c r="AQ694" s="236">
        <v>0</v>
      </c>
      <c r="AR694" s="236">
        <v>0</v>
      </c>
      <c r="AS694" s="236">
        <v>0</v>
      </c>
      <c r="AT694" s="236">
        <v>0</v>
      </c>
      <c r="AU694" s="236">
        <v>0</v>
      </c>
      <c r="AV694" s="236">
        <v>0</v>
      </c>
      <c r="AW694" s="236">
        <v>0</v>
      </c>
      <c r="AX694" s="236">
        <v>0</v>
      </c>
      <c r="AY694" s="236">
        <v>0</v>
      </c>
      <c r="AZ694" s="236">
        <v>0</v>
      </c>
      <c r="BA694" s="236">
        <v>0</v>
      </c>
      <c r="BB694" s="236">
        <v>0</v>
      </c>
      <c r="BC694" s="236">
        <v>0</v>
      </c>
      <c r="BD694" s="236">
        <v>0</v>
      </c>
      <c r="BE694" s="236">
        <v>0</v>
      </c>
      <c r="BF694" s="236">
        <v>0</v>
      </c>
      <c r="BG694" s="236">
        <v>0</v>
      </c>
      <c r="BH694" s="236">
        <v>0</v>
      </c>
      <c r="BI694" s="236">
        <v>0</v>
      </c>
      <c r="BJ694" s="236">
        <v>0</v>
      </c>
      <c r="BK694" s="236">
        <v>0</v>
      </c>
      <c r="BL694" s="236">
        <v>0</v>
      </c>
      <c r="BM694" s="236">
        <v>0</v>
      </c>
      <c r="BN694" s="236">
        <v>0</v>
      </c>
      <c r="BO694" s="236">
        <v>0</v>
      </c>
      <c r="BP694" s="236">
        <v>0</v>
      </c>
      <c r="BQ694" s="236">
        <v>0</v>
      </c>
      <c r="BR694" s="236">
        <v>0</v>
      </c>
      <c r="BS694" s="236">
        <v>0</v>
      </c>
      <c r="BT694" s="236">
        <v>0</v>
      </c>
      <c r="BU694" s="236">
        <v>0</v>
      </c>
      <c r="BV694" s="236">
        <v>0</v>
      </c>
      <c r="BW694" s="236">
        <v>0</v>
      </c>
      <c r="BX694" s="236">
        <v>0</v>
      </c>
      <c r="BY694" s="236">
        <v>0</v>
      </c>
      <c r="BZ694" s="236">
        <v>0</v>
      </c>
      <c r="CA694" s="236">
        <v>0</v>
      </c>
      <c r="CB694" s="236">
        <v>0</v>
      </c>
      <c r="CC694" s="236">
        <v>0</v>
      </c>
      <c r="CD694" s="236">
        <v>0</v>
      </c>
      <c r="CE694" s="236">
        <v>0</v>
      </c>
      <c r="CF694" s="236">
        <v>0</v>
      </c>
      <c r="CG694" s="236">
        <v>0</v>
      </c>
      <c r="CH694" s="236">
        <v>0</v>
      </c>
      <c r="CI694" s="236">
        <v>0</v>
      </c>
      <c r="CJ694" s="236">
        <v>0</v>
      </c>
      <c r="CK694" s="236">
        <v>0</v>
      </c>
      <c r="CL694" s="236">
        <v>0</v>
      </c>
      <c r="CM694" s="236">
        <v>0</v>
      </c>
      <c r="CN694" s="236">
        <v>0</v>
      </c>
      <c r="CO694" s="236">
        <v>0</v>
      </c>
      <c r="CP694" s="236">
        <v>0</v>
      </c>
      <c r="CQ694" s="236">
        <v>0</v>
      </c>
      <c r="CR694" s="236">
        <v>0</v>
      </c>
      <c r="CS694" s="236">
        <v>0</v>
      </c>
      <c r="CT694" s="236">
        <v>0</v>
      </c>
      <c r="CU694" s="236">
        <v>0</v>
      </c>
      <c r="CV694" s="236">
        <v>0</v>
      </c>
      <c r="CW694" s="236">
        <v>0</v>
      </c>
      <c r="CX694" s="236">
        <v>0</v>
      </c>
      <c r="CY694" s="236">
        <v>0</v>
      </c>
      <c r="CZ694" s="236">
        <v>0</v>
      </c>
      <c r="DA694" s="236">
        <v>0</v>
      </c>
    </row>
    <row r="695" spans="1:105">
      <c r="A695" s="242" t="s">
        <v>1711</v>
      </c>
      <c r="B695" s="236">
        <v>0</v>
      </c>
      <c r="C695" s="236">
        <v>0</v>
      </c>
      <c r="D695" s="236">
        <v>0</v>
      </c>
      <c r="E695" s="236">
        <v>0</v>
      </c>
      <c r="F695" s="236">
        <v>0</v>
      </c>
      <c r="G695" s="236">
        <v>0</v>
      </c>
      <c r="H695" s="236">
        <v>0</v>
      </c>
      <c r="I695" s="236">
        <v>0</v>
      </c>
      <c r="J695" s="236">
        <v>0</v>
      </c>
      <c r="K695" s="236">
        <v>0</v>
      </c>
      <c r="L695" s="236">
        <v>0</v>
      </c>
      <c r="M695" s="236">
        <v>0</v>
      </c>
      <c r="N695" s="236">
        <v>0</v>
      </c>
      <c r="O695" s="236">
        <v>0</v>
      </c>
      <c r="P695" s="236">
        <v>0</v>
      </c>
      <c r="Q695" s="236">
        <v>0</v>
      </c>
      <c r="R695" s="236">
        <v>0</v>
      </c>
      <c r="S695" s="236">
        <v>0</v>
      </c>
      <c r="T695" s="236">
        <v>0</v>
      </c>
      <c r="U695" s="236">
        <v>0</v>
      </c>
      <c r="V695" s="236">
        <v>0</v>
      </c>
      <c r="W695" s="236">
        <v>0</v>
      </c>
      <c r="X695" s="236">
        <v>0</v>
      </c>
      <c r="Y695" s="236">
        <v>0</v>
      </c>
      <c r="Z695" s="236">
        <v>0</v>
      </c>
      <c r="AA695" s="236">
        <v>0</v>
      </c>
      <c r="AB695" s="236">
        <v>0</v>
      </c>
      <c r="AC695" s="236">
        <v>0</v>
      </c>
      <c r="AD695" s="236">
        <v>0</v>
      </c>
      <c r="AE695" s="236">
        <v>0</v>
      </c>
      <c r="AF695" s="236">
        <v>0</v>
      </c>
      <c r="AG695" s="236">
        <v>0</v>
      </c>
      <c r="AH695" s="236">
        <v>0</v>
      </c>
      <c r="AI695" s="236">
        <v>0</v>
      </c>
      <c r="AJ695" s="236">
        <v>0</v>
      </c>
      <c r="AK695" s="236">
        <v>-7765410.1593001001</v>
      </c>
      <c r="AL695" s="236">
        <v>-970676.26991251297</v>
      </c>
      <c r="AM695" s="236">
        <v>-970676.26991251297</v>
      </c>
      <c r="AN695" s="236">
        <v>-9706762.6991251204</v>
      </c>
      <c r="AO695" s="236">
        <v>0</v>
      </c>
      <c r="AP695" s="236">
        <v>0</v>
      </c>
      <c r="AQ695" s="236">
        <v>0</v>
      </c>
      <c r="AR695" s="236">
        <v>0</v>
      </c>
      <c r="AS695" s="236">
        <v>0</v>
      </c>
      <c r="AT695" s="236">
        <v>0</v>
      </c>
      <c r="AU695" s="236">
        <v>0</v>
      </c>
      <c r="AV695" s="236">
        <v>0</v>
      </c>
      <c r="AW695" s="236">
        <v>0</v>
      </c>
      <c r="AX695" s="236">
        <v>0</v>
      </c>
      <c r="AY695" s="236">
        <v>0</v>
      </c>
      <c r="AZ695" s="236">
        <v>0</v>
      </c>
      <c r="BA695" s="236">
        <v>0</v>
      </c>
      <c r="BB695" s="236">
        <v>0</v>
      </c>
      <c r="BC695" s="236">
        <v>0</v>
      </c>
      <c r="BD695" s="236">
        <v>0</v>
      </c>
      <c r="BE695" s="236">
        <v>0</v>
      </c>
      <c r="BF695" s="236">
        <v>0</v>
      </c>
      <c r="BG695" s="236">
        <v>0</v>
      </c>
      <c r="BH695" s="236">
        <v>0</v>
      </c>
      <c r="BI695" s="236">
        <v>0</v>
      </c>
      <c r="BJ695" s="236">
        <v>0</v>
      </c>
      <c r="BK695" s="236">
        <v>0</v>
      </c>
      <c r="BL695" s="236">
        <v>0</v>
      </c>
      <c r="BM695" s="236">
        <v>0</v>
      </c>
      <c r="BN695" s="236">
        <v>0</v>
      </c>
      <c r="BO695" s="236">
        <v>0</v>
      </c>
      <c r="BP695" s="236">
        <v>0</v>
      </c>
      <c r="BQ695" s="236">
        <v>0</v>
      </c>
      <c r="BR695" s="236">
        <v>0</v>
      </c>
      <c r="BS695" s="236">
        <v>0</v>
      </c>
      <c r="BT695" s="236">
        <v>0</v>
      </c>
      <c r="BU695" s="236">
        <v>0</v>
      </c>
      <c r="BV695" s="236">
        <v>0</v>
      </c>
      <c r="BW695" s="236">
        <v>0</v>
      </c>
      <c r="BX695" s="236">
        <v>0</v>
      </c>
      <c r="BY695" s="236">
        <v>0</v>
      </c>
      <c r="BZ695" s="236">
        <v>0</v>
      </c>
      <c r="CA695" s="236">
        <v>0</v>
      </c>
      <c r="CB695" s="236">
        <v>0</v>
      </c>
      <c r="CC695" s="236">
        <v>0</v>
      </c>
      <c r="CD695" s="236">
        <v>0</v>
      </c>
      <c r="CE695" s="236">
        <v>0</v>
      </c>
      <c r="CF695" s="236">
        <v>0</v>
      </c>
      <c r="CG695" s="236">
        <v>0</v>
      </c>
      <c r="CH695" s="236">
        <v>0</v>
      </c>
      <c r="CI695" s="236">
        <v>0</v>
      </c>
      <c r="CJ695" s="236">
        <v>0</v>
      </c>
      <c r="CK695" s="236">
        <v>0</v>
      </c>
      <c r="CL695" s="236">
        <v>0</v>
      </c>
      <c r="CM695" s="236">
        <v>0</v>
      </c>
      <c r="CN695" s="236">
        <v>0</v>
      </c>
      <c r="CO695" s="236">
        <v>0</v>
      </c>
      <c r="CP695" s="236">
        <v>0</v>
      </c>
      <c r="CQ695" s="236">
        <v>0</v>
      </c>
      <c r="CR695" s="236">
        <v>0</v>
      </c>
      <c r="CS695" s="236">
        <v>0</v>
      </c>
      <c r="CT695" s="236">
        <v>0</v>
      </c>
      <c r="CU695" s="236">
        <v>0</v>
      </c>
      <c r="CV695" s="236">
        <v>0</v>
      </c>
      <c r="CW695" s="236">
        <v>0</v>
      </c>
      <c r="CX695" s="236">
        <v>0</v>
      </c>
      <c r="CY695" s="236">
        <v>0</v>
      </c>
      <c r="CZ695" s="236">
        <v>0</v>
      </c>
      <c r="DA695" s="236">
        <v>0</v>
      </c>
    </row>
    <row r="696" spans="1:105">
      <c r="A696" s="242" t="s">
        <v>1712</v>
      </c>
      <c r="B696" s="236">
        <v>0</v>
      </c>
      <c r="C696" s="236">
        <v>0</v>
      </c>
      <c r="D696" s="236">
        <v>0</v>
      </c>
      <c r="E696" s="236">
        <v>0</v>
      </c>
      <c r="F696" s="236">
        <v>0</v>
      </c>
      <c r="G696" s="236">
        <v>0</v>
      </c>
      <c r="H696" s="236">
        <v>0</v>
      </c>
      <c r="I696" s="236">
        <v>0</v>
      </c>
      <c r="J696" s="236">
        <v>0</v>
      </c>
      <c r="K696" s="236">
        <v>0</v>
      </c>
      <c r="L696" s="236">
        <v>0</v>
      </c>
      <c r="M696" s="236">
        <v>0</v>
      </c>
      <c r="N696" s="236">
        <v>0</v>
      </c>
      <c r="O696" s="236">
        <v>0</v>
      </c>
      <c r="P696" s="236">
        <v>0</v>
      </c>
      <c r="Q696" s="236">
        <v>0</v>
      </c>
      <c r="R696" s="236">
        <v>0</v>
      </c>
      <c r="S696" s="236">
        <v>0</v>
      </c>
      <c r="T696" s="236">
        <v>0</v>
      </c>
      <c r="U696" s="236">
        <v>0</v>
      </c>
      <c r="V696" s="236">
        <v>0</v>
      </c>
      <c r="W696" s="236">
        <v>0</v>
      </c>
      <c r="X696" s="236">
        <v>0</v>
      </c>
      <c r="Y696" s="236">
        <v>0</v>
      </c>
      <c r="Z696" s="236">
        <v>0</v>
      </c>
      <c r="AA696" s="236">
        <v>0</v>
      </c>
      <c r="AB696" s="236">
        <v>0</v>
      </c>
      <c r="AC696" s="236">
        <v>0</v>
      </c>
      <c r="AD696" s="236">
        <v>0</v>
      </c>
      <c r="AE696" s="236">
        <v>0</v>
      </c>
      <c r="AF696" s="236">
        <v>0</v>
      </c>
      <c r="AG696" s="236">
        <v>0</v>
      </c>
      <c r="AH696" s="236">
        <v>0</v>
      </c>
      <c r="AI696" s="236">
        <v>0</v>
      </c>
      <c r="AJ696" s="236">
        <v>0</v>
      </c>
      <c r="AK696" s="236">
        <v>0</v>
      </c>
      <c r="AL696" s="236">
        <v>0</v>
      </c>
      <c r="AM696" s="236">
        <v>0</v>
      </c>
      <c r="AN696" s="236">
        <v>0</v>
      </c>
      <c r="AO696" s="236">
        <v>0</v>
      </c>
      <c r="AP696" s="236">
        <v>0</v>
      </c>
      <c r="AQ696" s="236">
        <v>0</v>
      </c>
      <c r="AR696" s="236">
        <v>0</v>
      </c>
      <c r="AS696" s="236">
        <v>0</v>
      </c>
      <c r="AT696" s="236">
        <v>0</v>
      </c>
      <c r="AU696" s="236">
        <v>0</v>
      </c>
      <c r="AV696" s="236">
        <v>0</v>
      </c>
      <c r="AW696" s="236">
        <v>0</v>
      </c>
      <c r="AX696" s="236">
        <v>0</v>
      </c>
      <c r="AY696" s="236">
        <v>0</v>
      </c>
      <c r="AZ696" s="236">
        <v>0</v>
      </c>
      <c r="BA696" s="236">
        <v>0</v>
      </c>
      <c r="BB696" s="236">
        <v>0</v>
      </c>
      <c r="BC696" s="236">
        <v>0</v>
      </c>
      <c r="BD696" s="236">
        <v>0</v>
      </c>
      <c r="BE696" s="236">
        <v>0</v>
      </c>
      <c r="BF696" s="236">
        <v>0</v>
      </c>
      <c r="BG696" s="236">
        <v>0</v>
      </c>
      <c r="BH696" s="236">
        <v>0</v>
      </c>
      <c r="BI696" s="236">
        <v>0</v>
      </c>
      <c r="BJ696" s="236">
        <v>0</v>
      </c>
      <c r="BK696" s="236">
        <v>0</v>
      </c>
      <c r="BL696" s="236">
        <v>0</v>
      </c>
      <c r="BM696" s="236">
        <v>0</v>
      </c>
      <c r="BN696" s="236">
        <v>0</v>
      </c>
      <c r="BO696" s="236">
        <v>0</v>
      </c>
      <c r="BP696" s="236">
        <v>0</v>
      </c>
      <c r="BQ696" s="236">
        <v>0</v>
      </c>
      <c r="BR696" s="236">
        <v>0</v>
      </c>
      <c r="BS696" s="236">
        <v>0</v>
      </c>
      <c r="BT696" s="236">
        <v>0</v>
      </c>
      <c r="BU696" s="236">
        <v>0</v>
      </c>
      <c r="BV696" s="236">
        <v>0</v>
      </c>
      <c r="BW696" s="236">
        <v>0</v>
      </c>
      <c r="BX696" s="236">
        <v>0</v>
      </c>
      <c r="BY696" s="236">
        <v>0</v>
      </c>
      <c r="BZ696" s="236">
        <v>0</v>
      </c>
      <c r="CA696" s="236">
        <v>0</v>
      </c>
      <c r="CB696" s="236">
        <v>0</v>
      </c>
      <c r="CC696" s="236">
        <v>0</v>
      </c>
      <c r="CD696" s="236">
        <v>0</v>
      </c>
      <c r="CE696" s="236">
        <v>0</v>
      </c>
      <c r="CF696" s="236">
        <v>0</v>
      </c>
      <c r="CG696" s="236">
        <v>0</v>
      </c>
      <c r="CH696" s="236">
        <v>0</v>
      </c>
      <c r="CI696" s="236">
        <v>0</v>
      </c>
      <c r="CJ696" s="236">
        <v>0</v>
      </c>
      <c r="CK696" s="236">
        <v>0</v>
      </c>
      <c r="CL696" s="236">
        <v>0</v>
      </c>
      <c r="CM696" s="236">
        <v>0</v>
      </c>
      <c r="CN696" s="236">
        <v>0</v>
      </c>
      <c r="CO696" s="236">
        <v>0</v>
      </c>
      <c r="CP696" s="236">
        <v>0</v>
      </c>
      <c r="CQ696" s="236">
        <v>0</v>
      </c>
      <c r="CR696" s="236">
        <v>0</v>
      </c>
      <c r="CS696" s="236">
        <v>0</v>
      </c>
      <c r="CT696" s="236">
        <v>0</v>
      </c>
      <c r="CU696" s="236">
        <v>0</v>
      </c>
      <c r="CV696" s="236">
        <v>0</v>
      </c>
      <c r="CW696" s="236">
        <v>0</v>
      </c>
      <c r="CX696" s="236">
        <v>0</v>
      </c>
      <c r="CY696" s="236">
        <v>0</v>
      </c>
      <c r="CZ696" s="236">
        <v>0</v>
      </c>
      <c r="DA696" s="236">
        <v>0</v>
      </c>
    </row>
    <row r="697" spans="1:105">
      <c r="A697" s="242" t="s">
        <v>1713</v>
      </c>
      <c r="B697" s="236">
        <v>0</v>
      </c>
      <c r="C697" s="236">
        <v>0</v>
      </c>
      <c r="D697" s="236">
        <v>0</v>
      </c>
      <c r="E697" s="236">
        <v>0</v>
      </c>
      <c r="F697" s="236">
        <v>0</v>
      </c>
      <c r="G697" s="236">
        <v>0</v>
      </c>
      <c r="H697" s="236">
        <v>0</v>
      </c>
      <c r="I697" s="236">
        <v>0</v>
      </c>
      <c r="J697" s="236">
        <v>0</v>
      </c>
      <c r="K697" s="236">
        <v>0</v>
      </c>
      <c r="L697" s="236">
        <v>0</v>
      </c>
      <c r="M697" s="236">
        <v>0</v>
      </c>
      <c r="N697" s="236">
        <v>0</v>
      </c>
      <c r="O697" s="236">
        <v>0</v>
      </c>
      <c r="P697" s="236">
        <v>0</v>
      </c>
      <c r="Q697" s="236">
        <v>0</v>
      </c>
      <c r="R697" s="236">
        <v>0</v>
      </c>
      <c r="S697" s="236">
        <v>0</v>
      </c>
      <c r="T697" s="236">
        <v>0</v>
      </c>
      <c r="U697" s="236">
        <v>0</v>
      </c>
      <c r="V697" s="236">
        <v>0</v>
      </c>
      <c r="W697" s="236">
        <v>0</v>
      </c>
      <c r="X697" s="236">
        <v>0</v>
      </c>
      <c r="Y697" s="236">
        <v>0</v>
      </c>
      <c r="Z697" s="236">
        <v>0</v>
      </c>
      <c r="AA697" s="236">
        <v>0</v>
      </c>
      <c r="AB697" s="236">
        <v>0</v>
      </c>
      <c r="AC697" s="236">
        <v>0</v>
      </c>
      <c r="AD697" s="236">
        <v>105918</v>
      </c>
      <c r="AE697" s="236">
        <v>78232</v>
      </c>
      <c r="AF697" s="236">
        <v>93825</v>
      </c>
      <c r="AG697" s="236">
        <v>284107</v>
      </c>
      <c r="AH697" s="236">
        <v>940451</v>
      </c>
      <c r="AI697" s="236">
        <v>1104892</v>
      </c>
      <c r="AJ697" s="236">
        <v>998440</v>
      </c>
      <c r="AK697" s="236">
        <v>1498811</v>
      </c>
      <c r="AL697" s="236">
        <v>1393526</v>
      </c>
      <c r="AM697" s="236">
        <v>1738862</v>
      </c>
      <c r="AN697" s="236">
        <v>8237064</v>
      </c>
      <c r="AO697" s="236">
        <v>2423947</v>
      </c>
      <c r="AP697" s="236">
        <v>2234792</v>
      </c>
      <c r="AQ697" s="236">
        <v>2133791</v>
      </c>
      <c r="AR697" s="236">
        <v>2002076</v>
      </c>
      <c r="AS697" s="236">
        <v>1921255</v>
      </c>
      <c r="AT697" s="236">
        <v>1814057</v>
      </c>
      <c r="AU697" s="236">
        <v>1725571</v>
      </c>
      <c r="AV697" s="236">
        <v>1674443</v>
      </c>
      <c r="AW697" s="236">
        <v>1572951</v>
      </c>
      <c r="AX697" s="236">
        <v>1531449</v>
      </c>
      <c r="AY697" s="236">
        <v>1461611</v>
      </c>
      <c r="AZ697" s="236">
        <v>1387031</v>
      </c>
      <c r="BA697" s="236">
        <v>21882974</v>
      </c>
      <c r="BB697" s="236">
        <v>1382335</v>
      </c>
      <c r="BC697" s="236">
        <v>1277259</v>
      </c>
      <c r="BD697" s="236">
        <v>1266234</v>
      </c>
      <c r="BE697" s="236">
        <v>1235738</v>
      </c>
      <c r="BF697" s="236">
        <v>1215661</v>
      </c>
      <c r="BG697" s="236">
        <v>1175167</v>
      </c>
      <c r="BH697" s="236">
        <v>1141656</v>
      </c>
      <c r="BI697" s="236">
        <v>1128620</v>
      </c>
      <c r="BJ697" s="236">
        <v>1078804</v>
      </c>
      <c r="BK697" s="236">
        <v>1066064</v>
      </c>
      <c r="BL697" s="236">
        <v>1032466</v>
      </c>
      <c r="BM697" s="236">
        <v>993728</v>
      </c>
      <c r="BN697" s="236">
        <v>13993732</v>
      </c>
      <c r="BO697" s="236">
        <v>1001195</v>
      </c>
      <c r="BP697" s="236">
        <v>935574</v>
      </c>
      <c r="BQ697" s="236">
        <v>936510</v>
      </c>
      <c r="BR697" s="236">
        <v>923794</v>
      </c>
      <c r="BS697" s="236">
        <v>916753</v>
      </c>
      <c r="BT697" s="236">
        <v>894057</v>
      </c>
      <c r="BU697" s="236">
        <v>875843</v>
      </c>
      <c r="BV697" s="236">
        <v>872364</v>
      </c>
      <c r="BW697" s="236">
        <v>840083</v>
      </c>
      <c r="BX697" s="236">
        <v>835503</v>
      </c>
      <c r="BY697" s="236">
        <v>814504</v>
      </c>
      <c r="BZ697" s="236">
        <v>789261</v>
      </c>
      <c r="CA697" s="236">
        <v>10635441</v>
      </c>
      <c r="CB697" s="236">
        <v>799182</v>
      </c>
      <c r="CC697" s="236">
        <v>750952</v>
      </c>
      <c r="CD697" s="236">
        <v>755259</v>
      </c>
      <c r="CE697" s="236">
        <v>749141</v>
      </c>
      <c r="CF697" s="236">
        <v>746763</v>
      </c>
      <c r="CG697" s="236">
        <v>731672</v>
      </c>
      <c r="CH697" s="236">
        <v>720020</v>
      </c>
      <c r="CI697" s="236">
        <v>720082</v>
      </c>
      <c r="CJ697" s="236">
        <v>696335</v>
      </c>
      <c r="CK697" s="236">
        <v>695016</v>
      </c>
      <c r="CL697" s="236">
        <v>680992</v>
      </c>
      <c r="CM697" s="236">
        <v>666804</v>
      </c>
      <c r="CN697" s="236">
        <v>8712218</v>
      </c>
      <c r="CO697" s="236">
        <v>672347</v>
      </c>
      <c r="CP697" s="236">
        <v>642439</v>
      </c>
      <c r="CQ697" s="236">
        <v>644440</v>
      </c>
      <c r="CR697" s="236">
        <v>635588</v>
      </c>
      <c r="CS697" s="236">
        <v>635294</v>
      </c>
      <c r="CT697" s="236">
        <v>624258</v>
      </c>
      <c r="CU697" s="236">
        <v>616078</v>
      </c>
      <c r="CV697" s="236">
        <v>617705</v>
      </c>
      <c r="CW697" s="236">
        <v>598943</v>
      </c>
      <c r="CX697" s="236">
        <v>599170</v>
      </c>
      <c r="CY697" s="236">
        <v>587720</v>
      </c>
      <c r="CZ697" s="236">
        <v>573350</v>
      </c>
      <c r="DA697" s="236">
        <v>7447332</v>
      </c>
    </row>
    <row r="698" spans="1:105">
      <c r="A698" s="242" t="s">
        <v>1714</v>
      </c>
      <c r="B698" s="236">
        <v>0</v>
      </c>
      <c r="C698" s="236">
        <v>0</v>
      </c>
      <c r="D698" s="236">
        <v>0</v>
      </c>
      <c r="E698" s="236">
        <v>0</v>
      </c>
      <c r="F698" s="236">
        <v>0</v>
      </c>
      <c r="G698" s="236">
        <v>0</v>
      </c>
      <c r="H698" s="236">
        <v>0</v>
      </c>
      <c r="I698" s="236">
        <v>0</v>
      </c>
      <c r="J698" s="236">
        <v>0</v>
      </c>
      <c r="K698" s="236">
        <v>0</v>
      </c>
      <c r="L698" s="236">
        <v>0</v>
      </c>
      <c r="M698" s="236">
        <v>0</v>
      </c>
      <c r="N698" s="236">
        <v>0</v>
      </c>
      <c r="O698" s="236">
        <v>0</v>
      </c>
      <c r="P698" s="236">
        <v>0</v>
      </c>
      <c r="Q698" s="236">
        <v>0</v>
      </c>
      <c r="R698" s="236">
        <v>0</v>
      </c>
      <c r="S698" s="236">
        <v>0</v>
      </c>
      <c r="T698" s="236">
        <v>0</v>
      </c>
      <c r="U698" s="236">
        <v>0</v>
      </c>
      <c r="V698" s="236">
        <v>0</v>
      </c>
      <c r="W698" s="236">
        <v>0</v>
      </c>
      <c r="X698" s="236">
        <v>0</v>
      </c>
      <c r="Y698" s="236">
        <v>0</v>
      </c>
      <c r="Z698" s="236">
        <v>0</v>
      </c>
      <c r="AA698" s="236">
        <v>0</v>
      </c>
      <c r="AB698" s="236">
        <v>0</v>
      </c>
      <c r="AC698" s="236">
        <v>0</v>
      </c>
      <c r="AD698" s="236">
        <v>-8799474</v>
      </c>
      <c r="AE698" s="236">
        <v>-7999414</v>
      </c>
      <c r="AF698" s="236">
        <v>-14118289</v>
      </c>
      <c r="AG698" s="236">
        <v>-6296655</v>
      </c>
      <c r="AH698" s="236">
        <v>-19851642</v>
      </c>
      <c r="AI698" s="236">
        <v>-19450073</v>
      </c>
      <c r="AJ698" s="236">
        <v>-10908135</v>
      </c>
      <c r="AK698" s="236">
        <v>-6303885</v>
      </c>
      <c r="AL698" s="236">
        <v>-15488213</v>
      </c>
      <c r="AM698" s="236">
        <v>-6492330</v>
      </c>
      <c r="AN698" s="236">
        <v>-115708110</v>
      </c>
      <c r="AO698" s="236">
        <v>0</v>
      </c>
      <c r="AP698" s="236">
        <v>0</v>
      </c>
      <c r="AQ698" s="236">
        <v>0</v>
      </c>
      <c r="AR698" s="236">
        <v>0</v>
      </c>
      <c r="AS698" s="236">
        <v>0</v>
      </c>
      <c r="AT698" s="236">
        <v>0</v>
      </c>
      <c r="AU698" s="236">
        <v>0</v>
      </c>
      <c r="AV698" s="236">
        <v>0</v>
      </c>
      <c r="AW698" s="236">
        <v>0</v>
      </c>
      <c r="AX698" s="236">
        <v>0</v>
      </c>
      <c r="AY698" s="236">
        <v>0</v>
      </c>
      <c r="AZ698" s="236">
        <v>0</v>
      </c>
      <c r="BA698" s="236">
        <v>0</v>
      </c>
      <c r="BB698" s="236">
        <v>0</v>
      </c>
      <c r="BC698" s="236">
        <v>0</v>
      </c>
      <c r="BD698" s="236">
        <v>0</v>
      </c>
      <c r="BE698" s="236">
        <v>0</v>
      </c>
      <c r="BF698" s="236">
        <v>0</v>
      </c>
      <c r="BG698" s="236">
        <v>0</v>
      </c>
      <c r="BH698" s="236">
        <v>0</v>
      </c>
      <c r="BI698" s="236">
        <v>0</v>
      </c>
      <c r="BJ698" s="236">
        <v>0</v>
      </c>
      <c r="BK698" s="236">
        <v>0</v>
      </c>
      <c r="BL698" s="236">
        <v>0</v>
      </c>
      <c r="BM698" s="236">
        <v>0</v>
      </c>
      <c r="BN698" s="236">
        <v>0</v>
      </c>
      <c r="BO698" s="236">
        <v>0</v>
      </c>
      <c r="BP698" s="236">
        <v>0</v>
      </c>
      <c r="BQ698" s="236">
        <v>0</v>
      </c>
      <c r="BR698" s="236">
        <v>0</v>
      </c>
      <c r="BS698" s="236">
        <v>0</v>
      </c>
      <c r="BT698" s="236">
        <v>0</v>
      </c>
      <c r="BU698" s="236">
        <v>0</v>
      </c>
      <c r="BV698" s="236">
        <v>0</v>
      </c>
      <c r="BW698" s="236">
        <v>0</v>
      </c>
      <c r="BX698" s="236">
        <v>0</v>
      </c>
      <c r="BY698" s="236">
        <v>0</v>
      </c>
      <c r="BZ698" s="236">
        <v>0</v>
      </c>
      <c r="CA698" s="236">
        <v>0</v>
      </c>
      <c r="CB698" s="236">
        <v>0</v>
      </c>
      <c r="CC698" s="236">
        <v>0</v>
      </c>
      <c r="CD698" s="236">
        <v>0</v>
      </c>
      <c r="CE698" s="236">
        <v>0</v>
      </c>
      <c r="CF698" s="236">
        <v>0</v>
      </c>
      <c r="CG698" s="236">
        <v>0</v>
      </c>
      <c r="CH698" s="236">
        <v>0</v>
      </c>
      <c r="CI698" s="236">
        <v>0</v>
      </c>
      <c r="CJ698" s="236">
        <v>0</v>
      </c>
      <c r="CK698" s="236">
        <v>0</v>
      </c>
      <c r="CL698" s="236">
        <v>0</v>
      </c>
      <c r="CM698" s="236">
        <v>0</v>
      </c>
      <c r="CN698" s="236">
        <v>0</v>
      </c>
      <c r="CO698" s="236">
        <v>0</v>
      </c>
      <c r="CP698" s="236">
        <v>0</v>
      </c>
      <c r="CQ698" s="236">
        <v>0</v>
      </c>
      <c r="CR698" s="236">
        <v>0</v>
      </c>
      <c r="CS698" s="236">
        <v>0</v>
      </c>
      <c r="CT698" s="236">
        <v>0</v>
      </c>
      <c r="CU698" s="236">
        <v>0</v>
      </c>
      <c r="CV698" s="236">
        <v>0</v>
      </c>
      <c r="CW698" s="236">
        <v>0</v>
      </c>
      <c r="CX698" s="236">
        <v>0</v>
      </c>
      <c r="CY698" s="236">
        <v>0</v>
      </c>
      <c r="CZ698" s="236">
        <v>0</v>
      </c>
      <c r="DA698" s="236">
        <v>0</v>
      </c>
    </row>
    <row r="699" spans="1:105">
      <c r="A699" s="242" t="s">
        <v>1715</v>
      </c>
      <c r="B699" s="236">
        <v>0</v>
      </c>
      <c r="C699" s="236">
        <v>0</v>
      </c>
      <c r="D699" s="236">
        <v>0</v>
      </c>
      <c r="E699" s="236">
        <v>0</v>
      </c>
      <c r="F699" s="236">
        <v>0</v>
      </c>
      <c r="G699" s="236">
        <v>0</v>
      </c>
      <c r="H699" s="236">
        <v>0</v>
      </c>
      <c r="I699" s="236">
        <v>0</v>
      </c>
      <c r="J699" s="236">
        <v>0</v>
      </c>
      <c r="K699" s="236">
        <v>0</v>
      </c>
      <c r="L699" s="236">
        <v>0</v>
      </c>
      <c r="M699" s="236">
        <v>0</v>
      </c>
      <c r="N699" s="236">
        <v>0</v>
      </c>
      <c r="O699" s="236">
        <v>0</v>
      </c>
      <c r="P699" s="236">
        <v>0</v>
      </c>
      <c r="Q699" s="236">
        <v>0</v>
      </c>
      <c r="R699" s="236">
        <v>0</v>
      </c>
      <c r="S699" s="236">
        <v>0</v>
      </c>
      <c r="T699" s="236">
        <v>0</v>
      </c>
      <c r="U699" s="236">
        <v>0</v>
      </c>
      <c r="V699" s="236">
        <v>0</v>
      </c>
      <c r="W699" s="236">
        <v>0</v>
      </c>
      <c r="X699" s="236">
        <v>0</v>
      </c>
      <c r="Y699" s="236">
        <v>0</v>
      </c>
      <c r="Z699" s="236">
        <v>0</v>
      </c>
      <c r="AA699" s="236">
        <v>0</v>
      </c>
      <c r="AB699" s="236">
        <v>0</v>
      </c>
      <c r="AC699" s="236">
        <v>0</v>
      </c>
      <c r="AD699" s="236">
        <v>24327</v>
      </c>
      <c r="AE699" s="236">
        <v>158</v>
      </c>
      <c r="AF699" s="236">
        <v>158</v>
      </c>
      <c r="AG699" s="236">
        <v>97736</v>
      </c>
      <c r="AH699" s="236">
        <v>98638</v>
      </c>
      <c r="AI699" s="236">
        <v>25485</v>
      </c>
      <c r="AJ699" s="236">
        <v>1316</v>
      </c>
      <c r="AK699" s="236">
        <v>-1316</v>
      </c>
      <c r="AL699" s="236">
        <v>-1316</v>
      </c>
      <c r="AM699" s="236">
        <v>-1315</v>
      </c>
      <c r="AN699" s="236">
        <v>243871</v>
      </c>
      <c r="AO699" s="236">
        <v>-1316</v>
      </c>
      <c r="AP699" s="236">
        <v>-1316</v>
      </c>
      <c r="AQ699" s="236">
        <v>-1316</v>
      </c>
      <c r="AR699" s="236">
        <v>-1316</v>
      </c>
      <c r="AS699" s="236">
        <v>-1316</v>
      </c>
      <c r="AT699" s="236">
        <v>-1316</v>
      </c>
      <c r="AU699" s="236">
        <v>-1316</v>
      </c>
      <c r="AV699" s="236">
        <v>-1316</v>
      </c>
      <c r="AW699" s="236">
        <v>-1316</v>
      </c>
      <c r="AX699" s="236">
        <v>-1316</v>
      </c>
      <c r="AY699" s="236">
        <v>-1315</v>
      </c>
      <c r="AZ699" s="236">
        <v>-1316</v>
      </c>
      <c r="BA699" s="236">
        <v>-15791</v>
      </c>
      <c r="BB699" s="236">
        <v>-1316</v>
      </c>
      <c r="BC699" s="236">
        <v>-1316</v>
      </c>
      <c r="BD699" s="236">
        <v>-1316</v>
      </c>
      <c r="BE699" s="236">
        <v>-1316</v>
      </c>
      <c r="BF699" s="236">
        <v>-1316</v>
      </c>
      <c r="BG699" s="236">
        <v>-1316</v>
      </c>
      <c r="BH699" s="236">
        <v>-1316</v>
      </c>
      <c r="BI699" s="236">
        <v>-1316</v>
      </c>
      <c r="BJ699" s="236">
        <v>-1316</v>
      </c>
      <c r="BK699" s="236">
        <v>-1315</v>
      </c>
      <c r="BL699" s="236">
        <v>-1316</v>
      </c>
      <c r="BM699" s="236">
        <v>-1316</v>
      </c>
      <c r="BN699" s="236">
        <v>-15791</v>
      </c>
      <c r="BO699" s="236">
        <v>-1316</v>
      </c>
      <c r="BP699" s="236">
        <v>-1316</v>
      </c>
      <c r="BQ699" s="236">
        <v>-1316</v>
      </c>
      <c r="BR699" s="236">
        <v>-1316</v>
      </c>
      <c r="BS699" s="236">
        <v>-1316</v>
      </c>
      <c r="BT699" s="236">
        <v>-1316</v>
      </c>
      <c r="BU699" s="236">
        <v>-1316</v>
      </c>
      <c r="BV699" s="236">
        <v>-1316</v>
      </c>
      <c r="BW699" s="236">
        <v>-1315</v>
      </c>
      <c r="BX699" s="236">
        <v>-1316</v>
      </c>
      <c r="BY699" s="236">
        <v>-1316</v>
      </c>
      <c r="BZ699" s="236">
        <v>-1316</v>
      </c>
      <c r="CA699" s="236">
        <v>-15791</v>
      </c>
      <c r="CB699" s="236">
        <v>-1316</v>
      </c>
      <c r="CC699" s="236">
        <v>-1316</v>
      </c>
      <c r="CD699" s="236">
        <v>-1316</v>
      </c>
      <c r="CE699" s="236">
        <v>-1316</v>
      </c>
      <c r="CF699" s="236">
        <v>-1316</v>
      </c>
      <c r="CG699" s="236">
        <v>-1316</v>
      </c>
      <c r="CH699" s="236">
        <v>-1316</v>
      </c>
      <c r="CI699" s="236">
        <v>-1315</v>
      </c>
      <c r="CJ699" s="236">
        <v>-1316</v>
      </c>
      <c r="CK699" s="236">
        <v>-1316</v>
      </c>
      <c r="CL699" s="236">
        <v>-1316</v>
      </c>
      <c r="CM699" s="236">
        <v>-1316</v>
      </c>
      <c r="CN699" s="236">
        <v>-15791</v>
      </c>
      <c r="CO699" s="236">
        <v>-1316</v>
      </c>
      <c r="CP699" s="236">
        <v>-1316</v>
      </c>
      <c r="CQ699" s="236">
        <v>-1316</v>
      </c>
      <c r="CR699" s="236">
        <v>-1316</v>
      </c>
      <c r="CS699" s="236">
        <v>-1316</v>
      </c>
      <c r="CT699" s="236">
        <v>-1316</v>
      </c>
      <c r="CU699" s="236">
        <v>-1315</v>
      </c>
      <c r="CV699" s="236">
        <v>-1316</v>
      </c>
      <c r="CW699" s="236">
        <v>-1316</v>
      </c>
      <c r="CX699" s="236">
        <v>-1316</v>
      </c>
      <c r="CY699" s="236">
        <v>-1316</v>
      </c>
      <c r="CZ699" s="236">
        <v>-1316</v>
      </c>
      <c r="DA699" s="236">
        <v>-15791</v>
      </c>
    </row>
    <row r="700" spans="1:105">
      <c r="A700" s="242" t="s">
        <v>1716</v>
      </c>
      <c r="B700" s="236">
        <v>0</v>
      </c>
      <c r="C700" s="236">
        <v>0</v>
      </c>
      <c r="D700" s="236">
        <v>0</v>
      </c>
      <c r="E700" s="236">
        <v>0</v>
      </c>
      <c r="F700" s="236">
        <v>0</v>
      </c>
      <c r="G700" s="236">
        <v>0</v>
      </c>
      <c r="H700" s="236">
        <v>0</v>
      </c>
      <c r="I700" s="236">
        <v>0</v>
      </c>
      <c r="J700" s="236">
        <v>0</v>
      </c>
      <c r="K700" s="236">
        <v>0</v>
      </c>
      <c r="L700" s="236">
        <v>0</v>
      </c>
      <c r="M700" s="236">
        <v>0</v>
      </c>
      <c r="N700" s="236">
        <v>0</v>
      </c>
      <c r="O700" s="236">
        <v>0</v>
      </c>
      <c r="P700" s="236">
        <v>0</v>
      </c>
      <c r="Q700" s="236">
        <v>0</v>
      </c>
      <c r="R700" s="236">
        <v>0</v>
      </c>
      <c r="S700" s="236">
        <v>0</v>
      </c>
      <c r="T700" s="236">
        <v>0</v>
      </c>
      <c r="U700" s="236">
        <v>0</v>
      </c>
      <c r="V700" s="236">
        <v>0</v>
      </c>
      <c r="W700" s="236">
        <v>0</v>
      </c>
      <c r="X700" s="236">
        <v>0</v>
      </c>
      <c r="Y700" s="236">
        <v>0</v>
      </c>
      <c r="Z700" s="236">
        <v>0</v>
      </c>
      <c r="AA700" s="236">
        <v>0</v>
      </c>
      <c r="AB700" s="236">
        <v>0</v>
      </c>
      <c r="AC700" s="236">
        <v>0</v>
      </c>
      <c r="AD700" s="236">
        <v>-24072</v>
      </c>
      <c r="AE700" s="236">
        <v>96</v>
      </c>
      <c r="AF700" s="236">
        <v>97</v>
      </c>
      <c r="AG700" s="236">
        <v>-96027</v>
      </c>
      <c r="AH700" s="236">
        <v>-95474</v>
      </c>
      <c r="AI700" s="236">
        <v>-23363</v>
      </c>
      <c r="AJ700" s="236">
        <v>806</v>
      </c>
      <c r="AK700" s="236">
        <v>806</v>
      </c>
      <c r="AL700" s="236">
        <v>805</v>
      </c>
      <c r="AM700" s="236">
        <v>806</v>
      </c>
      <c r="AN700" s="236">
        <v>-235520</v>
      </c>
      <c r="AO700" s="236">
        <v>805</v>
      </c>
      <c r="AP700" s="236">
        <v>806</v>
      </c>
      <c r="AQ700" s="236">
        <v>806</v>
      </c>
      <c r="AR700" s="236">
        <v>805</v>
      </c>
      <c r="AS700" s="236">
        <v>806</v>
      </c>
      <c r="AT700" s="236">
        <v>806</v>
      </c>
      <c r="AU700" s="236">
        <v>805</v>
      </c>
      <c r="AV700" s="236">
        <v>806</v>
      </c>
      <c r="AW700" s="236">
        <v>806</v>
      </c>
      <c r="AX700" s="236">
        <v>805</v>
      </c>
      <c r="AY700" s="236">
        <v>806</v>
      </c>
      <c r="AZ700" s="236">
        <v>805</v>
      </c>
      <c r="BA700" s="236">
        <v>9667</v>
      </c>
      <c r="BB700" s="236">
        <v>806</v>
      </c>
      <c r="BC700" s="236">
        <v>806</v>
      </c>
      <c r="BD700" s="236">
        <v>805</v>
      </c>
      <c r="BE700" s="236">
        <v>806</v>
      </c>
      <c r="BF700" s="236">
        <v>806</v>
      </c>
      <c r="BG700" s="236">
        <v>805</v>
      </c>
      <c r="BH700" s="236">
        <v>806</v>
      </c>
      <c r="BI700" s="236">
        <v>805</v>
      </c>
      <c r="BJ700" s="236">
        <v>806</v>
      </c>
      <c r="BK700" s="236">
        <v>806</v>
      </c>
      <c r="BL700" s="236">
        <v>805</v>
      </c>
      <c r="BM700" s="236">
        <v>806</v>
      </c>
      <c r="BN700" s="236">
        <v>9668</v>
      </c>
      <c r="BO700" s="236">
        <v>806</v>
      </c>
      <c r="BP700" s="236">
        <v>805</v>
      </c>
      <c r="BQ700" s="236">
        <v>806</v>
      </c>
      <c r="BR700" s="236">
        <v>805</v>
      </c>
      <c r="BS700" s="236">
        <v>806</v>
      </c>
      <c r="BT700" s="236">
        <v>806</v>
      </c>
      <c r="BU700" s="236">
        <v>805</v>
      </c>
      <c r="BV700" s="236">
        <v>806</v>
      </c>
      <c r="BW700" s="236">
        <v>806</v>
      </c>
      <c r="BX700" s="236">
        <v>805</v>
      </c>
      <c r="BY700" s="236">
        <v>806</v>
      </c>
      <c r="BZ700" s="236">
        <v>806</v>
      </c>
      <c r="CA700" s="236">
        <v>9668</v>
      </c>
      <c r="CB700" s="236">
        <v>805</v>
      </c>
      <c r="CC700" s="236">
        <v>806</v>
      </c>
      <c r="CD700" s="236">
        <v>805</v>
      </c>
      <c r="CE700" s="236">
        <v>806</v>
      </c>
      <c r="CF700" s="236">
        <v>806</v>
      </c>
      <c r="CG700" s="236">
        <v>805</v>
      </c>
      <c r="CH700" s="236">
        <v>806</v>
      </c>
      <c r="CI700" s="236">
        <v>806</v>
      </c>
      <c r="CJ700" s="236">
        <v>805</v>
      </c>
      <c r="CK700" s="236">
        <v>806</v>
      </c>
      <c r="CL700" s="236">
        <v>805</v>
      </c>
      <c r="CM700" s="236">
        <v>806</v>
      </c>
      <c r="CN700" s="236">
        <v>9667</v>
      </c>
      <c r="CO700" s="236">
        <v>806</v>
      </c>
      <c r="CP700" s="236">
        <v>805</v>
      </c>
      <c r="CQ700" s="236">
        <v>806</v>
      </c>
      <c r="CR700" s="236">
        <v>806</v>
      </c>
      <c r="CS700" s="236">
        <v>805</v>
      </c>
      <c r="CT700" s="236">
        <v>806</v>
      </c>
      <c r="CU700" s="236">
        <v>805</v>
      </c>
      <c r="CV700" s="236">
        <v>806</v>
      </c>
      <c r="CW700" s="236">
        <v>806</v>
      </c>
      <c r="CX700" s="236">
        <v>805</v>
      </c>
      <c r="CY700" s="236">
        <v>806</v>
      </c>
      <c r="CZ700" s="236">
        <v>806</v>
      </c>
      <c r="DA700" s="236">
        <v>9668</v>
      </c>
    </row>
    <row r="701" spans="1:105">
      <c r="A701" s="242" t="s">
        <v>1769</v>
      </c>
      <c r="B701" s="236">
        <v>0</v>
      </c>
      <c r="C701" s="236">
        <v>0</v>
      </c>
      <c r="D701" s="236">
        <v>0</v>
      </c>
      <c r="E701" s="236">
        <v>0</v>
      </c>
      <c r="F701" s="236">
        <v>0</v>
      </c>
      <c r="G701" s="236">
        <v>0</v>
      </c>
      <c r="H701" s="236">
        <v>0</v>
      </c>
      <c r="I701" s="236">
        <v>0</v>
      </c>
      <c r="J701" s="236">
        <v>0</v>
      </c>
      <c r="K701" s="236">
        <v>0</v>
      </c>
      <c r="L701" s="236">
        <v>0</v>
      </c>
      <c r="M701" s="236">
        <v>0</v>
      </c>
      <c r="N701" s="236">
        <v>0</v>
      </c>
      <c r="O701" s="236">
        <v>0</v>
      </c>
      <c r="P701" s="236">
        <v>0</v>
      </c>
      <c r="Q701" s="236">
        <v>0</v>
      </c>
      <c r="R701" s="236">
        <v>0</v>
      </c>
      <c r="S701" s="236">
        <v>0</v>
      </c>
      <c r="T701" s="236">
        <v>0</v>
      </c>
      <c r="U701" s="236">
        <v>0</v>
      </c>
      <c r="V701" s="236">
        <v>0</v>
      </c>
      <c r="W701" s="236">
        <v>0</v>
      </c>
      <c r="X701" s="236">
        <v>0</v>
      </c>
      <c r="Y701" s="236">
        <v>0</v>
      </c>
      <c r="Z701" s="236">
        <v>0</v>
      </c>
      <c r="AA701" s="236">
        <v>0</v>
      </c>
      <c r="AB701" s="236">
        <v>0</v>
      </c>
      <c r="AC701" s="236">
        <v>0</v>
      </c>
      <c r="AD701" s="236">
        <v>0</v>
      </c>
      <c r="AE701" s="236">
        <v>0</v>
      </c>
      <c r="AF701" s="236">
        <v>0</v>
      </c>
      <c r="AG701" s="236">
        <v>0</v>
      </c>
      <c r="AH701" s="236">
        <v>0</v>
      </c>
      <c r="AI701" s="236">
        <v>0</v>
      </c>
      <c r="AJ701" s="236">
        <v>0</v>
      </c>
      <c r="AK701" s="236">
        <v>0</v>
      </c>
      <c r="AL701" s="236">
        <v>0</v>
      </c>
      <c r="AM701" s="236">
        <v>0</v>
      </c>
      <c r="AN701" s="236">
        <v>0</v>
      </c>
      <c r="AO701" s="236">
        <v>0</v>
      </c>
      <c r="AP701" s="236">
        <v>0</v>
      </c>
      <c r="AQ701" s="236">
        <v>0</v>
      </c>
      <c r="AR701" s="236">
        <v>0</v>
      </c>
      <c r="AS701" s="236">
        <v>0</v>
      </c>
      <c r="AT701" s="236">
        <v>0</v>
      </c>
      <c r="AU701" s="236">
        <v>0</v>
      </c>
      <c r="AV701" s="236">
        <v>0</v>
      </c>
      <c r="AW701" s="236">
        <v>0</v>
      </c>
      <c r="AX701" s="236">
        <v>0</v>
      </c>
      <c r="AY701" s="236">
        <v>0</v>
      </c>
      <c r="AZ701" s="236">
        <v>0</v>
      </c>
      <c r="BA701" s="236">
        <v>0</v>
      </c>
      <c r="BB701" s="236">
        <v>0</v>
      </c>
      <c r="BC701" s="236">
        <v>0</v>
      </c>
      <c r="BD701" s="236">
        <v>0</v>
      </c>
      <c r="BE701" s="236">
        <v>0</v>
      </c>
      <c r="BF701" s="236">
        <v>0</v>
      </c>
      <c r="BG701" s="236">
        <v>0</v>
      </c>
      <c r="BH701" s="236">
        <v>0</v>
      </c>
      <c r="BI701" s="236">
        <v>0</v>
      </c>
      <c r="BJ701" s="236">
        <v>0</v>
      </c>
      <c r="BK701" s="236">
        <v>0</v>
      </c>
      <c r="BL701" s="236">
        <v>0</v>
      </c>
      <c r="BM701" s="236">
        <v>0</v>
      </c>
      <c r="BN701" s="236">
        <v>0</v>
      </c>
      <c r="BO701" s="236">
        <v>0</v>
      </c>
      <c r="BP701" s="236">
        <v>0</v>
      </c>
      <c r="BQ701" s="236">
        <v>0</v>
      </c>
      <c r="BR701" s="236">
        <v>0</v>
      </c>
      <c r="BS701" s="236">
        <v>0</v>
      </c>
      <c r="BT701" s="236">
        <v>0</v>
      </c>
      <c r="BU701" s="236">
        <v>0</v>
      </c>
      <c r="BV701" s="236">
        <v>0</v>
      </c>
      <c r="BW701" s="236">
        <v>0</v>
      </c>
      <c r="BX701" s="236">
        <v>0</v>
      </c>
      <c r="BY701" s="236">
        <v>0</v>
      </c>
      <c r="BZ701" s="236">
        <v>0</v>
      </c>
      <c r="CA701" s="236">
        <v>0</v>
      </c>
      <c r="CB701" s="236">
        <v>0</v>
      </c>
      <c r="CC701" s="236">
        <v>0</v>
      </c>
      <c r="CD701" s="236">
        <v>0</v>
      </c>
      <c r="CE701" s="236">
        <v>0</v>
      </c>
      <c r="CF701" s="236">
        <v>0</v>
      </c>
      <c r="CG701" s="236">
        <v>0</v>
      </c>
      <c r="CH701" s="236">
        <v>0</v>
      </c>
      <c r="CI701" s="236">
        <v>0</v>
      </c>
      <c r="CJ701" s="236">
        <v>0</v>
      </c>
      <c r="CK701" s="236">
        <v>0</v>
      </c>
      <c r="CL701" s="236">
        <v>0</v>
      </c>
      <c r="CM701" s="236">
        <v>0</v>
      </c>
      <c r="CN701" s="236">
        <v>0</v>
      </c>
      <c r="CO701" s="236">
        <v>0</v>
      </c>
      <c r="CP701" s="236">
        <v>0</v>
      </c>
      <c r="CQ701" s="236">
        <v>0</v>
      </c>
      <c r="CR701" s="236">
        <v>0</v>
      </c>
      <c r="CS701" s="236">
        <v>0</v>
      </c>
      <c r="CT701" s="236">
        <v>0</v>
      </c>
      <c r="CU701" s="236">
        <v>0</v>
      </c>
      <c r="CV701" s="236">
        <v>0</v>
      </c>
      <c r="CW701" s="236">
        <v>0</v>
      </c>
      <c r="CX701" s="236">
        <v>0</v>
      </c>
      <c r="CY701" s="236">
        <v>0</v>
      </c>
      <c r="CZ701" s="236">
        <v>0</v>
      </c>
      <c r="DA701" s="236">
        <v>0</v>
      </c>
    </row>
    <row r="702" spans="1:105">
      <c r="A702" s="242" t="s">
        <v>1736</v>
      </c>
      <c r="B702" s="248">
        <v>0</v>
      </c>
      <c r="C702" s="248">
        <v>0</v>
      </c>
      <c r="D702" s="248">
        <v>0</v>
      </c>
      <c r="E702" s="248">
        <v>0</v>
      </c>
      <c r="F702" s="248">
        <v>0</v>
      </c>
      <c r="G702" s="248">
        <v>0</v>
      </c>
      <c r="H702" s="248">
        <v>0</v>
      </c>
      <c r="I702" s="248">
        <v>0</v>
      </c>
      <c r="J702" s="248">
        <v>0</v>
      </c>
      <c r="K702" s="248">
        <v>0</v>
      </c>
      <c r="L702" s="248">
        <v>0</v>
      </c>
      <c r="M702" s="248">
        <v>0</v>
      </c>
      <c r="N702" s="248">
        <v>0</v>
      </c>
      <c r="O702" s="248">
        <v>0</v>
      </c>
      <c r="P702" s="248">
        <v>0</v>
      </c>
      <c r="Q702" s="248">
        <v>0</v>
      </c>
      <c r="R702" s="248">
        <v>0</v>
      </c>
      <c r="S702" s="248">
        <v>0</v>
      </c>
      <c r="T702" s="248">
        <v>0</v>
      </c>
      <c r="U702" s="248">
        <v>0</v>
      </c>
      <c r="V702" s="248">
        <v>0</v>
      </c>
      <c r="W702" s="248">
        <v>0</v>
      </c>
      <c r="X702" s="248">
        <v>0</v>
      </c>
      <c r="Y702" s="248">
        <v>0</v>
      </c>
      <c r="Z702" s="248">
        <v>0</v>
      </c>
      <c r="AA702" s="248">
        <v>0</v>
      </c>
      <c r="AB702" s="248">
        <v>0</v>
      </c>
      <c r="AC702" s="248">
        <v>0</v>
      </c>
      <c r="AD702" s="248">
        <v>-9027384</v>
      </c>
      <c r="AE702" s="248">
        <v>-8342509</v>
      </c>
      <c r="AF702" s="248">
        <v>-14144198</v>
      </c>
      <c r="AG702" s="248">
        <v>-6582891</v>
      </c>
      <c r="AH702" s="248">
        <v>-19996266</v>
      </c>
      <c r="AI702" s="248">
        <v>-18948127</v>
      </c>
      <c r="AJ702" s="248">
        <v>-9621387</v>
      </c>
      <c r="AK702" s="248">
        <v>-11613703.032506799</v>
      </c>
      <c r="AL702" s="248">
        <v>-15204545.0818322</v>
      </c>
      <c r="AM702" s="248">
        <v>-5863324.0818322096</v>
      </c>
      <c r="AN702" s="248">
        <v>-119344334.196171</v>
      </c>
      <c r="AO702" s="248">
        <v>2126876.2439151001</v>
      </c>
      <c r="AP702" s="248">
        <v>1937722.2439151001</v>
      </c>
      <c r="AQ702" s="248">
        <v>1836721.2439151001</v>
      </c>
      <c r="AR702" s="248">
        <v>1705005.2439151001</v>
      </c>
      <c r="AS702" s="248">
        <v>1624185.2439151001</v>
      </c>
      <c r="AT702" s="248">
        <v>1516987.2439151001</v>
      </c>
      <c r="AU702" s="248">
        <v>1428500.2439151001</v>
      </c>
      <c r="AV702" s="248">
        <v>1377373.2439151001</v>
      </c>
      <c r="AW702" s="248">
        <v>1275881.2439151001</v>
      </c>
      <c r="AX702" s="248">
        <v>1234378.2439151001</v>
      </c>
      <c r="AY702" s="248">
        <v>1164542.2439151001</v>
      </c>
      <c r="AZ702" s="248">
        <v>1089960.2439151001</v>
      </c>
      <c r="BA702" s="248">
        <v>18318132.9269812</v>
      </c>
      <c r="BB702" s="248">
        <v>1192479.3303042499</v>
      </c>
      <c r="BC702" s="248">
        <v>1087403.3303042499</v>
      </c>
      <c r="BD702" s="248">
        <v>1076377.3303042499</v>
      </c>
      <c r="BE702" s="248">
        <v>1045882.33030425</v>
      </c>
      <c r="BF702" s="248">
        <v>1025805.33030425</v>
      </c>
      <c r="BG702" s="248">
        <v>985310.33030425105</v>
      </c>
      <c r="BH702" s="248">
        <v>951800.33030425105</v>
      </c>
      <c r="BI702" s="248">
        <v>938763.33030425105</v>
      </c>
      <c r="BJ702" s="248">
        <v>888948.33030425105</v>
      </c>
      <c r="BK702" s="248">
        <v>876209.33030425105</v>
      </c>
      <c r="BL702" s="248">
        <v>842609.33030425105</v>
      </c>
      <c r="BM702" s="248">
        <v>803872.33030425105</v>
      </c>
      <c r="BN702" s="248">
        <v>11715460.963651</v>
      </c>
      <c r="BO702" s="248">
        <v>860413.32375443599</v>
      </c>
      <c r="BP702" s="248">
        <v>794791.32375443599</v>
      </c>
      <c r="BQ702" s="248">
        <v>795728.32375443599</v>
      </c>
      <c r="BR702" s="248">
        <v>783011.32375443599</v>
      </c>
      <c r="BS702" s="248">
        <v>775971.32375443599</v>
      </c>
      <c r="BT702" s="248">
        <v>753275.32375443599</v>
      </c>
      <c r="BU702" s="248">
        <v>735060.32375443599</v>
      </c>
      <c r="BV702" s="248">
        <v>731582.32375443599</v>
      </c>
      <c r="BW702" s="248">
        <v>699302.32375443599</v>
      </c>
      <c r="BX702" s="248">
        <v>694720.32375443599</v>
      </c>
      <c r="BY702" s="248">
        <v>673722.32375443599</v>
      </c>
      <c r="BZ702" s="248">
        <v>648479.32375443599</v>
      </c>
      <c r="CA702" s="248">
        <v>8946057.8850532304</v>
      </c>
      <c r="CB702" s="248">
        <v>692968.20932551695</v>
      </c>
      <c r="CC702" s="248">
        <v>644739.20932551695</v>
      </c>
      <c r="CD702" s="248">
        <v>649045.20932551695</v>
      </c>
      <c r="CE702" s="248">
        <v>642928.20932551695</v>
      </c>
      <c r="CF702" s="248">
        <v>640550.20932551695</v>
      </c>
      <c r="CG702" s="248">
        <v>625458.20932551695</v>
      </c>
      <c r="CH702" s="248">
        <v>613807.20932551695</v>
      </c>
      <c r="CI702" s="248">
        <v>613870.20932551695</v>
      </c>
      <c r="CJ702" s="248">
        <v>590121.20932551695</v>
      </c>
      <c r="CK702" s="248">
        <v>588803.20932551695</v>
      </c>
      <c r="CL702" s="248">
        <v>574778.20932551695</v>
      </c>
      <c r="CM702" s="248">
        <v>560591.20932551695</v>
      </c>
      <c r="CN702" s="248">
        <v>7437660.5119062001</v>
      </c>
      <c r="CO702" s="248">
        <v>570294.59134500101</v>
      </c>
      <c r="CP702" s="248">
        <v>540385.59134500101</v>
      </c>
      <c r="CQ702" s="248">
        <v>542387.59134500101</v>
      </c>
      <c r="CR702" s="248">
        <v>533535.59134500101</v>
      </c>
      <c r="CS702" s="248">
        <v>533240.59134500101</v>
      </c>
      <c r="CT702" s="248">
        <v>522205.59134500101</v>
      </c>
      <c r="CU702" s="248">
        <v>514025.59134500101</v>
      </c>
      <c r="CV702" s="248">
        <v>515652.59134500101</v>
      </c>
      <c r="CW702" s="248">
        <v>496890.59134500101</v>
      </c>
      <c r="CX702" s="248">
        <v>497116.59134500101</v>
      </c>
      <c r="CY702" s="248">
        <v>485667.59134500101</v>
      </c>
      <c r="CZ702" s="248">
        <v>471297.59134500101</v>
      </c>
      <c r="DA702" s="248">
        <v>6222700.0961400103</v>
      </c>
    </row>
    <row r="704" spans="1:105">
      <c r="A704" s="242" t="s">
        <v>1770</v>
      </c>
      <c r="B704" s="236">
        <v>0</v>
      </c>
      <c r="C704" s="236">
        <v>0</v>
      </c>
      <c r="D704" s="236">
        <v>0</v>
      </c>
      <c r="E704" s="236">
        <v>0</v>
      </c>
      <c r="F704" s="236">
        <v>0</v>
      </c>
      <c r="G704" s="236">
        <v>0</v>
      </c>
      <c r="H704" s="236">
        <v>0</v>
      </c>
      <c r="I704" s="236">
        <v>0</v>
      </c>
      <c r="J704" s="236">
        <v>0</v>
      </c>
      <c r="K704" s="236">
        <v>0</v>
      </c>
      <c r="L704" s="236">
        <v>0</v>
      </c>
      <c r="M704" s="236">
        <v>0</v>
      </c>
      <c r="N704" s="236">
        <v>0</v>
      </c>
      <c r="O704" s="236">
        <v>0</v>
      </c>
      <c r="P704" s="236">
        <v>0</v>
      </c>
      <c r="Q704" s="236">
        <v>0</v>
      </c>
      <c r="R704" s="236">
        <v>0</v>
      </c>
      <c r="S704" s="236">
        <v>0</v>
      </c>
      <c r="T704" s="236">
        <v>0</v>
      </c>
      <c r="U704" s="236">
        <v>0</v>
      </c>
      <c r="V704" s="236">
        <v>0</v>
      </c>
      <c r="W704" s="236">
        <v>0</v>
      </c>
      <c r="X704" s="236">
        <v>0</v>
      </c>
      <c r="Y704" s="236">
        <v>0</v>
      </c>
      <c r="Z704" s="236">
        <v>0</v>
      </c>
      <c r="AA704" s="236">
        <v>0</v>
      </c>
      <c r="AB704" s="236">
        <v>0</v>
      </c>
      <c r="AC704" s="236">
        <v>0</v>
      </c>
      <c r="AD704" s="236">
        <v>0</v>
      </c>
      <c r="AE704" s="236">
        <v>0</v>
      </c>
      <c r="AF704" s="236">
        <v>0</v>
      </c>
      <c r="AG704" s="236">
        <v>0</v>
      </c>
      <c r="AH704" s="236">
        <v>0</v>
      </c>
      <c r="AI704" s="236">
        <v>0</v>
      </c>
      <c r="AJ704" s="236">
        <v>0</v>
      </c>
      <c r="AK704" s="236">
        <v>0</v>
      </c>
      <c r="AL704" s="236">
        <v>0</v>
      </c>
      <c r="AM704" s="236">
        <v>0</v>
      </c>
      <c r="AN704" s="236">
        <v>0</v>
      </c>
      <c r="AO704" s="236">
        <v>0</v>
      </c>
      <c r="AP704" s="236">
        <v>0</v>
      </c>
      <c r="AQ704" s="236">
        <v>0</v>
      </c>
      <c r="AR704" s="236">
        <v>0</v>
      </c>
      <c r="AS704" s="236">
        <v>0</v>
      </c>
      <c r="AT704" s="236">
        <v>0</v>
      </c>
      <c r="AU704" s="236">
        <v>0</v>
      </c>
      <c r="AV704" s="236">
        <v>0</v>
      </c>
      <c r="AW704" s="236">
        <v>0</v>
      </c>
      <c r="AX704" s="236">
        <v>0</v>
      </c>
      <c r="AY704" s="236">
        <v>0</v>
      </c>
      <c r="AZ704" s="236">
        <v>0</v>
      </c>
      <c r="BA704" s="236">
        <v>0</v>
      </c>
      <c r="BB704" s="236">
        <v>0</v>
      </c>
      <c r="BC704" s="236">
        <v>0</v>
      </c>
      <c r="BD704" s="236">
        <v>0</v>
      </c>
      <c r="BE704" s="236">
        <v>0</v>
      </c>
      <c r="BF704" s="236">
        <v>0</v>
      </c>
      <c r="BG704" s="236">
        <v>0</v>
      </c>
      <c r="BH704" s="236">
        <v>0</v>
      </c>
      <c r="BI704" s="236">
        <v>0</v>
      </c>
      <c r="BJ704" s="236">
        <v>0</v>
      </c>
      <c r="BK704" s="236">
        <v>0</v>
      </c>
      <c r="BL704" s="236">
        <v>0</v>
      </c>
      <c r="BM704" s="236">
        <v>0</v>
      </c>
      <c r="BN704" s="236">
        <v>0</v>
      </c>
      <c r="BO704" s="236">
        <v>0</v>
      </c>
      <c r="BP704" s="236">
        <v>0</v>
      </c>
      <c r="BQ704" s="236">
        <v>0</v>
      </c>
      <c r="BR704" s="236">
        <v>0</v>
      </c>
      <c r="BS704" s="236">
        <v>0</v>
      </c>
      <c r="BT704" s="236">
        <v>0</v>
      </c>
      <c r="BU704" s="236">
        <v>0</v>
      </c>
      <c r="BV704" s="236">
        <v>0</v>
      </c>
      <c r="BW704" s="236">
        <v>0</v>
      </c>
      <c r="BX704" s="236">
        <v>0</v>
      </c>
      <c r="BY704" s="236">
        <v>0</v>
      </c>
      <c r="BZ704" s="236">
        <v>0</v>
      </c>
      <c r="CA704" s="236">
        <v>0</v>
      </c>
      <c r="CB704" s="236">
        <v>0</v>
      </c>
      <c r="CC704" s="236">
        <v>0</v>
      </c>
      <c r="CD704" s="236">
        <v>0</v>
      </c>
      <c r="CE704" s="236">
        <v>0</v>
      </c>
      <c r="CF704" s="236">
        <v>0</v>
      </c>
      <c r="CG704" s="236">
        <v>0</v>
      </c>
      <c r="CH704" s="236">
        <v>0</v>
      </c>
      <c r="CI704" s="236">
        <v>0</v>
      </c>
      <c r="CJ704" s="236">
        <v>0</v>
      </c>
      <c r="CK704" s="236">
        <v>0</v>
      </c>
      <c r="CL704" s="236">
        <v>0</v>
      </c>
      <c r="CM704" s="236">
        <v>0</v>
      </c>
      <c r="CN704" s="236">
        <v>0</v>
      </c>
      <c r="CO704" s="236">
        <v>0</v>
      </c>
      <c r="CP704" s="236">
        <v>0</v>
      </c>
      <c r="CQ704" s="236">
        <v>0</v>
      </c>
      <c r="CR704" s="236">
        <v>0</v>
      </c>
      <c r="CS704" s="236">
        <v>0</v>
      </c>
      <c r="CT704" s="236">
        <v>0</v>
      </c>
      <c r="CU704" s="236">
        <v>0</v>
      </c>
      <c r="CV704" s="236">
        <v>0</v>
      </c>
      <c r="CW704" s="236">
        <v>0</v>
      </c>
      <c r="CX704" s="236">
        <v>0</v>
      </c>
      <c r="CY704" s="236">
        <v>0</v>
      </c>
      <c r="CZ704" s="236">
        <v>0</v>
      </c>
      <c r="DA704" s="236">
        <v>0</v>
      </c>
    </row>
    <row r="706" spans="1:105">
      <c r="A706" s="242" t="s">
        <v>1771</v>
      </c>
      <c r="B706" s="236">
        <v>0</v>
      </c>
      <c r="C706" s="236">
        <v>0</v>
      </c>
      <c r="D706" s="236">
        <v>0</v>
      </c>
      <c r="E706" s="236">
        <v>0</v>
      </c>
      <c r="F706" s="236">
        <v>0</v>
      </c>
      <c r="G706" s="236">
        <v>0</v>
      </c>
      <c r="H706" s="236">
        <v>0</v>
      </c>
      <c r="I706" s="236">
        <v>0</v>
      </c>
      <c r="J706" s="236">
        <v>0</v>
      </c>
      <c r="K706" s="236">
        <v>0</v>
      </c>
      <c r="L706" s="236">
        <v>0</v>
      </c>
      <c r="M706" s="236">
        <v>0</v>
      </c>
      <c r="N706" s="236">
        <v>0</v>
      </c>
      <c r="O706" s="236">
        <v>0</v>
      </c>
      <c r="P706" s="236">
        <v>0</v>
      </c>
      <c r="Q706" s="236">
        <v>0</v>
      </c>
      <c r="R706" s="236">
        <v>0</v>
      </c>
      <c r="S706" s="236">
        <v>0</v>
      </c>
      <c r="T706" s="236">
        <v>0</v>
      </c>
      <c r="U706" s="236">
        <v>0</v>
      </c>
      <c r="V706" s="236">
        <v>0</v>
      </c>
      <c r="W706" s="236">
        <v>0</v>
      </c>
      <c r="X706" s="236">
        <v>0</v>
      </c>
      <c r="Y706" s="236">
        <v>0</v>
      </c>
      <c r="Z706" s="236">
        <v>0</v>
      </c>
      <c r="AA706" s="236">
        <v>0</v>
      </c>
      <c r="AB706" s="236">
        <v>0</v>
      </c>
      <c r="AC706" s="236">
        <v>0</v>
      </c>
      <c r="AD706" s="236">
        <v>-8872733.25</v>
      </c>
      <c r="AE706" s="236">
        <v>-8013428.7599999998</v>
      </c>
      <c r="AF706" s="236">
        <v>-13697041.09</v>
      </c>
      <c r="AG706" s="236">
        <v>-6029331.4800000004</v>
      </c>
      <c r="AH706" s="236">
        <v>-19303553.649999999</v>
      </c>
      <c r="AI706" s="236">
        <v>-18055397.379999999</v>
      </c>
      <c r="AJ706" s="236">
        <v>-8597289.6799999997</v>
      </c>
      <c r="AK706" s="236">
        <v>-8655475.8729668707</v>
      </c>
      <c r="AL706" s="236">
        <v>-12117790.9222921</v>
      </c>
      <c r="AM706" s="236">
        <v>-2730400.9222921901</v>
      </c>
      <c r="AN706" s="236">
        <v>-106072443.007551</v>
      </c>
      <c r="AO706" s="236">
        <v>2990703.8575186399</v>
      </c>
      <c r="AP706" s="236">
        <v>2786853.8575186399</v>
      </c>
      <c r="AQ706" s="236">
        <v>2671821.8575186399</v>
      </c>
      <c r="AR706" s="236">
        <v>2515293.0886158701</v>
      </c>
      <c r="AS706" s="236">
        <v>2421839.0886158701</v>
      </c>
      <c r="AT706" s="236">
        <v>2302712.0886158701</v>
      </c>
      <c r="AU706" s="236">
        <v>2163095.7762734201</v>
      </c>
      <c r="AV706" s="236">
        <v>2100958.7762734201</v>
      </c>
      <c r="AW706" s="236">
        <v>1989122.7762734201</v>
      </c>
      <c r="AX706" s="236">
        <v>1999196.77222522</v>
      </c>
      <c r="AY706" s="236">
        <v>1919749.77222522</v>
      </c>
      <c r="AZ706" s="236">
        <v>1836046.77222522</v>
      </c>
      <c r="BA706" s="236">
        <v>27697394.4838994</v>
      </c>
      <c r="BB706" s="236">
        <v>1988930.80763419</v>
      </c>
      <c r="BC706" s="236">
        <v>1875339.80763419</v>
      </c>
      <c r="BD706" s="236">
        <v>1855872.80763419</v>
      </c>
      <c r="BE706" s="236">
        <v>1776894.9831550899</v>
      </c>
      <c r="BF706" s="236">
        <v>1748712.9831550899</v>
      </c>
      <c r="BG706" s="236">
        <v>1700383.9831550899</v>
      </c>
      <c r="BH706" s="236">
        <v>1622139.0421621599</v>
      </c>
      <c r="BI706" s="236">
        <v>1601578.0421621599</v>
      </c>
      <c r="BJ706" s="236">
        <v>1544571.0421621599</v>
      </c>
      <c r="BK706" s="236">
        <v>1582025.6105489</v>
      </c>
      <c r="BL706" s="236">
        <v>1541542.6105489</v>
      </c>
      <c r="BM706" s="236">
        <v>1496180.6105489</v>
      </c>
      <c r="BN706" s="236">
        <v>20334172.330501098</v>
      </c>
      <c r="BO706" s="236">
        <v>1558709.18605707</v>
      </c>
      <c r="BP706" s="236">
        <v>1487039.18605707</v>
      </c>
      <c r="BQ706" s="236">
        <v>1481922.18605707</v>
      </c>
      <c r="BR706" s="236">
        <v>1425454.9382737</v>
      </c>
      <c r="BS706" s="236">
        <v>1412487.9382737</v>
      </c>
      <c r="BT706" s="236">
        <v>1384012.9382737</v>
      </c>
      <c r="BU706" s="236">
        <v>1327881.61768561</v>
      </c>
      <c r="BV706" s="236">
        <v>1318764.61768561</v>
      </c>
      <c r="BW706" s="236">
        <v>1281053.61768561</v>
      </c>
      <c r="BX706" s="236">
        <v>1322037.8095623499</v>
      </c>
      <c r="BY706" s="236">
        <v>1295774.8095623499</v>
      </c>
      <c r="BZ706" s="236">
        <v>1265429.8095623499</v>
      </c>
      <c r="CA706" s="236">
        <v>16560568.6547362</v>
      </c>
      <c r="CB706" s="236">
        <v>1332133.33889872</v>
      </c>
      <c r="CC706" s="236">
        <v>1279036.33889872</v>
      </c>
      <c r="CD706" s="236">
        <v>1278446.33889875</v>
      </c>
      <c r="CE706" s="236">
        <v>1232666.3076728301</v>
      </c>
      <c r="CF706" s="236">
        <v>1225447.3076728301</v>
      </c>
      <c r="CG706" s="236">
        <v>1205612.3076729099</v>
      </c>
      <c r="CH706" s="236">
        <v>1161464.9400669001</v>
      </c>
      <c r="CI706" s="236">
        <v>1156859.9400669001</v>
      </c>
      <c r="CJ706" s="236">
        <v>1128596.94006705</v>
      </c>
      <c r="CK706" s="236">
        <v>1172138.87063968</v>
      </c>
      <c r="CL706" s="236">
        <v>1153698.87063968</v>
      </c>
      <c r="CM706" s="236">
        <v>1135189.87063968</v>
      </c>
      <c r="CN706" s="236">
        <v>14461291.3718346</v>
      </c>
      <c r="CO706" s="236">
        <v>1176331.6095555199</v>
      </c>
      <c r="CP706" s="236">
        <v>1142173.6095555199</v>
      </c>
      <c r="CQ706" s="236">
        <v>1139912.6095553699</v>
      </c>
      <c r="CR706" s="236">
        <v>1091448.4419640901</v>
      </c>
      <c r="CS706" s="236">
        <v>1086951.4419640901</v>
      </c>
      <c r="CT706" s="236">
        <v>1071787.4419638801</v>
      </c>
      <c r="CU706" s="236">
        <v>1029583.8346799</v>
      </c>
      <c r="CV706" s="236">
        <v>1027125.8346799</v>
      </c>
      <c r="CW706" s="236">
        <v>1004401.83467924</v>
      </c>
      <c r="CX706" s="236">
        <v>1048991.2157733799</v>
      </c>
      <c r="CY706" s="236">
        <v>1033655.21577338</v>
      </c>
      <c r="CZ706" s="236">
        <v>1015493.21577338</v>
      </c>
      <c r="DA706" s="236">
        <v>12867856.305917701</v>
      </c>
    </row>
    <row r="707" spans="1:105" s="250" customFormat="1">
      <c r="A707" s="249" t="s">
        <v>1538</v>
      </c>
      <c r="B707" s="250">
        <v>0.7</v>
      </c>
      <c r="C707" s="250">
        <v>0.7</v>
      </c>
      <c r="D707" s="250">
        <v>0.7</v>
      </c>
      <c r="E707" s="250">
        <v>0.7</v>
      </c>
      <c r="F707" s="250">
        <v>0.7</v>
      </c>
      <c r="G707" s="250">
        <v>0.7</v>
      </c>
      <c r="H707" s="250">
        <v>0.7</v>
      </c>
      <c r="I707" s="250">
        <v>0.7</v>
      </c>
      <c r="J707" s="250">
        <v>0.7</v>
      </c>
      <c r="K707" s="250">
        <v>0.7</v>
      </c>
      <c r="L707" s="250">
        <v>0.7</v>
      </c>
      <c r="M707" s="250">
        <v>0.7</v>
      </c>
      <c r="N707" s="250">
        <v>0.7</v>
      </c>
      <c r="O707" s="250">
        <v>0.7</v>
      </c>
      <c r="P707" s="250">
        <v>0.7</v>
      </c>
      <c r="Q707" s="250">
        <v>0.7</v>
      </c>
      <c r="R707" s="250">
        <v>0.7</v>
      </c>
      <c r="S707" s="250">
        <v>0.7</v>
      </c>
      <c r="T707" s="250">
        <v>0.7</v>
      </c>
      <c r="U707" s="250">
        <v>0.7</v>
      </c>
      <c r="V707" s="250">
        <v>0.7</v>
      </c>
      <c r="W707" s="250">
        <v>0.7</v>
      </c>
      <c r="X707" s="250">
        <v>0.7</v>
      </c>
      <c r="Y707" s="250">
        <v>0.7</v>
      </c>
      <c r="Z707" s="250">
        <v>0.7</v>
      </c>
      <c r="AA707" s="250">
        <v>0.7</v>
      </c>
      <c r="AB707" s="250">
        <v>0.7</v>
      </c>
      <c r="AC707" s="250">
        <v>0.7</v>
      </c>
      <c r="AD707" s="250">
        <v>0.7</v>
      </c>
      <c r="AE707" s="250">
        <v>0.7</v>
      </c>
      <c r="AF707" s="250">
        <v>0.7</v>
      </c>
      <c r="AG707" s="250">
        <v>0.7</v>
      </c>
      <c r="AH707" s="250">
        <v>0.7</v>
      </c>
      <c r="AI707" s="250">
        <v>0.7</v>
      </c>
      <c r="AJ707" s="250">
        <v>0.7</v>
      </c>
      <c r="AK707" s="250">
        <v>0.7</v>
      </c>
      <c r="AL707" s="250">
        <v>0.7</v>
      </c>
      <c r="AM707" s="250">
        <v>0.7</v>
      </c>
      <c r="AN707" s="250">
        <v>0.7</v>
      </c>
      <c r="AO707" s="250">
        <v>0.7</v>
      </c>
      <c r="AP707" s="250">
        <v>0.7</v>
      </c>
      <c r="AQ707" s="250">
        <v>0.7</v>
      </c>
      <c r="AR707" s="250">
        <v>0.7</v>
      </c>
      <c r="AS707" s="250">
        <v>0.7</v>
      </c>
      <c r="AT707" s="250">
        <v>0.7</v>
      </c>
      <c r="AU707" s="250">
        <v>0.7</v>
      </c>
      <c r="AV707" s="250">
        <v>0.7</v>
      </c>
      <c r="AW707" s="250">
        <v>0.7</v>
      </c>
      <c r="AX707" s="250">
        <v>0.7</v>
      </c>
      <c r="AY707" s="250">
        <v>0.7</v>
      </c>
      <c r="AZ707" s="250">
        <v>0.7</v>
      </c>
      <c r="BA707" s="250">
        <v>0.7</v>
      </c>
      <c r="BB707" s="250">
        <v>0.7</v>
      </c>
      <c r="BC707" s="250">
        <v>0.7</v>
      </c>
      <c r="BD707" s="250">
        <v>0.7</v>
      </c>
      <c r="BE707" s="250">
        <v>0.7</v>
      </c>
      <c r="BF707" s="250">
        <v>0.7</v>
      </c>
      <c r="BG707" s="250">
        <v>0.7</v>
      </c>
      <c r="BH707" s="250">
        <v>0.7</v>
      </c>
      <c r="BI707" s="250">
        <v>0.7</v>
      </c>
      <c r="BJ707" s="250">
        <v>0.7</v>
      </c>
      <c r="BK707" s="250">
        <v>0.7</v>
      </c>
      <c r="BL707" s="250">
        <v>0.7</v>
      </c>
      <c r="BM707" s="250">
        <v>0.7</v>
      </c>
      <c r="BN707" s="250">
        <v>0.7</v>
      </c>
      <c r="BO707" s="250">
        <v>0.7</v>
      </c>
      <c r="BP707" s="250">
        <v>0.7</v>
      </c>
      <c r="BQ707" s="250">
        <v>0.7</v>
      </c>
      <c r="BR707" s="250">
        <v>0.7</v>
      </c>
      <c r="BS707" s="250">
        <v>0.7</v>
      </c>
      <c r="BT707" s="250">
        <v>0.7</v>
      </c>
      <c r="BU707" s="250">
        <v>0.7</v>
      </c>
      <c r="BV707" s="250">
        <v>0.7</v>
      </c>
      <c r="BW707" s="250">
        <v>0.7</v>
      </c>
      <c r="BX707" s="250">
        <v>0.7</v>
      </c>
      <c r="BY707" s="250">
        <v>0.7</v>
      </c>
      <c r="BZ707" s="250">
        <v>0.7</v>
      </c>
      <c r="CA707" s="250">
        <v>0.7</v>
      </c>
      <c r="CB707" s="250">
        <v>0.7</v>
      </c>
      <c r="CC707" s="250">
        <v>0.7</v>
      </c>
      <c r="CD707" s="250">
        <v>0.7</v>
      </c>
      <c r="CE707" s="250">
        <v>0.7</v>
      </c>
      <c r="CF707" s="250">
        <v>0.7</v>
      </c>
      <c r="CG707" s="250">
        <v>0.7</v>
      </c>
      <c r="CH707" s="250">
        <v>0.7</v>
      </c>
      <c r="CI707" s="250">
        <v>0.7</v>
      </c>
      <c r="CJ707" s="250">
        <v>0.7</v>
      </c>
      <c r="CK707" s="250">
        <v>0.7</v>
      </c>
      <c r="CL707" s="250">
        <v>0.7</v>
      </c>
      <c r="CM707" s="250">
        <v>0.7</v>
      </c>
      <c r="CN707" s="250">
        <v>0.7</v>
      </c>
      <c r="CO707" s="250">
        <v>0.7</v>
      </c>
      <c r="CP707" s="250">
        <v>0.7</v>
      </c>
      <c r="CQ707" s="250">
        <v>0.7</v>
      </c>
      <c r="CR707" s="250">
        <v>0.7</v>
      </c>
      <c r="CS707" s="250">
        <v>0.7</v>
      </c>
      <c r="CT707" s="250">
        <v>0.7</v>
      </c>
      <c r="CU707" s="250">
        <v>0.7</v>
      </c>
      <c r="CV707" s="250">
        <v>0.7</v>
      </c>
      <c r="CW707" s="250">
        <v>0.7</v>
      </c>
      <c r="CX707" s="250">
        <v>0.7</v>
      </c>
      <c r="CY707" s="250">
        <v>0.7</v>
      </c>
      <c r="CZ707" s="250">
        <v>0.7</v>
      </c>
      <c r="DA707" s="250">
        <v>0.7</v>
      </c>
    </row>
    <row r="708" spans="1:105">
      <c r="A708" s="251" t="s">
        <v>1772</v>
      </c>
      <c r="B708" s="252">
        <v>0</v>
      </c>
      <c r="C708" s="252">
        <v>0</v>
      </c>
      <c r="D708" s="252">
        <v>0</v>
      </c>
      <c r="E708" s="252">
        <v>0</v>
      </c>
      <c r="F708" s="252">
        <v>0</v>
      </c>
      <c r="G708" s="252">
        <v>0</v>
      </c>
      <c r="H708" s="252">
        <v>0</v>
      </c>
      <c r="I708" s="252">
        <v>0</v>
      </c>
      <c r="J708" s="252">
        <v>0</v>
      </c>
      <c r="K708" s="252">
        <v>0</v>
      </c>
      <c r="L708" s="252">
        <v>0</v>
      </c>
      <c r="M708" s="252">
        <v>0</v>
      </c>
      <c r="N708" s="252">
        <v>0</v>
      </c>
      <c r="O708" s="252">
        <v>0</v>
      </c>
      <c r="P708" s="252">
        <v>0</v>
      </c>
      <c r="Q708" s="252">
        <v>0</v>
      </c>
      <c r="R708" s="252">
        <v>0</v>
      </c>
      <c r="S708" s="252">
        <v>0</v>
      </c>
      <c r="T708" s="252">
        <v>0</v>
      </c>
      <c r="U708" s="252">
        <v>0</v>
      </c>
      <c r="V708" s="252">
        <v>0</v>
      </c>
      <c r="W708" s="252">
        <v>0</v>
      </c>
      <c r="X708" s="252">
        <v>0</v>
      </c>
      <c r="Y708" s="252">
        <v>0</v>
      </c>
      <c r="Z708" s="252">
        <v>0</v>
      </c>
      <c r="AA708" s="252">
        <v>0</v>
      </c>
      <c r="AB708" s="252">
        <v>0</v>
      </c>
      <c r="AC708" s="252">
        <v>0</v>
      </c>
      <c r="AD708" s="252">
        <v>-3105456</v>
      </c>
      <c r="AE708" s="252">
        <v>-2804701</v>
      </c>
      <c r="AF708" s="252">
        <v>-4793964</v>
      </c>
      <c r="AG708" s="252">
        <v>-2110266</v>
      </c>
      <c r="AH708" s="252">
        <v>-6756244</v>
      </c>
      <c r="AI708" s="252">
        <v>-6319389</v>
      </c>
      <c r="AJ708" s="252">
        <v>-3009052</v>
      </c>
      <c r="AK708" s="252">
        <v>-3029416.5555384001</v>
      </c>
      <c r="AL708" s="252">
        <v>-4241226.8228022596</v>
      </c>
      <c r="AM708" s="252">
        <v>-955640.32280226797</v>
      </c>
      <c r="AN708" s="252">
        <v>-37125355.7011429</v>
      </c>
      <c r="AO708" s="252">
        <v>1046746.35013152</v>
      </c>
      <c r="AP708" s="252">
        <v>975398.85013152496</v>
      </c>
      <c r="AQ708" s="252">
        <v>935137.65013152501</v>
      </c>
      <c r="AR708" s="252">
        <v>880352.58101555402</v>
      </c>
      <c r="AS708" s="252">
        <v>847643.681015554</v>
      </c>
      <c r="AT708" s="252">
        <v>805949.23101555405</v>
      </c>
      <c r="AU708" s="252">
        <v>757083.52169569698</v>
      </c>
      <c r="AV708" s="252">
        <v>735335.57169569703</v>
      </c>
      <c r="AW708" s="252">
        <v>696192.97169569705</v>
      </c>
      <c r="AX708" s="252">
        <v>699718.87027882703</v>
      </c>
      <c r="AY708" s="252">
        <v>671912.42027882696</v>
      </c>
      <c r="AZ708" s="252">
        <v>642616.37027882703</v>
      </c>
      <c r="BA708" s="252">
        <v>9694088.0693648104</v>
      </c>
      <c r="BB708" s="252">
        <v>696125.78267196903</v>
      </c>
      <c r="BC708" s="252">
        <v>656368.93267196906</v>
      </c>
      <c r="BD708" s="252">
        <v>649555.48267196899</v>
      </c>
      <c r="BE708" s="252">
        <v>621913.24410428398</v>
      </c>
      <c r="BF708" s="252">
        <v>612049.54410428402</v>
      </c>
      <c r="BG708" s="252">
        <v>595134.394104284</v>
      </c>
      <c r="BH708" s="252">
        <v>567748.66475675895</v>
      </c>
      <c r="BI708" s="252">
        <v>560552.31475675898</v>
      </c>
      <c r="BJ708" s="252">
        <v>540599.86475675902</v>
      </c>
      <c r="BK708" s="252">
        <v>553708.96369211504</v>
      </c>
      <c r="BL708" s="252">
        <v>539539.91369211499</v>
      </c>
      <c r="BM708" s="252">
        <v>523663.21369211498</v>
      </c>
      <c r="BN708" s="252">
        <v>7116960.3156753797</v>
      </c>
      <c r="BO708" s="252">
        <v>545548.21511997399</v>
      </c>
      <c r="BP708" s="252">
        <v>520463.71511997399</v>
      </c>
      <c r="BQ708" s="252">
        <v>518672.76511997398</v>
      </c>
      <c r="BR708" s="252">
        <v>498909.22839579597</v>
      </c>
      <c r="BS708" s="252">
        <v>494370.77839579602</v>
      </c>
      <c r="BT708" s="252">
        <v>484404.52839579602</v>
      </c>
      <c r="BU708" s="252">
        <v>464758.56618996401</v>
      </c>
      <c r="BV708" s="252">
        <v>461567.616189964</v>
      </c>
      <c r="BW708" s="252">
        <v>448368.76618996402</v>
      </c>
      <c r="BX708" s="252">
        <v>462713.23334682401</v>
      </c>
      <c r="BY708" s="252">
        <v>453521.18334682402</v>
      </c>
      <c r="BZ708" s="252">
        <v>442900.43334682402</v>
      </c>
      <c r="CA708" s="252">
        <v>5796199.0291576805</v>
      </c>
      <c r="CB708" s="252">
        <v>466246.66861455201</v>
      </c>
      <c r="CC708" s="252">
        <v>447662.718614552</v>
      </c>
      <c r="CD708" s="252">
        <v>447456.218614563</v>
      </c>
      <c r="CE708" s="252">
        <v>431433.20768549101</v>
      </c>
      <c r="CF708" s="252">
        <v>428906.55768549099</v>
      </c>
      <c r="CG708" s="252">
        <v>421964.30768551998</v>
      </c>
      <c r="CH708" s="252">
        <v>406512.729023416</v>
      </c>
      <c r="CI708" s="252">
        <v>404900.979023416</v>
      </c>
      <c r="CJ708" s="252">
        <v>395008.929023467</v>
      </c>
      <c r="CK708" s="252">
        <v>410248.60472389002</v>
      </c>
      <c r="CL708" s="252">
        <v>403794.60472389002</v>
      </c>
      <c r="CM708" s="252">
        <v>397316.45472389</v>
      </c>
      <c r="CN708" s="252">
        <v>5061451.9801421398</v>
      </c>
      <c r="CO708" s="252">
        <v>411716.06334443297</v>
      </c>
      <c r="CP708" s="252">
        <v>399760.76334443298</v>
      </c>
      <c r="CQ708" s="252">
        <v>398969.41334438103</v>
      </c>
      <c r="CR708" s="252">
        <v>382006.95468743402</v>
      </c>
      <c r="CS708" s="252">
        <v>380433.004687434</v>
      </c>
      <c r="CT708" s="252">
        <v>375125.60468736</v>
      </c>
      <c r="CU708" s="252">
        <v>360354.34213796601</v>
      </c>
      <c r="CV708" s="252">
        <v>359494.04213796603</v>
      </c>
      <c r="CW708" s="252">
        <v>351540.64213773602</v>
      </c>
      <c r="CX708" s="252">
        <v>367146.92552068399</v>
      </c>
      <c r="CY708" s="252">
        <v>361779.32552068302</v>
      </c>
      <c r="CZ708" s="252">
        <v>355422.62552068301</v>
      </c>
      <c r="DA708" s="252">
        <v>4503749.7070712</v>
      </c>
    </row>
    <row r="710" spans="1:105">
      <c r="A710" s="245" t="s">
        <v>1746</v>
      </c>
    </row>
    <row r="711" spans="1:105">
      <c r="A711" s="242" t="s">
        <v>1773</v>
      </c>
      <c r="B711" s="236">
        <v>0</v>
      </c>
      <c r="C711" s="236">
        <v>0</v>
      </c>
      <c r="D711" s="236">
        <v>0</v>
      </c>
      <c r="E711" s="236">
        <v>0</v>
      </c>
      <c r="F711" s="236">
        <v>0</v>
      </c>
      <c r="G711" s="236">
        <v>0</v>
      </c>
      <c r="H711" s="236">
        <v>0</v>
      </c>
      <c r="I711" s="236">
        <v>0</v>
      </c>
      <c r="J711" s="236">
        <v>0</v>
      </c>
      <c r="K711" s="236">
        <v>0</v>
      </c>
      <c r="L711" s="236">
        <v>0</v>
      </c>
      <c r="M711" s="236">
        <v>0</v>
      </c>
      <c r="N711" s="236">
        <v>0</v>
      </c>
      <c r="O711" s="236">
        <v>0</v>
      </c>
      <c r="P711" s="236">
        <v>0</v>
      </c>
      <c r="Q711" s="236">
        <v>0</v>
      </c>
      <c r="R711" s="236">
        <v>0</v>
      </c>
      <c r="S711" s="236">
        <v>0</v>
      </c>
      <c r="T711" s="236">
        <v>0</v>
      </c>
      <c r="U711" s="236">
        <v>0</v>
      </c>
      <c r="V711" s="236">
        <v>0</v>
      </c>
      <c r="W711" s="236">
        <v>0</v>
      </c>
      <c r="X711" s="236">
        <v>0</v>
      </c>
      <c r="Y711" s="236">
        <v>0</v>
      </c>
      <c r="Z711" s="236">
        <v>0</v>
      </c>
      <c r="AA711" s="236">
        <v>0</v>
      </c>
      <c r="AB711" s="236">
        <v>0</v>
      </c>
      <c r="AC711" s="236">
        <v>0</v>
      </c>
      <c r="AD711" s="236">
        <v>109913.307</v>
      </c>
      <c r="AE711" s="236">
        <v>138700.149</v>
      </c>
      <c r="AF711" s="236">
        <v>39476.381000000001</v>
      </c>
      <c r="AG711" s="236">
        <v>188205.10800000001</v>
      </c>
      <c r="AH711" s="236">
        <v>358030.63099999999</v>
      </c>
      <c r="AI711" s="236">
        <v>199067.372</v>
      </c>
      <c r="AJ711" s="236">
        <v>-94155.194000000003</v>
      </c>
      <c r="AK711" s="236">
        <v>-314948.78071496502</v>
      </c>
      <c r="AL711" s="236">
        <v>45622.697121581899</v>
      </c>
      <c r="AM711" s="236">
        <v>45622.697121581899</v>
      </c>
      <c r="AN711" s="236">
        <v>715534.36752819899</v>
      </c>
      <c r="AO711" s="236">
        <v>97568.1597519317</v>
      </c>
      <c r="AP711" s="236">
        <v>97568.1597519317</v>
      </c>
      <c r="AQ711" s="236">
        <v>97568.1597519317</v>
      </c>
      <c r="AR711" s="236">
        <v>97568.1597519317</v>
      </c>
      <c r="AS711" s="236">
        <v>97568.1597519317</v>
      </c>
      <c r="AT711" s="236">
        <v>97568.1597519317</v>
      </c>
      <c r="AU711" s="236">
        <v>97568.1597519317</v>
      </c>
      <c r="AV711" s="236">
        <v>97568.1597519317</v>
      </c>
      <c r="AW711" s="236">
        <v>97568.1597519317</v>
      </c>
      <c r="AX711" s="236">
        <v>97568.1597519317</v>
      </c>
      <c r="AY711" s="236">
        <v>97568.1597519317</v>
      </c>
      <c r="AZ711" s="236">
        <v>97568.1597519317</v>
      </c>
      <c r="BA711" s="236">
        <v>1170817.9170231801</v>
      </c>
      <c r="BB711" s="236">
        <v>62294.725329901397</v>
      </c>
      <c r="BC711" s="236">
        <v>62294.725329901397</v>
      </c>
      <c r="BD711" s="236">
        <v>62294.725329901397</v>
      </c>
      <c r="BE711" s="236">
        <v>62294.725329901397</v>
      </c>
      <c r="BF711" s="236">
        <v>62294.725329901397</v>
      </c>
      <c r="BG711" s="236">
        <v>62294.725329901397</v>
      </c>
      <c r="BH711" s="236">
        <v>62294.725329901397</v>
      </c>
      <c r="BI711" s="236">
        <v>62294.725329901397</v>
      </c>
      <c r="BJ711" s="236">
        <v>62294.725329901397</v>
      </c>
      <c r="BK711" s="236">
        <v>62294.725329901397</v>
      </c>
      <c r="BL711" s="236">
        <v>62294.725329901397</v>
      </c>
      <c r="BM711" s="236">
        <v>62294.725329901397</v>
      </c>
      <c r="BN711" s="236">
        <v>747536.70395881694</v>
      </c>
      <c r="BO711" s="236">
        <v>46149.381484790501</v>
      </c>
      <c r="BP711" s="236">
        <v>46149.381484790501</v>
      </c>
      <c r="BQ711" s="236">
        <v>46149.381484790501</v>
      </c>
      <c r="BR711" s="236">
        <v>46149.381484790501</v>
      </c>
      <c r="BS711" s="236">
        <v>46149.381484790501</v>
      </c>
      <c r="BT711" s="236">
        <v>46149.381484790501</v>
      </c>
      <c r="BU711" s="236">
        <v>46149.381484790501</v>
      </c>
      <c r="BV711" s="236">
        <v>46149.381484790501</v>
      </c>
      <c r="BW711" s="236">
        <v>46149.381484790501</v>
      </c>
      <c r="BX711" s="236">
        <v>46149.381484790501</v>
      </c>
      <c r="BY711" s="236">
        <v>46149.381484790501</v>
      </c>
      <c r="BZ711" s="236">
        <v>46149.381484790501</v>
      </c>
      <c r="CA711" s="236">
        <v>553792.57781748602</v>
      </c>
      <c r="CB711" s="236">
        <v>34776.218131904898</v>
      </c>
      <c r="CC711" s="236">
        <v>34776.218131904898</v>
      </c>
      <c r="CD711" s="236">
        <v>34776.218131904898</v>
      </c>
      <c r="CE711" s="236">
        <v>34776.218131904898</v>
      </c>
      <c r="CF711" s="236">
        <v>34776.218131904898</v>
      </c>
      <c r="CG711" s="236">
        <v>34776.218131904898</v>
      </c>
      <c r="CH711" s="236">
        <v>34776.218131904898</v>
      </c>
      <c r="CI711" s="236">
        <v>34776.218131904898</v>
      </c>
      <c r="CJ711" s="236">
        <v>34776.218131904898</v>
      </c>
      <c r="CK711" s="236">
        <v>34776.218131904898</v>
      </c>
      <c r="CL711" s="236">
        <v>34776.218131904898</v>
      </c>
      <c r="CM711" s="236">
        <v>34776.218131904898</v>
      </c>
      <c r="CN711" s="236">
        <v>417314.61758285802</v>
      </c>
      <c r="CO711" s="236">
        <v>33407.452447494601</v>
      </c>
      <c r="CP711" s="236">
        <v>33407.452447494601</v>
      </c>
      <c r="CQ711" s="236">
        <v>33407.452447494601</v>
      </c>
      <c r="CR711" s="236">
        <v>33407.452447494601</v>
      </c>
      <c r="CS711" s="236">
        <v>33407.452447494601</v>
      </c>
      <c r="CT711" s="236">
        <v>33407.452447494601</v>
      </c>
      <c r="CU711" s="236">
        <v>33407.452447494601</v>
      </c>
      <c r="CV711" s="236">
        <v>33407.452447494601</v>
      </c>
      <c r="CW711" s="236">
        <v>33407.452447494601</v>
      </c>
      <c r="CX711" s="236">
        <v>33407.452447494601</v>
      </c>
      <c r="CY711" s="236">
        <v>33407.452447494601</v>
      </c>
      <c r="CZ711" s="236">
        <v>33407.452447494601</v>
      </c>
      <c r="DA711" s="236">
        <v>400889.429369936</v>
      </c>
    </row>
    <row r="712" spans="1:105">
      <c r="A712" s="242" t="s">
        <v>1774</v>
      </c>
      <c r="B712" s="236">
        <v>0</v>
      </c>
      <c r="C712" s="236">
        <v>0</v>
      </c>
      <c r="D712" s="236">
        <v>0</v>
      </c>
      <c r="E712" s="236">
        <v>0</v>
      </c>
      <c r="F712" s="236">
        <v>0</v>
      </c>
      <c r="G712" s="236">
        <v>0</v>
      </c>
      <c r="H712" s="236">
        <v>0</v>
      </c>
      <c r="I712" s="236">
        <v>0</v>
      </c>
      <c r="J712" s="236">
        <v>0</v>
      </c>
      <c r="K712" s="236">
        <v>0</v>
      </c>
      <c r="L712" s="236">
        <v>0</v>
      </c>
      <c r="M712" s="236">
        <v>0</v>
      </c>
      <c r="N712" s="236">
        <v>0</v>
      </c>
      <c r="O712" s="236">
        <v>0</v>
      </c>
      <c r="P712" s="236">
        <v>0</v>
      </c>
      <c r="Q712" s="236">
        <v>0</v>
      </c>
      <c r="R712" s="236">
        <v>0</v>
      </c>
      <c r="S712" s="236">
        <v>0</v>
      </c>
      <c r="T712" s="236">
        <v>0</v>
      </c>
      <c r="U712" s="236">
        <v>0</v>
      </c>
      <c r="V712" s="236">
        <v>0</v>
      </c>
      <c r="W712" s="236">
        <v>0</v>
      </c>
      <c r="X712" s="236">
        <v>0</v>
      </c>
      <c r="Y712" s="236">
        <v>0</v>
      </c>
      <c r="Z712" s="236">
        <v>0</v>
      </c>
      <c r="AA712" s="236">
        <v>0</v>
      </c>
      <c r="AB712" s="236">
        <v>0</v>
      </c>
      <c r="AC712" s="236">
        <v>0</v>
      </c>
      <c r="AD712" s="236">
        <v>0</v>
      </c>
      <c r="AE712" s="236">
        <v>0</v>
      </c>
      <c r="AF712" s="236">
        <v>0</v>
      </c>
      <c r="AG712" s="236">
        <v>0</v>
      </c>
      <c r="AH712" s="236">
        <v>0</v>
      </c>
      <c r="AI712" s="236">
        <v>0</v>
      </c>
      <c r="AJ712" s="236">
        <v>0</v>
      </c>
      <c r="AK712" s="236">
        <v>0</v>
      </c>
      <c r="AL712" s="236">
        <v>0</v>
      </c>
      <c r="AM712" s="236">
        <v>0</v>
      </c>
      <c r="AN712" s="236">
        <v>0</v>
      </c>
      <c r="AO712" s="236">
        <v>0</v>
      </c>
      <c r="AP712" s="236">
        <v>0</v>
      </c>
      <c r="AQ712" s="236">
        <v>0</v>
      </c>
      <c r="AR712" s="236">
        <v>0</v>
      </c>
      <c r="AS712" s="236">
        <v>0</v>
      </c>
      <c r="AT712" s="236">
        <v>0</v>
      </c>
      <c r="AU712" s="236">
        <v>0</v>
      </c>
      <c r="AV712" s="236">
        <v>0</v>
      </c>
      <c r="AW712" s="236">
        <v>0</v>
      </c>
      <c r="AX712" s="236">
        <v>0</v>
      </c>
      <c r="AY712" s="236">
        <v>0</v>
      </c>
      <c r="AZ712" s="236">
        <v>0</v>
      </c>
      <c r="BA712" s="236">
        <v>0</v>
      </c>
      <c r="BB712" s="236">
        <v>0</v>
      </c>
      <c r="BC712" s="236">
        <v>0</v>
      </c>
      <c r="BD712" s="236">
        <v>0</v>
      </c>
      <c r="BE712" s="236">
        <v>0</v>
      </c>
      <c r="BF712" s="236">
        <v>0</v>
      </c>
      <c r="BG712" s="236">
        <v>0</v>
      </c>
      <c r="BH712" s="236">
        <v>0</v>
      </c>
      <c r="BI712" s="236">
        <v>0</v>
      </c>
      <c r="BJ712" s="236">
        <v>0</v>
      </c>
      <c r="BK712" s="236">
        <v>0</v>
      </c>
      <c r="BL712" s="236">
        <v>0</v>
      </c>
      <c r="BM712" s="236">
        <v>0</v>
      </c>
      <c r="BN712" s="236">
        <v>0</v>
      </c>
      <c r="BO712" s="236">
        <v>0</v>
      </c>
      <c r="BP712" s="236">
        <v>0</v>
      </c>
      <c r="BQ712" s="236">
        <v>0</v>
      </c>
      <c r="BR712" s="236">
        <v>0</v>
      </c>
      <c r="BS712" s="236">
        <v>0</v>
      </c>
      <c r="BT712" s="236">
        <v>0</v>
      </c>
      <c r="BU712" s="236">
        <v>0</v>
      </c>
      <c r="BV712" s="236">
        <v>0</v>
      </c>
      <c r="BW712" s="236">
        <v>0</v>
      </c>
      <c r="BX712" s="236">
        <v>0</v>
      </c>
      <c r="BY712" s="236">
        <v>0</v>
      </c>
      <c r="BZ712" s="236">
        <v>0</v>
      </c>
      <c r="CA712" s="236">
        <v>0</v>
      </c>
      <c r="CB712" s="236">
        <v>0</v>
      </c>
      <c r="CC712" s="236">
        <v>0</v>
      </c>
      <c r="CD712" s="236">
        <v>0</v>
      </c>
      <c r="CE712" s="236">
        <v>0</v>
      </c>
      <c r="CF712" s="236">
        <v>0</v>
      </c>
      <c r="CG712" s="236">
        <v>0</v>
      </c>
      <c r="CH712" s="236">
        <v>0</v>
      </c>
      <c r="CI712" s="236">
        <v>0</v>
      </c>
      <c r="CJ712" s="236">
        <v>0</v>
      </c>
      <c r="CK712" s="236">
        <v>0</v>
      </c>
      <c r="CL712" s="236">
        <v>0</v>
      </c>
      <c r="CM712" s="236">
        <v>0</v>
      </c>
      <c r="CN712" s="236">
        <v>0</v>
      </c>
      <c r="CO712" s="236">
        <v>0</v>
      </c>
      <c r="CP712" s="236">
        <v>0</v>
      </c>
      <c r="CQ712" s="236">
        <v>0</v>
      </c>
      <c r="CR712" s="236">
        <v>0</v>
      </c>
      <c r="CS712" s="236">
        <v>0</v>
      </c>
      <c r="CT712" s="236">
        <v>0</v>
      </c>
      <c r="CU712" s="236">
        <v>0</v>
      </c>
      <c r="CV712" s="236">
        <v>0</v>
      </c>
      <c r="CW712" s="236">
        <v>0</v>
      </c>
      <c r="CX712" s="236">
        <v>0</v>
      </c>
      <c r="CY712" s="236">
        <v>0</v>
      </c>
      <c r="CZ712" s="236">
        <v>0</v>
      </c>
      <c r="DA712" s="236">
        <v>0</v>
      </c>
    </row>
    <row r="713" spans="1:105">
      <c r="A713" s="242" t="s">
        <v>1775</v>
      </c>
      <c r="B713" s="236">
        <v>0</v>
      </c>
      <c r="C713" s="236">
        <v>0</v>
      </c>
      <c r="D713" s="236">
        <v>0</v>
      </c>
      <c r="E713" s="236">
        <v>0</v>
      </c>
      <c r="F713" s="236">
        <v>0</v>
      </c>
      <c r="G713" s="236">
        <v>0</v>
      </c>
      <c r="H713" s="236">
        <v>0</v>
      </c>
      <c r="I713" s="236">
        <v>0</v>
      </c>
      <c r="J713" s="236">
        <v>0</v>
      </c>
      <c r="K713" s="236">
        <v>0</v>
      </c>
      <c r="L713" s="236">
        <v>0</v>
      </c>
      <c r="M713" s="236">
        <v>0</v>
      </c>
      <c r="N713" s="236">
        <v>0</v>
      </c>
      <c r="O713" s="236">
        <v>0</v>
      </c>
      <c r="P713" s="236">
        <v>0</v>
      </c>
      <c r="Q713" s="236">
        <v>0</v>
      </c>
      <c r="R713" s="236">
        <v>0</v>
      </c>
      <c r="S713" s="236">
        <v>0</v>
      </c>
      <c r="T713" s="236">
        <v>0</v>
      </c>
      <c r="U713" s="236">
        <v>0</v>
      </c>
      <c r="V713" s="236">
        <v>0</v>
      </c>
      <c r="W713" s="236">
        <v>0</v>
      </c>
      <c r="X713" s="236">
        <v>0</v>
      </c>
      <c r="Y713" s="236">
        <v>0</v>
      </c>
      <c r="Z713" s="236">
        <v>0</v>
      </c>
      <c r="AA713" s="236">
        <v>0</v>
      </c>
      <c r="AB713" s="236">
        <v>0</v>
      </c>
      <c r="AC713" s="236">
        <v>0</v>
      </c>
      <c r="AD713" s="236">
        <v>0</v>
      </c>
      <c r="AE713" s="236">
        <v>0</v>
      </c>
      <c r="AF713" s="236">
        <v>0</v>
      </c>
      <c r="AG713" s="236">
        <v>0</v>
      </c>
      <c r="AH713" s="236">
        <v>0</v>
      </c>
      <c r="AI713" s="236">
        <v>0</v>
      </c>
      <c r="AJ713" s="236">
        <v>0</v>
      </c>
      <c r="AK713" s="236">
        <v>2554819.9424097301</v>
      </c>
      <c r="AL713" s="236">
        <v>319352.49280121602</v>
      </c>
      <c r="AM713" s="236">
        <v>319352.49280121602</v>
      </c>
      <c r="AN713" s="236">
        <v>3193524.9280121601</v>
      </c>
      <c r="AO713" s="236">
        <v>0</v>
      </c>
      <c r="AP713" s="236">
        <v>0</v>
      </c>
      <c r="AQ713" s="236">
        <v>0</v>
      </c>
      <c r="AR713" s="236">
        <v>0</v>
      </c>
      <c r="AS713" s="236">
        <v>0</v>
      </c>
      <c r="AT713" s="236">
        <v>0</v>
      </c>
      <c r="AU713" s="236">
        <v>0</v>
      </c>
      <c r="AV713" s="236">
        <v>0</v>
      </c>
      <c r="AW713" s="236">
        <v>0</v>
      </c>
      <c r="AX713" s="236">
        <v>0</v>
      </c>
      <c r="AY713" s="236">
        <v>0</v>
      </c>
      <c r="AZ713" s="236">
        <v>0</v>
      </c>
      <c r="BA713" s="236">
        <v>0</v>
      </c>
      <c r="BB713" s="236">
        <v>0</v>
      </c>
      <c r="BC713" s="236">
        <v>0</v>
      </c>
      <c r="BD713" s="236">
        <v>0</v>
      </c>
      <c r="BE713" s="236">
        <v>0</v>
      </c>
      <c r="BF713" s="236">
        <v>0</v>
      </c>
      <c r="BG713" s="236">
        <v>0</v>
      </c>
      <c r="BH713" s="236">
        <v>0</v>
      </c>
      <c r="BI713" s="236">
        <v>0</v>
      </c>
      <c r="BJ713" s="236">
        <v>0</v>
      </c>
      <c r="BK713" s="236">
        <v>0</v>
      </c>
      <c r="BL713" s="236">
        <v>0</v>
      </c>
      <c r="BM713" s="236">
        <v>0</v>
      </c>
      <c r="BN713" s="236">
        <v>0</v>
      </c>
      <c r="BO713" s="236">
        <v>0</v>
      </c>
      <c r="BP713" s="236">
        <v>0</v>
      </c>
      <c r="BQ713" s="236">
        <v>0</v>
      </c>
      <c r="BR713" s="236">
        <v>0</v>
      </c>
      <c r="BS713" s="236">
        <v>0</v>
      </c>
      <c r="BT713" s="236">
        <v>0</v>
      </c>
      <c r="BU713" s="236">
        <v>0</v>
      </c>
      <c r="BV713" s="236">
        <v>0</v>
      </c>
      <c r="BW713" s="236">
        <v>0</v>
      </c>
      <c r="BX713" s="236">
        <v>0</v>
      </c>
      <c r="BY713" s="236">
        <v>0</v>
      </c>
      <c r="BZ713" s="236">
        <v>0</v>
      </c>
      <c r="CA713" s="236">
        <v>0</v>
      </c>
      <c r="CB713" s="236">
        <v>0</v>
      </c>
      <c r="CC713" s="236">
        <v>0</v>
      </c>
      <c r="CD713" s="236">
        <v>0</v>
      </c>
      <c r="CE713" s="236">
        <v>0</v>
      </c>
      <c r="CF713" s="236">
        <v>0</v>
      </c>
      <c r="CG713" s="236">
        <v>0</v>
      </c>
      <c r="CH713" s="236">
        <v>0</v>
      </c>
      <c r="CI713" s="236">
        <v>0</v>
      </c>
      <c r="CJ713" s="236">
        <v>0</v>
      </c>
      <c r="CK713" s="236">
        <v>0</v>
      </c>
      <c r="CL713" s="236">
        <v>0</v>
      </c>
      <c r="CM713" s="236">
        <v>0</v>
      </c>
      <c r="CN713" s="236">
        <v>0</v>
      </c>
      <c r="CO713" s="236">
        <v>0</v>
      </c>
      <c r="CP713" s="236">
        <v>0</v>
      </c>
      <c r="CQ713" s="236">
        <v>0</v>
      </c>
      <c r="CR713" s="236">
        <v>0</v>
      </c>
      <c r="CS713" s="236">
        <v>0</v>
      </c>
      <c r="CT713" s="236">
        <v>0</v>
      </c>
      <c r="CU713" s="236">
        <v>0</v>
      </c>
      <c r="CV713" s="236">
        <v>0</v>
      </c>
      <c r="CW713" s="236">
        <v>0</v>
      </c>
      <c r="CX713" s="236">
        <v>0</v>
      </c>
      <c r="CY713" s="236">
        <v>0</v>
      </c>
      <c r="CZ713" s="236">
        <v>0</v>
      </c>
      <c r="DA713" s="236">
        <v>0</v>
      </c>
    </row>
    <row r="714" spans="1:105">
      <c r="A714" s="242" t="s">
        <v>1776</v>
      </c>
      <c r="B714" s="236">
        <v>0</v>
      </c>
      <c r="C714" s="236">
        <v>0</v>
      </c>
      <c r="D714" s="236">
        <v>0</v>
      </c>
      <c r="E714" s="236">
        <v>0</v>
      </c>
      <c r="F714" s="236">
        <v>0</v>
      </c>
      <c r="G714" s="236">
        <v>0</v>
      </c>
      <c r="H714" s="236">
        <v>0</v>
      </c>
      <c r="I714" s="236">
        <v>0</v>
      </c>
      <c r="J714" s="236">
        <v>0</v>
      </c>
      <c r="K714" s="236">
        <v>0</v>
      </c>
      <c r="L714" s="236">
        <v>0</v>
      </c>
      <c r="M714" s="236">
        <v>0</v>
      </c>
      <c r="N714" s="236">
        <v>0</v>
      </c>
      <c r="O714" s="236">
        <v>0</v>
      </c>
      <c r="P714" s="236">
        <v>0</v>
      </c>
      <c r="Q714" s="236">
        <v>0</v>
      </c>
      <c r="R714" s="236">
        <v>0</v>
      </c>
      <c r="S714" s="236">
        <v>0</v>
      </c>
      <c r="T714" s="236">
        <v>0</v>
      </c>
      <c r="U714" s="236">
        <v>0</v>
      </c>
      <c r="V714" s="236">
        <v>0</v>
      </c>
      <c r="W714" s="236">
        <v>0</v>
      </c>
      <c r="X714" s="236">
        <v>0</v>
      </c>
      <c r="Y714" s="236">
        <v>0</v>
      </c>
      <c r="Z714" s="236">
        <v>0</v>
      </c>
      <c r="AA714" s="236">
        <v>0</v>
      </c>
      <c r="AB714" s="236">
        <v>0</v>
      </c>
      <c r="AC714" s="236">
        <v>0</v>
      </c>
      <c r="AD714" s="236">
        <v>0</v>
      </c>
      <c r="AE714" s="236">
        <v>0</v>
      </c>
      <c r="AF714" s="236">
        <v>0</v>
      </c>
      <c r="AG714" s="236">
        <v>0</v>
      </c>
      <c r="AH714" s="236">
        <v>0</v>
      </c>
      <c r="AI714" s="236">
        <v>0</v>
      </c>
      <c r="AJ714" s="236">
        <v>0</v>
      </c>
      <c r="AK714" s="236">
        <v>0</v>
      </c>
      <c r="AL714" s="236">
        <v>0</v>
      </c>
      <c r="AM714" s="236">
        <v>0</v>
      </c>
      <c r="AN714" s="236">
        <v>0</v>
      </c>
      <c r="AO714" s="236">
        <v>0</v>
      </c>
      <c r="AP714" s="236">
        <v>0</v>
      </c>
      <c r="AQ714" s="236">
        <v>0</v>
      </c>
      <c r="AR714" s="236">
        <v>0</v>
      </c>
      <c r="AS714" s="236">
        <v>0</v>
      </c>
      <c r="AT714" s="236">
        <v>0</v>
      </c>
      <c r="AU714" s="236">
        <v>0</v>
      </c>
      <c r="AV714" s="236">
        <v>0</v>
      </c>
      <c r="AW714" s="236">
        <v>0</v>
      </c>
      <c r="AX714" s="236">
        <v>0</v>
      </c>
      <c r="AY714" s="236">
        <v>0</v>
      </c>
      <c r="AZ714" s="236">
        <v>0</v>
      </c>
      <c r="BA714" s="236">
        <v>0</v>
      </c>
      <c r="BB714" s="236">
        <v>0</v>
      </c>
      <c r="BC714" s="236">
        <v>0</v>
      </c>
      <c r="BD714" s="236">
        <v>0</v>
      </c>
      <c r="BE714" s="236">
        <v>0</v>
      </c>
      <c r="BF714" s="236">
        <v>0</v>
      </c>
      <c r="BG714" s="236">
        <v>0</v>
      </c>
      <c r="BH714" s="236">
        <v>0</v>
      </c>
      <c r="BI714" s="236">
        <v>0</v>
      </c>
      <c r="BJ714" s="236">
        <v>0</v>
      </c>
      <c r="BK714" s="236">
        <v>0</v>
      </c>
      <c r="BL714" s="236">
        <v>0</v>
      </c>
      <c r="BM714" s="236">
        <v>0</v>
      </c>
      <c r="BN714" s="236">
        <v>0</v>
      </c>
      <c r="BO714" s="236">
        <v>0</v>
      </c>
      <c r="BP714" s="236">
        <v>0</v>
      </c>
      <c r="BQ714" s="236">
        <v>0</v>
      </c>
      <c r="BR714" s="236">
        <v>0</v>
      </c>
      <c r="BS714" s="236">
        <v>0</v>
      </c>
      <c r="BT714" s="236">
        <v>0</v>
      </c>
      <c r="BU714" s="236">
        <v>0</v>
      </c>
      <c r="BV714" s="236">
        <v>0</v>
      </c>
      <c r="BW714" s="236">
        <v>0</v>
      </c>
      <c r="BX714" s="236">
        <v>0</v>
      </c>
      <c r="BY714" s="236">
        <v>0</v>
      </c>
      <c r="BZ714" s="236">
        <v>0</v>
      </c>
      <c r="CA714" s="236">
        <v>0</v>
      </c>
      <c r="CB714" s="236">
        <v>0</v>
      </c>
      <c r="CC714" s="236">
        <v>0</v>
      </c>
      <c r="CD714" s="236">
        <v>0</v>
      </c>
      <c r="CE714" s="236">
        <v>0</v>
      </c>
      <c r="CF714" s="236">
        <v>0</v>
      </c>
      <c r="CG714" s="236">
        <v>0</v>
      </c>
      <c r="CH714" s="236">
        <v>0</v>
      </c>
      <c r="CI714" s="236">
        <v>0</v>
      </c>
      <c r="CJ714" s="236">
        <v>0</v>
      </c>
      <c r="CK714" s="236">
        <v>0</v>
      </c>
      <c r="CL714" s="236">
        <v>0</v>
      </c>
      <c r="CM714" s="236">
        <v>0</v>
      </c>
      <c r="CN714" s="236">
        <v>0</v>
      </c>
      <c r="CO714" s="236">
        <v>0</v>
      </c>
      <c r="CP714" s="236">
        <v>0</v>
      </c>
      <c r="CQ714" s="236">
        <v>0</v>
      </c>
      <c r="CR714" s="236">
        <v>0</v>
      </c>
      <c r="CS714" s="236">
        <v>0</v>
      </c>
      <c r="CT714" s="236">
        <v>0</v>
      </c>
      <c r="CU714" s="236">
        <v>0</v>
      </c>
      <c r="CV714" s="236">
        <v>0</v>
      </c>
      <c r="CW714" s="236">
        <v>0</v>
      </c>
      <c r="CX714" s="236">
        <v>0</v>
      </c>
      <c r="CY714" s="236">
        <v>0</v>
      </c>
      <c r="CZ714" s="236">
        <v>0</v>
      </c>
      <c r="DA714" s="236">
        <v>0</v>
      </c>
    </row>
    <row r="715" spans="1:105">
      <c r="A715" s="242" t="s">
        <v>1777</v>
      </c>
      <c r="B715" s="236">
        <v>0</v>
      </c>
      <c r="C715" s="236">
        <v>0</v>
      </c>
      <c r="D715" s="236">
        <v>0</v>
      </c>
      <c r="E715" s="236">
        <v>0</v>
      </c>
      <c r="F715" s="236">
        <v>0</v>
      </c>
      <c r="G715" s="236">
        <v>0</v>
      </c>
      <c r="H715" s="236">
        <v>0</v>
      </c>
      <c r="I715" s="236">
        <v>0</v>
      </c>
      <c r="J715" s="236">
        <v>0</v>
      </c>
      <c r="K715" s="236">
        <v>0</v>
      </c>
      <c r="L715" s="236">
        <v>0</v>
      </c>
      <c r="M715" s="236">
        <v>0</v>
      </c>
      <c r="N715" s="236">
        <v>0</v>
      </c>
      <c r="O715" s="236">
        <v>0</v>
      </c>
      <c r="P715" s="236">
        <v>0</v>
      </c>
      <c r="Q715" s="236">
        <v>0</v>
      </c>
      <c r="R715" s="236">
        <v>0</v>
      </c>
      <c r="S715" s="236">
        <v>0</v>
      </c>
      <c r="T715" s="236">
        <v>0</v>
      </c>
      <c r="U715" s="236">
        <v>0</v>
      </c>
      <c r="V715" s="236">
        <v>0</v>
      </c>
      <c r="W715" s="236">
        <v>0</v>
      </c>
      <c r="X715" s="236">
        <v>0</v>
      </c>
      <c r="Y715" s="236">
        <v>0</v>
      </c>
      <c r="Z715" s="236">
        <v>0</v>
      </c>
      <c r="AA715" s="236">
        <v>0</v>
      </c>
      <c r="AB715" s="236">
        <v>0</v>
      </c>
      <c r="AC715" s="236">
        <v>0</v>
      </c>
      <c r="AD715" s="236">
        <v>-34847.021999999997</v>
      </c>
      <c r="AE715" s="236">
        <v>-25738.328000000001</v>
      </c>
      <c r="AF715" s="236">
        <v>-30868.424999999999</v>
      </c>
      <c r="AG715" s="236">
        <v>-93471.202999999994</v>
      </c>
      <c r="AH715" s="236">
        <v>-309408.37900000002</v>
      </c>
      <c r="AI715" s="236">
        <v>-363509.46799999999</v>
      </c>
      <c r="AJ715" s="236">
        <v>-328486.76</v>
      </c>
      <c r="AK715" s="236">
        <v>-493108.81900000002</v>
      </c>
      <c r="AL715" s="236">
        <v>-458470.054</v>
      </c>
      <c r="AM715" s="236">
        <v>-572085.598</v>
      </c>
      <c r="AN715" s="236">
        <v>-2709994.0559999999</v>
      </c>
      <c r="AO715" s="236">
        <v>-797478.56299999997</v>
      </c>
      <c r="AP715" s="236">
        <v>-735246.56799999997</v>
      </c>
      <c r="AQ715" s="236">
        <v>-702017.23899999994</v>
      </c>
      <c r="AR715" s="236">
        <v>-658683.00399999996</v>
      </c>
      <c r="AS715" s="236">
        <v>-632092.89500000002</v>
      </c>
      <c r="AT715" s="236">
        <v>-596824.75300000003</v>
      </c>
      <c r="AU715" s="236">
        <v>-567712.85900000005</v>
      </c>
      <c r="AV715" s="236">
        <v>-550891.74699999997</v>
      </c>
      <c r="AW715" s="236">
        <v>-517500.87900000002</v>
      </c>
      <c r="AX715" s="236">
        <v>-503846.72100000002</v>
      </c>
      <c r="AY715" s="236">
        <v>-480870.01899999997</v>
      </c>
      <c r="AZ715" s="236">
        <v>-456333.19900000002</v>
      </c>
      <c r="BA715" s="236">
        <v>-7199498.4460000005</v>
      </c>
      <c r="BB715" s="236">
        <v>-454788.21500000003</v>
      </c>
      <c r="BC715" s="236">
        <v>-420218.21100000001</v>
      </c>
      <c r="BD715" s="236">
        <v>-416590.98599999998</v>
      </c>
      <c r="BE715" s="236">
        <v>-406557.80200000003</v>
      </c>
      <c r="BF715" s="236">
        <v>-399952.46899999998</v>
      </c>
      <c r="BG715" s="236">
        <v>-386629.94300000003</v>
      </c>
      <c r="BH715" s="236">
        <v>-375604.82400000002</v>
      </c>
      <c r="BI715" s="236">
        <v>-371315.98</v>
      </c>
      <c r="BJ715" s="236">
        <v>-354926.516</v>
      </c>
      <c r="BK715" s="236">
        <v>-350735.05599999998</v>
      </c>
      <c r="BL715" s="236">
        <v>-339681.31400000001</v>
      </c>
      <c r="BM715" s="236">
        <v>-326936.51199999999</v>
      </c>
      <c r="BN715" s="236">
        <v>-4603937.8279999997</v>
      </c>
      <c r="BO715" s="236">
        <v>-329393.15500000003</v>
      </c>
      <c r="BP715" s="236">
        <v>-307803.84600000002</v>
      </c>
      <c r="BQ715" s="236">
        <v>-308111.78999999998</v>
      </c>
      <c r="BR715" s="236">
        <v>-303928.22600000002</v>
      </c>
      <c r="BS715" s="236">
        <v>-301611.73700000002</v>
      </c>
      <c r="BT715" s="236">
        <v>-294144.75300000003</v>
      </c>
      <c r="BU715" s="236">
        <v>-288152.34700000001</v>
      </c>
      <c r="BV715" s="236">
        <v>-287007.75599999999</v>
      </c>
      <c r="BW715" s="236">
        <v>-276387.30699999997</v>
      </c>
      <c r="BX715" s="236">
        <v>-274880.48700000002</v>
      </c>
      <c r="BY715" s="236">
        <v>-267971.81599999999</v>
      </c>
      <c r="BZ715" s="236">
        <v>-259666.86900000001</v>
      </c>
      <c r="CA715" s="236">
        <v>-3499060.0890000002</v>
      </c>
      <c r="CB715" s="236">
        <v>-262930.87800000003</v>
      </c>
      <c r="CC715" s="236">
        <v>-247063.20800000001</v>
      </c>
      <c r="CD715" s="236">
        <v>-248480.21100000001</v>
      </c>
      <c r="CE715" s="236">
        <v>-246467.389</v>
      </c>
      <c r="CF715" s="236">
        <v>-245685.027</v>
      </c>
      <c r="CG715" s="236">
        <v>-240720.08799999999</v>
      </c>
      <c r="CH715" s="236">
        <v>-236886.58</v>
      </c>
      <c r="CI715" s="236">
        <v>-236906.978</v>
      </c>
      <c r="CJ715" s="236">
        <v>-229094.215</v>
      </c>
      <c r="CK715" s="236">
        <v>-228660.264</v>
      </c>
      <c r="CL715" s="236">
        <v>-224046.36799999999</v>
      </c>
      <c r="CM715" s="236">
        <v>-219378.516</v>
      </c>
      <c r="CN715" s="236">
        <v>-2866319.7220000001</v>
      </c>
      <c r="CO715" s="236">
        <v>-221202.163</v>
      </c>
      <c r="CP715" s="236">
        <v>-211362.43100000001</v>
      </c>
      <c r="CQ715" s="236">
        <v>-212020.76</v>
      </c>
      <c r="CR715" s="236">
        <v>-209108.45199999999</v>
      </c>
      <c r="CS715" s="236">
        <v>-209011.726</v>
      </c>
      <c r="CT715" s="236">
        <v>-205380.88200000001</v>
      </c>
      <c r="CU715" s="236">
        <v>-202689.66200000001</v>
      </c>
      <c r="CV715" s="236">
        <v>-203224.94500000001</v>
      </c>
      <c r="CW715" s="236">
        <v>-197052.247</v>
      </c>
      <c r="CX715" s="236">
        <v>-197126.93</v>
      </c>
      <c r="CY715" s="236">
        <v>-193359.88</v>
      </c>
      <c r="CZ715" s="236">
        <v>-188632.15</v>
      </c>
      <c r="DA715" s="236">
        <v>-2450172.2280000001</v>
      </c>
    </row>
    <row r="716" spans="1:105">
      <c r="A716" s="242" t="s">
        <v>1778</v>
      </c>
      <c r="B716" s="236">
        <v>0</v>
      </c>
      <c r="C716" s="236">
        <v>0</v>
      </c>
      <c r="D716" s="236">
        <v>0</v>
      </c>
      <c r="E716" s="236">
        <v>0</v>
      </c>
      <c r="F716" s="236">
        <v>0</v>
      </c>
      <c r="G716" s="236">
        <v>0</v>
      </c>
      <c r="H716" s="236">
        <v>0</v>
      </c>
      <c r="I716" s="236">
        <v>0</v>
      </c>
      <c r="J716" s="236">
        <v>0</v>
      </c>
      <c r="K716" s="236">
        <v>0</v>
      </c>
      <c r="L716" s="236">
        <v>0</v>
      </c>
      <c r="M716" s="236">
        <v>0</v>
      </c>
      <c r="N716" s="236">
        <v>0</v>
      </c>
      <c r="O716" s="236">
        <v>0</v>
      </c>
      <c r="P716" s="236">
        <v>0</v>
      </c>
      <c r="Q716" s="236">
        <v>0</v>
      </c>
      <c r="R716" s="236">
        <v>0</v>
      </c>
      <c r="S716" s="236">
        <v>0</v>
      </c>
      <c r="T716" s="236">
        <v>0</v>
      </c>
      <c r="U716" s="236">
        <v>0</v>
      </c>
      <c r="V716" s="236">
        <v>0</v>
      </c>
      <c r="W716" s="236">
        <v>0</v>
      </c>
      <c r="X716" s="236">
        <v>0</v>
      </c>
      <c r="Y716" s="236">
        <v>0</v>
      </c>
      <c r="Z716" s="236">
        <v>0</v>
      </c>
      <c r="AA716" s="236">
        <v>0</v>
      </c>
      <c r="AB716" s="236">
        <v>0</v>
      </c>
      <c r="AC716" s="236">
        <v>0</v>
      </c>
      <c r="AD716" s="236">
        <v>2895026.946</v>
      </c>
      <c r="AE716" s="236">
        <v>2631807.2059999998</v>
      </c>
      <c r="AF716" s="236">
        <v>4644917.0810000002</v>
      </c>
      <c r="AG716" s="236">
        <v>2071599.4950000001</v>
      </c>
      <c r="AH716" s="236">
        <v>6531190.2180000003</v>
      </c>
      <c r="AI716" s="236">
        <v>6399074.017</v>
      </c>
      <c r="AJ716" s="236">
        <v>3588776.415</v>
      </c>
      <c r="AK716" s="236">
        <v>2073978.165</v>
      </c>
      <c r="AL716" s="236">
        <v>5095622.0769999996</v>
      </c>
      <c r="AM716" s="236">
        <v>2135976.5699999998</v>
      </c>
      <c r="AN716" s="236">
        <v>38067968.189999998</v>
      </c>
      <c r="AO716" s="236">
        <v>0</v>
      </c>
      <c r="AP716" s="236">
        <v>0</v>
      </c>
      <c r="AQ716" s="236">
        <v>0</v>
      </c>
      <c r="AR716" s="236">
        <v>0</v>
      </c>
      <c r="AS716" s="236">
        <v>0</v>
      </c>
      <c r="AT716" s="236">
        <v>0</v>
      </c>
      <c r="AU716" s="236">
        <v>0</v>
      </c>
      <c r="AV716" s="236">
        <v>0</v>
      </c>
      <c r="AW716" s="236">
        <v>0</v>
      </c>
      <c r="AX716" s="236">
        <v>0</v>
      </c>
      <c r="AY716" s="236">
        <v>0</v>
      </c>
      <c r="AZ716" s="236">
        <v>0</v>
      </c>
      <c r="BA716" s="236">
        <v>0</v>
      </c>
      <c r="BB716" s="236">
        <v>0</v>
      </c>
      <c r="BC716" s="236">
        <v>0</v>
      </c>
      <c r="BD716" s="236">
        <v>0</v>
      </c>
      <c r="BE716" s="236">
        <v>0</v>
      </c>
      <c r="BF716" s="236">
        <v>0</v>
      </c>
      <c r="BG716" s="236">
        <v>0</v>
      </c>
      <c r="BH716" s="236">
        <v>0</v>
      </c>
      <c r="BI716" s="236">
        <v>0</v>
      </c>
      <c r="BJ716" s="236">
        <v>0</v>
      </c>
      <c r="BK716" s="236">
        <v>0</v>
      </c>
      <c r="BL716" s="236">
        <v>0</v>
      </c>
      <c r="BM716" s="236">
        <v>0</v>
      </c>
      <c r="BN716" s="236">
        <v>0</v>
      </c>
      <c r="BO716" s="236">
        <v>0</v>
      </c>
      <c r="BP716" s="236">
        <v>0</v>
      </c>
      <c r="BQ716" s="236">
        <v>0</v>
      </c>
      <c r="BR716" s="236">
        <v>0</v>
      </c>
      <c r="BS716" s="236">
        <v>0</v>
      </c>
      <c r="BT716" s="236">
        <v>0</v>
      </c>
      <c r="BU716" s="236">
        <v>0</v>
      </c>
      <c r="BV716" s="236">
        <v>0</v>
      </c>
      <c r="BW716" s="236">
        <v>0</v>
      </c>
      <c r="BX716" s="236">
        <v>0</v>
      </c>
      <c r="BY716" s="236">
        <v>0</v>
      </c>
      <c r="BZ716" s="236">
        <v>0</v>
      </c>
      <c r="CA716" s="236">
        <v>0</v>
      </c>
      <c r="CB716" s="236">
        <v>0</v>
      </c>
      <c r="CC716" s="236">
        <v>0</v>
      </c>
      <c r="CD716" s="236">
        <v>0</v>
      </c>
      <c r="CE716" s="236">
        <v>0</v>
      </c>
      <c r="CF716" s="236">
        <v>0</v>
      </c>
      <c r="CG716" s="236">
        <v>0</v>
      </c>
      <c r="CH716" s="236">
        <v>0</v>
      </c>
      <c r="CI716" s="236">
        <v>0</v>
      </c>
      <c r="CJ716" s="236">
        <v>0</v>
      </c>
      <c r="CK716" s="236">
        <v>0</v>
      </c>
      <c r="CL716" s="236">
        <v>0</v>
      </c>
      <c r="CM716" s="236">
        <v>0</v>
      </c>
      <c r="CN716" s="236">
        <v>0</v>
      </c>
      <c r="CO716" s="236">
        <v>0</v>
      </c>
      <c r="CP716" s="236">
        <v>0</v>
      </c>
      <c r="CQ716" s="236">
        <v>0</v>
      </c>
      <c r="CR716" s="236">
        <v>0</v>
      </c>
      <c r="CS716" s="236">
        <v>0</v>
      </c>
      <c r="CT716" s="236">
        <v>0</v>
      </c>
      <c r="CU716" s="236">
        <v>0</v>
      </c>
      <c r="CV716" s="236">
        <v>0</v>
      </c>
      <c r="CW716" s="236">
        <v>0</v>
      </c>
      <c r="CX716" s="236">
        <v>0</v>
      </c>
      <c r="CY716" s="236">
        <v>0</v>
      </c>
      <c r="CZ716" s="236">
        <v>0</v>
      </c>
      <c r="DA716" s="236">
        <v>0</v>
      </c>
    </row>
    <row r="717" spans="1:105">
      <c r="A717" s="242" t="s">
        <v>1779</v>
      </c>
      <c r="B717" s="236">
        <v>0</v>
      </c>
      <c r="C717" s="236">
        <v>0</v>
      </c>
      <c r="D717" s="236">
        <v>0</v>
      </c>
      <c r="E717" s="236">
        <v>0</v>
      </c>
      <c r="F717" s="236">
        <v>0</v>
      </c>
      <c r="G717" s="236">
        <v>0</v>
      </c>
      <c r="H717" s="236">
        <v>0</v>
      </c>
      <c r="I717" s="236">
        <v>0</v>
      </c>
      <c r="J717" s="236">
        <v>0</v>
      </c>
      <c r="K717" s="236">
        <v>0</v>
      </c>
      <c r="L717" s="236">
        <v>0</v>
      </c>
      <c r="M717" s="236">
        <v>0</v>
      </c>
      <c r="N717" s="236">
        <v>0</v>
      </c>
      <c r="O717" s="236">
        <v>0</v>
      </c>
      <c r="P717" s="236">
        <v>0</v>
      </c>
      <c r="Q717" s="236">
        <v>0</v>
      </c>
      <c r="R717" s="236">
        <v>0</v>
      </c>
      <c r="S717" s="236">
        <v>0</v>
      </c>
      <c r="T717" s="236">
        <v>0</v>
      </c>
      <c r="U717" s="236">
        <v>0</v>
      </c>
      <c r="V717" s="236">
        <v>0</v>
      </c>
      <c r="W717" s="236">
        <v>0</v>
      </c>
      <c r="X717" s="236">
        <v>0</v>
      </c>
      <c r="Y717" s="236">
        <v>0</v>
      </c>
      <c r="Z717" s="236">
        <v>0</v>
      </c>
      <c r="AA717" s="236">
        <v>0</v>
      </c>
      <c r="AB717" s="236">
        <v>0</v>
      </c>
      <c r="AC717" s="236">
        <v>0</v>
      </c>
      <c r="AD717" s="236">
        <v>-8003.5829999999996</v>
      </c>
      <c r="AE717" s="236">
        <v>-51.981999999999999</v>
      </c>
      <c r="AF717" s="236">
        <v>-51.981999999999999</v>
      </c>
      <c r="AG717" s="236">
        <v>-32155.144</v>
      </c>
      <c r="AH717" s="236">
        <v>-32451.901999999998</v>
      </c>
      <c r="AI717" s="236">
        <v>-8384.5650000000005</v>
      </c>
      <c r="AJ717" s="236">
        <v>-432.964</v>
      </c>
      <c r="AK717" s="236">
        <v>432.964</v>
      </c>
      <c r="AL717" s="236">
        <v>432.964</v>
      </c>
      <c r="AM717" s="236">
        <v>432.63499999999999</v>
      </c>
      <c r="AN717" s="236">
        <v>-80233.558999999994</v>
      </c>
      <c r="AO717" s="236">
        <v>432.964</v>
      </c>
      <c r="AP717" s="236">
        <v>432.964</v>
      </c>
      <c r="AQ717" s="236">
        <v>432.964</v>
      </c>
      <c r="AR717" s="236">
        <v>432.964</v>
      </c>
      <c r="AS717" s="236">
        <v>432.964</v>
      </c>
      <c r="AT717" s="236">
        <v>432.964</v>
      </c>
      <c r="AU717" s="236">
        <v>432.964</v>
      </c>
      <c r="AV717" s="236">
        <v>432.964</v>
      </c>
      <c r="AW717" s="236">
        <v>432.964</v>
      </c>
      <c r="AX717" s="236">
        <v>432.964</v>
      </c>
      <c r="AY717" s="236">
        <v>432.63499999999999</v>
      </c>
      <c r="AZ717" s="236">
        <v>432.964</v>
      </c>
      <c r="BA717" s="236">
        <v>5195.2389999999996</v>
      </c>
      <c r="BB717" s="236">
        <v>432.964</v>
      </c>
      <c r="BC717" s="236">
        <v>432.964</v>
      </c>
      <c r="BD717" s="236">
        <v>432.964</v>
      </c>
      <c r="BE717" s="236">
        <v>432.964</v>
      </c>
      <c r="BF717" s="236">
        <v>432.964</v>
      </c>
      <c r="BG717" s="236">
        <v>432.964</v>
      </c>
      <c r="BH717" s="236">
        <v>432.964</v>
      </c>
      <c r="BI717" s="236">
        <v>432.964</v>
      </c>
      <c r="BJ717" s="236">
        <v>432.964</v>
      </c>
      <c r="BK717" s="236">
        <v>432.63499999999999</v>
      </c>
      <c r="BL717" s="236">
        <v>432.964</v>
      </c>
      <c r="BM717" s="236">
        <v>432.964</v>
      </c>
      <c r="BN717" s="236">
        <v>5195.2389999999996</v>
      </c>
      <c r="BO717" s="236">
        <v>432.964</v>
      </c>
      <c r="BP717" s="236">
        <v>432.964</v>
      </c>
      <c r="BQ717" s="236">
        <v>432.964</v>
      </c>
      <c r="BR717" s="236">
        <v>432.964</v>
      </c>
      <c r="BS717" s="236">
        <v>432.964</v>
      </c>
      <c r="BT717" s="236">
        <v>432.964</v>
      </c>
      <c r="BU717" s="236">
        <v>432.964</v>
      </c>
      <c r="BV717" s="236">
        <v>432.964</v>
      </c>
      <c r="BW717" s="236">
        <v>432.63499999999999</v>
      </c>
      <c r="BX717" s="236">
        <v>432.964</v>
      </c>
      <c r="BY717" s="236">
        <v>432.964</v>
      </c>
      <c r="BZ717" s="236">
        <v>432.964</v>
      </c>
      <c r="CA717" s="236">
        <v>5195.2389999999996</v>
      </c>
      <c r="CB717" s="236">
        <v>432.964</v>
      </c>
      <c r="CC717" s="236">
        <v>432.964</v>
      </c>
      <c r="CD717" s="236">
        <v>432.964</v>
      </c>
      <c r="CE717" s="236">
        <v>432.964</v>
      </c>
      <c r="CF717" s="236">
        <v>432.964</v>
      </c>
      <c r="CG717" s="236">
        <v>432.964</v>
      </c>
      <c r="CH717" s="236">
        <v>432.964</v>
      </c>
      <c r="CI717" s="236">
        <v>432.63499999999999</v>
      </c>
      <c r="CJ717" s="236">
        <v>432.964</v>
      </c>
      <c r="CK717" s="236">
        <v>432.964</v>
      </c>
      <c r="CL717" s="236">
        <v>432.964</v>
      </c>
      <c r="CM717" s="236">
        <v>432.964</v>
      </c>
      <c r="CN717" s="236">
        <v>5195.2389999999996</v>
      </c>
      <c r="CO717" s="236">
        <v>432.964</v>
      </c>
      <c r="CP717" s="236">
        <v>432.964</v>
      </c>
      <c r="CQ717" s="236">
        <v>432.964</v>
      </c>
      <c r="CR717" s="236">
        <v>432.964</v>
      </c>
      <c r="CS717" s="236">
        <v>432.964</v>
      </c>
      <c r="CT717" s="236">
        <v>432.964</v>
      </c>
      <c r="CU717" s="236">
        <v>432.63499999999999</v>
      </c>
      <c r="CV717" s="236">
        <v>432.964</v>
      </c>
      <c r="CW717" s="236">
        <v>432.964</v>
      </c>
      <c r="CX717" s="236">
        <v>432.964</v>
      </c>
      <c r="CY717" s="236">
        <v>432.964</v>
      </c>
      <c r="CZ717" s="236">
        <v>432.964</v>
      </c>
      <c r="DA717" s="236">
        <v>5195.2389999999996</v>
      </c>
    </row>
    <row r="718" spans="1:105">
      <c r="A718" s="242" t="s">
        <v>1780</v>
      </c>
      <c r="B718" s="236">
        <v>0</v>
      </c>
      <c r="C718" s="236">
        <v>0</v>
      </c>
      <c r="D718" s="236">
        <v>0</v>
      </c>
      <c r="E718" s="236">
        <v>0</v>
      </c>
      <c r="F718" s="236">
        <v>0</v>
      </c>
      <c r="G718" s="236">
        <v>0</v>
      </c>
      <c r="H718" s="236">
        <v>0</v>
      </c>
      <c r="I718" s="236">
        <v>0</v>
      </c>
      <c r="J718" s="236">
        <v>0</v>
      </c>
      <c r="K718" s="236">
        <v>0</v>
      </c>
      <c r="L718" s="236">
        <v>0</v>
      </c>
      <c r="M718" s="236">
        <v>0</v>
      </c>
      <c r="N718" s="236">
        <v>0</v>
      </c>
      <c r="O718" s="236">
        <v>0</v>
      </c>
      <c r="P718" s="236">
        <v>0</v>
      </c>
      <c r="Q718" s="236">
        <v>0</v>
      </c>
      <c r="R718" s="236">
        <v>0</v>
      </c>
      <c r="S718" s="236">
        <v>0</v>
      </c>
      <c r="T718" s="236">
        <v>0</v>
      </c>
      <c r="U718" s="236">
        <v>0</v>
      </c>
      <c r="V718" s="236">
        <v>0</v>
      </c>
      <c r="W718" s="236">
        <v>0</v>
      </c>
      <c r="X718" s="236">
        <v>0</v>
      </c>
      <c r="Y718" s="236">
        <v>0</v>
      </c>
      <c r="Z718" s="236">
        <v>0</v>
      </c>
      <c r="AA718" s="236">
        <v>0</v>
      </c>
      <c r="AB718" s="236">
        <v>0</v>
      </c>
      <c r="AC718" s="236">
        <v>0</v>
      </c>
      <c r="AD718" s="236">
        <v>7919.6880000000001</v>
      </c>
      <c r="AE718" s="236">
        <v>-31.584</v>
      </c>
      <c r="AF718" s="236">
        <v>-31.913</v>
      </c>
      <c r="AG718" s="236">
        <v>31592.883000000002</v>
      </c>
      <c r="AH718" s="236">
        <v>31410.946</v>
      </c>
      <c r="AI718" s="236">
        <v>7686.4269999999997</v>
      </c>
      <c r="AJ718" s="236">
        <v>-265.17399999999998</v>
      </c>
      <c r="AK718" s="236">
        <v>-265.17399999999998</v>
      </c>
      <c r="AL718" s="236">
        <v>-264.84500000000003</v>
      </c>
      <c r="AM718" s="236">
        <v>-265.17399999999998</v>
      </c>
      <c r="AN718" s="236">
        <v>77486.080000000002</v>
      </c>
      <c r="AO718" s="236">
        <v>-264.84500000000003</v>
      </c>
      <c r="AP718" s="236">
        <v>-265.17399999999998</v>
      </c>
      <c r="AQ718" s="236">
        <v>-265.17399999999998</v>
      </c>
      <c r="AR718" s="236">
        <v>-264.84500000000003</v>
      </c>
      <c r="AS718" s="236">
        <v>-265.17399999999998</v>
      </c>
      <c r="AT718" s="236">
        <v>-265.17399999999998</v>
      </c>
      <c r="AU718" s="236">
        <v>-264.84500000000003</v>
      </c>
      <c r="AV718" s="236">
        <v>-265.17399999999998</v>
      </c>
      <c r="AW718" s="236">
        <v>-265.17399999999998</v>
      </c>
      <c r="AX718" s="236">
        <v>-264.84500000000003</v>
      </c>
      <c r="AY718" s="236">
        <v>-265.17399999999998</v>
      </c>
      <c r="AZ718" s="236">
        <v>-264.84500000000003</v>
      </c>
      <c r="BA718" s="236">
        <v>-3180.4430000000002</v>
      </c>
      <c r="BB718" s="236">
        <v>-265.17399999999998</v>
      </c>
      <c r="BC718" s="236">
        <v>-265.17399999999998</v>
      </c>
      <c r="BD718" s="236">
        <v>-264.84500000000003</v>
      </c>
      <c r="BE718" s="236">
        <v>-265.17399999999998</v>
      </c>
      <c r="BF718" s="236">
        <v>-265.17399999999998</v>
      </c>
      <c r="BG718" s="236">
        <v>-264.84500000000003</v>
      </c>
      <c r="BH718" s="236">
        <v>-265.17399999999998</v>
      </c>
      <c r="BI718" s="236">
        <v>-264.84500000000003</v>
      </c>
      <c r="BJ718" s="236">
        <v>-265.17399999999998</v>
      </c>
      <c r="BK718" s="236">
        <v>-265.17399999999998</v>
      </c>
      <c r="BL718" s="236">
        <v>-264.84500000000003</v>
      </c>
      <c r="BM718" s="236">
        <v>-265.17399999999998</v>
      </c>
      <c r="BN718" s="236">
        <v>-3180.7719999999999</v>
      </c>
      <c r="BO718" s="236">
        <v>-265.17399999999998</v>
      </c>
      <c r="BP718" s="236">
        <v>-264.84500000000003</v>
      </c>
      <c r="BQ718" s="236">
        <v>-265.17399999999998</v>
      </c>
      <c r="BR718" s="236">
        <v>-264.84500000000003</v>
      </c>
      <c r="BS718" s="236">
        <v>-265.17399999999998</v>
      </c>
      <c r="BT718" s="236">
        <v>-265.17399999999998</v>
      </c>
      <c r="BU718" s="236">
        <v>-264.84500000000003</v>
      </c>
      <c r="BV718" s="236">
        <v>-265.17399999999998</v>
      </c>
      <c r="BW718" s="236">
        <v>-265.17399999999998</v>
      </c>
      <c r="BX718" s="236">
        <v>-264.84500000000003</v>
      </c>
      <c r="BY718" s="236">
        <v>-265.17399999999998</v>
      </c>
      <c r="BZ718" s="236">
        <v>-265.17399999999998</v>
      </c>
      <c r="CA718" s="236">
        <v>-3180.7719999999999</v>
      </c>
      <c r="CB718" s="236">
        <v>-264.84500000000003</v>
      </c>
      <c r="CC718" s="236">
        <v>-265.17399999999998</v>
      </c>
      <c r="CD718" s="236">
        <v>-264.84500000000003</v>
      </c>
      <c r="CE718" s="236">
        <v>-265.17399999999998</v>
      </c>
      <c r="CF718" s="236">
        <v>-265.17399999999998</v>
      </c>
      <c r="CG718" s="236">
        <v>-264.84500000000003</v>
      </c>
      <c r="CH718" s="236">
        <v>-265.17399999999998</v>
      </c>
      <c r="CI718" s="236">
        <v>-265.17399999999998</v>
      </c>
      <c r="CJ718" s="236">
        <v>-264.84500000000003</v>
      </c>
      <c r="CK718" s="236">
        <v>-265.17399999999998</v>
      </c>
      <c r="CL718" s="236">
        <v>-264.84500000000003</v>
      </c>
      <c r="CM718" s="236">
        <v>-265.17399999999998</v>
      </c>
      <c r="CN718" s="236">
        <v>-3180.4430000000002</v>
      </c>
      <c r="CO718" s="236">
        <v>-265.17399999999998</v>
      </c>
      <c r="CP718" s="236">
        <v>-264.84500000000003</v>
      </c>
      <c r="CQ718" s="236">
        <v>-265.17399999999998</v>
      </c>
      <c r="CR718" s="236">
        <v>-265.17399999999998</v>
      </c>
      <c r="CS718" s="236">
        <v>-264.84500000000003</v>
      </c>
      <c r="CT718" s="236">
        <v>-265.17399999999998</v>
      </c>
      <c r="CU718" s="236">
        <v>-264.84500000000003</v>
      </c>
      <c r="CV718" s="236">
        <v>-265.17399999999998</v>
      </c>
      <c r="CW718" s="236">
        <v>-265.17399999999998</v>
      </c>
      <c r="CX718" s="236">
        <v>-264.84500000000003</v>
      </c>
      <c r="CY718" s="236">
        <v>-265.17399999999998</v>
      </c>
      <c r="CZ718" s="236">
        <v>-265.17399999999998</v>
      </c>
      <c r="DA718" s="236">
        <v>-3180.7719999999999</v>
      </c>
    </row>
    <row r="719" spans="1:105">
      <c r="A719" s="242" t="s">
        <v>1781</v>
      </c>
      <c r="B719" s="236">
        <v>0</v>
      </c>
      <c r="C719" s="236">
        <v>0</v>
      </c>
      <c r="D719" s="236">
        <v>0</v>
      </c>
      <c r="E719" s="236">
        <v>0</v>
      </c>
      <c r="F719" s="236">
        <v>0</v>
      </c>
      <c r="G719" s="236">
        <v>0</v>
      </c>
      <c r="H719" s="236">
        <v>0</v>
      </c>
      <c r="I719" s="236">
        <v>0</v>
      </c>
      <c r="J719" s="236">
        <v>0</v>
      </c>
      <c r="K719" s="236">
        <v>0</v>
      </c>
      <c r="L719" s="236">
        <v>0</v>
      </c>
      <c r="M719" s="236">
        <v>0</v>
      </c>
      <c r="N719" s="236">
        <v>0</v>
      </c>
      <c r="O719" s="236">
        <v>0</v>
      </c>
      <c r="P719" s="236">
        <v>0</v>
      </c>
      <c r="Q719" s="236">
        <v>0</v>
      </c>
      <c r="R719" s="236">
        <v>0</v>
      </c>
      <c r="S719" s="236">
        <v>0</v>
      </c>
      <c r="T719" s="236">
        <v>0</v>
      </c>
      <c r="U719" s="236">
        <v>0</v>
      </c>
      <c r="V719" s="236">
        <v>0</v>
      </c>
      <c r="W719" s="236">
        <v>0</v>
      </c>
      <c r="X719" s="236">
        <v>0</v>
      </c>
      <c r="Y719" s="236">
        <v>0</v>
      </c>
      <c r="Z719" s="236">
        <v>0</v>
      </c>
      <c r="AA719" s="236">
        <v>0</v>
      </c>
      <c r="AB719" s="236">
        <v>0</v>
      </c>
      <c r="AC719" s="236">
        <v>0</v>
      </c>
      <c r="AD719" s="236">
        <v>0</v>
      </c>
      <c r="AE719" s="236">
        <v>0</v>
      </c>
      <c r="AF719" s="236">
        <v>0</v>
      </c>
      <c r="AG719" s="236">
        <v>0</v>
      </c>
      <c r="AH719" s="236">
        <v>0</v>
      </c>
      <c r="AI719" s="236">
        <v>0</v>
      </c>
      <c r="AJ719" s="236">
        <v>0</v>
      </c>
      <c r="AK719" s="236">
        <v>0</v>
      </c>
      <c r="AL719" s="236">
        <v>0</v>
      </c>
      <c r="AM719" s="236">
        <v>0</v>
      </c>
      <c r="AN719" s="236">
        <v>0</v>
      </c>
      <c r="AO719" s="236">
        <v>0</v>
      </c>
      <c r="AP719" s="236">
        <v>0</v>
      </c>
      <c r="AQ719" s="236">
        <v>0</v>
      </c>
      <c r="AR719" s="236">
        <v>0</v>
      </c>
      <c r="AS719" s="236">
        <v>0</v>
      </c>
      <c r="AT719" s="236">
        <v>0</v>
      </c>
      <c r="AU719" s="236">
        <v>0</v>
      </c>
      <c r="AV719" s="236">
        <v>0</v>
      </c>
      <c r="AW719" s="236">
        <v>0</v>
      </c>
      <c r="AX719" s="236">
        <v>0</v>
      </c>
      <c r="AY719" s="236">
        <v>0</v>
      </c>
      <c r="AZ719" s="236">
        <v>0</v>
      </c>
      <c r="BA719" s="236">
        <v>0</v>
      </c>
      <c r="BB719" s="236">
        <v>0</v>
      </c>
      <c r="BC719" s="236">
        <v>0</v>
      </c>
      <c r="BD719" s="236">
        <v>0</v>
      </c>
      <c r="BE719" s="236">
        <v>0</v>
      </c>
      <c r="BF719" s="236">
        <v>0</v>
      </c>
      <c r="BG719" s="236">
        <v>0</v>
      </c>
      <c r="BH719" s="236">
        <v>0</v>
      </c>
      <c r="BI719" s="236">
        <v>0</v>
      </c>
      <c r="BJ719" s="236">
        <v>0</v>
      </c>
      <c r="BK719" s="236">
        <v>0</v>
      </c>
      <c r="BL719" s="236">
        <v>0</v>
      </c>
      <c r="BM719" s="236">
        <v>0</v>
      </c>
      <c r="BN719" s="236">
        <v>0</v>
      </c>
      <c r="BO719" s="236">
        <v>0</v>
      </c>
      <c r="BP719" s="236">
        <v>0</v>
      </c>
      <c r="BQ719" s="236">
        <v>0</v>
      </c>
      <c r="BR719" s="236">
        <v>0</v>
      </c>
      <c r="BS719" s="236">
        <v>0</v>
      </c>
      <c r="BT719" s="236">
        <v>0</v>
      </c>
      <c r="BU719" s="236">
        <v>0</v>
      </c>
      <c r="BV719" s="236">
        <v>0</v>
      </c>
      <c r="BW719" s="236">
        <v>0</v>
      </c>
      <c r="BX719" s="236">
        <v>0</v>
      </c>
      <c r="BY719" s="236">
        <v>0</v>
      </c>
      <c r="BZ719" s="236">
        <v>0</v>
      </c>
      <c r="CA719" s="236">
        <v>0</v>
      </c>
      <c r="CB719" s="236">
        <v>0</v>
      </c>
      <c r="CC719" s="236">
        <v>0</v>
      </c>
      <c r="CD719" s="236">
        <v>0</v>
      </c>
      <c r="CE719" s="236">
        <v>0</v>
      </c>
      <c r="CF719" s="236">
        <v>0</v>
      </c>
      <c r="CG719" s="236">
        <v>0</v>
      </c>
      <c r="CH719" s="236">
        <v>0</v>
      </c>
      <c r="CI719" s="236">
        <v>0</v>
      </c>
      <c r="CJ719" s="236">
        <v>0</v>
      </c>
      <c r="CK719" s="236">
        <v>0</v>
      </c>
      <c r="CL719" s="236">
        <v>0</v>
      </c>
      <c r="CM719" s="236">
        <v>0</v>
      </c>
      <c r="CN719" s="236">
        <v>0</v>
      </c>
      <c r="CO719" s="236">
        <v>0</v>
      </c>
      <c r="CP719" s="236">
        <v>0</v>
      </c>
      <c r="CQ719" s="236">
        <v>0</v>
      </c>
      <c r="CR719" s="236">
        <v>0</v>
      </c>
      <c r="CS719" s="236">
        <v>0</v>
      </c>
      <c r="CT719" s="236">
        <v>0</v>
      </c>
      <c r="CU719" s="236">
        <v>0</v>
      </c>
      <c r="CV719" s="236">
        <v>0</v>
      </c>
      <c r="CW719" s="236">
        <v>0</v>
      </c>
      <c r="CX719" s="236">
        <v>0</v>
      </c>
      <c r="CY719" s="236">
        <v>0</v>
      </c>
      <c r="CZ719" s="236">
        <v>0</v>
      </c>
      <c r="DA719" s="236">
        <v>0</v>
      </c>
    </row>
    <row r="720" spans="1:105">
      <c r="A720" s="242" t="s">
        <v>1782</v>
      </c>
      <c r="B720" s="236">
        <v>0</v>
      </c>
      <c r="C720" s="236">
        <v>0</v>
      </c>
      <c r="D720" s="236">
        <v>0</v>
      </c>
      <c r="E720" s="236">
        <v>0</v>
      </c>
      <c r="F720" s="236">
        <v>0</v>
      </c>
      <c r="G720" s="236">
        <v>0</v>
      </c>
      <c r="H720" s="236">
        <v>0</v>
      </c>
      <c r="I720" s="236">
        <v>0</v>
      </c>
      <c r="J720" s="236">
        <v>0</v>
      </c>
      <c r="K720" s="236">
        <v>0</v>
      </c>
      <c r="L720" s="236">
        <v>0</v>
      </c>
      <c r="M720" s="236">
        <v>0</v>
      </c>
      <c r="N720" s="236">
        <v>0</v>
      </c>
      <c r="O720" s="236">
        <v>0</v>
      </c>
      <c r="P720" s="236">
        <v>0</v>
      </c>
      <c r="Q720" s="236">
        <v>0</v>
      </c>
      <c r="R720" s="236">
        <v>0</v>
      </c>
      <c r="S720" s="236">
        <v>0</v>
      </c>
      <c r="T720" s="236">
        <v>0</v>
      </c>
      <c r="U720" s="236">
        <v>0</v>
      </c>
      <c r="V720" s="236">
        <v>0</v>
      </c>
      <c r="W720" s="236">
        <v>0</v>
      </c>
      <c r="X720" s="236">
        <v>0</v>
      </c>
      <c r="Y720" s="236">
        <v>0</v>
      </c>
      <c r="Z720" s="236">
        <v>0</v>
      </c>
      <c r="AA720" s="236">
        <v>0</v>
      </c>
      <c r="AB720" s="236">
        <v>0</v>
      </c>
      <c r="AC720" s="236">
        <v>0</v>
      </c>
      <c r="AD720" s="236">
        <v>186327.39825</v>
      </c>
      <c r="AE720" s="236">
        <v>168282.00396</v>
      </c>
      <c r="AF720" s="236">
        <v>287637.86288999999</v>
      </c>
      <c r="AG720" s="236">
        <v>126615.96107999999</v>
      </c>
      <c r="AH720" s="236">
        <v>405374.62664999999</v>
      </c>
      <c r="AI720" s="236">
        <v>379163.34497999999</v>
      </c>
      <c r="AJ720" s="236">
        <v>180543.08327999999</v>
      </c>
      <c r="AK720" s="236">
        <v>226145.451568152</v>
      </c>
      <c r="AL720" s="236">
        <v>298854.06760398397</v>
      </c>
      <c r="AM720" s="236">
        <v>101718.877603984</v>
      </c>
      <c r="AN720" s="236">
        <v>2360662.6778661199</v>
      </c>
      <c r="AO720" s="236">
        <v>-62804.781007891499</v>
      </c>
      <c r="AP720" s="236">
        <v>-58523.9310078915</v>
      </c>
      <c r="AQ720" s="236">
        <v>-56108.259007891502</v>
      </c>
      <c r="AR720" s="236">
        <v>-52821.154860933202</v>
      </c>
      <c r="AS720" s="236">
        <v>-50858.620860933202</v>
      </c>
      <c r="AT720" s="236">
        <v>-48356.953860933201</v>
      </c>
      <c r="AU720" s="236">
        <v>-45425.011301741797</v>
      </c>
      <c r="AV720" s="236">
        <v>-44120.134301741797</v>
      </c>
      <c r="AW720" s="236">
        <v>-41771.5783017418</v>
      </c>
      <c r="AX720" s="236">
        <v>-41983.132216729602</v>
      </c>
      <c r="AY720" s="236">
        <v>-40314.7452167296</v>
      </c>
      <c r="AZ720" s="236">
        <v>-38556.982216729601</v>
      </c>
      <c r="BA720" s="236">
        <v>-581645.28416188899</v>
      </c>
      <c r="BB720" s="236">
        <v>-41767.546960318097</v>
      </c>
      <c r="BC720" s="236">
        <v>-39382.135960318097</v>
      </c>
      <c r="BD720" s="236">
        <v>-38973.328960318097</v>
      </c>
      <c r="BE720" s="236">
        <v>-37314.794646257003</v>
      </c>
      <c r="BF720" s="236">
        <v>-36722.972646257003</v>
      </c>
      <c r="BG720" s="236">
        <v>-35708.063646256996</v>
      </c>
      <c r="BH720" s="236">
        <v>-34064.919885405499</v>
      </c>
      <c r="BI720" s="236">
        <v>-33633.138885405497</v>
      </c>
      <c r="BJ720" s="236">
        <v>-32435.991885405499</v>
      </c>
      <c r="BK720" s="236">
        <v>-33222.537821526901</v>
      </c>
      <c r="BL720" s="236">
        <v>-32372.394821526901</v>
      </c>
      <c r="BM720" s="236">
        <v>-31419.792821526898</v>
      </c>
      <c r="BN720" s="236">
        <v>-427017.61894052301</v>
      </c>
      <c r="BO720" s="236">
        <v>-32732.892907198398</v>
      </c>
      <c r="BP720" s="236">
        <v>-31227.822907198399</v>
      </c>
      <c r="BQ720" s="236">
        <v>-31120.3659071984</v>
      </c>
      <c r="BR720" s="236">
        <v>-29934.553703747799</v>
      </c>
      <c r="BS720" s="236">
        <v>-29662.246703747802</v>
      </c>
      <c r="BT720" s="236">
        <v>-29064.2717037478</v>
      </c>
      <c r="BU720" s="236">
        <v>-27885.513971397799</v>
      </c>
      <c r="BV720" s="236">
        <v>-27694.0569713978</v>
      </c>
      <c r="BW720" s="236">
        <v>-26902.1259713978</v>
      </c>
      <c r="BX720" s="236">
        <v>-27762.794000809401</v>
      </c>
      <c r="BY720" s="236">
        <v>-27211.2710008094</v>
      </c>
      <c r="BZ720" s="236">
        <v>-26574.026000809401</v>
      </c>
      <c r="CA720" s="236">
        <v>-347771.94174946001</v>
      </c>
      <c r="CB720" s="236">
        <v>-27974.800116873099</v>
      </c>
      <c r="CC720" s="236">
        <v>-26859.763116873099</v>
      </c>
      <c r="CD720" s="236">
        <v>-26847.373116873699</v>
      </c>
      <c r="CE720" s="236">
        <v>-25885.992461129401</v>
      </c>
      <c r="CF720" s="236">
        <v>-25734.393461129399</v>
      </c>
      <c r="CG720" s="236">
        <v>-25317.8584611312</v>
      </c>
      <c r="CH720" s="236">
        <v>-24390.763741404899</v>
      </c>
      <c r="CI720" s="236">
        <v>-24294.058741404901</v>
      </c>
      <c r="CJ720" s="236">
        <v>-23700.535741407999</v>
      </c>
      <c r="CK720" s="236">
        <v>-24614.916283433398</v>
      </c>
      <c r="CL720" s="236">
        <v>-24227.6762834334</v>
      </c>
      <c r="CM720" s="236">
        <v>-23838.987283433398</v>
      </c>
      <c r="CN720" s="236">
        <v>-303687.118808528</v>
      </c>
      <c r="CO720" s="236">
        <v>-24702.963800665901</v>
      </c>
      <c r="CP720" s="236">
        <v>-23985.645800665901</v>
      </c>
      <c r="CQ720" s="236">
        <v>-23938.164800662798</v>
      </c>
      <c r="CR720" s="236">
        <v>-22920.417281245998</v>
      </c>
      <c r="CS720" s="236">
        <v>-22825.980281246</v>
      </c>
      <c r="CT720" s="236">
        <v>-22507.536281241599</v>
      </c>
      <c r="CU720" s="236">
        <v>-21621.260528277999</v>
      </c>
      <c r="CV720" s="236">
        <v>-21569.642528278</v>
      </c>
      <c r="CW720" s="236">
        <v>-21092.4385282642</v>
      </c>
      <c r="CX720" s="236">
        <v>-22028.815531241002</v>
      </c>
      <c r="CY720" s="236">
        <v>-21706.759531241001</v>
      </c>
      <c r="CZ720" s="236">
        <v>-21325.357531240999</v>
      </c>
      <c r="DA720" s="236">
        <v>-270224.98242427199</v>
      </c>
    </row>
    <row r="721" spans="1:105">
      <c r="A721" s="251" t="s">
        <v>1783</v>
      </c>
      <c r="B721" s="252">
        <v>0</v>
      </c>
      <c r="C721" s="252">
        <v>0</v>
      </c>
      <c r="D721" s="252">
        <v>0</v>
      </c>
      <c r="E721" s="252">
        <v>0</v>
      </c>
      <c r="F721" s="252">
        <v>0</v>
      </c>
      <c r="G721" s="252">
        <v>0</v>
      </c>
      <c r="H721" s="252">
        <v>0</v>
      </c>
      <c r="I721" s="252">
        <v>0</v>
      </c>
      <c r="J721" s="252">
        <v>0</v>
      </c>
      <c r="K721" s="252">
        <v>0</v>
      </c>
      <c r="L721" s="252">
        <v>0</v>
      </c>
      <c r="M721" s="252">
        <v>0</v>
      </c>
      <c r="N721" s="252">
        <v>0</v>
      </c>
      <c r="O721" s="252">
        <v>0</v>
      </c>
      <c r="P721" s="252">
        <v>0</v>
      </c>
      <c r="Q721" s="252">
        <v>0</v>
      </c>
      <c r="R721" s="252">
        <v>0</v>
      </c>
      <c r="S721" s="252">
        <v>0</v>
      </c>
      <c r="T721" s="252">
        <v>0</v>
      </c>
      <c r="U721" s="252">
        <v>0</v>
      </c>
      <c r="V721" s="252">
        <v>0</v>
      </c>
      <c r="W721" s="252">
        <v>0</v>
      </c>
      <c r="X721" s="252">
        <v>0</v>
      </c>
      <c r="Y721" s="252">
        <v>0</v>
      </c>
      <c r="Z721" s="252">
        <v>0</v>
      </c>
      <c r="AA721" s="252">
        <v>0</v>
      </c>
      <c r="AB721" s="252">
        <v>0</v>
      </c>
      <c r="AC721" s="252">
        <v>0</v>
      </c>
      <c r="AD721" s="252">
        <v>3156336.7342500002</v>
      </c>
      <c r="AE721" s="252">
        <v>2912967.46496</v>
      </c>
      <c r="AF721" s="252">
        <v>4941079.0048900004</v>
      </c>
      <c r="AG721" s="252">
        <v>2292387.1000799998</v>
      </c>
      <c r="AH721" s="252">
        <v>6984146.1406500004</v>
      </c>
      <c r="AI721" s="252">
        <v>6613097.1279800003</v>
      </c>
      <c r="AJ721" s="252">
        <v>3345979.4062800002</v>
      </c>
      <c r="AK721" s="252">
        <v>4047053.7492629201</v>
      </c>
      <c r="AL721" s="252">
        <v>5301149.3995267795</v>
      </c>
      <c r="AM721" s="252">
        <v>2030752.50052678</v>
      </c>
      <c r="AN721" s="252">
        <v>41624948.628406502</v>
      </c>
      <c r="AO721" s="252">
        <v>-762547.06525595905</v>
      </c>
      <c r="AP721" s="252">
        <v>-696034.54925595899</v>
      </c>
      <c r="AQ721" s="252">
        <v>-660389.54825595894</v>
      </c>
      <c r="AR721" s="252">
        <v>-613767.88010900095</v>
      </c>
      <c r="AS721" s="252">
        <v>-585215.56610900105</v>
      </c>
      <c r="AT721" s="252">
        <v>-547445.75710900105</v>
      </c>
      <c r="AU721" s="252">
        <v>-515401.59154981002</v>
      </c>
      <c r="AV721" s="252">
        <v>-497275.93154980999</v>
      </c>
      <c r="AW721" s="252">
        <v>-461536.50754980999</v>
      </c>
      <c r="AX721" s="252">
        <v>-448093.57446479698</v>
      </c>
      <c r="AY721" s="252">
        <v>-423449.143464797</v>
      </c>
      <c r="AZ721" s="252">
        <v>-397153.90246479702</v>
      </c>
      <c r="BA721" s="252">
        <v>-6608311.0171387</v>
      </c>
      <c r="BB721" s="252">
        <v>-434093.24663041602</v>
      </c>
      <c r="BC721" s="252">
        <v>-397137.83163041598</v>
      </c>
      <c r="BD721" s="252">
        <v>-393101.47063041601</v>
      </c>
      <c r="BE721" s="252">
        <v>-381410.08131635498</v>
      </c>
      <c r="BF721" s="252">
        <v>-374212.92631635501</v>
      </c>
      <c r="BG721" s="252">
        <v>-359875.16231635498</v>
      </c>
      <c r="BH721" s="252">
        <v>-347207.228555504</v>
      </c>
      <c r="BI721" s="252">
        <v>-342486.27455550397</v>
      </c>
      <c r="BJ721" s="252">
        <v>-324899.99255550402</v>
      </c>
      <c r="BK721" s="252">
        <v>-321495.407491625</v>
      </c>
      <c r="BL721" s="252">
        <v>-309590.86449162499</v>
      </c>
      <c r="BM721" s="252">
        <v>-295893.78949162498</v>
      </c>
      <c r="BN721" s="252">
        <v>-4281404.2759817</v>
      </c>
      <c r="BO721" s="252">
        <v>-315808.87642240699</v>
      </c>
      <c r="BP721" s="252">
        <v>-292714.16842240799</v>
      </c>
      <c r="BQ721" s="252">
        <v>-292914.984422407</v>
      </c>
      <c r="BR721" s="252">
        <v>-287545.279218957</v>
      </c>
      <c r="BS721" s="252">
        <v>-284956.812218957</v>
      </c>
      <c r="BT721" s="252">
        <v>-276891.85321895703</v>
      </c>
      <c r="BU721" s="252">
        <v>-269720.36048660701</v>
      </c>
      <c r="BV721" s="252">
        <v>-268384.64148660703</v>
      </c>
      <c r="BW721" s="252">
        <v>-256972.59048660699</v>
      </c>
      <c r="BX721" s="252">
        <v>-256325.78051601801</v>
      </c>
      <c r="BY721" s="252">
        <v>-248865.91551601799</v>
      </c>
      <c r="BZ721" s="252">
        <v>-239923.72351601801</v>
      </c>
      <c r="CA721" s="252">
        <v>-3291024.9859319702</v>
      </c>
      <c r="CB721" s="252">
        <v>-255961.340984968</v>
      </c>
      <c r="CC721" s="252">
        <v>-238978.96298496801</v>
      </c>
      <c r="CD721" s="252">
        <v>-240383.24698496799</v>
      </c>
      <c r="CE721" s="252">
        <v>-237409.37332922401</v>
      </c>
      <c r="CF721" s="252">
        <v>-236475.412329224</v>
      </c>
      <c r="CG721" s="252">
        <v>-231093.60932922599</v>
      </c>
      <c r="CH721" s="252">
        <v>-226333.33560950001</v>
      </c>
      <c r="CI721" s="252">
        <v>-226257.3576095</v>
      </c>
      <c r="CJ721" s="252">
        <v>-217850.41360950301</v>
      </c>
      <c r="CK721" s="252">
        <v>-218331.17215152801</v>
      </c>
      <c r="CL721" s="252">
        <v>-213329.70715152801</v>
      </c>
      <c r="CM721" s="252">
        <v>-208273.49515152801</v>
      </c>
      <c r="CN721" s="252">
        <v>-2750677.4272256698</v>
      </c>
      <c r="CO721" s="252">
        <v>-212329.88435317099</v>
      </c>
      <c r="CP721" s="252">
        <v>-201772.505353171</v>
      </c>
      <c r="CQ721" s="252">
        <v>-202383.682353168</v>
      </c>
      <c r="CR721" s="252">
        <v>-198453.62683375101</v>
      </c>
      <c r="CS721" s="252">
        <v>-198262.13483375101</v>
      </c>
      <c r="CT721" s="252">
        <v>-194313.17583374699</v>
      </c>
      <c r="CU721" s="252">
        <v>-190735.680080783</v>
      </c>
      <c r="CV721" s="252">
        <v>-191219.34508078301</v>
      </c>
      <c r="CW721" s="252">
        <v>-184569.44308076901</v>
      </c>
      <c r="CX721" s="252">
        <v>-185580.17408374601</v>
      </c>
      <c r="CY721" s="252">
        <v>-181491.39708374601</v>
      </c>
      <c r="CZ721" s="252">
        <v>-176382.265083746</v>
      </c>
      <c r="DA721" s="252">
        <v>-2317493.3140543299</v>
      </c>
    </row>
    <row r="723" spans="1:105">
      <c r="A723" s="242" t="s">
        <v>1784</v>
      </c>
      <c r="B723" s="236">
        <v>0</v>
      </c>
      <c r="C723" s="236">
        <v>0</v>
      </c>
      <c r="D723" s="236">
        <v>0</v>
      </c>
      <c r="E723" s="236">
        <v>0</v>
      </c>
      <c r="F723" s="236">
        <v>0</v>
      </c>
      <c r="G723" s="236">
        <v>0</v>
      </c>
      <c r="H723" s="236">
        <v>0</v>
      </c>
      <c r="I723" s="236">
        <v>0</v>
      </c>
      <c r="J723" s="236">
        <v>0</v>
      </c>
      <c r="K723" s="236">
        <v>0</v>
      </c>
      <c r="L723" s="236">
        <v>0</v>
      </c>
      <c r="M723" s="236">
        <v>0</v>
      </c>
      <c r="N723" s="236">
        <v>0</v>
      </c>
      <c r="O723" s="236">
        <v>0</v>
      </c>
      <c r="P723" s="236">
        <v>0</v>
      </c>
      <c r="Q723" s="236">
        <v>0</v>
      </c>
      <c r="R723" s="236">
        <v>0</v>
      </c>
      <c r="S723" s="236">
        <v>0</v>
      </c>
      <c r="T723" s="236">
        <v>0</v>
      </c>
      <c r="U723" s="236">
        <v>0</v>
      </c>
      <c r="V723" s="236">
        <v>0</v>
      </c>
      <c r="W723" s="236">
        <v>0</v>
      </c>
      <c r="X723" s="236">
        <v>0</v>
      </c>
      <c r="Y723" s="236">
        <v>0</v>
      </c>
      <c r="Z723" s="236">
        <v>0</v>
      </c>
      <c r="AA723" s="236">
        <v>0</v>
      </c>
      <c r="AB723" s="236">
        <v>0</v>
      </c>
      <c r="AC723" s="236">
        <v>0</v>
      </c>
      <c r="AD723" s="236">
        <v>-3105456</v>
      </c>
      <c r="AE723" s="236">
        <v>-2804701</v>
      </c>
      <c r="AF723" s="236">
        <v>-4793964</v>
      </c>
      <c r="AG723" s="236">
        <v>-2110266</v>
      </c>
      <c r="AH723" s="236">
        <v>-6756244</v>
      </c>
      <c r="AI723" s="236">
        <v>-6319389</v>
      </c>
      <c r="AJ723" s="236">
        <v>-3009052</v>
      </c>
      <c r="AK723" s="236">
        <v>-3029416.5555384001</v>
      </c>
      <c r="AL723" s="236">
        <v>-4241226.8228022596</v>
      </c>
      <c r="AM723" s="236">
        <v>-955640.32280226797</v>
      </c>
      <c r="AN723" s="236">
        <v>-37125355.7011429</v>
      </c>
      <c r="AO723" s="236">
        <v>1046746.35013152</v>
      </c>
      <c r="AP723" s="236">
        <v>975398.85013152496</v>
      </c>
      <c r="AQ723" s="236">
        <v>935137.65013152501</v>
      </c>
      <c r="AR723" s="236">
        <v>880352.58101555402</v>
      </c>
      <c r="AS723" s="236">
        <v>847643.681015554</v>
      </c>
      <c r="AT723" s="236">
        <v>805949.23101555405</v>
      </c>
      <c r="AU723" s="236">
        <v>757083.52169569698</v>
      </c>
      <c r="AV723" s="236">
        <v>735335.57169569703</v>
      </c>
      <c r="AW723" s="236">
        <v>696192.97169569705</v>
      </c>
      <c r="AX723" s="236">
        <v>699718.87027882703</v>
      </c>
      <c r="AY723" s="236">
        <v>671912.42027882696</v>
      </c>
      <c r="AZ723" s="236">
        <v>642616.37027882703</v>
      </c>
      <c r="BA723" s="236">
        <v>9694088.0693648104</v>
      </c>
      <c r="BB723" s="236">
        <v>696125.78267196903</v>
      </c>
      <c r="BC723" s="236">
        <v>656368.93267196906</v>
      </c>
      <c r="BD723" s="236">
        <v>649555.48267196899</v>
      </c>
      <c r="BE723" s="236">
        <v>621913.24410428398</v>
      </c>
      <c r="BF723" s="236">
        <v>612049.54410428402</v>
      </c>
      <c r="BG723" s="236">
        <v>595134.394104284</v>
      </c>
      <c r="BH723" s="236">
        <v>567748.66475675895</v>
      </c>
      <c r="BI723" s="236">
        <v>560552.31475675898</v>
      </c>
      <c r="BJ723" s="236">
        <v>540599.86475675902</v>
      </c>
      <c r="BK723" s="236">
        <v>553708.96369211504</v>
      </c>
      <c r="BL723" s="236">
        <v>539539.91369211499</v>
      </c>
      <c r="BM723" s="236">
        <v>523663.21369211498</v>
      </c>
      <c r="BN723" s="236">
        <v>7116960.3156753797</v>
      </c>
      <c r="BO723" s="236">
        <v>545548.21511997399</v>
      </c>
      <c r="BP723" s="236">
        <v>520463.71511997399</v>
      </c>
      <c r="BQ723" s="236">
        <v>518672.76511997398</v>
      </c>
      <c r="BR723" s="236">
        <v>498909.22839579597</v>
      </c>
      <c r="BS723" s="236">
        <v>494370.77839579602</v>
      </c>
      <c r="BT723" s="236">
        <v>484404.52839579602</v>
      </c>
      <c r="BU723" s="236">
        <v>464758.56618996401</v>
      </c>
      <c r="BV723" s="236">
        <v>461567.616189964</v>
      </c>
      <c r="BW723" s="236">
        <v>448368.76618996402</v>
      </c>
      <c r="BX723" s="236">
        <v>462713.23334682401</v>
      </c>
      <c r="BY723" s="236">
        <v>453521.18334682402</v>
      </c>
      <c r="BZ723" s="236">
        <v>442900.43334682402</v>
      </c>
      <c r="CA723" s="236">
        <v>5796199.0291576805</v>
      </c>
      <c r="CB723" s="236">
        <v>466246.66861455201</v>
      </c>
      <c r="CC723" s="236">
        <v>447662.718614552</v>
      </c>
      <c r="CD723" s="236">
        <v>447456.218614563</v>
      </c>
      <c r="CE723" s="236">
        <v>431433.20768549101</v>
      </c>
      <c r="CF723" s="236">
        <v>428906.55768549099</v>
      </c>
      <c r="CG723" s="236">
        <v>421964.30768551998</v>
      </c>
      <c r="CH723" s="236">
        <v>406512.729023416</v>
      </c>
      <c r="CI723" s="236">
        <v>404900.979023416</v>
      </c>
      <c r="CJ723" s="236">
        <v>395008.929023467</v>
      </c>
      <c r="CK723" s="236">
        <v>410248.60472389002</v>
      </c>
      <c r="CL723" s="236">
        <v>403794.60472389002</v>
      </c>
      <c r="CM723" s="236">
        <v>397316.45472389</v>
      </c>
      <c r="CN723" s="236">
        <v>5061451.9801421398</v>
      </c>
      <c r="CO723" s="236">
        <v>411716.06334443297</v>
      </c>
      <c r="CP723" s="236">
        <v>399760.76334443298</v>
      </c>
      <c r="CQ723" s="236">
        <v>398969.41334438103</v>
      </c>
      <c r="CR723" s="236">
        <v>382006.95468743402</v>
      </c>
      <c r="CS723" s="236">
        <v>380433.004687434</v>
      </c>
      <c r="CT723" s="236">
        <v>375125.60468736</v>
      </c>
      <c r="CU723" s="236">
        <v>360354.34213796601</v>
      </c>
      <c r="CV723" s="236">
        <v>359494.04213796603</v>
      </c>
      <c r="CW723" s="236">
        <v>351540.64213773602</v>
      </c>
      <c r="CX723" s="236">
        <v>367146.92552068399</v>
      </c>
      <c r="CY723" s="236">
        <v>361779.32552068302</v>
      </c>
      <c r="CZ723" s="236">
        <v>355422.62552068301</v>
      </c>
      <c r="DA723" s="236">
        <v>4503749.7070712</v>
      </c>
    </row>
    <row r="724" spans="1:105">
      <c r="A724" s="242" t="s">
        <v>1785</v>
      </c>
      <c r="B724" s="236">
        <v>0</v>
      </c>
      <c r="C724" s="236">
        <v>0</v>
      </c>
      <c r="D724" s="236">
        <v>0</v>
      </c>
      <c r="E724" s="236">
        <v>0</v>
      </c>
      <c r="F724" s="236">
        <v>0</v>
      </c>
      <c r="G724" s="236">
        <v>0</v>
      </c>
      <c r="H724" s="236">
        <v>0</v>
      </c>
      <c r="I724" s="236">
        <v>0</v>
      </c>
      <c r="J724" s="236">
        <v>0</v>
      </c>
      <c r="K724" s="236">
        <v>0</v>
      </c>
      <c r="L724" s="236">
        <v>0</v>
      </c>
      <c r="M724" s="236">
        <v>0</v>
      </c>
      <c r="N724" s="236">
        <v>0</v>
      </c>
      <c r="O724" s="236">
        <v>0</v>
      </c>
      <c r="P724" s="236">
        <v>0</v>
      </c>
      <c r="Q724" s="236">
        <v>0</v>
      </c>
      <c r="R724" s="236">
        <v>0</v>
      </c>
      <c r="S724" s="236">
        <v>0</v>
      </c>
      <c r="T724" s="236">
        <v>0</v>
      </c>
      <c r="U724" s="236">
        <v>0</v>
      </c>
      <c r="V724" s="236">
        <v>0</v>
      </c>
      <c r="W724" s="236">
        <v>0</v>
      </c>
      <c r="X724" s="236">
        <v>0</v>
      </c>
      <c r="Y724" s="236">
        <v>0</v>
      </c>
      <c r="Z724" s="236">
        <v>0</v>
      </c>
      <c r="AA724" s="236">
        <v>0</v>
      </c>
      <c r="AB724" s="236">
        <v>0</v>
      </c>
      <c r="AC724" s="236">
        <v>0</v>
      </c>
      <c r="AD724" s="236">
        <v>3156336.7342500002</v>
      </c>
      <c r="AE724" s="236">
        <v>2912967.46496</v>
      </c>
      <c r="AF724" s="236">
        <v>4941079.0048900004</v>
      </c>
      <c r="AG724" s="236">
        <v>2292387.1000799998</v>
      </c>
      <c r="AH724" s="236">
        <v>6984146.1406500004</v>
      </c>
      <c r="AI724" s="236">
        <v>6613097.1279800003</v>
      </c>
      <c r="AJ724" s="236">
        <v>3345979.4062800002</v>
      </c>
      <c r="AK724" s="236">
        <v>4047053.7492629201</v>
      </c>
      <c r="AL724" s="236">
        <v>5301149.3995267795</v>
      </c>
      <c r="AM724" s="236">
        <v>2030752.50052678</v>
      </c>
      <c r="AN724" s="236">
        <v>41624948.628406502</v>
      </c>
      <c r="AO724" s="236">
        <v>-762547.06525595905</v>
      </c>
      <c r="AP724" s="236">
        <v>-696034.54925595899</v>
      </c>
      <c r="AQ724" s="236">
        <v>-660389.54825595894</v>
      </c>
      <c r="AR724" s="236">
        <v>-613767.88010900095</v>
      </c>
      <c r="AS724" s="236">
        <v>-585215.56610900105</v>
      </c>
      <c r="AT724" s="236">
        <v>-547445.75710900105</v>
      </c>
      <c r="AU724" s="236">
        <v>-515401.59154981002</v>
      </c>
      <c r="AV724" s="236">
        <v>-497275.93154980999</v>
      </c>
      <c r="AW724" s="236">
        <v>-461536.50754980999</v>
      </c>
      <c r="AX724" s="236">
        <v>-448093.57446479698</v>
      </c>
      <c r="AY724" s="236">
        <v>-423449.143464797</v>
      </c>
      <c r="AZ724" s="236">
        <v>-397153.90246479702</v>
      </c>
      <c r="BA724" s="236">
        <v>-6608311.0171387</v>
      </c>
      <c r="BB724" s="236">
        <v>-434093.24663041602</v>
      </c>
      <c r="BC724" s="236">
        <v>-397137.83163041598</v>
      </c>
      <c r="BD724" s="236">
        <v>-393101.47063041601</v>
      </c>
      <c r="BE724" s="236">
        <v>-381410.08131635498</v>
      </c>
      <c r="BF724" s="236">
        <v>-374212.92631635501</v>
      </c>
      <c r="BG724" s="236">
        <v>-359875.16231635498</v>
      </c>
      <c r="BH724" s="236">
        <v>-347207.228555504</v>
      </c>
      <c r="BI724" s="236">
        <v>-342486.27455550397</v>
      </c>
      <c r="BJ724" s="236">
        <v>-324899.99255550402</v>
      </c>
      <c r="BK724" s="236">
        <v>-321495.407491625</v>
      </c>
      <c r="BL724" s="236">
        <v>-309590.86449162499</v>
      </c>
      <c r="BM724" s="236">
        <v>-295893.78949162498</v>
      </c>
      <c r="BN724" s="236">
        <v>-4281404.2759817</v>
      </c>
      <c r="BO724" s="236">
        <v>-315808.87642240699</v>
      </c>
      <c r="BP724" s="236">
        <v>-292714.16842240799</v>
      </c>
      <c r="BQ724" s="236">
        <v>-292914.984422407</v>
      </c>
      <c r="BR724" s="236">
        <v>-287545.279218957</v>
      </c>
      <c r="BS724" s="236">
        <v>-284956.812218957</v>
      </c>
      <c r="BT724" s="236">
        <v>-276891.85321895703</v>
      </c>
      <c r="BU724" s="236">
        <v>-269720.36048660701</v>
      </c>
      <c r="BV724" s="236">
        <v>-268384.64148660703</v>
      </c>
      <c r="BW724" s="236">
        <v>-256972.59048660699</v>
      </c>
      <c r="BX724" s="236">
        <v>-256325.78051601801</v>
      </c>
      <c r="BY724" s="236">
        <v>-248865.91551601799</v>
      </c>
      <c r="BZ724" s="236">
        <v>-239923.72351601801</v>
      </c>
      <c r="CA724" s="236">
        <v>-3291024.9859319702</v>
      </c>
      <c r="CB724" s="236">
        <v>-255961.340984968</v>
      </c>
      <c r="CC724" s="236">
        <v>-238978.96298496801</v>
      </c>
      <c r="CD724" s="236">
        <v>-240383.24698496799</v>
      </c>
      <c r="CE724" s="236">
        <v>-237409.37332922401</v>
      </c>
      <c r="CF724" s="236">
        <v>-236475.412329224</v>
      </c>
      <c r="CG724" s="236">
        <v>-231093.60932922599</v>
      </c>
      <c r="CH724" s="236">
        <v>-226333.33560950001</v>
      </c>
      <c r="CI724" s="236">
        <v>-226257.3576095</v>
      </c>
      <c r="CJ724" s="236">
        <v>-217850.41360950301</v>
      </c>
      <c r="CK724" s="236">
        <v>-218331.17215152801</v>
      </c>
      <c r="CL724" s="236">
        <v>-213329.70715152801</v>
      </c>
      <c r="CM724" s="236">
        <v>-208273.49515152801</v>
      </c>
      <c r="CN724" s="236">
        <v>-2750677.4272256698</v>
      </c>
      <c r="CO724" s="236">
        <v>-212329.88435317099</v>
      </c>
      <c r="CP724" s="236">
        <v>-201772.505353171</v>
      </c>
      <c r="CQ724" s="236">
        <v>-202383.682353168</v>
      </c>
      <c r="CR724" s="236">
        <v>-198453.62683375101</v>
      </c>
      <c r="CS724" s="236">
        <v>-198262.13483375101</v>
      </c>
      <c r="CT724" s="236">
        <v>-194313.17583374699</v>
      </c>
      <c r="CU724" s="236">
        <v>-190735.680080783</v>
      </c>
      <c r="CV724" s="236">
        <v>-191219.34508078301</v>
      </c>
      <c r="CW724" s="236">
        <v>-184569.44308076901</v>
      </c>
      <c r="CX724" s="236">
        <v>-185580.17408374601</v>
      </c>
      <c r="CY724" s="236">
        <v>-181491.39708374601</v>
      </c>
      <c r="CZ724" s="236">
        <v>-176382.265083746</v>
      </c>
      <c r="DA724" s="236">
        <v>-2317493.3140543299</v>
      </c>
    </row>
    <row r="725" spans="1:105" ht="12" thickBot="1">
      <c r="A725" s="251" t="s">
        <v>1786</v>
      </c>
      <c r="B725" s="253">
        <v>0</v>
      </c>
      <c r="C725" s="253">
        <v>0</v>
      </c>
      <c r="D725" s="253">
        <v>0</v>
      </c>
      <c r="E725" s="253">
        <v>0</v>
      </c>
      <c r="F725" s="253">
        <v>0</v>
      </c>
      <c r="G725" s="253">
        <v>0</v>
      </c>
      <c r="H725" s="253">
        <v>0</v>
      </c>
      <c r="I725" s="253">
        <v>0</v>
      </c>
      <c r="J725" s="253">
        <v>0</v>
      </c>
      <c r="K725" s="253">
        <v>0</v>
      </c>
      <c r="L725" s="253">
        <v>0</v>
      </c>
      <c r="M725" s="253">
        <v>0</v>
      </c>
      <c r="N725" s="253">
        <v>0</v>
      </c>
      <c r="O725" s="253">
        <v>0</v>
      </c>
      <c r="P725" s="253">
        <v>0</v>
      </c>
      <c r="Q725" s="253">
        <v>0</v>
      </c>
      <c r="R725" s="253">
        <v>0</v>
      </c>
      <c r="S725" s="253">
        <v>0</v>
      </c>
      <c r="T725" s="253">
        <v>0</v>
      </c>
      <c r="U725" s="253">
        <v>0</v>
      </c>
      <c r="V725" s="253">
        <v>0</v>
      </c>
      <c r="W725" s="253">
        <v>0</v>
      </c>
      <c r="X725" s="253">
        <v>0</v>
      </c>
      <c r="Y725" s="253">
        <v>0</v>
      </c>
      <c r="Z725" s="253">
        <v>0</v>
      </c>
      <c r="AA725" s="253">
        <v>0</v>
      </c>
      <c r="AB725" s="253">
        <v>0</v>
      </c>
      <c r="AC725" s="253">
        <v>0</v>
      </c>
      <c r="AD725" s="253">
        <v>50880.734250000598</v>
      </c>
      <c r="AE725" s="253">
        <v>108266.46496</v>
      </c>
      <c r="AF725" s="253">
        <v>147115.004890001</v>
      </c>
      <c r="AG725" s="253">
        <v>182121.10008</v>
      </c>
      <c r="AH725" s="253">
        <v>227902.14065000101</v>
      </c>
      <c r="AI725" s="253">
        <v>293708.12798000098</v>
      </c>
      <c r="AJ725" s="253">
        <v>336927.40628</v>
      </c>
      <c r="AK725" s="253">
        <v>1017637.19372452</v>
      </c>
      <c r="AL725" s="253">
        <v>1059922.5767245099</v>
      </c>
      <c r="AM725" s="253">
        <v>1075112.17772451</v>
      </c>
      <c r="AN725" s="253">
        <v>4499592.9272635505</v>
      </c>
      <c r="AO725" s="253">
        <v>284199.28487556602</v>
      </c>
      <c r="AP725" s="253">
        <v>279364.30087556603</v>
      </c>
      <c r="AQ725" s="253">
        <v>274748.101875566</v>
      </c>
      <c r="AR725" s="253">
        <v>266584.70090655301</v>
      </c>
      <c r="AS725" s="253">
        <v>262428.114906553</v>
      </c>
      <c r="AT725" s="253">
        <v>258503.473906553</v>
      </c>
      <c r="AU725" s="253">
        <v>241681.93014588699</v>
      </c>
      <c r="AV725" s="253">
        <v>238059.64014588701</v>
      </c>
      <c r="AW725" s="253">
        <v>234656.464145887</v>
      </c>
      <c r="AX725" s="253">
        <v>251625.295814029</v>
      </c>
      <c r="AY725" s="253">
        <v>248463.276814029</v>
      </c>
      <c r="AZ725" s="253">
        <v>245462.46781402899</v>
      </c>
      <c r="BA725" s="253">
        <v>3085777.0522261001</v>
      </c>
      <c r="BB725" s="253">
        <v>262032.536041552</v>
      </c>
      <c r="BC725" s="253">
        <v>259231.101041552</v>
      </c>
      <c r="BD725" s="253">
        <v>256454.01204155199</v>
      </c>
      <c r="BE725" s="253">
        <v>240503.16278792801</v>
      </c>
      <c r="BF725" s="253">
        <v>237836.617787928</v>
      </c>
      <c r="BG725" s="253">
        <v>235259.231787928</v>
      </c>
      <c r="BH725" s="253">
        <v>220541.43620125501</v>
      </c>
      <c r="BI725" s="253">
        <v>218066.040201255</v>
      </c>
      <c r="BJ725" s="253">
        <v>215699.872201255</v>
      </c>
      <c r="BK725" s="253">
        <v>232213.55620048899</v>
      </c>
      <c r="BL725" s="253">
        <v>229949.04920048901</v>
      </c>
      <c r="BM725" s="253">
        <v>227769.42420049</v>
      </c>
      <c r="BN725" s="253">
        <v>2835556.0396936699</v>
      </c>
      <c r="BO725" s="253">
        <v>229739.33869756601</v>
      </c>
      <c r="BP725" s="253">
        <v>227749.54669756599</v>
      </c>
      <c r="BQ725" s="253">
        <v>225757.78069756599</v>
      </c>
      <c r="BR725" s="253">
        <v>211363.949176839</v>
      </c>
      <c r="BS725" s="253">
        <v>209413.96617683899</v>
      </c>
      <c r="BT725" s="253">
        <v>207512.67517683899</v>
      </c>
      <c r="BU725" s="253">
        <v>195038.205703357</v>
      </c>
      <c r="BV725" s="253">
        <v>193182.974703357</v>
      </c>
      <c r="BW725" s="253">
        <v>191396.175703357</v>
      </c>
      <c r="BX725" s="253">
        <v>206387.45283080501</v>
      </c>
      <c r="BY725" s="253">
        <v>204655.26783080501</v>
      </c>
      <c r="BZ725" s="253">
        <v>202976.70983080499</v>
      </c>
      <c r="CA725" s="253">
        <v>2505174.0432257</v>
      </c>
      <c r="CB725" s="253">
        <v>210285.327629584</v>
      </c>
      <c r="CC725" s="253">
        <v>208683.75562958399</v>
      </c>
      <c r="CD725" s="253">
        <v>207072.97162959399</v>
      </c>
      <c r="CE725" s="253">
        <v>194023.83435626599</v>
      </c>
      <c r="CF725" s="253">
        <v>192431.145356266</v>
      </c>
      <c r="CG725" s="253">
        <v>190870.698356293</v>
      </c>
      <c r="CH725" s="253">
        <v>180179.393413916</v>
      </c>
      <c r="CI725" s="253">
        <v>178643.621413916</v>
      </c>
      <c r="CJ725" s="253">
        <v>177158.51541396399</v>
      </c>
      <c r="CK725" s="253">
        <v>191917.43257236201</v>
      </c>
      <c r="CL725" s="253">
        <v>190464.89757236201</v>
      </c>
      <c r="CM725" s="253">
        <v>189042.95957236199</v>
      </c>
      <c r="CN725" s="253">
        <v>2310774.55291647</v>
      </c>
      <c r="CO725" s="253">
        <v>199386.178991261</v>
      </c>
      <c r="CP725" s="253">
        <v>197988.25799126099</v>
      </c>
      <c r="CQ725" s="253">
        <v>196585.730991213</v>
      </c>
      <c r="CR725" s="253">
        <v>183553.327853683</v>
      </c>
      <c r="CS725" s="253">
        <v>182170.86985368299</v>
      </c>
      <c r="CT725" s="253">
        <v>180812.428853613</v>
      </c>
      <c r="CU725" s="253">
        <v>169618.66205718301</v>
      </c>
      <c r="CV725" s="253">
        <v>168274.69705718299</v>
      </c>
      <c r="CW725" s="253">
        <v>166971.19905696699</v>
      </c>
      <c r="CX725" s="253">
        <v>181566.75143693699</v>
      </c>
      <c r="CY725" s="253">
        <v>180287.92843693701</v>
      </c>
      <c r="CZ725" s="253">
        <v>179040.36043693699</v>
      </c>
      <c r="DA725" s="253">
        <v>2186256.3930168599</v>
      </c>
    </row>
    <row r="726" spans="1:105" ht="12" thickTop="1"/>
    <row r="727" spans="1:105">
      <c r="A727" s="254"/>
      <c r="B727" s="255"/>
      <c r="C727" s="255"/>
      <c r="D727" s="255"/>
      <c r="E727" s="255"/>
      <c r="F727" s="255"/>
      <c r="G727" s="255"/>
      <c r="H727" s="255"/>
      <c r="I727" s="255"/>
      <c r="J727" s="255"/>
      <c r="K727" s="255"/>
      <c r="L727" s="255"/>
      <c r="M727" s="255"/>
      <c r="N727" s="255"/>
      <c r="O727" s="255"/>
      <c r="P727" s="255"/>
      <c r="Q727" s="255"/>
      <c r="R727" s="255"/>
      <c r="S727" s="255"/>
      <c r="T727" s="255"/>
      <c r="U727" s="255"/>
      <c r="V727" s="255"/>
      <c r="W727" s="255"/>
      <c r="X727" s="255"/>
      <c r="Y727" s="255"/>
      <c r="Z727" s="255"/>
      <c r="AA727" s="255"/>
      <c r="AB727" s="255"/>
      <c r="AC727" s="255"/>
      <c r="AD727" s="255"/>
      <c r="AE727" s="255"/>
      <c r="AF727" s="255"/>
      <c r="AG727" s="255"/>
      <c r="AH727" s="255"/>
      <c r="AI727" s="255"/>
      <c r="AJ727" s="255"/>
      <c r="AK727" s="255"/>
      <c r="AL727" s="255"/>
      <c r="AM727" s="255"/>
      <c r="AN727" s="255"/>
      <c r="AO727" s="255"/>
      <c r="AP727" s="255"/>
      <c r="AQ727" s="255"/>
      <c r="AR727" s="255"/>
      <c r="AS727" s="255"/>
      <c r="AT727" s="255"/>
      <c r="AU727" s="255"/>
      <c r="AV727" s="255"/>
      <c r="AW727" s="255"/>
      <c r="AX727" s="255"/>
      <c r="AY727" s="255"/>
      <c r="AZ727" s="255"/>
      <c r="BA727" s="255"/>
      <c r="BB727" s="255"/>
      <c r="BC727" s="255"/>
      <c r="BD727" s="255"/>
      <c r="BE727" s="255"/>
      <c r="BF727" s="255"/>
      <c r="BG727" s="255"/>
      <c r="BH727" s="255"/>
      <c r="BI727" s="255"/>
      <c r="BJ727" s="255"/>
      <c r="BK727" s="255"/>
      <c r="BL727" s="255"/>
      <c r="BM727" s="255"/>
      <c r="BN727" s="255"/>
      <c r="BO727" s="255"/>
      <c r="BP727" s="255"/>
      <c r="BQ727" s="255"/>
      <c r="BR727" s="255"/>
      <c r="BS727" s="255"/>
      <c r="BT727" s="255"/>
      <c r="BU727" s="255"/>
      <c r="BV727" s="255"/>
      <c r="BW727" s="255"/>
      <c r="BX727" s="255"/>
      <c r="BY727" s="255"/>
      <c r="BZ727" s="255"/>
      <c r="CA727" s="255"/>
      <c r="CB727" s="255"/>
      <c r="CC727" s="255"/>
      <c r="CD727" s="255"/>
      <c r="CE727" s="255"/>
      <c r="CF727" s="255"/>
      <c r="CG727" s="255"/>
      <c r="CH727" s="255"/>
      <c r="CI727" s="255"/>
      <c r="CJ727" s="255"/>
      <c r="CK727" s="255"/>
      <c r="CL727" s="255"/>
      <c r="CM727" s="255"/>
      <c r="CN727" s="255"/>
      <c r="CO727" s="255"/>
      <c r="CP727" s="255"/>
      <c r="CQ727" s="255"/>
      <c r="CR727" s="255"/>
      <c r="CS727" s="255"/>
      <c r="CT727" s="255"/>
      <c r="CU727" s="255"/>
      <c r="CV727" s="255"/>
      <c r="CW727" s="255"/>
      <c r="CX727" s="255"/>
      <c r="CY727" s="255"/>
      <c r="CZ727" s="255"/>
      <c r="DA727" s="255"/>
    </row>
    <row r="729" spans="1:105" ht="12" thickBot="1">
      <c r="A729" s="245" t="s">
        <v>1787</v>
      </c>
      <c r="B729" s="256">
        <v>0</v>
      </c>
      <c r="C729" s="256">
        <v>0</v>
      </c>
      <c r="D729" s="256">
        <v>0</v>
      </c>
      <c r="E729" s="256">
        <v>0</v>
      </c>
      <c r="F729" s="256">
        <v>0</v>
      </c>
      <c r="G729" s="256">
        <v>0</v>
      </c>
      <c r="H729" s="256">
        <v>0</v>
      </c>
      <c r="I729" s="256">
        <v>0</v>
      </c>
      <c r="J729" s="256">
        <v>0</v>
      </c>
      <c r="K729" s="256">
        <v>0</v>
      </c>
      <c r="L729" s="256">
        <v>0</v>
      </c>
      <c r="M729" s="256">
        <v>0</v>
      </c>
      <c r="N729" s="256">
        <v>0</v>
      </c>
      <c r="O729" s="256">
        <v>0</v>
      </c>
      <c r="P729" s="256">
        <v>0</v>
      </c>
      <c r="Q729" s="256">
        <v>0</v>
      </c>
      <c r="R729" s="256">
        <v>0</v>
      </c>
      <c r="S729" s="256">
        <v>0</v>
      </c>
      <c r="T729" s="256">
        <v>0</v>
      </c>
      <c r="U729" s="256">
        <v>0</v>
      </c>
      <c r="V729" s="256">
        <v>0</v>
      </c>
      <c r="W729" s="256">
        <v>0</v>
      </c>
      <c r="X729" s="256">
        <v>0</v>
      </c>
      <c r="Y729" s="256">
        <v>0</v>
      </c>
      <c r="Z729" s="256">
        <v>0</v>
      </c>
      <c r="AA729" s="256">
        <v>0</v>
      </c>
      <c r="AB729" s="256">
        <v>0</v>
      </c>
      <c r="AC729" s="256">
        <v>0</v>
      </c>
      <c r="AD729" s="256">
        <v>60159.779250000603</v>
      </c>
      <c r="AE729" s="256">
        <v>128011.27936</v>
      </c>
      <c r="AF729" s="256">
        <v>173944.41949000099</v>
      </c>
      <c r="AG729" s="256">
        <v>215334.67128000001</v>
      </c>
      <c r="AH729" s="256">
        <v>269464.88165000099</v>
      </c>
      <c r="AI729" s="256">
        <v>347271.90518000099</v>
      </c>
      <c r="AJ729" s="256">
        <v>398373.24547999998</v>
      </c>
      <c r="AK729" s="256">
        <v>1068329.5140516399</v>
      </c>
      <c r="AL729" s="256">
        <v>1118326.51705163</v>
      </c>
      <c r="AM729" s="256">
        <v>1136286.2580516301</v>
      </c>
      <c r="AN729" s="256">
        <v>4915502.4708449095</v>
      </c>
      <c r="AO729" s="256">
        <v>336028.94169177802</v>
      </c>
      <c r="AP729" s="256">
        <v>330312.19769177801</v>
      </c>
      <c r="AQ729" s="256">
        <v>324854.138691778</v>
      </c>
      <c r="AR729" s="256">
        <v>315201.97158859897</v>
      </c>
      <c r="AS729" s="256">
        <v>310287.34558859898</v>
      </c>
      <c r="AT729" s="256">
        <v>305646.96458859899</v>
      </c>
      <c r="AU729" s="256">
        <v>285757.66208738601</v>
      </c>
      <c r="AV729" s="256">
        <v>281474.77208738599</v>
      </c>
      <c r="AW729" s="256">
        <v>277450.956087386</v>
      </c>
      <c r="AX729" s="256">
        <v>297514.40751263598</v>
      </c>
      <c r="AY729" s="256">
        <v>293775.72851263598</v>
      </c>
      <c r="AZ729" s="256">
        <v>290227.65951263602</v>
      </c>
      <c r="BA729" s="256">
        <v>3648532.7456411999</v>
      </c>
      <c r="BB729" s="256">
        <v>309819.62468134903</v>
      </c>
      <c r="BC729" s="256">
        <v>306507.28968134901</v>
      </c>
      <c r="BD729" s="256">
        <v>303223.74068134901</v>
      </c>
      <c r="BE729" s="256">
        <v>284363.92195897899</v>
      </c>
      <c r="BF729" s="256">
        <v>281211.07695897901</v>
      </c>
      <c r="BG729" s="256">
        <v>278163.65095897898</v>
      </c>
      <c r="BH729" s="256">
        <v>260761.75891273</v>
      </c>
      <c r="BI729" s="256">
        <v>257834.92291272999</v>
      </c>
      <c r="BJ729" s="256">
        <v>255037.23491273</v>
      </c>
      <c r="BK729" s="256">
        <v>274562.53301516798</v>
      </c>
      <c r="BL729" s="256">
        <v>271885.04601516802</v>
      </c>
      <c r="BM729" s="256">
        <v>269307.92101516901</v>
      </c>
      <c r="BN729" s="256">
        <v>3352678.72170468</v>
      </c>
      <c r="BO729" s="256">
        <v>271637.09043572401</v>
      </c>
      <c r="BP729" s="256">
        <v>269284.41843572399</v>
      </c>
      <c r="BQ729" s="256">
        <v>266929.41243572399</v>
      </c>
      <c r="BR729" s="256">
        <v>249910.566047995</v>
      </c>
      <c r="BS729" s="256">
        <v>247604.963047995</v>
      </c>
      <c r="BT729" s="256">
        <v>245356.93204799501</v>
      </c>
      <c r="BU729" s="256">
        <v>230607.48333922701</v>
      </c>
      <c r="BV729" s="256">
        <v>228413.91233922701</v>
      </c>
      <c r="BW729" s="256">
        <v>226301.253339227</v>
      </c>
      <c r="BX729" s="256">
        <v>244026.50197928</v>
      </c>
      <c r="BY729" s="256">
        <v>241978.41697928001</v>
      </c>
      <c r="BZ729" s="256">
        <v>239993.73897927999</v>
      </c>
      <c r="CA729" s="256">
        <v>2962044.6894066799</v>
      </c>
      <c r="CB729" s="256">
        <v>248635.235403976</v>
      </c>
      <c r="CC729" s="256">
        <v>246741.58340397599</v>
      </c>
      <c r="CD729" s="256">
        <v>244837.03940398799</v>
      </c>
      <c r="CE729" s="256">
        <v>229408.12025710501</v>
      </c>
      <c r="CF729" s="256">
        <v>227524.971257105</v>
      </c>
      <c r="CG729" s="256">
        <v>225679.94425713699</v>
      </c>
      <c r="CH729" s="256">
        <v>213038.85725839899</v>
      </c>
      <c r="CI729" s="256">
        <v>211223.005258399</v>
      </c>
      <c r="CJ729" s="256">
        <v>209467.05925845599</v>
      </c>
      <c r="CK729" s="256">
        <v>226917.572251212</v>
      </c>
      <c r="CL729" s="256">
        <v>225200.137251212</v>
      </c>
      <c r="CM729" s="256">
        <v>223518.879251212</v>
      </c>
      <c r="CN729" s="256">
        <v>2732192.40451218</v>
      </c>
      <c r="CO729" s="256">
        <v>235748.40008389301</v>
      </c>
      <c r="CP729" s="256">
        <v>234095.539083893</v>
      </c>
      <c r="CQ729" s="256">
        <v>232437.232083835</v>
      </c>
      <c r="CR729" s="256">
        <v>217028.09889082899</v>
      </c>
      <c r="CS729" s="256">
        <v>215393.52089082901</v>
      </c>
      <c r="CT729" s="256">
        <v>213787.33989074701</v>
      </c>
      <c r="CU729" s="256">
        <v>200552.156657277</v>
      </c>
      <c r="CV729" s="256">
        <v>198963.09165727699</v>
      </c>
      <c r="CW729" s="256">
        <v>197421.873657021</v>
      </c>
      <c r="CX729" s="256">
        <v>214679.22890264</v>
      </c>
      <c r="CY729" s="256">
        <v>213167.18590263999</v>
      </c>
      <c r="CZ729" s="256">
        <v>211692.09790264</v>
      </c>
      <c r="DA729" s="256">
        <v>2584965.76560352</v>
      </c>
    </row>
    <row r="730" spans="1:105" ht="12" thickTop="1"/>
    <row r="731" spans="1:105">
      <c r="A731" s="254"/>
      <c r="B731" s="255"/>
      <c r="C731" s="255"/>
      <c r="D731" s="255"/>
      <c r="E731" s="255"/>
      <c r="F731" s="255"/>
      <c r="G731" s="255"/>
      <c r="H731" s="255"/>
      <c r="I731" s="255"/>
      <c r="J731" s="255"/>
      <c r="K731" s="255"/>
      <c r="L731" s="255"/>
      <c r="M731" s="255"/>
      <c r="N731" s="255"/>
      <c r="O731" s="255"/>
      <c r="P731" s="255"/>
      <c r="Q731" s="255"/>
      <c r="R731" s="255"/>
      <c r="S731" s="255"/>
      <c r="T731" s="255"/>
      <c r="U731" s="255"/>
      <c r="V731" s="255"/>
      <c r="W731" s="255"/>
      <c r="X731" s="255"/>
      <c r="Y731" s="255"/>
      <c r="Z731" s="255"/>
      <c r="AA731" s="255"/>
      <c r="AB731" s="255"/>
      <c r="AC731" s="255"/>
      <c r="AD731" s="255"/>
      <c r="AE731" s="255"/>
      <c r="AF731" s="255"/>
      <c r="AG731" s="255"/>
      <c r="AH731" s="255"/>
      <c r="AI731" s="255"/>
      <c r="AJ731" s="255"/>
      <c r="AK731" s="255"/>
      <c r="AL731" s="255"/>
      <c r="AM731" s="255"/>
      <c r="AN731" s="255"/>
      <c r="AO731" s="255"/>
      <c r="AP731" s="255"/>
      <c r="AQ731" s="255"/>
      <c r="AR731" s="255"/>
      <c r="AS731" s="255"/>
      <c r="AT731" s="255"/>
      <c r="AU731" s="255"/>
      <c r="AV731" s="255"/>
      <c r="AW731" s="255"/>
      <c r="AX731" s="255"/>
      <c r="AY731" s="255"/>
      <c r="AZ731" s="255"/>
      <c r="BA731" s="255"/>
      <c r="BB731" s="255"/>
      <c r="BC731" s="255"/>
      <c r="BD731" s="255"/>
      <c r="BE731" s="255"/>
      <c r="BF731" s="255"/>
      <c r="BG731" s="255"/>
      <c r="BH731" s="255"/>
      <c r="BI731" s="255"/>
      <c r="BJ731" s="255"/>
      <c r="BK731" s="255"/>
      <c r="BL731" s="255"/>
      <c r="BM731" s="255"/>
      <c r="BN731" s="255"/>
      <c r="BO731" s="255"/>
      <c r="BP731" s="255"/>
      <c r="BQ731" s="255"/>
      <c r="BR731" s="255"/>
      <c r="BS731" s="255"/>
      <c r="BT731" s="255"/>
      <c r="BU731" s="255"/>
      <c r="BV731" s="255"/>
      <c r="BW731" s="255"/>
      <c r="BX731" s="255"/>
      <c r="BY731" s="255"/>
      <c r="BZ731" s="255"/>
      <c r="CA731" s="255"/>
      <c r="CB731" s="255"/>
      <c r="CC731" s="255"/>
      <c r="CD731" s="255"/>
      <c r="CE731" s="255"/>
      <c r="CF731" s="255"/>
      <c r="CG731" s="255"/>
      <c r="CH731" s="255"/>
      <c r="CI731" s="255"/>
      <c r="CJ731" s="255"/>
      <c r="CK731" s="255"/>
      <c r="CL731" s="255"/>
      <c r="CM731" s="255"/>
      <c r="CN731" s="255"/>
      <c r="CO731" s="255"/>
      <c r="CP731" s="255"/>
      <c r="CQ731" s="255"/>
      <c r="CR731" s="255"/>
      <c r="CS731" s="255"/>
      <c r="CT731" s="255"/>
      <c r="CU731" s="255"/>
      <c r="CV731" s="255"/>
      <c r="CW731" s="255"/>
      <c r="CX731" s="255"/>
      <c r="CY731" s="255"/>
      <c r="CZ731" s="255"/>
      <c r="DA731" s="255"/>
    </row>
    <row r="733" spans="1:105">
      <c r="A733" s="242" t="s">
        <v>1708</v>
      </c>
      <c r="B733" s="236">
        <v>0</v>
      </c>
      <c r="C733" s="236">
        <v>0</v>
      </c>
      <c r="D733" s="236">
        <v>0</v>
      </c>
      <c r="E733" s="236">
        <v>0</v>
      </c>
      <c r="F733" s="236">
        <v>0</v>
      </c>
      <c r="G733" s="236">
        <v>0</v>
      </c>
      <c r="H733" s="236">
        <v>0</v>
      </c>
      <c r="I733" s="236">
        <v>0</v>
      </c>
      <c r="J733" s="236">
        <v>0</v>
      </c>
      <c r="K733" s="236">
        <v>0</v>
      </c>
      <c r="L733" s="236">
        <v>0</v>
      </c>
      <c r="M733" s="236">
        <v>2</v>
      </c>
      <c r="N733" s="236">
        <v>2</v>
      </c>
      <c r="O733" s="236">
        <v>0</v>
      </c>
      <c r="P733" s="236">
        <v>0</v>
      </c>
      <c r="Q733" s="236">
        <v>0</v>
      </c>
      <c r="R733" s="236">
        <v>0</v>
      </c>
      <c r="S733" s="236">
        <v>0</v>
      </c>
      <c r="T733" s="236">
        <v>0</v>
      </c>
      <c r="U733" s="236">
        <v>0</v>
      </c>
      <c r="V733" s="236">
        <v>0</v>
      </c>
      <c r="W733" s="236">
        <v>0</v>
      </c>
      <c r="X733" s="236">
        <v>0</v>
      </c>
      <c r="Y733" s="236">
        <v>0</v>
      </c>
      <c r="Z733" s="236">
        <v>2</v>
      </c>
      <c r="AA733" s="236">
        <v>2</v>
      </c>
      <c r="AB733" s="236">
        <v>0</v>
      </c>
      <c r="AC733" s="236">
        <v>0</v>
      </c>
      <c r="AD733" s="236">
        <v>0</v>
      </c>
      <c r="AE733" s="236">
        <v>0</v>
      </c>
      <c r="AF733" s="236">
        <v>0</v>
      </c>
      <c r="AG733" s="236">
        <v>0</v>
      </c>
      <c r="AH733" s="236">
        <v>0</v>
      </c>
      <c r="AI733" s="236">
        <v>0</v>
      </c>
      <c r="AJ733" s="236">
        <v>0</v>
      </c>
      <c r="AK733" s="236">
        <v>0</v>
      </c>
      <c r="AL733" s="236">
        <v>0</v>
      </c>
      <c r="AM733" s="236">
        <v>2</v>
      </c>
      <c r="AN733" s="236">
        <v>2</v>
      </c>
      <c r="AO733" s="236">
        <v>0</v>
      </c>
      <c r="AP733" s="236">
        <v>0</v>
      </c>
      <c r="AQ733" s="236">
        <v>0</v>
      </c>
      <c r="AR733" s="236">
        <v>0</v>
      </c>
      <c r="AS733" s="236">
        <v>0</v>
      </c>
      <c r="AT733" s="236">
        <v>0</v>
      </c>
      <c r="AU733" s="236">
        <v>0</v>
      </c>
      <c r="AV733" s="236">
        <v>0</v>
      </c>
      <c r="AW733" s="236">
        <v>0</v>
      </c>
      <c r="AX733" s="236">
        <v>0</v>
      </c>
      <c r="AY733" s="236">
        <v>0</v>
      </c>
      <c r="AZ733" s="236">
        <v>2</v>
      </c>
      <c r="BA733" s="236">
        <v>2</v>
      </c>
      <c r="BB733" s="236">
        <v>0</v>
      </c>
      <c r="BC733" s="236">
        <v>0</v>
      </c>
      <c r="BD733" s="236">
        <v>0</v>
      </c>
      <c r="BE733" s="236">
        <v>0</v>
      </c>
      <c r="BF733" s="236">
        <v>0</v>
      </c>
      <c r="BG733" s="236">
        <v>0</v>
      </c>
      <c r="BH733" s="236">
        <v>0</v>
      </c>
      <c r="BI733" s="236">
        <v>0</v>
      </c>
      <c r="BJ733" s="236">
        <v>0</v>
      </c>
      <c r="BK733" s="236">
        <v>0</v>
      </c>
      <c r="BL733" s="236">
        <v>0</v>
      </c>
      <c r="BM733" s="236">
        <v>2</v>
      </c>
      <c r="BN733" s="236">
        <v>2</v>
      </c>
      <c r="BO733" s="236">
        <v>0</v>
      </c>
      <c r="BP733" s="236">
        <v>0</v>
      </c>
      <c r="BQ733" s="236">
        <v>0</v>
      </c>
      <c r="BR733" s="236">
        <v>0</v>
      </c>
      <c r="BS733" s="236">
        <v>0</v>
      </c>
      <c r="BT733" s="236">
        <v>0</v>
      </c>
      <c r="BU733" s="236">
        <v>0</v>
      </c>
      <c r="BV733" s="236">
        <v>0</v>
      </c>
      <c r="BW733" s="236">
        <v>0</v>
      </c>
      <c r="BX733" s="236">
        <v>0</v>
      </c>
      <c r="BY733" s="236">
        <v>0</v>
      </c>
      <c r="BZ733" s="236">
        <v>2</v>
      </c>
      <c r="CA733" s="236">
        <v>2</v>
      </c>
      <c r="CB733" s="236">
        <v>0</v>
      </c>
      <c r="CC733" s="236">
        <v>0</v>
      </c>
      <c r="CD733" s="236">
        <v>0</v>
      </c>
      <c r="CE733" s="236">
        <v>0</v>
      </c>
      <c r="CF733" s="236">
        <v>0</v>
      </c>
      <c r="CG733" s="236">
        <v>0</v>
      </c>
      <c r="CH733" s="236">
        <v>0</v>
      </c>
      <c r="CI733" s="236">
        <v>0</v>
      </c>
      <c r="CJ733" s="236">
        <v>0</v>
      </c>
      <c r="CK733" s="236">
        <v>0</v>
      </c>
      <c r="CL733" s="236">
        <v>0</v>
      </c>
      <c r="CM733" s="236">
        <v>2</v>
      </c>
      <c r="CN733" s="236">
        <v>2</v>
      </c>
      <c r="CO733" s="236">
        <v>0</v>
      </c>
      <c r="CP733" s="236">
        <v>0</v>
      </c>
      <c r="CQ733" s="236">
        <v>0</v>
      </c>
      <c r="CR733" s="236">
        <v>0</v>
      </c>
      <c r="CS733" s="236">
        <v>0</v>
      </c>
      <c r="CT733" s="236">
        <v>0</v>
      </c>
      <c r="CU733" s="236">
        <v>0</v>
      </c>
      <c r="CV733" s="236">
        <v>0</v>
      </c>
      <c r="CW733" s="236">
        <v>0</v>
      </c>
      <c r="CX733" s="236">
        <v>0</v>
      </c>
      <c r="CY733" s="236">
        <v>0</v>
      </c>
      <c r="CZ733" s="236">
        <v>2</v>
      </c>
      <c r="DA733" s="236">
        <v>2</v>
      </c>
    </row>
    <row r="734" spans="1:105">
      <c r="A734" s="242" t="s">
        <v>1788</v>
      </c>
      <c r="B734" s="236">
        <v>0</v>
      </c>
      <c r="C734" s="236">
        <v>0</v>
      </c>
      <c r="D734" s="236">
        <v>0</v>
      </c>
      <c r="E734" s="236">
        <v>0</v>
      </c>
      <c r="F734" s="236">
        <v>0</v>
      </c>
      <c r="G734" s="236">
        <v>0</v>
      </c>
      <c r="H734" s="236">
        <v>0</v>
      </c>
      <c r="I734" s="236">
        <v>0</v>
      </c>
      <c r="J734" s="236">
        <v>0</v>
      </c>
      <c r="K734" s="236">
        <v>0</v>
      </c>
      <c r="L734" s="236">
        <v>0</v>
      </c>
      <c r="M734" s="236">
        <v>0</v>
      </c>
      <c r="N734" s="236">
        <v>0</v>
      </c>
      <c r="O734" s="236">
        <v>0</v>
      </c>
      <c r="P734" s="236">
        <v>0</v>
      </c>
      <c r="Q734" s="236">
        <v>0</v>
      </c>
      <c r="R734" s="236">
        <v>0</v>
      </c>
      <c r="S734" s="236">
        <v>0</v>
      </c>
      <c r="T734" s="236">
        <v>0</v>
      </c>
      <c r="U734" s="236">
        <v>0</v>
      </c>
      <c r="V734" s="236">
        <v>0</v>
      </c>
      <c r="W734" s="236">
        <v>0</v>
      </c>
      <c r="X734" s="236">
        <v>0</v>
      </c>
      <c r="Y734" s="236">
        <v>0</v>
      </c>
      <c r="Z734" s="236">
        <v>0</v>
      </c>
      <c r="AA734" s="236">
        <v>0</v>
      </c>
      <c r="AB734" s="236">
        <v>0</v>
      </c>
      <c r="AC734" s="236">
        <v>0</v>
      </c>
      <c r="AD734" s="236">
        <v>0</v>
      </c>
      <c r="AE734" s="236">
        <v>0</v>
      </c>
      <c r="AF734" s="236">
        <v>0</v>
      </c>
      <c r="AG734" s="236">
        <v>0</v>
      </c>
      <c r="AH734" s="236">
        <v>0</v>
      </c>
      <c r="AI734" s="236">
        <v>0</v>
      </c>
      <c r="AJ734" s="236">
        <v>0</v>
      </c>
      <c r="AK734" s="236">
        <v>0</v>
      </c>
      <c r="AL734" s="236">
        <v>0</v>
      </c>
      <c r="AM734" s="236">
        <v>-37125355.7011429</v>
      </c>
      <c r="AN734" s="236">
        <v>-37125355.7011429</v>
      </c>
      <c r="AO734" s="236">
        <v>0</v>
      </c>
      <c r="AP734" s="236">
        <v>0</v>
      </c>
      <c r="AQ734" s="236">
        <v>0</v>
      </c>
      <c r="AR734" s="236">
        <v>0</v>
      </c>
      <c r="AS734" s="236">
        <v>0</v>
      </c>
      <c r="AT734" s="236">
        <v>0</v>
      </c>
      <c r="AU734" s="236">
        <v>0</v>
      </c>
      <c r="AV734" s="236">
        <v>0</v>
      </c>
      <c r="AW734" s="236">
        <v>0</v>
      </c>
      <c r="AX734" s="236">
        <v>0</v>
      </c>
      <c r="AY734" s="236">
        <v>0</v>
      </c>
      <c r="AZ734" s="236">
        <v>9694088.0693648104</v>
      </c>
      <c r="BA734" s="236">
        <v>9694088.0693648104</v>
      </c>
      <c r="BB734" s="236">
        <v>0</v>
      </c>
      <c r="BC734" s="236">
        <v>0</v>
      </c>
      <c r="BD734" s="236">
        <v>0</v>
      </c>
      <c r="BE734" s="236">
        <v>0</v>
      </c>
      <c r="BF734" s="236">
        <v>0</v>
      </c>
      <c r="BG734" s="236">
        <v>0</v>
      </c>
      <c r="BH734" s="236">
        <v>0</v>
      </c>
      <c r="BI734" s="236">
        <v>0</v>
      </c>
      <c r="BJ734" s="236">
        <v>0</v>
      </c>
      <c r="BK734" s="236">
        <v>0</v>
      </c>
      <c r="BL734" s="236">
        <v>0</v>
      </c>
      <c r="BM734" s="236">
        <v>7116960.3156753797</v>
      </c>
      <c r="BN734" s="236">
        <v>7116960.3156753797</v>
      </c>
      <c r="BO734" s="236">
        <v>0</v>
      </c>
      <c r="BP734" s="236">
        <v>0</v>
      </c>
      <c r="BQ734" s="236">
        <v>0</v>
      </c>
      <c r="BR734" s="236">
        <v>0</v>
      </c>
      <c r="BS734" s="236">
        <v>0</v>
      </c>
      <c r="BT734" s="236">
        <v>0</v>
      </c>
      <c r="BU734" s="236">
        <v>0</v>
      </c>
      <c r="BV734" s="236">
        <v>0</v>
      </c>
      <c r="BW734" s="236">
        <v>0</v>
      </c>
      <c r="BX734" s="236">
        <v>0</v>
      </c>
      <c r="BY734" s="236">
        <v>0</v>
      </c>
      <c r="BZ734" s="236">
        <v>5796199.0291576805</v>
      </c>
      <c r="CA734" s="236">
        <v>5796199.0291576805</v>
      </c>
      <c r="CB734" s="236">
        <v>0</v>
      </c>
      <c r="CC734" s="236">
        <v>0</v>
      </c>
      <c r="CD734" s="236">
        <v>0</v>
      </c>
      <c r="CE734" s="236">
        <v>0</v>
      </c>
      <c r="CF734" s="236">
        <v>0</v>
      </c>
      <c r="CG734" s="236">
        <v>0</v>
      </c>
      <c r="CH734" s="236">
        <v>0</v>
      </c>
      <c r="CI734" s="236">
        <v>0</v>
      </c>
      <c r="CJ734" s="236">
        <v>0</v>
      </c>
      <c r="CK734" s="236">
        <v>0</v>
      </c>
      <c r="CL734" s="236">
        <v>0</v>
      </c>
      <c r="CM734" s="236">
        <v>5061451.9801421398</v>
      </c>
      <c r="CN734" s="236">
        <v>5061451.9801421398</v>
      </c>
      <c r="CO734" s="236">
        <v>0</v>
      </c>
      <c r="CP734" s="236">
        <v>0</v>
      </c>
      <c r="CQ734" s="236">
        <v>0</v>
      </c>
      <c r="CR734" s="236">
        <v>0</v>
      </c>
      <c r="CS734" s="236">
        <v>0</v>
      </c>
      <c r="CT734" s="236">
        <v>0</v>
      </c>
      <c r="CU734" s="236">
        <v>0</v>
      </c>
      <c r="CV734" s="236">
        <v>0</v>
      </c>
      <c r="CW734" s="236">
        <v>0</v>
      </c>
      <c r="CX734" s="236">
        <v>0</v>
      </c>
      <c r="CY734" s="236">
        <v>0</v>
      </c>
      <c r="CZ734" s="236">
        <v>4503749.7070712</v>
      </c>
      <c r="DA734" s="236">
        <v>4503749.7070712</v>
      </c>
    </row>
    <row r="735" spans="1:105">
      <c r="A735" s="242" t="s">
        <v>1728</v>
      </c>
      <c r="B735" s="236">
        <v>0</v>
      </c>
      <c r="C735" s="236">
        <v>0</v>
      </c>
      <c r="D735" s="236">
        <v>0</v>
      </c>
      <c r="E735" s="236">
        <v>0</v>
      </c>
      <c r="F735" s="236">
        <v>0</v>
      </c>
      <c r="G735" s="236">
        <v>0</v>
      </c>
      <c r="H735" s="236">
        <v>0</v>
      </c>
      <c r="I735" s="236">
        <v>0</v>
      </c>
      <c r="J735" s="236">
        <v>0</v>
      </c>
      <c r="K735" s="236">
        <v>0</v>
      </c>
      <c r="L735" s="236">
        <v>0</v>
      </c>
      <c r="M735" s="236">
        <v>0</v>
      </c>
      <c r="N735" s="236">
        <v>0</v>
      </c>
      <c r="O735" s="236">
        <v>0</v>
      </c>
      <c r="P735" s="236">
        <v>0</v>
      </c>
      <c r="Q735" s="236">
        <v>0</v>
      </c>
      <c r="R735" s="236">
        <v>0</v>
      </c>
      <c r="S735" s="236">
        <v>0</v>
      </c>
      <c r="T735" s="236">
        <v>0</v>
      </c>
      <c r="U735" s="236">
        <v>0</v>
      </c>
      <c r="V735" s="236">
        <v>0</v>
      </c>
      <c r="W735" s="236">
        <v>0</v>
      </c>
      <c r="X735" s="236">
        <v>0</v>
      </c>
      <c r="Y735" s="236">
        <v>0</v>
      </c>
      <c r="Z735" s="236">
        <v>0</v>
      </c>
      <c r="AA735" s="236">
        <v>0</v>
      </c>
      <c r="AB735" s="236">
        <v>0</v>
      </c>
      <c r="AC735" s="236">
        <v>0</v>
      </c>
      <c r="AD735" s="236">
        <v>0</v>
      </c>
      <c r="AE735" s="236">
        <v>0</v>
      </c>
      <c r="AF735" s="236">
        <v>0</v>
      </c>
      <c r="AG735" s="236">
        <v>0</v>
      </c>
      <c r="AH735" s="236">
        <v>0</v>
      </c>
      <c r="AI735" s="236">
        <v>0</v>
      </c>
      <c r="AJ735" s="236">
        <v>0</v>
      </c>
      <c r="AK735" s="236">
        <v>0</v>
      </c>
      <c r="AL735" s="236">
        <v>0</v>
      </c>
      <c r="AM735" s="236">
        <v>0</v>
      </c>
      <c r="AN735" s="236">
        <v>0</v>
      </c>
      <c r="AO735" s="236">
        <v>0</v>
      </c>
      <c r="AP735" s="236">
        <v>0</v>
      </c>
      <c r="AQ735" s="236">
        <v>0</v>
      </c>
      <c r="AR735" s="236">
        <v>0</v>
      </c>
      <c r="AS735" s="236">
        <v>0</v>
      </c>
      <c r="AT735" s="236">
        <v>0</v>
      </c>
      <c r="AU735" s="236">
        <v>0</v>
      </c>
      <c r="AV735" s="236">
        <v>0</v>
      </c>
      <c r="AW735" s="236">
        <v>0</v>
      </c>
      <c r="AX735" s="236">
        <v>0</v>
      </c>
      <c r="AY735" s="236">
        <v>0</v>
      </c>
      <c r="AZ735" s="236">
        <v>0</v>
      </c>
      <c r="BA735" s="236">
        <v>0</v>
      </c>
      <c r="BB735" s="236">
        <v>0</v>
      </c>
      <c r="BC735" s="236">
        <v>0</v>
      </c>
      <c r="BD735" s="236">
        <v>0</v>
      </c>
      <c r="BE735" s="236">
        <v>0</v>
      </c>
      <c r="BF735" s="236">
        <v>0</v>
      </c>
      <c r="BG735" s="236">
        <v>0</v>
      </c>
      <c r="BH735" s="236">
        <v>0</v>
      </c>
      <c r="BI735" s="236">
        <v>0</v>
      </c>
      <c r="BJ735" s="236">
        <v>0</v>
      </c>
      <c r="BK735" s="236">
        <v>0</v>
      </c>
      <c r="BL735" s="236">
        <v>0</v>
      </c>
      <c r="BM735" s="236">
        <v>0</v>
      </c>
      <c r="BN735" s="236">
        <v>0</v>
      </c>
      <c r="BO735" s="236">
        <v>0</v>
      </c>
      <c r="BP735" s="236">
        <v>0</v>
      </c>
      <c r="BQ735" s="236">
        <v>0</v>
      </c>
      <c r="BR735" s="236">
        <v>0</v>
      </c>
      <c r="BS735" s="236">
        <v>0</v>
      </c>
      <c r="BT735" s="236">
        <v>0</v>
      </c>
      <c r="BU735" s="236">
        <v>0</v>
      </c>
      <c r="BV735" s="236">
        <v>0</v>
      </c>
      <c r="BW735" s="236">
        <v>0</v>
      </c>
      <c r="BX735" s="236">
        <v>0</v>
      </c>
      <c r="BY735" s="236">
        <v>0</v>
      </c>
      <c r="BZ735" s="236">
        <v>0</v>
      </c>
      <c r="CA735" s="236">
        <v>0</v>
      </c>
      <c r="CB735" s="236">
        <v>0</v>
      </c>
      <c r="CC735" s="236">
        <v>0</v>
      </c>
      <c r="CD735" s="236">
        <v>0</v>
      </c>
      <c r="CE735" s="236">
        <v>0</v>
      </c>
      <c r="CF735" s="236">
        <v>0</v>
      </c>
      <c r="CG735" s="236">
        <v>0</v>
      </c>
      <c r="CH735" s="236">
        <v>0</v>
      </c>
      <c r="CI735" s="236">
        <v>0</v>
      </c>
      <c r="CJ735" s="236">
        <v>0</v>
      </c>
      <c r="CK735" s="236">
        <v>0</v>
      </c>
      <c r="CL735" s="236">
        <v>0</v>
      </c>
      <c r="CM735" s="236">
        <v>0</v>
      </c>
      <c r="CN735" s="236">
        <v>0</v>
      </c>
      <c r="CO735" s="236">
        <v>0</v>
      </c>
      <c r="CP735" s="236">
        <v>0</v>
      </c>
      <c r="CQ735" s="236">
        <v>0</v>
      </c>
      <c r="CR735" s="236">
        <v>0</v>
      </c>
      <c r="CS735" s="236">
        <v>0</v>
      </c>
      <c r="CT735" s="236">
        <v>0</v>
      </c>
      <c r="CU735" s="236">
        <v>0</v>
      </c>
      <c r="CV735" s="236">
        <v>0</v>
      </c>
      <c r="CW735" s="236">
        <v>0</v>
      </c>
      <c r="CX735" s="236">
        <v>0</v>
      </c>
      <c r="CY735" s="236">
        <v>0</v>
      </c>
      <c r="CZ735" s="236">
        <v>0</v>
      </c>
      <c r="DA735" s="236">
        <v>0</v>
      </c>
    </row>
    <row r="738" spans="1:105">
      <c r="A738" s="245" t="s">
        <v>1789</v>
      </c>
    </row>
    <row r="739" spans="1:105">
      <c r="A739" s="242" t="s">
        <v>1720</v>
      </c>
      <c r="B739" s="236">
        <v>0</v>
      </c>
      <c r="C739" s="236">
        <v>0</v>
      </c>
      <c r="D739" s="236">
        <v>0</v>
      </c>
      <c r="E739" s="236">
        <v>0</v>
      </c>
      <c r="F739" s="236">
        <v>0</v>
      </c>
      <c r="G739" s="236">
        <v>0</v>
      </c>
      <c r="H739" s="236">
        <v>0</v>
      </c>
      <c r="I739" s="236">
        <v>0</v>
      </c>
      <c r="J739" s="236">
        <v>0</v>
      </c>
      <c r="K739" s="236">
        <v>0</v>
      </c>
      <c r="L739" s="236">
        <v>0</v>
      </c>
      <c r="M739" s="236">
        <v>0</v>
      </c>
      <c r="N739" s="236">
        <v>0</v>
      </c>
      <c r="O739" s="236">
        <v>0</v>
      </c>
      <c r="P739" s="236">
        <v>0</v>
      </c>
      <c r="Q739" s="236">
        <v>0</v>
      </c>
      <c r="R739" s="236">
        <v>0</v>
      </c>
      <c r="S739" s="236">
        <v>0</v>
      </c>
      <c r="T739" s="236">
        <v>0</v>
      </c>
      <c r="U739" s="236">
        <v>0</v>
      </c>
      <c r="V739" s="236">
        <v>0</v>
      </c>
      <c r="W739" s="236">
        <v>0</v>
      </c>
      <c r="X739" s="236">
        <v>0</v>
      </c>
      <c r="Y739" s="236">
        <v>0</v>
      </c>
      <c r="Z739" s="236">
        <v>0</v>
      </c>
      <c r="AA739" s="236">
        <v>0</v>
      </c>
      <c r="AB739" s="236">
        <v>0</v>
      </c>
      <c r="AC739" s="236">
        <v>0</v>
      </c>
      <c r="AD739" s="236">
        <v>-3105456</v>
      </c>
      <c r="AE739" s="236">
        <v>-2804701</v>
      </c>
      <c r="AF739" s="236">
        <v>-4793964</v>
      </c>
      <c r="AG739" s="236">
        <v>-2110266</v>
      </c>
      <c r="AH739" s="236">
        <v>-6756244</v>
      </c>
      <c r="AI739" s="236">
        <v>-6319389</v>
      </c>
      <c r="AJ739" s="236">
        <v>-3009052</v>
      </c>
      <c r="AK739" s="236">
        <v>0</v>
      </c>
      <c r="AL739" s="236">
        <v>0</v>
      </c>
      <c r="AM739" s="236">
        <v>0</v>
      </c>
      <c r="AN739" s="236">
        <v>-28899072</v>
      </c>
      <c r="AO739" s="236">
        <v>0</v>
      </c>
      <c r="AP739" s="236">
        <v>0</v>
      </c>
      <c r="AQ739" s="236">
        <v>0</v>
      </c>
      <c r="AR739" s="236">
        <v>0</v>
      </c>
      <c r="AS739" s="236">
        <v>0</v>
      </c>
      <c r="AT739" s="236">
        <v>0</v>
      </c>
      <c r="AU739" s="236">
        <v>0</v>
      </c>
      <c r="AV739" s="236">
        <v>0</v>
      </c>
      <c r="AW739" s="236">
        <v>0</v>
      </c>
      <c r="AX739" s="236">
        <v>0</v>
      </c>
      <c r="AY739" s="236">
        <v>0</v>
      </c>
      <c r="AZ739" s="236">
        <v>0</v>
      </c>
      <c r="BA739" s="236">
        <v>0</v>
      </c>
      <c r="BB739" s="236">
        <v>0</v>
      </c>
      <c r="BC739" s="236">
        <v>0</v>
      </c>
      <c r="BD739" s="236">
        <v>0</v>
      </c>
      <c r="BE739" s="236">
        <v>0</v>
      </c>
      <c r="BF739" s="236">
        <v>0</v>
      </c>
      <c r="BG739" s="236">
        <v>0</v>
      </c>
      <c r="BH739" s="236">
        <v>0</v>
      </c>
      <c r="BI739" s="236">
        <v>0</v>
      </c>
      <c r="BJ739" s="236">
        <v>0</v>
      </c>
      <c r="BK739" s="236">
        <v>0</v>
      </c>
      <c r="BL739" s="236">
        <v>0</v>
      </c>
      <c r="BM739" s="236">
        <v>0</v>
      </c>
      <c r="BN739" s="236">
        <v>0</v>
      </c>
      <c r="BO739" s="236">
        <v>0</v>
      </c>
      <c r="BP739" s="236">
        <v>0</v>
      </c>
      <c r="BQ739" s="236">
        <v>0</v>
      </c>
      <c r="BR739" s="236">
        <v>0</v>
      </c>
      <c r="BS739" s="236">
        <v>0</v>
      </c>
      <c r="BT739" s="236">
        <v>0</v>
      </c>
      <c r="BU739" s="236">
        <v>0</v>
      </c>
      <c r="BV739" s="236">
        <v>0</v>
      </c>
      <c r="BW739" s="236">
        <v>0</v>
      </c>
      <c r="BX739" s="236">
        <v>0</v>
      </c>
      <c r="BY739" s="236">
        <v>0</v>
      </c>
      <c r="BZ739" s="236">
        <v>0</v>
      </c>
      <c r="CA739" s="236">
        <v>0</v>
      </c>
      <c r="CB739" s="236">
        <v>0</v>
      </c>
      <c r="CC739" s="236">
        <v>0</v>
      </c>
      <c r="CD739" s="236">
        <v>0</v>
      </c>
      <c r="CE739" s="236">
        <v>0</v>
      </c>
      <c r="CF739" s="236">
        <v>0</v>
      </c>
      <c r="CG739" s="236">
        <v>0</v>
      </c>
      <c r="CH739" s="236">
        <v>0</v>
      </c>
      <c r="CI739" s="236">
        <v>0</v>
      </c>
      <c r="CJ739" s="236">
        <v>0</v>
      </c>
      <c r="CK739" s="236">
        <v>0</v>
      </c>
      <c r="CL739" s="236">
        <v>0</v>
      </c>
      <c r="CM739" s="236">
        <v>0</v>
      </c>
      <c r="CN739" s="236">
        <v>0</v>
      </c>
      <c r="CO739" s="236">
        <v>0</v>
      </c>
      <c r="CP739" s="236">
        <v>0</v>
      </c>
      <c r="CQ739" s="236">
        <v>0</v>
      </c>
      <c r="CR739" s="236">
        <v>0</v>
      </c>
      <c r="CS739" s="236">
        <v>0</v>
      </c>
      <c r="CT739" s="236">
        <v>0</v>
      </c>
      <c r="CU739" s="236">
        <v>0</v>
      </c>
      <c r="CV739" s="236">
        <v>0</v>
      </c>
      <c r="CW739" s="236">
        <v>0</v>
      </c>
      <c r="CX739" s="236">
        <v>0</v>
      </c>
      <c r="CY739" s="236">
        <v>0</v>
      </c>
      <c r="CZ739" s="236">
        <v>0</v>
      </c>
      <c r="DA739" s="236">
        <v>0</v>
      </c>
    </row>
    <row r="740" spans="1:105">
      <c r="A740" s="242" t="s">
        <v>1723</v>
      </c>
      <c r="B740" s="236">
        <v>0</v>
      </c>
      <c r="C740" s="236">
        <v>0</v>
      </c>
      <c r="D740" s="236">
        <v>0</v>
      </c>
      <c r="E740" s="236">
        <v>0</v>
      </c>
      <c r="F740" s="236">
        <v>0</v>
      </c>
      <c r="G740" s="236">
        <v>0</v>
      </c>
      <c r="H740" s="236">
        <v>0</v>
      </c>
      <c r="I740" s="236">
        <v>0</v>
      </c>
      <c r="J740" s="236">
        <v>0</v>
      </c>
      <c r="K740" s="236">
        <v>0</v>
      </c>
      <c r="L740" s="236">
        <v>0</v>
      </c>
      <c r="M740" s="236">
        <v>0</v>
      </c>
      <c r="N740" s="236">
        <v>0</v>
      </c>
      <c r="O740" s="236">
        <v>0</v>
      </c>
      <c r="P740" s="236">
        <v>0</v>
      </c>
      <c r="Q740" s="236">
        <v>0</v>
      </c>
      <c r="R740" s="236">
        <v>0</v>
      </c>
      <c r="S740" s="236">
        <v>0</v>
      </c>
      <c r="T740" s="236">
        <v>0</v>
      </c>
      <c r="U740" s="236">
        <v>0</v>
      </c>
      <c r="V740" s="236">
        <v>0</v>
      </c>
      <c r="W740" s="236">
        <v>0</v>
      </c>
      <c r="X740" s="236">
        <v>0</v>
      </c>
      <c r="Y740" s="236">
        <v>0</v>
      </c>
      <c r="Z740" s="236">
        <v>0</v>
      </c>
      <c r="AA740" s="236">
        <v>0</v>
      </c>
      <c r="AB740" s="236">
        <v>0</v>
      </c>
      <c r="AC740" s="236">
        <v>0</v>
      </c>
      <c r="AD740" s="236">
        <v>0</v>
      </c>
      <c r="AE740" s="236">
        <v>0</v>
      </c>
      <c r="AF740" s="236">
        <v>0</v>
      </c>
      <c r="AG740" s="236">
        <v>0</v>
      </c>
      <c r="AH740" s="236">
        <v>0</v>
      </c>
      <c r="AI740" s="236">
        <v>0</v>
      </c>
      <c r="AJ740" s="236">
        <v>0</v>
      </c>
      <c r="AK740" s="236">
        <v>0</v>
      </c>
      <c r="AL740" s="236">
        <v>0</v>
      </c>
      <c r="AM740" s="236">
        <v>0</v>
      </c>
      <c r="AN740" s="236">
        <v>0</v>
      </c>
      <c r="AO740" s="236">
        <v>0</v>
      </c>
      <c r="AP740" s="236">
        <v>0</v>
      </c>
      <c r="AQ740" s="236">
        <v>0</v>
      </c>
      <c r="AR740" s="236">
        <v>0</v>
      </c>
      <c r="AS740" s="236">
        <v>0</v>
      </c>
      <c r="AT740" s="236">
        <v>0</v>
      </c>
      <c r="AU740" s="236">
        <v>0</v>
      </c>
      <c r="AV740" s="236">
        <v>0</v>
      </c>
      <c r="AW740" s="236">
        <v>0</v>
      </c>
      <c r="AX740" s="236">
        <v>0</v>
      </c>
      <c r="AY740" s="236">
        <v>0</v>
      </c>
      <c r="AZ740" s="236">
        <v>0</v>
      </c>
      <c r="BA740" s="236">
        <v>0</v>
      </c>
      <c r="BB740" s="236">
        <v>0</v>
      </c>
      <c r="BC740" s="236">
        <v>0</v>
      </c>
      <c r="BD740" s="236">
        <v>0</v>
      </c>
      <c r="BE740" s="236">
        <v>0</v>
      </c>
      <c r="BF740" s="236">
        <v>0</v>
      </c>
      <c r="BG740" s="236">
        <v>0</v>
      </c>
      <c r="BH740" s="236">
        <v>0</v>
      </c>
      <c r="BI740" s="236">
        <v>0</v>
      </c>
      <c r="BJ740" s="236">
        <v>0</v>
      </c>
      <c r="BK740" s="236">
        <v>0</v>
      </c>
      <c r="BL740" s="236">
        <v>0</v>
      </c>
      <c r="BM740" s="236">
        <v>0</v>
      </c>
      <c r="BN740" s="236">
        <v>0</v>
      </c>
      <c r="BO740" s="236">
        <v>0</v>
      </c>
      <c r="BP740" s="236">
        <v>0</v>
      </c>
      <c r="BQ740" s="236">
        <v>0</v>
      </c>
      <c r="BR740" s="236">
        <v>0</v>
      </c>
      <c r="BS740" s="236">
        <v>0</v>
      </c>
      <c r="BT740" s="236">
        <v>0</v>
      </c>
      <c r="BU740" s="236">
        <v>0</v>
      </c>
      <c r="BV740" s="236">
        <v>0</v>
      </c>
      <c r="BW740" s="236">
        <v>0</v>
      </c>
      <c r="BX740" s="236">
        <v>0</v>
      </c>
      <c r="BY740" s="236">
        <v>0</v>
      </c>
      <c r="BZ740" s="236">
        <v>0</v>
      </c>
      <c r="CA740" s="236">
        <v>0</v>
      </c>
      <c r="CB740" s="236">
        <v>0</v>
      </c>
      <c r="CC740" s="236">
        <v>0</v>
      </c>
      <c r="CD740" s="236">
        <v>0</v>
      </c>
      <c r="CE740" s="236">
        <v>0</v>
      </c>
      <c r="CF740" s="236">
        <v>0</v>
      </c>
      <c r="CG740" s="236">
        <v>0</v>
      </c>
      <c r="CH740" s="236">
        <v>0</v>
      </c>
      <c r="CI740" s="236">
        <v>0</v>
      </c>
      <c r="CJ740" s="236">
        <v>0</v>
      </c>
      <c r="CK740" s="236">
        <v>0</v>
      </c>
      <c r="CL740" s="236">
        <v>0</v>
      </c>
      <c r="CM740" s="236">
        <v>0</v>
      </c>
      <c r="CN740" s="236">
        <v>0</v>
      </c>
      <c r="CO740" s="236">
        <v>0</v>
      </c>
      <c r="CP740" s="236">
        <v>0</v>
      </c>
      <c r="CQ740" s="236">
        <v>0</v>
      </c>
      <c r="CR740" s="236">
        <v>0</v>
      </c>
      <c r="CS740" s="236">
        <v>0</v>
      </c>
      <c r="CT740" s="236">
        <v>0</v>
      </c>
      <c r="CU740" s="236">
        <v>0</v>
      </c>
      <c r="CV740" s="236">
        <v>0</v>
      </c>
      <c r="CW740" s="236">
        <v>0</v>
      </c>
      <c r="CX740" s="236">
        <v>0</v>
      </c>
      <c r="CY740" s="236">
        <v>0</v>
      </c>
      <c r="CZ740" s="236">
        <v>0</v>
      </c>
      <c r="DA740" s="236">
        <v>0</v>
      </c>
    </row>
    <row r="741" spans="1:105">
      <c r="A741" s="242" t="s">
        <v>1790</v>
      </c>
      <c r="B741" s="236">
        <v>0</v>
      </c>
      <c r="C741" s="236">
        <v>0</v>
      </c>
      <c r="D741" s="236">
        <v>0</v>
      </c>
      <c r="E741" s="236">
        <v>0</v>
      </c>
      <c r="F741" s="236">
        <v>0</v>
      </c>
      <c r="G741" s="236">
        <v>0</v>
      </c>
      <c r="H741" s="236">
        <v>0</v>
      </c>
      <c r="I741" s="236">
        <v>0</v>
      </c>
      <c r="J741" s="236">
        <v>0</v>
      </c>
      <c r="K741" s="236">
        <v>0</v>
      </c>
      <c r="L741" s="236">
        <v>0</v>
      </c>
      <c r="M741" s="236">
        <v>0</v>
      </c>
      <c r="N741" s="236">
        <v>0</v>
      </c>
      <c r="O741" s="236">
        <v>0</v>
      </c>
      <c r="P741" s="236">
        <v>0</v>
      </c>
      <c r="Q741" s="236">
        <v>0</v>
      </c>
      <c r="R741" s="236">
        <v>0</v>
      </c>
      <c r="S741" s="236">
        <v>0</v>
      </c>
      <c r="T741" s="236">
        <v>0</v>
      </c>
      <c r="U741" s="236">
        <v>0</v>
      </c>
      <c r="V741" s="236">
        <v>0</v>
      </c>
      <c r="W741" s="236">
        <v>0</v>
      </c>
      <c r="X741" s="236">
        <v>0</v>
      </c>
      <c r="Y741" s="236">
        <v>0</v>
      </c>
      <c r="Z741" s="236">
        <v>0</v>
      </c>
      <c r="AA741" s="236">
        <v>0</v>
      </c>
      <c r="AB741" s="236">
        <v>0</v>
      </c>
      <c r="AC741" s="236">
        <v>0</v>
      </c>
      <c r="AD741" s="236">
        <v>-3105456</v>
      </c>
      <c r="AE741" s="236">
        <v>-2804701</v>
      </c>
      <c r="AF741" s="236">
        <v>-4793964</v>
      </c>
      <c r="AG741" s="236">
        <v>-2110266</v>
      </c>
      <c r="AH741" s="236">
        <v>-6756244</v>
      </c>
      <c r="AI741" s="236">
        <v>-6319389</v>
      </c>
      <c r="AJ741" s="236">
        <v>-3009052</v>
      </c>
      <c r="AK741" s="236">
        <v>0</v>
      </c>
      <c r="AL741" s="236">
        <v>0</v>
      </c>
      <c r="AM741" s="236">
        <v>0</v>
      </c>
      <c r="AN741" s="236">
        <v>-28899072</v>
      </c>
      <c r="AO741" s="236">
        <v>0</v>
      </c>
      <c r="AP741" s="236">
        <v>0</v>
      </c>
      <c r="AQ741" s="236">
        <v>0</v>
      </c>
      <c r="AR741" s="236">
        <v>0</v>
      </c>
      <c r="AS741" s="236">
        <v>0</v>
      </c>
      <c r="AT741" s="236">
        <v>0</v>
      </c>
      <c r="AU741" s="236">
        <v>0</v>
      </c>
      <c r="AV741" s="236">
        <v>0</v>
      </c>
      <c r="AW741" s="236">
        <v>0</v>
      </c>
      <c r="AX741" s="236">
        <v>0</v>
      </c>
      <c r="AY741" s="236">
        <v>0</v>
      </c>
      <c r="AZ741" s="236">
        <v>0</v>
      </c>
      <c r="BA741" s="236">
        <v>0</v>
      </c>
      <c r="BB741" s="236">
        <v>0</v>
      </c>
      <c r="BC741" s="236">
        <v>0</v>
      </c>
      <c r="BD741" s="236">
        <v>0</v>
      </c>
      <c r="BE741" s="236">
        <v>0</v>
      </c>
      <c r="BF741" s="236">
        <v>0</v>
      </c>
      <c r="BG741" s="236">
        <v>0</v>
      </c>
      <c r="BH741" s="236">
        <v>0</v>
      </c>
      <c r="BI741" s="236">
        <v>0</v>
      </c>
      <c r="BJ741" s="236">
        <v>0</v>
      </c>
      <c r="BK741" s="236">
        <v>0</v>
      </c>
      <c r="BL741" s="236">
        <v>0</v>
      </c>
      <c r="BM741" s="236">
        <v>0</v>
      </c>
      <c r="BN741" s="236">
        <v>0</v>
      </c>
      <c r="BO741" s="236">
        <v>0</v>
      </c>
      <c r="BP741" s="236">
        <v>0</v>
      </c>
      <c r="BQ741" s="236">
        <v>0</v>
      </c>
      <c r="BR741" s="236">
        <v>0</v>
      </c>
      <c r="BS741" s="236">
        <v>0</v>
      </c>
      <c r="BT741" s="236">
        <v>0</v>
      </c>
      <c r="BU741" s="236">
        <v>0</v>
      </c>
      <c r="BV741" s="236">
        <v>0</v>
      </c>
      <c r="BW741" s="236">
        <v>0</v>
      </c>
      <c r="BX741" s="236">
        <v>0</v>
      </c>
      <c r="BY741" s="236">
        <v>0</v>
      </c>
      <c r="BZ741" s="236">
        <v>0</v>
      </c>
      <c r="CA741" s="236">
        <v>0</v>
      </c>
      <c r="CB741" s="236">
        <v>0</v>
      </c>
      <c r="CC741" s="236">
        <v>0</v>
      </c>
      <c r="CD741" s="236">
        <v>0</v>
      </c>
      <c r="CE741" s="236">
        <v>0</v>
      </c>
      <c r="CF741" s="236">
        <v>0</v>
      </c>
      <c r="CG741" s="236">
        <v>0</v>
      </c>
      <c r="CH741" s="236">
        <v>0</v>
      </c>
      <c r="CI741" s="236">
        <v>0</v>
      </c>
      <c r="CJ741" s="236">
        <v>0</v>
      </c>
      <c r="CK741" s="236">
        <v>0</v>
      </c>
      <c r="CL741" s="236">
        <v>0</v>
      </c>
      <c r="CM741" s="236">
        <v>0</v>
      </c>
      <c r="CN741" s="236">
        <v>0</v>
      </c>
      <c r="CO741" s="236">
        <v>0</v>
      </c>
      <c r="CP741" s="236">
        <v>0</v>
      </c>
      <c r="CQ741" s="236">
        <v>0</v>
      </c>
      <c r="CR741" s="236">
        <v>0</v>
      </c>
      <c r="CS741" s="236">
        <v>0</v>
      </c>
      <c r="CT741" s="236">
        <v>0</v>
      </c>
      <c r="CU741" s="236">
        <v>0</v>
      </c>
      <c r="CV741" s="236">
        <v>0</v>
      </c>
      <c r="CW741" s="236">
        <v>0</v>
      </c>
      <c r="CX741" s="236">
        <v>0</v>
      </c>
      <c r="CY741" s="236">
        <v>0</v>
      </c>
      <c r="CZ741" s="236">
        <v>0</v>
      </c>
      <c r="DA741" s="236">
        <v>0</v>
      </c>
    </row>
    <row r="743" spans="1:105">
      <c r="A743" s="242" t="s">
        <v>1721</v>
      </c>
      <c r="B743" s="236">
        <v>0</v>
      </c>
      <c r="C743" s="236">
        <v>0</v>
      </c>
      <c r="D743" s="236">
        <v>0</v>
      </c>
      <c r="E743" s="236">
        <v>0</v>
      </c>
      <c r="F743" s="236">
        <v>0</v>
      </c>
      <c r="G743" s="236">
        <v>0</v>
      </c>
      <c r="H743" s="236">
        <v>0</v>
      </c>
      <c r="I743" s="236">
        <v>0</v>
      </c>
      <c r="J743" s="236">
        <v>0</v>
      </c>
      <c r="K743" s="236">
        <v>0</v>
      </c>
      <c r="L743" s="236">
        <v>0</v>
      </c>
      <c r="M743" s="236">
        <v>0</v>
      </c>
      <c r="N743" s="236">
        <v>0</v>
      </c>
      <c r="O743" s="236">
        <v>0</v>
      </c>
      <c r="P743" s="236">
        <v>0</v>
      </c>
      <c r="Q743" s="236">
        <v>0</v>
      </c>
      <c r="R743" s="236">
        <v>0</v>
      </c>
      <c r="S743" s="236">
        <v>0</v>
      </c>
      <c r="T743" s="236">
        <v>0</v>
      </c>
      <c r="U743" s="236">
        <v>0</v>
      </c>
      <c r="V743" s="236">
        <v>0</v>
      </c>
      <c r="W743" s="236">
        <v>0</v>
      </c>
      <c r="X743" s="236">
        <v>0</v>
      </c>
      <c r="Y743" s="236">
        <v>0</v>
      </c>
      <c r="Z743" s="236">
        <v>0</v>
      </c>
      <c r="AA743" s="236">
        <v>0</v>
      </c>
      <c r="AB743" s="236">
        <v>0</v>
      </c>
      <c r="AC743" s="236">
        <v>0</v>
      </c>
      <c r="AD743" s="236">
        <v>3199186</v>
      </c>
      <c r="AE743" s="236">
        <v>2938758</v>
      </c>
      <c r="AF743" s="236">
        <v>4972001</v>
      </c>
      <c r="AG743" s="236">
        <v>2418013</v>
      </c>
      <c r="AH743" s="236">
        <v>7326006</v>
      </c>
      <c r="AI743" s="236">
        <v>6984991</v>
      </c>
      <c r="AJ743" s="236">
        <v>3674899</v>
      </c>
      <c r="AK743" s="236">
        <v>0</v>
      </c>
      <c r="AL743" s="236">
        <v>0</v>
      </c>
      <c r="AM743" s="236">
        <v>0</v>
      </c>
      <c r="AN743" s="236">
        <v>31513854</v>
      </c>
      <c r="AO743" s="236">
        <v>0</v>
      </c>
      <c r="AP743" s="236">
        <v>0</v>
      </c>
      <c r="AQ743" s="236">
        <v>0</v>
      </c>
      <c r="AR743" s="236">
        <v>0</v>
      </c>
      <c r="AS743" s="236">
        <v>0</v>
      </c>
      <c r="AT743" s="236">
        <v>0</v>
      </c>
      <c r="AU743" s="236">
        <v>0</v>
      </c>
      <c r="AV743" s="236">
        <v>0</v>
      </c>
      <c r="AW743" s="236">
        <v>0</v>
      </c>
      <c r="AX743" s="236">
        <v>0</v>
      </c>
      <c r="AY743" s="236">
        <v>0</v>
      </c>
      <c r="AZ743" s="236">
        <v>0</v>
      </c>
      <c r="BA743" s="236">
        <v>0</v>
      </c>
      <c r="BB743" s="236">
        <v>0</v>
      </c>
      <c r="BC743" s="236">
        <v>0</v>
      </c>
      <c r="BD743" s="236">
        <v>0</v>
      </c>
      <c r="BE743" s="236">
        <v>0</v>
      </c>
      <c r="BF743" s="236">
        <v>0</v>
      </c>
      <c r="BG743" s="236">
        <v>0</v>
      </c>
      <c r="BH743" s="236">
        <v>0</v>
      </c>
      <c r="BI743" s="236">
        <v>0</v>
      </c>
      <c r="BJ743" s="236">
        <v>0</v>
      </c>
      <c r="BK743" s="236">
        <v>0</v>
      </c>
      <c r="BL743" s="236">
        <v>0</v>
      </c>
      <c r="BM743" s="236">
        <v>0</v>
      </c>
      <c r="BN743" s="236">
        <v>0</v>
      </c>
      <c r="BO743" s="236">
        <v>0</v>
      </c>
      <c r="BP743" s="236">
        <v>0</v>
      </c>
      <c r="BQ743" s="236">
        <v>0</v>
      </c>
      <c r="BR743" s="236">
        <v>0</v>
      </c>
      <c r="BS743" s="236">
        <v>0</v>
      </c>
      <c r="BT743" s="236">
        <v>0</v>
      </c>
      <c r="BU743" s="236">
        <v>0</v>
      </c>
      <c r="BV743" s="236">
        <v>0</v>
      </c>
      <c r="BW743" s="236">
        <v>0</v>
      </c>
      <c r="BX743" s="236">
        <v>0</v>
      </c>
      <c r="BY743" s="236">
        <v>0</v>
      </c>
      <c r="BZ743" s="236">
        <v>0</v>
      </c>
      <c r="CA743" s="236">
        <v>0</v>
      </c>
      <c r="CB743" s="236">
        <v>0</v>
      </c>
      <c r="CC743" s="236">
        <v>0</v>
      </c>
      <c r="CD743" s="236">
        <v>0</v>
      </c>
      <c r="CE743" s="236">
        <v>0</v>
      </c>
      <c r="CF743" s="236">
        <v>0</v>
      </c>
      <c r="CG743" s="236">
        <v>0</v>
      </c>
      <c r="CH743" s="236">
        <v>0</v>
      </c>
      <c r="CI743" s="236">
        <v>0</v>
      </c>
      <c r="CJ743" s="236">
        <v>0</v>
      </c>
      <c r="CK743" s="236">
        <v>0</v>
      </c>
      <c r="CL743" s="236">
        <v>0</v>
      </c>
      <c r="CM743" s="236">
        <v>0</v>
      </c>
      <c r="CN743" s="236">
        <v>0</v>
      </c>
      <c r="CO743" s="236">
        <v>0</v>
      </c>
      <c r="CP743" s="236">
        <v>0</v>
      </c>
      <c r="CQ743" s="236">
        <v>0</v>
      </c>
      <c r="CR743" s="236">
        <v>0</v>
      </c>
      <c r="CS743" s="236">
        <v>0</v>
      </c>
      <c r="CT743" s="236">
        <v>0</v>
      </c>
      <c r="CU743" s="236">
        <v>0</v>
      </c>
      <c r="CV743" s="236">
        <v>0</v>
      </c>
      <c r="CW743" s="236">
        <v>0</v>
      </c>
      <c r="CX743" s="236">
        <v>0</v>
      </c>
      <c r="CY743" s="236">
        <v>0</v>
      </c>
      <c r="CZ743" s="236">
        <v>0</v>
      </c>
      <c r="DA743" s="236">
        <v>0</v>
      </c>
    </row>
    <row r="744" spans="1:105">
      <c r="A744" s="242" t="s">
        <v>1722</v>
      </c>
      <c r="B744" s="236">
        <v>0</v>
      </c>
      <c r="C744" s="236">
        <v>0</v>
      </c>
      <c r="D744" s="236">
        <v>0</v>
      </c>
      <c r="E744" s="236">
        <v>0</v>
      </c>
      <c r="F744" s="236">
        <v>0</v>
      </c>
      <c r="G744" s="236">
        <v>0</v>
      </c>
      <c r="H744" s="236">
        <v>0</v>
      </c>
      <c r="I744" s="236">
        <v>0</v>
      </c>
      <c r="J744" s="236">
        <v>0</v>
      </c>
      <c r="K744" s="236">
        <v>0</v>
      </c>
      <c r="L744" s="236">
        <v>0</v>
      </c>
      <c r="M744" s="236">
        <v>0</v>
      </c>
      <c r="N744" s="236">
        <v>0</v>
      </c>
      <c r="O744" s="236">
        <v>0</v>
      </c>
      <c r="P744" s="236">
        <v>0</v>
      </c>
      <c r="Q744" s="236">
        <v>0</v>
      </c>
      <c r="R744" s="236">
        <v>0</v>
      </c>
      <c r="S744" s="236">
        <v>0</v>
      </c>
      <c r="T744" s="236">
        <v>0</v>
      </c>
      <c r="U744" s="236">
        <v>0</v>
      </c>
      <c r="V744" s="236">
        <v>0</v>
      </c>
      <c r="W744" s="236">
        <v>0</v>
      </c>
      <c r="X744" s="236">
        <v>0</v>
      </c>
      <c r="Y744" s="236">
        <v>0</v>
      </c>
      <c r="Z744" s="236">
        <v>0</v>
      </c>
      <c r="AA744" s="236">
        <v>0</v>
      </c>
      <c r="AB744" s="236">
        <v>0</v>
      </c>
      <c r="AC744" s="236">
        <v>0</v>
      </c>
      <c r="AD744" s="236">
        <v>-42850</v>
      </c>
      <c r="AE744" s="236">
        <v>-25792</v>
      </c>
      <c r="AF744" s="236">
        <v>-30920</v>
      </c>
      <c r="AG744" s="236">
        <v>-125626</v>
      </c>
      <c r="AH744" s="236">
        <v>-341860</v>
      </c>
      <c r="AI744" s="236">
        <v>-371894</v>
      </c>
      <c r="AJ744" s="236">
        <v>-328920</v>
      </c>
      <c r="AK744" s="236">
        <v>0</v>
      </c>
      <c r="AL744" s="236">
        <v>0</v>
      </c>
      <c r="AM744" s="236">
        <v>0</v>
      </c>
      <c r="AN744" s="236">
        <v>-1267862</v>
      </c>
      <c r="AO744" s="236">
        <v>0</v>
      </c>
      <c r="AP744" s="236">
        <v>0</v>
      </c>
      <c r="AQ744" s="236">
        <v>0</v>
      </c>
      <c r="AR744" s="236">
        <v>0</v>
      </c>
      <c r="AS744" s="236">
        <v>0</v>
      </c>
      <c r="AT744" s="236">
        <v>0</v>
      </c>
      <c r="AU744" s="236">
        <v>0</v>
      </c>
      <c r="AV744" s="236">
        <v>0</v>
      </c>
      <c r="AW744" s="236">
        <v>0</v>
      </c>
      <c r="AX744" s="236">
        <v>0</v>
      </c>
      <c r="AY744" s="236">
        <v>0</v>
      </c>
      <c r="AZ744" s="236">
        <v>0</v>
      </c>
      <c r="BA744" s="236">
        <v>0</v>
      </c>
      <c r="BB744" s="236">
        <v>0</v>
      </c>
      <c r="BC744" s="236">
        <v>0</v>
      </c>
      <c r="BD744" s="236">
        <v>0</v>
      </c>
      <c r="BE744" s="236">
        <v>0</v>
      </c>
      <c r="BF744" s="236">
        <v>0</v>
      </c>
      <c r="BG744" s="236">
        <v>0</v>
      </c>
      <c r="BH744" s="236">
        <v>0</v>
      </c>
      <c r="BI744" s="236">
        <v>0</v>
      </c>
      <c r="BJ744" s="236">
        <v>0</v>
      </c>
      <c r="BK744" s="236">
        <v>0</v>
      </c>
      <c r="BL744" s="236">
        <v>0</v>
      </c>
      <c r="BM744" s="236">
        <v>0</v>
      </c>
      <c r="BN744" s="236">
        <v>0</v>
      </c>
      <c r="BO744" s="236">
        <v>0</v>
      </c>
      <c r="BP744" s="236">
        <v>0</v>
      </c>
      <c r="BQ744" s="236">
        <v>0</v>
      </c>
      <c r="BR744" s="236">
        <v>0</v>
      </c>
      <c r="BS744" s="236">
        <v>0</v>
      </c>
      <c r="BT744" s="236">
        <v>0</v>
      </c>
      <c r="BU744" s="236">
        <v>0</v>
      </c>
      <c r="BV744" s="236">
        <v>0</v>
      </c>
      <c r="BW744" s="236">
        <v>0</v>
      </c>
      <c r="BX744" s="236">
        <v>0</v>
      </c>
      <c r="BY744" s="236">
        <v>0</v>
      </c>
      <c r="BZ744" s="236">
        <v>0</v>
      </c>
      <c r="CA744" s="236">
        <v>0</v>
      </c>
      <c r="CB744" s="236">
        <v>0</v>
      </c>
      <c r="CC744" s="236">
        <v>0</v>
      </c>
      <c r="CD744" s="236">
        <v>0</v>
      </c>
      <c r="CE744" s="236">
        <v>0</v>
      </c>
      <c r="CF744" s="236">
        <v>0</v>
      </c>
      <c r="CG744" s="236">
        <v>0</v>
      </c>
      <c r="CH744" s="236">
        <v>0</v>
      </c>
      <c r="CI744" s="236">
        <v>0</v>
      </c>
      <c r="CJ744" s="236">
        <v>0</v>
      </c>
      <c r="CK744" s="236">
        <v>0</v>
      </c>
      <c r="CL744" s="236">
        <v>0</v>
      </c>
      <c r="CM744" s="236">
        <v>0</v>
      </c>
      <c r="CN744" s="236">
        <v>0</v>
      </c>
      <c r="CO744" s="236">
        <v>0</v>
      </c>
      <c r="CP744" s="236">
        <v>0</v>
      </c>
      <c r="CQ744" s="236">
        <v>0</v>
      </c>
      <c r="CR744" s="236">
        <v>0</v>
      </c>
      <c r="CS744" s="236">
        <v>0</v>
      </c>
      <c r="CT744" s="236">
        <v>0</v>
      </c>
      <c r="CU744" s="236">
        <v>0</v>
      </c>
      <c r="CV744" s="236">
        <v>0</v>
      </c>
      <c r="CW744" s="236">
        <v>0</v>
      </c>
      <c r="CX744" s="236">
        <v>0</v>
      </c>
      <c r="CY744" s="236">
        <v>0</v>
      </c>
      <c r="CZ744" s="236">
        <v>0</v>
      </c>
      <c r="DA744" s="236">
        <v>0</v>
      </c>
    </row>
    <row r="745" spans="1:105">
      <c r="A745" s="242" t="s">
        <v>1791</v>
      </c>
      <c r="B745" s="236">
        <v>0</v>
      </c>
      <c r="C745" s="236">
        <v>0</v>
      </c>
      <c r="D745" s="236">
        <v>0</v>
      </c>
      <c r="E745" s="236">
        <v>0</v>
      </c>
      <c r="F745" s="236">
        <v>0</v>
      </c>
      <c r="G745" s="236">
        <v>0</v>
      </c>
      <c r="H745" s="236">
        <v>0</v>
      </c>
      <c r="I745" s="236">
        <v>0</v>
      </c>
      <c r="J745" s="236">
        <v>0</v>
      </c>
      <c r="K745" s="236">
        <v>0</v>
      </c>
      <c r="L745" s="236">
        <v>0</v>
      </c>
      <c r="M745" s="236">
        <v>0</v>
      </c>
      <c r="N745" s="236">
        <v>0</v>
      </c>
      <c r="O745" s="236">
        <v>0</v>
      </c>
      <c r="P745" s="236">
        <v>0</v>
      </c>
      <c r="Q745" s="236">
        <v>0</v>
      </c>
      <c r="R745" s="236">
        <v>0</v>
      </c>
      <c r="S745" s="236">
        <v>0</v>
      </c>
      <c r="T745" s="236">
        <v>0</v>
      </c>
      <c r="U745" s="236">
        <v>0</v>
      </c>
      <c r="V745" s="236">
        <v>0</v>
      </c>
      <c r="W745" s="236">
        <v>0</v>
      </c>
      <c r="X745" s="236">
        <v>0</v>
      </c>
      <c r="Y745" s="236">
        <v>0</v>
      </c>
      <c r="Z745" s="236">
        <v>0</v>
      </c>
      <c r="AA745" s="236">
        <v>0</v>
      </c>
      <c r="AB745" s="236">
        <v>0</v>
      </c>
      <c r="AC745" s="236">
        <v>0</v>
      </c>
      <c r="AD745" s="236">
        <v>3156336</v>
      </c>
      <c r="AE745" s="236">
        <v>2912966</v>
      </c>
      <c r="AF745" s="236">
        <v>4941081</v>
      </c>
      <c r="AG745" s="236">
        <v>2292387</v>
      </c>
      <c r="AH745" s="236">
        <v>6984146</v>
      </c>
      <c r="AI745" s="236">
        <v>6613097</v>
      </c>
      <c r="AJ745" s="236">
        <v>3345979</v>
      </c>
      <c r="AK745" s="236">
        <v>0</v>
      </c>
      <c r="AL745" s="236">
        <v>0</v>
      </c>
      <c r="AM745" s="236">
        <v>0</v>
      </c>
      <c r="AN745" s="236">
        <v>30245992</v>
      </c>
      <c r="AO745" s="236">
        <v>0</v>
      </c>
      <c r="AP745" s="236">
        <v>0</v>
      </c>
      <c r="AQ745" s="236">
        <v>0</v>
      </c>
      <c r="AR745" s="236">
        <v>0</v>
      </c>
      <c r="AS745" s="236">
        <v>0</v>
      </c>
      <c r="AT745" s="236">
        <v>0</v>
      </c>
      <c r="AU745" s="236">
        <v>0</v>
      </c>
      <c r="AV745" s="236">
        <v>0</v>
      </c>
      <c r="AW745" s="236">
        <v>0</v>
      </c>
      <c r="AX745" s="236">
        <v>0</v>
      </c>
      <c r="AY745" s="236">
        <v>0</v>
      </c>
      <c r="AZ745" s="236">
        <v>0</v>
      </c>
      <c r="BA745" s="236">
        <v>0</v>
      </c>
      <c r="BB745" s="236">
        <v>0</v>
      </c>
      <c r="BC745" s="236">
        <v>0</v>
      </c>
      <c r="BD745" s="236">
        <v>0</v>
      </c>
      <c r="BE745" s="236">
        <v>0</v>
      </c>
      <c r="BF745" s="236">
        <v>0</v>
      </c>
      <c r="BG745" s="236">
        <v>0</v>
      </c>
      <c r="BH745" s="236">
        <v>0</v>
      </c>
      <c r="BI745" s="236">
        <v>0</v>
      </c>
      <c r="BJ745" s="236">
        <v>0</v>
      </c>
      <c r="BK745" s="236">
        <v>0</v>
      </c>
      <c r="BL745" s="236">
        <v>0</v>
      </c>
      <c r="BM745" s="236">
        <v>0</v>
      </c>
      <c r="BN745" s="236">
        <v>0</v>
      </c>
      <c r="BO745" s="236">
        <v>0</v>
      </c>
      <c r="BP745" s="236">
        <v>0</v>
      </c>
      <c r="BQ745" s="236">
        <v>0</v>
      </c>
      <c r="BR745" s="236">
        <v>0</v>
      </c>
      <c r="BS745" s="236">
        <v>0</v>
      </c>
      <c r="BT745" s="236">
        <v>0</v>
      </c>
      <c r="BU745" s="236">
        <v>0</v>
      </c>
      <c r="BV745" s="236">
        <v>0</v>
      </c>
      <c r="BW745" s="236">
        <v>0</v>
      </c>
      <c r="BX745" s="236">
        <v>0</v>
      </c>
      <c r="BY745" s="236">
        <v>0</v>
      </c>
      <c r="BZ745" s="236">
        <v>0</v>
      </c>
      <c r="CA745" s="236">
        <v>0</v>
      </c>
      <c r="CB745" s="236">
        <v>0</v>
      </c>
      <c r="CC745" s="236">
        <v>0</v>
      </c>
      <c r="CD745" s="236">
        <v>0</v>
      </c>
      <c r="CE745" s="236">
        <v>0</v>
      </c>
      <c r="CF745" s="236">
        <v>0</v>
      </c>
      <c r="CG745" s="236">
        <v>0</v>
      </c>
      <c r="CH745" s="236">
        <v>0</v>
      </c>
      <c r="CI745" s="236">
        <v>0</v>
      </c>
      <c r="CJ745" s="236">
        <v>0</v>
      </c>
      <c r="CK745" s="236">
        <v>0</v>
      </c>
      <c r="CL745" s="236">
        <v>0</v>
      </c>
      <c r="CM745" s="236">
        <v>0</v>
      </c>
      <c r="CN745" s="236">
        <v>0</v>
      </c>
      <c r="CO745" s="236">
        <v>0</v>
      </c>
      <c r="CP745" s="236">
        <v>0</v>
      </c>
      <c r="CQ745" s="236">
        <v>0</v>
      </c>
      <c r="CR745" s="236">
        <v>0</v>
      </c>
      <c r="CS745" s="236">
        <v>0</v>
      </c>
      <c r="CT745" s="236">
        <v>0</v>
      </c>
      <c r="CU745" s="236">
        <v>0</v>
      </c>
      <c r="CV745" s="236">
        <v>0</v>
      </c>
      <c r="CW745" s="236">
        <v>0</v>
      </c>
      <c r="CX745" s="236">
        <v>0</v>
      </c>
      <c r="CY745" s="236">
        <v>0</v>
      </c>
      <c r="CZ745" s="236">
        <v>0</v>
      </c>
      <c r="DA745" s="236">
        <v>0</v>
      </c>
    </row>
    <row r="747" spans="1:105">
      <c r="A747" s="242" t="s">
        <v>1792</v>
      </c>
      <c r="B747" s="236">
        <v>0</v>
      </c>
      <c r="C747" s="236">
        <v>0</v>
      </c>
      <c r="D747" s="236">
        <v>0</v>
      </c>
      <c r="E747" s="236">
        <v>0</v>
      </c>
      <c r="F747" s="236">
        <v>0</v>
      </c>
      <c r="G747" s="236">
        <v>0</v>
      </c>
      <c r="H747" s="236">
        <v>0</v>
      </c>
      <c r="I747" s="236">
        <v>0</v>
      </c>
      <c r="J747" s="236">
        <v>0</v>
      </c>
      <c r="K747" s="236">
        <v>0</v>
      </c>
      <c r="L747" s="236">
        <v>0</v>
      </c>
      <c r="M747" s="236">
        <v>0</v>
      </c>
      <c r="N747" s="236">
        <v>0</v>
      </c>
      <c r="O747" s="236">
        <v>0</v>
      </c>
      <c r="P747" s="236">
        <v>0</v>
      </c>
      <c r="Q747" s="236">
        <v>0</v>
      </c>
      <c r="R747" s="236">
        <v>0</v>
      </c>
      <c r="S747" s="236">
        <v>0</v>
      </c>
      <c r="T747" s="236">
        <v>0</v>
      </c>
      <c r="U747" s="236">
        <v>0</v>
      </c>
      <c r="V747" s="236">
        <v>0</v>
      </c>
      <c r="W747" s="236">
        <v>0</v>
      </c>
      <c r="X747" s="236">
        <v>0</v>
      </c>
      <c r="Y747" s="236">
        <v>0</v>
      </c>
      <c r="Z747" s="236">
        <v>0</v>
      </c>
      <c r="AA747" s="236">
        <v>0</v>
      </c>
      <c r="AB747" s="236">
        <v>0</v>
      </c>
      <c r="AC747" s="236">
        <v>0</v>
      </c>
      <c r="AD747" s="236">
        <v>50880</v>
      </c>
      <c r="AE747" s="236">
        <v>108265</v>
      </c>
      <c r="AF747" s="236">
        <v>147117</v>
      </c>
      <c r="AG747" s="236">
        <v>182121</v>
      </c>
      <c r="AH747" s="236">
        <v>227902</v>
      </c>
      <c r="AI747" s="236">
        <v>293708</v>
      </c>
      <c r="AJ747" s="236">
        <v>336927</v>
      </c>
      <c r="AK747" s="236">
        <v>0</v>
      </c>
      <c r="AL747" s="236">
        <v>0</v>
      </c>
      <c r="AM747" s="236">
        <v>0</v>
      </c>
      <c r="AN747" s="236">
        <v>1346920</v>
      </c>
      <c r="AO747" s="236">
        <v>0</v>
      </c>
      <c r="AP747" s="236">
        <v>0</v>
      </c>
      <c r="AQ747" s="236">
        <v>0</v>
      </c>
      <c r="AR747" s="236">
        <v>0</v>
      </c>
      <c r="AS747" s="236">
        <v>0</v>
      </c>
      <c r="AT747" s="236">
        <v>0</v>
      </c>
      <c r="AU747" s="236">
        <v>0</v>
      </c>
      <c r="AV747" s="236">
        <v>0</v>
      </c>
      <c r="AW747" s="236">
        <v>0</v>
      </c>
      <c r="AX747" s="236">
        <v>0</v>
      </c>
      <c r="AY747" s="236">
        <v>0</v>
      </c>
      <c r="AZ747" s="236">
        <v>0</v>
      </c>
      <c r="BA747" s="236">
        <v>0</v>
      </c>
      <c r="BB747" s="236">
        <v>0</v>
      </c>
      <c r="BC747" s="236">
        <v>0</v>
      </c>
      <c r="BD747" s="236">
        <v>0</v>
      </c>
      <c r="BE747" s="236">
        <v>0</v>
      </c>
      <c r="BF747" s="236">
        <v>0</v>
      </c>
      <c r="BG747" s="236">
        <v>0</v>
      </c>
      <c r="BH747" s="236">
        <v>0</v>
      </c>
      <c r="BI747" s="236">
        <v>0</v>
      </c>
      <c r="BJ747" s="236">
        <v>0</v>
      </c>
      <c r="BK747" s="236">
        <v>0</v>
      </c>
      <c r="BL747" s="236">
        <v>0</v>
      </c>
      <c r="BM747" s="236">
        <v>0</v>
      </c>
      <c r="BN747" s="236">
        <v>0</v>
      </c>
      <c r="BO747" s="236">
        <v>0</v>
      </c>
      <c r="BP747" s="236">
        <v>0</v>
      </c>
      <c r="BQ747" s="236">
        <v>0</v>
      </c>
      <c r="BR747" s="236">
        <v>0</v>
      </c>
      <c r="BS747" s="236">
        <v>0</v>
      </c>
      <c r="BT747" s="236">
        <v>0</v>
      </c>
      <c r="BU747" s="236">
        <v>0</v>
      </c>
      <c r="BV747" s="236">
        <v>0</v>
      </c>
      <c r="BW747" s="236">
        <v>0</v>
      </c>
      <c r="BX747" s="236">
        <v>0</v>
      </c>
      <c r="BY747" s="236">
        <v>0</v>
      </c>
      <c r="BZ747" s="236">
        <v>0</v>
      </c>
      <c r="CA747" s="236">
        <v>0</v>
      </c>
      <c r="CB747" s="236">
        <v>0</v>
      </c>
      <c r="CC747" s="236">
        <v>0</v>
      </c>
      <c r="CD747" s="236">
        <v>0</v>
      </c>
      <c r="CE747" s="236">
        <v>0</v>
      </c>
      <c r="CF747" s="236">
        <v>0</v>
      </c>
      <c r="CG747" s="236">
        <v>0</v>
      </c>
      <c r="CH747" s="236">
        <v>0</v>
      </c>
      <c r="CI747" s="236">
        <v>0</v>
      </c>
      <c r="CJ747" s="236">
        <v>0</v>
      </c>
      <c r="CK747" s="236">
        <v>0</v>
      </c>
      <c r="CL747" s="236">
        <v>0</v>
      </c>
      <c r="CM747" s="236">
        <v>0</v>
      </c>
      <c r="CN747" s="236">
        <v>0</v>
      </c>
      <c r="CO747" s="236">
        <v>0</v>
      </c>
      <c r="CP747" s="236">
        <v>0</v>
      </c>
      <c r="CQ747" s="236">
        <v>0</v>
      </c>
      <c r="CR747" s="236">
        <v>0</v>
      </c>
      <c r="CS747" s="236">
        <v>0</v>
      </c>
      <c r="CT747" s="236">
        <v>0</v>
      </c>
      <c r="CU747" s="236">
        <v>0</v>
      </c>
      <c r="CV747" s="236">
        <v>0</v>
      </c>
      <c r="CW747" s="236">
        <v>0</v>
      </c>
      <c r="CX747" s="236">
        <v>0</v>
      </c>
      <c r="CY747" s="236">
        <v>0</v>
      </c>
      <c r="CZ747" s="236">
        <v>0</v>
      </c>
      <c r="DA747" s="236">
        <v>0</v>
      </c>
    </row>
    <row r="749" spans="1:105">
      <c r="A749" s="257" t="s">
        <v>1793</v>
      </c>
      <c r="B749" s="258"/>
      <c r="C749" s="258"/>
      <c r="D749" s="258"/>
      <c r="E749" s="258"/>
      <c r="F749" s="258"/>
      <c r="G749" s="258"/>
      <c r="H749" s="258"/>
      <c r="I749" s="258"/>
      <c r="J749" s="258"/>
      <c r="K749" s="258"/>
      <c r="L749" s="258"/>
      <c r="M749" s="258"/>
      <c r="N749" s="258"/>
      <c r="O749" s="258"/>
      <c r="P749" s="258"/>
      <c r="Q749" s="258"/>
      <c r="R749" s="258"/>
      <c r="S749" s="258"/>
      <c r="T749" s="258"/>
      <c r="U749" s="258"/>
      <c r="V749" s="258"/>
      <c r="W749" s="258"/>
      <c r="X749" s="258"/>
      <c r="Y749" s="258"/>
      <c r="Z749" s="258"/>
      <c r="AA749" s="258"/>
      <c r="AB749" s="258"/>
      <c r="AC749" s="258"/>
      <c r="AD749" s="258"/>
      <c r="AE749" s="258"/>
      <c r="AF749" s="258"/>
      <c r="AG749" s="258"/>
      <c r="AH749" s="258"/>
      <c r="AI749" s="258"/>
      <c r="AJ749" s="258"/>
      <c r="AK749" s="258"/>
      <c r="AL749" s="258"/>
      <c r="AM749" s="258"/>
      <c r="AN749" s="258"/>
      <c r="AO749" s="258"/>
      <c r="AP749" s="258"/>
      <c r="AQ749" s="258"/>
      <c r="AR749" s="258"/>
      <c r="AS749" s="258"/>
      <c r="AT749" s="258"/>
      <c r="AU749" s="258"/>
      <c r="AV749" s="258"/>
      <c r="AW749" s="258"/>
      <c r="AX749" s="258"/>
      <c r="AY749" s="258"/>
      <c r="AZ749" s="258"/>
      <c r="BA749" s="258"/>
      <c r="BB749" s="258"/>
      <c r="BC749" s="258"/>
      <c r="BD749" s="258"/>
      <c r="BE749" s="258"/>
      <c r="BF749" s="258"/>
      <c r="BG749" s="258"/>
      <c r="BH749" s="258"/>
      <c r="BI749" s="258"/>
      <c r="BJ749" s="258"/>
      <c r="BK749" s="258"/>
      <c r="BL749" s="258"/>
      <c r="BM749" s="258"/>
      <c r="BN749" s="258"/>
      <c r="BO749" s="258"/>
      <c r="BP749" s="258"/>
      <c r="BQ749" s="258"/>
      <c r="BR749" s="258"/>
      <c r="BS749" s="258"/>
      <c r="BT749" s="258"/>
      <c r="BU749" s="258"/>
      <c r="BV749" s="258"/>
      <c r="BW749" s="258"/>
      <c r="BX749" s="258"/>
      <c r="BY749" s="258"/>
      <c r="BZ749" s="258"/>
      <c r="CA749" s="258"/>
      <c r="CB749" s="258"/>
      <c r="CC749" s="258"/>
      <c r="CD749" s="258"/>
      <c r="CE749" s="258"/>
      <c r="CF749" s="258"/>
      <c r="CG749" s="258"/>
      <c r="CH749" s="258"/>
      <c r="CI749" s="258"/>
      <c r="CJ749" s="258"/>
      <c r="CK749" s="258"/>
      <c r="CL749" s="258"/>
      <c r="CM749" s="258"/>
      <c r="CN749" s="258"/>
      <c r="CO749" s="258"/>
      <c r="CP749" s="258"/>
      <c r="CQ749" s="258"/>
      <c r="CR749" s="258"/>
      <c r="CS749" s="258"/>
      <c r="CT749" s="258"/>
      <c r="CU749" s="258"/>
      <c r="CV749" s="258"/>
      <c r="CW749" s="258"/>
      <c r="CX749" s="258"/>
      <c r="CY749" s="258"/>
      <c r="CZ749" s="258"/>
      <c r="DA749" s="258"/>
    </row>
    <row r="750" spans="1:105">
      <c r="A750" s="242" t="s">
        <v>1794</v>
      </c>
      <c r="B750" s="236">
        <v>0</v>
      </c>
      <c r="C750" s="236">
        <v>0</v>
      </c>
      <c r="D750" s="236">
        <v>0</v>
      </c>
      <c r="E750" s="236">
        <v>0</v>
      </c>
      <c r="F750" s="236">
        <v>0</v>
      </c>
      <c r="G750" s="236">
        <v>0</v>
      </c>
      <c r="H750" s="236">
        <v>0</v>
      </c>
      <c r="I750" s="236">
        <v>0</v>
      </c>
      <c r="J750" s="236">
        <v>0</v>
      </c>
      <c r="K750" s="236">
        <v>0</v>
      </c>
      <c r="L750" s="236">
        <v>0</v>
      </c>
      <c r="M750" s="236">
        <v>0</v>
      </c>
      <c r="N750" s="236">
        <v>0</v>
      </c>
      <c r="O750" s="236">
        <v>0</v>
      </c>
      <c r="P750" s="236">
        <v>0</v>
      </c>
      <c r="Q750" s="236">
        <v>0</v>
      </c>
      <c r="R750" s="236">
        <v>0</v>
      </c>
      <c r="S750" s="236">
        <v>0</v>
      </c>
      <c r="T750" s="236">
        <v>0</v>
      </c>
      <c r="U750" s="236">
        <v>0</v>
      </c>
      <c r="V750" s="236">
        <v>0</v>
      </c>
      <c r="W750" s="236">
        <v>0</v>
      </c>
      <c r="X750" s="236">
        <v>0</v>
      </c>
      <c r="Y750" s="236">
        <v>0</v>
      </c>
      <c r="Z750" s="236">
        <v>0</v>
      </c>
      <c r="AA750" s="236">
        <v>0</v>
      </c>
      <c r="AB750" s="236">
        <v>0</v>
      </c>
      <c r="AC750" s="236">
        <v>0</v>
      </c>
      <c r="AD750" s="236">
        <v>-8872733.25</v>
      </c>
      <c r="AE750" s="236">
        <v>-8013428.7599999998</v>
      </c>
      <c r="AF750" s="236">
        <v>-13697041.09</v>
      </c>
      <c r="AG750" s="236">
        <v>-6029331.4800000004</v>
      </c>
      <c r="AH750" s="236">
        <v>-19303553.649999999</v>
      </c>
      <c r="AI750" s="236">
        <v>-18055397.379999999</v>
      </c>
      <c r="AJ750" s="236">
        <v>-8597289.6799999997</v>
      </c>
      <c r="AK750" s="236">
        <v>-10768831.032506799</v>
      </c>
      <c r="AL750" s="236">
        <v>-14231146.0818322</v>
      </c>
      <c r="AM750" s="236">
        <v>-4843756.0818322096</v>
      </c>
      <c r="AN750" s="236">
        <v>-112412508.48617101</v>
      </c>
      <c r="AO750" s="236">
        <v>3115447.2439151001</v>
      </c>
      <c r="AP750" s="236">
        <v>2911597.2439151001</v>
      </c>
      <c r="AQ750" s="236">
        <v>2796565.2439151001</v>
      </c>
      <c r="AR750" s="236">
        <v>2651684.2439151001</v>
      </c>
      <c r="AS750" s="236">
        <v>2558230.2439151001</v>
      </c>
      <c r="AT750" s="236">
        <v>2439103.2439151001</v>
      </c>
      <c r="AU750" s="236">
        <v>2339269.2439151001</v>
      </c>
      <c r="AV750" s="236">
        <v>2277132.2439151001</v>
      </c>
      <c r="AW750" s="236">
        <v>2165296.2439151001</v>
      </c>
      <c r="AX750" s="236">
        <v>2113723.2439151001</v>
      </c>
      <c r="AY750" s="236">
        <v>2034276.2439151001</v>
      </c>
      <c r="AZ750" s="236">
        <v>1950573.2439151001</v>
      </c>
      <c r="BA750" s="236">
        <v>29352897.9269812</v>
      </c>
      <c r="BB750" s="236">
        <v>2055793.3303042499</v>
      </c>
      <c r="BC750" s="236">
        <v>1942202.3303042499</v>
      </c>
      <c r="BD750" s="236">
        <v>1922735.3303042499</v>
      </c>
      <c r="BE750" s="236">
        <v>1884002.3303042499</v>
      </c>
      <c r="BF750" s="236">
        <v>1855820.3303042499</v>
      </c>
      <c r="BG750" s="236">
        <v>1807491.3303042499</v>
      </c>
      <c r="BH750" s="236">
        <v>1766370.3303042499</v>
      </c>
      <c r="BI750" s="236">
        <v>1745809.3303042499</v>
      </c>
      <c r="BJ750" s="236">
        <v>1688802.3303042499</v>
      </c>
      <c r="BK750" s="236">
        <v>1668956.3303042499</v>
      </c>
      <c r="BL750" s="236">
        <v>1628473.3303042499</v>
      </c>
      <c r="BM750" s="236">
        <v>1583111.3303042499</v>
      </c>
      <c r="BN750" s="236">
        <v>21549567.963651001</v>
      </c>
      <c r="BO750" s="236">
        <v>1609476.3237544301</v>
      </c>
      <c r="BP750" s="236">
        <v>1537806.3237544301</v>
      </c>
      <c r="BQ750" s="236">
        <v>1532689.3237544301</v>
      </c>
      <c r="BR750" s="236">
        <v>1514001.3237544301</v>
      </c>
      <c r="BS750" s="236">
        <v>1501034.3237544301</v>
      </c>
      <c r="BT750" s="236">
        <v>1472559.3237544301</v>
      </c>
      <c r="BU750" s="236">
        <v>1448682.3237544301</v>
      </c>
      <c r="BV750" s="236">
        <v>1439565.3237544301</v>
      </c>
      <c r="BW750" s="236">
        <v>1401854.3237544301</v>
      </c>
      <c r="BX750" s="236">
        <v>1391871.3237544301</v>
      </c>
      <c r="BY750" s="236">
        <v>1365608.3237544301</v>
      </c>
      <c r="BZ750" s="236">
        <v>1335263.3237544301</v>
      </c>
      <c r="CA750" s="236">
        <v>17550411.885053199</v>
      </c>
      <c r="CB750" s="236">
        <v>1376485.2093255101</v>
      </c>
      <c r="CC750" s="236">
        <v>1323388.2093255101</v>
      </c>
      <c r="CD750" s="236">
        <v>1322798.2093255101</v>
      </c>
      <c r="CE750" s="236">
        <v>1311825.2093255101</v>
      </c>
      <c r="CF750" s="236">
        <v>1304606.2093255101</v>
      </c>
      <c r="CG750" s="236">
        <v>1284771.2093255101</v>
      </c>
      <c r="CH750" s="236">
        <v>1268453.2093255101</v>
      </c>
      <c r="CI750" s="236">
        <v>1263848.2093255101</v>
      </c>
      <c r="CJ750" s="236">
        <v>1235585.2093255101</v>
      </c>
      <c r="CK750" s="236">
        <v>1229762.2093255101</v>
      </c>
      <c r="CL750" s="236">
        <v>1211322.2093255101</v>
      </c>
      <c r="CM750" s="236">
        <v>1192813.2093255101</v>
      </c>
      <c r="CN750" s="236">
        <v>15325658.511906199</v>
      </c>
      <c r="CO750" s="236">
        <v>1210976.5913450001</v>
      </c>
      <c r="CP750" s="236">
        <v>1176818.5913450001</v>
      </c>
      <c r="CQ750" s="236">
        <v>1174557.5913450001</v>
      </c>
      <c r="CR750" s="236">
        <v>1161501.5913450001</v>
      </c>
      <c r="CS750" s="236">
        <v>1157004.5913450001</v>
      </c>
      <c r="CT750" s="236">
        <v>1141840.5913450001</v>
      </c>
      <c r="CU750" s="236">
        <v>1129585.5913450001</v>
      </c>
      <c r="CV750" s="236">
        <v>1127127.5913450001</v>
      </c>
      <c r="CW750" s="236">
        <v>1104403.5913450001</v>
      </c>
      <c r="CX750" s="236">
        <v>1100666.5913450001</v>
      </c>
      <c r="CY750" s="236">
        <v>1085330.5913450001</v>
      </c>
      <c r="CZ750" s="236">
        <v>1067168.5913450001</v>
      </c>
      <c r="DA750" s="236">
        <v>13636982.096139999</v>
      </c>
    </row>
    <row r="751" spans="1:105" s="250" customFormat="1">
      <c r="A751" s="249" t="s">
        <v>1553</v>
      </c>
      <c r="B751" s="250">
        <v>0</v>
      </c>
      <c r="C751" s="250">
        <v>0</v>
      </c>
      <c r="D751" s="250">
        <v>0</v>
      </c>
      <c r="E751" s="250">
        <v>0</v>
      </c>
      <c r="F751" s="250">
        <v>0</v>
      </c>
      <c r="G751" s="250">
        <v>0</v>
      </c>
      <c r="H751" s="250">
        <v>0</v>
      </c>
      <c r="I751" s="250">
        <v>0</v>
      </c>
      <c r="J751" s="250">
        <v>0</v>
      </c>
      <c r="K751" s="250">
        <v>0</v>
      </c>
      <c r="L751" s="250">
        <v>0</v>
      </c>
      <c r="M751" s="250">
        <v>0</v>
      </c>
      <c r="N751" s="250">
        <v>0</v>
      </c>
      <c r="O751" s="250">
        <v>0</v>
      </c>
      <c r="P751" s="250">
        <v>0</v>
      </c>
      <c r="Q751" s="250">
        <v>0</v>
      </c>
      <c r="R751" s="250">
        <v>0</v>
      </c>
      <c r="S751" s="250">
        <v>0</v>
      </c>
      <c r="T751" s="250">
        <v>0</v>
      </c>
      <c r="U751" s="250">
        <v>0</v>
      </c>
      <c r="V751" s="250">
        <v>0</v>
      </c>
      <c r="W751" s="250">
        <v>0</v>
      </c>
      <c r="X751" s="250">
        <v>0</v>
      </c>
      <c r="Y751" s="250">
        <v>0</v>
      </c>
      <c r="Z751" s="250">
        <v>0</v>
      </c>
      <c r="AA751" s="250">
        <v>0</v>
      </c>
      <c r="AB751" s="250">
        <v>0.12</v>
      </c>
      <c r="AC751" s="250">
        <v>0.12</v>
      </c>
      <c r="AD751" s="250">
        <v>0.12</v>
      </c>
      <c r="AE751" s="250">
        <v>0.12</v>
      </c>
      <c r="AF751" s="250">
        <v>0.12</v>
      </c>
      <c r="AG751" s="250">
        <v>0.12</v>
      </c>
      <c r="AH751" s="250">
        <v>0.12</v>
      </c>
      <c r="AI751" s="250">
        <v>0.12</v>
      </c>
      <c r="AJ751" s="250">
        <v>0.12</v>
      </c>
      <c r="AK751" s="250">
        <v>0.12</v>
      </c>
      <c r="AL751" s="250">
        <v>0.12</v>
      </c>
      <c r="AM751" s="250">
        <v>0.12</v>
      </c>
      <c r="AN751" s="250">
        <v>0.12</v>
      </c>
      <c r="AO751" s="250">
        <v>0.12</v>
      </c>
      <c r="AP751" s="250">
        <v>0.12</v>
      </c>
      <c r="AQ751" s="250">
        <v>0.12</v>
      </c>
      <c r="AR751" s="250">
        <v>0.12</v>
      </c>
      <c r="AS751" s="250">
        <v>0.12</v>
      </c>
      <c r="AT751" s="250">
        <v>0.12</v>
      </c>
      <c r="AU751" s="250">
        <v>0.12</v>
      </c>
      <c r="AV751" s="250">
        <v>0.12</v>
      </c>
      <c r="AW751" s="250">
        <v>0.12</v>
      </c>
      <c r="AX751" s="250">
        <v>0.12</v>
      </c>
      <c r="AY751" s="250">
        <v>0.12</v>
      </c>
      <c r="AZ751" s="250">
        <v>0.12</v>
      </c>
      <c r="BA751" s="250">
        <v>0.12</v>
      </c>
      <c r="BB751" s="250">
        <v>0.12</v>
      </c>
      <c r="BC751" s="250">
        <v>0.12</v>
      </c>
      <c r="BD751" s="250">
        <v>0.12</v>
      </c>
      <c r="BE751" s="250">
        <v>0.12</v>
      </c>
      <c r="BF751" s="250">
        <v>0.12</v>
      </c>
      <c r="BG751" s="250">
        <v>0.12</v>
      </c>
      <c r="BH751" s="250">
        <v>0.12</v>
      </c>
      <c r="BI751" s="250">
        <v>0.12</v>
      </c>
      <c r="BJ751" s="250">
        <v>0.12</v>
      </c>
      <c r="BK751" s="250">
        <v>0.12</v>
      </c>
      <c r="BL751" s="250">
        <v>0.12</v>
      </c>
      <c r="BM751" s="250">
        <v>0.12</v>
      </c>
      <c r="BN751" s="250">
        <v>0.12</v>
      </c>
      <c r="BO751" s="250">
        <v>0.12</v>
      </c>
      <c r="BP751" s="250">
        <v>0.12</v>
      </c>
      <c r="BQ751" s="250">
        <v>0.12</v>
      </c>
      <c r="BR751" s="250">
        <v>0.12</v>
      </c>
      <c r="BS751" s="250">
        <v>0.12</v>
      </c>
      <c r="BT751" s="250">
        <v>0.12</v>
      </c>
      <c r="BU751" s="250">
        <v>0.12</v>
      </c>
      <c r="BV751" s="250">
        <v>0.12</v>
      </c>
      <c r="BW751" s="250">
        <v>0.12</v>
      </c>
      <c r="BX751" s="250">
        <v>0.12</v>
      </c>
      <c r="BY751" s="250">
        <v>0.12</v>
      </c>
      <c r="BZ751" s="250">
        <v>0.12</v>
      </c>
      <c r="CA751" s="250">
        <v>0.12</v>
      </c>
      <c r="CB751" s="250">
        <v>0.12</v>
      </c>
      <c r="CC751" s="250">
        <v>0.12</v>
      </c>
      <c r="CD751" s="250">
        <v>0.12</v>
      </c>
      <c r="CE751" s="250">
        <v>0.12</v>
      </c>
      <c r="CF751" s="250">
        <v>0.12</v>
      </c>
      <c r="CG751" s="250">
        <v>0.12</v>
      </c>
      <c r="CH751" s="250">
        <v>0.12</v>
      </c>
      <c r="CI751" s="250">
        <v>0.12</v>
      </c>
      <c r="CJ751" s="250">
        <v>0.12</v>
      </c>
      <c r="CK751" s="250">
        <v>0.12</v>
      </c>
      <c r="CL751" s="250">
        <v>0.12</v>
      </c>
      <c r="CM751" s="250">
        <v>0.12</v>
      </c>
      <c r="CN751" s="250">
        <v>0.12</v>
      </c>
      <c r="CO751" s="250">
        <v>0.12</v>
      </c>
      <c r="CP751" s="250">
        <v>0.12</v>
      </c>
      <c r="CQ751" s="250">
        <v>0.12</v>
      </c>
      <c r="CR751" s="250">
        <v>0.12</v>
      </c>
      <c r="CS751" s="250">
        <v>0.12</v>
      </c>
      <c r="CT751" s="250">
        <v>0.12</v>
      </c>
      <c r="CU751" s="250">
        <v>0.12</v>
      </c>
      <c r="CV751" s="250">
        <v>0.12</v>
      </c>
      <c r="CW751" s="250">
        <v>0.12</v>
      </c>
      <c r="CX751" s="250">
        <v>0.12</v>
      </c>
      <c r="CY751" s="250">
        <v>0.12</v>
      </c>
      <c r="CZ751" s="250">
        <v>0.12</v>
      </c>
      <c r="DA751" s="250">
        <v>0.12</v>
      </c>
    </row>
    <row r="752" spans="1:105">
      <c r="A752" s="242" t="s">
        <v>1795</v>
      </c>
      <c r="B752" s="236">
        <v>0</v>
      </c>
      <c r="C752" s="236">
        <v>0</v>
      </c>
      <c r="D752" s="236">
        <v>0</v>
      </c>
      <c r="E752" s="236">
        <v>0</v>
      </c>
      <c r="F752" s="236">
        <v>0</v>
      </c>
      <c r="G752" s="236">
        <v>0</v>
      </c>
      <c r="H752" s="236">
        <v>0</v>
      </c>
      <c r="I752" s="236">
        <v>0</v>
      </c>
      <c r="J752" s="236">
        <v>0</v>
      </c>
      <c r="K752" s="236">
        <v>0</v>
      </c>
      <c r="L752" s="236">
        <v>0</v>
      </c>
      <c r="M752" s="236">
        <v>0</v>
      </c>
      <c r="N752" s="236">
        <v>0</v>
      </c>
      <c r="O752" s="236">
        <v>0</v>
      </c>
      <c r="P752" s="236">
        <v>0</v>
      </c>
      <c r="Q752" s="236">
        <v>0</v>
      </c>
      <c r="R752" s="236">
        <v>0</v>
      </c>
      <c r="S752" s="236">
        <v>0</v>
      </c>
      <c r="T752" s="236">
        <v>0</v>
      </c>
      <c r="U752" s="236">
        <v>0</v>
      </c>
      <c r="V752" s="236">
        <v>0</v>
      </c>
      <c r="W752" s="236">
        <v>0</v>
      </c>
      <c r="X752" s="236">
        <v>0</v>
      </c>
      <c r="Y752" s="236">
        <v>0</v>
      </c>
      <c r="Z752" s="236">
        <v>0</v>
      </c>
      <c r="AA752" s="236">
        <v>0</v>
      </c>
      <c r="AB752" s="236">
        <v>0</v>
      </c>
      <c r="AC752" s="236">
        <v>0</v>
      </c>
      <c r="AD752" s="236">
        <v>-532363.995</v>
      </c>
      <c r="AE752" s="236">
        <v>-480805.72559999902</v>
      </c>
      <c r="AF752" s="236">
        <v>-821822.46539999999</v>
      </c>
      <c r="AG752" s="236">
        <v>-361759.88880000002</v>
      </c>
      <c r="AH752" s="236">
        <v>-1158213.21899999</v>
      </c>
      <c r="AI752" s="236">
        <v>-1083323.8428</v>
      </c>
      <c r="AJ752" s="236">
        <v>-515837.38079999998</v>
      </c>
      <c r="AK752" s="236">
        <v>-646129.86195041297</v>
      </c>
      <c r="AL752" s="236">
        <v>-853868.76490993204</v>
      </c>
      <c r="AM752" s="236">
        <v>-290625.36490993202</v>
      </c>
      <c r="AN752" s="236">
        <v>-6744750.5091702696</v>
      </c>
      <c r="AO752" s="236">
        <v>186926.834634906</v>
      </c>
      <c r="AP752" s="236">
        <v>174695.834634906</v>
      </c>
      <c r="AQ752" s="236">
        <v>167793.91463490599</v>
      </c>
      <c r="AR752" s="236">
        <v>159101.054634906</v>
      </c>
      <c r="AS752" s="236">
        <v>153493.81463490601</v>
      </c>
      <c r="AT752" s="236">
        <v>146346.19463490599</v>
      </c>
      <c r="AU752" s="236">
        <v>140356.15463490601</v>
      </c>
      <c r="AV752" s="236">
        <v>136627.93463490601</v>
      </c>
      <c r="AW752" s="236">
        <v>129917.774634906</v>
      </c>
      <c r="AX752" s="236">
        <v>126823.394634906</v>
      </c>
      <c r="AY752" s="236">
        <v>122056.57463490601</v>
      </c>
      <c r="AZ752" s="236">
        <v>117034.394634906</v>
      </c>
      <c r="BA752" s="236">
        <v>1761173.8756188699</v>
      </c>
      <c r="BB752" s="236">
        <v>123347.599818255</v>
      </c>
      <c r="BC752" s="236">
        <v>116532.139818255</v>
      </c>
      <c r="BD752" s="236">
        <v>115364.119818255</v>
      </c>
      <c r="BE752" s="236">
        <v>113040.139818255</v>
      </c>
      <c r="BF752" s="236">
        <v>111349.21981825501</v>
      </c>
      <c r="BG752" s="236">
        <v>108449.479818255</v>
      </c>
      <c r="BH752" s="236">
        <v>105982.21981825501</v>
      </c>
      <c r="BI752" s="236">
        <v>104748.559818255</v>
      </c>
      <c r="BJ752" s="236">
        <v>101328.139818255</v>
      </c>
      <c r="BK752" s="236">
        <v>100137.37981825499</v>
      </c>
      <c r="BL752" s="236">
        <v>97708.399818254999</v>
      </c>
      <c r="BM752" s="236">
        <v>94986.679818254997</v>
      </c>
      <c r="BN752" s="236">
        <v>1292974.0778190601</v>
      </c>
      <c r="BO752" s="236">
        <v>96568.5794252661</v>
      </c>
      <c r="BP752" s="236">
        <v>92268.379425266103</v>
      </c>
      <c r="BQ752" s="236">
        <v>91961.359425266099</v>
      </c>
      <c r="BR752" s="236">
        <v>90840.0794252661</v>
      </c>
      <c r="BS752" s="236">
        <v>90062.059425266096</v>
      </c>
      <c r="BT752" s="236">
        <v>88353.559425266096</v>
      </c>
      <c r="BU752" s="236">
        <v>86920.9394252661</v>
      </c>
      <c r="BV752" s="236">
        <v>86373.919425266096</v>
      </c>
      <c r="BW752" s="236">
        <v>84111.259425266093</v>
      </c>
      <c r="BX752" s="236">
        <v>83512.279425266097</v>
      </c>
      <c r="BY752" s="236">
        <v>81936.499425266098</v>
      </c>
      <c r="BZ752" s="236">
        <v>80115.799425266101</v>
      </c>
      <c r="CA752" s="236">
        <v>1053024.7131031901</v>
      </c>
      <c r="CB752" s="236">
        <v>82589.112559531</v>
      </c>
      <c r="CC752" s="236">
        <v>79403.292559530993</v>
      </c>
      <c r="CD752" s="236">
        <v>79367.892559530999</v>
      </c>
      <c r="CE752" s="236">
        <v>78709.512559530995</v>
      </c>
      <c r="CF752" s="236">
        <v>78276.372559530995</v>
      </c>
      <c r="CG752" s="236">
        <v>77086.272559531004</v>
      </c>
      <c r="CH752" s="236">
        <v>76107.192559531002</v>
      </c>
      <c r="CI752" s="236">
        <v>75830.892559530999</v>
      </c>
      <c r="CJ752" s="236">
        <v>74135.112559531</v>
      </c>
      <c r="CK752" s="236">
        <v>73785.732559530996</v>
      </c>
      <c r="CL752" s="236">
        <v>72679.332559531002</v>
      </c>
      <c r="CM752" s="236">
        <v>71568.792559530993</v>
      </c>
      <c r="CN752" s="236">
        <v>919539.51071437204</v>
      </c>
      <c r="CO752" s="236">
        <v>72658.595480699994</v>
      </c>
      <c r="CP752" s="236">
        <v>70609.115480699998</v>
      </c>
      <c r="CQ752" s="236">
        <v>70473.455480699995</v>
      </c>
      <c r="CR752" s="236">
        <v>69690.095480699994</v>
      </c>
      <c r="CS752" s="236">
        <v>69420.275480700002</v>
      </c>
      <c r="CT752" s="236">
        <v>68510.435480700005</v>
      </c>
      <c r="CU752" s="236">
        <v>67775.135480700003</v>
      </c>
      <c r="CV752" s="236">
        <v>67627.655480700007</v>
      </c>
      <c r="CW752" s="236">
        <v>66264.215480700004</v>
      </c>
      <c r="CX752" s="236">
        <v>66039.995480700003</v>
      </c>
      <c r="CY752" s="236">
        <v>65119.8354807</v>
      </c>
      <c r="CZ752" s="236">
        <v>64030.115480699998</v>
      </c>
      <c r="DA752" s="236">
        <v>818218.92576839996</v>
      </c>
    </row>
    <row r="753" spans="1:105">
      <c r="A753" s="242" t="s">
        <v>1796</v>
      </c>
      <c r="B753" s="236">
        <v>0</v>
      </c>
      <c r="C753" s="236">
        <v>0</v>
      </c>
      <c r="D753" s="236">
        <v>0</v>
      </c>
      <c r="E753" s="236">
        <v>0</v>
      </c>
      <c r="F753" s="236">
        <v>0</v>
      </c>
      <c r="G753" s="236">
        <v>0</v>
      </c>
      <c r="H753" s="236">
        <v>0</v>
      </c>
      <c r="I753" s="236">
        <v>0</v>
      </c>
      <c r="J753" s="236">
        <v>0</v>
      </c>
      <c r="K753" s="236">
        <v>0</v>
      </c>
      <c r="L753" s="236">
        <v>0</v>
      </c>
      <c r="M753" s="236">
        <v>0</v>
      </c>
      <c r="N753" s="236">
        <v>0</v>
      </c>
      <c r="O753" s="236">
        <v>0</v>
      </c>
      <c r="P753" s="236">
        <v>0</v>
      </c>
      <c r="Q753" s="236">
        <v>0</v>
      </c>
      <c r="R753" s="236">
        <v>0</v>
      </c>
      <c r="S753" s="236">
        <v>0</v>
      </c>
      <c r="T753" s="236">
        <v>0</v>
      </c>
      <c r="U753" s="236">
        <v>0</v>
      </c>
      <c r="V753" s="236">
        <v>0</v>
      </c>
      <c r="W753" s="236">
        <v>0</v>
      </c>
      <c r="X753" s="236">
        <v>0</v>
      </c>
      <c r="Y753" s="236">
        <v>0</v>
      </c>
      <c r="Z753" s="236">
        <v>0</v>
      </c>
      <c r="AA753" s="236">
        <v>0</v>
      </c>
      <c r="AB753" s="236">
        <v>0</v>
      </c>
      <c r="AC753" s="236">
        <v>0</v>
      </c>
      <c r="AD753" s="236">
        <v>532363.995</v>
      </c>
      <c r="AE753" s="236">
        <v>480805.72559999902</v>
      </c>
      <c r="AF753" s="236">
        <v>821822.46539999999</v>
      </c>
      <c r="AG753" s="236">
        <v>361759.88880000002</v>
      </c>
      <c r="AH753" s="236">
        <v>1158213.21899999</v>
      </c>
      <c r="AI753" s="236">
        <v>1083323.8428</v>
      </c>
      <c r="AJ753" s="236">
        <v>515837.38079999998</v>
      </c>
      <c r="AK753" s="236">
        <v>646129.86195041297</v>
      </c>
      <c r="AL753" s="236">
        <v>853868.76490993204</v>
      </c>
      <c r="AM753" s="236">
        <v>290625.36490993202</v>
      </c>
      <c r="AN753" s="236">
        <v>6744750.5091702696</v>
      </c>
      <c r="AO753" s="236">
        <v>-186926.834634906</v>
      </c>
      <c r="AP753" s="236">
        <v>-174695.834634906</v>
      </c>
      <c r="AQ753" s="236">
        <v>-167793.91463490599</v>
      </c>
      <c r="AR753" s="236">
        <v>-159101.054634906</v>
      </c>
      <c r="AS753" s="236">
        <v>-153493.81463490601</v>
      </c>
      <c r="AT753" s="236">
        <v>-146346.19463490599</v>
      </c>
      <c r="AU753" s="236">
        <v>-140356.15463490601</v>
      </c>
      <c r="AV753" s="236">
        <v>-136627.93463490601</v>
      </c>
      <c r="AW753" s="236">
        <v>-129917.774634906</v>
      </c>
      <c r="AX753" s="236">
        <v>-126823.394634906</v>
      </c>
      <c r="AY753" s="236">
        <v>-122056.57463490601</v>
      </c>
      <c r="AZ753" s="236">
        <v>-117034.394634906</v>
      </c>
      <c r="BA753" s="236">
        <v>-1761173.8756188699</v>
      </c>
      <c r="BB753" s="236">
        <v>-123347.599818255</v>
      </c>
      <c r="BC753" s="236">
        <v>-116532.139818255</v>
      </c>
      <c r="BD753" s="236">
        <v>-115364.119818255</v>
      </c>
      <c r="BE753" s="236">
        <v>-113040.139818255</v>
      </c>
      <c r="BF753" s="236">
        <v>-111349.21981825501</v>
      </c>
      <c r="BG753" s="236">
        <v>-108449.479818255</v>
      </c>
      <c r="BH753" s="236">
        <v>-105982.21981825501</v>
      </c>
      <c r="BI753" s="236">
        <v>-104748.559818255</v>
      </c>
      <c r="BJ753" s="236">
        <v>-101328.139818255</v>
      </c>
      <c r="BK753" s="236">
        <v>-100137.37981825499</v>
      </c>
      <c r="BL753" s="236">
        <v>-97708.399818254999</v>
      </c>
      <c r="BM753" s="236">
        <v>-94986.679818254997</v>
      </c>
      <c r="BN753" s="236">
        <v>-1292974.0778190601</v>
      </c>
      <c r="BO753" s="236">
        <v>-96568.5794252661</v>
      </c>
      <c r="BP753" s="236">
        <v>-92268.379425266103</v>
      </c>
      <c r="BQ753" s="236">
        <v>-91961.359425266099</v>
      </c>
      <c r="BR753" s="236">
        <v>-90840.0794252661</v>
      </c>
      <c r="BS753" s="236">
        <v>-90062.059425266096</v>
      </c>
      <c r="BT753" s="236">
        <v>-88353.559425266096</v>
      </c>
      <c r="BU753" s="236">
        <v>-86920.9394252661</v>
      </c>
      <c r="BV753" s="236">
        <v>-86373.919425266096</v>
      </c>
      <c r="BW753" s="236">
        <v>-84111.259425266093</v>
      </c>
      <c r="BX753" s="236">
        <v>-83512.279425266097</v>
      </c>
      <c r="BY753" s="236">
        <v>-81936.499425266098</v>
      </c>
      <c r="BZ753" s="236">
        <v>-80115.799425266101</v>
      </c>
      <c r="CA753" s="236">
        <v>-1053024.7131031901</v>
      </c>
      <c r="CB753" s="236">
        <v>-82589.112559531</v>
      </c>
      <c r="CC753" s="236">
        <v>-79403.292559530993</v>
      </c>
      <c r="CD753" s="236">
        <v>-79367.892559530999</v>
      </c>
      <c r="CE753" s="236">
        <v>-78709.512559530995</v>
      </c>
      <c r="CF753" s="236">
        <v>-78276.372559530995</v>
      </c>
      <c r="CG753" s="236">
        <v>-77086.272559531004</v>
      </c>
      <c r="CH753" s="236">
        <v>-76107.192559531002</v>
      </c>
      <c r="CI753" s="236">
        <v>-75830.892559530999</v>
      </c>
      <c r="CJ753" s="236">
        <v>-74135.112559531</v>
      </c>
      <c r="CK753" s="236">
        <v>-73785.732559530996</v>
      </c>
      <c r="CL753" s="236">
        <v>-72679.332559531002</v>
      </c>
      <c r="CM753" s="236">
        <v>-71568.792559530993</v>
      </c>
      <c r="CN753" s="236">
        <v>-919539.51071437204</v>
      </c>
      <c r="CO753" s="236">
        <v>-72658.595480699994</v>
      </c>
      <c r="CP753" s="236">
        <v>-70609.115480699998</v>
      </c>
      <c r="CQ753" s="236">
        <v>-70473.455480699995</v>
      </c>
      <c r="CR753" s="236">
        <v>-69690.095480699994</v>
      </c>
      <c r="CS753" s="236">
        <v>-69420.275480700002</v>
      </c>
      <c r="CT753" s="236">
        <v>-68510.435480700005</v>
      </c>
      <c r="CU753" s="236">
        <v>-67775.135480700003</v>
      </c>
      <c r="CV753" s="236">
        <v>-67627.655480700007</v>
      </c>
      <c r="CW753" s="236">
        <v>-66264.215480700004</v>
      </c>
      <c r="CX753" s="236">
        <v>-66039.995480700003</v>
      </c>
      <c r="CY753" s="236">
        <v>-65119.8354807</v>
      </c>
      <c r="CZ753" s="236">
        <v>-64030.115480699998</v>
      </c>
      <c r="DA753" s="236">
        <v>-818218.92576839996</v>
      </c>
    </row>
    <row r="754" spans="1:105">
      <c r="A754" s="259"/>
      <c r="B754" s="260"/>
      <c r="C754" s="260"/>
      <c r="D754" s="260"/>
      <c r="E754" s="260"/>
      <c r="F754" s="260"/>
      <c r="G754" s="260"/>
      <c r="H754" s="260"/>
      <c r="I754" s="260"/>
      <c r="J754" s="260"/>
      <c r="K754" s="260"/>
      <c r="L754" s="260"/>
      <c r="M754" s="260"/>
      <c r="N754" s="260"/>
      <c r="O754" s="260"/>
      <c r="P754" s="260"/>
      <c r="Q754" s="260"/>
      <c r="R754" s="260"/>
      <c r="S754" s="260"/>
      <c r="T754" s="260"/>
      <c r="U754" s="260"/>
      <c r="V754" s="260"/>
      <c r="W754" s="260"/>
      <c r="X754" s="260"/>
      <c r="Y754" s="260"/>
      <c r="Z754" s="260"/>
      <c r="AA754" s="260"/>
      <c r="AB754" s="260"/>
      <c r="AC754" s="260"/>
      <c r="AD754" s="260"/>
      <c r="AE754" s="260"/>
      <c r="AF754" s="260"/>
      <c r="AG754" s="260"/>
      <c r="AH754" s="260"/>
      <c r="AI754" s="260"/>
      <c r="AJ754" s="260"/>
      <c r="AK754" s="260"/>
      <c r="AL754" s="260"/>
      <c r="AM754" s="260"/>
      <c r="AN754" s="260"/>
      <c r="AO754" s="260"/>
      <c r="AP754" s="260"/>
      <c r="AQ754" s="260"/>
      <c r="AR754" s="260"/>
      <c r="AS754" s="260"/>
      <c r="AT754" s="260"/>
      <c r="AU754" s="260"/>
      <c r="AV754" s="260"/>
      <c r="AW754" s="260"/>
      <c r="AX754" s="260"/>
      <c r="AY754" s="260"/>
      <c r="AZ754" s="260"/>
      <c r="BA754" s="260"/>
      <c r="BB754" s="260"/>
      <c r="BC754" s="260"/>
      <c r="BD754" s="260"/>
      <c r="BE754" s="260"/>
      <c r="BF754" s="260"/>
      <c r="BG754" s="260"/>
      <c r="BH754" s="260"/>
      <c r="BI754" s="260"/>
      <c r="BJ754" s="260"/>
      <c r="BK754" s="260"/>
      <c r="BL754" s="260"/>
      <c r="BM754" s="260"/>
      <c r="BN754" s="260"/>
      <c r="BO754" s="260"/>
      <c r="BP754" s="260"/>
      <c r="BQ754" s="260"/>
      <c r="BR754" s="260"/>
      <c r="BS754" s="260"/>
      <c r="BT754" s="260"/>
      <c r="BU754" s="260"/>
      <c r="BV754" s="260"/>
      <c r="BW754" s="260"/>
      <c r="BX754" s="260"/>
      <c r="BY754" s="260"/>
      <c r="BZ754" s="260"/>
      <c r="CA754" s="260"/>
      <c r="CB754" s="260"/>
      <c r="CC754" s="260"/>
      <c r="CD754" s="260"/>
      <c r="CE754" s="260"/>
      <c r="CF754" s="260"/>
      <c r="CG754" s="260"/>
      <c r="CH754" s="260"/>
      <c r="CI754" s="260"/>
      <c r="CJ754" s="260"/>
      <c r="CK754" s="260"/>
      <c r="CL754" s="260"/>
      <c r="CM754" s="260"/>
      <c r="CN754" s="260"/>
      <c r="CO754" s="260"/>
      <c r="CP754" s="260"/>
      <c r="CQ754" s="260"/>
      <c r="CR754" s="260"/>
      <c r="CS754" s="260"/>
      <c r="CT754" s="260"/>
      <c r="CU754" s="260"/>
      <c r="CV754" s="260"/>
      <c r="CW754" s="260"/>
      <c r="CX754" s="260"/>
      <c r="CY754" s="260"/>
      <c r="CZ754" s="260"/>
      <c r="DA754" s="260"/>
    </row>
    <row r="755" spans="1:105">
      <c r="A755" s="242" t="s">
        <v>1797</v>
      </c>
      <c r="B755" s="236">
        <v>0</v>
      </c>
      <c r="C755" s="236">
        <v>0</v>
      </c>
      <c r="D755" s="236">
        <v>0</v>
      </c>
      <c r="E755" s="236">
        <v>0</v>
      </c>
      <c r="F755" s="236">
        <v>0</v>
      </c>
      <c r="G755" s="236">
        <v>0</v>
      </c>
      <c r="H755" s="236">
        <v>0</v>
      </c>
      <c r="I755" s="236">
        <v>0</v>
      </c>
      <c r="J755" s="236">
        <v>0</v>
      </c>
      <c r="K755" s="236">
        <v>0</v>
      </c>
      <c r="L755" s="236">
        <v>0</v>
      </c>
      <c r="M755" s="236">
        <v>0</v>
      </c>
      <c r="N755" s="236">
        <v>0</v>
      </c>
      <c r="O755" s="236">
        <v>0</v>
      </c>
      <c r="P755" s="236">
        <v>0</v>
      </c>
      <c r="Q755" s="236">
        <v>0</v>
      </c>
      <c r="R755" s="236">
        <v>0</v>
      </c>
      <c r="S755" s="236">
        <v>0</v>
      </c>
      <c r="T755" s="236">
        <v>0</v>
      </c>
      <c r="U755" s="236">
        <v>0</v>
      </c>
      <c r="V755" s="236">
        <v>0</v>
      </c>
      <c r="W755" s="236">
        <v>0</v>
      </c>
      <c r="X755" s="236">
        <v>0</v>
      </c>
      <c r="Y755" s="236">
        <v>0</v>
      </c>
      <c r="Z755" s="236">
        <v>0</v>
      </c>
      <c r="AA755" s="236">
        <v>0</v>
      </c>
      <c r="AB755" s="236">
        <v>0</v>
      </c>
      <c r="AC755" s="236">
        <v>0</v>
      </c>
      <c r="AD755" s="236">
        <v>-8340369.2549999999</v>
      </c>
      <c r="AE755" s="236">
        <v>-7532623.0344000002</v>
      </c>
      <c r="AF755" s="236">
        <v>-12875218.624600001</v>
      </c>
      <c r="AG755" s="236">
        <v>-5667571.5911999997</v>
      </c>
      <c r="AH755" s="236">
        <v>-18145340.430999901</v>
      </c>
      <c r="AI755" s="236">
        <v>-16972073.5372</v>
      </c>
      <c r="AJ755" s="236">
        <v>-8081452.29919999</v>
      </c>
      <c r="AK755" s="236">
        <v>-10122701.1705564</v>
      </c>
      <c r="AL755" s="236">
        <v>-13377277.316922201</v>
      </c>
      <c r="AM755" s="236">
        <v>-4553130.7169222804</v>
      </c>
      <c r="AN755" s="236">
        <v>-105667757.977001</v>
      </c>
      <c r="AO755" s="236">
        <v>2928520.4092801898</v>
      </c>
      <c r="AP755" s="236">
        <v>2736901.4092801898</v>
      </c>
      <c r="AQ755" s="236">
        <v>2628771.3292801902</v>
      </c>
      <c r="AR755" s="236">
        <v>2492583.18928019</v>
      </c>
      <c r="AS755" s="236">
        <v>2404736.4292801898</v>
      </c>
      <c r="AT755" s="236">
        <v>2292757.0492801899</v>
      </c>
      <c r="AU755" s="236">
        <v>2198913.0892801899</v>
      </c>
      <c r="AV755" s="236">
        <v>2140504.3092801902</v>
      </c>
      <c r="AW755" s="236">
        <v>2035378.4692801901</v>
      </c>
      <c r="AX755" s="236">
        <v>1986899.84928019</v>
      </c>
      <c r="AY755" s="236">
        <v>1912219.66928019</v>
      </c>
      <c r="AZ755" s="236">
        <v>1833538.84928019</v>
      </c>
      <c r="BA755" s="236">
        <v>27591724.051362298</v>
      </c>
      <c r="BB755" s="236">
        <v>1932445.7304859899</v>
      </c>
      <c r="BC755" s="236">
        <v>1825670.1904859899</v>
      </c>
      <c r="BD755" s="236">
        <v>1807371.2104859899</v>
      </c>
      <c r="BE755" s="236">
        <v>1770962.1904859899</v>
      </c>
      <c r="BF755" s="236">
        <v>1744471.1104859901</v>
      </c>
      <c r="BG755" s="236">
        <v>1699041.8504859901</v>
      </c>
      <c r="BH755" s="236">
        <v>1660388.1104859901</v>
      </c>
      <c r="BI755" s="236">
        <v>1641060.77048599</v>
      </c>
      <c r="BJ755" s="236">
        <v>1587474.1904859899</v>
      </c>
      <c r="BK755" s="236">
        <v>1568818.9504859899</v>
      </c>
      <c r="BL755" s="236">
        <v>1530764.9304859899</v>
      </c>
      <c r="BM755" s="236">
        <v>1488124.6504859901</v>
      </c>
      <c r="BN755" s="236">
        <v>20256593.8858319</v>
      </c>
      <c r="BO755" s="236">
        <v>1512907.7443291601</v>
      </c>
      <c r="BP755" s="236">
        <v>1445537.94432916</v>
      </c>
      <c r="BQ755" s="236">
        <v>1440727.9643291601</v>
      </c>
      <c r="BR755" s="236">
        <v>1423161.2443291601</v>
      </c>
      <c r="BS755" s="236">
        <v>1410972.2643291601</v>
      </c>
      <c r="BT755" s="236">
        <v>1384205.7643291601</v>
      </c>
      <c r="BU755" s="236">
        <v>1361761.38432916</v>
      </c>
      <c r="BV755" s="236">
        <v>1353191.40432916</v>
      </c>
      <c r="BW755" s="236">
        <v>1317743.0643291599</v>
      </c>
      <c r="BX755" s="236">
        <v>1308359.0443291599</v>
      </c>
      <c r="BY755" s="236">
        <v>1283671.8243291599</v>
      </c>
      <c r="BZ755" s="236">
        <v>1255147.5243291601</v>
      </c>
      <c r="CA755" s="236">
        <v>16497387.171949999</v>
      </c>
      <c r="CB755" s="236">
        <v>1293896.0967659799</v>
      </c>
      <c r="CC755" s="236">
        <v>1243984.91676598</v>
      </c>
      <c r="CD755" s="236">
        <v>1243430.3167659801</v>
      </c>
      <c r="CE755" s="236">
        <v>1233115.69676598</v>
      </c>
      <c r="CF755" s="236">
        <v>1226329.8367659801</v>
      </c>
      <c r="CG755" s="236">
        <v>1207684.93676598</v>
      </c>
      <c r="CH755" s="236">
        <v>1192346.01676598</v>
      </c>
      <c r="CI755" s="236">
        <v>1188017.3167659801</v>
      </c>
      <c r="CJ755" s="236">
        <v>1161450.0967659799</v>
      </c>
      <c r="CK755" s="236">
        <v>1155976.47676598</v>
      </c>
      <c r="CL755" s="236">
        <v>1138642.8767659799</v>
      </c>
      <c r="CM755" s="236">
        <v>1121244.41676598</v>
      </c>
      <c r="CN755" s="236">
        <v>14406119.0011918</v>
      </c>
      <c r="CO755" s="236">
        <v>1138317.9958643001</v>
      </c>
      <c r="CP755" s="236">
        <v>1106209.4758643</v>
      </c>
      <c r="CQ755" s="236">
        <v>1104084.1358643</v>
      </c>
      <c r="CR755" s="236">
        <v>1091811.4958643001</v>
      </c>
      <c r="CS755" s="236">
        <v>1087584.3158642999</v>
      </c>
      <c r="CT755" s="236">
        <v>1073330.1558643</v>
      </c>
      <c r="CU755" s="236">
        <v>1061810.4558643</v>
      </c>
      <c r="CV755" s="236">
        <v>1059499.9358643</v>
      </c>
      <c r="CW755" s="236">
        <v>1038139.3758642999</v>
      </c>
      <c r="CX755" s="236">
        <v>1034626.5958643</v>
      </c>
      <c r="CY755" s="236">
        <v>1020210.7558643</v>
      </c>
      <c r="CZ755" s="236">
        <v>1003138.4758643</v>
      </c>
      <c r="DA755" s="236">
        <v>12818763.170371599</v>
      </c>
    </row>
    <row r="756" spans="1:105" s="250" customFormat="1">
      <c r="A756" s="249" t="s">
        <v>1798</v>
      </c>
      <c r="B756" s="250">
        <v>0.12</v>
      </c>
      <c r="C756" s="250">
        <v>0.12</v>
      </c>
      <c r="D756" s="250">
        <v>0.12</v>
      </c>
      <c r="E756" s="250">
        <v>0.12</v>
      </c>
      <c r="F756" s="250">
        <v>0.12</v>
      </c>
      <c r="G756" s="250">
        <v>0.12</v>
      </c>
      <c r="H756" s="250">
        <v>0.12</v>
      </c>
      <c r="I756" s="250">
        <v>0.12</v>
      </c>
      <c r="J756" s="250">
        <v>0.12</v>
      </c>
      <c r="K756" s="250">
        <v>0.12</v>
      </c>
      <c r="L756" s="250">
        <v>0.12</v>
      </c>
      <c r="M756" s="250">
        <v>0.12</v>
      </c>
      <c r="N756" s="250">
        <v>0.12</v>
      </c>
      <c r="O756" s="250">
        <v>0.12</v>
      </c>
      <c r="P756" s="250">
        <v>0.12</v>
      </c>
      <c r="Q756" s="250">
        <v>0.12</v>
      </c>
      <c r="R756" s="250">
        <v>0.12</v>
      </c>
      <c r="S756" s="250">
        <v>0.12</v>
      </c>
      <c r="T756" s="250">
        <v>0.12</v>
      </c>
      <c r="U756" s="250">
        <v>0.12</v>
      </c>
      <c r="V756" s="250">
        <v>0.12</v>
      </c>
      <c r="W756" s="250">
        <v>0.12</v>
      </c>
      <c r="X756" s="250">
        <v>0.12</v>
      </c>
      <c r="Y756" s="250">
        <v>0.12</v>
      </c>
      <c r="Z756" s="250">
        <v>0.12</v>
      </c>
      <c r="AA756" s="250">
        <v>0.12</v>
      </c>
      <c r="AB756" s="250">
        <v>0.12</v>
      </c>
      <c r="AC756" s="250">
        <v>0.12</v>
      </c>
      <c r="AD756" s="250">
        <v>0.12</v>
      </c>
      <c r="AE756" s="250">
        <v>0.12</v>
      </c>
      <c r="AF756" s="250">
        <v>0.12</v>
      </c>
      <c r="AG756" s="250">
        <v>0.12</v>
      </c>
      <c r="AH756" s="250">
        <v>0.12</v>
      </c>
      <c r="AI756" s="250">
        <v>0.12</v>
      </c>
      <c r="AJ756" s="250">
        <v>0.12</v>
      </c>
      <c r="AK756" s="250">
        <v>0.12</v>
      </c>
      <c r="AL756" s="250">
        <v>0.12</v>
      </c>
      <c r="AM756" s="250">
        <v>0.12</v>
      </c>
      <c r="AN756" s="250">
        <v>0.12</v>
      </c>
      <c r="AO756" s="250">
        <v>0.12</v>
      </c>
      <c r="AP756" s="250">
        <v>0.12</v>
      </c>
      <c r="AQ756" s="250">
        <v>0.12</v>
      </c>
      <c r="AR756" s="250">
        <v>0.12</v>
      </c>
      <c r="AS756" s="250">
        <v>0.12</v>
      </c>
      <c r="AT756" s="250">
        <v>0.12</v>
      </c>
      <c r="AU756" s="250">
        <v>0.12</v>
      </c>
      <c r="AV756" s="250">
        <v>0.12</v>
      </c>
      <c r="AW756" s="250">
        <v>0.12</v>
      </c>
      <c r="AX756" s="250">
        <v>0.12</v>
      </c>
      <c r="AY756" s="250">
        <v>0.12</v>
      </c>
      <c r="AZ756" s="250">
        <v>0.12</v>
      </c>
      <c r="BA756" s="250">
        <v>0.12</v>
      </c>
      <c r="BB756" s="250">
        <v>0.12</v>
      </c>
      <c r="BC756" s="250">
        <v>0.12</v>
      </c>
      <c r="BD756" s="250">
        <v>0.12</v>
      </c>
      <c r="BE756" s="250">
        <v>0.12</v>
      </c>
      <c r="BF756" s="250">
        <v>0.12</v>
      </c>
      <c r="BG756" s="250">
        <v>0.12</v>
      </c>
      <c r="BH756" s="250">
        <v>0.12</v>
      </c>
      <c r="BI756" s="250">
        <v>0.12</v>
      </c>
      <c r="BJ756" s="250">
        <v>0.12</v>
      </c>
      <c r="BK756" s="250">
        <v>0.12</v>
      </c>
      <c r="BL756" s="250">
        <v>0.12</v>
      </c>
      <c r="BM756" s="250">
        <v>0.12</v>
      </c>
      <c r="BN756" s="250">
        <v>0.12</v>
      </c>
      <c r="BO756" s="250">
        <v>0.12</v>
      </c>
      <c r="BP756" s="250">
        <v>0.12</v>
      </c>
      <c r="BQ756" s="250">
        <v>0.12</v>
      </c>
      <c r="BR756" s="250">
        <v>0.12</v>
      </c>
      <c r="BS756" s="250">
        <v>0.12</v>
      </c>
      <c r="BT756" s="250">
        <v>0.12</v>
      </c>
      <c r="BU756" s="250">
        <v>0.12</v>
      </c>
      <c r="BV756" s="250">
        <v>0.12</v>
      </c>
      <c r="BW756" s="250">
        <v>0.12</v>
      </c>
      <c r="BX756" s="250">
        <v>0.12</v>
      </c>
      <c r="BY756" s="250">
        <v>0.12</v>
      </c>
      <c r="BZ756" s="250">
        <v>0.12</v>
      </c>
      <c r="CA756" s="250">
        <v>0.12</v>
      </c>
      <c r="CB756" s="250">
        <v>0.12</v>
      </c>
      <c r="CC756" s="250">
        <v>0.12</v>
      </c>
      <c r="CD756" s="250">
        <v>0.12</v>
      </c>
      <c r="CE756" s="250">
        <v>0.12</v>
      </c>
      <c r="CF756" s="250">
        <v>0.12</v>
      </c>
      <c r="CG756" s="250">
        <v>0.12</v>
      </c>
      <c r="CH756" s="250">
        <v>0.12</v>
      </c>
      <c r="CI756" s="250">
        <v>0.12</v>
      </c>
      <c r="CJ756" s="250">
        <v>0.12</v>
      </c>
      <c r="CK756" s="250">
        <v>0.12</v>
      </c>
      <c r="CL756" s="250">
        <v>0.12</v>
      </c>
      <c r="CM756" s="250">
        <v>0.12</v>
      </c>
      <c r="CN756" s="250">
        <v>0.12</v>
      </c>
      <c r="CO756" s="250">
        <v>0.12</v>
      </c>
      <c r="CP756" s="250">
        <v>0.12</v>
      </c>
      <c r="CQ756" s="250">
        <v>0.12</v>
      </c>
      <c r="CR756" s="250">
        <v>0.12</v>
      </c>
      <c r="CS756" s="250">
        <v>0.12</v>
      </c>
      <c r="CT756" s="250">
        <v>0.12</v>
      </c>
      <c r="CU756" s="250">
        <v>0.12</v>
      </c>
      <c r="CV756" s="250">
        <v>0.12</v>
      </c>
      <c r="CW756" s="250">
        <v>0.12</v>
      </c>
      <c r="CX756" s="250">
        <v>0.12</v>
      </c>
      <c r="CY756" s="250">
        <v>0.12</v>
      </c>
      <c r="CZ756" s="250">
        <v>0.12</v>
      </c>
      <c r="DA756" s="250">
        <v>0.12</v>
      </c>
    </row>
    <row r="757" spans="1:105">
      <c r="A757" s="242" t="s">
        <v>1799</v>
      </c>
      <c r="B757" s="236">
        <v>0</v>
      </c>
      <c r="C757" s="236">
        <v>0</v>
      </c>
      <c r="D757" s="236">
        <v>0</v>
      </c>
      <c r="E757" s="236">
        <v>0</v>
      </c>
      <c r="F757" s="236">
        <v>0</v>
      </c>
      <c r="G757" s="236">
        <v>0</v>
      </c>
      <c r="H757" s="236">
        <v>0</v>
      </c>
      <c r="I757" s="236">
        <v>0</v>
      </c>
      <c r="J757" s="236">
        <v>0</v>
      </c>
      <c r="K757" s="236">
        <v>0</v>
      </c>
      <c r="L757" s="236">
        <v>0</v>
      </c>
      <c r="M757" s="236">
        <v>0</v>
      </c>
      <c r="N757" s="236">
        <v>0</v>
      </c>
      <c r="O757" s="236">
        <v>0</v>
      </c>
      <c r="P757" s="236">
        <v>0</v>
      </c>
      <c r="Q757" s="236">
        <v>0</v>
      </c>
      <c r="R757" s="236">
        <v>0</v>
      </c>
      <c r="S757" s="236">
        <v>0</v>
      </c>
      <c r="T757" s="236">
        <v>0</v>
      </c>
      <c r="U757" s="236">
        <v>0</v>
      </c>
      <c r="V757" s="236">
        <v>0</v>
      </c>
      <c r="W757" s="236">
        <v>0</v>
      </c>
      <c r="X757" s="236">
        <v>0</v>
      </c>
      <c r="Y757" s="236">
        <v>0</v>
      </c>
      <c r="Z757" s="236">
        <v>0</v>
      </c>
      <c r="AA757" s="236">
        <v>0</v>
      </c>
      <c r="AB757" s="236">
        <v>0</v>
      </c>
      <c r="AC757" s="236">
        <v>0</v>
      </c>
      <c r="AD757" s="236">
        <v>500422.15529999998</v>
      </c>
      <c r="AE757" s="236">
        <v>451957.382064</v>
      </c>
      <c r="AF757" s="236">
        <v>772513.11747599998</v>
      </c>
      <c r="AG757" s="236">
        <v>340054.29547200003</v>
      </c>
      <c r="AH757" s="236">
        <v>1088720.4258599901</v>
      </c>
      <c r="AI757" s="236">
        <v>1018324.41223199</v>
      </c>
      <c r="AJ757" s="236">
        <v>484887.13795199897</v>
      </c>
      <c r="AK757" s="236">
        <v>607362.07023338799</v>
      </c>
      <c r="AL757" s="236">
        <v>802636.63901533699</v>
      </c>
      <c r="AM757" s="236">
        <v>273187.84301533602</v>
      </c>
      <c r="AN757" s="236">
        <v>6340065.4786200598</v>
      </c>
      <c r="AO757" s="236">
        <v>-175711.22455681101</v>
      </c>
      <c r="AP757" s="236">
        <v>-164214.08455681099</v>
      </c>
      <c r="AQ757" s="236">
        <v>-157726.27975681101</v>
      </c>
      <c r="AR757" s="236">
        <v>-149554.99135681099</v>
      </c>
      <c r="AS757" s="236">
        <v>-144284.185756811</v>
      </c>
      <c r="AT757" s="236">
        <v>-137565.422956811</v>
      </c>
      <c r="AU757" s="236">
        <v>-131934.78535681099</v>
      </c>
      <c r="AV757" s="236">
        <v>-128430.25855681099</v>
      </c>
      <c r="AW757" s="236">
        <v>-122122.708156811</v>
      </c>
      <c r="AX757" s="236">
        <v>-119213.990956811</v>
      </c>
      <c r="AY757" s="236">
        <v>-114733.18015681099</v>
      </c>
      <c r="AZ757" s="236">
        <v>-110012.330956811</v>
      </c>
      <c r="BA757" s="236">
        <v>-1655503.4430817401</v>
      </c>
      <c r="BB757" s="236">
        <v>-115946.74382915899</v>
      </c>
      <c r="BC757" s="236">
        <v>-109540.211429159</v>
      </c>
      <c r="BD757" s="236">
        <v>-108442.27262915899</v>
      </c>
      <c r="BE757" s="236">
        <v>-106257.731429159</v>
      </c>
      <c r="BF757" s="236">
        <v>-104668.266629159</v>
      </c>
      <c r="BG757" s="236">
        <v>-101942.511029159</v>
      </c>
      <c r="BH757" s="236">
        <v>-99623.286629159702</v>
      </c>
      <c r="BI757" s="236">
        <v>-98463.646229159698</v>
      </c>
      <c r="BJ757" s="236">
        <v>-95248.451429159701</v>
      </c>
      <c r="BK757" s="236">
        <v>-94129.137029159698</v>
      </c>
      <c r="BL757" s="236">
        <v>-91845.895829159694</v>
      </c>
      <c r="BM757" s="236">
        <v>-89287.479029159702</v>
      </c>
      <c r="BN757" s="236">
        <v>-1215395.63314991</v>
      </c>
      <c r="BO757" s="236">
        <v>-90774.464659750098</v>
      </c>
      <c r="BP757" s="236">
        <v>-86732.276659750103</v>
      </c>
      <c r="BQ757" s="236">
        <v>-86443.677859750096</v>
      </c>
      <c r="BR757" s="236">
        <v>-85389.674659750104</v>
      </c>
      <c r="BS757" s="236">
        <v>-84658.335859750106</v>
      </c>
      <c r="BT757" s="236">
        <v>-83052.345859750101</v>
      </c>
      <c r="BU757" s="236">
        <v>-81705.683059750096</v>
      </c>
      <c r="BV757" s="236">
        <v>-81191.484259750097</v>
      </c>
      <c r="BW757" s="236">
        <v>-79064.583859750099</v>
      </c>
      <c r="BX757" s="236">
        <v>-78501.542659750106</v>
      </c>
      <c r="BY757" s="236">
        <v>-77020.309459750104</v>
      </c>
      <c r="BZ757" s="236">
        <v>-75308.851459750105</v>
      </c>
      <c r="CA757" s="236">
        <v>-989843.23031700205</v>
      </c>
      <c r="CB757" s="236">
        <v>-77633.765805959105</v>
      </c>
      <c r="CC757" s="236">
        <v>-74639.095005959098</v>
      </c>
      <c r="CD757" s="236">
        <v>-74605.8190059591</v>
      </c>
      <c r="CE757" s="236">
        <v>-73986.941805959097</v>
      </c>
      <c r="CF757" s="236">
        <v>-73579.7902059591</v>
      </c>
      <c r="CG757" s="236">
        <v>-72461.096205959097</v>
      </c>
      <c r="CH757" s="236">
        <v>-71540.761005959095</v>
      </c>
      <c r="CI757" s="236">
        <v>-71281.039005959101</v>
      </c>
      <c r="CJ757" s="236">
        <v>-69687.005805959096</v>
      </c>
      <c r="CK757" s="236">
        <v>-69358.588605959099</v>
      </c>
      <c r="CL757" s="236">
        <v>-68318.572605959096</v>
      </c>
      <c r="CM757" s="236">
        <v>-67274.665005959105</v>
      </c>
      <c r="CN757" s="236">
        <v>-864367.14007150906</v>
      </c>
      <c r="CO757" s="236">
        <v>-68299.079751857993</v>
      </c>
      <c r="CP757" s="236">
        <v>-66372.568551857999</v>
      </c>
      <c r="CQ757" s="236">
        <v>-66245.048151858005</v>
      </c>
      <c r="CR757" s="236">
        <v>-65508.689751858001</v>
      </c>
      <c r="CS757" s="236">
        <v>-65255.058951858002</v>
      </c>
      <c r="CT757" s="236">
        <v>-64399.809351857999</v>
      </c>
      <c r="CU757" s="236">
        <v>-63708.627351857998</v>
      </c>
      <c r="CV757" s="236">
        <v>-63569.996151858002</v>
      </c>
      <c r="CW757" s="236">
        <v>-62288.362551858001</v>
      </c>
      <c r="CX757" s="236">
        <v>-62077.595751858003</v>
      </c>
      <c r="CY757" s="236">
        <v>-61212.645351858002</v>
      </c>
      <c r="CZ757" s="236">
        <v>-60188.308551857997</v>
      </c>
      <c r="DA757" s="236">
        <v>-769125.79022229603</v>
      </c>
    </row>
    <row r="758" spans="1:105">
      <c r="A758" s="242" t="s">
        <v>1800</v>
      </c>
      <c r="B758" s="236">
        <v>0</v>
      </c>
      <c r="C758" s="236">
        <v>0</v>
      </c>
      <c r="D758" s="236">
        <v>0</v>
      </c>
      <c r="E758" s="236">
        <v>0</v>
      </c>
      <c r="F758" s="236">
        <v>0</v>
      </c>
      <c r="G758" s="236">
        <v>0</v>
      </c>
      <c r="H758" s="236">
        <v>0</v>
      </c>
      <c r="I758" s="236">
        <v>0</v>
      </c>
      <c r="J758" s="236">
        <v>0</v>
      </c>
      <c r="K758" s="236">
        <v>0</v>
      </c>
      <c r="L758" s="236">
        <v>0</v>
      </c>
      <c r="M758" s="236">
        <v>0</v>
      </c>
      <c r="N758" s="236">
        <v>0</v>
      </c>
      <c r="O758" s="236">
        <v>0</v>
      </c>
      <c r="P758" s="236">
        <v>0</v>
      </c>
      <c r="Q758" s="236">
        <v>0</v>
      </c>
      <c r="R758" s="236">
        <v>0</v>
      </c>
      <c r="S758" s="236">
        <v>0</v>
      </c>
      <c r="T758" s="236">
        <v>0</v>
      </c>
      <c r="U758" s="236">
        <v>0</v>
      </c>
      <c r="V758" s="236">
        <v>0</v>
      </c>
      <c r="W758" s="236">
        <v>0</v>
      </c>
      <c r="X758" s="236">
        <v>0</v>
      </c>
      <c r="Y758" s="236">
        <v>0</v>
      </c>
      <c r="Z758" s="236">
        <v>0</v>
      </c>
      <c r="AA758" s="236">
        <v>0</v>
      </c>
      <c r="AB758" s="236">
        <v>6340065.4786200598</v>
      </c>
      <c r="AC758" s="236">
        <v>6340065.4786200598</v>
      </c>
      <c r="AD758" s="236">
        <v>6340065.4786200598</v>
      </c>
      <c r="AE758" s="236">
        <v>6340065.4786200598</v>
      </c>
      <c r="AF758" s="236">
        <v>6340065.4786200598</v>
      </c>
      <c r="AG758" s="236">
        <v>6340065.4786200598</v>
      </c>
      <c r="AH758" s="236">
        <v>6340065.4786200598</v>
      </c>
      <c r="AI758" s="236">
        <v>6340065.4786200598</v>
      </c>
      <c r="AJ758" s="236">
        <v>6340065.4786200598</v>
      </c>
      <c r="AK758" s="236">
        <v>6340065.4786200598</v>
      </c>
      <c r="AL758" s="236">
        <v>6340065.4786200598</v>
      </c>
      <c r="AM758" s="236">
        <v>6340065.4786200598</v>
      </c>
      <c r="AN758" s="236">
        <v>6340065.4786200598</v>
      </c>
      <c r="AO758" s="236">
        <v>-1655503.4430817401</v>
      </c>
      <c r="AP758" s="236">
        <v>-1655503.4430817401</v>
      </c>
      <c r="AQ758" s="236">
        <v>-1655503.4430817401</v>
      </c>
      <c r="AR758" s="236">
        <v>-1655503.4430817401</v>
      </c>
      <c r="AS758" s="236">
        <v>-1655503.4430817401</v>
      </c>
      <c r="AT758" s="236">
        <v>-1655503.4430817401</v>
      </c>
      <c r="AU758" s="236">
        <v>-1655503.4430817401</v>
      </c>
      <c r="AV758" s="236">
        <v>-1655503.4430817401</v>
      </c>
      <c r="AW758" s="236">
        <v>-1655503.4430817401</v>
      </c>
      <c r="AX758" s="236">
        <v>-1655503.4430817401</v>
      </c>
      <c r="AY758" s="236">
        <v>-1655503.4430817401</v>
      </c>
      <c r="AZ758" s="236">
        <v>-1655503.4430817401</v>
      </c>
      <c r="BA758" s="236">
        <v>-1655503.4430817401</v>
      </c>
      <c r="BB758" s="236">
        <v>-1215395.63314991</v>
      </c>
      <c r="BC758" s="236">
        <v>-1215395.63314991</v>
      </c>
      <c r="BD758" s="236">
        <v>-1215395.63314991</v>
      </c>
      <c r="BE758" s="236">
        <v>-1215395.63314991</v>
      </c>
      <c r="BF758" s="236">
        <v>-1215395.63314991</v>
      </c>
      <c r="BG758" s="236">
        <v>-1215395.63314991</v>
      </c>
      <c r="BH758" s="236">
        <v>-1215395.63314991</v>
      </c>
      <c r="BI758" s="236">
        <v>-1215395.63314991</v>
      </c>
      <c r="BJ758" s="236">
        <v>-1215395.63314991</v>
      </c>
      <c r="BK758" s="236">
        <v>-1215395.63314991</v>
      </c>
      <c r="BL758" s="236">
        <v>-1215395.63314991</v>
      </c>
      <c r="BM758" s="236">
        <v>-1215395.63314991</v>
      </c>
      <c r="BN758" s="236">
        <v>-1215395.63314991</v>
      </c>
      <c r="BO758" s="236">
        <v>-989843.23031700205</v>
      </c>
      <c r="BP758" s="236">
        <v>-989843.23031700205</v>
      </c>
      <c r="BQ758" s="236">
        <v>-989843.23031700205</v>
      </c>
      <c r="BR758" s="236">
        <v>-989843.23031700205</v>
      </c>
      <c r="BS758" s="236">
        <v>-989843.23031700205</v>
      </c>
      <c r="BT758" s="236">
        <v>-989843.23031700205</v>
      </c>
      <c r="BU758" s="236">
        <v>-989843.23031700205</v>
      </c>
      <c r="BV758" s="236">
        <v>-989843.23031700205</v>
      </c>
      <c r="BW758" s="236">
        <v>-989843.23031700205</v>
      </c>
      <c r="BX758" s="236">
        <v>-989843.23031700205</v>
      </c>
      <c r="BY758" s="236">
        <v>-989843.23031700205</v>
      </c>
      <c r="BZ758" s="236">
        <v>-989843.23031700205</v>
      </c>
      <c r="CA758" s="236">
        <v>-989843.23031700205</v>
      </c>
      <c r="CB758" s="236">
        <v>-864367.14007150906</v>
      </c>
      <c r="CC758" s="236">
        <v>-864367.14007150906</v>
      </c>
      <c r="CD758" s="236">
        <v>-864367.14007150906</v>
      </c>
      <c r="CE758" s="236">
        <v>-864367.14007150906</v>
      </c>
      <c r="CF758" s="236">
        <v>-864367.14007150906</v>
      </c>
      <c r="CG758" s="236">
        <v>-864367.14007150906</v>
      </c>
      <c r="CH758" s="236">
        <v>-864367.14007150906</v>
      </c>
      <c r="CI758" s="236">
        <v>-864367.14007150906</v>
      </c>
      <c r="CJ758" s="236">
        <v>-864367.14007150906</v>
      </c>
      <c r="CK758" s="236">
        <v>-864367.14007150906</v>
      </c>
      <c r="CL758" s="236">
        <v>-864367.14007150906</v>
      </c>
      <c r="CM758" s="236">
        <v>-864367.14007150906</v>
      </c>
      <c r="CN758" s="236">
        <v>-864367.14007150906</v>
      </c>
      <c r="CO758" s="236">
        <v>-769125.79022229603</v>
      </c>
      <c r="CP758" s="236">
        <v>-769125.79022229603</v>
      </c>
      <c r="CQ758" s="236">
        <v>-769125.79022229603</v>
      </c>
      <c r="CR758" s="236">
        <v>-769125.79022229603</v>
      </c>
      <c r="CS758" s="236">
        <v>-769125.79022229603</v>
      </c>
      <c r="CT758" s="236">
        <v>-769125.79022229603</v>
      </c>
      <c r="CU758" s="236">
        <v>-769125.79022229603</v>
      </c>
      <c r="CV758" s="236">
        <v>-769125.79022229603</v>
      </c>
      <c r="CW758" s="236">
        <v>-769125.79022229603</v>
      </c>
      <c r="CX758" s="236">
        <v>-769125.79022229603</v>
      </c>
      <c r="CY758" s="236">
        <v>-769125.79022229603</v>
      </c>
      <c r="CZ758" s="236">
        <v>-769125.79022229603</v>
      </c>
      <c r="DA758" s="236">
        <v>-769125.79022229603</v>
      </c>
    </row>
    <row r="760" spans="1:105">
      <c r="A760" s="261" t="s">
        <v>1801</v>
      </c>
      <c r="B760" s="260"/>
      <c r="C760" s="260"/>
      <c r="D760" s="260"/>
      <c r="E760" s="260"/>
      <c r="F760" s="260"/>
      <c r="G760" s="260"/>
      <c r="H760" s="260"/>
      <c r="I760" s="260"/>
      <c r="J760" s="260"/>
      <c r="K760" s="260"/>
      <c r="L760" s="260"/>
      <c r="M760" s="260"/>
      <c r="N760" s="260"/>
      <c r="O760" s="260"/>
      <c r="P760" s="260"/>
      <c r="Q760" s="260"/>
      <c r="R760" s="260"/>
      <c r="S760" s="260"/>
      <c r="T760" s="260"/>
      <c r="U760" s="260"/>
      <c r="V760" s="260"/>
      <c r="W760" s="260"/>
      <c r="X760" s="260"/>
      <c r="Y760" s="260"/>
      <c r="Z760" s="260"/>
      <c r="AA760" s="260"/>
      <c r="AB760" s="260"/>
      <c r="AC760" s="260"/>
      <c r="AD760" s="260"/>
      <c r="AE760" s="260"/>
      <c r="AF760" s="260"/>
      <c r="AG760" s="260"/>
      <c r="AH760" s="260"/>
      <c r="AI760" s="260"/>
      <c r="AJ760" s="260"/>
      <c r="AK760" s="260"/>
      <c r="AL760" s="260"/>
      <c r="AM760" s="260"/>
      <c r="AN760" s="260"/>
      <c r="AO760" s="260"/>
      <c r="AP760" s="260"/>
      <c r="AQ760" s="260"/>
      <c r="AR760" s="260"/>
      <c r="AS760" s="260"/>
      <c r="AT760" s="260"/>
      <c r="AU760" s="260"/>
      <c r="AV760" s="260"/>
      <c r="AW760" s="260"/>
      <c r="AX760" s="260"/>
      <c r="AY760" s="260"/>
      <c r="AZ760" s="260"/>
      <c r="BA760" s="260"/>
      <c r="BB760" s="260"/>
      <c r="BC760" s="260"/>
      <c r="BD760" s="260"/>
      <c r="BE760" s="260"/>
      <c r="BF760" s="260"/>
      <c r="BG760" s="260"/>
      <c r="BH760" s="260"/>
      <c r="BI760" s="260"/>
      <c r="BJ760" s="260"/>
      <c r="BK760" s="260"/>
      <c r="BL760" s="260"/>
      <c r="BM760" s="260"/>
      <c r="BN760" s="260"/>
      <c r="BO760" s="260"/>
      <c r="BP760" s="260"/>
      <c r="BQ760" s="260"/>
      <c r="BR760" s="260"/>
      <c r="BS760" s="260"/>
      <c r="BT760" s="260"/>
      <c r="BU760" s="260"/>
      <c r="BV760" s="260"/>
      <c r="BW760" s="260"/>
      <c r="BX760" s="260"/>
      <c r="BY760" s="260"/>
      <c r="BZ760" s="260"/>
      <c r="CA760" s="260"/>
      <c r="CB760" s="260"/>
      <c r="CC760" s="260"/>
      <c r="CD760" s="260"/>
      <c r="CE760" s="260"/>
      <c r="CF760" s="260"/>
      <c r="CG760" s="260"/>
      <c r="CH760" s="260"/>
      <c r="CI760" s="260"/>
      <c r="CJ760" s="260"/>
      <c r="CK760" s="260"/>
      <c r="CL760" s="260"/>
      <c r="CM760" s="260"/>
      <c r="CN760" s="260"/>
      <c r="CO760" s="260"/>
      <c r="CP760" s="260"/>
      <c r="CQ760" s="260"/>
      <c r="CR760" s="260"/>
      <c r="CS760" s="260"/>
      <c r="CT760" s="260"/>
      <c r="CU760" s="260"/>
      <c r="CV760" s="260"/>
      <c r="CW760" s="260"/>
      <c r="CX760" s="260"/>
      <c r="CY760" s="260"/>
      <c r="CZ760" s="260"/>
      <c r="DA760" s="260"/>
    </row>
    <row r="761" spans="1:105">
      <c r="A761" s="242" t="s">
        <v>1802</v>
      </c>
      <c r="B761" s="236">
        <v>0</v>
      </c>
      <c r="C761" s="236">
        <v>0</v>
      </c>
      <c r="D761" s="236">
        <v>0</v>
      </c>
      <c r="E761" s="236">
        <v>0</v>
      </c>
      <c r="F761" s="236">
        <v>0</v>
      </c>
      <c r="G761" s="236">
        <v>0</v>
      </c>
      <c r="H761" s="236">
        <v>0</v>
      </c>
      <c r="I761" s="236">
        <v>0</v>
      </c>
      <c r="J761" s="236">
        <v>0</v>
      </c>
      <c r="K761" s="236">
        <v>0</v>
      </c>
      <c r="L761" s="236">
        <v>0</v>
      </c>
      <c r="M761" s="236">
        <v>0</v>
      </c>
      <c r="N761" s="236">
        <v>0</v>
      </c>
      <c r="O761" s="236">
        <v>0</v>
      </c>
      <c r="P761" s="236">
        <v>0</v>
      </c>
      <c r="Q761" s="236">
        <v>0</v>
      </c>
      <c r="R761" s="236">
        <v>0</v>
      </c>
      <c r="S761" s="236">
        <v>0</v>
      </c>
      <c r="T761" s="236">
        <v>0</v>
      </c>
      <c r="U761" s="236">
        <v>0</v>
      </c>
      <c r="V761" s="236">
        <v>0</v>
      </c>
      <c r="W761" s="236">
        <v>0</v>
      </c>
      <c r="X761" s="236">
        <v>0</v>
      </c>
      <c r="Y761" s="236">
        <v>0</v>
      </c>
      <c r="Z761" s="236">
        <v>0</v>
      </c>
      <c r="AA761" s="236">
        <v>0</v>
      </c>
      <c r="AB761" s="236">
        <v>6931825.71</v>
      </c>
      <c r="AC761" s="236">
        <v>6931825.71</v>
      </c>
      <c r="AD761" s="236">
        <v>6931825.71</v>
      </c>
      <c r="AE761" s="236">
        <v>6931825.71</v>
      </c>
      <c r="AF761" s="236">
        <v>6931825.71</v>
      </c>
      <c r="AG761" s="236">
        <v>6931825.71</v>
      </c>
      <c r="AH761" s="236">
        <v>6931825.71</v>
      </c>
      <c r="AI761" s="236">
        <v>6931825.71</v>
      </c>
      <c r="AJ761" s="236">
        <v>6931825.71</v>
      </c>
      <c r="AK761" s="236">
        <v>6931825.71</v>
      </c>
      <c r="AL761" s="236">
        <v>6931825.71</v>
      </c>
      <c r="AM761" s="236">
        <v>6931825.71</v>
      </c>
      <c r="AN761" s="236">
        <v>6931825.71</v>
      </c>
      <c r="AO761" s="236">
        <v>11034765</v>
      </c>
      <c r="AP761" s="236">
        <v>11034765</v>
      </c>
      <c r="AQ761" s="236">
        <v>11034765</v>
      </c>
      <c r="AR761" s="236">
        <v>11034765</v>
      </c>
      <c r="AS761" s="236">
        <v>11034765</v>
      </c>
      <c r="AT761" s="236">
        <v>11034765</v>
      </c>
      <c r="AU761" s="236">
        <v>11034765</v>
      </c>
      <c r="AV761" s="236">
        <v>11034765</v>
      </c>
      <c r="AW761" s="236">
        <v>11034765</v>
      </c>
      <c r="AX761" s="236">
        <v>11034765</v>
      </c>
      <c r="AY761" s="236">
        <v>11034765</v>
      </c>
      <c r="AZ761" s="236">
        <v>11034765</v>
      </c>
      <c r="BA761" s="236">
        <v>11034765</v>
      </c>
      <c r="BB761" s="236">
        <v>9834107</v>
      </c>
      <c r="BC761" s="236">
        <v>9834107</v>
      </c>
      <c r="BD761" s="236">
        <v>9834107</v>
      </c>
      <c r="BE761" s="236">
        <v>9834107</v>
      </c>
      <c r="BF761" s="236">
        <v>9834107</v>
      </c>
      <c r="BG761" s="236">
        <v>9834107</v>
      </c>
      <c r="BH761" s="236">
        <v>9834107</v>
      </c>
      <c r="BI761" s="236">
        <v>9834107</v>
      </c>
      <c r="BJ761" s="236">
        <v>9834107</v>
      </c>
      <c r="BK761" s="236">
        <v>9834107</v>
      </c>
      <c r="BL761" s="236">
        <v>9834107</v>
      </c>
      <c r="BM761" s="236">
        <v>9834107</v>
      </c>
      <c r="BN761" s="236">
        <v>9834107</v>
      </c>
      <c r="BO761" s="236">
        <v>8604354</v>
      </c>
      <c r="BP761" s="236">
        <v>8604354</v>
      </c>
      <c r="BQ761" s="236">
        <v>8604354</v>
      </c>
      <c r="BR761" s="236">
        <v>8604354</v>
      </c>
      <c r="BS761" s="236">
        <v>8604354</v>
      </c>
      <c r="BT761" s="236">
        <v>8604354</v>
      </c>
      <c r="BU761" s="236">
        <v>8604354</v>
      </c>
      <c r="BV761" s="236">
        <v>8604354</v>
      </c>
      <c r="BW761" s="236">
        <v>8604354</v>
      </c>
      <c r="BX761" s="236">
        <v>8604354</v>
      </c>
      <c r="BY761" s="236">
        <v>8604354</v>
      </c>
      <c r="BZ761" s="236">
        <v>8604354</v>
      </c>
      <c r="CA761" s="236">
        <v>8604354</v>
      </c>
      <c r="CB761" s="236">
        <v>7887998</v>
      </c>
      <c r="CC761" s="236">
        <v>7887998</v>
      </c>
      <c r="CD761" s="236">
        <v>7887998</v>
      </c>
      <c r="CE761" s="236">
        <v>7887998</v>
      </c>
      <c r="CF761" s="236">
        <v>7887998</v>
      </c>
      <c r="CG761" s="236">
        <v>7887998</v>
      </c>
      <c r="CH761" s="236">
        <v>7887998</v>
      </c>
      <c r="CI761" s="236">
        <v>7887998</v>
      </c>
      <c r="CJ761" s="236">
        <v>7887998</v>
      </c>
      <c r="CK761" s="236">
        <v>7887998</v>
      </c>
      <c r="CL761" s="236">
        <v>7887998</v>
      </c>
      <c r="CM761" s="236">
        <v>7887998</v>
      </c>
      <c r="CN761" s="236">
        <v>7887998</v>
      </c>
      <c r="CO761" s="236">
        <v>7414282</v>
      </c>
      <c r="CP761" s="236">
        <v>7414282</v>
      </c>
      <c r="CQ761" s="236">
        <v>7414282</v>
      </c>
      <c r="CR761" s="236">
        <v>7414282</v>
      </c>
      <c r="CS761" s="236">
        <v>7414282</v>
      </c>
      <c r="CT761" s="236">
        <v>7414282</v>
      </c>
      <c r="CU761" s="236">
        <v>7414282</v>
      </c>
      <c r="CV761" s="236">
        <v>7414282</v>
      </c>
      <c r="CW761" s="236">
        <v>7414282</v>
      </c>
      <c r="CX761" s="236">
        <v>7414282</v>
      </c>
      <c r="CY761" s="236">
        <v>7414282</v>
      </c>
      <c r="CZ761" s="236">
        <v>7414282</v>
      </c>
      <c r="DA761" s="236">
        <v>7414282</v>
      </c>
    </row>
    <row r="762" spans="1:105">
      <c r="A762" s="242" t="s">
        <v>1803</v>
      </c>
      <c r="B762" s="236">
        <v>0</v>
      </c>
      <c r="C762" s="236">
        <v>0</v>
      </c>
      <c r="D762" s="236">
        <v>0</v>
      </c>
      <c r="E762" s="236">
        <v>0</v>
      </c>
      <c r="F762" s="236">
        <v>0</v>
      </c>
      <c r="G762" s="236">
        <v>0</v>
      </c>
      <c r="H762" s="236">
        <v>0</v>
      </c>
      <c r="I762" s="236">
        <v>0</v>
      </c>
      <c r="J762" s="236">
        <v>0</v>
      </c>
      <c r="K762" s="236">
        <v>0</v>
      </c>
      <c r="L762" s="236">
        <v>0</v>
      </c>
      <c r="M762" s="236">
        <v>0</v>
      </c>
      <c r="N762" s="236">
        <v>0</v>
      </c>
      <c r="O762" s="236">
        <v>0</v>
      </c>
      <c r="P762" s="236">
        <v>0</v>
      </c>
      <c r="Q762" s="236">
        <v>0</v>
      </c>
      <c r="R762" s="236">
        <v>0</v>
      </c>
      <c r="S762" s="236">
        <v>0</v>
      </c>
      <c r="T762" s="236">
        <v>0</v>
      </c>
      <c r="U762" s="236">
        <v>0</v>
      </c>
      <c r="V762" s="236">
        <v>0</v>
      </c>
      <c r="W762" s="236">
        <v>0</v>
      </c>
      <c r="X762" s="236">
        <v>0</v>
      </c>
      <c r="Y762" s="236">
        <v>0</v>
      </c>
      <c r="Z762" s="236">
        <v>0</v>
      </c>
      <c r="AA762" s="236">
        <v>0</v>
      </c>
      <c r="AB762" s="236">
        <v>-119344334.196171</v>
      </c>
      <c r="AC762" s="236">
        <v>-119344334.196171</v>
      </c>
      <c r="AD762" s="236">
        <v>-119344334.196171</v>
      </c>
      <c r="AE762" s="236">
        <v>-119344334.196171</v>
      </c>
      <c r="AF762" s="236">
        <v>-119344334.196171</v>
      </c>
      <c r="AG762" s="236">
        <v>-119344334.196171</v>
      </c>
      <c r="AH762" s="236">
        <v>-119344334.196171</v>
      </c>
      <c r="AI762" s="236">
        <v>-119344334.196171</v>
      </c>
      <c r="AJ762" s="236">
        <v>-119344334.196171</v>
      </c>
      <c r="AK762" s="236">
        <v>-119344334.196171</v>
      </c>
      <c r="AL762" s="236">
        <v>-119344334.196171</v>
      </c>
      <c r="AM762" s="236">
        <v>-119344334.196171</v>
      </c>
      <c r="AN762" s="236">
        <v>-119344334.196171</v>
      </c>
      <c r="AO762" s="236">
        <v>18318132.9269812</v>
      </c>
      <c r="AP762" s="236">
        <v>18318132.9269812</v>
      </c>
      <c r="AQ762" s="236">
        <v>18318132.9269812</v>
      </c>
      <c r="AR762" s="236">
        <v>18318132.9269812</v>
      </c>
      <c r="AS762" s="236">
        <v>18318132.9269812</v>
      </c>
      <c r="AT762" s="236">
        <v>18318132.9269812</v>
      </c>
      <c r="AU762" s="236">
        <v>18318132.9269812</v>
      </c>
      <c r="AV762" s="236">
        <v>18318132.9269812</v>
      </c>
      <c r="AW762" s="236">
        <v>18318132.9269812</v>
      </c>
      <c r="AX762" s="236">
        <v>18318132.9269812</v>
      </c>
      <c r="AY762" s="236">
        <v>18318132.9269812</v>
      </c>
      <c r="AZ762" s="236">
        <v>18318132.9269812</v>
      </c>
      <c r="BA762" s="236">
        <v>18318132.9269812</v>
      </c>
      <c r="BB762" s="236">
        <v>11715460.963651</v>
      </c>
      <c r="BC762" s="236">
        <v>11715460.963651</v>
      </c>
      <c r="BD762" s="236">
        <v>11715460.963651</v>
      </c>
      <c r="BE762" s="236">
        <v>11715460.963651</v>
      </c>
      <c r="BF762" s="236">
        <v>11715460.963651</v>
      </c>
      <c r="BG762" s="236">
        <v>11715460.963651</v>
      </c>
      <c r="BH762" s="236">
        <v>11715460.963651</v>
      </c>
      <c r="BI762" s="236">
        <v>11715460.963651</v>
      </c>
      <c r="BJ762" s="236">
        <v>11715460.963651</v>
      </c>
      <c r="BK762" s="236">
        <v>11715460.963651</v>
      </c>
      <c r="BL762" s="236">
        <v>11715460.963651</v>
      </c>
      <c r="BM762" s="236">
        <v>11715460.963651</v>
      </c>
      <c r="BN762" s="236">
        <v>11715460.963651</v>
      </c>
      <c r="BO762" s="236">
        <v>8946057.8850532304</v>
      </c>
      <c r="BP762" s="236">
        <v>8946057.8850532304</v>
      </c>
      <c r="BQ762" s="236">
        <v>8946057.8850532304</v>
      </c>
      <c r="BR762" s="236">
        <v>8946057.8850532304</v>
      </c>
      <c r="BS762" s="236">
        <v>8946057.8850532304</v>
      </c>
      <c r="BT762" s="236">
        <v>8946057.8850532304</v>
      </c>
      <c r="BU762" s="236">
        <v>8946057.8850532304</v>
      </c>
      <c r="BV762" s="236">
        <v>8946057.8850532304</v>
      </c>
      <c r="BW762" s="236">
        <v>8946057.8850532304</v>
      </c>
      <c r="BX762" s="236">
        <v>8946057.8850532304</v>
      </c>
      <c r="BY762" s="236">
        <v>8946057.8850532304</v>
      </c>
      <c r="BZ762" s="236">
        <v>8946057.8850532304</v>
      </c>
      <c r="CA762" s="236">
        <v>8946057.8850532304</v>
      </c>
      <c r="CB762" s="236">
        <v>7437660.5119062001</v>
      </c>
      <c r="CC762" s="236">
        <v>7437660.5119062001</v>
      </c>
      <c r="CD762" s="236">
        <v>7437660.5119062001</v>
      </c>
      <c r="CE762" s="236">
        <v>7437660.5119062001</v>
      </c>
      <c r="CF762" s="236">
        <v>7437660.5119062001</v>
      </c>
      <c r="CG762" s="236">
        <v>7437660.5119062001</v>
      </c>
      <c r="CH762" s="236">
        <v>7437660.5119062001</v>
      </c>
      <c r="CI762" s="236">
        <v>7437660.5119062001</v>
      </c>
      <c r="CJ762" s="236">
        <v>7437660.5119062001</v>
      </c>
      <c r="CK762" s="236">
        <v>7437660.5119062001</v>
      </c>
      <c r="CL762" s="236">
        <v>7437660.5119062001</v>
      </c>
      <c r="CM762" s="236">
        <v>7437660.5119062001</v>
      </c>
      <c r="CN762" s="236">
        <v>7437660.5119062001</v>
      </c>
      <c r="CO762" s="236">
        <v>6222700.0961400103</v>
      </c>
      <c r="CP762" s="236">
        <v>6222700.0961400103</v>
      </c>
      <c r="CQ762" s="236">
        <v>6222700.0961400103</v>
      </c>
      <c r="CR762" s="236">
        <v>6222700.0961400103</v>
      </c>
      <c r="CS762" s="236">
        <v>6222700.0961400103</v>
      </c>
      <c r="CT762" s="236">
        <v>6222700.0961400103</v>
      </c>
      <c r="CU762" s="236">
        <v>6222700.0961400103</v>
      </c>
      <c r="CV762" s="236">
        <v>6222700.0961400103</v>
      </c>
      <c r="CW762" s="236">
        <v>6222700.0961400103</v>
      </c>
      <c r="CX762" s="236">
        <v>6222700.0961400103</v>
      </c>
      <c r="CY762" s="236">
        <v>6222700.0961400103</v>
      </c>
      <c r="CZ762" s="236">
        <v>6222700.0961400103</v>
      </c>
      <c r="DA762" s="236">
        <v>6222700.0961400103</v>
      </c>
    </row>
    <row r="763" spans="1:105">
      <c r="A763" s="242" t="s">
        <v>1804</v>
      </c>
      <c r="B763" s="236">
        <v>0</v>
      </c>
      <c r="C763" s="236">
        <v>0</v>
      </c>
      <c r="D763" s="236">
        <v>0</v>
      </c>
      <c r="E763" s="236">
        <v>0</v>
      </c>
      <c r="F763" s="236">
        <v>0</v>
      </c>
      <c r="G763" s="236">
        <v>0</v>
      </c>
      <c r="H763" s="236">
        <v>0</v>
      </c>
      <c r="I763" s="236">
        <v>0</v>
      </c>
      <c r="J763" s="236">
        <v>0</v>
      </c>
      <c r="K763" s="236">
        <v>0</v>
      </c>
      <c r="L763" s="236">
        <v>0</v>
      </c>
      <c r="M763" s="236">
        <v>0</v>
      </c>
      <c r="N763" s="236">
        <v>0</v>
      </c>
      <c r="O763" s="236">
        <v>0</v>
      </c>
      <c r="P763" s="236">
        <v>0</v>
      </c>
      <c r="Q763" s="236">
        <v>0</v>
      </c>
      <c r="R763" s="236">
        <v>0</v>
      </c>
      <c r="S763" s="236">
        <v>0</v>
      </c>
      <c r="T763" s="236">
        <v>0</v>
      </c>
      <c r="U763" s="236">
        <v>0</v>
      </c>
      <c r="V763" s="236">
        <v>0</v>
      </c>
      <c r="W763" s="236">
        <v>0</v>
      </c>
      <c r="X763" s="236">
        <v>0</v>
      </c>
      <c r="Y763" s="236">
        <v>0</v>
      </c>
      <c r="Z763" s="236">
        <v>0</v>
      </c>
      <c r="AA763" s="236">
        <v>0</v>
      </c>
      <c r="AB763" s="236">
        <v>-112412508.48617101</v>
      </c>
      <c r="AC763" s="236">
        <v>-112412508.48617101</v>
      </c>
      <c r="AD763" s="236">
        <v>-112412508.48617101</v>
      </c>
      <c r="AE763" s="236">
        <v>-112412508.48617101</v>
      </c>
      <c r="AF763" s="236">
        <v>-112412508.48617101</v>
      </c>
      <c r="AG763" s="236">
        <v>-112412508.48617101</v>
      </c>
      <c r="AH763" s="236">
        <v>-112412508.48617101</v>
      </c>
      <c r="AI763" s="236">
        <v>-112412508.48617101</v>
      </c>
      <c r="AJ763" s="236">
        <v>-112412508.48617101</v>
      </c>
      <c r="AK763" s="236">
        <v>-112412508.48617101</v>
      </c>
      <c r="AL763" s="236">
        <v>-112412508.48617101</v>
      </c>
      <c r="AM763" s="236">
        <v>-112412508.48617101</v>
      </c>
      <c r="AN763" s="236">
        <v>-112412508.48617101</v>
      </c>
      <c r="AO763" s="236">
        <v>29352897.9269812</v>
      </c>
      <c r="AP763" s="236">
        <v>29352897.9269812</v>
      </c>
      <c r="AQ763" s="236">
        <v>29352897.9269812</v>
      </c>
      <c r="AR763" s="236">
        <v>29352897.9269812</v>
      </c>
      <c r="AS763" s="236">
        <v>29352897.9269812</v>
      </c>
      <c r="AT763" s="236">
        <v>29352897.9269812</v>
      </c>
      <c r="AU763" s="236">
        <v>29352897.9269812</v>
      </c>
      <c r="AV763" s="236">
        <v>29352897.9269812</v>
      </c>
      <c r="AW763" s="236">
        <v>29352897.9269812</v>
      </c>
      <c r="AX763" s="236">
        <v>29352897.9269812</v>
      </c>
      <c r="AY763" s="236">
        <v>29352897.9269812</v>
      </c>
      <c r="AZ763" s="236">
        <v>29352897.9269812</v>
      </c>
      <c r="BA763" s="236">
        <v>29352897.9269812</v>
      </c>
      <c r="BB763" s="236">
        <v>21549567.963651001</v>
      </c>
      <c r="BC763" s="236">
        <v>21549567.963651001</v>
      </c>
      <c r="BD763" s="236">
        <v>21549567.963651001</v>
      </c>
      <c r="BE763" s="236">
        <v>21549567.963651001</v>
      </c>
      <c r="BF763" s="236">
        <v>21549567.963651001</v>
      </c>
      <c r="BG763" s="236">
        <v>21549567.963651001</v>
      </c>
      <c r="BH763" s="236">
        <v>21549567.963651001</v>
      </c>
      <c r="BI763" s="236">
        <v>21549567.963651001</v>
      </c>
      <c r="BJ763" s="236">
        <v>21549567.963651001</v>
      </c>
      <c r="BK763" s="236">
        <v>21549567.963651001</v>
      </c>
      <c r="BL763" s="236">
        <v>21549567.963651001</v>
      </c>
      <c r="BM763" s="236">
        <v>21549567.963651001</v>
      </c>
      <c r="BN763" s="236">
        <v>21549567.963651001</v>
      </c>
      <c r="BO763" s="236">
        <v>17550411.885053199</v>
      </c>
      <c r="BP763" s="236">
        <v>17550411.885053199</v>
      </c>
      <c r="BQ763" s="236">
        <v>17550411.885053199</v>
      </c>
      <c r="BR763" s="236">
        <v>17550411.885053199</v>
      </c>
      <c r="BS763" s="236">
        <v>17550411.885053199</v>
      </c>
      <c r="BT763" s="236">
        <v>17550411.885053199</v>
      </c>
      <c r="BU763" s="236">
        <v>17550411.885053199</v>
      </c>
      <c r="BV763" s="236">
        <v>17550411.885053199</v>
      </c>
      <c r="BW763" s="236">
        <v>17550411.885053199</v>
      </c>
      <c r="BX763" s="236">
        <v>17550411.885053199</v>
      </c>
      <c r="BY763" s="236">
        <v>17550411.885053199</v>
      </c>
      <c r="BZ763" s="236">
        <v>17550411.885053199</v>
      </c>
      <c r="CA763" s="236">
        <v>17550411.885053199</v>
      </c>
      <c r="CB763" s="236">
        <v>15325658.511906199</v>
      </c>
      <c r="CC763" s="236">
        <v>15325658.511906199</v>
      </c>
      <c r="CD763" s="236">
        <v>15325658.511906199</v>
      </c>
      <c r="CE763" s="236">
        <v>15325658.511906199</v>
      </c>
      <c r="CF763" s="236">
        <v>15325658.511906199</v>
      </c>
      <c r="CG763" s="236">
        <v>15325658.511906199</v>
      </c>
      <c r="CH763" s="236">
        <v>15325658.511906199</v>
      </c>
      <c r="CI763" s="236">
        <v>15325658.511906199</v>
      </c>
      <c r="CJ763" s="236">
        <v>15325658.511906199</v>
      </c>
      <c r="CK763" s="236">
        <v>15325658.511906199</v>
      </c>
      <c r="CL763" s="236">
        <v>15325658.511906199</v>
      </c>
      <c r="CM763" s="236">
        <v>15325658.511906199</v>
      </c>
      <c r="CN763" s="236">
        <v>15325658.511906199</v>
      </c>
      <c r="CO763" s="236">
        <v>13636982.096139999</v>
      </c>
      <c r="CP763" s="236">
        <v>13636982.096139999</v>
      </c>
      <c r="CQ763" s="236">
        <v>13636982.096139999</v>
      </c>
      <c r="CR763" s="236">
        <v>13636982.096139999</v>
      </c>
      <c r="CS763" s="236">
        <v>13636982.096139999</v>
      </c>
      <c r="CT763" s="236">
        <v>13636982.096139999</v>
      </c>
      <c r="CU763" s="236">
        <v>13636982.096139999</v>
      </c>
      <c r="CV763" s="236">
        <v>13636982.096139999</v>
      </c>
      <c r="CW763" s="236">
        <v>13636982.096139999</v>
      </c>
      <c r="CX763" s="236">
        <v>13636982.096139999</v>
      </c>
      <c r="CY763" s="236">
        <v>13636982.096139999</v>
      </c>
      <c r="CZ763" s="236">
        <v>13636982.096139999</v>
      </c>
      <c r="DA763" s="236">
        <v>13636982.096139999</v>
      </c>
    </row>
    <row r="765" spans="1:105">
      <c r="A765" s="245" t="s">
        <v>1805</v>
      </c>
      <c r="B765" s="236">
        <v>0</v>
      </c>
      <c r="C765" s="236">
        <v>0</v>
      </c>
      <c r="D765" s="236">
        <v>0</v>
      </c>
      <c r="E765" s="236">
        <v>0</v>
      </c>
      <c r="F765" s="236">
        <v>0</v>
      </c>
      <c r="G765" s="236">
        <v>0</v>
      </c>
      <c r="H765" s="236">
        <v>0</v>
      </c>
      <c r="I765" s="236">
        <v>0</v>
      </c>
      <c r="J765" s="236">
        <v>0</v>
      </c>
      <c r="K765" s="236">
        <v>0</v>
      </c>
      <c r="L765" s="236">
        <v>0</v>
      </c>
      <c r="M765" s="236">
        <v>0</v>
      </c>
      <c r="N765" s="236">
        <v>0</v>
      </c>
      <c r="O765" s="236">
        <v>0</v>
      </c>
      <c r="P765" s="236">
        <v>0</v>
      </c>
      <c r="Q765" s="236">
        <v>0</v>
      </c>
      <c r="R765" s="236">
        <v>0</v>
      </c>
      <c r="S765" s="236">
        <v>0</v>
      </c>
      <c r="T765" s="236">
        <v>0</v>
      </c>
      <c r="U765" s="236">
        <v>0</v>
      </c>
      <c r="V765" s="236">
        <v>0</v>
      </c>
      <c r="W765" s="236">
        <v>0</v>
      </c>
      <c r="X765" s="236">
        <v>0</v>
      </c>
      <c r="Y765" s="236">
        <v>0</v>
      </c>
      <c r="Z765" s="236">
        <v>0</v>
      </c>
      <c r="AA765" s="236">
        <v>0</v>
      </c>
      <c r="AB765" s="236">
        <v>0</v>
      </c>
      <c r="AC765" s="236">
        <v>0</v>
      </c>
      <c r="AD765" s="236">
        <v>0</v>
      </c>
      <c r="AE765" s="236">
        <v>0</v>
      </c>
      <c r="AF765" s="236">
        <v>0</v>
      </c>
      <c r="AG765" s="236">
        <v>0</v>
      </c>
      <c r="AH765" s="236">
        <v>0</v>
      </c>
      <c r="AI765" s="236">
        <v>0</v>
      </c>
      <c r="AJ765" s="236">
        <v>0</v>
      </c>
      <c r="AK765" s="236">
        <v>0</v>
      </c>
      <c r="AL765" s="236">
        <v>0</v>
      </c>
      <c r="AM765" s="236">
        <v>0</v>
      </c>
      <c r="AN765" s="236">
        <v>0</v>
      </c>
      <c r="AO765" s="236">
        <v>0</v>
      </c>
      <c r="AP765" s="236">
        <v>0</v>
      </c>
      <c r="AQ765" s="236">
        <v>0</v>
      </c>
      <c r="AR765" s="236">
        <v>0</v>
      </c>
      <c r="AS765" s="236">
        <v>0</v>
      </c>
      <c r="AT765" s="236">
        <v>0</v>
      </c>
      <c r="AU765" s="236">
        <v>0</v>
      </c>
      <c r="AV765" s="236">
        <v>0</v>
      </c>
      <c r="AW765" s="236">
        <v>0</v>
      </c>
      <c r="AX765" s="236">
        <v>0</v>
      </c>
      <c r="AY765" s="236">
        <v>0</v>
      </c>
      <c r="AZ765" s="236">
        <v>0</v>
      </c>
      <c r="BA765" s="236">
        <v>0</v>
      </c>
      <c r="BB765" s="236">
        <v>0</v>
      </c>
      <c r="BC765" s="236">
        <v>0</v>
      </c>
      <c r="BD765" s="236">
        <v>0</v>
      </c>
      <c r="BE765" s="236">
        <v>0</v>
      </c>
      <c r="BF765" s="236">
        <v>0</v>
      </c>
      <c r="BG765" s="236">
        <v>0</v>
      </c>
      <c r="BH765" s="236">
        <v>0</v>
      </c>
      <c r="BI765" s="236">
        <v>0</v>
      </c>
      <c r="BJ765" s="236">
        <v>0</v>
      </c>
      <c r="BK765" s="236">
        <v>0</v>
      </c>
      <c r="BL765" s="236">
        <v>0</v>
      </c>
      <c r="BM765" s="236">
        <v>0</v>
      </c>
      <c r="BN765" s="236">
        <v>0</v>
      </c>
      <c r="BO765" s="236">
        <v>0</v>
      </c>
      <c r="BP765" s="236">
        <v>0</v>
      </c>
      <c r="BQ765" s="236">
        <v>0</v>
      </c>
      <c r="BR765" s="236">
        <v>0</v>
      </c>
      <c r="BS765" s="236">
        <v>0</v>
      </c>
      <c r="BT765" s="236">
        <v>0</v>
      </c>
      <c r="BU765" s="236">
        <v>0</v>
      </c>
      <c r="BV765" s="236">
        <v>0</v>
      </c>
      <c r="BW765" s="236">
        <v>0</v>
      </c>
      <c r="BX765" s="236">
        <v>0</v>
      </c>
      <c r="BY765" s="236">
        <v>0</v>
      </c>
      <c r="BZ765" s="236">
        <v>0</v>
      </c>
      <c r="CA765" s="236">
        <v>0</v>
      </c>
      <c r="CB765" s="236">
        <v>0</v>
      </c>
      <c r="CC765" s="236">
        <v>0</v>
      </c>
      <c r="CD765" s="236">
        <v>0</v>
      </c>
      <c r="CE765" s="236">
        <v>0</v>
      </c>
      <c r="CF765" s="236">
        <v>0</v>
      </c>
      <c r="CG765" s="236">
        <v>0</v>
      </c>
      <c r="CH765" s="236">
        <v>0</v>
      </c>
      <c r="CI765" s="236">
        <v>0</v>
      </c>
      <c r="CJ765" s="236">
        <v>0</v>
      </c>
      <c r="CK765" s="236">
        <v>0</v>
      </c>
      <c r="CL765" s="236">
        <v>0</v>
      </c>
      <c r="CM765" s="236">
        <v>0</v>
      </c>
      <c r="CN765" s="236">
        <v>0</v>
      </c>
      <c r="CO765" s="236">
        <v>0</v>
      </c>
      <c r="CP765" s="236">
        <v>0</v>
      </c>
      <c r="CQ765" s="236">
        <v>0</v>
      </c>
      <c r="CR765" s="236">
        <v>0</v>
      </c>
      <c r="CS765" s="236">
        <v>0</v>
      </c>
      <c r="CT765" s="236">
        <v>0</v>
      </c>
      <c r="CU765" s="236">
        <v>0</v>
      </c>
      <c r="CV765" s="236">
        <v>0</v>
      </c>
      <c r="CW765" s="236">
        <v>0</v>
      </c>
      <c r="CX765" s="236">
        <v>0</v>
      </c>
      <c r="CY765" s="236">
        <v>0</v>
      </c>
      <c r="CZ765" s="236">
        <v>0</v>
      </c>
      <c r="DA765" s="236">
        <v>0</v>
      </c>
    </row>
    <row r="766" spans="1:105">
      <c r="A766" s="242" t="s">
        <v>1806</v>
      </c>
      <c r="B766" s="236">
        <v>0</v>
      </c>
      <c r="C766" s="236">
        <v>0</v>
      </c>
      <c r="D766" s="236">
        <v>0</v>
      </c>
      <c r="E766" s="236">
        <v>0</v>
      </c>
      <c r="F766" s="236">
        <v>0</v>
      </c>
      <c r="G766" s="236">
        <v>0</v>
      </c>
      <c r="H766" s="236">
        <v>0</v>
      </c>
      <c r="I766" s="236">
        <v>0</v>
      </c>
      <c r="J766" s="236">
        <v>0</v>
      </c>
      <c r="K766" s="236">
        <v>0</v>
      </c>
      <c r="L766" s="236">
        <v>0</v>
      </c>
      <c r="M766" s="236">
        <v>0</v>
      </c>
      <c r="N766" s="236">
        <v>0</v>
      </c>
      <c r="O766" s="236">
        <v>0</v>
      </c>
      <c r="P766" s="236">
        <v>-14643084</v>
      </c>
      <c r="Q766" s="236">
        <v>-25442510</v>
      </c>
      <c r="R766" s="236">
        <v>-15977086</v>
      </c>
      <c r="S766" s="236">
        <v>-13038868</v>
      </c>
      <c r="T766" s="236">
        <v>-13953624</v>
      </c>
      <c r="U766" s="236">
        <v>-17854686</v>
      </c>
      <c r="V766" s="236">
        <v>-17996498</v>
      </c>
      <c r="W766" s="236">
        <v>-11507928</v>
      </c>
      <c r="X766" s="236">
        <v>-11195108</v>
      </c>
      <c r="Y766" s="236">
        <v>-11195108</v>
      </c>
      <c r="Z766" s="236">
        <v>79575558</v>
      </c>
      <c r="AA766" s="236">
        <v>-73228942</v>
      </c>
      <c r="AB766" s="236">
        <v>-18973580</v>
      </c>
      <c r="AC766" s="236">
        <v>-18504646</v>
      </c>
      <c r="AD766" s="236">
        <v>-16856790</v>
      </c>
      <c r="AE766" s="236">
        <v>-20458066</v>
      </c>
      <c r="AF766" s="236">
        <v>-14444646</v>
      </c>
      <c r="AG766" s="236">
        <v>-24893438</v>
      </c>
      <c r="AH766" s="236">
        <v>-23216416</v>
      </c>
      <c r="AI766" s="236">
        <v>-21978920</v>
      </c>
      <c r="AJ766" s="236">
        <v>-25933856</v>
      </c>
      <c r="AK766" s="236">
        <v>-1067358.5860619301</v>
      </c>
      <c r="AL766" s="236">
        <v>-1067358.58606192</v>
      </c>
      <c r="AM766" s="236">
        <v>-1067358.5860619501</v>
      </c>
      <c r="AN766" s="236">
        <v>-188462433.758185</v>
      </c>
      <c r="AO766" s="236">
        <v>-2453050.7444636798</v>
      </c>
      <c r="AP766" s="236">
        <v>-2453050.7444636798</v>
      </c>
      <c r="AQ766" s="236">
        <v>-2453050.7444636798</v>
      </c>
      <c r="AR766" s="236">
        <v>-2682101.5102292001</v>
      </c>
      <c r="AS766" s="236">
        <v>-2682101.5102292001</v>
      </c>
      <c r="AT766" s="236">
        <v>-2682101.5102292001</v>
      </c>
      <c r="AU766" s="236">
        <v>-3464411.7691312698</v>
      </c>
      <c r="AV766" s="236">
        <v>-3464411.7691312698</v>
      </c>
      <c r="AW766" s="236">
        <v>-3464411.76913126</v>
      </c>
      <c r="AX766" s="236">
        <v>-2252137.4058804801</v>
      </c>
      <c r="AY766" s="236">
        <v>-2252137.4058804801</v>
      </c>
      <c r="AZ766" s="236">
        <v>-2252137.4058804801</v>
      </c>
      <c r="BA766" s="236">
        <v>-32555104.289113902</v>
      </c>
      <c r="BB766" s="236">
        <v>-7240036.9243193902</v>
      </c>
      <c r="BC766" s="236">
        <v>-7240036.9243193902</v>
      </c>
      <c r="BD766" s="236">
        <v>-7240036.9243193902</v>
      </c>
      <c r="BE766" s="236">
        <v>-11597844.610985201</v>
      </c>
      <c r="BF766" s="236">
        <v>-11597844.610985201</v>
      </c>
      <c r="BG766" s="236">
        <v>-11597844.610985201</v>
      </c>
      <c r="BH766" s="236">
        <v>-15617715.4269787</v>
      </c>
      <c r="BI766" s="236">
        <v>-15617715.4269787</v>
      </c>
      <c r="BJ766" s="236">
        <v>-15617715.426978599</v>
      </c>
      <c r="BK766" s="236">
        <v>-9413070.2186066099</v>
      </c>
      <c r="BL766" s="236">
        <v>-9413070.2186066192</v>
      </c>
      <c r="BM766" s="236">
        <v>-9413070.2186065707</v>
      </c>
      <c r="BN766" s="236">
        <v>-131606001.54267</v>
      </c>
      <c r="BO766" s="236">
        <v>-7662441.1146008996</v>
      </c>
      <c r="BP766" s="236">
        <v>-7662441.1146008903</v>
      </c>
      <c r="BQ766" s="236">
        <v>-7662441.1146009099</v>
      </c>
      <c r="BR766" s="236">
        <v>-13364579.8331478</v>
      </c>
      <c r="BS766" s="236">
        <v>-13364579.8331478</v>
      </c>
      <c r="BT766" s="236">
        <v>-13364579.8331478</v>
      </c>
      <c r="BU766" s="236">
        <v>-18232824.201601502</v>
      </c>
      <c r="BV766" s="236">
        <v>-18232824.201601502</v>
      </c>
      <c r="BW766" s="236">
        <v>-18232824.201601502</v>
      </c>
      <c r="BX766" s="236">
        <v>-10540188.290943</v>
      </c>
      <c r="BY766" s="236">
        <v>-10540188.290943</v>
      </c>
      <c r="BZ766" s="236">
        <v>-10540188.290943</v>
      </c>
      <c r="CA766" s="236">
        <v>-149400100.32088</v>
      </c>
      <c r="CB766" s="236">
        <v>-4806771.7967232196</v>
      </c>
      <c r="CC766" s="236">
        <v>-4806771.7967232196</v>
      </c>
      <c r="CD766" s="236">
        <v>-4806771.7967254603</v>
      </c>
      <c r="CE766" s="236">
        <v>-8579091.9810623601</v>
      </c>
      <c r="CF766" s="236">
        <v>-8579091.9810623601</v>
      </c>
      <c r="CG766" s="236">
        <v>-8579091.9810686</v>
      </c>
      <c r="CH766" s="236">
        <v>-11595186.1850149</v>
      </c>
      <c r="CI766" s="236">
        <v>-11595186.1850149</v>
      </c>
      <c r="CJ766" s="236">
        <v>-11595186.1850254</v>
      </c>
      <c r="CK766" s="236">
        <v>-6245108.4151011603</v>
      </c>
      <c r="CL766" s="236">
        <v>-6245108.4151011603</v>
      </c>
      <c r="CM766" s="236">
        <v>-6245108.4151384896</v>
      </c>
      <c r="CN766" s="236">
        <v>-93678475.133761495</v>
      </c>
      <c r="CO766" s="236">
        <v>-6418344.8051233403</v>
      </c>
      <c r="CP766" s="236">
        <v>-6418344.8051233403</v>
      </c>
      <c r="CQ766" s="236">
        <v>-6418344.8051340701</v>
      </c>
      <c r="CR766" s="236">
        <v>-12978077.752911201</v>
      </c>
      <c r="CS766" s="236">
        <v>-12978077.752911201</v>
      </c>
      <c r="CT766" s="236">
        <v>-12978077.752898499</v>
      </c>
      <c r="CU766" s="236">
        <v>-18526370.118924201</v>
      </c>
      <c r="CV766" s="236">
        <v>-18526370.118924201</v>
      </c>
      <c r="CW766" s="236">
        <v>-18526370.1190072</v>
      </c>
      <c r="CX766" s="236">
        <v>-9573403.1661237609</v>
      </c>
      <c r="CY766" s="236">
        <v>-9573403.1661237702</v>
      </c>
      <c r="CZ766" s="236">
        <v>-9573403.1660842299</v>
      </c>
      <c r="DA766" s="236">
        <v>-142488587.52928901</v>
      </c>
    </row>
    <row r="767" spans="1:105">
      <c r="A767" s="242" t="s">
        <v>1807</v>
      </c>
      <c r="B767" s="236">
        <v>0</v>
      </c>
      <c r="C767" s="236">
        <v>0</v>
      </c>
      <c r="D767" s="236">
        <v>0</v>
      </c>
      <c r="E767" s="236">
        <v>0</v>
      </c>
      <c r="F767" s="236">
        <v>0</v>
      </c>
      <c r="G767" s="236">
        <v>0</v>
      </c>
      <c r="H767" s="236">
        <v>0</v>
      </c>
      <c r="I767" s="236">
        <v>0</v>
      </c>
      <c r="J767" s="236">
        <v>0</v>
      </c>
      <c r="K767" s="236">
        <v>0</v>
      </c>
      <c r="L767" s="236">
        <v>0</v>
      </c>
      <c r="M767" s="236">
        <v>0</v>
      </c>
      <c r="N767" s="236">
        <v>0</v>
      </c>
      <c r="O767" s="236">
        <v>0</v>
      </c>
      <c r="P767" s="236">
        <v>0</v>
      </c>
      <c r="Q767" s="236">
        <v>0</v>
      </c>
      <c r="R767" s="236">
        <v>0</v>
      </c>
      <c r="S767" s="236">
        <v>0</v>
      </c>
      <c r="T767" s="236">
        <v>0</v>
      </c>
      <c r="U767" s="236">
        <v>0</v>
      </c>
      <c r="V767" s="236">
        <v>0</v>
      </c>
      <c r="W767" s="236">
        <v>0</v>
      </c>
      <c r="X767" s="236">
        <v>0</v>
      </c>
      <c r="Y767" s="236">
        <v>0</v>
      </c>
      <c r="Z767" s="236">
        <v>0</v>
      </c>
      <c r="AA767" s="236">
        <v>0</v>
      </c>
      <c r="AB767" s="236">
        <v>0</v>
      </c>
      <c r="AC767" s="236">
        <v>0</v>
      </c>
      <c r="AD767" s="236">
        <v>0</v>
      </c>
      <c r="AE767" s="236">
        <v>0</v>
      </c>
      <c r="AF767" s="236">
        <v>0</v>
      </c>
      <c r="AG767" s="236">
        <v>0</v>
      </c>
      <c r="AH767" s="236">
        <v>0</v>
      </c>
      <c r="AI767" s="236">
        <v>0</v>
      </c>
      <c r="AJ767" s="236">
        <v>0</v>
      </c>
      <c r="AK767" s="236">
        <v>0</v>
      </c>
      <c r="AL767" s="236">
        <v>0</v>
      </c>
      <c r="AM767" s="236">
        <v>0</v>
      </c>
      <c r="AN767" s="236">
        <v>0</v>
      </c>
      <c r="AO767" s="236">
        <v>0</v>
      </c>
      <c r="AP767" s="236">
        <v>0</v>
      </c>
      <c r="AQ767" s="236">
        <v>0</v>
      </c>
      <c r="AR767" s="236">
        <v>0</v>
      </c>
      <c r="AS767" s="236">
        <v>0</v>
      </c>
      <c r="AT767" s="236">
        <v>0</v>
      </c>
      <c r="AU767" s="236">
        <v>0</v>
      </c>
      <c r="AV767" s="236">
        <v>0</v>
      </c>
      <c r="AW767" s="236">
        <v>0</v>
      </c>
      <c r="AX767" s="236">
        <v>0</v>
      </c>
      <c r="AY767" s="236">
        <v>0</v>
      </c>
      <c r="AZ767" s="236">
        <v>0</v>
      </c>
      <c r="BA767" s="236">
        <v>0</v>
      </c>
      <c r="BB767" s="236">
        <v>0</v>
      </c>
      <c r="BC767" s="236">
        <v>0</v>
      </c>
      <c r="BD767" s="236">
        <v>0</v>
      </c>
      <c r="BE767" s="236">
        <v>0</v>
      </c>
      <c r="BF767" s="236">
        <v>0</v>
      </c>
      <c r="BG767" s="236">
        <v>0</v>
      </c>
      <c r="BH767" s="236">
        <v>0</v>
      </c>
      <c r="BI767" s="236">
        <v>0</v>
      </c>
      <c r="BJ767" s="236">
        <v>0</v>
      </c>
      <c r="BK767" s="236">
        <v>0</v>
      </c>
      <c r="BL767" s="236">
        <v>0</v>
      </c>
      <c r="BM767" s="236">
        <v>0</v>
      </c>
      <c r="BN767" s="236">
        <v>0</v>
      </c>
      <c r="BO767" s="236">
        <v>0</v>
      </c>
      <c r="BP767" s="236">
        <v>0</v>
      </c>
      <c r="BQ767" s="236">
        <v>0</v>
      </c>
      <c r="BR767" s="236">
        <v>0</v>
      </c>
      <c r="BS767" s="236">
        <v>0</v>
      </c>
      <c r="BT767" s="236">
        <v>0</v>
      </c>
      <c r="BU767" s="236">
        <v>0</v>
      </c>
      <c r="BV767" s="236">
        <v>0</v>
      </c>
      <c r="BW767" s="236">
        <v>0</v>
      </c>
      <c r="BX767" s="236">
        <v>0</v>
      </c>
      <c r="BY767" s="236">
        <v>0</v>
      </c>
      <c r="BZ767" s="236">
        <v>0</v>
      </c>
      <c r="CA767" s="236">
        <v>0</v>
      </c>
      <c r="CB767" s="236">
        <v>0</v>
      </c>
      <c r="CC767" s="236">
        <v>0</v>
      </c>
      <c r="CD767" s="236">
        <v>0</v>
      </c>
      <c r="CE767" s="236">
        <v>0</v>
      </c>
      <c r="CF767" s="236">
        <v>0</v>
      </c>
      <c r="CG767" s="236">
        <v>0</v>
      </c>
      <c r="CH767" s="236">
        <v>0</v>
      </c>
      <c r="CI767" s="236">
        <v>0</v>
      </c>
      <c r="CJ767" s="236">
        <v>0</v>
      </c>
      <c r="CK767" s="236">
        <v>0</v>
      </c>
      <c r="CL767" s="236">
        <v>0</v>
      </c>
      <c r="CM767" s="236">
        <v>0</v>
      </c>
      <c r="CN767" s="236">
        <v>0</v>
      </c>
      <c r="CO767" s="236">
        <v>0</v>
      </c>
      <c r="CP767" s="236">
        <v>0</v>
      </c>
      <c r="CQ767" s="236">
        <v>0</v>
      </c>
      <c r="CR767" s="236">
        <v>0</v>
      </c>
      <c r="CS767" s="236">
        <v>0</v>
      </c>
      <c r="CT767" s="236">
        <v>0</v>
      </c>
      <c r="CU767" s="236">
        <v>0</v>
      </c>
      <c r="CV767" s="236">
        <v>0</v>
      </c>
      <c r="CW767" s="236">
        <v>0</v>
      </c>
      <c r="CX767" s="236">
        <v>0</v>
      </c>
      <c r="CY767" s="236">
        <v>0</v>
      </c>
      <c r="CZ767" s="236">
        <v>0</v>
      </c>
      <c r="DA767" s="236">
        <v>0</v>
      </c>
    </row>
    <row r="768" spans="1:105">
      <c r="A768" s="242" t="s">
        <v>1808</v>
      </c>
      <c r="B768" s="236">
        <v>0</v>
      </c>
      <c r="C768" s="236">
        <v>0</v>
      </c>
      <c r="D768" s="236">
        <v>0</v>
      </c>
      <c r="E768" s="236">
        <v>0</v>
      </c>
      <c r="F768" s="236">
        <v>0</v>
      </c>
      <c r="G768" s="236">
        <v>0</v>
      </c>
      <c r="H768" s="236">
        <v>0</v>
      </c>
      <c r="I768" s="236">
        <v>0</v>
      </c>
      <c r="J768" s="236">
        <v>0</v>
      </c>
      <c r="K768" s="236">
        <v>0</v>
      </c>
      <c r="L768" s="236">
        <v>0</v>
      </c>
      <c r="M768" s="236">
        <v>0</v>
      </c>
      <c r="N768" s="236">
        <v>0</v>
      </c>
      <c r="O768" s="236">
        <v>0</v>
      </c>
      <c r="P768" s="236">
        <v>-14643084</v>
      </c>
      <c r="Q768" s="236">
        <v>-25442510</v>
      </c>
      <c r="R768" s="236">
        <v>-15977086</v>
      </c>
      <c r="S768" s="236">
        <v>-13038868</v>
      </c>
      <c r="T768" s="236">
        <v>-13953624</v>
      </c>
      <c r="U768" s="236">
        <v>-17854686</v>
      </c>
      <c r="V768" s="236">
        <v>-17996498</v>
      </c>
      <c r="W768" s="236">
        <v>-11507928</v>
      </c>
      <c r="X768" s="236">
        <v>-11195108</v>
      </c>
      <c r="Y768" s="236">
        <v>-11195108</v>
      </c>
      <c r="Z768" s="236">
        <v>79575558</v>
      </c>
      <c r="AA768" s="236">
        <v>-73228942</v>
      </c>
      <c r="AB768" s="236">
        <v>-18973580</v>
      </c>
      <c r="AC768" s="236">
        <v>-18504646</v>
      </c>
      <c r="AD768" s="236">
        <v>-16856790</v>
      </c>
      <c r="AE768" s="236">
        <v>-20458066</v>
      </c>
      <c r="AF768" s="236">
        <v>-14444646</v>
      </c>
      <c r="AG768" s="236">
        <v>-24893438</v>
      </c>
      <c r="AH768" s="236">
        <v>-23216416</v>
      </c>
      <c r="AI768" s="236">
        <v>-21978920</v>
      </c>
      <c r="AJ768" s="236">
        <v>-25933856</v>
      </c>
      <c r="AK768" s="236">
        <v>-1067358.5860619301</v>
      </c>
      <c r="AL768" s="236">
        <v>-1067358.58606192</v>
      </c>
      <c r="AM768" s="236">
        <v>-1067358.5860619501</v>
      </c>
      <c r="AN768" s="236">
        <v>-188462433.758185</v>
      </c>
      <c r="AO768" s="236">
        <v>-2453050.7444636798</v>
      </c>
      <c r="AP768" s="236">
        <v>-2453050.7444636798</v>
      </c>
      <c r="AQ768" s="236">
        <v>-2453050.7444636798</v>
      </c>
      <c r="AR768" s="236">
        <v>-2682101.5102292001</v>
      </c>
      <c r="AS768" s="236">
        <v>-2682101.5102292001</v>
      </c>
      <c r="AT768" s="236">
        <v>-2682101.5102292001</v>
      </c>
      <c r="AU768" s="236">
        <v>-3464411.7691312698</v>
      </c>
      <c r="AV768" s="236">
        <v>-3464411.7691312698</v>
      </c>
      <c r="AW768" s="236">
        <v>-3464411.76913126</v>
      </c>
      <c r="AX768" s="236">
        <v>-2252137.4058804801</v>
      </c>
      <c r="AY768" s="236">
        <v>-2252137.4058804801</v>
      </c>
      <c r="AZ768" s="236">
        <v>-2252137.4058804801</v>
      </c>
      <c r="BA768" s="236">
        <v>-32555104.289113902</v>
      </c>
      <c r="BB768" s="236">
        <v>-7240036.9243193902</v>
      </c>
      <c r="BC768" s="236">
        <v>-7240036.9243193902</v>
      </c>
      <c r="BD768" s="236">
        <v>-7240036.9243193902</v>
      </c>
      <c r="BE768" s="236">
        <v>-11597844.610985201</v>
      </c>
      <c r="BF768" s="236">
        <v>-11597844.610985201</v>
      </c>
      <c r="BG768" s="236">
        <v>-11597844.610985201</v>
      </c>
      <c r="BH768" s="236">
        <v>-15617715.4269787</v>
      </c>
      <c r="BI768" s="236">
        <v>-15617715.4269787</v>
      </c>
      <c r="BJ768" s="236">
        <v>-15617715.426978599</v>
      </c>
      <c r="BK768" s="236">
        <v>-9413070.2186066099</v>
      </c>
      <c r="BL768" s="236">
        <v>-9413070.2186066192</v>
      </c>
      <c r="BM768" s="236">
        <v>-9413070.2186065707</v>
      </c>
      <c r="BN768" s="236">
        <v>-131606001.54267</v>
      </c>
      <c r="BO768" s="236">
        <v>-7662441.1146008996</v>
      </c>
      <c r="BP768" s="236">
        <v>-7662441.1146008903</v>
      </c>
      <c r="BQ768" s="236">
        <v>-7662441.1146009099</v>
      </c>
      <c r="BR768" s="236">
        <v>-13364579.8331478</v>
      </c>
      <c r="BS768" s="236">
        <v>-13364579.8331478</v>
      </c>
      <c r="BT768" s="236">
        <v>-13364579.8331478</v>
      </c>
      <c r="BU768" s="236">
        <v>-18232824.201601502</v>
      </c>
      <c r="BV768" s="236">
        <v>-18232824.201601502</v>
      </c>
      <c r="BW768" s="236">
        <v>-18232824.201601502</v>
      </c>
      <c r="BX768" s="236">
        <v>-10540188.290943</v>
      </c>
      <c r="BY768" s="236">
        <v>-10540188.290943</v>
      </c>
      <c r="BZ768" s="236">
        <v>-10540188.290943</v>
      </c>
      <c r="CA768" s="236">
        <v>-149400100.32088</v>
      </c>
      <c r="CB768" s="236">
        <v>-4806771.7967232196</v>
      </c>
      <c r="CC768" s="236">
        <v>-4806771.7967232196</v>
      </c>
      <c r="CD768" s="236">
        <v>-4806771.7967254603</v>
      </c>
      <c r="CE768" s="236">
        <v>-8579091.9810623601</v>
      </c>
      <c r="CF768" s="236">
        <v>-8579091.9810623601</v>
      </c>
      <c r="CG768" s="236">
        <v>-8579091.9810686</v>
      </c>
      <c r="CH768" s="236">
        <v>-11595186.1850149</v>
      </c>
      <c r="CI768" s="236">
        <v>-11595186.1850149</v>
      </c>
      <c r="CJ768" s="236">
        <v>-11595186.1850254</v>
      </c>
      <c r="CK768" s="236">
        <v>-6245108.4151011603</v>
      </c>
      <c r="CL768" s="236">
        <v>-6245108.4151011603</v>
      </c>
      <c r="CM768" s="236">
        <v>-6245108.4151384896</v>
      </c>
      <c r="CN768" s="236">
        <v>-93678475.133761495</v>
      </c>
      <c r="CO768" s="236">
        <v>-6418344.8051233403</v>
      </c>
      <c r="CP768" s="236">
        <v>-6418344.8051233403</v>
      </c>
      <c r="CQ768" s="236">
        <v>-6418344.8051340701</v>
      </c>
      <c r="CR768" s="236">
        <v>-12978077.752911201</v>
      </c>
      <c r="CS768" s="236">
        <v>-12978077.752911201</v>
      </c>
      <c r="CT768" s="236">
        <v>-12978077.752898499</v>
      </c>
      <c r="CU768" s="236">
        <v>-18526370.118924201</v>
      </c>
      <c r="CV768" s="236">
        <v>-18526370.118924201</v>
      </c>
      <c r="CW768" s="236">
        <v>-18526370.1190072</v>
      </c>
      <c r="CX768" s="236">
        <v>-9573403.1661237609</v>
      </c>
      <c r="CY768" s="236">
        <v>-9573403.1661237702</v>
      </c>
      <c r="CZ768" s="236">
        <v>-9573403.1660842299</v>
      </c>
      <c r="DA768" s="236">
        <v>-142488587.52928901</v>
      </c>
    </row>
    <row r="769" spans="1:105">
      <c r="A769" s="242" t="s">
        <v>1809</v>
      </c>
      <c r="B769" s="236">
        <v>0</v>
      </c>
      <c r="C769" s="236">
        <v>0</v>
      </c>
      <c r="D769" s="236">
        <v>0</v>
      </c>
      <c r="E769" s="236">
        <v>0</v>
      </c>
      <c r="F769" s="236">
        <v>0</v>
      </c>
      <c r="G769" s="236">
        <v>0</v>
      </c>
      <c r="H769" s="236">
        <v>0</v>
      </c>
      <c r="I769" s="236">
        <v>0</v>
      </c>
      <c r="J769" s="236">
        <v>0</v>
      </c>
      <c r="K769" s="236">
        <v>0</v>
      </c>
      <c r="L769" s="236">
        <v>0</v>
      </c>
      <c r="M769" s="236">
        <v>0</v>
      </c>
      <c r="N769" s="236">
        <v>0</v>
      </c>
      <c r="O769" s="236">
        <v>-73228942</v>
      </c>
      <c r="P769" s="236">
        <v>-73228942</v>
      </c>
      <c r="Q769" s="236">
        <v>-73228942</v>
      </c>
      <c r="R769" s="236">
        <v>-73228942</v>
      </c>
      <c r="S769" s="236">
        <v>-73228942</v>
      </c>
      <c r="T769" s="236">
        <v>-73228942</v>
      </c>
      <c r="U769" s="236">
        <v>-73228942</v>
      </c>
      <c r="V769" s="236">
        <v>-73228942</v>
      </c>
      <c r="W769" s="236">
        <v>-73228942</v>
      </c>
      <c r="X769" s="236">
        <v>-73228942</v>
      </c>
      <c r="Y769" s="236">
        <v>-73228942</v>
      </c>
      <c r="Z769" s="236">
        <v>-73228942</v>
      </c>
      <c r="AA769" s="236">
        <v>-73228942</v>
      </c>
      <c r="AB769" s="236">
        <v>-188462433.758185</v>
      </c>
      <c r="AC769" s="236">
        <v>-188462433.758185</v>
      </c>
      <c r="AD769" s="236">
        <v>-188462433.758185</v>
      </c>
      <c r="AE769" s="236">
        <v>-188462433.758185</v>
      </c>
      <c r="AF769" s="236">
        <v>-188462433.758185</v>
      </c>
      <c r="AG769" s="236">
        <v>-188462433.758185</v>
      </c>
      <c r="AH769" s="236">
        <v>-188462433.758185</v>
      </c>
      <c r="AI769" s="236">
        <v>-188462433.758185</v>
      </c>
      <c r="AJ769" s="236">
        <v>-188462433.758185</v>
      </c>
      <c r="AK769" s="236">
        <v>-188462433.758185</v>
      </c>
      <c r="AL769" s="236">
        <v>-188462433.758185</v>
      </c>
      <c r="AM769" s="236">
        <v>-188462433.758185</v>
      </c>
      <c r="AN769" s="236">
        <v>-188462433.758185</v>
      </c>
      <c r="AO769" s="236">
        <v>-32555104.289113902</v>
      </c>
      <c r="AP769" s="236">
        <v>-32555104.289113902</v>
      </c>
      <c r="AQ769" s="236">
        <v>-32555104.289113902</v>
      </c>
      <c r="AR769" s="236">
        <v>-32555104.289113902</v>
      </c>
      <c r="AS769" s="236">
        <v>-32555104.289113902</v>
      </c>
      <c r="AT769" s="236">
        <v>-32555104.289113902</v>
      </c>
      <c r="AU769" s="236">
        <v>-32555104.289113902</v>
      </c>
      <c r="AV769" s="236">
        <v>-32555104.289113902</v>
      </c>
      <c r="AW769" s="236">
        <v>-32555104.289113902</v>
      </c>
      <c r="AX769" s="236">
        <v>-32555104.289113902</v>
      </c>
      <c r="AY769" s="236">
        <v>-32555104.289113902</v>
      </c>
      <c r="AZ769" s="236">
        <v>-32555104.289113902</v>
      </c>
      <c r="BA769" s="236">
        <v>-32555104.289113902</v>
      </c>
      <c r="BB769" s="236">
        <v>-131606001.54267</v>
      </c>
      <c r="BC769" s="236">
        <v>-131606001.54267</v>
      </c>
      <c r="BD769" s="236">
        <v>-131606001.54267</v>
      </c>
      <c r="BE769" s="236">
        <v>-131606001.54267</v>
      </c>
      <c r="BF769" s="236">
        <v>-131606001.54267</v>
      </c>
      <c r="BG769" s="236">
        <v>-131606001.54267</v>
      </c>
      <c r="BH769" s="236">
        <v>-131606001.54267</v>
      </c>
      <c r="BI769" s="236">
        <v>-131606001.54267</v>
      </c>
      <c r="BJ769" s="236">
        <v>-131606001.54267</v>
      </c>
      <c r="BK769" s="236">
        <v>-131606001.54267</v>
      </c>
      <c r="BL769" s="236">
        <v>-131606001.54267</v>
      </c>
      <c r="BM769" s="236">
        <v>-131606001.54267</v>
      </c>
      <c r="BN769" s="236">
        <v>-131606001.54267</v>
      </c>
      <c r="BO769" s="236">
        <v>-149400100.32088</v>
      </c>
      <c r="BP769" s="236">
        <v>-149400100.32088</v>
      </c>
      <c r="BQ769" s="236">
        <v>-149400100.32088</v>
      </c>
      <c r="BR769" s="236">
        <v>-149400100.32088</v>
      </c>
      <c r="BS769" s="236">
        <v>-149400100.32088</v>
      </c>
      <c r="BT769" s="236">
        <v>-149400100.32088</v>
      </c>
      <c r="BU769" s="236">
        <v>-149400100.32088</v>
      </c>
      <c r="BV769" s="236">
        <v>-149400100.32088</v>
      </c>
      <c r="BW769" s="236">
        <v>-149400100.32088</v>
      </c>
      <c r="BX769" s="236">
        <v>-149400100.32088</v>
      </c>
      <c r="BY769" s="236">
        <v>-149400100.32088</v>
      </c>
      <c r="BZ769" s="236">
        <v>-149400100.32088</v>
      </c>
      <c r="CA769" s="236">
        <v>-149400100.32088</v>
      </c>
      <c r="CB769" s="236">
        <v>-93678475.133761495</v>
      </c>
      <c r="CC769" s="236">
        <v>-93678475.133761495</v>
      </c>
      <c r="CD769" s="236">
        <v>-93678475.133761495</v>
      </c>
      <c r="CE769" s="236">
        <v>-93678475.133761495</v>
      </c>
      <c r="CF769" s="236">
        <v>-93678475.133761495</v>
      </c>
      <c r="CG769" s="236">
        <v>-93678475.133761495</v>
      </c>
      <c r="CH769" s="236">
        <v>-93678475.133761495</v>
      </c>
      <c r="CI769" s="236">
        <v>-93678475.133761495</v>
      </c>
      <c r="CJ769" s="236">
        <v>-93678475.133761495</v>
      </c>
      <c r="CK769" s="236">
        <v>-93678475.133761495</v>
      </c>
      <c r="CL769" s="236">
        <v>-93678475.133761495</v>
      </c>
      <c r="CM769" s="236">
        <v>-93678475.133761495</v>
      </c>
      <c r="CN769" s="236">
        <v>-93678475.133761495</v>
      </c>
      <c r="CO769" s="236">
        <v>-142488587.52928901</v>
      </c>
      <c r="CP769" s="236">
        <v>-142488587.52928901</v>
      </c>
      <c r="CQ769" s="236">
        <v>-142488587.52928901</v>
      </c>
      <c r="CR769" s="236">
        <v>-142488587.52928901</v>
      </c>
      <c r="CS769" s="236">
        <v>-142488587.52928901</v>
      </c>
      <c r="CT769" s="236">
        <v>-142488587.52928901</v>
      </c>
      <c r="CU769" s="236">
        <v>-142488587.52928901</v>
      </c>
      <c r="CV769" s="236">
        <v>-142488587.52928901</v>
      </c>
      <c r="CW769" s="236">
        <v>-142488587.52928901</v>
      </c>
      <c r="CX769" s="236">
        <v>-142488587.52928901</v>
      </c>
      <c r="CY769" s="236">
        <v>-142488587.52928901</v>
      </c>
      <c r="CZ769" s="236">
        <v>-142488587.52928901</v>
      </c>
      <c r="DA769" s="236">
        <v>-142488587.52928901</v>
      </c>
    </row>
    <row r="770" spans="1:105">
      <c r="A770" s="242" t="s">
        <v>1708</v>
      </c>
      <c r="B770" s="236">
        <v>0</v>
      </c>
      <c r="C770" s="236">
        <v>0</v>
      </c>
      <c r="D770" s="236">
        <v>0</v>
      </c>
      <c r="E770" s="236">
        <v>0</v>
      </c>
      <c r="F770" s="236">
        <v>0</v>
      </c>
      <c r="G770" s="236">
        <v>0</v>
      </c>
      <c r="H770" s="236">
        <v>0</v>
      </c>
      <c r="I770" s="236">
        <v>0</v>
      </c>
      <c r="J770" s="236">
        <v>0</v>
      </c>
      <c r="K770" s="236">
        <v>0</v>
      </c>
      <c r="L770" s="236">
        <v>0</v>
      </c>
      <c r="M770" s="236">
        <v>0</v>
      </c>
      <c r="N770" s="236">
        <v>0</v>
      </c>
      <c r="O770" s="236">
        <v>0</v>
      </c>
      <c r="P770" s="236">
        <v>0</v>
      </c>
      <c r="Q770" s="236">
        <v>0</v>
      </c>
      <c r="R770" s="236">
        <v>0</v>
      </c>
      <c r="S770" s="236">
        <v>0</v>
      </c>
      <c r="T770" s="236">
        <v>0</v>
      </c>
      <c r="U770" s="236">
        <v>0</v>
      </c>
      <c r="V770" s="236">
        <v>0</v>
      </c>
      <c r="W770" s="236">
        <v>0</v>
      </c>
      <c r="X770" s="236">
        <v>0</v>
      </c>
      <c r="Y770" s="236">
        <v>0</v>
      </c>
      <c r="Z770" s="236">
        <v>0</v>
      </c>
      <c r="AA770" s="236">
        <v>0</v>
      </c>
      <c r="AB770" s="236">
        <v>1</v>
      </c>
      <c r="AC770" s="236">
        <v>1</v>
      </c>
      <c r="AD770" s="236">
        <v>1</v>
      </c>
      <c r="AE770" s="236">
        <v>2</v>
      </c>
      <c r="AF770" s="236">
        <v>2</v>
      </c>
      <c r="AG770" s="236">
        <v>2</v>
      </c>
      <c r="AH770" s="236">
        <v>2</v>
      </c>
      <c r="AI770" s="236">
        <v>2</v>
      </c>
      <c r="AJ770" s="236">
        <v>2</v>
      </c>
      <c r="AK770" s="236">
        <v>1</v>
      </c>
      <c r="AL770" s="236">
        <v>1</v>
      </c>
      <c r="AM770" s="236">
        <v>1</v>
      </c>
      <c r="AN770" s="236">
        <v>1</v>
      </c>
      <c r="AO770" s="236">
        <v>0</v>
      </c>
      <c r="AP770" s="236">
        <v>0</v>
      </c>
      <c r="AQ770" s="236">
        <v>0</v>
      </c>
      <c r="AR770" s="236">
        <v>0</v>
      </c>
      <c r="AS770" s="236">
        <v>0</v>
      </c>
      <c r="AT770" s="236">
        <v>0</v>
      </c>
      <c r="AU770" s="236">
        <v>0</v>
      </c>
      <c r="AV770" s="236">
        <v>0</v>
      </c>
      <c r="AW770" s="236">
        <v>0</v>
      </c>
      <c r="AX770" s="236">
        <v>0</v>
      </c>
      <c r="AY770" s="236">
        <v>0</v>
      </c>
      <c r="AZ770" s="236">
        <v>0</v>
      </c>
      <c r="BA770" s="236">
        <v>0</v>
      </c>
      <c r="BB770" s="236">
        <v>0</v>
      </c>
      <c r="BC770" s="236">
        <v>0</v>
      </c>
      <c r="BD770" s="236">
        <v>0</v>
      </c>
      <c r="BE770" s="236">
        <v>0</v>
      </c>
      <c r="BF770" s="236">
        <v>0</v>
      </c>
      <c r="BG770" s="236">
        <v>0</v>
      </c>
      <c r="BH770" s="236">
        <v>0</v>
      </c>
      <c r="BI770" s="236">
        <v>0</v>
      </c>
      <c r="BJ770" s="236">
        <v>0</v>
      </c>
      <c r="BK770" s="236">
        <v>0</v>
      </c>
      <c r="BL770" s="236">
        <v>0</v>
      </c>
      <c r="BM770" s="236">
        <v>0</v>
      </c>
      <c r="BN770" s="236">
        <v>0</v>
      </c>
      <c r="BO770" s="236">
        <v>0</v>
      </c>
      <c r="BP770" s="236">
        <v>0</v>
      </c>
      <c r="BQ770" s="236">
        <v>0</v>
      </c>
      <c r="BR770" s="236">
        <v>0</v>
      </c>
      <c r="BS770" s="236">
        <v>0</v>
      </c>
      <c r="BT770" s="236">
        <v>0</v>
      </c>
      <c r="BU770" s="236">
        <v>0</v>
      </c>
      <c r="BV770" s="236">
        <v>0</v>
      </c>
      <c r="BW770" s="236">
        <v>0</v>
      </c>
      <c r="BX770" s="236">
        <v>0</v>
      </c>
      <c r="BY770" s="236">
        <v>0</v>
      </c>
      <c r="BZ770" s="236">
        <v>0</v>
      </c>
      <c r="CA770" s="236">
        <v>0</v>
      </c>
      <c r="CB770" s="236">
        <v>0</v>
      </c>
      <c r="CC770" s="236">
        <v>0</v>
      </c>
      <c r="CD770" s="236">
        <v>0</v>
      </c>
      <c r="CE770" s="236">
        <v>0</v>
      </c>
      <c r="CF770" s="236">
        <v>0</v>
      </c>
      <c r="CG770" s="236">
        <v>0</v>
      </c>
      <c r="CH770" s="236">
        <v>0</v>
      </c>
      <c r="CI770" s="236">
        <v>0</v>
      </c>
      <c r="CJ770" s="236">
        <v>0</v>
      </c>
      <c r="CK770" s="236">
        <v>0</v>
      </c>
      <c r="CL770" s="236">
        <v>0</v>
      </c>
      <c r="CM770" s="236">
        <v>0</v>
      </c>
      <c r="CN770" s="236">
        <v>0</v>
      </c>
      <c r="CO770" s="236">
        <v>0</v>
      </c>
      <c r="CP770" s="236">
        <v>0</v>
      </c>
      <c r="CQ770" s="236">
        <v>0</v>
      </c>
      <c r="CR770" s="236">
        <v>0</v>
      </c>
      <c r="CS770" s="236">
        <v>0</v>
      </c>
      <c r="CT770" s="236">
        <v>0</v>
      </c>
      <c r="CU770" s="236">
        <v>0</v>
      </c>
      <c r="CV770" s="236">
        <v>0</v>
      </c>
      <c r="CW770" s="236">
        <v>0</v>
      </c>
      <c r="CX770" s="236">
        <v>0</v>
      </c>
      <c r="CY770" s="236">
        <v>0</v>
      </c>
      <c r="CZ770" s="236">
        <v>0</v>
      </c>
      <c r="DA770" s="236">
        <v>0</v>
      </c>
    </row>
    <row r="771" spans="1:105">
      <c r="A771" s="242" t="s">
        <v>1810</v>
      </c>
      <c r="B771" s="236">
        <v>0</v>
      </c>
      <c r="C771" s="236">
        <v>0</v>
      </c>
      <c r="D771" s="236">
        <v>0</v>
      </c>
      <c r="E771" s="236">
        <v>0</v>
      </c>
      <c r="F771" s="236">
        <v>0</v>
      </c>
      <c r="G771" s="236">
        <v>0</v>
      </c>
      <c r="H771" s="236">
        <v>0</v>
      </c>
      <c r="I771" s="236">
        <v>0</v>
      </c>
      <c r="J771" s="236">
        <v>0</v>
      </c>
      <c r="K771" s="236">
        <v>0</v>
      </c>
      <c r="L771" s="236">
        <v>0</v>
      </c>
      <c r="M771" s="236">
        <v>0</v>
      </c>
      <c r="N771" s="236">
        <v>0</v>
      </c>
      <c r="O771" s="236">
        <v>0</v>
      </c>
      <c r="P771" s="236">
        <v>0</v>
      </c>
      <c r="Q771" s="236">
        <v>0</v>
      </c>
      <c r="R771" s="236">
        <v>0</v>
      </c>
      <c r="S771" s="236">
        <v>0</v>
      </c>
      <c r="T771" s="236">
        <v>0</v>
      </c>
      <c r="U771" s="236">
        <v>0</v>
      </c>
      <c r="V771" s="236">
        <v>0</v>
      </c>
      <c r="W771" s="236">
        <v>0</v>
      </c>
      <c r="X771" s="236">
        <v>0</v>
      </c>
      <c r="Y771" s="236">
        <v>0</v>
      </c>
      <c r="Z771" s="236">
        <v>0</v>
      </c>
      <c r="AA771" s="236">
        <v>0</v>
      </c>
      <c r="AB771" s="236">
        <v>1</v>
      </c>
      <c r="AC771" s="236">
        <v>1</v>
      </c>
      <c r="AD771" s="236">
        <v>1</v>
      </c>
      <c r="AE771" s="236">
        <v>1</v>
      </c>
      <c r="AF771" s="236">
        <v>1</v>
      </c>
      <c r="AG771" s="236">
        <v>1</v>
      </c>
      <c r="AH771" s="236">
        <v>1</v>
      </c>
      <c r="AI771" s="236">
        <v>1</v>
      </c>
      <c r="AJ771" s="236">
        <v>1</v>
      </c>
      <c r="AK771" s="236">
        <v>1</v>
      </c>
      <c r="AL771" s="236">
        <v>1</v>
      </c>
      <c r="AM771" s="236">
        <v>1</v>
      </c>
      <c r="AN771" s="236">
        <v>1</v>
      </c>
      <c r="AO771" s="236">
        <v>0</v>
      </c>
      <c r="AP771" s="236">
        <v>0</v>
      </c>
      <c r="AQ771" s="236">
        <v>0</v>
      </c>
      <c r="AR771" s="236">
        <v>0</v>
      </c>
      <c r="AS771" s="236">
        <v>0</v>
      </c>
      <c r="AT771" s="236">
        <v>0</v>
      </c>
      <c r="AU771" s="236">
        <v>0</v>
      </c>
      <c r="AV771" s="236">
        <v>0</v>
      </c>
      <c r="AW771" s="236">
        <v>0</v>
      </c>
      <c r="AX771" s="236">
        <v>0</v>
      </c>
      <c r="AY771" s="236">
        <v>0</v>
      </c>
      <c r="AZ771" s="236">
        <v>0</v>
      </c>
      <c r="BA771" s="236">
        <v>0</v>
      </c>
      <c r="BB771" s="236">
        <v>0</v>
      </c>
      <c r="BC771" s="236">
        <v>0</v>
      </c>
      <c r="BD771" s="236">
        <v>0</v>
      </c>
      <c r="BE771" s="236">
        <v>0</v>
      </c>
      <c r="BF771" s="236">
        <v>0</v>
      </c>
      <c r="BG771" s="236">
        <v>0</v>
      </c>
      <c r="BH771" s="236">
        <v>0</v>
      </c>
      <c r="BI771" s="236">
        <v>0</v>
      </c>
      <c r="BJ771" s="236">
        <v>0</v>
      </c>
      <c r="BK771" s="236">
        <v>0</v>
      </c>
      <c r="BL771" s="236">
        <v>0</v>
      </c>
      <c r="BM771" s="236">
        <v>0</v>
      </c>
      <c r="BN771" s="236">
        <v>0</v>
      </c>
      <c r="BO771" s="236">
        <v>0</v>
      </c>
      <c r="BP771" s="236">
        <v>0</v>
      </c>
      <c r="BQ771" s="236">
        <v>0</v>
      </c>
      <c r="BR771" s="236">
        <v>0</v>
      </c>
      <c r="BS771" s="236">
        <v>0</v>
      </c>
      <c r="BT771" s="236">
        <v>0</v>
      </c>
      <c r="BU771" s="236">
        <v>0</v>
      </c>
      <c r="BV771" s="236">
        <v>0</v>
      </c>
      <c r="BW771" s="236">
        <v>0</v>
      </c>
      <c r="BX771" s="236">
        <v>0</v>
      </c>
      <c r="BY771" s="236">
        <v>0</v>
      </c>
      <c r="BZ771" s="236">
        <v>0</v>
      </c>
      <c r="CA771" s="236">
        <v>0</v>
      </c>
      <c r="CB771" s="236">
        <v>0</v>
      </c>
      <c r="CC771" s="236">
        <v>0</v>
      </c>
      <c r="CD771" s="236">
        <v>0</v>
      </c>
      <c r="CE771" s="236">
        <v>0</v>
      </c>
      <c r="CF771" s="236">
        <v>0</v>
      </c>
      <c r="CG771" s="236">
        <v>0</v>
      </c>
      <c r="CH771" s="236">
        <v>0</v>
      </c>
      <c r="CI771" s="236">
        <v>0</v>
      </c>
      <c r="CJ771" s="236">
        <v>0</v>
      </c>
      <c r="CK771" s="236">
        <v>0</v>
      </c>
      <c r="CL771" s="236">
        <v>0</v>
      </c>
      <c r="CM771" s="236">
        <v>0</v>
      </c>
      <c r="CN771" s="236">
        <v>0</v>
      </c>
      <c r="CO771" s="236">
        <v>0</v>
      </c>
      <c r="CP771" s="236">
        <v>0</v>
      </c>
      <c r="CQ771" s="236">
        <v>0</v>
      </c>
      <c r="CR771" s="236">
        <v>0</v>
      </c>
      <c r="CS771" s="236">
        <v>0</v>
      </c>
      <c r="CT771" s="236">
        <v>0</v>
      </c>
      <c r="CU771" s="236">
        <v>0</v>
      </c>
      <c r="CV771" s="236">
        <v>0</v>
      </c>
      <c r="CW771" s="236">
        <v>0</v>
      </c>
      <c r="CX771" s="236">
        <v>0</v>
      </c>
      <c r="CY771" s="236">
        <v>0</v>
      </c>
      <c r="CZ771" s="236">
        <v>0</v>
      </c>
      <c r="DA771" s="236">
        <v>0</v>
      </c>
    </row>
    <row r="772" spans="1:105">
      <c r="A772" s="242" t="s">
        <v>1811</v>
      </c>
      <c r="B772" s="236">
        <v>0</v>
      </c>
      <c r="C772" s="236">
        <v>0</v>
      </c>
      <c r="D772" s="236">
        <v>0</v>
      </c>
      <c r="E772" s="236">
        <v>0</v>
      </c>
      <c r="F772" s="236">
        <v>0</v>
      </c>
      <c r="G772" s="236">
        <v>0</v>
      </c>
      <c r="H772" s="236">
        <v>0</v>
      </c>
      <c r="I772" s="236">
        <v>0</v>
      </c>
      <c r="J772" s="236">
        <v>0</v>
      </c>
      <c r="K772" s="236">
        <v>0</v>
      </c>
      <c r="L772" s="236">
        <v>0</v>
      </c>
      <c r="M772" s="236">
        <v>0</v>
      </c>
      <c r="N772" s="236">
        <v>0</v>
      </c>
      <c r="O772" s="236">
        <v>0</v>
      </c>
      <c r="P772" s="236">
        <v>0</v>
      </c>
      <c r="Q772" s="236">
        <v>0</v>
      </c>
      <c r="R772" s="236">
        <v>0</v>
      </c>
      <c r="S772" s="236">
        <v>0</v>
      </c>
      <c r="T772" s="236">
        <v>0</v>
      </c>
      <c r="U772" s="236">
        <v>0</v>
      </c>
      <c r="V772" s="236">
        <v>0</v>
      </c>
      <c r="W772" s="236">
        <v>0</v>
      </c>
      <c r="X772" s="236">
        <v>0</v>
      </c>
      <c r="Y772" s="236">
        <v>0</v>
      </c>
      <c r="Z772" s="236">
        <v>0</v>
      </c>
      <c r="AA772" s="236">
        <v>0</v>
      </c>
      <c r="AB772" s="236">
        <v>0</v>
      </c>
      <c r="AC772" s="236">
        <v>0</v>
      </c>
      <c r="AD772" s="236">
        <v>0</v>
      </c>
      <c r="AE772" s="236">
        <v>0</v>
      </c>
      <c r="AF772" s="236">
        <v>0</v>
      </c>
      <c r="AG772" s="236">
        <v>0</v>
      </c>
      <c r="AH772" s="236">
        <v>0</v>
      </c>
      <c r="AI772" s="236">
        <v>0</v>
      </c>
      <c r="AJ772" s="236">
        <v>0</v>
      </c>
      <c r="AK772" s="236">
        <v>0</v>
      </c>
      <c r="AL772" s="236">
        <v>0</v>
      </c>
      <c r="AM772" s="236">
        <v>0</v>
      </c>
      <c r="AN772" s="236">
        <v>0</v>
      </c>
      <c r="AO772" s="236">
        <v>0</v>
      </c>
      <c r="AP772" s="236">
        <v>0</v>
      </c>
      <c r="AQ772" s="236">
        <v>0</v>
      </c>
      <c r="AR772" s="236">
        <v>0</v>
      </c>
      <c r="AS772" s="236">
        <v>0</v>
      </c>
      <c r="AT772" s="236">
        <v>0</v>
      </c>
      <c r="AU772" s="236">
        <v>0</v>
      </c>
      <c r="AV772" s="236">
        <v>0</v>
      </c>
      <c r="AW772" s="236">
        <v>0</v>
      </c>
      <c r="AX772" s="236">
        <v>0</v>
      </c>
      <c r="AY772" s="236">
        <v>0</v>
      </c>
      <c r="AZ772" s="236">
        <v>0</v>
      </c>
      <c r="BA772" s="236">
        <v>0</v>
      </c>
      <c r="BB772" s="236">
        <v>0</v>
      </c>
      <c r="BC772" s="236">
        <v>0</v>
      </c>
      <c r="BD772" s="236">
        <v>0</v>
      </c>
      <c r="BE772" s="236">
        <v>0</v>
      </c>
      <c r="BF772" s="236">
        <v>0</v>
      </c>
      <c r="BG772" s="236">
        <v>0</v>
      </c>
      <c r="BH772" s="236">
        <v>0</v>
      </c>
      <c r="BI772" s="236">
        <v>0</v>
      </c>
      <c r="BJ772" s="236">
        <v>0</v>
      </c>
      <c r="BK772" s="236">
        <v>0</v>
      </c>
      <c r="BL772" s="236">
        <v>0</v>
      </c>
      <c r="BM772" s="236">
        <v>0</v>
      </c>
      <c r="BN772" s="236">
        <v>0</v>
      </c>
      <c r="BO772" s="236">
        <v>0</v>
      </c>
      <c r="BP772" s="236">
        <v>0</v>
      </c>
      <c r="BQ772" s="236">
        <v>0</v>
      </c>
      <c r="BR772" s="236">
        <v>0</v>
      </c>
      <c r="BS772" s="236">
        <v>0</v>
      </c>
      <c r="BT772" s="236">
        <v>0</v>
      </c>
      <c r="BU772" s="236">
        <v>0</v>
      </c>
      <c r="BV772" s="236">
        <v>0</v>
      </c>
      <c r="BW772" s="236">
        <v>0</v>
      </c>
      <c r="BX772" s="236">
        <v>0</v>
      </c>
      <c r="BY772" s="236">
        <v>0</v>
      </c>
      <c r="BZ772" s="236">
        <v>0</v>
      </c>
      <c r="CA772" s="236">
        <v>0</v>
      </c>
      <c r="CB772" s="236">
        <v>0</v>
      </c>
      <c r="CC772" s="236">
        <v>0</v>
      </c>
      <c r="CD772" s="236">
        <v>0</v>
      </c>
      <c r="CE772" s="236">
        <v>0</v>
      </c>
      <c r="CF772" s="236">
        <v>0</v>
      </c>
      <c r="CG772" s="236">
        <v>0</v>
      </c>
      <c r="CH772" s="236">
        <v>0</v>
      </c>
      <c r="CI772" s="236">
        <v>0</v>
      </c>
      <c r="CJ772" s="236">
        <v>0</v>
      </c>
      <c r="CK772" s="236">
        <v>0</v>
      </c>
      <c r="CL772" s="236">
        <v>0</v>
      </c>
      <c r="CM772" s="236">
        <v>0</v>
      </c>
      <c r="CN772" s="236">
        <v>0</v>
      </c>
      <c r="CO772" s="236">
        <v>0</v>
      </c>
      <c r="CP772" s="236">
        <v>0</v>
      </c>
      <c r="CQ772" s="236">
        <v>0</v>
      </c>
      <c r="CR772" s="236">
        <v>0</v>
      </c>
      <c r="CS772" s="236">
        <v>0</v>
      </c>
      <c r="CT772" s="236">
        <v>0</v>
      </c>
      <c r="CU772" s="236">
        <v>0</v>
      </c>
      <c r="CV772" s="236">
        <v>0</v>
      </c>
      <c r="CW772" s="236">
        <v>0</v>
      </c>
      <c r="CX772" s="236">
        <v>0</v>
      </c>
      <c r="CY772" s="236">
        <v>0</v>
      </c>
      <c r="CZ772" s="236">
        <v>0</v>
      </c>
      <c r="DA772" s="236">
        <v>0</v>
      </c>
    </row>
    <row r="773" spans="1:105">
      <c r="A773" s="242" t="s">
        <v>1812</v>
      </c>
      <c r="B773" s="236">
        <v>0</v>
      </c>
      <c r="C773" s="236">
        <v>0</v>
      </c>
      <c r="D773" s="236">
        <v>0</v>
      </c>
      <c r="E773" s="236">
        <v>0</v>
      </c>
      <c r="F773" s="236">
        <v>0</v>
      </c>
      <c r="G773" s="236">
        <v>0</v>
      </c>
      <c r="H773" s="236">
        <v>0</v>
      </c>
      <c r="I773" s="236">
        <v>0</v>
      </c>
      <c r="J773" s="236">
        <v>0</v>
      </c>
      <c r="K773" s="236">
        <v>0</v>
      </c>
      <c r="L773" s="236">
        <v>0</v>
      </c>
      <c r="M773" s="236">
        <v>0</v>
      </c>
      <c r="N773" s="236">
        <v>0</v>
      </c>
      <c r="O773" s="236">
        <v>0</v>
      </c>
      <c r="P773" s="236">
        <v>0</v>
      </c>
      <c r="Q773" s="236">
        <v>0</v>
      </c>
      <c r="R773" s="236">
        <v>0</v>
      </c>
      <c r="S773" s="236">
        <v>0</v>
      </c>
      <c r="T773" s="236">
        <v>0</v>
      </c>
      <c r="U773" s="236">
        <v>0</v>
      </c>
      <c r="V773" s="236">
        <v>0</v>
      </c>
      <c r="W773" s="236">
        <v>0</v>
      </c>
      <c r="X773" s="236">
        <v>0</v>
      </c>
      <c r="Y773" s="236">
        <v>0</v>
      </c>
      <c r="Z773" s="236">
        <v>0</v>
      </c>
      <c r="AA773" s="236">
        <v>0</v>
      </c>
      <c r="AB773" s="236">
        <v>0</v>
      </c>
      <c r="AC773" s="236">
        <v>0</v>
      </c>
      <c r="AD773" s="236">
        <v>0</v>
      </c>
      <c r="AE773" s="236">
        <v>0</v>
      </c>
      <c r="AF773" s="236">
        <v>0</v>
      </c>
      <c r="AG773" s="236">
        <v>0</v>
      </c>
      <c r="AH773" s="236">
        <v>0</v>
      </c>
      <c r="AI773" s="236">
        <v>0</v>
      </c>
      <c r="AJ773" s="236">
        <v>0</v>
      </c>
      <c r="AK773" s="236">
        <v>0</v>
      </c>
      <c r="AL773" s="236">
        <v>0</v>
      </c>
      <c r="AM773" s="236">
        <v>0</v>
      </c>
      <c r="AN773" s="236">
        <v>0</v>
      </c>
      <c r="AO773" s="236">
        <v>0</v>
      </c>
      <c r="AP773" s="236">
        <v>0</v>
      </c>
      <c r="AQ773" s="236">
        <v>0</v>
      </c>
      <c r="AR773" s="236">
        <v>0</v>
      </c>
      <c r="AS773" s="236">
        <v>0</v>
      </c>
      <c r="AT773" s="236">
        <v>0</v>
      </c>
      <c r="AU773" s="236">
        <v>0</v>
      </c>
      <c r="AV773" s="236">
        <v>0</v>
      </c>
      <c r="AW773" s="236">
        <v>0</v>
      </c>
      <c r="AX773" s="236">
        <v>0</v>
      </c>
      <c r="AY773" s="236">
        <v>0</v>
      </c>
      <c r="AZ773" s="236">
        <v>0</v>
      </c>
      <c r="BA773" s="236">
        <v>0</v>
      </c>
      <c r="BB773" s="236">
        <v>0</v>
      </c>
      <c r="BC773" s="236">
        <v>0</v>
      </c>
      <c r="BD773" s="236">
        <v>0</v>
      </c>
      <c r="BE773" s="236">
        <v>0</v>
      </c>
      <c r="BF773" s="236">
        <v>0</v>
      </c>
      <c r="BG773" s="236">
        <v>0</v>
      </c>
      <c r="BH773" s="236">
        <v>0</v>
      </c>
      <c r="BI773" s="236">
        <v>0</v>
      </c>
      <c r="BJ773" s="236">
        <v>0</v>
      </c>
      <c r="BK773" s="236">
        <v>0</v>
      </c>
      <c r="BL773" s="236">
        <v>0</v>
      </c>
      <c r="BM773" s="236">
        <v>0</v>
      </c>
      <c r="BN773" s="236">
        <v>0</v>
      </c>
      <c r="BO773" s="236">
        <v>0</v>
      </c>
      <c r="BP773" s="236">
        <v>0</v>
      </c>
      <c r="BQ773" s="236">
        <v>0</v>
      </c>
      <c r="BR773" s="236">
        <v>0</v>
      </c>
      <c r="BS773" s="236">
        <v>0</v>
      </c>
      <c r="BT773" s="236">
        <v>0</v>
      </c>
      <c r="BU773" s="236">
        <v>0</v>
      </c>
      <c r="BV773" s="236">
        <v>0</v>
      </c>
      <c r="BW773" s="236">
        <v>0</v>
      </c>
      <c r="BX773" s="236">
        <v>0</v>
      </c>
      <c r="BY773" s="236">
        <v>0</v>
      </c>
      <c r="BZ773" s="236">
        <v>0</v>
      </c>
      <c r="CA773" s="236">
        <v>0</v>
      </c>
      <c r="CB773" s="236">
        <v>0</v>
      </c>
      <c r="CC773" s="236">
        <v>0</v>
      </c>
      <c r="CD773" s="236">
        <v>0</v>
      </c>
      <c r="CE773" s="236">
        <v>0</v>
      </c>
      <c r="CF773" s="236">
        <v>0</v>
      </c>
      <c r="CG773" s="236">
        <v>0</v>
      </c>
      <c r="CH773" s="236">
        <v>0</v>
      </c>
      <c r="CI773" s="236">
        <v>0</v>
      </c>
      <c r="CJ773" s="236">
        <v>0</v>
      </c>
      <c r="CK773" s="236">
        <v>0</v>
      </c>
      <c r="CL773" s="236">
        <v>0</v>
      </c>
      <c r="CM773" s="236">
        <v>0</v>
      </c>
      <c r="CN773" s="236">
        <v>0</v>
      </c>
      <c r="CO773" s="236">
        <v>0</v>
      </c>
      <c r="CP773" s="236">
        <v>0</v>
      </c>
      <c r="CQ773" s="236">
        <v>0</v>
      </c>
      <c r="CR773" s="236">
        <v>0</v>
      </c>
      <c r="CS773" s="236">
        <v>0</v>
      </c>
      <c r="CT773" s="236">
        <v>0</v>
      </c>
      <c r="CU773" s="236">
        <v>0</v>
      </c>
      <c r="CV773" s="236">
        <v>0</v>
      </c>
      <c r="CW773" s="236">
        <v>0</v>
      </c>
      <c r="CX773" s="236">
        <v>0</v>
      </c>
      <c r="CY773" s="236">
        <v>0</v>
      </c>
      <c r="CZ773" s="236">
        <v>0</v>
      </c>
      <c r="DA773" s="236">
        <v>0</v>
      </c>
    </row>
    <row r="774" spans="1:105">
      <c r="A774" s="242" t="s">
        <v>1813</v>
      </c>
      <c r="B774" s="236">
        <v>0</v>
      </c>
      <c r="C774" s="236">
        <v>0</v>
      </c>
      <c r="D774" s="236">
        <v>0</v>
      </c>
      <c r="E774" s="236">
        <v>0</v>
      </c>
      <c r="F774" s="236">
        <v>0</v>
      </c>
      <c r="G774" s="236">
        <v>0</v>
      </c>
      <c r="H774" s="236">
        <v>0</v>
      </c>
      <c r="I774" s="236">
        <v>0</v>
      </c>
      <c r="J774" s="236">
        <v>0</v>
      </c>
      <c r="K774" s="236">
        <v>0</v>
      </c>
      <c r="L774" s="236">
        <v>0</v>
      </c>
      <c r="M774" s="236">
        <v>0</v>
      </c>
      <c r="N774" s="236">
        <v>0</v>
      </c>
      <c r="O774" s="236">
        <v>0</v>
      </c>
      <c r="P774" s="236">
        <v>0</v>
      </c>
      <c r="Q774" s="236">
        <v>0</v>
      </c>
      <c r="R774" s="236">
        <v>0</v>
      </c>
      <c r="S774" s="236">
        <v>0</v>
      </c>
      <c r="T774" s="236">
        <v>0</v>
      </c>
      <c r="U774" s="236">
        <v>0</v>
      </c>
      <c r="V774" s="236">
        <v>0</v>
      </c>
      <c r="W774" s="236">
        <v>0</v>
      </c>
      <c r="X774" s="236">
        <v>0</v>
      </c>
      <c r="Y774" s="236">
        <v>0</v>
      </c>
      <c r="Z774" s="236">
        <v>0</v>
      </c>
      <c r="AA774" s="236">
        <v>0</v>
      </c>
      <c r="AB774" s="236">
        <v>1</v>
      </c>
      <c r="AC774" s="236">
        <v>1</v>
      </c>
      <c r="AD774" s="236">
        <v>1</v>
      </c>
      <c r="AE774" s="236">
        <v>1</v>
      </c>
      <c r="AF774" s="236">
        <v>1</v>
      </c>
      <c r="AG774" s="236">
        <v>1</v>
      </c>
      <c r="AH774" s="236">
        <v>1</v>
      </c>
      <c r="AI774" s="236">
        <v>1</v>
      </c>
      <c r="AJ774" s="236">
        <v>1</v>
      </c>
      <c r="AK774" s="236">
        <v>1</v>
      </c>
      <c r="AL774" s="236">
        <v>1</v>
      </c>
      <c r="AM774" s="236">
        <v>1</v>
      </c>
      <c r="AN774" s="236">
        <v>12</v>
      </c>
      <c r="AO774" s="236">
        <v>0</v>
      </c>
      <c r="AP774" s="236">
        <v>0</v>
      </c>
      <c r="AQ774" s="236">
        <v>0</v>
      </c>
      <c r="AR774" s="236">
        <v>0</v>
      </c>
      <c r="AS774" s="236">
        <v>0</v>
      </c>
      <c r="AT774" s="236">
        <v>0</v>
      </c>
      <c r="AU774" s="236">
        <v>0</v>
      </c>
      <c r="AV774" s="236">
        <v>0</v>
      </c>
      <c r="AW774" s="236">
        <v>0</v>
      </c>
      <c r="AX774" s="236">
        <v>0</v>
      </c>
      <c r="AY774" s="236">
        <v>0</v>
      </c>
      <c r="AZ774" s="236">
        <v>0</v>
      </c>
      <c r="BA774" s="236">
        <v>0</v>
      </c>
      <c r="BB774" s="236">
        <v>0</v>
      </c>
      <c r="BC774" s="236">
        <v>0</v>
      </c>
      <c r="BD774" s="236">
        <v>0</v>
      </c>
      <c r="BE774" s="236">
        <v>0</v>
      </c>
      <c r="BF774" s="236">
        <v>0</v>
      </c>
      <c r="BG774" s="236">
        <v>0</v>
      </c>
      <c r="BH774" s="236">
        <v>0</v>
      </c>
      <c r="BI774" s="236">
        <v>0</v>
      </c>
      <c r="BJ774" s="236">
        <v>0</v>
      </c>
      <c r="BK774" s="236">
        <v>0</v>
      </c>
      <c r="BL774" s="236">
        <v>0</v>
      </c>
      <c r="BM774" s="236">
        <v>0</v>
      </c>
      <c r="BN774" s="236">
        <v>0</v>
      </c>
      <c r="BO774" s="236">
        <v>0</v>
      </c>
      <c r="BP774" s="236">
        <v>0</v>
      </c>
      <c r="BQ774" s="236">
        <v>0</v>
      </c>
      <c r="BR774" s="236">
        <v>0</v>
      </c>
      <c r="BS774" s="236">
        <v>0</v>
      </c>
      <c r="BT774" s="236">
        <v>0</v>
      </c>
      <c r="BU774" s="236">
        <v>0</v>
      </c>
      <c r="BV774" s="236">
        <v>0</v>
      </c>
      <c r="BW774" s="236">
        <v>0</v>
      </c>
      <c r="BX774" s="236">
        <v>0</v>
      </c>
      <c r="BY774" s="236">
        <v>0</v>
      </c>
      <c r="BZ774" s="236">
        <v>0</v>
      </c>
      <c r="CA774" s="236">
        <v>0</v>
      </c>
      <c r="CB774" s="236">
        <v>0</v>
      </c>
      <c r="CC774" s="236">
        <v>0</v>
      </c>
      <c r="CD774" s="236">
        <v>0</v>
      </c>
      <c r="CE774" s="236">
        <v>0</v>
      </c>
      <c r="CF774" s="236">
        <v>0</v>
      </c>
      <c r="CG774" s="236">
        <v>0</v>
      </c>
      <c r="CH774" s="236">
        <v>0</v>
      </c>
      <c r="CI774" s="236">
        <v>0</v>
      </c>
      <c r="CJ774" s="236">
        <v>0</v>
      </c>
      <c r="CK774" s="236">
        <v>0</v>
      </c>
      <c r="CL774" s="236">
        <v>0</v>
      </c>
      <c r="CM774" s="236">
        <v>0</v>
      </c>
      <c r="CN774" s="236">
        <v>0</v>
      </c>
      <c r="CO774" s="236">
        <v>0</v>
      </c>
      <c r="CP774" s="236">
        <v>0</v>
      </c>
      <c r="CQ774" s="236">
        <v>0</v>
      </c>
      <c r="CR774" s="236">
        <v>0</v>
      </c>
      <c r="CS774" s="236">
        <v>0</v>
      </c>
      <c r="CT774" s="236">
        <v>0</v>
      </c>
      <c r="CU774" s="236">
        <v>0</v>
      </c>
      <c r="CV774" s="236">
        <v>0</v>
      </c>
      <c r="CW774" s="236">
        <v>0</v>
      </c>
      <c r="CX774" s="236">
        <v>0</v>
      </c>
      <c r="CY774" s="236">
        <v>0</v>
      </c>
      <c r="CZ774" s="236">
        <v>0</v>
      </c>
      <c r="DA774" s="236">
        <v>0</v>
      </c>
    </row>
    <row r="775" spans="1:105">
      <c r="A775" s="242" t="s">
        <v>1814</v>
      </c>
      <c r="B775" s="236">
        <v>0</v>
      </c>
      <c r="C775" s="236">
        <v>0</v>
      </c>
      <c r="D775" s="236">
        <v>0</v>
      </c>
      <c r="E775" s="236">
        <v>0</v>
      </c>
      <c r="F775" s="236">
        <v>0</v>
      </c>
      <c r="G775" s="236">
        <v>0</v>
      </c>
      <c r="H775" s="236">
        <v>0</v>
      </c>
      <c r="I775" s="236">
        <v>0</v>
      </c>
      <c r="J775" s="236">
        <v>0</v>
      </c>
      <c r="K775" s="236">
        <v>0</v>
      </c>
      <c r="L775" s="236">
        <v>0</v>
      </c>
      <c r="M775" s="236">
        <v>0</v>
      </c>
      <c r="N775" s="236">
        <v>0</v>
      </c>
      <c r="O775" s="236">
        <v>0</v>
      </c>
      <c r="P775" s="236">
        <v>0</v>
      </c>
      <c r="Q775" s="236">
        <v>0</v>
      </c>
      <c r="R775" s="236">
        <v>0</v>
      </c>
      <c r="S775" s="236">
        <v>0</v>
      </c>
      <c r="T775" s="236">
        <v>0</v>
      </c>
      <c r="U775" s="236">
        <v>0</v>
      </c>
      <c r="V775" s="236">
        <v>0</v>
      </c>
      <c r="W775" s="236">
        <v>0</v>
      </c>
      <c r="X775" s="236">
        <v>0</v>
      </c>
      <c r="Y775" s="236">
        <v>0</v>
      </c>
      <c r="Z775" s="236">
        <v>0</v>
      </c>
      <c r="AA775" s="236">
        <v>0</v>
      </c>
      <c r="AB775" s="236">
        <v>6340065.46226406</v>
      </c>
      <c r="AC775" s="236">
        <v>6340065.46226406</v>
      </c>
      <c r="AD775" s="236">
        <v>6340065.46226406</v>
      </c>
      <c r="AE775" s="236">
        <v>6340065.46226406</v>
      </c>
      <c r="AF775" s="236">
        <v>6340065.46226406</v>
      </c>
      <c r="AG775" s="236">
        <v>6340065.46226406</v>
      </c>
      <c r="AH775" s="236">
        <v>6340065.46226406</v>
      </c>
      <c r="AI775" s="236">
        <v>6340065.46226406</v>
      </c>
      <c r="AJ775" s="236">
        <v>6340065.46226406</v>
      </c>
      <c r="AK775" s="236">
        <v>6340065.46226406</v>
      </c>
      <c r="AL775" s="236">
        <v>6340065.46226406</v>
      </c>
      <c r="AM775" s="236">
        <v>6340065.46226406</v>
      </c>
      <c r="AN775" s="236">
        <v>6340065.46226406</v>
      </c>
      <c r="AO775" s="236">
        <v>0</v>
      </c>
      <c r="AP775" s="236">
        <v>0</v>
      </c>
      <c r="AQ775" s="236">
        <v>0</v>
      </c>
      <c r="AR775" s="236">
        <v>0</v>
      </c>
      <c r="AS775" s="236">
        <v>0</v>
      </c>
      <c r="AT775" s="236">
        <v>0</v>
      </c>
      <c r="AU775" s="236">
        <v>0</v>
      </c>
      <c r="AV775" s="236">
        <v>0</v>
      </c>
      <c r="AW775" s="236">
        <v>0</v>
      </c>
      <c r="AX775" s="236">
        <v>0</v>
      </c>
      <c r="AY775" s="236">
        <v>0</v>
      </c>
      <c r="AZ775" s="236">
        <v>0</v>
      </c>
      <c r="BA775" s="236">
        <v>0</v>
      </c>
      <c r="BB775" s="236">
        <v>0</v>
      </c>
      <c r="BC775" s="236">
        <v>0</v>
      </c>
      <c r="BD775" s="236">
        <v>0</v>
      </c>
      <c r="BE775" s="236">
        <v>0</v>
      </c>
      <c r="BF775" s="236">
        <v>0</v>
      </c>
      <c r="BG775" s="236">
        <v>0</v>
      </c>
      <c r="BH775" s="236">
        <v>0</v>
      </c>
      <c r="BI775" s="236">
        <v>0</v>
      </c>
      <c r="BJ775" s="236">
        <v>0</v>
      </c>
      <c r="BK775" s="236">
        <v>0</v>
      </c>
      <c r="BL775" s="236">
        <v>0</v>
      </c>
      <c r="BM775" s="236">
        <v>0</v>
      </c>
      <c r="BN775" s="236">
        <v>0</v>
      </c>
      <c r="BO775" s="236">
        <v>0</v>
      </c>
      <c r="BP775" s="236">
        <v>0</v>
      </c>
      <c r="BQ775" s="236">
        <v>0</v>
      </c>
      <c r="BR775" s="236">
        <v>0</v>
      </c>
      <c r="BS775" s="236">
        <v>0</v>
      </c>
      <c r="BT775" s="236">
        <v>0</v>
      </c>
      <c r="BU775" s="236">
        <v>0</v>
      </c>
      <c r="BV775" s="236">
        <v>0</v>
      </c>
      <c r="BW775" s="236">
        <v>0</v>
      </c>
      <c r="BX775" s="236">
        <v>0</v>
      </c>
      <c r="BY775" s="236">
        <v>0</v>
      </c>
      <c r="BZ775" s="236">
        <v>0</v>
      </c>
      <c r="CA775" s="236">
        <v>0</v>
      </c>
      <c r="CB775" s="236">
        <v>0</v>
      </c>
      <c r="CC775" s="236">
        <v>0</v>
      </c>
      <c r="CD775" s="236">
        <v>0</v>
      </c>
      <c r="CE775" s="236">
        <v>0</v>
      </c>
      <c r="CF775" s="236">
        <v>0</v>
      </c>
      <c r="CG775" s="236">
        <v>0</v>
      </c>
      <c r="CH775" s="236">
        <v>0</v>
      </c>
      <c r="CI775" s="236">
        <v>0</v>
      </c>
      <c r="CJ775" s="236">
        <v>0</v>
      </c>
      <c r="CK775" s="236">
        <v>0</v>
      </c>
      <c r="CL775" s="236">
        <v>0</v>
      </c>
      <c r="CM775" s="236">
        <v>0</v>
      </c>
      <c r="CN775" s="236">
        <v>0</v>
      </c>
      <c r="CO775" s="236">
        <v>0</v>
      </c>
      <c r="CP775" s="236">
        <v>0</v>
      </c>
      <c r="CQ775" s="236">
        <v>0</v>
      </c>
      <c r="CR775" s="236">
        <v>0</v>
      </c>
      <c r="CS775" s="236">
        <v>0</v>
      </c>
      <c r="CT775" s="236">
        <v>0</v>
      </c>
      <c r="CU775" s="236">
        <v>0</v>
      </c>
      <c r="CV775" s="236">
        <v>0</v>
      </c>
      <c r="CW775" s="236">
        <v>0</v>
      </c>
      <c r="CX775" s="236">
        <v>0</v>
      </c>
      <c r="CY775" s="236">
        <v>0</v>
      </c>
      <c r="CZ775" s="236">
        <v>0</v>
      </c>
      <c r="DA775" s="236">
        <v>0</v>
      </c>
    </row>
    <row r="776" spans="1:105">
      <c r="A776" s="242" t="s">
        <v>1728</v>
      </c>
      <c r="B776" s="236">
        <v>0</v>
      </c>
      <c r="C776" s="236">
        <v>0</v>
      </c>
      <c r="D776" s="236">
        <v>0</v>
      </c>
      <c r="E776" s="236">
        <v>0</v>
      </c>
      <c r="F776" s="236">
        <v>0</v>
      </c>
      <c r="G776" s="236">
        <v>0</v>
      </c>
      <c r="H776" s="236">
        <v>0</v>
      </c>
      <c r="I776" s="236">
        <v>0</v>
      </c>
      <c r="J776" s="236">
        <v>0</v>
      </c>
      <c r="K776" s="236">
        <v>0</v>
      </c>
      <c r="L776" s="236">
        <v>0</v>
      </c>
      <c r="M776" s="236">
        <v>0</v>
      </c>
      <c r="N776" s="236">
        <v>0</v>
      </c>
      <c r="O776" s="236">
        <v>0</v>
      </c>
      <c r="P776" s="236">
        <v>0</v>
      </c>
      <c r="Q776" s="236">
        <v>0</v>
      </c>
      <c r="R776" s="236">
        <v>0</v>
      </c>
      <c r="S776" s="236">
        <v>0</v>
      </c>
      <c r="T776" s="236">
        <v>0</v>
      </c>
      <c r="U776" s="236">
        <v>0</v>
      </c>
      <c r="V776" s="236">
        <v>0</v>
      </c>
      <c r="W776" s="236">
        <v>0</v>
      </c>
      <c r="X776" s="236">
        <v>0</v>
      </c>
      <c r="Y776" s="236">
        <v>0</v>
      </c>
      <c r="Z776" s="236">
        <v>0</v>
      </c>
      <c r="AA776" s="236">
        <v>0</v>
      </c>
      <c r="AB776" s="236">
        <v>0</v>
      </c>
      <c r="AC776" s="236">
        <v>0</v>
      </c>
      <c r="AD776" s="236">
        <v>0</v>
      </c>
      <c r="AE776" s="236">
        <v>0</v>
      </c>
      <c r="AF776" s="236">
        <v>0</v>
      </c>
      <c r="AG776" s="236">
        <v>0</v>
      </c>
      <c r="AH776" s="236">
        <v>0</v>
      </c>
      <c r="AI776" s="236">
        <v>0</v>
      </c>
      <c r="AJ776" s="236">
        <v>0</v>
      </c>
      <c r="AK776" s="236">
        <v>0</v>
      </c>
      <c r="AL776" s="236">
        <v>0</v>
      </c>
      <c r="AM776" s="236">
        <v>0</v>
      </c>
      <c r="AN776" s="236">
        <v>0</v>
      </c>
      <c r="AO776" s="236">
        <v>0</v>
      </c>
      <c r="AP776" s="236">
        <v>0</v>
      </c>
      <c r="AQ776" s="236">
        <v>0</v>
      </c>
      <c r="AR776" s="236">
        <v>0</v>
      </c>
      <c r="AS776" s="236">
        <v>0</v>
      </c>
      <c r="AT776" s="236">
        <v>0</v>
      </c>
      <c r="AU776" s="236">
        <v>0</v>
      </c>
      <c r="AV776" s="236">
        <v>0</v>
      </c>
      <c r="AW776" s="236">
        <v>0</v>
      </c>
      <c r="AX776" s="236">
        <v>0</v>
      </c>
      <c r="AY776" s="236">
        <v>0</v>
      </c>
      <c r="AZ776" s="236">
        <v>0</v>
      </c>
      <c r="BA776" s="236">
        <v>0</v>
      </c>
      <c r="BB776" s="236">
        <v>0</v>
      </c>
      <c r="BC776" s="236">
        <v>0</v>
      </c>
      <c r="BD776" s="236">
        <v>0</v>
      </c>
      <c r="BE776" s="236">
        <v>0</v>
      </c>
      <c r="BF776" s="236">
        <v>0</v>
      </c>
      <c r="BG776" s="236">
        <v>0</v>
      </c>
      <c r="BH776" s="236">
        <v>0</v>
      </c>
      <c r="BI776" s="236">
        <v>0</v>
      </c>
      <c r="BJ776" s="236">
        <v>0</v>
      </c>
      <c r="BK776" s="236">
        <v>0</v>
      </c>
      <c r="BL776" s="236">
        <v>0</v>
      </c>
      <c r="BM776" s="236">
        <v>0</v>
      </c>
      <c r="BN776" s="236">
        <v>0</v>
      </c>
      <c r="BO776" s="236">
        <v>0</v>
      </c>
      <c r="BP776" s="236">
        <v>0</v>
      </c>
      <c r="BQ776" s="236">
        <v>0</v>
      </c>
      <c r="BR776" s="236">
        <v>0</v>
      </c>
      <c r="BS776" s="236">
        <v>0</v>
      </c>
      <c r="BT776" s="236">
        <v>0</v>
      </c>
      <c r="BU776" s="236">
        <v>0</v>
      </c>
      <c r="BV776" s="236">
        <v>0</v>
      </c>
      <c r="BW776" s="236">
        <v>0</v>
      </c>
      <c r="BX776" s="236">
        <v>0</v>
      </c>
      <c r="BY776" s="236">
        <v>0</v>
      </c>
      <c r="BZ776" s="236">
        <v>0</v>
      </c>
      <c r="CA776" s="236">
        <v>0</v>
      </c>
      <c r="CB776" s="236">
        <v>0</v>
      </c>
      <c r="CC776" s="236">
        <v>0</v>
      </c>
      <c r="CD776" s="236">
        <v>0</v>
      </c>
      <c r="CE776" s="236">
        <v>0</v>
      </c>
      <c r="CF776" s="236">
        <v>0</v>
      </c>
      <c r="CG776" s="236">
        <v>0</v>
      </c>
      <c r="CH776" s="236">
        <v>0</v>
      </c>
      <c r="CI776" s="236">
        <v>0</v>
      </c>
      <c r="CJ776" s="236">
        <v>0</v>
      </c>
      <c r="CK776" s="236">
        <v>0</v>
      </c>
      <c r="CL776" s="236">
        <v>0</v>
      </c>
      <c r="CM776" s="236">
        <v>0</v>
      </c>
      <c r="CN776" s="236">
        <v>0</v>
      </c>
      <c r="CO776" s="236">
        <v>0</v>
      </c>
      <c r="CP776" s="236">
        <v>0</v>
      </c>
      <c r="CQ776" s="236">
        <v>0</v>
      </c>
      <c r="CR776" s="236">
        <v>0</v>
      </c>
      <c r="CS776" s="236">
        <v>0</v>
      </c>
      <c r="CT776" s="236">
        <v>0</v>
      </c>
      <c r="CU776" s="236">
        <v>0</v>
      </c>
      <c r="CV776" s="236">
        <v>0</v>
      </c>
      <c r="CW776" s="236">
        <v>0</v>
      </c>
      <c r="CX776" s="236">
        <v>0</v>
      </c>
      <c r="CY776" s="236">
        <v>0</v>
      </c>
      <c r="CZ776" s="236">
        <v>0</v>
      </c>
      <c r="DA776" s="236">
        <v>0</v>
      </c>
    </row>
    <row r="777" spans="1:105">
      <c r="A777" s="242" t="s">
        <v>1815</v>
      </c>
      <c r="B777" s="236">
        <v>0</v>
      </c>
      <c r="C777" s="236">
        <v>0</v>
      </c>
      <c r="D777" s="236">
        <v>0</v>
      </c>
      <c r="E777" s="236">
        <v>0</v>
      </c>
      <c r="F777" s="236">
        <v>0</v>
      </c>
      <c r="G777" s="236">
        <v>0</v>
      </c>
      <c r="H777" s="236">
        <v>0</v>
      </c>
      <c r="I777" s="236">
        <v>0</v>
      </c>
      <c r="J777" s="236">
        <v>0</v>
      </c>
      <c r="K777" s="236">
        <v>0</v>
      </c>
      <c r="L777" s="236">
        <v>0</v>
      </c>
      <c r="M777" s="236">
        <v>0</v>
      </c>
      <c r="N777" s="236">
        <v>0</v>
      </c>
      <c r="O777" s="236">
        <v>0</v>
      </c>
      <c r="P777" s="236">
        <v>0</v>
      </c>
      <c r="Q777" s="236">
        <v>0</v>
      </c>
      <c r="R777" s="236">
        <v>0</v>
      </c>
      <c r="S777" s="236">
        <v>0</v>
      </c>
      <c r="T777" s="236">
        <v>0</v>
      </c>
      <c r="U777" s="236">
        <v>0</v>
      </c>
      <c r="V777" s="236">
        <v>0</v>
      </c>
      <c r="W777" s="236">
        <v>0</v>
      </c>
      <c r="X777" s="236">
        <v>0</v>
      </c>
      <c r="Y777" s="236">
        <v>0</v>
      </c>
      <c r="Z777" s="236">
        <v>0</v>
      </c>
      <c r="AA777" s="236">
        <v>0</v>
      </c>
      <c r="AB777" s="236">
        <v>0</v>
      </c>
      <c r="AC777" s="236">
        <v>0</v>
      </c>
      <c r="AD777" s="236">
        <v>0</v>
      </c>
      <c r="AE777" s="236">
        <v>0</v>
      </c>
      <c r="AF777" s="236">
        <v>0</v>
      </c>
      <c r="AG777" s="236">
        <v>0</v>
      </c>
      <c r="AH777" s="236">
        <v>0</v>
      </c>
      <c r="AI777" s="236">
        <v>0</v>
      </c>
      <c r="AJ777" s="236">
        <v>0</v>
      </c>
      <c r="AK777" s="236">
        <v>0</v>
      </c>
      <c r="AL777" s="236">
        <v>0</v>
      </c>
      <c r="AM777" s="236">
        <v>0</v>
      </c>
      <c r="AN777" s="236">
        <v>0</v>
      </c>
      <c r="AO777" s="236">
        <v>0</v>
      </c>
      <c r="AP777" s="236">
        <v>0</v>
      </c>
      <c r="AQ777" s="236">
        <v>0</v>
      </c>
      <c r="AR777" s="236">
        <v>0</v>
      </c>
      <c r="AS777" s="236">
        <v>0</v>
      </c>
      <c r="AT777" s="236">
        <v>0</v>
      </c>
      <c r="AU777" s="236">
        <v>0</v>
      </c>
      <c r="AV777" s="236">
        <v>0</v>
      </c>
      <c r="AW777" s="236">
        <v>0</v>
      </c>
      <c r="AX777" s="236">
        <v>0</v>
      </c>
      <c r="AY777" s="236">
        <v>0</v>
      </c>
      <c r="AZ777" s="236">
        <v>0</v>
      </c>
      <c r="BA777" s="236">
        <v>0</v>
      </c>
      <c r="BB777" s="236">
        <v>0</v>
      </c>
      <c r="BC777" s="236">
        <v>0</v>
      </c>
      <c r="BD777" s="236">
        <v>0</v>
      </c>
      <c r="BE777" s="236">
        <v>0</v>
      </c>
      <c r="BF777" s="236">
        <v>0</v>
      </c>
      <c r="BG777" s="236">
        <v>0</v>
      </c>
      <c r="BH777" s="236">
        <v>0</v>
      </c>
      <c r="BI777" s="236">
        <v>0</v>
      </c>
      <c r="BJ777" s="236">
        <v>0</v>
      </c>
      <c r="BK777" s="236">
        <v>0</v>
      </c>
      <c r="BL777" s="236">
        <v>0</v>
      </c>
      <c r="BM777" s="236">
        <v>0</v>
      </c>
      <c r="BN777" s="236">
        <v>0</v>
      </c>
      <c r="BO777" s="236">
        <v>0</v>
      </c>
      <c r="BP777" s="236">
        <v>0</v>
      </c>
      <c r="BQ777" s="236">
        <v>0</v>
      </c>
      <c r="BR777" s="236">
        <v>0</v>
      </c>
      <c r="BS777" s="236">
        <v>0</v>
      </c>
      <c r="BT777" s="236">
        <v>0</v>
      </c>
      <c r="BU777" s="236">
        <v>0</v>
      </c>
      <c r="BV777" s="236">
        <v>0</v>
      </c>
      <c r="BW777" s="236">
        <v>0</v>
      </c>
      <c r="BX777" s="236">
        <v>0</v>
      </c>
      <c r="BY777" s="236">
        <v>0</v>
      </c>
      <c r="BZ777" s="236">
        <v>0</v>
      </c>
      <c r="CA777" s="236">
        <v>0</v>
      </c>
      <c r="CB777" s="236">
        <v>0</v>
      </c>
      <c r="CC777" s="236">
        <v>0</v>
      </c>
      <c r="CD777" s="236">
        <v>0</v>
      </c>
      <c r="CE777" s="236">
        <v>0</v>
      </c>
      <c r="CF777" s="236">
        <v>0</v>
      </c>
      <c r="CG777" s="236">
        <v>0</v>
      </c>
      <c r="CH777" s="236">
        <v>0</v>
      </c>
      <c r="CI777" s="236">
        <v>0</v>
      </c>
      <c r="CJ777" s="236">
        <v>0</v>
      </c>
      <c r="CK777" s="236">
        <v>0</v>
      </c>
      <c r="CL777" s="236">
        <v>0</v>
      </c>
      <c r="CM777" s="236">
        <v>0</v>
      </c>
      <c r="CN777" s="236">
        <v>0</v>
      </c>
      <c r="CO777" s="236">
        <v>0</v>
      </c>
      <c r="CP777" s="236">
        <v>0</v>
      </c>
      <c r="CQ777" s="236">
        <v>0</v>
      </c>
      <c r="CR777" s="236">
        <v>0</v>
      </c>
      <c r="CS777" s="236">
        <v>0</v>
      </c>
      <c r="CT777" s="236">
        <v>0</v>
      </c>
      <c r="CU777" s="236">
        <v>0</v>
      </c>
      <c r="CV777" s="236">
        <v>0</v>
      </c>
      <c r="CW777" s="236">
        <v>0</v>
      </c>
      <c r="CX777" s="236">
        <v>0</v>
      </c>
      <c r="CY777" s="236">
        <v>0</v>
      </c>
      <c r="CZ777" s="236">
        <v>0</v>
      </c>
      <c r="DA777" s="236">
        <v>0</v>
      </c>
    </row>
    <row r="778" spans="1:105">
      <c r="A778" s="242" t="s">
        <v>1816</v>
      </c>
      <c r="B778" s="236">
        <v>0</v>
      </c>
      <c r="C778" s="236">
        <v>0</v>
      </c>
      <c r="D778" s="236">
        <v>0</v>
      </c>
      <c r="E778" s="236">
        <v>0</v>
      </c>
      <c r="F778" s="236">
        <v>0</v>
      </c>
      <c r="G778" s="236">
        <v>0</v>
      </c>
      <c r="H778" s="236">
        <v>0</v>
      </c>
      <c r="I778" s="236">
        <v>0</v>
      </c>
      <c r="J778" s="236">
        <v>0</v>
      </c>
      <c r="K778" s="236">
        <v>0</v>
      </c>
      <c r="L778" s="236">
        <v>0</v>
      </c>
      <c r="M778" s="236">
        <v>0</v>
      </c>
      <c r="N778" s="236">
        <v>0</v>
      </c>
      <c r="O778" s="236">
        <v>0</v>
      </c>
      <c r="P778" s="236">
        <v>0</v>
      </c>
      <c r="Q778" s="236">
        <v>0</v>
      </c>
      <c r="R778" s="236">
        <v>0</v>
      </c>
      <c r="S778" s="236">
        <v>0</v>
      </c>
      <c r="T778" s="236">
        <v>0</v>
      </c>
      <c r="U778" s="236">
        <v>0</v>
      </c>
      <c r="V778" s="236">
        <v>0</v>
      </c>
      <c r="W778" s="236">
        <v>0</v>
      </c>
      <c r="X778" s="236">
        <v>0</v>
      </c>
      <c r="Y778" s="236">
        <v>0</v>
      </c>
      <c r="Z778" s="236">
        <v>0</v>
      </c>
      <c r="AA778" s="236">
        <v>0</v>
      </c>
      <c r="AB778" s="236">
        <v>0</v>
      </c>
      <c r="AC778" s="236">
        <v>0</v>
      </c>
      <c r="AD778" s="236">
        <v>0</v>
      </c>
      <c r="AE778" s="236">
        <v>0</v>
      </c>
      <c r="AF778" s="236">
        <v>0</v>
      </c>
      <c r="AG778" s="236">
        <v>0</v>
      </c>
      <c r="AH778" s="236">
        <v>0</v>
      </c>
      <c r="AI778" s="236">
        <v>0</v>
      </c>
      <c r="AJ778" s="236">
        <v>0</v>
      </c>
      <c r="AK778" s="236">
        <v>0</v>
      </c>
      <c r="AL778" s="236">
        <v>0</v>
      </c>
      <c r="AM778" s="236">
        <v>0</v>
      </c>
      <c r="AN778" s="236">
        <v>0</v>
      </c>
      <c r="AO778" s="236">
        <v>0</v>
      </c>
      <c r="AP778" s="236">
        <v>0</v>
      </c>
      <c r="AQ778" s="236">
        <v>0</v>
      </c>
      <c r="AR778" s="236">
        <v>0</v>
      </c>
      <c r="AS778" s="236">
        <v>0</v>
      </c>
      <c r="AT778" s="236">
        <v>0</v>
      </c>
      <c r="AU778" s="236">
        <v>0</v>
      </c>
      <c r="AV778" s="236">
        <v>0</v>
      </c>
      <c r="AW778" s="236">
        <v>0</v>
      </c>
      <c r="AX778" s="236">
        <v>0</v>
      </c>
      <c r="AY778" s="236">
        <v>0</v>
      </c>
      <c r="AZ778" s="236">
        <v>0</v>
      </c>
      <c r="BA778" s="236">
        <v>0</v>
      </c>
      <c r="BB778" s="236">
        <v>0</v>
      </c>
      <c r="BC778" s="236">
        <v>0</v>
      </c>
      <c r="BD778" s="236">
        <v>0</v>
      </c>
      <c r="BE778" s="236">
        <v>0</v>
      </c>
      <c r="BF778" s="236">
        <v>0</v>
      </c>
      <c r="BG778" s="236">
        <v>0</v>
      </c>
      <c r="BH778" s="236">
        <v>0</v>
      </c>
      <c r="BI778" s="236">
        <v>0</v>
      </c>
      <c r="BJ778" s="236">
        <v>0</v>
      </c>
      <c r="BK778" s="236">
        <v>0</v>
      </c>
      <c r="BL778" s="236">
        <v>0</v>
      </c>
      <c r="BM778" s="236">
        <v>0</v>
      </c>
      <c r="BN778" s="236">
        <v>0</v>
      </c>
      <c r="BO778" s="236">
        <v>0</v>
      </c>
      <c r="BP778" s="236">
        <v>0</v>
      </c>
      <c r="BQ778" s="236">
        <v>0</v>
      </c>
      <c r="BR778" s="236">
        <v>0</v>
      </c>
      <c r="BS778" s="236">
        <v>0</v>
      </c>
      <c r="BT778" s="236">
        <v>0</v>
      </c>
      <c r="BU778" s="236">
        <v>0</v>
      </c>
      <c r="BV778" s="236">
        <v>0</v>
      </c>
      <c r="BW778" s="236">
        <v>0</v>
      </c>
      <c r="BX778" s="236">
        <v>0</v>
      </c>
      <c r="BY778" s="236">
        <v>0</v>
      </c>
      <c r="BZ778" s="236">
        <v>0</v>
      </c>
      <c r="CA778" s="236">
        <v>0</v>
      </c>
      <c r="CB778" s="236">
        <v>0</v>
      </c>
      <c r="CC778" s="236">
        <v>0</v>
      </c>
      <c r="CD778" s="236">
        <v>0</v>
      </c>
      <c r="CE778" s="236">
        <v>0</v>
      </c>
      <c r="CF778" s="236">
        <v>0</v>
      </c>
      <c r="CG778" s="236">
        <v>0</v>
      </c>
      <c r="CH778" s="236">
        <v>0</v>
      </c>
      <c r="CI778" s="236">
        <v>0</v>
      </c>
      <c r="CJ778" s="236">
        <v>0</v>
      </c>
      <c r="CK778" s="236">
        <v>0</v>
      </c>
      <c r="CL778" s="236">
        <v>0</v>
      </c>
      <c r="CM778" s="236">
        <v>0</v>
      </c>
      <c r="CN778" s="236">
        <v>0</v>
      </c>
      <c r="CO778" s="236">
        <v>0</v>
      </c>
      <c r="CP778" s="236">
        <v>0</v>
      </c>
      <c r="CQ778" s="236">
        <v>0</v>
      </c>
      <c r="CR778" s="236">
        <v>0</v>
      </c>
      <c r="CS778" s="236">
        <v>0</v>
      </c>
      <c r="CT778" s="236">
        <v>0</v>
      </c>
      <c r="CU778" s="236">
        <v>0</v>
      </c>
      <c r="CV778" s="236">
        <v>0</v>
      </c>
      <c r="CW778" s="236">
        <v>0</v>
      </c>
      <c r="CX778" s="236">
        <v>0</v>
      </c>
      <c r="CY778" s="236">
        <v>0</v>
      </c>
      <c r="CZ778" s="236">
        <v>0</v>
      </c>
      <c r="DA778" s="236">
        <v>0</v>
      </c>
    </row>
    <row r="779" spans="1:105">
      <c r="A779" s="242" t="s">
        <v>1817</v>
      </c>
      <c r="B779" s="236">
        <v>0</v>
      </c>
      <c r="C779" s="236">
        <v>0</v>
      </c>
      <c r="D779" s="236">
        <v>0</v>
      </c>
      <c r="E779" s="236">
        <v>0</v>
      </c>
      <c r="F779" s="236">
        <v>0</v>
      </c>
      <c r="G779" s="236">
        <v>0</v>
      </c>
      <c r="H779" s="236">
        <v>0</v>
      </c>
      <c r="I779" s="236">
        <v>0</v>
      </c>
      <c r="J779" s="236">
        <v>0</v>
      </c>
      <c r="K779" s="236">
        <v>0</v>
      </c>
      <c r="L779" s="236">
        <v>0</v>
      </c>
      <c r="M779" s="236">
        <v>0</v>
      </c>
      <c r="N779" s="236">
        <v>0</v>
      </c>
      <c r="O779" s="236">
        <v>0</v>
      </c>
      <c r="P779" s="236">
        <v>0</v>
      </c>
      <c r="Q779" s="236">
        <v>0</v>
      </c>
      <c r="R779" s="236">
        <v>0</v>
      </c>
      <c r="S779" s="236">
        <v>0</v>
      </c>
      <c r="T779" s="236">
        <v>0</v>
      </c>
      <c r="U779" s="236">
        <v>0</v>
      </c>
      <c r="V779" s="236">
        <v>0</v>
      </c>
      <c r="W779" s="236">
        <v>0</v>
      </c>
      <c r="X779" s="236">
        <v>0</v>
      </c>
      <c r="Y779" s="236">
        <v>0</v>
      </c>
      <c r="Z779" s="236">
        <v>0</v>
      </c>
      <c r="AA779" s="236">
        <v>0</v>
      </c>
      <c r="AB779" s="236">
        <v>0</v>
      </c>
      <c r="AC779" s="236">
        <v>0</v>
      </c>
      <c r="AD779" s="236">
        <v>0</v>
      </c>
      <c r="AE779" s="236">
        <v>0</v>
      </c>
      <c r="AF779" s="236">
        <v>0</v>
      </c>
      <c r="AG779" s="236">
        <v>0</v>
      </c>
      <c r="AH779" s="236">
        <v>0</v>
      </c>
      <c r="AI779" s="236">
        <v>0</v>
      </c>
      <c r="AJ779" s="236">
        <v>0</v>
      </c>
      <c r="AK779" s="236">
        <v>0</v>
      </c>
      <c r="AL779" s="236">
        <v>0</v>
      </c>
      <c r="AM779" s="236">
        <v>0</v>
      </c>
      <c r="AN779" s="236">
        <v>0</v>
      </c>
      <c r="AO779" s="236">
        <v>0</v>
      </c>
      <c r="AP779" s="236">
        <v>0</v>
      </c>
      <c r="AQ779" s="236">
        <v>0</v>
      </c>
      <c r="AR779" s="236">
        <v>0</v>
      </c>
      <c r="AS779" s="236">
        <v>0</v>
      </c>
      <c r="AT779" s="236">
        <v>0</v>
      </c>
      <c r="AU779" s="236">
        <v>0</v>
      </c>
      <c r="AV779" s="236">
        <v>0</v>
      </c>
      <c r="AW779" s="236">
        <v>0</v>
      </c>
      <c r="AX779" s="236">
        <v>0</v>
      </c>
      <c r="AY779" s="236">
        <v>0</v>
      </c>
      <c r="AZ779" s="236">
        <v>0</v>
      </c>
      <c r="BA779" s="236">
        <v>0</v>
      </c>
      <c r="BB779" s="236">
        <v>0</v>
      </c>
      <c r="BC779" s="236">
        <v>0</v>
      </c>
      <c r="BD779" s="236">
        <v>0</v>
      </c>
      <c r="BE779" s="236">
        <v>0</v>
      </c>
      <c r="BF779" s="236">
        <v>0</v>
      </c>
      <c r="BG779" s="236">
        <v>0</v>
      </c>
      <c r="BH779" s="236">
        <v>0</v>
      </c>
      <c r="BI779" s="236">
        <v>0</v>
      </c>
      <c r="BJ779" s="236">
        <v>0</v>
      </c>
      <c r="BK779" s="236">
        <v>0</v>
      </c>
      <c r="BL779" s="236">
        <v>0</v>
      </c>
      <c r="BM779" s="236">
        <v>0</v>
      </c>
      <c r="BN779" s="236">
        <v>0</v>
      </c>
      <c r="BO779" s="236">
        <v>0</v>
      </c>
      <c r="BP779" s="236">
        <v>0</v>
      </c>
      <c r="BQ779" s="236">
        <v>0</v>
      </c>
      <c r="BR779" s="236">
        <v>0</v>
      </c>
      <c r="BS779" s="236">
        <v>0</v>
      </c>
      <c r="BT779" s="236">
        <v>0</v>
      </c>
      <c r="BU779" s="236">
        <v>0</v>
      </c>
      <c r="BV779" s="236">
        <v>0</v>
      </c>
      <c r="BW779" s="236">
        <v>0</v>
      </c>
      <c r="BX779" s="236">
        <v>0</v>
      </c>
      <c r="BY779" s="236">
        <v>0</v>
      </c>
      <c r="BZ779" s="236">
        <v>0</v>
      </c>
      <c r="CA779" s="236">
        <v>0</v>
      </c>
      <c r="CB779" s="236">
        <v>0</v>
      </c>
      <c r="CC779" s="236">
        <v>0</v>
      </c>
      <c r="CD779" s="236">
        <v>0</v>
      </c>
      <c r="CE779" s="236">
        <v>0</v>
      </c>
      <c r="CF779" s="236">
        <v>0</v>
      </c>
      <c r="CG779" s="236">
        <v>0</v>
      </c>
      <c r="CH779" s="236">
        <v>0</v>
      </c>
      <c r="CI779" s="236">
        <v>0</v>
      </c>
      <c r="CJ779" s="236">
        <v>0</v>
      </c>
      <c r="CK779" s="236">
        <v>0</v>
      </c>
      <c r="CL779" s="236">
        <v>0</v>
      </c>
      <c r="CM779" s="236">
        <v>0</v>
      </c>
      <c r="CN779" s="236">
        <v>0</v>
      </c>
      <c r="CO779" s="236">
        <v>0</v>
      </c>
      <c r="CP779" s="236">
        <v>0</v>
      </c>
      <c r="CQ779" s="236">
        <v>0</v>
      </c>
      <c r="CR779" s="236">
        <v>0</v>
      </c>
      <c r="CS779" s="236">
        <v>0</v>
      </c>
      <c r="CT779" s="236">
        <v>0</v>
      </c>
      <c r="CU779" s="236">
        <v>0</v>
      </c>
      <c r="CV779" s="236">
        <v>0</v>
      </c>
      <c r="CW779" s="236">
        <v>0</v>
      </c>
      <c r="CX779" s="236">
        <v>0</v>
      </c>
      <c r="CY779" s="236">
        <v>0</v>
      </c>
      <c r="CZ779" s="236">
        <v>0</v>
      </c>
      <c r="DA779" s="236">
        <v>0</v>
      </c>
    </row>
    <row r="780" spans="1:105">
      <c r="A780" s="242" t="s">
        <v>1815</v>
      </c>
      <c r="B780" s="236">
        <v>2</v>
      </c>
      <c r="C780" s="236">
        <v>2</v>
      </c>
      <c r="D780" s="236">
        <v>2</v>
      </c>
      <c r="E780" s="236">
        <v>2</v>
      </c>
      <c r="F780" s="236">
        <v>2</v>
      </c>
      <c r="G780" s="236">
        <v>2</v>
      </c>
      <c r="H780" s="236">
        <v>2</v>
      </c>
      <c r="I780" s="236">
        <v>2</v>
      </c>
      <c r="J780" s="236">
        <v>2</v>
      </c>
      <c r="K780" s="236">
        <v>2</v>
      </c>
      <c r="L780" s="236">
        <v>2</v>
      </c>
      <c r="M780" s="236">
        <v>2</v>
      </c>
      <c r="N780" s="236">
        <v>24</v>
      </c>
      <c r="O780" s="236">
        <v>2</v>
      </c>
      <c r="P780" s="236">
        <v>2</v>
      </c>
      <c r="Q780" s="236">
        <v>2</v>
      </c>
      <c r="R780" s="236">
        <v>2</v>
      </c>
      <c r="S780" s="236">
        <v>2</v>
      </c>
      <c r="T780" s="236">
        <v>2</v>
      </c>
      <c r="U780" s="236">
        <v>2</v>
      </c>
      <c r="V780" s="236">
        <v>2</v>
      </c>
      <c r="W780" s="236">
        <v>2</v>
      </c>
      <c r="X780" s="236">
        <v>2</v>
      </c>
      <c r="Y780" s="236">
        <v>2</v>
      </c>
      <c r="Z780" s="236">
        <v>2</v>
      </c>
      <c r="AA780" s="236">
        <v>24</v>
      </c>
      <c r="AB780" s="236">
        <v>1</v>
      </c>
      <c r="AC780" s="236">
        <v>1</v>
      </c>
      <c r="AD780" s="236">
        <v>1</v>
      </c>
      <c r="AE780" s="236">
        <v>1</v>
      </c>
      <c r="AF780" s="236">
        <v>1</v>
      </c>
      <c r="AG780" s="236">
        <v>1</v>
      </c>
      <c r="AH780" s="236">
        <v>1</v>
      </c>
      <c r="AI780" s="236">
        <v>1</v>
      </c>
      <c r="AJ780" s="236">
        <v>1</v>
      </c>
      <c r="AK780" s="236">
        <v>1</v>
      </c>
      <c r="AL780" s="236">
        <v>1</v>
      </c>
      <c r="AM780" s="236">
        <v>1</v>
      </c>
      <c r="AN780" s="236">
        <v>12</v>
      </c>
      <c r="AO780" s="236">
        <v>2</v>
      </c>
      <c r="AP780" s="236">
        <v>2</v>
      </c>
      <c r="AQ780" s="236">
        <v>2</v>
      </c>
      <c r="AR780" s="236">
        <v>2</v>
      </c>
      <c r="AS780" s="236">
        <v>2</v>
      </c>
      <c r="AT780" s="236">
        <v>2</v>
      </c>
      <c r="AU780" s="236">
        <v>2</v>
      </c>
      <c r="AV780" s="236">
        <v>2</v>
      </c>
      <c r="AW780" s="236">
        <v>2</v>
      </c>
      <c r="AX780" s="236">
        <v>2</v>
      </c>
      <c r="AY780" s="236">
        <v>2</v>
      </c>
      <c r="AZ780" s="236">
        <v>2</v>
      </c>
      <c r="BA780" s="236">
        <v>24</v>
      </c>
      <c r="BB780" s="236">
        <v>2</v>
      </c>
      <c r="BC780" s="236">
        <v>2</v>
      </c>
      <c r="BD780" s="236">
        <v>2</v>
      </c>
      <c r="BE780" s="236">
        <v>2</v>
      </c>
      <c r="BF780" s="236">
        <v>2</v>
      </c>
      <c r="BG780" s="236">
        <v>2</v>
      </c>
      <c r="BH780" s="236">
        <v>2</v>
      </c>
      <c r="BI780" s="236">
        <v>2</v>
      </c>
      <c r="BJ780" s="236">
        <v>2</v>
      </c>
      <c r="BK780" s="236">
        <v>2</v>
      </c>
      <c r="BL780" s="236">
        <v>2</v>
      </c>
      <c r="BM780" s="236">
        <v>2</v>
      </c>
      <c r="BN780" s="236">
        <v>24</v>
      </c>
      <c r="BO780" s="236">
        <v>2</v>
      </c>
      <c r="BP780" s="236">
        <v>2</v>
      </c>
      <c r="BQ780" s="236">
        <v>2</v>
      </c>
      <c r="BR780" s="236">
        <v>2</v>
      </c>
      <c r="BS780" s="236">
        <v>2</v>
      </c>
      <c r="BT780" s="236">
        <v>2</v>
      </c>
      <c r="BU780" s="236">
        <v>2</v>
      </c>
      <c r="BV780" s="236">
        <v>2</v>
      </c>
      <c r="BW780" s="236">
        <v>2</v>
      </c>
      <c r="BX780" s="236">
        <v>2</v>
      </c>
      <c r="BY780" s="236">
        <v>2</v>
      </c>
      <c r="BZ780" s="236">
        <v>2</v>
      </c>
      <c r="CA780" s="236">
        <v>24</v>
      </c>
      <c r="CB780" s="236">
        <v>2</v>
      </c>
      <c r="CC780" s="236">
        <v>2</v>
      </c>
      <c r="CD780" s="236">
        <v>2</v>
      </c>
      <c r="CE780" s="236">
        <v>2</v>
      </c>
      <c r="CF780" s="236">
        <v>2</v>
      </c>
      <c r="CG780" s="236">
        <v>2</v>
      </c>
      <c r="CH780" s="236">
        <v>2</v>
      </c>
      <c r="CI780" s="236">
        <v>2</v>
      </c>
      <c r="CJ780" s="236">
        <v>2</v>
      </c>
      <c r="CK780" s="236">
        <v>2</v>
      </c>
      <c r="CL780" s="236">
        <v>2</v>
      </c>
      <c r="CM780" s="236">
        <v>2</v>
      </c>
      <c r="CN780" s="236">
        <v>24</v>
      </c>
      <c r="CO780" s="236">
        <v>2</v>
      </c>
      <c r="CP780" s="236">
        <v>2</v>
      </c>
      <c r="CQ780" s="236">
        <v>2</v>
      </c>
      <c r="CR780" s="236">
        <v>2</v>
      </c>
      <c r="CS780" s="236">
        <v>2</v>
      </c>
      <c r="CT780" s="236">
        <v>2</v>
      </c>
      <c r="CU780" s="236">
        <v>2</v>
      </c>
      <c r="CV780" s="236">
        <v>2</v>
      </c>
      <c r="CW780" s="236">
        <v>2</v>
      </c>
      <c r="CX780" s="236">
        <v>2</v>
      </c>
      <c r="CY780" s="236">
        <v>2</v>
      </c>
      <c r="CZ780" s="236">
        <v>2</v>
      </c>
      <c r="DA780" s="236">
        <v>24</v>
      </c>
    </row>
    <row r="781" spans="1:105">
      <c r="A781" s="242" t="s">
        <v>1818</v>
      </c>
      <c r="B781" s="236">
        <v>0</v>
      </c>
      <c r="C781" s="236">
        <v>0</v>
      </c>
      <c r="D781" s="236">
        <v>0</v>
      </c>
      <c r="E781" s="236">
        <v>0</v>
      </c>
      <c r="F781" s="236">
        <v>0</v>
      </c>
      <c r="G781" s="236">
        <v>0</v>
      </c>
      <c r="H781" s="236">
        <v>0</v>
      </c>
      <c r="I781" s="236">
        <v>0</v>
      </c>
      <c r="J781" s="236">
        <v>0</v>
      </c>
      <c r="K781" s="236">
        <v>0</v>
      </c>
      <c r="L781" s="236">
        <v>0</v>
      </c>
      <c r="M781" s="236">
        <v>0</v>
      </c>
      <c r="N781" s="236">
        <v>0</v>
      </c>
      <c r="O781" s="236">
        <v>0</v>
      </c>
      <c r="P781" s="236">
        <v>0</v>
      </c>
      <c r="Q781" s="236">
        <v>0</v>
      </c>
      <c r="R781" s="236">
        <v>0</v>
      </c>
      <c r="S781" s="236">
        <v>0</v>
      </c>
      <c r="T781" s="236">
        <v>0</v>
      </c>
      <c r="U781" s="236">
        <v>0</v>
      </c>
      <c r="V781" s="236">
        <v>0</v>
      </c>
      <c r="W781" s="236">
        <v>0</v>
      </c>
      <c r="X781" s="236">
        <v>0</v>
      </c>
      <c r="Y781" s="236">
        <v>0</v>
      </c>
      <c r="Z781" s="236">
        <v>0</v>
      </c>
      <c r="AA781" s="236">
        <v>0</v>
      </c>
      <c r="AB781" s="236">
        <v>1.63559997454285E-2</v>
      </c>
      <c r="AC781" s="236">
        <v>1.63559997454285E-2</v>
      </c>
      <c r="AD781" s="236">
        <v>1.63559997454285E-2</v>
      </c>
      <c r="AE781" s="236">
        <v>1.63559997454285E-2</v>
      </c>
      <c r="AF781" s="236">
        <v>1.63559997454285E-2</v>
      </c>
      <c r="AG781" s="236">
        <v>1.63559997454285E-2</v>
      </c>
      <c r="AH781" s="236">
        <v>1.63559997454285E-2</v>
      </c>
      <c r="AI781" s="236">
        <v>1.63559997454285E-2</v>
      </c>
      <c r="AJ781" s="236">
        <v>1.63559997454285E-2</v>
      </c>
      <c r="AK781" s="236">
        <v>1.63559997454285E-2</v>
      </c>
      <c r="AL781" s="236">
        <v>1.63559997454285E-2</v>
      </c>
      <c r="AM781" s="236">
        <v>1.63559997454285E-2</v>
      </c>
      <c r="AN781" s="236">
        <v>1.63559997454285E-2</v>
      </c>
      <c r="AO781" s="236">
        <v>-1655503.4430817401</v>
      </c>
      <c r="AP781" s="236">
        <v>-1655503.4430817401</v>
      </c>
      <c r="AQ781" s="236">
        <v>-1655503.4430817401</v>
      </c>
      <c r="AR781" s="236">
        <v>-1655503.4430817401</v>
      </c>
      <c r="AS781" s="236">
        <v>-1655503.4430817401</v>
      </c>
      <c r="AT781" s="236">
        <v>-1655503.4430817401</v>
      </c>
      <c r="AU781" s="236">
        <v>-1655503.4430817401</v>
      </c>
      <c r="AV781" s="236">
        <v>-1655503.4430817401</v>
      </c>
      <c r="AW781" s="236">
        <v>-1655503.4430817401</v>
      </c>
      <c r="AX781" s="236">
        <v>-1655503.4430817401</v>
      </c>
      <c r="AY781" s="236">
        <v>-1655503.4430817401</v>
      </c>
      <c r="AZ781" s="236">
        <v>-1655503.4430817401</v>
      </c>
      <c r="BA781" s="236">
        <v>-1655503.4430817401</v>
      </c>
      <c r="BB781" s="236">
        <v>-1215395.63314991</v>
      </c>
      <c r="BC781" s="236">
        <v>-1215395.63314991</v>
      </c>
      <c r="BD781" s="236">
        <v>-1215395.63314991</v>
      </c>
      <c r="BE781" s="236">
        <v>-1215395.63314991</v>
      </c>
      <c r="BF781" s="236">
        <v>-1215395.63314991</v>
      </c>
      <c r="BG781" s="236">
        <v>-1215395.63314991</v>
      </c>
      <c r="BH781" s="236">
        <v>-1215395.63314991</v>
      </c>
      <c r="BI781" s="236">
        <v>-1215395.63314991</v>
      </c>
      <c r="BJ781" s="236">
        <v>-1215395.63314991</v>
      </c>
      <c r="BK781" s="236">
        <v>-1215395.63314991</v>
      </c>
      <c r="BL781" s="236">
        <v>-1215395.63314991</v>
      </c>
      <c r="BM781" s="236">
        <v>-1215395.63314991</v>
      </c>
      <c r="BN781" s="236">
        <v>-1215395.63314991</v>
      </c>
      <c r="BO781" s="236">
        <v>-989843.23031700205</v>
      </c>
      <c r="BP781" s="236">
        <v>-989843.23031700205</v>
      </c>
      <c r="BQ781" s="236">
        <v>-989843.23031700205</v>
      </c>
      <c r="BR781" s="236">
        <v>-989843.23031700205</v>
      </c>
      <c r="BS781" s="236">
        <v>-989843.23031700205</v>
      </c>
      <c r="BT781" s="236">
        <v>-989843.23031700205</v>
      </c>
      <c r="BU781" s="236">
        <v>-989843.23031700205</v>
      </c>
      <c r="BV781" s="236">
        <v>-989843.23031700205</v>
      </c>
      <c r="BW781" s="236">
        <v>-989843.23031700205</v>
      </c>
      <c r="BX781" s="236">
        <v>-989843.23031700205</v>
      </c>
      <c r="BY781" s="236">
        <v>-989843.23031700205</v>
      </c>
      <c r="BZ781" s="236">
        <v>-989843.23031700205</v>
      </c>
      <c r="CA781" s="236">
        <v>-989843.23031700205</v>
      </c>
      <c r="CB781" s="236">
        <v>-864367.14007150906</v>
      </c>
      <c r="CC781" s="236">
        <v>-864367.14007150906</v>
      </c>
      <c r="CD781" s="236">
        <v>-864367.14007150906</v>
      </c>
      <c r="CE781" s="236">
        <v>-864367.14007150906</v>
      </c>
      <c r="CF781" s="236">
        <v>-864367.14007150906</v>
      </c>
      <c r="CG781" s="236">
        <v>-864367.14007150906</v>
      </c>
      <c r="CH781" s="236">
        <v>-864367.14007150906</v>
      </c>
      <c r="CI781" s="236">
        <v>-864367.14007150906</v>
      </c>
      <c r="CJ781" s="236">
        <v>-864367.14007150906</v>
      </c>
      <c r="CK781" s="236">
        <v>-864367.14007150906</v>
      </c>
      <c r="CL781" s="236">
        <v>-864367.14007150906</v>
      </c>
      <c r="CM781" s="236">
        <v>-864367.14007150906</v>
      </c>
      <c r="CN781" s="236">
        <v>-864367.14007150906</v>
      </c>
      <c r="CO781" s="236">
        <v>-769125.79022229603</v>
      </c>
      <c r="CP781" s="236">
        <v>-769125.79022229603</v>
      </c>
      <c r="CQ781" s="236">
        <v>-769125.79022229603</v>
      </c>
      <c r="CR781" s="236">
        <v>-769125.79022229603</v>
      </c>
      <c r="CS781" s="236">
        <v>-769125.79022229603</v>
      </c>
      <c r="CT781" s="236">
        <v>-769125.79022229603</v>
      </c>
      <c r="CU781" s="236">
        <v>-769125.79022229603</v>
      </c>
      <c r="CV781" s="236">
        <v>-769125.79022229603</v>
      </c>
      <c r="CW781" s="236">
        <v>-769125.79022229603</v>
      </c>
      <c r="CX781" s="236">
        <v>-769125.79022229603</v>
      </c>
      <c r="CY781" s="236">
        <v>-769125.79022229603</v>
      </c>
      <c r="CZ781" s="236">
        <v>-769125.79022229603</v>
      </c>
      <c r="DA781" s="236">
        <v>-769125.79022229603</v>
      </c>
    </row>
    <row r="782" spans="1:105">
      <c r="A782" s="242" t="s">
        <v>1728</v>
      </c>
      <c r="B782" s="236">
        <v>0</v>
      </c>
      <c r="C782" s="236">
        <v>0</v>
      </c>
      <c r="D782" s="236">
        <v>0</v>
      </c>
      <c r="E782" s="236">
        <v>0</v>
      </c>
      <c r="F782" s="236">
        <v>0</v>
      </c>
      <c r="G782" s="236">
        <v>0</v>
      </c>
      <c r="H782" s="236">
        <v>0</v>
      </c>
      <c r="I782" s="236">
        <v>0</v>
      </c>
      <c r="J782" s="236">
        <v>0</v>
      </c>
      <c r="K782" s="236">
        <v>0</v>
      </c>
      <c r="L782" s="236">
        <v>0</v>
      </c>
      <c r="M782" s="236">
        <v>0</v>
      </c>
      <c r="N782" s="236">
        <v>0</v>
      </c>
      <c r="O782" s="236">
        <v>0</v>
      </c>
      <c r="P782" s="236">
        <v>0</v>
      </c>
      <c r="Q782" s="236">
        <v>0</v>
      </c>
      <c r="R782" s="236">
        <v>0</v>
      </c>
      <c r="S782" s="236">
        <v>0</v>
      </c>
      <c r="T782" s="236">
        <v>0</v>
      </c>
      <c r="U782" s="236">
        <v>0</v>
      </c>
      <c r="V782" s="236">
        <v>0</v>
      </c>
      <c r="W782" s="236">
        <v>0</v>
      </c>
      <c r="X782" s="236">
        <v>0</v>
      </c>
      <c r="Y782" s="236">
        <v>0</v>
      </c>
      <c r="Z782" s="236">
        <v>0</v>
      </c>
      <c r="AA782" s="236">
        <v>0</v>
      </c>
      <c r="AB782" s="236">
        <v>0</v>
      </c>
      <c r="AC782" s="236">
        <v>0</v>
      </c>
      <c r="AD782" s="236">
        <v>0</v>
      </c>
      <c r="AE782" s="236">
        <v>0</v>
      </c>
      <c r="AF782" s="236">
        <v>0</v>
      </c>
      <c r="AG782" s="236">
        <v>0</v>
      </c>
      <c r="AH782" s="236">
        <v>0</v>
      </c>
      <c r="AI782" s="236">
        <v>0</v>
      </c>
      <c r="AJ782" s="236">
        <v>0</v>
      </c>
      <c r="AK782" s="236">
        <v>0</v>
      </c>
      <c r="AL782" s="236">
        <v>0</v>
      </c>
      <c r="AM782" s="236">
        <v>0</v>
      </c>
      <c r="AN782" s="236">
        <v>0</v>
      </c>
      <c r="AO782" s="236">
        <v>0</v>
      </c>
      <c r="AP782" s="236">
        <v>0</v>
      </c>
      <c r="AQ782" s="236">
        <v>0</v>
      </c>
      <c r="AR782" s="236">
        <v>0</v>
      </c>
      <c r="AS782" s="236">
        <v>0</v>
      </c>
      <c r="AT782" s="236">
        <v>0</v>
      </c>
      <c r="AU782" s="236">
        <v>0</v>
      </c>
      <c r="AV782" s="236">
        <v>0</v>
      </c>
      <c r="AW782" s="236">
        <v>0</v>
      </c>
      <c r="AX782" s="236">
        <v>0</v>
      </c>
      <c r="AY782" s="236">
        <v>0</v>
      </c>
      <c r="AZ782" s="236">
        <v>0</v>
      </c>
      <c r="BA782" s="236">
        <v>0</v>
      </c>
      <c r="BB782" s="236">
        <v>0</v>
      </c>
      <c r="BC782" s="236">
        <v>0</v>
      </c>
      <c r="BD782" s="236">
        <v>0</v>
      </c>
      <c r="BE782" s="236">
        <v>0</v>
      </c>
      <c r="BF782" s="236">
        <v>0</v>
      </c>
      <c r="BG782" s="236">
        <v>0</v>
      </c>
      <c r="BH782" s="236">
        <v>0</v>
      </c>
      <c r="BI782" s="236">
        <v>0</v>
      </c>
      <c r="BJ782" s="236">
        <v>0</v>
      </c>
      <c r="BK782" s="236">
        <v>0</v>
      </c>
      <c r="BL782" s="236">
        <v>0</v>
      </c>
      <c r="BM782" s="236">
        <v>0</v>
      </c>
      <c r="BN782" s="236">
        <v>0</v>
      </c>
      <c r="BO782" s="236">
        <v>0</v>
      </c>
      <c r="BP782" s="236">
        <v>0</v>
      </c>
      <c r="BQ782" s="236">
        <v>0</v>
      </c>
      <c r="BR782" s="236">
        <v>0</v>
      </c>
      <c r="BS782" s="236">
        <v>0</v>
      </c>
      <c r="BT782" s="236">
        <v>0</v>
      </c>
      <c r="BU782" s="236">
        <v>0</v>
      </c>
      <c r="BV782" s="236">
        <v>0</v>
      </c>
      <c r="BW782" s="236">
        <v>0</v>
      </c>
      <c r="BX782" s="236">
        <v>0</v>
      </c>
      <c r="BY782" s="236">
        <v>0</v>
      </c>
      <c r="BZ782" s="236">
        <v>0</v>
      </c>
      <c r="CA782" s="236">
        <v>0</v>
      </c>
      <c r="CB782" s="236">
        <v>0</v>
      </c>
      <c r="CC782" s="236">
        <v>0</v>
      </c>
      <c r="CD782" s="236">
        <v>0</v>
      </c>
      <c r="CE782" s="236">
        <v>0</v>
      </c>
      <c r="CF782" s="236">
        <v>0</v>
      </c>
      <c r="CG782" s="236">
        <v>0</v>
      </c>
      <c r="CH782" s="236">
        <v>0</v>
      </c>
      <c r="CI782" s="236">
        <v>0</v>
      </c>
      <c r="CJ782" s="236">
        <v>0</v>
      </c>
      <c r="CK782" s="236">
        <v>0</v>
      </c>
      <c r="CL782" s="236">
        <v>0</v>
      </c>
      <c r="CM782" s="236">
        <v>0</v>
      </c>
      <c r="CN782" s="236">
        <v>0</v>
      </c>
      <c r="CO782" s="236">
        <v>0</v>
      </c>
      <c r="CP782" s="236">
        <v>0</v>
      </c>
      <c r="CQ782" s="236">
        <v>0</v>
      </c>
      <c r="CR782" s="236">
        <v>0</v>
      </c>
      <c r="CS782" s="236">
        <v>0</v>
      </c>
      <c r="CT782" s="236">
        <v>0</v>
      </c>
      <c r="CU782" s="236">
        <v>0</v>
      </c>
      <c r="CV782" s="236">
        <v>0</v>
      </c>
      <c r="CW782" s="236">
        <v>0</v>
      </c>
      <c r="CX782" s="236">
        <v>0</v>
      </c>
      <c r="CY782" s="236">
        <v>0</v>
      </c>
      <c r="CZ782" s="236">
        <v>0</v>
      </c>
      <c r="DA782" s="236">
        <v>0</v>
      </c>
    </row>
    <row r="783" spans="1:105">
      <c r="A783" s="242" t="s">
        <v>1819</v>
      </c>
      <c r="B783" s="236">
        <v>0</v>
      </c>
      <c r="C783" s="236">
        <v>0</v>
      </c>
      <c r="D783" s="236">
        <v>0</v>
      </c>
      <c r="E783" s="236">
        <v>0</v>
      </c>
      <c r="F783" s="236">
        <v>0</v>
      </c>
      <c r="G783" s="236">
        <v>0</v>
      </c>
      <c r="H783" s="236">
        <v>0</v>
      </c>
      <c r="I783" s="236">
        <v>0</v>
      </c>
      <c r="J783" s="236">
        <v>0</v>
      </c>
      <c r="K783" s="236">
        <v>0</v>
      </c>
      <c r="L783" s="236">
        <v>0</v>
      </c>
      <c r="M783" s="236">
        <v>0</v>
      </c>
      <c r="N783" s="236">
        <v>0</v>
      </c>
      <c r="O783" s="236">
        <v>0</v>
      </c>
      <c r="P783" s="236">
        <v>0</v>
      </c>
      <c r="Q783" s="236">
        <v>0</v>
      </c>
      <c r="R783" s="236">
        <v>0</v>
      </c>
      <c r="S783" s="236">
        <v>0</v>
      </c>
      <c r="T783" s="236">
        <v>0</v>
      </c>
      <c r="U783" s="236">
        <v>0</v>
      </c>
      <c r="V783" s="236">
        <v>0</v>
      </c>
      <c r="W783" s="236">
        <v>0</v>
      </c>
      <c r="X783" s="236">
        <v>0</v>
      </c>
      <c r="Y783" s="236">
        <v>0</v>
      </c>
      <c r="Z783" s="236">
        <v>0</v>
      </c>
      <c r="AA783" s="236">
        <v>0</v>
      </c>
      <c r="AB783" s="236">
        <v>6340065.4786200598</v>
      </c>
      <c r="AC783" s="236">
        <v>6340065.4786200598</v>
      </c>
      <c r="AD783" s="236">
        <v>6340065.4786200598</v>
      </c>
      <c r="AE783" s="236">
        <v>6340065.4786200598</v>
      </c>
      <c r="AF783" s="236">
        <v>6340065.4786200598</v>
      </c>
      <c r="AG783" s="236">
        <v>6340065.4786200598</v>
      </c>
      <c r="AH783" s="236">
        <v>6340065.4786200598</v>
      </c>
      <c r="AI783" s="236">
        <v>6340065.4786200598</v>
      </c>
      <c r="AJ783" s="236">
        <v>6340065.4786200598</v>
      </c>
      <c r="AK783" s="236">
        <v>6340065.4786200598</v>
      </c>
      <c r="AL783" s="236">
        <v>6340065.4786200598</v>
      </c>
      <c r="AM783" s="236">
        <v>6340065.4786200598</v>
      </c>
      <c r="AN783" s="236">
        <v>6340065.4786200598</v>
      </c>
      <c r="AO783" s="236">
        <v>-1655503.4430817401</v>
      </c>
      <c r="AP783" s="236">
        <v>-1655503.4430817401</v>
      </c>
      <c r="AQ783" s="236">
        <v>-1655503.4430817401</v>
      </c>
      <c r="AR783" s="236">
        <v>-1655503.4430817401</v>
      </c>
      <c r="AS783" s="236">
        <v>-1655503.4430817401</v>
      </c>
      <c r="AT783" s="236">
        <v>-1655503.4430817401</v>
      </c>
      <c r="AU783" s="236">
        <v>-1655503.4430817401</v>
      </c>
      <c r="AV783" s="236">
        <v>-1655503.4430817401</v>
      </c>
      <c r="AW783" s="236">
        <v>-1655503.4430817401</v>
      </c>
      <c r="AX783" s="236">
        <v>-1655503.4430817401</v>
      </c>
      <c r="AY783" s="236">
        <v>-1655503.4430817401</v>
      </c>
      <c r="AZ783" s="236">
        <v>-1655503.4430817401</v>
      </c>
      <c r="BA783" s="236">
        <v>-1655503.4430817401</v>
      </c>
      <c r="BB783" s="236">
        <v>-1215395.63314991</v>
      </c>
      <c r="BC783" s="236">
        <v>-1215395.63314991</v>
      </c>
      <c r="BD783" s="236">
        <v>-1215395.63314991</v>
      </c>
      <c r="BE783" s="236">
        <v>-1215395.63314991</v>
      </c>
      <c r="BF783" s="236">
        <v>-1215395.63314991</v>
      </c>
      <c r="BG783" s="236">
        <v>-1215395.63314991</v>
      </c>
      <c r="BH783" s="236">
        <v>-1215395.63314991</v>
      </c>
      <c r="BI783" s="236">
        <v>-1215395.63314991</v>
      </c>
      <c r="BJ783" s="236">
        <v>-1215395.63314991</v>
      </c>
      <c r="BK783" s="236">
        <v>-1215395.63314991</v>
      </c>
      <c r="BL783" s="236">
        <v>-1215395.63314991</v>
      </c>
      <c r="BM783" s="236">
        <v>-1215395.63314991</v>
      </c>
      <c r="BN783" s="236">
        <v>-1215395.63314991</v>
      </c>
      <c r="BO783" s="236">
        <v>-989843.23031700205</v>
      </c>
      <c r="BP783" s="236">
        <v>-989843.23031700205</v>
      </c>
      <c r="BQ783" s="236">
        <v>-989843.23031700205</v>
      </c>
      <c r="BR783" s="236">
        <v>-989843.23031700205</v>
      </c>
      <c r="BS783" s="236">
        <v>-989843.23031700205</v>
      </c>
      <c r="BT783" s="236">
        <v>-989843.23031700205</v>
      </c>
      <c r="BU783" s="236">
        <v>-989843.23031700205</v>
      </c>
      <c r="BV783" s="236">
        <v>-989843.23031700205</v>
      </c>
      <c r="BW783" s="236">
        <v>-989843.23031700205</v>
      </c>
      <c r="BX783" s="236">
        <v>-989843.23031700205</v>
      </c>
      <c r="BY783" s="236">
        <v>-989843.23031700205</v>
      </c>
      <c r="BZ783" s="236">
        <v>-989843.23031700205</v>
      </c>
      <c r="CA783" s="236">
        <v>-989843.23031700205</v>
      </c>
      <c r="CB783" s="236">
        <v>-864367.14007150906</v>
      </c>
      <c r="CC783" s="236">
        <v>-864367.14007150906</v>
      </c>
      <c r="CD783" s="236">
        <v>-864367.14007150906</v>
      </c>
      <c r="CE783" s="236">
        <v>-864367.14007150906</v>
      </c>
      <c r="CF783" s="236">
        <v>-864367.14007150906</v>
      </c>
      <c r="CG783" s="236">
        <v>-864367.14007150906</v>
      </c>
      <c r="CH783" s="236">
        <v>-864367.14007150906</v>
      </c>
      <c r="CI783" s="236">
        <v>-864367.14007150906</v>
      </c>
      <c r="CJ783" s="236">
        <v>-864367.14007150906</v>
      </c>
      <c r="CK783" s="236">
        <v>-864367.14007150906</v>
      </c>
      <c r="CL783" s="236">
        <v>-864367.14007150906</v>
      </c>
      <c r="CM783" s="236">
        <v>-864367.14007150906</v>
      </c>
      <c r="CN783" s="236">
        <v>-864367.14007150906</v>
      </c>
      <c r="CO783" s="236">
        <v>-769125.79022229603</v>
      </c>
      <c r="CP783" s="236">
        <v>-769125.79022229603</v>
      </c>
      <c r="CQ783" s="236">
        <v>-769125.79022229603</v>
      </c>
      <c r="CR783" s="236">
        <v>-769125.79022229603</v>
      </c>
      <c r="CS783" s="236">
        <v>-769125.79022229603</v>
      </c>
      <c r="CT783" s="236">
        <v>-769125.79022229603</v>
      </c>
      <c r="CU783" s="236">
        <v>-769125.79022229603</v>
      </c>
      <c r="CV783" s="236">
        <v>-769125.79022229603</v>
      </c>
      <c r="CW783" s="236">
        <v>-769125.79022229603</v>
      </c>
      <c r="CX783" s="236">
        <v>-769125.79022229603</v>
      </c>
      <c r="CY783" s="236">
        <v>-769125.79022229603</v>
      </c>
      <c r="CZ783" s="236">
        <v>-769125.79022229603</v>
      </c>
      <c r="DA783" s="236">
        <v>-769125.79022229603</v>
      </c>
    </row>
    <row r="785" spans="1:105" s="250" customFormat="1">
      <c r="A785" s="249" t="s">
        <v>1820</v>
      </c>
      <c r="B785" s="250">
        <v>0.166607228470421</v>
      </c>
      <c r="C785" s="250">
        <v>0.273879497202555</v>
      </c>
      <c r="D785" s="250">
        <v>0.42162272663866501</v>
      </c>
      <c r="E785" s="250">
        <v>0.54331501130695803</v>
      </c>
      <c r="F785" s="250">
        <v>0.76350093160223198</v>
      </c>
      <c r="G785" s="250">
        <v>1.00090405738038</v>
      </c>
      <c r="H785" s="250">
        <v>1.2728447413191399</v>
      </c>
      <c r="I785" s="250">
        <v>1.5159498797202</v>
      </c>
      <c r="J785" s="250">
        <v>1.6283340659062699</v>
      </c>
      <c r="K785" s="250">
        <v>1.7622469421457001</v>
      </c>
      <c r="L785" s="250">
        <v>1.9061561264924001</v>
      </c>
      <c r="M785" s="250">
        <v>2</v>
      </c>
      <c r="N785" s="250">
        <v>2</v>
      </c>
      <c r="O785" s="250">
        <v>0.200418568768675</v>
      </c>
      <c r="P785" s="250">
        <v>0.30823485829173702</v>
      </c>
      <c r="Q785" s="250">
        <v>0.449238231801251</v>
      </c>
      <c r="R785" s="250">
        <v>0.55609394616046004</v>
      </c>
      <c r="S785" s="250">
        <v>0.77376050971033505</v>
      </c>
      <c r="T785" s="250">
        <v>1.0084260174199999</v>
      </c>
      <c r="U785" s="250">
        <v>1.24328663366652</v>
      </c>
      <c r="V785" s="250">
        <v>1.4841750684708901</v>
      </c>
      <c r="W785" s="250">
        <v>1.6085154581314201</v>
      </c>
      <c r="X785" s="250">
        <v>1.7380873726427799</v>
      </c>
      <c r="Y785" s="250">
        <v>1.88101493036267</v>
      </c>
      <c r="Z785" s="250">
        <v>2</v>
      </c>
      <c r="AA785" s="250">
        <v>2</v>
      </c>
      <c r="AB785" s="250">
        <v>0.18408700940473599</v>
      </c>
      <c r="AC785" s="250">
        <v>0.29620340240904802</v>
      </c>
      <c r="AD785" s="250">
        <v>0.43694400783415699</v>
      </c>
      <c r="AE785" s="250">
        <v>0.54617513600824397</v>
      </c>
      <c r="AF785" s="250">
        <v>0.75627968477610696</v>
      </c>
      <c r="AG785" s="250">
        <v>0.96865825185564802</v>
      </c>
      <c r="AH785" s="250">
        <v>1.1986319680464901</v>
      </c>
      <c r="AI785" s="250">
        <v>1.43341764201356</v>
      </c>
      <c r="AJ785" s="250">
        <v>1.5622202837567201</v>
      </c>
      <c r="AK785" s="250">
        <v>1.7187469429739901</v>
      </c>
      <c r="AL785" s="250">
        <v>1.86733545076774</v>
      </c>
      <c r="AM785" s="250">
        <v>2</v>
      </c>
      <c r="AN785" s="250">
        <v>2</v>
      </c>
      <c r="AO785" s="250">
        <v>0.189915009603775</v>
      </c>
      <c r="AP785" s="250">
        <v>0.30714635856851003</v>
      </c>
      <c r="AQ785" s="250">
        <v>0.45210435623466</v>
      </c>
      <c r="AR785" s="250">
        <v>0.56903080149067098</v>
      </c>
      <c r="AS785" s="250">
        <v>0.75826153882263103</v>
      </c>
      <c r="AT785" s="250">
        <v>0.94642343193046297</v>
      </c>
      <c r="AU785" s="250">
        <v>1.1625160343390999</v>
      </c>
      <c r="AV785" s="250">
        <v>1.38118611951604</v>
      </c>
      <c r="AW785" s="250">
        <v>1.5849245539108401</v>
      </c>
      <c r="AX785" s="250">
        <v>1.72854956189416</v>
      </c>
      <c r="AY785" s="250">
        <v>1.8579157261113699</v>
      </c>
      <c r="AZ785" s="250">
        <v>2</v>
      </c>
      <c r="BA785" s="250">
        <v>2</v>
      </c>
      <c r="BB785" s="250">
        <v>0.112288556945752</v>
      </c>
      <c r="BC785" s="250">
        <v>0.21171145114232101</v>
      </c>
      <c r="BD785" s="250">
        <v>0.33007781588009</v>
      </c>
      <c r="BE785" s="250">
        <v>0.46084280144923201</v>
      </c>
      <c r="BF785" s="250">
        <v>0.64577760614406399</v>
      </c>
      <c r="BG785" s="250">
        <v>0.85883081232569503</v>
      </c>
      <c r="BH785" s="250">
        <v>1.10545600122842</v>
      </c>
      <c r="BI785" s="250">
        <v>1.35575126870139</v>
      </c>
      <c r="BJ785" s="250">
        <v>1.5708522358432999</v>
      </c>
      <c r="BK785" s="250">
        <v>1.75446107589314</v>
      </c>
      <c r="BL785" s="250">
        <v>1.8678865436794401</v>
      </c>
      <c r="BM785" s="250">
        <v>1.99999999999999</v>
      </c>
      <c r="BN785" s="250">
        <v>1.99999999999999</v>
      </c>
      <c r="BO785" s="250">
        <v>0.105832537649713</v>
      </c>
      <c r="BP785" s="250">
        <v>0.19529385550577499</v>
      </c>
      <c r="BQ785" s="250">
        <v>0.30772835218223699</v>
      </c>
      <c r="BR785" s="250">
        <v>0.43604494350603601</v>
      </c>
      <c r="BS785" s="250">
        <v>0.62557284417318004</v>
      </c>
      <c r="BT785" s="250">
        <v>0.84445810555362799</v>
      </c>
      <c r="BU785" s="250">
        <v>1.0965898236084599</v>
      </c>
      <c r="BV785" s="250">
        <v>1.3544301357272901</v>
      </c>
      <c r="BW785" s="250">
        <v>1.57669954966677</v>
      </c>
      <c r="BX785" s="250">
        <v>1.76303461385098</v>
      </c>
      <c r="BY785" s="250">
        <v>1.87331140330112</v>
      </c>
      <c r="BZ785" s="250">
        <v>2</v>
      </c>
      <c r="CA785" s="250">
        <v>2</v>
      </c>
      <c r="CB785" s="250">
        <v>0.10675666611517701</v>
      </c>
      <c r="CC785" s="250">
        <v>0.19495195328428699</v>
      </c>
      <c r="CD785" s="250">
        <v>0.30786827752232199</v>
      </c>
      <c r="CE785" s="250">
        <v>0.43794433933412202</v>
      </c>
      <c r="CF785" s="250">
        <v>0.635723218831028</v>
      </c>
      <c r="CG785" s="250">
        <v>0.857349380976409</v>
      </c>
      <c r="CH785" s="250">
        <v>1.1138989148482501</v>
      </c>
      <c r="CI785" s="250">
        <v>1.3766996672807199</v>
      </c>
      <c r="CJ785" s="250">
        <v>1.6000078946934799</v>
      </c>
      <c r="CK785" s="250">
        <v>1.7831955228136001</v>
      </c>
      <c r="CL785" s="250">
        <v>1.8823501990790601</v>
      </c>
      <c r="CM785" s="250">
        <v>2</v>
      </c>
      <c r="CN785" s="250">
        <v>2</v>
      </c>
      <c r="CO785" s="250">
        <v>8.9745506470166894E-2</v>
      </c>
      <c r="CP785" s="250">
        <v>0.171352231058504</v>
      </c>
      <c r="CQ785" s="250">
        <v>0.270267742129779</v>
      </c>
      <c r="CR785" s="250">
        <v>0.39024430199875398</v>
      </c>
      <c r="CS785" s="250">
        <v>0.58599626357605705</v>
      </c>
      <c r="CT785" s="250">
        <v>0.81675688815665703</v>
      </c>
      <c r="CU785" s="250">
        <v>1.0873946191160699</v>
      </c>
      <c r="CV785" s="250">
        <v>1.3641237919137199</v>
      </c>
      <c r="CW785" s="250">
        <v>1.59687705526023</v>
      </c>
      <c r="CX785" s="250">
        <v>1.7853598805189801</v>
      </c>
      <c r="CY785" s="250">
        <v>1.88152942988529</v>
      </c>
      <c r="CZ785" s="250">
        <v>2</v>
      </c>
      <c r="DA785" s="250">
        <v>2</v>
      </c>
    </row>
    <row r="786" spans="1:105">
      <c r="A786" s="242" t="s">
        <v>1821</v>
      </c>
      <c r="B786" s="236">
        <v>0</v>
      </c>
      <c r="C786" s="236">
        <v>0</v>
      </c>
      <c r="D786" s="236">
        <v>0</v>
      </c>
      <c r="E786" s="236">
        <v>0</v>
      </c>
      <c r="F786" s="236">
        <v>0</v>
      </c>
      <c r="G786" s="236">
        <v>0</v>
      </c>
      <c r="H786" s="236">
        <v>0</v>
      </c>
      <c r="I786" s="236">
        <v>0</v>
      </c>
      <c r="J786" s="236">
        <v>0</v>
      </c>
      <c r="K786" s="236">
        <v>0</v>
      </c>
      <c r="L786" s="236">
        <v>0</v>
      </c>
      <c r="M786" s="236">
        <v>0</v>
      </c>
      <c r="N786" s="236">
        <v>0</v>
      </c>
      <c r="O786" s="236">
        <v>0</v>
      </c>
      <c r="P786" s="236">
        <v>0</v>
      </c>
      <c r="Q786" s="236">
        <v>0</v>
      </c>
      <c r="R786" s="236">
        <v>0</v>
      </c>
      <c r="S786" s="236">
        <v>0</v>
      </c>
      <c r="T786" s="236">
        <v>0</v>
      </c>
      <c r="U786" s="236">
        <v>0</v>
      </c>
      <c r="V786" s="236">
        <v>0</v>
      </c>
      <c r="W786" s="236">
        <v>0</v>
      </c>
      <c r="X786" s="236">
        <v>0</v>
      </c>
      <c r="Y786" s="236">
        <v>0</v>
      </c>
      <c r="Z786" s="236">
        <v>0</v>
      </c>
      <c r="AA786" s="236">
        <v>0</v>
      </c>
      <c r="AB786" s="236">
        <v>583561.84669468901</v>
      </c>
      <c r="AC786" s="236">
        <v>938974.48313170695</v>
      </c>
      <c r="AD786" s="236">
        <v>1385126.81007961</v>
      </c>
      <c r="AE786" s="236">
        <v>1731393.0625432399</v>
      </c>
      <c r="AF786" s="236">
        <v>2397431.3608153299</v>
      </c>
      <c r="AG786" s="236">
        <v>3070678.3715852201</v>
      </c>
      <c r="AH786" s="236">
        <v>3799702.58109101</v>
      </c>
      <c r="AI786" s="236">
        <v>4543980.8542875703</v>
      </c>
      <c r="AJ786" s="236">
        <v>4952289.4455230301</v>
      </c>
      <c r="AK786" s="236">
        <v>5448484.0798165798</v>
      </c>
      <c r="AL786" s="236">
        <v>5919514.5142080002</v>
      </c>
      <c r="AM786" s="236">
        <v>6340065.4786200598</v>
      </c>
      <c r="AN786" s="236">
        <v>6340065.4786200598</v>
      </c>
      <c r="AO786" s="236">
        <v>-157202.47614597599</v>
      </c>
      <c r="AP786" s="236">
        <v>-254240.92707009299</v>
      </c>
      <c r="AQ786" s="236">
        <v>-374230.15918936703</v>
      </c>
      <c r="AR786" s="236">
        <v>-471016.22554368398</v>
      </c>
      <c r="AS786" s="236">
        <v>-627652.29413866205</v>
      </c>
      <c r="AT786" s="236">
        <v>-783403.62508705899</v>
      </c>
      <c r="AU786" s="236">
        <v>-962274.648743061</v>
      </c>
      <c r="AV786" s="236">
        <v>-1143279.1881977499</v>
      </c>
      <c r="AW786" s="236">
        <v>-1311924.0280120899</v>
      </c>
      <c r="AX786" s="236">
        <v>-1430809.8756266099</v>
      </c>
      <c r="AY786" s="236">
        <v>-1537892.9407665399</v>
      </c>
      <c r="AZ786" s="236">
        <v>-1655503.4430817401</v>
      </c>
      <c r="BA786" s="236">
        <v>-1655503.4430817401</v>
      </c>
      <c r="BB786" s="236">
        <v>-68237.510882286806</v>
      </c>
      <c r="BC786" s="236">
        <v>-128656.58660310401</v>
      </c>
      <c r="BD786" s="236">
        <v>-200587.56801016201</v>
      </c>
      <c r="BE786" s="236">
        <v>-280053.164224985</v>
      </c>
      <c r="BF786" s="236">
        <v>-392437.64124675101</v>
      </c>
      <c r="BG786" s="236">
        <v>-521909.60945762298</v>
      </c>
      <c r="BH786" s="236">
        <v>-671783.19826619502</v>
      </c>
      <c r="BI786" s="236">
        <v>-823887.08580856898</v>
      </c>
      <c r="BJ786" s="236">
        <v>-954603.47388386703</v>
      </c>
      <c r="BK786" s="236">
        <v>-1066182.16508601</v>
      </c>
      <c r="BL786" s="236">
        <v>-1135110.5742037401</v>
      </c>
      <c r="BM786" s="236">
        <v>-1215395.63314991</v>
      </c>
      <c r="BN786" s="236">
        <v>-1215395.63314991</v>
      </c>
      <c r="BO786" s="236">
        <v>-52378.810469918899</v>
      </c>
      <c r="BP786" s="236">
        <v>-96655.150397449295</v>
      </c>
      <c r="BQ786" s="236">
        <v>-152301.41309209701</v>
      </c>
      <c r="BR786" s="236">
        <v>-215808.06772170399</v>
      </c>
      <c r="BS786" s="236">
        <v>-309609.52243748697</v>
      </c>
      <c r="BT786" s="236">
        <v>-417940.56953428901</v>
      </c>
      <c r="BU786" s="236">
        <v>-542726.00666667498</v>
      </c>
      <c r="BV786" s="236">
        <v>-670336.75039349799</v>
      </c>
      <c r="BW786" s="236">
        <v>-780342.68774075899</v>
      </c>
      <c r="BX786" s="236">
        <v>-872563.93866747303</v>
      </c>
      <c r="BY786" s="236">
        <v>-927142.30541663198</v>
      </c>
      <c r="BZ786" s="236">
        <v>-989843.23031700205</v>
      </c>
      <c r="CA786" s="236">
        <v>-989843.23031700205</v>
      </c>
      <c r="CB786" s="236">
        <v>-46138.477086772698</v>
      </c>
      <c r="CC786" s="236">
        <v>-84255.031155846998</v>
      </c>
      <c r="CD786" s="236">
        <v>-133055.61128035499</v>
      </c>
      <c r="CE786" s="236">
        <v>-189272.34805037099</v>
      </c>
      <c r="CF786" s="236">
        <v>-274749.13026901498</v>
      </c>
      <c r="CG786" s="236">
        <v>-370532.31623832899</v>
      </c>
      <c r="CH786" s="236">
        <v>-481408.80967807397</v>
      </c>
      <c r="CI786" s="236">
        <v>-594986.97707241902</v>
      </c>
      <c r="CJ786" s="236">
        <v>-691497.12401402299</v>
      </c>
      <c r="CK786" s="236">
        <v>-770667.80712135904</v>
      </c>
      <c r="CL786" s="236">
        <v>-813520.82909550203</v>
      </c>
      <c r="CM786" s="236">
        <v>-864367.14007150999</v>
      </c>
      <c r="CN786" s="236">
        <v>-864367.14007150999</v>
      </c>
      <c r="CO786" s="236">
        <v>-34512.791791383599</v>
      </c>
      <c r="CP786" s="236">
        <v>-65895.710059612902</v>
      </c>
      <c r="CQ786" s="236">
        <v>-103934.945368581</v>
      </c>
      <c r="CR786" s="236">
        <v>-150073.47857727</v>
      </c>
      <c r="CS786" s="236">
        <v>-225352.419645124</v>
      </c>
      <c r="CT786" s="236">
        <v>-314094.39351149602</v>
      </c>
      <c r="CU786" s="236">
        <v>-418171.62285556202</v>
      </c>
      <c r="CV786" s="236">
        <v>-524591.39470833901</v>
      </c>
      <c r="CW786" s="236">
        <v>-614099.66350744094</v>
      </c>
      <c r="CX786" s="236">
        <v>-686583.16446767305</v>
      </c>
      <c r="CY786" s="236">
        <v>-723566.40479351697</v>
      </c>
      <c r="CZ786" s="236">
        <v>-769125.79022229603</v>
      </c>
      <c r="DA786" s="236">
        <v>-769125.79022229603</v>
      </c>
    </row>
    <row r="788" spans="1:105">
      <c r="A788" s="242" t="s">
        <v>1708</v>
      </c>
      <c r="B788" s="236">
        <v>2</v>
      </c>
      <c r="C788" s="236">
        <v>0</v>
      </c>
      <c r="D788" s="236">
        <v>0</v>
      </c>
      <c r="E788" s="236">
        <v>0</v>
      </c>
      <c r="F788" s="236">
        <v>0</v>
      </c>
      <c r="G788" s="236">
        <v>0</v>
      </c>
      <c r="H788" s="236">
        <v>0</v>
      </c>
      <c r="I788" s="236">
        <v>0</v>
      </c>
      <c r="J788" s="236">
        <v>0</v>
      </c>
      <c r="K788" s="236">
        <v>0</v>
      </c>
      <c r="L788" s="236">
        <v>0</v>
      </c>
      <c r="M788" s="236">
        <v>0</v>
      </c>
      <c r="N788" s="236">
        <v>2</v>
      </c>
      <c r="O788" s="236">
        <v>2</v>
      </c>
      <c r="P788" s="236">
        <v>0</v>
      </c>
      <c r="Q788" s="236">
        <v>0</v>
      </c>
      <c r="R788" s="236">
        <v>0</v>
      </c>
      <c r="S788" s="236">
        <v>0</v>
      </c>
      <c r="T788" s="236">
        <v>0</v>
      </c>
      <c r="U788" s="236">
        <v>0</v>
      </c>
      <c r="V788" s="236">
        <v>0</v>
      </c>
      <c r="W788" s="236">
        <v>0</v>
      </c>
      <c r="X788" s="236">
        <v>0</v>
      </c>
      <c r="Y788" s="236">
        <v>0</v>
      </c>
      <c r="Z788" s="236">
        <v>0</v>
      </c>
      <c r="AA788" s="236">
        <v>2</v>
      </c>
      <c r="AB788" s="236">
        <v>2</v>
      </c>
      <c r="AC788" s="236">
        <v>0</v>
      </c>
      <c r="AD788" s="236">
        <v>0</v>
      </c>
      <c r="AE788" s="236">
        <v>0</v>
      </c>
      <c r="AF788" s="236">
        <v>0</v>
      </c>
      <c r="AG788" s="236">
        <v>0</v>
      </c>
      <c r="AH788" s="236">
        <v>0</v>
      </c>
      <c r="AI788" s="236">
        <v>0</v>
      </c>
      <c r="AJ788" s="236">
        <v>0</v>
      </c>
      <c r="AK788" s="236">
        <v>0</v>
      </c>
      <c r="AL788" s="236">
        <v>0</v>
      </c>
      <c r="AM788" s="236">
        <v>0</v>
      </c>
      <c r="AN788" s="236">
        <v>2</v>
      </c>
      <c r="AO788" s="236">
        <v>2</v>
      </c>
      <c r="AP788" s="236">
        <v>0</v>
      </c>
      <c r="AQ788" s="236">
        <v>0</v>
      </c>
      <c r="AR788" s="236">
        <v>0</v>
      </c>
      <c r="AS788" s="236">
        <v>0</v>
      </c>
      <c r="AT788" s="236">
        <v>0</v>
      </c>
      <c r="AU788" s="236">
        <v>0</v>
      </c>
      <c r="AV788" s="236">
        <v>0</v>
      </c>
      <c r="AW788" s="236">
        <v>0</v>
      </c>
      <c r="AX788" s="236">
        <v>0</v>
      </c>
      <c r="AY788" s="236">
        <v>0</v>
      </c>
      <c r="AZ788" s="236">
        <v>0</v>
      </c>
      <c r="BA788" s="236">
        <v>2</v>
      </c>
      <c r="BB788" s="236">
        <v>2</v>
      </c>
      <c r="BC788" s="236">
        <v>0</v>
      </c>
      <c r="BD788" s="236">
        <v>0</v>
      </c>
      <c r="BE788" s="236">
        <v>0</v>
      </c>
      <c r="BF788" s="236">
        <v>0</v>
      </c>
      <c r="BG788" s="236">
        <v>0</v>
      </c>
      <c r="BH788" s="236">
        <v>0</v>
      </c>
      <c r="BI788" s="236">
        <v>0</v>
      </c>
      <c r="BJ788" s="236">
        <v>0</v>
      </c>
      <c r="BK788" s="236">
        <v>0</v>
      </c>
      <c r="BL788" s="236">
        <v>0</v>
      </c>
      <c r="BM788" s="236">
        <v>0</v>
      </c>
      <c r="BN788" s="236">
        <v>2</v>
      </c>
      <c r="BO788" s="236">
        <v>2</v>
      </c>
      <c r="BP788" s="236">
        <v>0</v>
      </c>
      <c r="BQ788" s="236">
        <v>0</v>
      </c>
      <c r="BR788" s="236">
        <v>0</v>
      </c>
      <c r="BS788" s="236">
        <v>0</v>
      </c>
      <c r="BT788" s="236">
        <v>0</v>
      </c>
      <c r="BU788" s="236">
        <v>0</v>
      </c>
      <c r="BV788" s="236">
        <v>0</v>
      </c>
      <c r="BW788" s="236">
        <v>0</v>
      </c>
      <c r="BX788" s="236">
        <v>0</v>
      </c>
      <c r="BY788" s="236">
        <v>0</v>
      </c>
      <c r="BZ788" s="236">
        <v>0</v>
      </c>
      <c r="CA788" s="236">
        <v>2</v>
      </c>
      <c r="CB788" s="236">
        <v>2</v>
      </c>
      <c r="CC788" s="236">
        <v>0</v>
      </c>
      <c r="CD788" s="236">
        <v>0</v>
      </c>
      <c r="CE788" s="236">
        <v>0</v>
      </c>
      <c r="CF788" s="236">
        <v>0</v>
      </c>
      <c r="CG788" s="236">
        <v>0</v>
      </c>
      <c r="CH788" s="236">
        <v>0</v>
      </c>
      <c r="CI788" s="236">
        <v>0</v>
      </c>
      <c r="CJ788" s="236">
        <v>0</v>
      </c>
      <c r="CK788" s="236">
        <v>0</v>
      </c>
      <c r="CL788" s="236">
        <v>0</v>
      </c>
      <c r="CM788" s="236">
        <v>0</v>
      </c>
      <c r="CN788" s="236">
        <v>2</v>
      </c>
      <c r="CO788" s="236">
        <v>2</v>
      </c>
      <c r="CP788" s="236">
        <v>0</v>
      </c>
      <c r="CQ788" s="236">
        <v>0</v>
      </c>
      <c r="CR788" s="236">
        <v>0</v>
      </c>
      <c r="CS788" s="236">
        <v>0</v>
      </c>
      <c r="CT788" s="236">
        <v>0</v>
      </c>
      <c r="CU788" s="236">
        <v>0</v>
      </c>
      <c r="CV788" s="236">
        <v>0</v>
      </c>
      <c r="CW788" s="236">
        <v>0</v>
      </c>
      <c r="CX788" s="236">
        <v>0</v>
      </c>
      <c r="CY788" s="236">
        <v>0</v>
      </c>
      <c r="CZ788" s="236">
        <v>0</v>
      </c>
      <c r="DA788" s="236">
        <v>2</v>
      </c>
    </row>
    <row r="789" spans="1:105">
      <c r="A789" s="242" t="s">
        <v>1822</v>
      </c>
      <c r="B789" s="236">
        <v>0</v>
      </c>
      <c r="C789" s="236">
        <v>0</v>
      </c>
      <c r="D789" s="236">
        <v>0</v>
      </c>
      <c r="E789" s="236">
        <v>0</v>
      </c>
      <c r="F789" s="236">
        <v>0</v>
      </c>
      <c r="G789" s="236">
        <v>0</v>
      </c>
      <c r="H789" s="236">
        <v>0</v>
      </c>
      <c r="I789" s="236">
        <v>0</v>
      </c>
      <c r="J789" s="236">
        <v>0</v>
      </c>
      <c r="K789" s="236">
        <v>0</v>
      </c>
      <c r="L789" s="236">
        <v>0</v>
      </c>
      <c r="M789" s="236">
        <v>0</v>
      </c>
      <c r="N789" s="236">
        <v>0</v>
      </c>
      <c r="O789" s="236">
        <v>0</v>
      </c>
      <c r="P789" s="236">
        <v>0</v>
      </c>
      <c r="Q789" s="236">
        <v>0</v>
      </c>
      <c r="R789" s="236">
        <v>0</v>
      </c>
      <c r="S789" s="236">
        <v>0</v>
      </c>
      <c r="T789" s="236">
        <v>0</v>
      </c>
      <c r="U789" s="236">
        <v>0</v>
      </c>
      <c r="V789" s="236">
        <v>0</v>
      </c>
      <c r="W789" s="236">
        <v>0</v>
      </c>
      <c r="X789" s="236">
        <v>0</v>
      </c>
      <c r="Y789" s="236">
        <v>0</v>
      </c>
      <c r="Z789" s="236">
        <v>0</v>
      </c>
      <c r="AA789" s="236">
        <v>0</v>
      </c>
      <c r="AB789" s="236">
        <v>0</v>
      </c>
      <c r="AC789" s="236">
        <v>0</v>
      </c>
      <c r="AD789" s="236">
        <v>0</v>
      </c>
      <c r="AE789" s="236">
        <v>0</v>
      </c>
      <c r="AF789" s="236">
        <v>0</v>
      </c>
      <c r="AG789" s="236">
        <v>0</v>
      </c>
      <c r="AH789" s="236">
        <v>0</v>
      </c>
      <c r="AI789" s="236">
        <v>0</v>
      </c>
      <c r="AJ789" s="236">
        <v>0</v>
      </c>
      <c r="AK789" s="236">
        <v>0</v>
      </c>
      <c r="AL789" s="236">
        <v>0</v>
      </c>
      <c r="AM789" s="236">
        <v>0</v>
      </c>
      <c r="AN789" s="236">
        <v>0</v>
      </c>
      <c r="AO789" s="236">
        <v>0</v>
      </c>
      <c r="AP789" s="236">
        <v>0</v>
      </c>
      <c r="AQ789" s="236">
        <v>0</v>
      </c>
      <c r="AR789" s="236">
        <v>0</v>
      </c>
      <c r="AS789" s="236">
        <v>0</v>
      </c>
      <c r="AT789" s="236">
        <v>0</v>
      </c>
      <c r="AU789" s="236">
        <v>0</v>
      </c>
      <c r="AV789" s="236">
        <v>0</v>
      </c>
      <c r="AW789" s="236">
        <v>0</v>
      </c>
      <c r="AX789" s="236">
        <v>0</v>
      </c>
      <c r="AY789" s="236">
        <v>0</v>
      </c>
      <c r="AZ789" s="236">
        <v>0</v>
      </c>
      <c r="BA789" s="236">
        <v>0</v>
      </c>
      <c r="BB789" s="236">
        <v>0</v>
      </c>
      <c r="BC789" s="236">
        <v>0</v>
      </c>
      <c r="BD789" s="236">
        <v>0</v>
      </c>
      <c r="BE789" s="236">
        <v>0</v>
      </c>
      <c r="BF789" s="236">
        <v>0</v>
      </c>
      <c r="BG789" s="236">
        <v>0</v>
      </c>
      <c r="BH789" s="236">
        <v>0</v>
      </c>
      <c r="BI789" s="236">
        <v>0</v>
      </c>
      <c r="BJ789" s="236">
        <v>0</v>
      </c>
      <c r="BK789" s="236">
        <v>0</v>
      </c>
      <c r="BL789" s="236">
        <v>0</v>
      </c>
      <c r="BM789" s="236">
        <v>0</v>
      </c>
      <c r="BN789" s="236">
        <v>0</v>
      </c>
      <c r="BO789" s="236">
        <v>0</v>
      </c>
      <c r="BP789" s="236">
        <v>0</v>
      </c>
      <c r="BQ789" s="236">
        <v>0</v>
      </c>
      <c r="BR789" s="236">
        <v>0</v>
      </c>
      <c r="BS789" s="236">
        <v>0</v>
      </c>
      <c r="BT789" s="236">
        <v>0</v>
      </c>
      <c r="BU789" s="236">
        <v>0</v>
      </c>
      <c r="BV789" s="236">
        <v>0</v>
      </c>
      <c r="BW789" s="236">
        <v>0</v>
      </c>
      <c r="BX789" s="236">
        <v>0</v>
      </c>
      <c r="BY789" s="236">
        <v>0</v>
      </c>
      <c r="BZ789" s="236">
        <v>0</v>
      </c>
      <c r="CA789" s="236">
        <v>0</v>
      </c>
      <c r="CB789" s="236">
        <v>0</v>
      </c>
      <c r="CC789" s="236">
        <v>0</v>
      </c>
      <c r="CD789" s="236">
        <v>0</v>
      </c>
      <c r="CE789" s="236">
        <v>0</v>
      </c>
      <c r="CF789" s="236">
        <v>0</v>
      </c>
      <c r="CG789" s="236">
        <v>0</v>
      </c>
      <c r="CH789" s="236">
        <v>0</v>
      </c>
      <c r="CI789" s="236">
        <v>0</v>
      </c>
      <c r="CJ789" s="236">
        <v>0</v>
      </c>
      <c r="CK789" s="236">
        <v>0</v>
      </c>
      <c r="CL789" s="236">
        <v>0</v>
      </c>
      <c r="CM789" s="236">
        <v>0</v>
      </c>
      <c r="CN789" s="236">
        <v>0</v>
      </c>
      <c r="CO789" s="236">
        <v>0</v>
      </c>
      <c r="CP789" s="236">
        <v>0</v>
      </c>
      <c r="CQ789" s="236">
        <v>0</v>
      </c>
      <c r="CR789" s="236">
        <v>0</v>
      </c>
      <c r="CS789" s="236">
        <v>0</v>
      </c>
      <c r="CT789" s="236">
        <v>0</v>
      </c>
      <c r="CU789" s="236">
        <v>0</v>
      </c>
      <c r="CV789" s="236">
        <v>0</v>
      </c>
      <c r="CW789" s="236">
        <v>0</v>
      </c>
      <c r="CX789" s="236">
        <v>0</v>
      </c>
      <c r="CY789" s="236">
        <v>0</v>
      </c>
      <c r="CZ789" s="236">
        <v>0</v>
      </c>
      <c r="DA789" s="236">
        <v>0</v>
      </c>
    </row>
    <row r="790" spans="1:105">
      <c r="A790" s="242" t="s">
        <v>1823</v>
      </c>
      <c r="B790" s="236">
        <v>0</v>
      </c>
      <c r="C790" s="236">
        <v>0</v>
      </c>
      <c r="D790" s="236">
        <v>0</v>
      </c>
      <c r="E790" s="236">
        <v>0</v>
      </c>
      <c r="F790" s="236">
        <v>0</v>
      </c>
      <c r="G790" s="236">
        <v>0</v>
      </c>
      <c r="H790" s="236">
        <v>0</v>
      </c>
      <c r="I790" s="236">
        <v>0</v>
      </c>
      <c r="J790" s="236">
        <v>0</v>
      </c>
      <c r="K790" s="236">
        <v>0</v>
      </c>
      <c r="L790" s="236">
        <v>0</v>
      </c>
      <c r="M790" s="236">
        <v>0</v>
      </c>
      <c r="N790" s="236">
        <v>0</v>
      </c>
      <c r="O790" s="236">
        <v>0</v>
      </c>
      <c r="P790" s="236">
        <v>0</v>
      </c>
      <c r="Q790" s="236">
        <v>0</v>
      </c>
      <c r="R790" s="236">
        <v>0</v>
      </c>
      <c r="S790" s="236">
        <v>0</v>
      </c>
      <c r="T790" s="236">
        <v>0</v>
      </c>
      <c r="U790" s="236">
        <v>0</v>
      </c>
      <c r="V790" s="236">
        <v>0</v>
      </c>
      <c r="W790" s="236">
        <v>0</v>
      </c>
      <c r="X790" s="236">
        <v>0</v>
      </c>
      <c r="Y790" s="236">
        <v>0</v>
      </c>
      <c r="Z790" s="236">
        <v>0</v>
      </c>
      <c r="AA790" s="236">
        <v>0</v>
      </c>
      <c r="AB790" s="236">
        <v>0</v>
      </c>
      <c r="AC790" s="236">
        <v>0</v>
      </c>
      <c r="AD790" s="236">
        <v>0</v>
      </c>
      <c r="AE790" s="236">
        <v>0</v>
      </c>
      <c r="AF790" s="236">
        <v>0</v>
      </c>
      <c r="AG790" s="236">
        <v>0</v>
      </c>
      <c r="AH790" s="236">
        <v>0</v>
      </c>
      <c r="AI790" s="236">
        <v>0</v>
      </c>
      <c r="AJ790" s="236">
        <v>0</v>
      </c>
      <c r="AK790" s="236">
        <v>0</v>
      </c>
      <c r="AL790" s="236">
        <v>0</v>
      </c>
      <c r="AM790" s="236">
        <v>0</v>
      </c>
      <c r="AN790" s="236">
        <v>0</v>
      </c>
      <c r="AO790" s="236">
        <v>0</v>
      </c>
      <c r="AP790" s="236">
        <v>0</v>
      </c>
      <c r="AQ790" s="236">
        <v>0</v>
      </c>
      <c r="AR790" s="236">
        <v>0</v>
      </c>
      <c r="AS790" s="236">
        <v>0</v>
      </c>
      <c r="AT790" s="236">
        <v>0</v>
      </c>
      <c r="AU790" s="236">
        <v>0</v>
      </c>
      <c r="AV790" s="236">
        <v>0</v>
      </c>
      <c r="AW790" s="236">
        <v>0</v>
      </c>
      <c r="AX790" s="236">
        <v>0</v>
      </c>
      <c r="AY790" s="236">
        <v>0</v>
      </c>
      <c r="AZ790" s="236">
        <v>0</v>
      </c>
      <c r="BA790" s="236">
        <v>0</v>
      </c>
      <c r="BB790" s="236">
        <v>0</v>
      </c>
      <c r="BC790" s="236">
        <v>0</v>
      </c>
      <c r="BD790" s="236">
        <v>0</v>
      </c>
      <c r="BE790" s="236">
        <v>0</v>
      </c>
      <c r="BF790" s="236">
        <v>0</v>
      </c>
      <c r="BG790" s="236">
        <v>0</v>
      </c>
      <c r="BH790" s="236">
        <v>0</v>
      </c>
      <c r="BI790" s="236">
        <v>0</v>
      </c>
      <c r="BJ790" s="236">
        <v>0</v>
      </c>
      <c r="BK790" s="236">
        <v>0</v>
      </c>
      <c r="BL790" s="236">
        <v>0</v>
      </c>
      <c r="BM790" s="236">
        <v>0</v>
      </c>
      <c r="BN790" s="236">
        <v>0</v>
      </c>
      <c r="BO790" s="236">
        <v>0</v>
      </c>
      <c r="BP790" s="236">
        <v>0</v>
      </c>
      <c r="BQ790" s="236">
        <v>0</v>
      </c>
      <c r="BR790" s="236">
        <v>0</v>
      </c>
      <c r="BS790" s="236">
        <v>0</v>
      </c>
      <c r="BT790" s="236">
        <v>0</v>
      </c>
      <c r="BU790" s="236">
        <v>0</v>
      </c>
      <c r="BV790" s="236">
        <v>0</v>
      </c>
      <c r="BW790" s="236">
        <v>0</v>
      </c>
      <c r="BX790" s="236">
        <v>0</v>
      </c>
      <c r="BY790" s="236">
        <v>0</v>
      </c>
      <c r="BZ790" s="236">
        <v>0</v>
      </c>
      <c r="CA790" s="236">
        <v>0</v>
      </c>
      <c r="CB790" s="236">
        <v>0</v>
      </c>
      <c r="CC790" s="236">
        <v>0</v>
      </c>
      <c r="CD790" s="236">
        <v>0</v>
      </c>
      <c r="CE790" s="236">
        <v>0</v>
      </c>
      <c r="CF790" s="236">
        <v>0</v>
      </c>
      <c r="CG790" s="236">
        <v>0</v>
      </c>
      <c r="CH790" s="236">
        <v>0</v>
      </c>
      <c r="CI790" s="236">
        <v>0</v>
      </c>
      <c r="CJ790" s="236">
        <v>0</v>
      </c>
      <c r="CK790" s="236">
        <v>0</v>
      </c>
      <c r="CL790" s="236">
        <v>0</v>
      </c>
      <c r="CM790" s="236">
        <v>0</v>
      </c>
      <c r="CN790" s="236">
        <v>0</v>
      </c>
      <c r="CO790" s="236">
        <v>0</v>
      </c>
      <c r="CP790" s="236">
        <v>0</v>
      </c>
      <c r="CQ790" s="236">
        <v>0</v>
      </c>
      <c r="CR790" s="236">
        <v>0</v>
      </c>
      <c r="CS790" s="236">
        <v>0</v>
      </c>
      <c r="CT790" s="236">
        <v>0</v>
      </c>
      <c r="CU790" s="236">
        <v>0</v>
      </c>
      <c r="CV790" s="236">
        <v>0</v>
      </c>
      <c r="CW790" s="236">
        <v>0</v>
      </c>
      <c r="CX790" s="236">
        <v>0</v>
      </c>
      <c r="CY790" s="236">
        <v>0</v>
      </c>
      <c r="CZ790" s="236">
        <v>0</v>
      </c>
      <c r="DA790" s="236">
        <v>0</v>
      </c>
    </row>
    <row r="791" spans="1:105">
      <c r="A791" s="242" t="s">
        <v>1815</v>
      </c>
      <c r="B791" s="236">
        <v>0</v>
      </c>
      <c r="C791" s="236">
        <v>2</v>
      </c>
      <c r="D791" s="236">
        <v>2</v>
      </c>
      <c r="E791" s="236">
        <v>2</v>
      </c>
      <c r="F791" s="236">
        <v>2</v>
      </c>
      <c r="G791" s="236">
        <v>2</v>
      </c>
      <c r="H791" s="236">
        <v>2</v>
      </c>
      <c r="I791" s="236">
        <v>2</v>
      </c>
      <c r="J791" s="236">
        <v>2</v>
      </c>
      <c r="K791" s="236">
        <v>2</v>
      </c>
      <c r="L791" s="236">
        <v>2</v>
      </c>
      <c r="M791" s="236">
        <v>2</v>
      </c>
      <c r="N791" s="236">
        <v>22</v>
      </c>
      <c r="O791" s="236">
        <v>0</v>
      </c>
      <c r="P791" s="236">
        <v>2</v>
      </c>
      <c r="Q791" s="236">
        <v>2</v>
      </c>
      <c r="R791" s="236">
        <v>2</v>
      </c>
      <c r="S791" s="236">
        <v>2</v>
      </c>
      <c r="T791" s="236">
        <v>2</v>
      </c>
      <c r="U791" s="236">
        <v>2</v>
      </c>
      <c r="V791" s="236">
        <v>2</v>
      </c>
      <c r="W791" s="236">
        <v>2</v>
      </c>
      <c r="X791" s="236">
        <v>2</v>
      </c>
      <c r="Y791" s="236">
        <v>2</v>
      </c>
      <c r="Z791" s="236">
        <v>2</v>
      </c>
      <c r="AA791" s="236">
        <v>22</v>
      </c>
      <c r="AB791" s="236">
        <v>0</v>
      </c>
      <c r="AC791" s="236">
        <v>2</v>
      </c>
      <c r="AD791" s="236">
        <v>2</v>
      </c>
      <c r="AE791" s="236">
        <v>2</v>
      </c>
      <c r="AF791" s="236">
        <v>2</v>
      </c>
      <c r="AG791" s="236">
        <v>2</v>
      </c>
      <c r="AH791" s="236">
        <v>2</v>
      </c>
      <c r="AI791" s="236">
        <v>2</v>
      </c>
      <c r="AJ791" s="236">
        <v>2</v>
      </c>
      <c r="AK791" s="236">
        <v>2</v>
      </c>
      <c r="AL791" s="236">
        <v>2</v>
      </c>
      <c r="AM791" s="236">
        <v>2</v>
      </c>
      <c r="AN791" s="236">
        <v>22</v>
      </c>
      <c r="AO791" s="236">
        <v>0</v>
      </c>
      <c r="AP791" s="236">
        <v>2</v>
      </c>
      <c r="AQ791" s="236">
        <v>2</v>
      </c>
      <c r="AR791" s="236">
        <v>2</v>
      </c>
      <c r="AS791" s="236">
        <v>2</v>
      </c>
      <c r="AT791" s="236">
        <v>2</v>
      </c>
      <c r="AU791" s="236">
        <v>2</v>
      </c>
      <c r="AV791" s="236">
        <v>2</v>
      </c>
      <c r="AW791" s="236">
        <v>2</v>
      </c>
      <c r="AX791" s="236">
        <v>2</v>
      </c>
      <c r="AY791" s="236">
        <v>2</v>
      </c>
      <c r="AZ791" s="236">
        <v>2</v>
      </c>
      <c r="BA791" s="236">
        <v>22</v>
      </c>
      <c r="BB791" s="236">
        <v>0</v>
      </c>
      <c r="BC791" s="236">
        <v>2</v>
      </c>
      <c r="BD791" s="236">
        <v>2</v>
      </c>
      <c r="BE791" s="236">
        <v>2</v>
      </c>
      <c r="BF791" s="236">
        <v>2</v>
      </c>
      <c r="BG791" s="236">
        <v>2</v>
      </c>
      <c r="BH791" s="236">
        <v>2</v>
      </c>
      <c r="BI791" s="236">
        <v>2</v>
      </c>
      <c r="BJ791" s="236">
        <v>2</v>
      </c>
      <c r="BK791" s="236">
        <v>2</v>
      </c>
      <c r="BL791" s="236">
        <v>2</v>
      </c>
      <c r="BM791" s="236">
        <v>2</v>
      </c>
      <c r="BN791" s="236">
        <v>22</v>
      </c>
      <c r="BO791" s="236">
        <v>0</v>
      </c>
      <c r="BP791" s="236">
        <v>2</v>
      </c>
      <c r="BQ791" s="236">
        <v>2</v>
      </c>
      <c r="BR791" s="236">
        <v>2</v>
      </c>
      <c r="BS791" s="236">
        <v>2</v>
      </c>
      <c r="BT791" s="236">
        <v>2</v>
      </c>
      <c r="BU791" s="236">
        <v>2</v>
      </c>
      <c r="BV791" s="236">
        <v>2</v>
      </c>
      <c r="BW791" s="236">
        <v>2</v>
      </c>
      <c r="BX791" s="236">
        <v>2</v>
      </c>
      <c r="BY791" s="236">
        <v>2</v>
      </c>
      <c r="BZ791" s="236">
        <v>2</v>
      </c>
      <c r="CA791" s="236">
        <v>22</v>
      </c>
      <c r="CB791" s="236">
        <v>0</v>
      </c>
      <c r="CC791" s="236">
        <v>2</v>
      </c>
      <c r="CD791" s="236">
        <v>2</v>
      </c>
      <c r="CE791" s="236">
        <v>2</v>
      </c>
      <c r="CF791" s="236">
        <v>2</v>
      </c>
      <c r="CG791" s="236">
        <v>2</v>
      </c>
      <c r="CH791" s="236">
        <v>2</v>
      </c>
      <c r="CI791" s="236">
        <v>2</v>
      </c>
      <c r="CJ791" s="236">
        <v>2</v>
      </c>
      <c r="CK791" s="236">
        <v>2</v>
      </c>
      <c r="CL791" s="236">
        <v>2</v>
      </c>
      <c r="CM791" s="236">
        <v>2</v>
      </c>
      <c r="CN791" s="236">
        <v>22</v>
      </c>
      <c r="CO791" s="236">
        <v>0</v>
      </c>
      <c r="CP791" s="236">
        <v>2</v>
      </c>
      <c r="CQ791" s="236">
        <v>2</v>
      </c>
      <c r="CR791" s="236">
        <v>2</v>
      </c>
      <c r="CS791" s="236">
        <v>2</v>
      </c>
      <c r="CT791" s="236">
        <v>2</v>
      </c>
      <c r="CU791" s="236">
        <v>2</v>
      </c>
      <c r="CV791" s="236">
        <v>2</v>
      </c>
      <c r="CW791" s="236">
        <v>2</v>
      </c>
      <c r="CX791" s="236">
        <v>2</v>
      </c>
      <c r="CY791" s="236">
        <v>2</v>
      </c>
      <c r="CZ791" s="236">
        <v>2</v>
      </c>
      <c r="DA791" s="236">
        <v>22</v>
      </c>
    </row>
    <row r="792" spans="1:105">
      <c r="A792" s="242" t="s">
        <v>1824</v>
      </c>
      <c r="B792" s="236">
        <v>0</v>
      </c>
      <c r="C792" s="236">
        <v>2</v>
      </c>
      <c r="D792" s="236">
        <v>4</v>
      </c>
      <c r="E792" s="236">
        <v>6</v>
      </c>
      <c r="F792" s="236">
        <v>8</v>
      </c>
      <c r="G792" s="236">
        <v>10</v>
      </c>
      <c r="H792" s="236">
        <v>12</v>
      </c>
      <c r="I792" s="236">
        <v>14</v>
      </c>
      <c r="J792" s="236">
        <v>16</v>
      </c>
      <c r="K792" s="236">
        <v>18</v>
      </c>
      <c r="L792" s="236">
        <v>20</v>
      </c>
      <c r="M792" s="236">
        <v>22</v>
      </c>
      <c r="N792" s="236">
        <v>132</v>
      </c>
      <c r="O792" s="236">
        <v>0</v>
      </c>
      <c r="P792" s="236">
        <v>2</v>
      </c>
      <c r="Q792" s="236">
        <v>4</v>
      </c>
      <c r="R792" s="236">
        <v>6</v>
      </c>
      <c r="S792" s="236">
        <v>8</v>
      </c>
      <c r="T792" s="236">
        <v>10</v>
      </c>
      <c r="U792" s="236">
        <v>12</v>
      </c>
      <c r="V792" s="236">
        <v>14</v>
      </c>
      <c r="W792" s="236">
        <v>16</v>
      </c>
      <c r="X792" s="236">
        <v>18</v>
      </c>
      <c r="Y792" s="236">
        <v>20</v>
      </c>
      <c r="Z792" s="236">
        <v>22</v>
      </c>
      <c r="AA792" s="236">
        <v>132</v>
      </c>
      <c r="AB792" s="236">
        <v>0</v>
      </c>
      <c r="AC792" s="236">
        <v>2</v>
      </c>
      <c r="AD792" s="236">
        <v>4</v>
      </c>
      <c r="AE792" s="236">
        <v>6</v>
      </c>
      <c r="AF792" s="236">
        <v>8</v>
      </c>
      <c r="AG792" s="236">
        <v>10</v>
      </c>
      <c r="AH792" s="236">
        <v>12</v>
      </c>
      <c r="AI792" s="236">
        <v>14</v>
      </c>
      <c r="AJ792" s="236">
        <v>16</v>
      </c>
      <c r="AK792" s="236">
        <v>18</v>
      </c>
      <c r="AL792" s="236">
        <v>20</v>
      </c>
      <c r="AM792" s="236">
        <v>22</v>
      </c>
      <c r="AN792" s="236">
        <v>132</v>
      </c>
      <c r="AO792" s="236">
        <v>0</v>
      </c>
      <c r="AP792" s="236">
        <v>2</v>
      </c>
      <c r="AQ792" s="236">
        <v>4</v>
      </c>
      <c r="AR792" s="236">
        <v>6</v>
      </c>
      <c r="AS792" s="236">
        <v>8</v>
      </c>
      <c r="AT792" s="236">
        <v>10</v>
      </c>
      <c r="AU792" s="236">
        <v>12</v>
      </c>
      <c r="AV792" s="236">
        <v>14</v>
      </c>
      <c r="AW792" s="236">
        <v>16</v>
      </c>
      <c r="AX792" s="236">
        <v>18</v>
      </c>
      <c r="AY792" s="236">
        <v>20</v>
      </c>
      <c r="AZ792" s="236">
        <v>22</v>
      </c>
      <c r="BA792" s="236">
        <v>132</v>
      </c>
      <c r="BB792" s="236">
        <v>0</v>
      </c>
      <c r="BC792" s="236">
        <v>2</v>
      </c>
      <c r="BD792" s="236">
        <v>4</v>
      </c>
      <c r="BE792" s="236">
        <v>6</v>
      </c>
      <c r="BF792" s="236">
        <v>8</v>
      </c>
      <c r="BG792" s="236">
        <v>10</v>
      </c>
      <c r="BH792" s="236">
        <v>12</v>
      </c>
      <c r="BI792" s="236">
        <v>14</v>
      </c>
      <c r="BJ792" s="236">
        <v>16</v>
      </c>
      <c r="BK792" s="236">
        <v>18</v>
      </c>
      <c r="BL792" s="236">
        <v>20</v>
      </c>
      <c r="BM792" s="236">
        <v>22</v>
      </c>
      <c r="BN792" s="236">
        <v>132</v>
      </c>
      <c r="BO792" s="236">
        <v>0</v>
      </c>
      <c r="BP792" s="236">
        <v>2</v>
      </c>
      <c r="BQ792" s="236">
        <v>4</v>
      </c>
      <c r="BR792" s="236">
        <v>6</v>
      </c>
      <c r="BS792" s="236">
        <v>8</v>
      </c>
      <c r="BT792" s="236">
        <v>10</v>
      </c>
      <c r="BU792" s="236">
        <v>12</v>
      </c>
      <c r="BV792" s="236">
        <v>14</v>
      </c>
      <c r="BW792" s="236">
        <v>16</v>
      </c>
      <c r="BX792" s="236">
        <v>18</v>
      </c>
      <c r="BY792" s="236">
        <v>20</v>
      </c>
      <c r="BZ792" s="236">
        <v>22</v>
      </c>
      <c r="CA792" s="236">
        <v>132</v>
      </c>
      <c r="CB792" s="236">
        <v>0</v>
      </c>
      <c r="CC792" s="236">
        <v>2</v>
      </c>
      <c r="CD792" s="236">
        <v>4</v>
      </c>
      <c r="CE792" s="236">
        <v>6</v>
      </c>
      <c r="CF792" s="236">
        <v>8</v>
      </c>
      <c r="CG792" s="236">
        <v>10</v>
      </c>
      <c r="CH792" s="236">
        <v>12</v>
      </c>
      <c r="CI792" s="236">
        <v>14</v>
      </c>
      <c r="CJ792" s="236">
        <v>16</v>
      </c>
      <c r="CK792" s="236">
        <v>18</v>
      </c>
      <c r="CL792" s="236">
        <v>20</v>
      </c>
      <c r="CM792" s="236">
        <v>22</v>
      </c>
      <c r="CN792" s="236">
        <v>132</v>
      </c>
      <c r="CO792" s="236">
        <v>0</v>
      </c>
      <c r="CP792" s="236">
        <v>2</v>
      </c>
      <c r="CQ792" s="236">
        <v>4</v>
      </c>
      <c r="CR792" s="236">
        <v>6</v>
      </c>
      <c r="CS792" s="236">
        <v>8</v>
      </c>
      <c r="CT792" s="236">
        <v>10</v>
      </c>
      <c r="CU792" s="236">
        <v>12</v>
      </c>
      <c r="CV792" s="236">
        <v>14</v>
      </c>
      <c r="CW792" s="236">
        <v>16</v>
      </c>
      <c r="CX792" s="236">
        <v>18</v>
      </c>
      <c r="CY792" s="236">
        <v>20</v>
      </c>
      <c r="CZ792" s="236">
        <v>22</v>
      </c>
      <c r="DA792" s="236">
        <v>132</v>
      </c>
    </row>
    <row r="793" spans="1:105">
      <c r="A793" s="242" t="s">
        <v>1825</v>
      </c>
      <c r="B793" s="236">
        <v>0</v>
      </c>
      <c r="C793" s="236">
        <v>0</v>
      </c>
      <c r="D793" s="236">
        <v>0</v>
      </c>
      <c r="E793" s="236">
        <v>0</v>
      </c>
      <c r="F793" s="236">
        <v>0</v>
      </c>
      <c r="G793" s="236">
        <v>0</v>
      </c>
      <c r="H793" s="236">
        <v>0</v>
      </c>
      <c r="I793" s="236">
        <v>0</v>
      </c>
      <c r="J793" s="236">
        <v>0</v>
      </c>
      <c r="K793" s="236">
        <v>0</v>
      </c>
      <c r="L793" s="236">
        <v>0</v>
      </c>
      <c r="M793" s="236">
        <v>0</v>
      </c>
      <c r="N793" s="236">
        <v>0</v>
      </c>
      <c r="O793" s="236">
        <v>0</v>
      </c>
      <c r="P793" s="236">
        <v>0</v>
      </c>
      <c r="Q793" s="236">
        <v>0</v>
      </c>
      <c r="R793" s="236">
        <v>0</v>
      </c>
      <c r="S793" s="236">
        <v>0</v>
      </c>
      <c r="T793" s="236">
        <v>0</v>
      </c>
      <c r="U793" s="236">
        <v>0</v>
      </c>
      <c r="V793" s="236">
        <v>0</v>
      </c>
      <c r="W793" s="236">
        <v>0</v>
      </c>
      <c r="X793" s="236">
        <v>0</v>
      </c>
      <c r="Y793" s="236">
        <v>0</v>
      </c>
      <c r="Z793" s="236">
        <v>0</v>
      </c>
      <c r="AA793" s="236">
        <v>0</v>
      </c>
      <c r="AB793" s="236">
        <v>0</v>
      </c>
      <c r="AC793" s="236">
        <v>0</v>
      </c>
      <c r="AD793" s="236">
        <v>0</v>
      </c>
      <c r="AE793" s="236">
        <v>0</v>
      </c>
      <c r="AF793" s="236">
        <v>0</v>
      </c>
      <c r="AG793" s="236">
        <v>0</v>
      </c>
      <c r="AH793" s="236">
        <v>0</v>
      </c>
      <c r="AI793" s="236">
        <v>0</v>
      </c>
      <c r="AJ793" s="236">
        <v>0</v>
      </c>
      <c r="AK793" s="236">
        <v>0</v>
      </c>
      <c r="AL793" s="236">
        <v>2113355.1595400199</v>
      </c>
      <c r="AM793" s="236">
        <v>4226710.3190800399</v>
      </c>
      <c r="AN793" s="236">
        <v>4226710.3190800399</v>
      </c>
      <c r="AO793" s="236">
        <v>0</v>
      </c>
      <c r="AP793" s="236">
        <v>-124743.386396455</v>
      </c>
      <c r="AQ793" s="236">
        <v>-249486.77279291101</v>
      </c>
      <c r="AR793" s="236">
        <v>-374230.15918936703</v>
      </c>
      <c r="AS793" s="236">
        <v>-510621.31448859698</v>
      </c>
      <c r="AT793" s="236">
        <v>-647012.46978782804</v>
      </c>
      <c r="AU793" s="236">
        <v>-783403.62508705899</v>
      </c>
      <c r="AV793" s="236">
        <v>-959577.09272873902</v>
      </c>
      <c r="AW793" s="236">
        <v>-1135750.5603704101</v>
      </c>
      <c r="AX793" s="236">
        <v>-1311924.0280120899</v>
      </c>
      <c r="AY793" s="236">
        <v>-1426450.49970197</v>
      </c>
      <c r="AZ793" s="236">
        <v>-1540976.9713918499</v>
      </c>
      <c r="BA793" s="236">
        <v>-1540976.9713918499</v>
      </c>
      <c r="BB793" s="236">
        <v>0</v>
      </c>
      <c r="BC793" s="236">
        <v>-66862.522670053993</v>
      </c>
      <c r="BD793" s="236">
        <v>-133725.04534010799</v>
      </c>
      <c r="BE793" s="236">
        <v>-200587.56801016201</v>
      </c>
      <c r="BF793" s="236">
        <v>-307694.91515931499</v>
      </c>
      <c r="BG793" s="236">
        <v>-414802.26230846898</v>
      </c>
      <c r="BH793" s="236">
        <v>-521909.60945762298</v>
      </c>
      <c r="BI793" s="236">
        <v>-666140.89759970398</v>
      </c>
      <c r="BJ793" s="236">
        <v>-810372.18574178498</v>
      </c>
      <c r="BK793" s="236">
        <v>-954603.47388386703</v>
      </c>
      <c r="BL793" s="236">
        <v>-1041534.19363921</v>
      </c>
      <c r="BM793" s="236">
        <v>-1128464.9133945601</v>
      </c>
      <c r="BN793" s="236">
        <v>-1128464.9133945601</v>
      </c>
      <c r="BO793" s="236">
        <v>0</v>
      </c>
      <c r="BP793" s="236">
        <v>-50767.137697365702</v>
      </c>
      <c r="BQ793" s="236">
        <v>-101534.275394731</v>
      </c>
      <c r="BR793" s="236">
        <v>-152301.41309209701</v>
      </c>
      <c r="BS793" s="236">
        <v>-240847.798572828</v>
      </c>
      <c r="BT793" s="236">
        <v>-329394.18405355798</v>
      </c>
      <c r="BU793" s="236">
        <v>-417940.56953428901</v>
      </c>
      <c r="BV793" s="236">
        <v>-538741.275603113</v>
      </c>
      <c r="BW793" s="236">
        <v>-659541.981671936</v>
      </c>
      <c r="BX793" s="236">
        <v>-780342.68774075899</v>
      </c>
      <c r="BY793" s="236">
        <v>-850176.20193284005</v>
      </c>
      <c r="BZ793" s="236">
        <v>-920009.71612492099</v>
      </c>
      <c r="CA793" s="236">
        <v>-920009.71612492099</v>
      </c>
      <c r="CB793" s="236">
        <v>0</v>
      </c>
      <c r="CC793" s="236">
        <v>-44351.870426785201</v>
      </c>
      <c r="CD793" s="236">
        <v>-88703.740853570504</v>
      </c>
      <c r="CE793" s="236">
        <v>-133055.61128035499</v>
      </c>
      <c r="CF793" s="236">
        <v>-212214.512933013</v>
      </c>
      <c r="CG793" s="236">
        <v>-291373.41458567098</v>
      </c>
      <c r="CH793" s="236">
        <v>-370532.31623832899</v>
      </c>
      <c r="CI793" s="236">
        <v>-477520.58549689298</v>
      </c>
      <c r="CJ793" s="236">
        <v>-584508.85475545796</v>
      </c>
      <c r="CK793" s="236">
        <v>-691497.12401402299</v>
      </c>
      <c r="CL793" s="236">
        <v>-749120.46269985195</v>
      </c>
      <c r="CM793" s="236">
        <v>-806743.80138568103</v>
      </c>
      <c r="CN793" s="236">
        <v>-806743.80138568103</v>
      </c>
      <c r="CO793" s="236">
        <v>0</v>
      </c>
      <c r="CP793" s="236">
        <v>-34644.981789527097</v>
      </c>
      <c r="CQ793" s="236">
        <v>-69289.963579054194</v>
      </c>
      <c r="CR793" s="236">
        <v>-103934.945368581</v>
      </c>
      <c r="CS793" s="236">
        <v>-173988.09474955301</v>
      </c>
      <c r="CT793" s="236">
        <v>-244041.24413052399</v>
      </c>
      <c r="CU793" s="236">
        <v>-314094.39351149602</v>
      </c>
      <c r="CV793" s="236">
        <v>-414096.15017681097</v>
      </c>
      <c r="CW793" s="236">
        <v>-514097.90684212599</v>
      </c>
      <c r="CX793" s="236">
        <v>-614099.66350744094</v>
      </c>
      <c r="CY793" s="236">
        <v>-665775.03907905996</v>
      </c>
      <c r="CZ793" s="236">
        <v>-717450.41465067805</v>
      </c>
      <c r="DA793" s="236">
        <v>-717450.41465067805</v>
      </c>
    </row>
    <row r="794" spans="1:105">
      <c r="A794" s="242" t="s">
        <v>1728</v>
      </c>
      <c r="B794" s="236">
        <v>0</v>
      </c>
      <c r="C794" s="236">
        <v>0</v>
      </c>
      <c r="D794" s="236">
        <v>0</v>
      </c>
      <c r="E794" s="236">
        <v>0</v>
      </c>
      <c r="F794" s="236">
        <v>0</v>
      </c>
      <c r="G794" s="236">
        <v>0</v>
      </c>
      <c r="H794" s="236">
        <v>0</v>
      </c>
      <c r="I794" s="236">
        <v>0</v>
      </c>
      <c r="J794" s="236">
        <v>0</v>
      </c>
      <c r="K794" s="236">
        <v>0</v>
      </c>
      <c r="L794" s="236">
        <v>0</v>
      </c>
      <c r="M794" s="236">
        <v>0</v>
      </c>
      <c r="N794" s="236">
        <v>0</v>
      </c>
      <c r="O794" s="236">
        <v>0</v>
      </c>
      <c r="P794" s="236">
        <v>0</v>
      </c>
      <c r="Q794" s="236">
        <v>0</v>
      </c>
      <c r="R794" s="236">
        <v>0</v>
      </c>
      <c r="S794" s="236">
        <v>0</v>
      </c>
      <c r="T794" s="236">
        <v>0</v>
      </c>
      <c r="U794" s="236">
        <v>0</v>
      </c>
      <c r="V794" s="236">
        <v>0</v>
      </c>
      <c r="W794" s="236">
        <v>0</v>
      </c>
      <c r="X794" s="236">
        <v>0</v>
      </c>
      <c r="Y794" s="236">
        <v>0</v>
      </c>
      <c r="Z794" s="236">
        <v>0</v>
      </c>
      <c r="AA794" s="236">
        <v>0</v>
      </c>
      <c r="AB794" s="236">
        <v>0</v>
      </c>
      <c r="AC794" s="236">
        <v>0</v>
      </c>
      <c r="AD794" s="236">
        <v>0</v>
      </c>
      <c r="AE794" s="236">
        <v>0</v>
      </c>
      <c r="AF794" s="236">
        <v>0</v>
      </c>
      <c r="AG794" s="236">
        <v>0</v>
      </c>
      <c r="AH794" s="236">
        <v>0</v>
      </c>
      <c r="AI794" s="236">
        <v>0</v>
      </c>
      <c r="AJ794" s="236">
        <v>0</v>
      </c>
      <c r="AK794" s="236">
        <v>0</v>
      </c>
      <c r="AL794" s="236">
        <v>0</v>
      </c>
      <c r="AM794" s="236">
        <v>0</v>
      </c>
      <c r="AN794" s="236">
        <v>0</v>
      </c>
      <c r="AO794" s="236">
        <v>0</v>
      </c>
      <c r="AP794" s="236">
        <v>0</v>
      </c>
      <c r="AQ794" s="236">
        <v>0</v>
      </c>
      <c r="AR794" s="236">
        <v>0</v>
      </c>
      <c r="AS794" s="236">
        <v>0</v>
      </c>
      <c r="AT794" s="236">
        <v>0</v>
      </c>
      <c r="AU794" s="236">
        <v>0</v>
      </c>
      <c r="AV794" s="236">
        <v>0</v>
      </c>
      <c r="AW794" s="236">
        <v>0</v>
      </c>
      <c r="AX794" s="236">
        <v>0</v>
      </c>
      <c r="AY794" s="236">
        <v>0</v>
      </c>
      <c r="AZ794" s="236">
        <v>0</v>
      </c>
      <c r="BA794" s="236">
        <v>0</v>
      </c>
      <c r="BB794" s="236">
        <v>0</v>
      </c>
      <c r="BC794" s="236">
        <v>0</v>
      </c>
      <c r="BD794" s="236">
        <v>0</v>
      </c>
      <c r="BE794" s="236">
        <v>0</v>
      </c>
      <c r="BF794" s="236">
        <v>0</v>
      </c>
      <c r="BG794" s="236">
        <v>0</v>
      </c>
      <c r="BH794" s="236">
        <v>0</v>
      </c>
      <c r="BI794" s="236">
        <v>0</v>
      </c>
      <c r="BJ794" s="236">
        <v>0</v>
      </c>
      <c r="BK794" s="236">
        <v>0</v>
      </c>
      <c r="BL794" s="236">
        <v>0</v>
      </c>
      <c r="BM794" s="236">
        <v>0</v>
      </c>
      <c r="BN794" s="236">
        <v>0</v>
      </c>
      <c r="BO794" s="236">
        <v>0</v>
      </c>
      <c r="BP794" s="236">
        <v>0</v>
      </c>
      <c r="BQ794" s="236">
        <v>0</v>
      </c>
      <c r="BR794" s="236">
        <v>0</v>
      </c>
      <c r="BS794" s="236">
        <v>0</v>
      </c>
      <c r="BT794" s="236">
        <v>0</v>
      </c>
      <c r="BU794" s="236">
        <v>0</v>
      </c>
      <c r="BV794" s="236">
        <v>0</v>
      </c>
      <c r="BW794" s="236">
        <v>0</v>
      </c>
      <c r="BX794" s="236">
        <v>0</v>
      </c>
      <c r="BY794" s="236">
        <v>0</v>
      </c>
      <c r="BZ794" s="236">
        <v>0</v>
      </c>
      <c r="CA794" s="236">
        <v>0</v>
      </c>
      <c r="CB794" s="236">
        <v>0</v>
      </c>
      <c r="CC794" s="236">
        <v>0</v>
      </c>
      <c r="CD794" s="236">
        <v>0</v>
      </c>
      <c r="CE794" s="236">
        <v>0</v>
      </c>
      <c r="CF794" s="236">
        <v>0</v>
      </c>
      <c r="CG794" s="236">
        <v>0</v>
      </c>
      <c r="CH794" s="236">
        <v>0</v>
      </c>
      <c r="CI794" s="236">
        <v>0</v>
      </c>
      <c r="CJ794" s="236">
        <v>0</v>
      </c>
      <c r="CK794" s="236">
        <v>0</v>
      </c>
      <c r="CL794" s="236">
        <v>0</v>
      </c>
      <c r="CM794" s="236">
        <v>0</v>
      </c>
      <c r="CN794" s="236">
        <v>0</v>
      </c>
      <c r="CO794" s="236">
        <v>0</v>
      </c>
      <c r="CP794" s="236">
        <v>0</v>
      </c>
      <c r="CQ794" s="236">
        <v>0</v>
      </c>
      <c r="CR794" s="236">
        <v>0</v>
      </c>
      <c r="CS794" s="236">
        <v>0</v>
      </c>
      <c r="CT794" s="236">
        <v>0</v>
      </c>
      <c r="CU794" s="236">
        <v>0</v>
      </c>
      <c r="CV794" s="236">
        <v>0</v>
      </c>
      <c r="CW794" s="236">
        <v>0</v>
      </c>
      <c r="CX794" s="236">
        <v>0</v>
      </c>
      <c r="CY794" s="236">
        <v>0</v>
      </c>
      <c r="CZ794" s="236">
        <v>0</v>
      </c>
      <c r="DA794" s="236">
        <v>0</v>
      </c>
    </row>
    <row r="795" spans="1:105">
      <c r="A795" s="242" t="s">
        <v>1826</v>
      </c>
      <c r="B795" s="236">
        <v>0</v>
      </c>
      <c r="C795" s="236">
        <v>2</v>
      </c>
      <c r="D795" s="236">
        <v>4</v>
      </c>
      <c r="E795" s="236">
        <v>6</v>
      </c>
      <c r="F795" s="236">
        <v>8</v>
      </c>
      <c r="G795" s="236">
        <v>10</v>
      </c>
      <c r="H795" s="236">
        <v>12</v>
      </c>
      <c r="I795" s="236">
        <v>14</v>
      </c>
      <c r="J795" s="236">
        <v>16</v>
      </c>
      <c r="K795" s="236">
        <v>18</v>
      </c>
      <c r="L795" s="236">
        <v>20</v>
      </c>
      <c r="M795" s="236">
        <v>22</v>
      </c>
      <c r="N795" s="236">
        <v>132</v>
      </c>
      <c r="O795" s="236">
        <v>0</v>
      </c>
      <c r="P795" s="236">
        <v>2</v>
      </c>
      <c r="Q795" s="236">
        <v>4</v>
      </c>
      <c r="R795" s="236">
        <v>6</v>
      </c>
      <c r="S795" s="236">
        <v>8</v>
      </c>
      <c r="T795" s="236">
        <v>10</v>
      </c>
      <c r="U795" s="236">
        <v>12</v>
      </c>
      <c r="V795" s="236">
        <v>14</v>
      </c>
      <c r="W795" s="236">
        <v>16</v>
      </c>
      <c r="X795" s="236">
        <v>18</v>
      </c>
      <c r="Y795" s="236">
        <v>20</v>
      </c>
      <c r="Z795" s="236">
        <v>22</v>
      </c>
      <c r="AA795" s="236">
        <v>132</v>
      </c>
      <c r="AB795" s="236">
        <v>0</v>
      </c>
      <c r="AC795" s="236">
        <v>2</v>
      </c>
      <c r="AD795" s="236">
        <v>4</v>
      </c>
      <c r="AE795" s="236">
        <v>6</v>
      </c>
      <c r="AF795" s="236">
        <v>8</v>
      </c>
      <c r="AG795" s="236">
        <v>10</v>
      </c>
      <c r="AH795" s="236">
        <v>12</v>
      </c>
      <c r="AI795" s="236">
        <v>14</v>
      </c>
      <c r="AJ795" s="236">
        <v>16</v>
      </c>
      <c r="AK795" s="236">
        <v>18</v>
      </c>
      <c r="AL795" s="236">
        <v>20</v>
      </c>
      <c r="AM795" s="236">
        <v>22</v>
      </c>
      <c r="AN795" s="236">
        <v>132</v>
      </c>
      <c r="AO795" s="236">
        <v>0</v>
      </c>
      <c r="AP795" s="236">
        <v>2</v>
      </c>
      <c r="AQ795" s="236">
        <v>4</v>
      </c>
      <c r="AR795" s="236">
        <v>6</v>
      </c>
      <c r="AS795" s="236">
        <v>8</v>
      </c>
      <c r="AT795" s="236">
        <v>10</v>
      </c>
      <c r="AU795" s="236">
        <v>12</v>
      </c>
      <c r="AV795" s="236">
        <v>14</v>
      </c>
      <c r="AW795" s="236">
        <v>16</v>
      </c>
      <c r="AX795" s="236">
        <v>18</v>
      </c>
      <c r="AY795" s="236">
        <v>20</v>
      </c>
      <c r="AZ795" s="236">
        <v>22</v>
      </c>
      <c r="BA795" s="236">
        <v>132</v>
      </c>
      <c r="BB795" s="236">
        <v>0</v>
      </c>
      <c r="BC795" s="236">
        <v>2</v>
      </c>
      <c r="BD795" s="236">
        <v>4</v>
      </c>
      <c r="BE795" s="236">
        <v>6</v>
      </c>
      <c r="BF795" s="236">
        <v>8</v>
      </c>
      <c r="BG795" s="236">
        <v>10</v>
      </c>
      <c r="BH795" s="236">
        <v>12</v>
      </c>
      <c r="BI795" s="236">
        <v>14</v>
      </c>
      <c r="BJ795" s="236">
        <v>16</v>
      </c>
      <c r="BK795" s="236">
        <v>18</v>
      </c>
      <c r="BL795" s="236">
        <v>20</v>
      </c>
      <c r="BM795" s="236">
        <v>22</v>
      </c>
      <c r="BN795" s="236">
        <v>132</v>
      </c>
      <c r="BO795" s="236">
        <v>0</v>
      </c>
      <c r="BP795" s="236">
        <v>2</v>
      </c>
      <c r="BQ795" s="236">
        <v>4</v>
      </c>
      <c r="BR795" s="236">
        <v>6</v>
      </c>
      <c r="BS795" s="236">
        <v>8</v>
      </c>
      <c r="BT795" s="236">
        <v>10</v>
      </c>
      <c r="BU795" s="236">
        <v>12</v>
      </c>
      <c r="BV795" s="236">
        <v>14</v>
      </c>
      <c r="BW795" s="236">
        <v>16</v>
      </c>
      <c r="BX795" s="236">
        <v>18</v>
      </c>
      <c r="BY795" s="236">
        <v>20</v>
      </c>
      <c r="BZ795" s="236">
        <v>22</v>
      </c>
      <c r="CA795" s="236">
        <v>132</v>
      </c>
      <c r="CB795" s="236">
        <v>0</v>
      </c>
      <c r="CC795" s="236">
        <v>2</v>
      </c>
      <c r="CD795" s="236">
        <v>4</v>
      </c>
      <c r="CE795" s="236">
        <v>6</v>
      </c>
      <c r="CF795" s="236">
        <v>8</v>
      </c>
      <c r="CG795" s="236">
        <v>10</v>
      </c>
      <c r="CH795" s="236">
        <v>12</v>
      </c>
      <c r="CI795" s="236">
        <v>14</v>
      </c>
      <c r="CJ795" s="236">
        <v>16</v>
      </c>
      <c r="CK795" s="236">
        <v>18</v>
      </c>
      <c r="CL795" s="236">
        <v>20</v>
      </c>
      <c r="CM795" s="236">
        <v>22</v>
      </c>
      <c r="CN795" s="236">
        <v>132</v>
      </c>
      <c r="CO795" s="236">
        <v>0</v>
      </c>
      <c r="CP795" s="236">
        <v>2</v>
      </c>
      <c r="CQ795" s="236">
        <v>4</v>
      </c>
      <c r="CR795" s="236">
        <v>6</v>
      </c>
      <c r="CS795" s="236">
        <v>8</v>
      </c>
      <c r="CT795" s="236">
        <v>10</v>
      </c>
      <c r="CU795" s="236">
        <v>12</v>
      </c>
      <c r="CV795" s="236">
        <v>14</v>
      </c>
      <c r="CW795" s="236">
        <v>16</v>
      </c>
      <c r="CX795" s="236">
        <v>18</v>
      </c>
      <c r="CY795" s="236">
        <v>20</v>
      </c>
      <c r="CZ795" s="236">
        <v>22</v>
      </c>
      <c r="DA795" s="236">
        <v>132</v>
      </c>
    </row>
    <row r="796" spans="1:105">
      <c r="A796" s="242" t="s">
        <v>1827</v>
      </c>
      <c r="B796" s="236">
        <v>0</v>
      </c>
      <c r="C796" s="236">
        <v>0</v>
      </c>
      <c r="D796" s="236">
        <v>0</v>
      </c>
      <c r="E796" s="236">
        <v>0</v>
      </c>
      <c r="F796" s="236">
        <v>0</v>
      </c>
      <c r="G796" s="236">
        <v>0</v>
      </c>
      <c r="H796" s="236">
        <v>0</v>
      </c>
      <c r="I796" s="236">
        <v>0</v>
      </c>
      <c r="J796" s="236">
        <v>0</v>
      </c>
      <c r="K796" s="236">
        <v>0</v>
      </c>
      <c r="L796" s="236">
        <v>0</v>
      </c>
      <c r="M796" s="236">
        <v>0</v>
      </c>
      <c r="N796" s="236">
        <v>0</v>
      </c>
      <c r="O796" s="236">
        <v>0</v>
      </c>
      <c r="P796" s="236">
        <v>0</v>
      </c>
      <c r="Q796" s="236">
        <v>0</v>
      </c>
      <c r="R796" s="236">
        <v>0</v>
      </c>
      <c r="S796" s="236">
        <v>0</v>
      </c>
      <c r="T796" s="236">
        <v>0</v>
      </c>
      <c r="U796" s="236">
        <v>0</v>
      </c>
      <c r="V796" s="236">
        <v>0</v>
      </c>
      <c r="W796" s="236">
        <v>0</v>
      </c>
      <c r="X796" s="236">
        <v>0</v>
      </c>
      <c r="Y796" s="236">
        <v>0</v>
      </c>
      <c r="Z796" s="236">
        <v>0</v>
      </c>
      <c r="AA796" s="236">
        <v>0</v>
      </c>
      <c r="AB796" s="236">
        <v>0</v>
      </c>
      <c r="AC796" s="236">
        <v>0</v>
      </c>
      <c r="AD796" s="236">
        <v>0</v>
      </c>
      <c r="AE796" s="236">
        <v>0</v>
      </c>
      <c r="AF796" s="236">
        <v>0</v>
      </c>
      <c r="AG796" s="236">
        <v>0</v>
      </c>
      <c r="AH796" s="236">
        <v>0</v>
      </c>
      <c r="AI796" s="236">
        <v>0</v>
      </c>
      <c r="AJ796" s="236">
        <v>0</v>
      </c>
      <c r="AK796" s="236">
        <v>0</v>
      </c>
      <c r="AL796" s="236">
        <v>2113355.1595400199</v>
      </c>
      <c r="AM796" s="236">
        <v>4226710.3190800399</v>
      </c>
      <c r="AN796" s="236">
        <v>6340065.4786200598</v>
      </c>
      <c r="AO796" s="236">
        <v>0</v>
      </c>
      <c r="AP796" s="236">
        <v>-124743.386396455</v>
      </c>
      <c r="AQ796" s="236">
        <v>-249486.77279291101</v>
      </c>
      <c r="AR796" s="236">
        <v>-374230.15918936703</v>
      </c>
      <c r="AS796" s="236">
        <v>-510621.31448859698</v>
      </c>
      <c r="AT796" s="236">
        <v>-647012.46978782804</v>
      </c>
      <c r="AU796" s="236">
        <v>-783403.62508705899</v>
      </c>
      <c r="AV796" s="236">
        <v>-959577.09272873902</v>
      </c>
      <c r="AW796" s="236">
        <v>-1135750.5603704101</v>
      </c>
      <c r="AX796" s="236">
        <v>-1311924.0280120899</v>
      </c>
      <c r="AY796" s="236">
        <v>-1426450.49970197</v>
      </c>
      <c r="AZ796" s="236">
        <v>-1540976.9713918499</v>
      </c>
      <c r="BA796" s="236">
        <v>-9064176.8799473103</v>
      </c>
      <c r="BB796" s="236">
        <v>0</v>
      </c>
      <c r="BC796" s="236">
        <v>-66862.522670053993</v>
      </c>
      <c r="BD796" s="236">
        <v>-133725.04534010799</v>
      </c>
      <c r="BE796" s="236">
        <v>-200587.56801016201</v>
      </c>
      <c r="BF796" s="236">
        <v>-307694.91515931499</v>
      </c>
      <c r="BG796" s="236">
        <v>-414802.26230846898</v>
      </c>
      <c r="BH796" s="236">
        <v>-521909.60945762298</v>
      </c>
      <c r="BI796" s="236">
        <v>-666140.89759970398</v>
      </c>
      <c r="BJ796" s="236">
        <v>-810372.18574178498</v>
      </c>
      <c r="BK796" s="236">
        <v>-954603.47388386703</v>
      </c>
      <c r="BL796" s="236">
        <v>-1041534.19363921</v>
      </c>
      <c r="BM796" s="236">
        <v>-1128464.9133945601</v>
      </c>
      <c r="BN796" s="236">
        <v>-6246697.5872048698</v>
      </c>
      <c r="BO796" s="236">
        <v>0</v>
      </c>
      <c r="BP796" s="236">
        <v>-50767.137697365702</v>
      </c>
      <c r="BQ796" s="236">
        <v>-101534.275394731</v>
      </c>
      <c r="BR796" s="236">
        <v>-152301.41309209701</v>
      </c>
      <c r="BS796" s="236">
        <v>-240847.798572828</v>
      </c>
      <c r="BT796" s="236">
        <v>-329394.18405355798</v>
      </c>
      <c r="BU796" s="236">
        <v>-417940.56953428901</v>
      </c>
      <c r="BV796" s="236">
        <v>-538741.275603113</v>
      </c>
      <c r="BW796" s="236">
        <v>-659541.981671936</v>
      </c>
      <c r="BX796" s="236">
        <v>-780342.68774075899</v>
      </c>
      <c r="BY796" s="236">
        <v>-850176.20193284005</v>
      </c>
      <c r="BZ796" s="236">
        <v>-920009.71612492099</v>
      </c>
      <c r="CA796" s="236">
        <v>-5041597.2414184399</v>
      </c>
      <c r="CB796" s="236">
        <v>0</v>
      </c>
      <c r="CC796" s="236">
        <v>-44351.870426785201</v>
      </c>
      <c r="CD796" s="236">
        <v>-88703.740853570504</v>
      </c>
      <c r="CE796" s="236">
        <v>-133055.61128035499</v>
      </c>
      <c r="CF796" s="236">
        <v>-212214.512933013</v>
      </c>
      <c r="CG796" s="236">
        <v>-291373.41458567098</v>
      </c>
      <c r="CH796" s="236">
        <v>-370532.31623832899</v>
      </c>
      <c r="CI796" s="236">
        <v>-477520.58549689298</v>
      </c>
      <c r="CJ796" s="236">
        <v>-584508.85475545796</v>
      </c>
      <c r="CK796" s="236">
        <v>-691497.12401402299</v>
      </c>
      <c r="CL796" s="236">
        <v>-749120.46269985195</v>
      </c>
      <c r="CM796" s="236">
        <v>-806743.80138568103</v>
      </c>
      <c r="CN796" s="236">
        <v>-4449622.29466963</v>
      </c>
      <c r="CO796" s="236">
        <v>0</v>
      </c>
      <c r="CP796" s="236">
        <v>-34644.981789527097</v>
      </c>
      <c r="CQ796" s="236">
        <v>-69289.963579054194</v>
      </c>
      <c r="CR796" s="236">
        <v>-103934.945368581</v>
      </c>
      <c r="CS796" s="236">
        <v>-173988.09474955301</v>
      </c>
      <c r="CT796" s="236">
        <v>-244041.24413052399</v>
      </c>
      <c r="CU796" s="236">
        <v>-314094.39351149602</v>
      </c>
      <c r="CV796" s="236">
        <v>-414096.15017681097</v>
      </c>
      <c r="CW796" s="236">
        <v>-514097.90684212599</v>
      </c>
      <c r="CX796" s="236">
        <v>-614099.66350744094</v>
      </c>
      <c r="CY796" s="236">
        <v>-665775.03907905996</v>
      </c>
      <c r="CZ796" s="236">
        <v>-717450.41465067805</v>
      </c>
      <c r="DA796" s="236">
        <v>-3865512.7973848502</v>
      </c>
    </row>
    <row r="798" spans="1:105">
      <c r="A798" s="242" t="s">
        <v>1708</v>
      </c>
      <c r="B798" s="236">
        <v>2</v>
      </c>
      <c r="C798" s="236">
        <v>2</v>
      </c>
      <c r="D798" s="236">
        <v>2</v>
      </c>
      <c r="E798" s="236">
        <v>0</v>
      </c>
      <c r="F798" s="236">
        <v>0</v>
      </c>
      <c r="G798" s="236">
        <v>0</v>
      </c>
      <c r="H798" s="236">
        <v>0</v>
      </c>
      <c r="I798" s="236">
        <v>0</v>
      </c>
      <c r="J798" s="236">
        <v>0</v>
      </c>
      <c r="K798" s="236">
        <v>0</v>
      </c>
      <c r="L798" s="236">
        <v>0</v>
      </c>
      <c r="M798" s="236">
        <v>0</v>
      </c>
      <c r="N798" s="236">
        <v>6</v>
      </c>
      <c r="O798" s="236">
        <v>2</v>
      </c>
      <c r="P798" s="236">
        <v>2</v>
      </c>
      <c r="Q798" s="236">
        <v>2</v>
      </c>
      <c r="R798" s="236">
        <v>0</v>
      </c>
      <c r="S798" s="236">
        <v>0</v>
      </c>
      <c r="T798" s="236">
        <v>0</v>
      </c>
      <c r="U798" s="236">
        <v>0</v>
      </c>
      <c r="V798" s="236">
        <v>0</v>
      </c>
      <c r="W798" s="236">
        <v>0</v>
      </c>
      <c r="X798" s="236">
        <v>0</v>
      </c>
      <c r="Y798" s="236">
        <v>0</v>
      </c>
      <c r="Z798" s="236">
        <v>0</v>
      </c>
      <c r="AA798" s="236">
        <v>6</v>
      </c>
      <c r="AB798" s="236">
        <v>2</v>
      </c>
      <c r="AC798" s="236">
        <v>2</v>
      </c>
      <c r="AD798" s="236">
        <v>2</v>
      </c>
      <c r="AE798" s="236">
        <v>0</v>
      </c>
      <c r="AF798" s="236">
        <v>0</v>
      </c>
      <c r="AG798" s="236">
        <v>0</v>
      </c>
      <c r="AH798" s="236">
        <v>0</v>
      </c>
      <c r="AI798" s="236">
        <v>0</v>
      </c>
      <c r="AJ798" s="236">
        <v>0</v>
      </c>
      <c r="AK798" s="236">
        <v>0</v>
      </c>
      <c r="AL798" s="236">
        <v>0</v>
      </c>
      <c r="AM798" s="236">
        <v>0</v>
      </c>
      <c r="AN798" s="236">
        <v>6</v>
      </c>
      <c r="AO798" s="236">
        <v>2</v>
      </c>
      <c r="AP798" s="236">
        <v>2</v>
      </c>
      <c r="AQ798" s="236">
        <v>2</v>
      </c>
      <c r="AR798" s="236">
        <v>0</v>
      </c>
      <c r="AS798" s="236">
        <v>0</v>
      </c>
      <c r="AT798" s="236">
        <v>0</v>
      </c>
      <c r="AU798" s="236">
        <v>0</v>
      </c>
      <c r="AV798" s="236">
        <v>0</v>
      </c>
      <c r="AW798" s="236">
        <v>0</v>
      </c>
      <c r="AX798" s="236">
        <v>0</v>
      </c>
      <c r="AY798" s="236">
        <v>0</v>
      </c>
      <c r="AZ798" s="236">
        <v>0</v>
      </c>
      <c r="BA798" s="236">
        <v>6</v>
      </c>
      <c r="BB798" s="236">
        <v>2</v>
      </c>
      <c r="BC798" s="236">
        <v>2</v>
      </c>
      <c r="BD798" s="236">
        <v>2</v>
      </c>
      <c r="BE798" s="236">
        <v>0</v>
      </c>
      <c r="BF798" s="236">
        <v>0</v>
      </c>
      <c r="BG798" s="236">
        <v>0</v>
      </c>
      <c r="BH798" s="236">
        <v>0</v>
      </c>
      <c r="BI798" s="236">
        <v>0</v>
      </c>
      <c r="BJ798" s="236">
        <v>0</v>
      </c>
      <c r="BK798" s="236">
        <v>0</v>
      </c>
      <c r="BL798" s="236">
        <v>0</v>
      </c>
      <c r="BM798" s="236">
        <v>0</v>
      </c>
      <c r="BN798" s="236">
        <v>6</v>
      </c>
      <c r="BO798" s="236">
        <v>2</v>
      </c>
      <c r="BP798" s="236">
        <v>2</v>
      </c>
      <c r="BQ798" s="236">
        <v>2</v>
      </c>
      <c r="BR798" s="236">
        <v>0</v>
      </c>
      <c r="BS798" s="236">
        <v>0</v>
      </c>
      <c r="BT798" s="236">
        <v>0</v>
      </c>
      <c r="BU798" s="236">
        <v>0</v>
      </c>
      <c r="BV798" s="236">
        <v>0</v>
      </c>
      <c r="BW798" s="236">
        <v>0</v>
      </c>
      <c r="BX798" s="236">
        <v>0</v>
      </c>
      <c r="BY798" s="236">
        <v>0</v>
      </c>
      <c r="BZ798" s="236">
        <v>0</v>
      </c>
      <c r="CA798" s="236">
        <v>6</v>
      </c>
      <c r="CB798" s="236">
        <v>2</v>
      </c>
      <c r="CC798" s="236">
        <v>2</v>
      </c>
      <c r="CD798" s="236">
        <v>2</v>
      </c>
      <c r="CE798" s="236">
        <v>0</v>
      </c>
      <c r="CF798" s="236">
        <v>0</v>
      </c>
      <c r="CG798" s="236">
        <v>0</v>
      </c>
      <c r="CH798" s="236">
        <v>0</v>
      </c>
      <c r="CI798" s="236">
        <v>0</v>
      </c>
      <c r="CJ798" s="236">
        <v>0</v>
      </c>
      <c r="CK798" s="236">
        <v>0</v>
      </c>
      <c r="CL798" s="236">
        <v>0</v>
      </c>
      <c r="CM798" s="236">
        <v>0</v>
      </c>
      <c r="CN798" s="236">
        <v>6</v>
      </c>
      <c r="CO798" s="236">
        <v>2</v>
      </c>
      <c r="CP798" s="236">
        <v>2</v>
      </c>
      <c r="CQ798" s="236">
        <v>2</v>
      </c>
      <c r="CR798" s="236">
        <v>0</v>
      </c>
      <c r="CS798" s="236">
        <v>0</v>
      </c>
      <c r="CT798" s="236">
        <v>0</v>
      </c>
      <c r="CU798" s="236">
        <v>0</v>
      </c>
      <c r="CV798" s="236">
        <v>0</v>
      </c>
      <c r="CW798" s="236">
        <v>0</v>
      </c>
      <c r="CX798" s="236">
        <v>0</v>
      </c>
      <c r="CY798" s="236">
        <v>0</v>
      </c>
      <c r="CZ798" s="236">
        <v>0</v>
      </c>
      <c r="DA798" s="236">
        <v>6</v>
      </c>
    </row>
    <row r="799" spans="1:105">
      <c r="A799" s="242" t="s">
        <v>1828</v>
      </c>
      <c r="B799" s="236">
        <v>6</v>
      </c>
      <c r="C799" s="236">
        <v>6</v>
      </c>
      <c r="D799" s="236">
        <v>6</v>
      </c>
      <c r="E799" s="236">
        <v>0</v>
      </c>
      <c r="F799" s="236">
        <v>0</v>
      </c>
      <c r="G799" s="236">
        <v>0</v>
      </c>
      <c r="H799" s="236">
        <v>0</v>
      </c>
      <c r="I799" s="236">
        <v>0</v>
      </c>
      <c r="J799" s="236">
        <v>0</v>
      </c>
      <c r="K799" s="236">
        <v>0</v>
      </c>
      <c r="L799" s="236">
        <v>0</v>
      </c>
      <c r="M799" s="236">
        <v>0</v>
      </c>
      <c r="N799" s="236">
        <v>18</v>
      </c>
      <c r="O799" s="236">
        <v>6</v>
      </c>
      <c r="P799" s="236">
        <v>6</v>
      </c>
      <c r="Q799" s="236">
        <v>6</v>
      </c>
      <c r="R799" s="236">
        <v>0</v>
      </c>
      <c r="S799" s="236">
        <v>0</v>
      </c>
      <c r="T799" s="236">
        <v>0</v>
      </c>
      <c r="U799" s="236">
        <v>0</v>
      </c>
      <c r="V799" s="236">
        <v>0</v>
      </c>
      <c r="W799" s="236">
        <v>0</v>
      </c>
      <c r="X799" s="236">
        <v>0</v>
      </c>
      <c r="Y799" s="236">
        <v>0</v>
      </c>
      <c r="Z799" s="236">
        <v>0</v>
      </c>
      <c r="AA799" s="236">
        <v>18</v>
      </c>
      <c r="AB799" s="236">
        <v>6</v>
      </c>
      <c r="AC799" s="236">
        <v>6</v>
      </c>
      <c r="AD799" s="236">
        <v>6</v>
      </c>
      <c r="AE799" s="236">
        <v>0</v>
      </c>
      <c r="AF799" s="236">
        <v>0</v>
      </c>
      <c r="AG799" s="236">
        <v>0</v>
      </c>
      <c r="AH799" s="236">
        <v>0</v>
      </c>
      <c r="AI799" s="236">
        <v>0</v>
      </c>
      <c r="AJ799" s="236">
        <v>0</v>
      </c>
      <c r="AK799" s="236">
        <v>0</v>
      </c>
      <c r="AL799" s="236">
        <v>0</v>
      </c>
      <c r="AM799" s="236">
        <v>0</v>
      </c>
      <c r="AN799" s="236">
        <v>18</v>
      </c>
      <c r="AO799" s="236">
        <v>6</v>
      </c>
      <c r="AP799" s="236">
        <v>6</v>
      </c>
      <c r="AQ799" s="236">
        <v>6</v>
      </c>
      <c r="AR799" s="236">
        <v>0</v>
      </c>
      <c r="AS799" s="236">
        <v>0</v>
      </c>
      <c r="AT799" s="236">
        <v>0</v>
      </c>
      <c r="AU799" s="236">
        <v>0</v>
      </c>
      <c r="AV799" s="236">
        <v>0</v>
      </c>
      <c r="AW799" s="236">
        <v>0</v>
      </c>
      <c r="AX799" s="236">
        <v>0</v>
      </c>
      <c r="AY799" s="236">
        <v>0</v>
      </c>
      <c r="AZ799" s="236">
        <v>0</v>
      </c>
      <c r="BA799" s="236">
        <v>18</v>
      </c>
      <c r="BB799" s="236">
        <v>6</v>
      </c>
      <c r="BC799" s="236">
        <v>6</v>
      </c>
      <c r="BD799" s="236">
        <v>6</v>
      </c>
      <c r="BE799" s="236">
        <v>0</v>
      </c>
      <c r="BF799" s="236">
        <v>0</v>
      </c>
      <c r="BG799" s="236">
        <v>0</v>
      </c>
      <c r="BH799" s="236">
        <v>0</v>
      </c>
      <c r="BI799" s="236">
        <v>0</v>
      </c>
      <c r="BJ799" s="236">
        <v>0</v>
      </c>
      <c r="BK799" s="236">
        <v>0</v>
      </c>
      <c r="BL799" s="236">
        <v>0</v>
      </c>
      <c r="BM799" s="236">
        <v>0</v>
      </c>
      <c r="BN799" s="236">
        <v>18</v>
      </c>
      <c r="BO799" s="236">
        <v>6</v>
      </c>
      <c r="BP799" s="236">
        <v>6</v>
      </c>
      <c r="BQ799" s="236">
        <v>6</v>
      </c>
      <c r="BR799" s="236">
        <v>0</v>
      </c>
      <c r="BS799" s="236">
        <v>0</v>
      </c>
      <c r="BT799" s="236">
        <v>0</v>
      </c>
      <c r="BU799" s="236">
        <v>0</v>
      </c>
      <c r="BV799" s="236">
        <v>0</v>
      </c>
      <c r="BW799" s="236">
        <v>0</v>
      </c>
      <c r="BX799" s="236">
        <v>0</v>
      </c>
      <c r="BY799" s="236">
        <v>0</v>
      </c>
      <c r="BZ799" s="236">
        <v>0</v>
      </c>
      <c r="CA799" s="236">
        <v>18</v>
      </c>
      <c r="CB799" s="236">
        <v>6</v>
      </c>
      <c r="CC799" s="236">
        <v>6</v>
      </c>
      <c r="CD799" s="236">
        <v>6</v>
      </c>
      <c r="CE799" s="236">
        <v>0</v>
      </c>
      <c r="CF799" s="236">
        <v>0</v>
      </c>
      <c r="CG799" s="236">
        <v>0</v>
      </c>
      <c r="CH799" s="236">
        <v>0</v>
      </c>
      <c r="CI799" s="236">
        <v>0</v>
      </c>
      <c r="CJ799" s="236">
        <v>0</v>
      </c>
      <c r="CK799" s="236">
        <v>0</v>
      </c>
      <c r="CL799" s="236">
        <v>0</v>
      </c>
      <c r="CM799" s="236">
        <v>0</v>
      </c>
      <c r="CN799" s="236">
        <v>18</v>
      </c>
      <c r="CO799" s="236">
        <v>6</v>
      </c>
      <c r="CP799" s="236">
        <v>6</v>
      </c>
      <c r="CQ799" s="236">
        <v>6</v>
      </c>
      <c r="CR799" s="236">
        <v>0</v>
      </c>
      <c r="CS799" s="236">
        <v>0</v>
      </c>
      <c r="CT799" s="236">
        <v>0</v>
      </c>
      <c r="CU799" s="236">
        <v>0</v>
      </c>
      <c r="CV799" s="236">
        <v>0</v>
      </c>
      <c r="CW799" s="236">
        <v>0</v>
      </c>
      <c r="CX799" s="236">
        <v>0</v>
      </c>
      <c r="CY799" s="236">
        <v>0</v>
      </c>
      <c r="CZ799" s="236">
        <v>0</v>
      </c>
      <c r="DA799" s="236">
        <v>18</v>
      </c>
    </row>
    <row r="800" spans="1:105">
      <c r="A800" s="242" t="s">
        <v>1829</v>
      </c>
      <c r="B800" s="236">
        <v>0</v>
      </c>
      <c r="C800" s="236">
        <v>0</v>
      </c>
      <c r="D800" s="236">
        <v>0</v>
      </c>
      <c r="E800" s="236">
        <v>2</v>
      </c>
      <c r="F800" s="236">
        <v>2</v>
      </c>
      <c r="G800" s="236">
        <v>2</v>
      </c>
      <c r="H800" s="236">
        <v>0</v>
      </c>
      <c r="I800" s="236">
        <v>0</v>
      </c>
      <c r="J800" s="236">
        <v>0</v>
      </c>
      <c r="K800" s="236">
        <v>0</v>
      </c>
      <c r="L800" s="236">
        <v>0</v>
      </c>
      <c r="M800" s="236">
        <v>0</v>
      </c>
      <c r="N800" s="236">
        <v>6</v>
      </c>
      <c r="O800" s="236">
        <v>0</v>
      </c>
      <c r="P800" s="236">
        <v>0</v>
      </c>
      <c r="Q800" s="236">
        <v>0</v>
      </c>
      <c r="R800" s="236">
        <v>2</v>
      </c>
      <c r="S800" s="236">
        <v>2</v>
      </c>
      <c r="T800" s="236">
        <v>2</v>
      </c>
      <c r="U800" s="236">
        <v>0</v>
      </c>
      <c r="V800" s="236">
        <v>0</v>
      </c>
      <c r="W800" s="236">
        <v>0</v>
      </c>
      <c r="X800" s="236">
        <v>0</v>
      </c>
      <c r="Y800" s="236">
        <v>0</v>
      </c>
      <c r="Z800" s="236">
        <v>0</v>
      </c>
      <c r="AA800" s="236">
        <v>6</v>
      </c>
      <c r="AB800" s="236">
        <v>0</v>
      </c>
      <c r="AC800" s="236">
        <v>0</v>
      </c>
      <c r="AD800" s="236">
        <v>0</v>
      </c>
      <c r="AE800" s="236">
        <v>2</v>
      </c>
      <c r="AF800" s="236">
        <v>2</v>
      </c>
      <c r="AG800" s="236">
        <v>2</v>
      </c>
      <c r="AH800" s="236">
        <v>0</v>
      </c>
      <c r="AI800" s="236">
        <v>0</v>
      </c>
      <c r="AJ800" s="236">
        <v>0</v>
      </c>
      <c r="AK800" s="236">
        <v>0</v>
      </c>
      <c r="AL800" s="236">
        <v>0</v>
      </c>
      <c r="AM800" s="236">
        <v>0</v>
      </c>
      <c r="AN800" s="236">
        <v>6</v>
      </c>
      <c r="AO800" s="236">
        <v>0</v>
      </c>
      <c r="AP800" s="236">
        <v>0</v>
      </c>
      <c r="AQ800" s="236">
        <v>0</v>
      </c>
      <c r="AR800" s="236">
        <v>2</v>
      </c>
      <c r="AS800" s="236">
        <v>2</v>
      </c>
      <c r="AT800" s="236">
        <v>2</v>
      </c>
      <c r="AU800" s="236">
        <v>0</v>
      </c>
      <c r="AV800" s="236">
        <v>0</v>
      </c>
      <c r="AW800" s="236">
        <v>0</v>
      </c>
      <c r="AX800" s="236">
        <v>0</v>
      </c>
      <c r="AY800" s="236">
        <v>0</v>
      </c>
      <c r="AZ800" s="236">
        <v>0</v>
      </c>
      <c r="BA800" s="236">
        <v>6</v>
      </c>
      <c r="BB800" s="236">
        <v>0</v>
      </c>
      <c r="BC800" s="236">
        <v>0</v>
      </c>
      <c r="BD800" s="236">
        <v>0</v>
      </c>
      <c r="BE800" s="236">
        <v>2</v>
      </c>
      <c r="BF800" s="236">
        <v>2</v>
      </c>
      <c r="BG800" s="236">
        <v>2</v>
      </c>
      <c r="BH800" s="236">
        <v>0</v>
      </c>
      <c r="BI800" s="236">
        <v>0</v>
      </c>
      <c r="BJ800" s="236">
        <v>0</v>
      </c>
      <c r="BK800" s="236">
        <v>0</v>
      </c>
      <c r="BL800" s="236">
        <v>0</v>
      </c>
      <c r="BM800" s="236">
        <v>0</v>
      </c>
      <c r="BN800" s="236">
        <v>6</v>
      </c>
      <c r="BO800" s="236">
        <v>0</v>
      </c>
      <c r="BP800" s="236">
        <v>0</v>
      </c>
      <c r="BQ800" s="236">
        <v>0</v>
      </c>
      <c r="BR800" s="236">
        <v>2</v>
      </c>
      <c r="BS800" s="236">
        <v>2</v>
      </c>
      <c r="BT800" s="236">
        <v>2</v>
      </c>
      <c r="BU800" s="236">
        <v>0</v>
      </c>
      <c r="BV800" s="236">
        <v>0</v>
      </c>
      <c r="BW800" s="236">
        <v>0</v>
      </c>
      <c r="BX800" s="236">
        <v>0</v>
      </c>
      <c r="BY800" s="236">
        <v>0</v>
      </c>
      <c r="BZ800" s="236">
        <v>0</v>
      </c>
      <c r="CA800" s="236">
        <v>6</v>
      </c>
      <c r="CB800" s="236">
        <v>0</v>
      </c>
      <c r="CC800" s="236">
        <v>0</v>
      </c>
      <c r="CD800" s="236">
        <v>0</v>
      </c>
      <c r="CE800" s="236">
        <v>2</v>
      </c>
      <c r="CF800" s="236">
        <v>2</v>
      </c>
      <c r="CG800" s="236">
        <v>2</v>
      </c>
      <c r="CH800" s="236">
        <v>0</v>
      </c>
      <c r="CI800" s="236">
        <v>0</v>
      </c>
      <c r="CJ800" s="236">
        <v>0</v>
      </c>
      <c r="CK800" s="236">
        <v>0</v>
      </c>
      <c r="CL800" s="236">
        <v>0</v>
      </c>
      <c r="CM800" s="236">
        <v>0</v>
      </c>
      <c r="CN800" s="236">
        <v>6</v>
      </c>
      <c r="CO800" s="236">
        <v>0</v>
      </c>
      <c r="CP800" s="236">
        <v>0</v>
      </c>
      <c r="CQ800" s="236">
        <v>0</v>
      </c>
      <c r="CR800" s="236">
        <v>2</v>
      </c>
      <c r="CS800" s="236">
        <v>2</v>
      </c>
      <c r="CT800" s="236">
        <v>2</v>
      </c>
      <c r="CU800" s="236">
        <v>0</v>
      </c>
      <c r="CV800" s="236">
        <v>0</v>
      </c>
      <c r="CW800" s="236">
        <v>0</v>
      </c>
      <c r="CX800" s="236">
        <v>0</v>
      </c>
      <c r="CY800" s="236">
        <v>0</v>
      </c>
      <c r="CZ800" s="236">
        <v>0</v>
      </c>
      <c r="DA800" s="236">
        <v>6</v>
      </c>
    </row>
    <row r="801" spans="1:105">
      <c r="A801" s="242" t="s">
        <v>1830</v>
      </c>
      <c r="B801" s="236">
        <v>0</v>
      </c>
      <c r="C801" s="236">
        <v>0</v>
      </c>
      <c r="D801" s="236">
        <v>0</v>
      </c>
      <c r="E801" s="236">
        <v>12</v>
      </c>
      <c r="F801" s="236">
        <v>12</v>
      </c>
      <c r="G801" s="236">
        <v>12</v>
      </c>
      <c r="H801" s="236">
        <v>0</v>
      </c>
      <c r="I801" s="236">
        <v>0</v>
      </c>
      <c r="J801" s="236">
        <v>0</v>
      </c>
      <c r="K801" s="236">
        <v>0</v>
      </c>
      <c r="L801" s="236">
        <v>0</v>
      </c>
      <c r="M801" s="236">
        <v>0</v>
      </c>
      <c r="N801" s="236">
        <v>36</v>
      </c>
      <c r="O801" s="236">
        <v>0</v>
      </c>
      <c r="P801" s="236">
        <v>0</v>
      </c>
      <c r="Q801" s="236">
        <v>0</v>
      </c>
      <c r="R801" s="236">
        <v>12</v>
      </c>
      <c r="S801" s="236">
        <v>12</v>
      </c>
      <c r="T801" s="236">
        <v>12</v>
      </c>
      <c r="U801" s="236">
        <v>0</v>
      </c>
      <c r="V801" s="236">
        <v>0</v>
      </c>
      <c r="W801" s="236">
        <v>0</v>
      </c>
      <c r="X801" s="236">
        <v>0</v>
      </c>
      <c r="Y801" s="236">
        <v>0</v>
      </c>
      <c r="Z801" s="236">
        <v>0</v>
      </c>
      <c r="AA801" s="236">
        <v>36</v>
      </c>
      <c r="AB801" s="236">
        <v>0</v>
      </c>
      <c r="AC801" s="236">
        <v>0</v>
      </c>
      <c r="AD801" s="236">
        <v>0</v>
      </c>
      <c r="AE801" s="236">
        <v>12</v>
      </c>
      <c r="AF801" s="236">
        <v>12</v>
      </c>
      <c r="AG801" s="236">
        <v>12</v>
      </c>
      <c r="AH801" s="236">
        <v>0</v>
      </c>
      <c r="AI801" s="236">
        <v>0</v>
      </c>
      <c r="AJ801" s="236">
        <v>0</v>
      </c>
      <c r="AK801" s="236">
        <v>0</v>
      </c>
      <c r="AL801" s="236">
        <v>0</v>
      </c>
      <c r="AM801" s="236">
        <v>0</v>
      </c>
      <c r="AN801" s="236">
        <v>36</v>
      </c>
      <c r="AO801" s="236">
        <v>0</v>
      </c>
      <c r="AP801" s="236">
        <v>0</v>
      </c>
      <c r="AQ801" s="236">
        <v>0</v>
      </c>
      <c r="AR801" s="236">
        <v>12</v>
      </c>
      <c r="AS801" s="236">
        <v>12</v>
      </c>
      <c r="AT801" s="236">
        <v>12</v>
      </c>
      <c r="AU801" s="236">
        <v>0</v>
      </c>
      <c r="AV801" s="236">
        <v>0</v>
      </c>
      <c r="AW801" s="236">
        <v>0</v>
      </c>
      <c r="AX801" s="236">
        <v>0</v>
      </c>
      <c r="AY801" s="236">
        <v>0</v>
      </c>
      <c r="AZ801" s="236">
        <v>0</v>
      </c>
      <c r="BA801" s="236">
        <v>36</v>
      </c>
      <c r="BB801" s="236">
        <v>0</v>
      </c>
      <c r="BC801" s="236">
        <v>0</v>
      </c>
      <c r="BD801" s="236">
        <v>0</v>
      </c>
      <c r="BE801" s="236">
        <v>12</v>
      </c>
      <c r="BF801" s="236">
        <v>12</v>
      </c>
      <c r="BG801" s="236">
        <v>12</v>
      </c>
      <c r="BH801" s="236">
        <v>0</v>
      </c>
      <c r="BI801" s="236">
        <v>0</v>
      </c>
      <c r="BJ801" s="236">
        <v>0</v>
      </c>
      <c r="BK801" s="236">
        <v>0</v>
      </c>
      <c r="BL801" s="236">
        <v>0</v>
      </c>
      <c r="BM801" s="236">
        <v>0</v>
      </c>
      <c r="BN801" s="236">
        <v>36</v>
      </c>
      <c r="BO801" s="236">
        <v>0</v>
      </c>
      <c r="BP801" s="236">
        <v>0</v>
      </c>
      <c r="BQ801" s="236">
        <v>0</v>
      </c>
      <c r="BR801" s="236">
        <v>12</v>
      </c>
      <c r="BS801" s="236">
        <v>12</v>
      </c>
      <c r="BT801" s="236">
        <v>12</v>
      </c>
      <c r="BU801" s="236">
        <v>0</v>
      </c>
      <c r="BV801" s="236">
        <v>0</v>
      </c>
      <c r="BW801" s="236">
        <v>0</v>
      </c>
      <c r="BX801" s="236">
        <v>0</v>
      </c>
      <c r="BY801" s="236">
        <v>0</v>
      </c>
      <c r="BZ801" s="236">
        <v>0</v>
      </c>
      <c r="CA801" s="236">
        <v>36</v>
      </c>
      <c r="CB801" s="236">
        <v>0</v>
      </c>
      <c r="CC801" s="236">
        <v>0</v>
      </c>
      <c r="CD801" s="236">
        <v>0</v>
      </c>
      <c r="CE801" s="236">
        <v>12</v>
      </c>
      <c r="CF801" s="236">
        <v>12</v>
      </c>
      <c r="CG801" s="236">
        <v>12</v>
      </c>
      <c r="CH801" s="236">
        <v>0</v>
      </c>
      <c r="CI801" s="236">
        <v>0</v>
      </c>
      <c r="CJ801" s="236">
        <v>0</v>
      </c>
      <c r="CK801" s="236">
        <v>0</v>
      </c>
      <c r="CL801" s="236">
        <v>0</v>
      </c>
      <c r="CM801" s="236">
        <v>0</v>
      </c>
      <c r="CN801" s="236">
        <v>36</v>
      </c>
      <c r="CO801" s="236">
        <v>0</v>
      </c>
      <c r="CP801" s="236">
        <v>0</v>
      </c>
      <c r="CQ801" s="236">
        <v>0</v>
      </c>
      <c r="CR801" s="236">
        <v>12</v>
      </c>
      <c r="CS801" s="236">
        <v>12</v>
      </c>
      <c r="CT801" s="236">
        <v>12</v>
      </c>
      <c r="CU801" s="236">
        <v>0</v>
      </c>
      <c r="CV801" s="236">
        <v>0</v>
      </c>
      <c r="CW801" s="236">
        <v>0</v>
      </c>
      <c r="CX801" s="236">
        <v>0</v>
      </c>
      <c r="CY801" s="236">
        <v>0</v>
      </c>
      <c r="CZ801" s="236">
        <v>0</v>
      </c>
      <c r="DA801" s="236">
        <v>36</v>
      </c>
    </row>
    <row r="802" spans="1:105">
      <c r="A802" s="242" t="s">
        <v>1829</v>
      </c>
      <c r="B802" s="236">
        <v>0</v>
      </c>
      <c r="C802" s="236">
        <v>0</v>
      </c>
      <c r="D802" s="236">
        <v>0</v>
      </c>
      <c r="E802" s="236">
        <v>0</v>
      </c>
      <c r="F802" s="236">
        <v>0</v>
      </c>
      <c r="G802" s="236">
        <v>0</v>
      </c>
      <c r="H802" s="236">
        <v>2</v>
      </c>
      <c r="I802" s="236">
        <v>2</v>
      </c>
      <c r="J802" s="236">
        <v>2</v>
      </c>
      <c r="K802" s="236">
        <v>0</v>
      </c>
      <c r="L802" s="236">
        <v>0</v>
      </c>
      <c r="M802" s="236">
        <v>0</v>
      </c>
      <c r="N802" s="236">
        <v>6</v>
      </c>
      <c r="O802" s="236">
        <v>0</v>
      </c>
      <c r="P802" s="236">
        <v>0</v>
      </c>
      <c r="Q802" s="236">
        <v>0</v>
      </c>
      <c r="R802" s="236">
        <v>0</v>
      </c>
      <c r="S802" s="236">
        <v>0</v>
      </c>
      <c r="T802" s="236">
        <v>0</v>
      </c>
      <c r="U802" s="236">
        <v>2</v>
      </c>
      <c r="V802" s="236">
        <v>2</v>
      </c>
      <c r="W802" s="236">
        <v>2</v>
      </c>
      <c r="X802" s="236">
        <v>0</v>
      </c>
      <c r="Y802" s="236">
        <v>0</v>
      </c>
      <c r="Z802" s="236">
        <v>0</v>
      </c>
      <c r="AA802" s="236">
        <v>6</v>
      </c>
      <c r="AB802" s="236">
        <v>0</v>
      </c>
      <c r="AC802" s="236">
        <v>0</v>
      </c>
      <c r="AD802" s="236">
        <v>0</v>
      </c>
      <c r="AE802" s="236">
        <v>0</v>
      </c>
      <c r="AF802" s="236">
        <v>0</v>
      </c>
      <c r="AG802" s="236">
        <v>0</v>
      </c>
      <c r="AH802" s="236">
        <v>2</v>
      </c>
      <c r="AI802" s="236">
        <v>2</v>
      </c>
      <c r="AJ802" s="236">
        <v>2</v>
      </c>
      <c r="AK802" s="236">
        <v>0</v>
      </c>
      <c r="AL802" s="236">
        <v>0</v>
      </c>
      <c r="AM802" s="236">
        <v>0</v>
      </c>
      <c r="AN802" s="236">
        <v>6</v>
      </c>
      <c r="AO802" s="236">
        <v>0</v>
      </c>
      <c r="AP802" s="236">
        <v>0</v>
      </c>
      <c r="AQ802" s="236">
        <v>0</v>
      </c>
      <c r="AR802" s="236">
        <v>0</v>
      </c>
      <c r="AS802" s="236">
        <v>0</v>
      </c>
      <c r="AT802" s="236">
        <v>0</v>
      </c>
      <c r="AU802" s="236">
        <v>2</v>
      </c>
      <c r="AV802" s="236">
        <v>2</v>
      </c>
      <c r="AW802" s="236">
        <v>2</v>
      </c>
      <c r="AX802" s="236">
        <v>0</v>
      </c>
      <c r="AY802" s="236">
        <v>0</v>
      </c>
      <c r="AZ802" s="236">
        <v>0</v>
      </c>
      <c r="BA802" s="236">
        <v>6</v>
      </c>
      <c r="BB802" s="236">
        <v>0</v>
      </c>
      <c r="BC802" s="236">
        <v>0</v>
      </c>
      <c r="BD802" s="236">
        <v>0</v>
      </c>
      <c r="BE802" s="236">
        <v>0</v>
      </c>
      <c r="BF802" s="236">
        <v>0</v>
      </c>
      <c r="BG802" s="236">
        <v>0</v>
      </c>
      <c r="BH802" s="236">
        <v>2</v>
      </c>
      <c r="BI802" s="236">
        <v>2</v>
      </c>
      <c r="BJ802" s="236">
        <v>2</v>
      </c>
      <c r="BK802" s="236">
        <v>0</v>
      </c>
      <c r="BL802" s="236">
        <v>0</v>
      </c>
      <c r="BM802" s="236">
        <v>0</v>
      </c>
      <c r="BN802" s="236">
        <v>6</v>
      </c>
      <c r="BO802" s="236">
        <v>0</v>
      </c>
      <c r="BP802" s="236">
        <v>0</v>
      </c>
      <c r="BQ802" s="236">
        <v>0</v>
      </c>
      <c r="BR802" s="236">
        <v>0</v>
      </c>
      <c r="BS802" s="236">
        <v>0</v>
      </c>
      <c r="BT802" s="236">
        <v>0</v>
      </c>
      <c r="BU802" s="236">
        <v>2</v>
      </c>
      <c r="BV802" s="236">
        <v>2</v>
      </c>
      <c r="BW802" s="236">
        <v>2</v>
      </c>
      <c r="BX802" s="236">
        <v>0</v>
      </c>
      <c r="BY802" s="236">
        <v>0</v>
      </c>
      <c r="BZ802" s="236">
        <v>0</v>
      </c>
      <c r="CA802" s="236">
        <v>6</v>
      </c>
      <c r="CB802" s="236">
        <v>0</v>
      </c>
      <c r="CC802" s="236">
        <v>0</v>
      </c>
      <c r="CD802" s="236">
        <v>0</v>
      </c>
      <c r="CE802" s="236">
        <v>0</v>
      </c>
      <c r="CF802" s="236">
        <v>0</v>
      </c>
      <c r="CG802" s="236">
        <v>0</v>
      </c>
      <c r="CH802" s="236">
        <v>2</v>
      </c>
      <c r="CI802" s="236">
        <v>2</v>
      </c>
      <c r="CJ802" s="236">
        <v>2</v>
      </c>
      <c r="CK802" s="236">
        <v>0</v>
      </c>
      <c r="CL802" s="236">
        <v>0</v>
      </c>
      <c r="CM802" s="236">
        <v>0</v>
      </c>
      <c r="CN802" s="236">
        <v>6</v>
      </c>
      <c r="CO802" s="236">
        <v>0</v>
      </c>
      <c r="CP802" s="236">
        <v>0</v>
      </c>
      <c r="CQ802" s="236">
        <v>0</v>
      </c>
      <c r="CR802" s="236">
        <v>0</v>
      </c>
      <c r="CS802" s="236">
        <v>0</v>
      </c>
      <c r="CT802" s="236">
        <v>0</v>
      </c>
      <c r="CU802" s="236">
        <v>2</v>
      </c>
      <c r="CV802" s="236">
        <v>2</v>
      </c>
      <c r="CW802" s="236">
        <v>2</v>
      </c>
      <c r="CX802" s="236">
        <v>0</v>
      </c>
      <c r="CY802" s="236">
        <v>0</v>
      </c>
      <c r="CZ802" s="236">
        <v>0</v>
      </c>
      <c r="DA802" s="236">
        <v>6</v>
      </c>
    </row>
    <row r="803" spans="1:105">
      <c r="A803" s="242" t="s">
        <v>1831</v>
      </c>
      <c r="B803" s="236">
        <v>0</v>
      </c>
      <c r="C803" s="236">
        <v>0</v>
      </c>
      <c r="D803" s="236">
        <v>0</v>
      </c>
      <c r="E803" s="236">
        <v>0</v>
      </c>
      <c r="F803" s="236">
        <v>0</v>
      </c>
      <c r="G803" s="236">
        <v>0</v>
      </c>
      <c r="H803" s="236">
        <v>18</v>
      </c>
      <c r="I803" s="236">
        <v>18</v>
      </c>
      <c r="J803" s="236">
        <v>18</v>
      </c>
      <c r="K803" s="236">
        <v>0</v>
      </c>
      <c r="L803" s="236">
        <v>0</v>
      </c>
      <c r="M803" s="236">
        <v>0</v>
      </c>
      <c r="N803" s="236">
        <v>54</v>
      </c>
      <c r="O803" s="236">
        <v>0</v>
      </c>
      <c r="P803" s="236">
        <v>0</v>
      </c>
      <c r="Q803" s="236">
        <v>0</v>
      </c>
      <c r="R803" s="236">
        <v>0</v>
      </c>
      <c r="S803" s="236">
        <v>0</v>
      </c>
      <c r="T803" s="236">
        <v>0</v>
      </c>
      <c r="U803" s="236">
        <v>18</v>
      </c>
      <c r="V803" s="236">
        <v>18</v>
      </c>
      <c r="W803" s="236">
        <v>18</v>
      </c>
      <c r="X803" s="236">
        <v>0</v>
      </c>
      <c r="Y803" s="236">
        <v>0</v>
      </c>
      <c r="Z803" s="236">
        <v>0</v>
      </c>
      <c r="AA803" s="236">
        <v>54</v>
      </c>
      <c r="AB803" s="236">
        <v>0</v>
      </c>
      <c r="AC803" s="236">
        <v>0</v>
      </c>
      <c r="AD803" s="236">
        <v>0</v>
      </c>
      <c r="AE803" s="236">
        <v>0</v>
      </c>
      <c r="AF803" s="236">
        <v>0</v>
      </c>
      <c r="AG803" s="236">
        <v>0</v>
      </c>
      <c r="AH803" s="236">
        <v>18</v>
      </c>
      <c r="AI803" s="236">
        <v>18</v>
      </c>
      <c r="AJ803" s="236">
        <v>18</v>
      </c>
      <c r="AK803" s="236">
        <v>0</v>
      </c>
      <c r="AL803" s="236">
        <v>0</v>
      </c>
      <c r="AM803" s="236">
        <v>0</v>
      </c>
      <c r="AN803" s="236">
        <v>54</v>
      </c>
      <c r="AO803" s="236">
        <v>0</v>
      </c>
      <c r="AP803" s="236">
        <v>0</v>
      </c>
      <c r="AQ803" s="236">
        <v>0</v>
      </c>
      <c r="AR803" s="236">
        <v>0</v>
      </c>
      <c r="AS803" s="236">
        <v>0</v>
      </c>
      <c r="AT803" s="236">
        <v>0</v>
      </c>
      <c r="AU803" s="236">
        <v>18</v>
      </c>
      <c r="AV803" s="236">
        <v>18</v>
      </c>
      <c r="AW803" s="236">
        <v>18</v>
      </c>
      <c r="AX803" s="236">
        <v>0</v>
      </c>
      <c r="AY803" s="236">
        <v>0</v>
      </c>
      <c r="AZ803" s="236">
        <v>0</v>
      </c>
      <c r="BA803" s="236">
        <v>54</v>
      </c>
      <c r="BB803" s="236">
        <v>0</v>
      </c>
      <c r="BC803" s="236">
        <v>0</v>
      </c>
      <c r="BD803" s="236">
        <v>0</v>
      </c>
      <c r="BE803" s="236">
        <v>0</v>
      </c>
      <c r="BF803" s="236">
        <v>0</v>
      </c>
      <c r="BG803" s="236">
        <v>0</v>
      </c>
      <c r="BH803" s="236">
        <v>18</v>
      </c>
      <c r="BI803" s="236">
        <v>18</v>
      </c>
      <c r="BJ803" s="236">
        <v>18</v>
      </c>
      <c r="BK803" s="236">
        <v>0</v>
      </c>
      <c r="BL803" s="236">
        <v>0</v>
      </c>
      <c r="BM803" s="236">
        <v>0</v>
      </c>
      <c r="BN803" s="236">
        <v>54</v>
      </c>
      <c r="BO803" s="236">
        <v>0</v>
      </c>
      <c r="BP803" s="236">
        <v>0</v>
      </c>
      <c r="BQ803" s="236">
        <v>0</v>
      </c>
      <c r="BR803" s="236">
        <v>0</v>
      </c>
      <c r="BS803" s="236">
        <v>0</v>
      </c>
      <c r="BT803" s="236">
        <v>0</v>
      </c>
      <c r="BU803" s="236">
        <v>18</v>
      </c>
      <c r="BV803" s="236">
        <v>18</v>
      </c>
      <c r="BW803" s="236">
        <v>18</v>
      </c>
      <c r="BX803" s="236">
        <v>0</v>
      </c>
      <c r="BY803" s="236">
        <v>0</v>
      </c>
      <c r="BZ803" s="236">
        <v>0</v>
      </c>
      <c r="CA803" s="236">
        <v>54</v>
      </c>
      <c r="CB803" s="236">
        <v>0</v>
      </c>
      <c r="CC803" s="236">
        <v>0</v>
      </c>
      <c r="CD803" s="236">
        <v>0</v>
      </c>
      <c r="CE803" s="236">
        <v>0</v>
      </c>
      <c r="CF803" s="236">
        <v>0</v>
      </c>
      <c r="CG803" s="236">
        <v>0</v>
      </c>
      <c r="CH803" s="236">
        <v>18</v>
      </c>
      <c r="CI803" s="236">
        <v>18</v>
      </c>
      <c r="CJ803" s="236">
        <v>18</v>
      </c>
      <c r="CK803" s="236">
        <v>0</v>
      </c>
      <c r="CL803" s="236">
        <v>0</v>
      </c>
      <c r="CM803" s="236">
        <v>0</v>
      </c>
      <c r="CN803" s="236">
        <v>54</v>
      </c>
      <c r="CO803" s="236">
        <v>0</v>
      </c>
      <c r="CP803" s="236">
        <v>0</v>
      </c>
      <c r="CQ803" s="236">
        <v>0</v>
      </c>
      <c r="CR803" s="236">
        <v>0</v>
      </c>
      <c r="CS803" s="236">
        <v>0</v>
      </c>
      <c r="CT803" s="236">
        <v>0</v>
      </c>
      <c r="CU803" s="236">
        <v>18</v>
      </c>
      <c r="CV803" s="236">
        <v>18</v>
      </c>
      <c r="CW803" s="236">
        <v>18</v>
      </c>
      <c r="CX803" s="236">
        <v>0</v>
      </c>
      <c r="CY803" s="236">
        <v>0</v>
      </c>
      <c r="CZ803" s="236">
        <v>0</v>
      </c>
      <c r="DA803" s="236">
        <v>54</v>
      </c>
    </row>
    <row r="804" spans="1:105">
      <c r="A804" s="242" t="s">
        <v>1815</v>
      </c>
      <c r="B804" s="236">
        <v>0</v>
      </c>
      <c r="C804" s="236">
        <v>0</v>
      </c>
      <c r="D804" s="236">
        <v>0</v>
      </c>
      <c r="E804" s="236">
        <v>0</v>
      </c>
      <c r="F804" s="236">
        <v>0</v>
      </c>
      <c r="G804" s="236">
        <v>0</v>
      </c>
      <c r="H804" s="236">
        <v>0</v>
      </c>
      <c r="I804" s="236">
        <v>0</v>
      </c>
      <c r="J804" s="236">
        <v>0</v>
      </c>
      <c r="K804" s="236">
        <v>2</v>
      </c>
      <c r="L804" s="236">
        <v>2</v>
      </c>
      <c r="M804" s="236">
        <v>2</v>
      </c>
      <c r="N804" s="236">
        <v>6</v>
      </c>
      <c r="O804" s="236">
        <v>0</v>
      </c>
      <c r="P804" s="236">
        <v>0</v>
      </c>
      <c r="Q804" s="236">
        <v>0</v>
      </c>
      <c r="R804" s="236">
        <v>0</v>
      </c>
      <c r="S804" s="236">
        <v>0</v>
      </c>
      <c r="T804" s="236">
        <v>0</v>
      </c>
      <c r="U804" s="236">
        <v>0</v>
      </c>
      <c r="V804" s="236">
        <v>0</v>
      </c>
      <c r="W804" s="236">
        <v>0</v>
      </c>
      <c r="X804" s="236">
        <v>2</v>
      </c>
      <c r="Y804" s="236">
        <v>2</v>
      </c>
      <c r="Z804" s="236">
        <v>2</v>
      </c>
      <c r="AA804" s="236">
        <v>6</v>
      </c>
      <c r="AB804" s="236">
        <v>0</v>
      </c>
      <c r="AC804" s="236">
        <v>0</v>
      </c>
      <c r="AD804" s="236">
        <v>0</v>
      </c>
      <c r="AE804" s="236">
        <v>0</v>
      </c>
      <c r="AF804" s="236">
        <v>0</v>
      </c>
      <c r="AG804" s="236">
        <v>0</v>
      </c>
      <c r="AH804" s="236">
        <v>0</v>
      </c>
      <c r="AI804" s="236">
        <v>0</v>
      </c>
      <c r="AJ804" s="236">
        <v>0</v>
      </c>
      <c r="AK804" s="236">
        <v>2</v>
      </c>
      <c r="AL804" s="236">
        <v>2</v>
      </c>
      <c r="AM804" s="236">
        <v>2</v>
      </c>
      <c r="AN804" s="236">
        <v>6</v>
      </c>
      <c r="AO804" s="236">
        <v>0</v>
      </c>
      <c r="AP804" s="236">
        <v>0</v>
      </c>
      <c r="AQ804" s="236">
        <v>0</v>
      </c>
      <c r="AR804" s="236">
        <v>0</v>
      </c>
      <c r="AS804" s="236">
        <v>0</v>
      </c>
      <c r="AT804" s="236">
        <v>0</v>
      </c>
      <c r="AU804" s="236">
        <v>0</v>
      </c>
      <c r="AV804" s="236">
        <v>0</v>
      </c>
      <c r="AW804" s="236">
        <v>0</v>
      </c>
      <c r="AX804" s="236">
        <v>2</v>
      </c>
      <c r="AY804" s="236">
        <v>2</v>
      </c>
      <c r="AZ804" s="236">
        <v>2</v>
      </c>
      <c r="BA804" s="236">
        <v>6</v>
      </c>
      <c r="BB804" s="236">
        <v>0</v>
      </c>
      <c r="BC804" s="236">
        <v>0</v>
      </c>
      <c r="BD804" s="236">
        <v>0</v>
      </c>
      <c r="BE804" s="236">
        <v>0</v>
      </c>
      <c r="BF804" s="236">
        <v>0</v>
      </c>
      <c r="BG804" s="236">
        <v>0</v>
      </c>
      <c r="BH804" s="236">
        <v>0</v>
      </c>
      <c r="BI804" s="236">
        <v>0</v>
      </c>
      <c r="BJ804" s="236">
        <v>0</v>
      </c>
      <c r="BK804" s="236">
        <v>2</v>
      </c>
      <c r="BL804" s="236">
        <v>2</v>
      </c>
      <c r="BM804" s="236">
        <v>2</v>
      </c>
      <c r="BN804" s="236">
        <v>6</v>
      </c>
      <c r="BO804" s="236">
        <v>0</v>
      </c>
      <c r="BP804" s="236">
        <v>0</v>
      </c>
      <c r="BQ804" s="236">
        <v>0</v>
      </c>
      <c r="BR804" s="236">
        <v>0</v>
      </c>
      <c r="BS804" s="236">
        <v>0</v>
      </c>
      <c r="BT804" s="236">
        <v>0</v>
      </c>
      <c r="BU804" s="236">
        <v>0</v>
      </c>
      <c r="BV804" s="236">
        <v>0</v>
      </c>
      <c r="BW804" s="236">
        <v>0</v>
      </c>
      <c r="BX804" s="236">
        <v>2</v>
      </c>
      <c r="BY804" s="236">
        <v>2</v>
      </c>
      <c r="BZ804" s="236">
        <v>2</v>
      </c>
      <c r="CA804" s="236">
        <v>6</v>
      </c>
      <c r="CB804" s="236">
        <v>0</v>
      </c>
      <c r="CC804" s="236">
        <v>0</v>
      </c>
      <c r="CD804" s="236">
        <v>0</v>
      </c>
      <c r="CE804" s="236">
        <v>0</v>
      </c>
      <c r="CF804" s="236">
        <v>0</v>
      </c>
      <c r="CG804" s="236">
        <v>0</v>
      </c>
      <c r="CH804" s="236">
        <v>0</v>
      </c>
      <c r="CI804" s="236">
        <v>0</v>
      </c>
      <c r="CJ804" s="236">
        <v>0</v>
      </c>
      <c r="CK804" s="236">
        <v>2</v>
      </c>
      <c r="CL804" s="236">
        <v>2</v>
      </c>
      <c r="CM804" s="236">
        <v>2</v>
      </c>
      <c r="CN804" s="236">
        <v>6</v>
      </c>
      <c r="CO804" s="236">
        <v>0</v>
      </c>
      <c r="CP804" s="236">
        <v>0</v>
      </c>
      <c r="CQ804" s="236">
        <v>0</v>
      </c>
      <c r="CR804" s="236">
        <v>0</v>
      </c>
      <c r="CS804" s="236">
        <v>0</v>
      </c>
      <c r="CT804" s="236">
        <v>0</v>
      </c>
      <c r="CU804" s="236">
        <v>0</v>
      </c>
      <c r="CV804" s="236">
        <v>0</v>
      </c>
      <c r="CW804" s="236">
        <v>0</v>
      </c>
      <c r="CX804" s="236">
        <v>2</v>
      </c>
      <c r="CY804" s="236">
        <v>2</v>
      </c>
      <c r="CZ804" s="236">
        <v>2</v>
      </c>
      <c r="DA804" s="236">
        <v>6</v>
      </c>
    </row>
    <row r="805" spans="1:105">
      <c r="A805" s="242" t="s">
        <v>1832</v>
      </c>
      <c r="B805" s="236">
        <v>0</v>
      </c>
      <c r="C805" s="236">
        <v>0</v>
      </c>
      <c r="D805" s="236">
        <v>0</v>
      </c>
      <c r="E805" s="236">
        <v>0</v>
      </c>
      <c r="F805" s="236">
        <v>0</v>
      </c>
      <c r="G805" s="236">
        <v>0</v>
      </c>
      <c r="H805" s="236">
        <v>0</v>
      </c>
      <c r="I805" s="236">
        <v>0</v>
      </c>
      <c r="J805" s="236">
        <v>0</v>
      </c>
      <c r="K805" s="236">
        <v>24</v>
      </c>
      <c r="L805" s="236">
        <v>24</v>
      </c>
      <c r="M805" s="236">
        <v>24</v>
      </c>
      <c r="N805" s="236">
        <v>72</v>
      </c>
      <c r="O805" s="236">
        <v>0</v>
      </c>
      <c r="P805" s="236">
        <v>0</v>
      </c>
      <c r="Q805" s="236">
        <v>0</v>
      </c>
      <c r="R805" s="236">
        <v>0</v>
      </c>
      <c r="S805" s="236">
        <v>0</v>
      </c>
      <c r="T805" s="236">
        <v>0</v>
      </c>
      <c r="U805" s="236">
        <v>0</v>
      </c>
      <c r="V805" s="236">
        <v>0</v>
      </c>
      <c r="W805" s="236">
        <v>0</v>
      </c>
      <c r="X805" s="236">
        <v>24</v>
      </c>
      <c r="Y805" s="236">
        <v>24</v>
      </c>
      <c r="Z805" s="236">
        <v>24</v>
      </c>
      <c r="AA805" s="236">
        <v>72</v>
      </c>
      <c r="AB805" s="236">
        <v>0</v>
      </c>
      <c r="AC805" s="236">
        <v>0</v>
      </c>
      <c r="AD805" s="236">
        <v>0</v>
      </c>
      <c r="AE805" s="236">
        <v>0</v>
      </c>
      <c r="AF805" s="236">
        <v>0</v>
      </c>
      <c r="AG805" s="236">
        <v>0</v>
      </c>
      <c r="AH805" s="236">
        <v>0</v>
      </c>
      <c r="AI805" s="236">
        <v>0</v>
      </c>
      <c r="AJ805" s="236">
        <v>0</v>
      </c>
      <c r="AK805" s="236">
        <v>24</v>
      </c>
      <c r="AL805" s="236">
        <v>24</v>
      </c>
      <c r="AM805" s="236">
        <v>24</v>
      </c>
      <c r="AN805" s="236">
        <v>72</v>
      </c>
      <c r="AO805" s="236">
        <v>0</v>
      </c>
      <c r="AP805" s="236">
        <v>0</v>
      </c>
      <c r="AQ805" s="236">
        <v>0</v>
      </c>
      <c r="AR805" s="236">
        <v>0</v>
      </c>
      <c r="AS805" s="236">
        <v>0</v>
      </c>
      <c r="AT805" s="236">
        <v>0</v>
      </c>
      <c r="AU805" s="236">
        <v>0</v>
      </c>
      <c r="AV805" s="236">
        <v>0</v>
      </c>
      <c r="AW805" s="236">
        <v>0</v>
      </c>
      <c r="AX805" s="236">
        <v>24</v>
      </c>
      <c r="AY805" s="236">
        <v>24</v>
      </c>
      <c r="AZ805" s="236">
        <v>24</v>
      </c>
      <c r="BA805" s="236">
        <v>72</v>
      </c>
      <c r="BB805" s="236">
        <v>0</v>
      </c>
      <c r="BC805" s="236">
        <v>0</v>
      </c>
      <c r="BD805" s="236">
        <v>0</v>
      </c>
      <c r="BE805" s="236">
        <v>0</v>
      </c>
      <c r="BF805" s="236">
        <v>0</v>
      </c>
      <c r="BG805" s="236">
        <v>0</v>
      </c>
      <c r="BH805" s="236">
        <v>0</v>
      </c>
      <c r="BI805" s="236">
        <v>0</v>
      </c>
      <c r="BJ805" s="236">
        <v>0</v>
      </c>
      <c r="BK805" s="236">
        <v>24</v>
      </c>
      <c r="BL805" s="236">
        <v>24</v>
      </c>
      <c r="BM805" s="236">
        <v>24</v>
      </c>
      <c r="BN805" s="236">
        <v>72</v>
      </c>
      <c r="BO805" s="236">
        <v>0</v>
      </c>
      <c r="BP805" s="236">
        <v>0</v>
      </c>
      <c r="BQ805" s="236">
        <v>0</v>
      </c>
      <c r="BR805" s="236">
        <v>0</v>
      </c>
      <c r="BS805" s="236">
        <v>0</v>
      </c>
      <c r="BT805" s="236">
        <v>0</v>
      </c>
      <c r="BU805" s="236">
        <v>0</v>
      </c>
      <c r="BV805" s="236">
        <v>0</v>
      </c>
      <c r="BW805" s="236">
        <v>0</v>
      </c>
      <c r="BX805" s="236">
        <v>24</v>
      </c>
      <c r="BY805" s="236">
        <v>24</v>
      </c>
      <c r="BZ805" s="236">
        <v>24</v>
      </c>
      <c r="CA805" s="236">
        <v>72</v>
      </c>
      <c r="CB805" s="236">
        <v>0</v>
      </c>
      <c r="CC805" s="236">
        <v>0</v>
      </c>
      <c r="CD805" s="236">
        <v>0</v>
      </c>
      <c r="CE805" s="236">
        <v>0</v>
      </c>
      <c r="CF805" s="236">
        <v>0</v>
      </c>
      <c r="CG805" s="236">
        <v>0</v>
      </c>
      <c r="CH805" s="236">
        <v>0</v>
      </c>
      <c r="CI805" s="236">
        <v>0</v>
      </c>
      <c r="CJ805" s="236">
        <v>0</v>
      </c>
      <c r="CK805" s="236">
        <v>24</v>
      </c>
      <c r="CL805" s="236">
        <v>24</v>
      </c>
      <c r="CM805" s="236">
        <v>24</v>
      </c>
      <c r="CN805" s="236">
        <v>72</v>
      </c>
      <c r="CO805" s="236">
        <v>0</v>
      </c>
      <c r="CP805" s="236">
        <v>0</v>
      </c>
      <c r="CQ805" s="236">
        <v>0</v>
      </c>
      <c r="CR805" s="236">
        <v>0</v>
      </c>
      <c r="CS805" s="236">
        <v>0</v>
      </c>
      <c r="CT805" s="236">
        <v>0</v>
      </c>
      <c r="CU805" s="236">
        <v>0</v>
      </c>
      <c r="CV805" s="236">
        <v>0</v>
      </c>
      <c r="CW805" s="236">
        <v>0</v>
      </c>
      <c r="CX805" s="236">
        <v>24</v>
      </c>
      <c r="CY805" s="236">
        <v>24</v>
      </c>
      <c r="CZ805" s="236">
        <v>24</v>
      </c>
      <c r="DA805" s="236">
        <v>72</v>
      </c>
    </row>
    <row r="806" spans="1:105">
      <c r="A806" s="242" t="s">
        <v>1728</v>
      </c>
      <c r="B806" s="236">
        <v>0</v>
      </c>
      <c r="C806" s="236">
        <v>0</v>
      </c>
      <c r="D806" s="236">
        <v>0</v>
      </c>
      <c r="E806" s="236">
        <v>0</v>
      </c>
      <c r="F806" s="236">
        <v>0</v>
      </c>
      <c r="G806" s="236">
        <v>0</v>
      </c>
      <c r="H806" s="236">
        <v>0</v>
      </c>
      <c r="I806" s="236">
        <v>0</v>
      </c>
      <c r="J806" s="236">
        <v>0</v>
      </c>
      <c r="K806" s="236">
        <v>0</v>
      </c>
      <c r="L806" s="236">
        <v>0</v>
      </c>
      <c r="M806" s="236">
        <v>0</v>
      </c>
      <c r="N806" s="236">
        <v>0</v>
      </c>
      <c r="O806" s="236">
        <v>0</v>
      </c>
      <c r="P806" s="236">
        <v>0</v>
      </c>
      <c r="Q806" s="236">
        <v>0</v>
      </c>
      <c r="R806" s="236">
        <v>0</v>
      </c>
      <c r="S806" s="236">
        <v>0</v>
      </c>
      <c r="T806" s="236">
        <v>0</v>
      </c>
      <c r="U806" s="236">
        <v>0</v>
      </c>
      <c r="V806" s="236">
        <v>0</v>
      </c>
      <c r="W806" s="236">
        <v>0</v>
      </c>
      <c r="X806" s="236">
        <v>0</v>
      </c>
      <c r="Y806" s="236">
        <v>0</v>
      </c>
      <c r="Z806" s="236">
        <v>0</v>
      </c>
      <c r="AA806" s="236">
        <v>0</v>
      </c>
      <c r="AB806" s="236">
        <v>0</v>
      </c>
      <c r="AC806" s="236">
        <v>0</v>
      </c>
      <c r="AD806" s="236">
        <v>0</v>
      </c>
      <c r="AE806" s="236">
        <v>0</v>
      </c>
      <c r="AF806" s="236">
        <v>0</v>
      </c>
      <c r="AG806" s="236">
        <v>0</v>
      </c>
      <c r="AH806" s="236">
        <v>0</v>
      </c>
      <c r="AI806" s="236">
        <v>0</v>
      </c>
      <c r="AJ806" s="236">
        <v>0</v>
      </c>
      <c r="AK806" s="236">
        <v>0</v>
      </c>
      <c r="AL806" s="236">
        <v>0</v>
      </c>
      <c r="AM806" s="236">
        <v>0</v>
      </c>
      <c r="AN806" s="236">
        <v>0</v>
      </c>
      <c r="AO806" s="236">
        <v>0</v>
      </c>
      <c r="AP806" s="236">
        <v>0</v>
      </c>
      <c r="AQ806" s="236">
        <v>0</v>
      </c>
      <c r="AR806" s="236">
        <v>0</v>
      </c>
      <c r="AS806" s="236">
        <v>0</v>
      </c>
      <c r="AT806" s="236">
        <v>0</v>
      </c>
      <c r="AU806" s="236">
        <v>0</v>
      </c>
      <c r="AV806" s="236">
        <v>0</v>
      </c>
      <c r="AW806" s="236">
        <v>0</v>
      </c>
      <c r="AX806" s="236">
        <v>0</v>
      </c>
      <c r="AY806" s="236">
        <v>0</v>
      </c>
      <c r="AZ806" s="236">
        <v>0</v>
      </c>
      <c r="BA806" s="236">
        <v>0</v>
      </c>
      <c r="BB806" s="236">
        <v>0</v>
      </c>
      <c r="BC806" s="236">
        <v>0</v>
      </c>
      <c r="BD806" s="236">
        <v>0</v>
      </c>
      <c r="BE806" s="236">
        <v>0</v>
      </c>
      <c r="BF806" s="236">
        <v>0</v>
      </c>
      <c r="BG806" s="236">
        <v>0</v>
      </c>
      <c r="BH806" s="236">
        <v>0</v>
      </c>
      <c r="BI806" s="236">
        <v>0</v>
      </c>
      <c r="BJ806" s="236">
        <v>0</v>
      </c>
      <c r="BK806" s="236">
        <v>0</v>
      </c>
      <c r="BL806" s="236">
        <v>0</v>
      </c>
      <c r="BM806" s="236">
        <v>0</v>
      </c>
      <c r="BN806" s="236">
        <v>0</v>
      </c>
      <c r="BO806" s="236">
        <v>0</v>
      </c>
      <c r="BP806" s="236">
        <v>0</v>
      </c>
      <c r="BQ806" s="236">
        <v>0</v>
      </c>
      <c r="BR806" s="236">
        <v>0</v>
      </c>
      <c r="BS806" s="236">
        <v>0</v>
      </c>
      <c r="BT806" s="236">
        <v>0</v>
      </c>
      <c r="BU806" s="236">
        <v>0</v>
      </c>
      <c r="BV806" s="236">
        <v>0</v>
      </c>
      <c r="BW806" s="236">
        <v>0</v>
      </c>
      <c r="BX806" s="236">
        <v>0</v>
      </c>
      <c r="BY806" s="236">
        <v>0</v>
      </c>
      <c r="BZ806" s="236">
        <v>0</v>
      </c>
      <c r="CA806" s="236">
        <v>0</v>
      </c>
      <c r="CB806" s="236">
        <v>0</v>
      </c>
      <c r="CC806" s="236">
        <v>0</v>
      </c>
      <c r="CD806" s="236">
        <v>0</v>
      </c>
      <c r="CE806" s="236">
        <v>0</v>
      </c>
      <c r="CF806" s="236">
        <v>0</v>
      </c>
      <c r="CG806" s="236">
        <v>0</v>
      </c>
      <c r="CH806" s="236">
        <v>0</v>
      </c>
      <c r="CI806" s="236">
        <v>0</v>
      </c>
      <c r="CJ806" s="236">
        <v>0</v>
      </c>
      <c r="CK806" s="236">
        <v>0</v>
      </c>
      <c r="CL806" s="236">
        <v>0</v>
      </c>
      <c r="CM806" s="236">
        <v>0</v>
      </c>
      <c r="CN806" s="236">
        <v>0</v>
      </c>
      <c r="CO806" s="236">
        <v>0</v>
      </c>
      <c r="CP806" s="236">
        <v>0</v>
      </c>
      <c r="CQ806" s="236">
        <v>0</v>
      </c>
      <c r="CR806" s="236">
        <v>0</v>
      </c>
      <c r="CS806" s="236">
        <v>0</v>
      </c>
      <c r="CT806" s="236">
        <v>0</v>
      </c>
      <c r="CU806" s="236">
        <v>0</v>
      </c>
      <c r="CV806" s="236">
        <v>0</v>
      </c>
      <c r="CW806" s="236">
        <v>0</v>
      </c>
      <c r="CX806" s="236">
        <v>0</v>
      </c>
      <c r="CY806" s="236">
        <v>0</v>
      </c>
      <c r="CZ806" s="236">
        <v>0</v>
      </c>
      <c r="DA806" s="236">
        <v>0</v>
      </c>
    </row>
    <row r="807" spans="1:105">
      <c r="A807" s="242" t="s">
        <v>1833</v>
      </c>
      <c r="B807" s="236">
        <v>6</v>
      </c>
      <c r="C807" s="236">
        <v>6</v>
      </c>
      <c r="D807" s="236">
        <v>6</v>
      </c>
      <c r="E807" s="236">
        <v>12</v>
      </c>
      <c r="F807" s="236">
        <v>12</v>
      </c>
      <c r="G807" s="236">
        <v>12</v>
      </c>
      <c r="H807" s="236">
        <v>18</v>
      </c>
      <c r="I807" s="236">
        <v>18</v>
      </c>
      <c r="J807" s="236">
        <v>18</v>
      </c>
      <c r="K807" s="236">
        <v>24</v>
      </c>
      <c r="L807" s="236">
        <v>24</v>
      </c>
      <c r="M807" s="236">
        <v>24</v>
      </c>
      <c r="N807" s="236">
        <v>180</v>
      </c>
      <c r="O807" s="236">
        <v>6</v>
      </c>
      <c r="P807" s="236">
        <v>6</v>
      </c>
      <c r="Q807" s="236">
        <v>6</v>
      </c>
      <c r="R807" s="236">
        <v>12</v>
      </c>
      <c r="S807" s="236">
        <v>12</v>
      </c>
      <c r="T807" s="236">
        <v>12</v>
      </c>
      <c r="U807" s="236">
        <v>18</v>
      </c>
      <c r="V807" s="236">
        <v>18</v>
      </c>
      <c r="W807" s="236">
        <v>18</v>
      </c>
      <c r="X807" s="236">
        <v>24</v>
      </c>
      <c r="Y807" s="236">
        <v>24</v>
      </c>
      <c r="Z807" s="236">
        <v>24</v>
      </c>
      <c r="AA807" s="236">
        <v>180</v>
      </c>
      <c r="AB807" s="236">
        <v>6</v>
      </c>
      <c r="AC807" s="236">
        <v>6</v>
      </c>
      <c r="AD807" s="236">
        <v>6</v>
      </c>
      <c r="AE807" s="236">
        <v>12</v>
      </c>
      <c r="AF807" s="236">
        <v>12</v>
      </c>
      <c r="AG807" s="236">
        <v>12</v>
      </c>
      <c r="AH807" s="236">
        <v>18</v>
      </c>
      <c r="AI807" s="236">
        <v>18</v>
      </c>
      <c r="AJ807" s="236">
        <v>18</v>
      </c>
      <c r="AK807" s="236">
        <v>24</v>
      </c>
      <c r="AL807" s="236">
        <v>24</v>
      </c>
      <c r="AM807" s="236">
        <v>24</v>
      </c>
      <c r="AN807" s="236">
        <v>180</v>
      </c>
      <c r="AO807" s="236">
        <v>6</v>
      </c>
      <c r="AP807" s="236">
        <v>6</v>
      </c>
      <c r="AQ807" s="236">
        <v>6</v>
      </c>
      <c r="AR807" s="236">
        <v>12</v>
      </c>
      <c r="AS807" s="236">
        <v>12</v>
      </c>
      <c r="AT807" s="236">
        <v>12</v>
      </c>
      <c r="AU807" s="236">
        <v>18</v>
      </c>
      <c r="AV807" s="236">
        <v>18</v>
      </c>
      <c r="AW807" s="236">
        <v>18</v>
      </c>
      <c r="AX807" s="236">
        <v>24</v>
      </c>
      <c r="AY807" s="236">
        <v>24</v>
      </c>
      <c r="AZ807" s="236">
        <v>24</v>
      </c>
      <c r="BA807" s="236">
        <v>180</v>
      </c>
      <c r="BB807" s="236">
        <v>6</v>
      </c>
      <c r="BC807" s="236">
        <v>6</v>
      </c>
      <c r="BD807" s="236">
        <v>6</v>
      </c>
      <c r="BE807" s="236">
        <v>12</v>
      </c>
      <c r="BF807" s="236">
        <v>12</v>
      </c>
      <c r="BG807" s="236">
        <v>12</v>
      </c>
      <c r="BH807" s="236">
        <v>18</v>
      </c>
      <c r="BI807" s="236">
        <v>18</v>
      </c>
      <c r="BJ807" s="236">
        <v>18</v>
      </c>
      <c r="BK807" s="236">
        <v>24</v>
      </c>
      <c r="BL807" s="236">
        <v>24</v>
      </c>
      <c r="BM807" s="236">
        <v>24</v>
      </c>
      <c r="BN807" s="236">
        <v>180</v>
      </c>
      <c r="BO807" s="236">
        <v>6</v>
      </c>
      <c r="BP807" s="236">
        <v>6</v>
      </c>
      <c r="BQ807" s="236">
        <v>6</v>
      </c>
      <c r="BR807" s="236">
        <v>12</v>
      </c>
      <c r="BS807" s="236">
        <v>12</v>
      </c>
      <c r="BT807" s="236">
        <v>12</v>
      </c>
      <c r="BU807" s="236">
        <v>18</v>
      </c>
      <c r="BV807" s="236">
        <v>18</v>
      </c>
      <c r="BW807" s="236">
        <v>18</v>
      </c>
      <c r="BX807" s="236">
        <v>24</v>
      </c>
      <c r="BY807" s="236">
        <v>24</v>
      </c>
      <c r="BZ807" s="236">
        <v>24</v>
      </c>
      <c r="CA807" s="236">
        <v>180</v>
      </c>
      <c r="CB807" s="236">
        <v>6</v>
      </c>
      <c r="CC807" s="236">
        <v>6</v>
      </c>
      <c r="CD807" s="236">
        <v>6</v>
      </c>
      <c r="CE807" s="236">
        <v>12</v>
      </c>
      <c r="CF807" s="236">
        <v>12</v>
      </c>
      <c r="CG807" s="236">
        <v>12</v>
      </c>
      <c r="CH807" s="236">
        <v>18</v>
      </c>
      <c r="CI807" s="236">
        <v>18</v>
      </c>
      <c r="CJ807" s="236">
        <v>18</v>
      </c>
      <c r="CK807" s="236">
        <v>24</v>
      </c>
      <c r="CL807" s="236">
        <v>24</v>
      </c>
      <c r="CM807" s="236">
        <v>24</v>
      </c>
      <c r="CN807" s="236">
        <v>180</v>
      </c>
      <c r="CO807" s="236">
        <v>6</v>
      </c>
      <c r="CP807" s="236">
        <v>6</v>
      </c>
      <c r="CQ807" s="236">
        <v>6</v>
      </c>
      <c r="CR807" s="236">
        <v>12</v>
      </c>
      <c r="CS807" s="236">
        <v>12</v>
      </c>
      <c r="CT807" s="236">
        <v>12</v>
      </c>
      <c r="CU807" s="236">
        <v>18</v>
      </c>
      <c r="CV807" s="236">
        <v>18</v>
      </c>
      <c r="CW807" s="236">
        <v>18</v>
      </c>
      <c r="CX807" s="236">
        <v>24</v>
      </c>
      <c r="CY807" s="236">
        <v>24</v>
      </c>
      <c r="CZ807" s="236">
        <v>24</v>
      </c>
      <c r="DA807" s="236">
        <v>180</v>
      </c>
    </row>
    <row r="808" spans="1:105">
      <c r="A808" s="242" t="s">
        <v>1834</v>
      </c>
      <c r="B808" s="236">
        <v>0</v>
      </c>
      <c r="C808" s="236">
        <v>0</v>
      </c>
      <c r="D808" s="236">
        <v>0</v>
      </c>
      <c r="E808" s="236">
        <v>0</v>
      </c>
      <c r="F808" s="236">
        <v>0</v>
      </c>
      <c r="G808" s="236">
        <v>0</v>
      </c>
      <c r="H808" s="236">
        <v>0</v>
      </c>
      <c r="I808" s="236">
        <v>0</v>
      </c>
      <c r="J808" s="236">
        <v>0</v>
      </c>
      <c r="K808" s="236">
        <v>0</v>
      </c>
      <c r="L808" s="236">
        <v>0</v>
      </c>
      <c r="M808" s="236">
        <v>0</v>
      </c>
      <c r="N808" s="236">
        <v>0</v>
      </c>
      <c r="O808" s="236">
        <v>0</v>
      </c>
      <c r="P808" s="236">
        <v>0</v>
      </c>
      <c r="Q808" s="236">
        <v>0</v>
      </c>
      <c r="R808" s="236">
        <v>0</v>
      </c>
      <c r="S808" s="236">
        <v>0</v>
      </c>
      <c r="T808" s="236">
        <v>0</v>
      </c>
      <c r="U808" s="236">
        <v>0</v>
      </c>
      <c r="V808" s="236">
        <v>0</v>
      </c>
      <c r="W808" s="236">
        <v>0</v>
      </c>
      <c r="X808" s="236">
        <v>0</v>
      </c>
      <c r="Y808" s="236">
        <v>0</v>
      </c>
      <c r="Z808" s="236">
        <v>0</v>
      </c>
      <c r="AA808" s="236">
        <v>0</v>
      </c>
      <c r="AB808" s="236">
        <v>1385126.81007961</v>
      </c>
      <c r="AC808" s="236">
        <v>1385126.81007961</v>
      </c>
      <c r="AD808" s="236">
        <v>1385126.81007961</v>
      </c>
      <c r="AE808" s="236">
        <v>3070678.3715852201</v>
      </c>
      <c r="AF808" s="236">
        <v>3070678.3715852201</v>
      </c>
      <c r="AG808" s="236">
        <v>3070678.3715852201</v>
      </c>
      <c r="AH808" s="236">
        <v>4952289.4455230301</v>
      </c>
      <c r="AI808" s="236">
        <v>4952289.4455230301</v>
      </c>
      <c r="AJ808" s="236">
        <v>4952289.4455230301</v>
      </c>
      <c r="AK808" s="236">
        <v>6340065.4786200598</v>
      </c>
      <c r="AL808" s="236">
        <v>6340065.4786200598</v>
      </c>
      <c r="AM808" s="236">
        <v>6340065.4786200598</v>
      </c>
      <c r="AN808" s="236">
        <v>47244480.317423798</v>
      </c>
      <c r="AO808" s="236">
        <v>-374230.15918936703</v>
      </c>
      <c r="AP808" s="236">
        <v>-374230.15918936703</v>
      </c>
      <c r="AQ808" s="236">
        <v>-374230.15918936703</v>
      </c>
      <c r="AR808" s="236">
        <v>-783403.62508705899</v>
      </c>
      <c r="AS808" s="236">
        <v>-783403.62508705899</v>
      </c>
      <c r="AT808" s="236">
        <v>-783403.62508705899</v>
      </c>
      <c r="AU808" s="236">
        <v>-1311924.0280120899</v>
      </c>
      <c r="AV808" s="236">
        <v>-1311924.0280120899</v>
      </c>
      <c r="AW808" s="236">
        <v>-1311924.0280120899</v>
      </c>
      <c r="AX808" s="236">
        <v>-1655503.4430817401</v>
      </c>
      <c r="AY808" s="236">
        <v>-1655503.4430817401</v>
      </c>
      <c r="AZ808" s="236">
        <v>-1655503.4430817401</v>
      </c>
      <c r="BA808" s="236">
        <v>-12375183.7661107</v>
      </c>
      <c r="BB808" s="236">
        <v>-200587.56801016201</v>
      </c>
      <c r="BC808" s="236">
        <v>-200587.56801016201</v>
      </c>
      <c r="BD808" s="236">
        <v>-200587.56801016201</v>
      </c>
      <c r="BE808" s="236">
        <v>-521909.60945762298</v>
      </c>
      <c r="BF808" s="236">
        <v>-521909.60945762298</v>
      </c>
      <c r="BG808" s="236">
        <v>-521909.60945762298</v>
      </c>
      <c r="BH808" s="236">
        <v>-954603.47388386703</v>
      </c>
      <c r="BI808" s="236">
        <v>-954603.47388386703</v>
      </c>
      <c r="BJ808" s="236">
        <v>-954603.47388386703</v>
      </c>
      <c r="BK808" s="236">
        <v>-1215395.63314991</v>
      </c>
      <c r="BL808" s="236">
        <v>-1215395.63314991</v>
      </c>
      <c r="BM808" s="236">
        <v>-1215395.63314991</v>
      </c>
      <c r="BN808" s="236">
        <v>-8677488.8535047006</v>
      </c>
      <c r="BO808" s="236">
        <v>-152301.41309209701</v>
      </c>
      <c r="BP808" s="236">
        <v>-152301.41309209701</v>
      </c>
      <c r="BQ808" s="236">
        <v>-152301.41309209701</v>
      </c>
      <c r="BR808" s="236">
        <v>-417940.56953428901</v>
      </c>
      <c r="BS808" s="236">
        <v>-417940.56953428901</v>
      </c>
      <c r="BT808" s="236">
        <v>-417940.56953428901</v>
      </c>
      <c r="BU808" s="236">
        <v>-780342.68774075899</v>
      </c>
      <c r="BV808" s="236">
        <v>-780342.68774075899</v>
      </c>
      <c r="BW808" s="236">
        <v>-780342.68774075899</v>
      </c>
      <c r="BX808" s="236">
        <v>-989843.23031700205</v>
      </c>
      <c r="BY808" s="236">
        <v>-989843.23031700205</v>
      </c>
      <c r="BZ808" s="236">
        <v>-989843.23031700205</v>
      </c>
      <c r="CA808" s="236">
        <v>-7021283.7020524396</v>
      </c>
      <c r="CB808" s="236">
        <v>-133055.61128035499</v>
      </c>
      <c r="CC808" s="236">
        <v>-133055.61128035499</v>
      </c>
      <c r="CD808" s="236">
        <v>-133055.61128035499</v>
      </c>
      <c r="CE808" s="236">
        <v>-370532.31623832899</v>
      </c>
      <c r="CF808" s="236">
        <v>-370532.31623832899</v>
      </c>
      <c r="CG808" s="236">
        <v>-370532.31623832899</v>
      </c>
      <c r="CH808" s="236">
        <v>-691497.12401402299</v>
      </c>
      <c r="CI808" s="236">
        <v>-691497.12401402299</v>
      </c>
      <c r="CJ808" s="236">
        <v>-691497.12401402299</v>
      </c>
      <c r="CK808" s="236">
        <v>-864367.14007150999</v>
      </c>
      <c r="CL808" s="236">
        <v>-864367.14007150999</v>
      </c>
      <c r="CM808" s="236">
        <v>-864367.14007150999</v>
      </c>
      <c r="CN808" s="236">
        <v>-6178356.5748126497</v>
      </c>
      <c r="CO808" s="236">
        <v>-103934.945368581</v>
      </c>
      <c r="CP808" s="236">
        <v>-103934.945368581</v>
      </c>
      <c r="CQ808" s="236">
        <v>-103934.945368581</v>
      </c>
      <c r="CR808" s="236">
        <v>-314094.39351149602</v>
      </c>
      <c r="CS808" s="236">
        <v>-314094.39351149602</v>
      </c>
      <c r="CT808" s="236">
        <v>-314094.39351149602</v>
      </c>
      <c r="CU808" s="236">
        <v>-614099.66350744094</v>
      </c>
      <c r="CV808" s="236">
        <v>-614099.66350744094</v>
      </c>
      <c r="CW808" s="236">
        <v>-614099.66350744094</v>
      </c>
      <c r="CX808" s="236">
        <v>-769125.79022229603</v>
      </c>
      <c r="CY808" s="236">
        <v>-769125.79022229603</v>
      </c>
      <c r="CZ808" s="236">
        <v>-769125.79022229603</v>
      </c>
      <c r="DA808" s="236">
        <v>-5403764.3778294399</v>
      </c>
    </row>
    <row r="810" spans="1:105">
      <c r="A810" s="242" t="s">
        <v>1835</v>
      </c>
      <c r="B810" s="236">
        <v>0</v>
      </c>
      <c r="C810" s="236">
        <v>0</v>
      </c>
      <c r="D810" s="236">
        <v>0</v>
      </c>
      <c r="E810" s="236">
        <v>0</v>
      </c>
      <c r="F810" s="236">
        <v>0</v>
      </c>
      <c r="G810" s="236">
        <v>0</v>
      </c>
      <c r="H810" s="236">
        <v>0</v>
      </c>
      <c r="I810" s="236">
        <v>0</v>
      </c>
      <c r="J810" s="236">
        <v>0</v>
      </c>
      <c r="K810" s="236">
        <v>0</v>
      </c>
      <c r="L810" s="236">
        <v>0</v>
      </c>
      <c r="M810" s="236">
        <v>0</v>
      </c>
      <c r="N810" s="236">
        <v>0</v>
      </c>
      <c r="O810" s="236">
        <v>0</v>
      </c>
      <c r="P810" s="236">
        <v>0</v>
      </c>
      <c r="Q810" s="236">
        <v>0</v>
      </c>
      <c r="R810" s="236">
        <v>0</v>
      </c>
      <c r="S810" s="236">
        <v>0</v>
      </c>
      <c r="T810" s="236">
        <v>0</v>
      </c>
      <c r="U810" s="236">
        <v>0</v>
      </c>
      <c r="V810" s="236">
        <v>0</v>
      </c>
      <c r="W810" s="236">
        <v>0</v>
      </c>
      <c r="X810" s="236">
        <v>0</v>
      </c>
      <c r="Y810" s="236">
        <v>0</v>
      </c>
      <c r="Z810" s="236">
        <v>0</v>
      </c>
      <c r="AA810" s="236">
        <v>0</v>
      </c>
      <c r="AB810" s="236">
        <v>0</v>
      </c>
      <c r="AC810" s="236">
        <v>0</v>
      </c>
      <c r="AD810" s="236">
        <v>0</v>
      </c>
      <c r="AE810" s="236">
        <v>0</v>
      </c>
      <c r="AF810" s="236">
        <v>0</v>
      </c>
      <c r="AG810" s="236">
        <v>0</v>
      </c>
      <c r="AH810" s="236">
        <v>0</v>
      </c>
      <c r="AI810" s="236">
        <v>0</v>
      </c>
      <c r="AJ810" s="236">
        <v>0</v>
      </c>
      <c r="AK810" s="236">
        <v>2113355.1595400199</v>
      </c>
      <c r="AL810" s="236">
        <v>2113355.1595400199</v>
      </c>
      <c r="AM810" s="236">
        <v>2113355.1595400199</v>
      </c>
      <c r="AN810" s="236">
        <v>6340065.4786200598</v>
      </c>
      <c r="AO810" s="236">
        <v>-124743.386396455</v>
      </c>
      <c r="AP810" s="236">
        <v>-124743.386396455</v>
      </c>
      <c r="AQ810" s="236">
        <v>-124743.386396455</v>
      </c>
      <c r="AR810" s="236">
        <v>-136391.15529923001</v>
      </c>
      <c r="AS810" s="236">
        <v>-136391.15529923001</v>
      </c>
      <c r="AT810" s="236">
        <v>-136391.15529923001</v>
      </c>
      <c r="AU810" s="236">
        <v>-176173.46764167899</v>
      </c>
      <c r="AV810" s="236">
        <v>-176173.46764167899</v>
      </c>
      <c r="AW810" s="236">
        <v>-176173.46764168001</v>
      </c>
      <c r="AX810" s="236">
        <v>-114526.47168988</v>
      </c>
      <c r="AY810" s="236">
        <v>-114526.47168988</v>
      </c>
      <c r="AZ810" s="236">
        <v>-114526.47168988</v>
      </c>
      <c r="BA810" s="236">
        <v>-1655503.4430817401</v>
      </c>
      <c r="BB810" s="236">
        <v>-66862.522670053993</v>
      </c>
      <c r="BC810" s="236">
        <v>-66862.522670053993</v>
      </c>
      <c r="BD810" s="236">
        <v>-66862.522670053993</v>
      </c>
      <c r="BE810" s="236">
        <v>-107107.34714915301</v>
      </c>
      <c r="BF810" s="236">
        <v>-107107.34714915301</v>
      </c>
      <c r="BG810" s="236">
        <v>-107107.34714915301</v>
      </c>
      <c r="BH810" s="236">
        <v>-144231.288142081</v>
      </c>
      <c r="BI810" s="236">
        <v>-144231.288142081</v>
      </c>
      <c r="BJ810" s="236">
        <v>-144231.288142081</v>
      </c>
      <c r="BK810" s="236">
        <v>-86930.719755349797</v>
      </c>
      <c r="BL810" s="236">
        <v>-86930.719755349797</v>
      </c>
      <c r="BM810" s="236">
        <v>-86930.719755349899</v>
      </c>
      <c r="BN810" s="236">
        <v>-1215395.63314991</v>
      </c>
      <c r="BO810" s="236">
        <v>-50767.137697365702</v>
      </c>
      <c r="BP810" s="236">
        <v>-50767.137697365702</v>
      </c>
      <c r="BQ810" s="236">
        <v>-50767.137697365702</v>
      </c>
      <c r="BR810" s="236">
        <v>-88546.385480730794</v>
      </c>
      <c r="BS810" s="236">
        <v>-88546.385480730794</v>
      </c>
      <c r="BT810" s="236">
        <v>-88546.385480730794</v>
      </c>
      <c r="BU810" s="236">
        <v>-120800.706068823</v>
      </c>
      <c r="BV810" s="236">
        <v>-120800.706068823</v>
      </c>
      <c r="BW810" s="236">
        <v>-120800.706068823</v>
      </c>
      <c r="BX810" s="236">
        <v>-69833.514192080795</v>
      </c>
      <c r="BY810" s="236">
        <v>-69833.514192080896</v>
      </c>
      <c r="BZ810" s="236">
        <v>-69833.514192080998</v>
      </c>
      <c r="CA810" s="236">
        <v>-989843.23031700205</v>
      </c>
      <c r="CB810" s="236">
        <v>-44351.870426785201</v>
      </c>
      <c r="CC810" s="236">
        <v>-44351.870426785201</v>
      </c>
      <c r="CD810" s="236">
        <v>-44351.870426785201</v>
      </c>
      <c r="CE810" s="236">
        <v>-79158.901652657703</v>
      </c>
      <c r="CF810" s="236">
        <v>-79158.901652657703</v>
      </c>
      <c r="CG810" s="236">
        <v>-79158.901652657805</v>
      </c>
      <c r="CH810" s="236">
        <v>-106988.269258564</v>
      </c>
      <c r="CI810" s="236">
        <v>-106988.269258564</v>
      </c>
      <c r="CJ810" s="236">
        <v>-106988.269258564</v>
      </c>
      <c r="CK810" s="236">
        <v>-57623.338685828901</v>
      </c>
      <c r="CL810" s="236">
        <v>-57623.338685829003</v>
      </c>
      <c r="CM810" s="236">
        <v>-57623.338685829003</v>
      </c>
      <c r="CN810" s="236">
        <v>-864367.14007150999</v>
      </c>
      <c r="CO810" s="236">
        <v>-34644.981789527097</v>
      </c>
      <c r="CP810" s="236">
        <v>-34644.981789527097</v>
      </c>
      <c r="CQ810" s="236">
        <v>-34644.981789527097</v>
      </c>
      <c r="CR810" s="236">
        <v>-70053.149380971707</v>
      </c>
      <c r="CS810" s="236">
        <v>-70053.149380971707</v>
      </c>
      <c r="CT810" s="236">
        <v>-70053.149380971794</v>
      </c>
      <c r="CU810" s="236">
        <v>-100001.75666531399</v>
      </c>
      <c r="CV810" s="236">
        <v>-100001.75666531399</v>
      </c>
      <c r="CW810" s="236">
        <v>-100001.75666531399</v>
      </c>
      <c r="CX810" s="236">
        <v>-51675.375571618497</v>
      </c>
      <c r="CY810" s="236">
        <v>-51675.375571618402</v>
      </c>
      <c r="CZ810" s="236">
        <v>-51675.3755716183</v>
      </c>
      <c r="DA810" s="236">
        <v>-769125.79022229603</v>
      </c>
    </row>
    <row r="811" spans="1:105">
      <c r="A811" s="242" t="s">
        <v>1836</v>
      </c>
      <c r="B811" s="236">
        <v>0</v>
      </c>
      <c r="C811" s="236">
        <v>0</v>
      </c>
      <c r="D811" s="236">
        <v>0</v>
      </c>
      <c r="E811" s="236">
        <v>0</v>
      </c>
      <c r="F811" s="236">
        <v>0</v>
      </c>
      <c r="G811" s="236">
        <v>0</v>
      </c>
      <c r="H811" s="236">
        <v>0</v>
      </c>
      <c r="I811" s="236">
        <v>0</v>
      </c>
      <c r="J811" s="236">
        <v>0</v>
      </c>
      <c r="K811" s="236">
        <v>0</v>
      </c>
      <c r="L811" s="236">
        <v>0</v>
      </c>
      <c r="M811" s="236">
        <v>0</v>
      </c>
      <c r="N811" s="236">
        <v>0</v>
      </c>
      <c r="O811" s="236">
        <v>0</v>
      </c>
      <c r="P811" s="236">
        <v>0</v>
      </c>
      <c r="Q811" s="236">
        <v>0</v>
      </c>
      <c r="R811" s="236">
        <v>0</v>
      </c>
      <c r="S811" s="236">
        <v>0</v>
      </c>
      <c r="T811" s="236">
        <v>0</v>
      </c>
      <c r="U811" s="236">
        <v>0</v>
      </c>
      <c r="V811" s="236">
        <v>0</v>
      </c>
      <c r="W811" s="236">
        <v>0</v>
      </c>
      <c r="X811" s="236">
        <v>0</v>
      </c>
      <c r="Y811" s="236">
        <v>0</v>
      </c>
      <c r="Z811" s="236">
        <v>0</v>
      </c>
      <c r="AA811" s="236">
        <v>0</v>
      </c>
      <c r="AB811" s="236">
        <v>0</v>
      </c>
      <c r="AC811" s="236">
        <v>0</v>
      </c>
      <c r="AD811" s="236">
        <v>0</v>
      </c>
      <c r="AE811" s="236">
        <v>0</v>
      </c>
      <c r="AF811" s="236">
        <v>0</v>
      </c>
      <c r="AG811" s="236">
        <v>0</v>
      </c>
      <c r="AH811" s="236">
        <v>0</v>
      </c>
      <c r="AI811" s="236">
        <v>0</v>
      </c>
      <c r="AJ811" s="236">
        <v>0</v>
      </c>
      <c r="AK811" s="236">
        <v>2113355.1595400199</v>
      </c>
      <c r="AL811" s="236">
        <v>4226710.3190800399</v>
      </c>
      <c r="AM811" s="236">
        <v>6340065.4786200598</v>
      </c>
      <c r="AN811" s="236">
        <v>6340065.4786200598</v>
      </c>
      <c r="AO811" s="236">
        <v>-124743.386396455</v>
      </c>
      <c r="AP811" s="236">
        <v>-249486.77279291101</v>
      </c>
      <c r="AQ811" s="236">
        <v>-374230.15918936703</v>
      </c>
      <c r="AR811" s="236">
        <v>-510621.31448859698</v>
      </c>
      <c r="AS811" s="236">
        <v>-647012.46978782804</v>
      </c>
      <c r="AT811" s="236">
        <v>-783403.62508705899</v>
      </c>
      <c r="AU811" s="236">
        <v>-959577.09272873902</v>
      </c>
      <c r="AV811" s="236">
        <v>-1135750.5603704101</v>
      </c>
      <c r="AW811" s="236">
        <v>-1311924.0280120899</v>
      </c>
      <c r="AX811" s="236">
        <v>-1426450.49970197</v>
      </c>
      <c r="AY811" s="236">
        <v>-1540976.9713918499</v>
      </c>
      <c r="AZ811" s="236">
        <v>-1655503.4430817401</v>
      </c>
      <c r="BA811" s="236">
        <v>-1655503.4430817401</v>
      </c>
      <c r="BB811" s="236">
        <v>-66862.522670053993</v>
      </c>
      <c r="BC811" s="236">
        <v>-133725.04534010799</v>
      </c>
      <c r="BD811" s="236">
        <v>-200587.56801016201</v>
      </c>
      <c r="BE811" s="236">
        <v>-307694.91515931499</v>
      </c>
      <c r="BF811" s="236">
        <v>-414802.26230846898</v>
      </c>
      <c r="BG811" s="236">
        <v>-521909.60945762298</v>
      </c>
      <c r="BH811" s="236">
        <v>-666140.89759970398</v>
      </c>
      <c r="BI811" s="236">
        <v>-810372.18574178498</v>
      </c>
      <c r="BJ811" s="236">
        <v>-954603.47388386703</v>
      </c>
      <c r="BK811" s="236">
        <v>-1041534.19363921</v>
      </c>
      <c r="BL811" s="236">
        <v>-1128464.9133945601</v>
      </c>
      <c r="BM811" s="236">
        <v>-1215395.63314991</v>
      </c>
      <c r="BN811" s="236">
        <v>-1215395.63314991</v>
      </c>
      <c r="BO811" s="236">
        <v>-50767.137697365702</v>
      </c>
      <c r="BP811" s="236">
        <v>-101534.275394731</v>
      </c>
      <c r="BQ811" s="236">
        <v>-152301.41309209701</v>
      </c>
      <c r="BR811" s="236">
        <v>-240847.798572828</v>
      </c>
      <c r="BS811" s="236">
        <v>-329394.18405355798</v>
      </c>
      <c r="BT811" s="236">
        <v>-417940.56953428901</v>
      </c>
      <c r="BU811" s="236">
        <v>-538741.275603113</v>
      </c>
      <c r="BV811" s="236">
        <v>-659541.981671936</v>
      </c>
      <c r="BW811" s="236">
        <v>-780342.68774075899</v>
      </c>
      <c r="BX811" s="236">
        <v>-850176.20193284005</v>
      </c>
      <c r="BY811" s="236">
        <v>-920009.71612492099</v>
      </c>
      <c r="BZ811" s="236">
        <v>-989843.23031700205</v>
      </c>
      <c r="CA811" s="236">
        <v>-989843.23031700205</v>
      </c>
      <c r="CB811" s="236">
        <v>-44351.870426785201</v>
      </c>
      <c r="CC811" s="236">
        <v>-88703.740853570504</v>
      </c>
      <c r="CD811" s="236">
        <v>-133055.61128035499</v>
      </c>
      <c r="CE811" s="236">
        <v>-212214.512933013</v>
      </c>
      <c r="CF811" s="236">
        <v>-291373.41458567098</v>
      </c>
      <c r="CG811" s="236">
        <v>-370532.31623832899</v>
      </c>
      <c r="CH811" s="236">
        <v>-477520.58549689298</v>
      </c>
      <c r="CI811" s="236">
        <v>-584508.85475545796</v>
      </c>
      <c r="CJ811" s="236">
        <v>-691497.12401402299</v>
      </c>
      <c r="CK811" s="236">
        <v>-749120.46269985195</v>
      </c>
      <c r="CL811" s="236">
        <v>-806743.80138568103</v>
      </c>
      <c r="CM811" s="236">
        <v>-864367.14007150999</v>
      </c>
      <c r="CN811" s="236">
        <v>-864367.14007150999</v>
      </c>
      <c r="CO811" s="236">
        <v>-34644.981789527097</v>
      </c>
      <c r="CP811" s="236">
        <v>-69289.963579054194</v>
      </c>
      <c r="CQ811" s="236">
        <v>-103934.945368581</v>
      </c>
      <c r="CR811" s="236">
        <v>-173988.09474955301</v>
      </c>
      <c r="CS811" s="236">
        <v>-244041.24413052399</v>
      </c>
      <c r="CT811" s="236">
        <v>-314094.39351149602</v>
      </c>
      <c r="CU811" s="236">
        <v>-414096.15017681097</v>
      </c>
      <c r="CV811" s="236">
        <v>-514097.90684212599</v>
      </c>
      <c r="CW811" s="236">
        <v>-614099.66350744094</v>
      </c>
      <c r="CX811" s="236">
        <v>-665775.03907905996</v>
      </c>
      <c r="CY811" s="236">
        <v>-717450.41465067805</v>
      </c>
      <c r="CZ811" s="236">
        <v>-769125.79022229603</v>
      </c>
      <c r="DA811" s="236">
        <v>-769125.79022229603</v>
      </c>
    </row>
    <row r="812" spans="1:105">
      <c r="A812" s="242" t="s">
        <v>1837</v>
      </c>
      <c r="B812" s="236">
        <v>0</v>
      </c>
      <c r="C812" s="236">
        <v>0</v>
      </c>
      <c r="D812" s="236">
        <v>0</v>
      </c>
      <c r="E812" s="236">
        <v>0</v>
      </c>
      <c r="F812" s="236">
        <v>0</v>
      </c>
      <c r="G812" s="236">
        <v>0</v>
      </c>
      <c r="H812" s="236">
        <v>0</v>
      </c>
      <c r="I812" s="236">
        <v>0</v>
      </c>
      <c r="J812" s="236">
        <v>0</v>
      </c>
      <c r="K812" s="236">
        <v>0</v>
      </c>
      <c r="L812" s="236">
        <v>0</v>
      </c>
      <c r="M812" s="236">
        <v>0</v>
      </c>
      <c r="N812" s="236">
        <v>0</v>
      </c>
      <c r="O812" s="236">
        <v>0</v>
      </c>
      <c r="P812" s="236">
        <v>0</v>
      </c>
      <c r="Q812" s="236">
        <v>0</v>
      </c>
      <c r="R812" s="236">
        <v>0</v>
      </c>
      <c r="S812" s="236">
        <v>0</v>
      </c>
      <c r="T812" s="236">
        <v>0</v>
      </c>
      <c r="U812" s="236">
        <v>0</v>
      </c>
      <c r="V812" s="236">
        <v>0</v>
      </c>
      <c r="W812" s="236">
        <v>0</v>
      </c>
      <c r="X812" s="236">
        <v>0</v>
      </c>
      <c r="Y812" s="236">
        <v>0</v>
      </c>
      <c r="Z812" s="236">
        <v>0</v>
      </c>
      <c r="AA812" s="236">
        <v>0</v>
      </c>
      <c r="AB812" s="236">
        <v>-6340065.4786200598</v>
      </c>
      <c r="AC812" s="236">
        <v>-6340065.4786200598</v>
      </c>
      <c r="AD812" s="236">
        <v>-6340065.4786200598</v>
      </c>
      <c r="AE812" s="236">
        <v>-6340065.4786200598</v>
      </c>
      <c r="AF812" s="236">
        <v>-6340065.4786200598</v>
      </c>
      <c r="AG812" s="236">
        <v>-6340065.4786200598</v>
      </c>
      <c r="AH812" s="236">
        <v>-6340065.4786200598</v>
      </c>
      <c r="AI812" s="236">
        <v>-6340065.4786200598</v>
      </c>
      <c r="AJ812" s="236">
        <v>-6340065.4786200598</v>
      </c>
      <c r="AK812" s="236">
        <v>-6340065.4786200598</v>
      </c>
      <c r="AL812" s="236">
        <v>-6340065.4786200598</v>
      </c>
      <c r="AM812" s="236">
        <v>-6340065.4786200598</v>
      </c>
      <c r="AN812" s="236">
        <v>-6340065.4786200598</v>
      </c>
      <c r="AO812" s="236">
        <v>1655503.4430817401</v>
      </c>
      <c r="AP812" s="236">
        <v>1655503.4430817401</v>
      </c>
      <c r="AQ812" s="236">
        <v>1655503.4430817401</v>
      </c>
      <c r="AR812" s="236">
        <v>1655503.4430817401</v>
      </c>
      <c r="AS812" s="236">
        <v>1655503.4430817401</v>
      </c>
      <c r="AT812" s="236">
        <v>1655503.4430817401</v>
      </c>
      <c r="AU812" s="236">
        <v>1655503.4430817401</v>
      </c>
      <c r="AV812" s="236">
        <v>1655503.4430817401</v>
      </c>
      <c r="AW812" s="236">
        <v>1655503.4430817401</v>
      </c>
      <c r="AX812" s="236">
        <v>1655503.4430817401</v>
      </c>
      <c r="AY812" s="236">
        <v>1655503.44308173</v>
      </c>
      <c r="AZ812" s="236">
        <v>1655503.4430817401</v>
      </c>
      <c r="BA812" s="236">
        <v>1655503.4430817401</v>
      </c>
      <c r="BB812" s="236">
        <v>1215395.63314991</v>
      </c>
      <c r="BC812" s="236">
        <v>1215395.63314991</v>
      </c>
      <c r="BD812" s="236">
        <v>1215395.63314991</v>
      </c>
      <c r="BE812" s="236">
        <v>1215395.63314991</v>
      </c>
      <c r="BF812" s="236">
        <v>1215395.63314991</v>
      </c>
      <c r="BG812" s="236">
        <v>1215395.63314991</v>
      </c>
      <c r="BH812" s="236">
        <v>1215395.63314991</v>
      </c>
      <c r="BI812" s="236">
        <v>1215395.63314991</v>
      </c>
      <c r="BJ812" s="236">
        <v>1215395.63314991</v>
      </c>
      <c r="BK812" s="236">
        <v>1215395.63314991</v>
      </c>
      <c r="BL812" s="236">
        <v>1215395.63314991</v>
      </c>
      <c r="BM812" s="236">
        <v>1215395.63314991</v>
      </c>
      <c r="BN812" s="236">
        <v>1215395.63314991</v>
      </c>
      <c r="BO812" s="236">
        <v>989843.23031700205</v>
      </c>
      <c r="BP812" s="236">
        <v>989843.23031700205</v>
      </c>
      <c r="BQ812" s="236">
        <v>989843.23031700205</v>
      </c>
      <c r="BR812" s="236">
        <v>989843.23031700205</v>
      </c>
      <c r="BS812" s="236">
        <v>989843.23031700205</v>
      </c>
      <c r="BT812" s="236">
        <v>989843.23031700205</v>
      </c>
      <c r="BU812" s="236">
        <v>989843.23031700205</v>
      </c>
      <c r="BV812" s="236">
        <v>989843.23031700205</v>
      </c>
      <c r="BW812" s="236">
        <v>989843.23031700205</v>
      </c>
      <c r="BX812" s="236">
        <v>989843.23031700205</v>
      </c>
      <c r="BY812" s="236">
        <v>989843.23031700205</v>
      </c>
      <c r="BZ812" s="236">
        <v>989843.23031700205</v>
      </c>
      <c r="CA812" s="236">
        <v>989843.23031700205</v>
      </c>
      <c r="CB812" s="236">
        <v>864367.14007149998</v>
      </c>
      <c r="CC812" s="236">
        <v>864367.14007148996</v>
      </c>
      <c r="CD812" s="236">
        <v>864367.14007150999</v>
      </c>
      <c r="CE812" s="236">
        <v>864367.14007148205</v>
      </c>
      <c r="CF812" s="236">
        <v>864367.14007145399</v>
      </c>
      <c r="CG812" s="236">
        <v>864367.14007150999</v>
      </c>
      <c r="CH812" s="236">
        <v>864367.14007146098</v>
      </c>
      <c r="CI812" s="236">
        <v>864367.14007141104</v>
      </c>
      <c r="CJ812" s="236">
        <v>864367.14007150999</v>
      </c>
      <c r="CK812" s="236">
        <v>864367.14007150999</v>
      </c>
      <c r="CL812" s="236">
        <v>864367.14007150999</v>
      </c>
      <c r="CM812" s="236">
        <v>864367.14007150999</v>
      </c>
      <c r="CN812" s="236">
        <v>864367.14007150999</v>
      </c>
      <c r="CO812" s="236">
        <v>769125.79022234504</v>
      </c>
      <c r="CP812" s="236">
        <v>769125.79022239405</v>
      </c>
      <c r="CQ812" s="236">
        <v>769125.79022229603</v>
      </c>
      <c r="CR812" s="236">
        <v>769125.79022236704</v>
      </c>
      <c r="CS812" s="236">
        <v>769125.790222437</v>
      </c>
      <c r="CT812" s="236">
        <v>769125.79022229603</v>
      </c>
      <c r="CU812" s="236">
        <v>769125.79022251605</v>
      </c>
      <c r="CV812" s="236">
        <v>769125.79022273503</v>
      </c>
      <c r="CW812" s="236">
        <v>769125.79022229603</v>
      </c>
      <c r="CX812" s="236">
        <v>769125.79022229696</v>
      </c>
      <c r="CY812" s="236">
        <v>769125.79022229696</v>
      </c>
      <c r="CZ812" s="236">
        <v>769125.79022229603</v>
      </c>
      <c r="DA812" s="236">
        <v>769125.79022229603</v>
      </c>
    </row>
    <row r="816" spans="1:105">
      <c r="A816" s="262" t="s">
        <v>1838</v>
      </c>
      <c r="B816" s="236">
        <v>0</v>
      </c>
      <c r="C816" s="236">
        <v>0</v>
      </c>
      <c r="D816" s="236">
        <v>0</v>
      </c>
      <c r="E816" s="236">
        <v>0</v>
      </c>
      <c r="F816" s="236">
        <v>0</v>
      </c>
      <c r="G816" s="236">
        <v>0</v>
      </c>
      <c r="H816" s="236">
        <v>0</v>
      </c>
      <c r="I816" s="236">
        <v>0</v>
      </c>
      <c r="J816" s="236">
        <v>0</v>
      </c>
      <c r="K816" s="236">
        <v>0</v>
      </c>
      <c r="L816" s="236">
        <v>0</v>
      </c>
      <c r="M816" s="236">
        <v>0</v>
      </c>
      <c r="N816" s="236">
        <v>0</v>
      </c>
      <c r="O816" s="236">
        <v>0</v>
      </c>
      <c r="P816" s="236">
        <v>0</v>
      </c>
      <c r="Q816" s="236">
        <v>0</v>
      </c>
      <c r="R816" s="236">
        <v>0</v>
      </c>
      <c r="S816" s="236">
        <v>0</v>
      </c>
      <c r="T816" s="236">
        <v>0</v>
      </c>
      <c r="U816" s="236">
        <v>0</v>
      </c>
      <c r="V816" s="236">
        <v>0</v>
      </c>
      <c r="W816" s="236">
        <v>0</v>
      </c>
      <c r="X816" s="236">
        <v>0</v>
      </c>
      <c r="Y816" s="236">
        <v>0</v>
      </c>
      <c r="Z816" s="236">
        <v>0</v>
      </c>
      <c r="AA816" s="236">
        <v>0</v>
      </c>
      <c r="AB816" s="236">
        <v>0</v>
      </c>
      <c r="AC816" s="236">
        <v>0</v>
      </c>
      <c r="AD816" s="236">
        <v>0</v>
      </c>
      <c r="AE816" s="236">
        <v>0</v>
      </c>
      <c r="AF816" s="236">
        <v>0</v>
      </c>
      <c r="AG816" s="236">
        <v>0</v>
      </c>
      <c r="AH816" s="236">
        <v>0</v>
      </c>
      <c r="AI816" s="236">
        <v>0</v>
      </c>
      <c r="AJ816" s="236">
        <v>0</v>
      </c>
      <c r="AK816" s="236">
        <v>2113355.1595400199</v>
      </c>
      <c r="AL816" s="236">
        <v>2113355.1595400199</v>
      </c>
      <c r="AM816" s="236">
        <v>2113355.1595400199</v>
      </c>
      <c r="AN816" s="236">
        <v>6340065.4786200598</v>
      </c>
      <c r="AO816" s="236">
        <v>-124743.386396455</v>
      </c>
      <c r="AP816" s="236">
        <v>-124743.386396455</v>
      </c>
      <c r="AQ816" s="236">
        <v>-124743.386396455</v>
      </c>
      <c r="AR816" s="236">
        <v>-136391.15529923001</v>
      </c>
      <c r="AS816" s="236">
        <v>-136391.15529923001</v>
      </c>
      <c r="AT816" s="236">
        <v>-136391.15529923001</v>
      </c>
      <c r="AU816" s="236">
        <v>-176173.46764167899</v>
      </c>
      <c r="AV816" s="236">
        <v>-176173.46764167899</v>
      </c>
      <c r="AW816" s="236">
        <v>-176173.46764168001</v>
      </c>
      <c r="AX816" s="236">
        <v>-114526.47168988</v>
      </c>
      <c r="AY816" s="236">
        <v>-114526.47168988</v>
      </c>
      <c r="AZ816" s="236">
        <v>-114526.47168988</v>
      </c>
      <c r="BA816" s="236">
        <v>-1655503.4430817401</v>
      </c>
      <c r="BB816" s="236">
        <v>-66862.522670053993</v>
      </c>
      <c r="BC816" s="236">
        <v>-66862.522670053993</v>
      </c>
      <c r="BD816" s="236">
        <v>-66862.522670053993</v>
      </c>
      <c r="BE816" s="236">
        <v>-107107.34714915301</v>
      </c>
      <c r="BF816" s="236">
        <v>-107107.34714915301</v>
      </c>
      <c r="BG816" s="236">
        <v>-107107.34714915301</v>
      </c>
      <c r="BH816" s="236">
        <v>-144231.288142081</v>
      </c>
      <c r="BI816" s="236">
        <v>-144231.288142081</v>
      </c>
      <c r="BJ816" s="236">
        <v>-144231.288142081</v>
      </c>
      <c r="BK816" s="236">
        <v>-86930.719755349797</v>
      </c>
      <c r="BL816" s="236">
        <v>-86930.719755349797</v>
      </c>
      <c r="BM816" s="236">
        <v>-86930.719755349899</v>
      </c>
      <c r="BN816" s="236">
        <v>-1215395.63314991</v>
      </c>
      <c r="BO816" s="236">
        <v>-50767.137697365702</v>
      </c>
      <c r="BP816" s="236">
        <v>-50767.137697365702</v>
      </c>
      <c r="BQ816" s="236">
        <v>-50767.137697365702</v>
      </c>
      <c r="BR816" s="236">
        <v>-88546.385480730794</v>
      </c>
      <c r="BS816" s="236">
        <v>-88546.385480730794</v>
      </c>
      <c r="BT816" s="236">
        <v>-88546.385480730794</v>
      </c>
      <c r="BU816" s="236">
        <v>-120800.706068823</v>
      </c>
      <c r="BV816" s="236">
        <v>-120800.706068823</v>
      </c>
      <c r="BW816" s="236">
        <v>-120800.706068823</v>
      </c>
      <c r="BX816" s="236">
        <v>-69833.514192080795</v>
      </c>
      <c r="BY816" s="236">
        <v>-69833.514192080896</v>
      </c>
      <c r="BZ816" s="236">
        <v>-69833.514192080998</v>
      </c>
      <c r="CA816" s="236">
        <v>-989843.23031700205</v>
      </c>
      <c r="CB816" s="236">
        <v>-44351.870426785201</v>
      </c>
      <c r="CC816" s="236">
        <v>-44351.870426785201</v>
      </c>
      <c r="CD816" s="236">
        <v>-44351.870426785201</v>
      </c>
      <c r="CE816" s="236">
        <v>-79158.901652657703</v>
      </c>
      <c r="CF816" s="236">
        <v>-79158.901652657703</v>
      </c>
      <c r="CG816" s="236">
        <v>-79158.901652657805</v>
      </c>
      <c r="CH816" s="236">
        <v>-106988.269258564</v>
      </c>
      <c r="CI816" s="236">
        <v>-106988.269258564</v>
      </c>
      <c r="CJ816" s="236">
        <v>-106988.269258564</v>
      </c>
      <c r="CK816" s="236">
        <v>-57623.338685828901</v>
      </c>
      <c r="CL816" s="236">
        <v>-57623.338685829003</v>
      </c>
      <c r="CM816" s="236">
        <v>-57623.338685829003</v>
      </c>
      <c r="CN816" s="236">
        <v>-864367.14007150999</v>
      </c>
      <c r="CO816" s="236">
        <v>-34644.981789527097</v>
      </c>
      <c r="CP816" s="236">
        <v>-34644.981789527097</v>
      </c>
      <c r="CQ816" s="236">
        <v>-34644.981789527097</v>
      </c>
      <c r="CR816" s="236">
        <v>-70053.149380971707</v>
      </c>
      <c r="CS816" s="236">
        <v>-70053.149380971707</v>
      </c>
      <c r="CT816" s="236">
        <v>-70053.149380971794</v>
      </c>
      <c r="CU816" s="236">
        <v>-100001.75666531399</v>
      </c>
      <c r="CV816" s="236">
        <v>-100001.75666531399</v>
      </c>
      <c r="CW816" s="236">
        <v>-100001.75666531399</v>
      </c>
      <c r="CX816" s="236">
        <v>-51675.375571618497</v>
      </c>
      <c r="CY816" s="236">
        <v>-51675.375571618402</v>
      </c>
      <c r="CZ816" s="236">
        <v>-51675.3755716183</v>
      </c>
      <c r="DA816" s="236">
        <v>-769125.79022229603</v>
      </c>
    </row>
    <row r="817" spans="1:105">
      <c r="A817" s="242" t="s">
        <v>1839</v>
      </c>
      <c r="B817" s="236">
        <v>0</v>
      </c>
      <c r="C817" s="236">
        <v>0</v>
      </c>
      <c r="D817" s="236">
        <v>0</v>
      </c>
      <c r="E817" s="236">
        <v>0</v>
      </c>
      <c r="F817" s="236">
        <v>0</v>
      </c>
      <c r="G817" s="236">
        <v>0</v>
      </c>
      <c r="H817" s="236">
        <v>0</v>
      </c>
      <c r="I817" s="236">
        <v>0</v>
      </c>
      <c r="J817" s="236">
        <v>0</v>
      </c>
      <c r="K817" s="236">
        <v>0</v>
      </c>
      <c r="L817" s="236">
        <v>0</v>
      </c>
      <c r="M817" s="236">
        <v>0</v>
      </c>
      <c r="N817" s="236">
        <v>0</v>
      </c>
      <c r="O817" s="236">
        <v>0</v>
      </c>
      <c r="P817" s="236">
        <v>0</v>
      </c>
      <c r="Q817" s="236">
        <v>0</v>
      </c>
      <c r="R817" s="236">
        <v>0</v>
      </c>
      <c r="S817" s="236">
        <v>0</v>
      </c>
      <c r="T817" s="236">
        <v>0</v>
      </c>
      <c r="U817" s="236">
        <v>0</v>
      </c>
      <c r="V817" s="236">
        <v>0</v>
      </c>
      <c r="W817" s="236">
        <v>0</v>
      </c>
      <c r="X817" s="236">
        <v>0</v>
      </c>
      <c r="Y817" s="236">
        <v>0</v>
      </c>
      <c r="Z817" s="236">
        <v>0</v>
      </c>
      <c r="AA817" s="236">
        <v>0</v>
      </c>
      <c r="AB817" s="236">
        <v>0</v>
      </c>
      <c r="AC817" s="236">
        <v>0</v>
      </c>
      <c r="AD817" s="236">
        <v>0</v>
      </c>
      <c r="AE817" s="236">
        <v>0</v>
      </c>
      <c r="AF817" s="236">
        <v>0</v>
      </c>
      <c r="AG817" s="236">
        <v>0</v>
      </c>
      <c r="AH817" s="236">
        <v>0</v>
      </c>
      <c r="AI817" s="236">
        <v>0</v>
      </c>
      <c r="AJ817" s="236">
        <v>0</v>
      </c>
      <c r="AK817" s="236">
        <v>2113355.1595400199</v>
      </c>
      <c r="AL817" s="236">
        <v>4226710.3190800399</v>
      </c>
      <c r="AM817" s="236">
        <v>6340065.4786200598</v>
      </c>
      <c r="AN817" s="236">
        <v>6340065.4786200598</v>
      </c>
      <c r="AO817" s="236">
        <v>-124743.386396455</v>
      </c>
      <c r="AP817" s="236">
        <v>-249486.77279291101</v>
      </c>
      <c r="AQ817" s="236">
        <v>-374230.15918936703</v>
      </c>
      <c r="AR817" s="236">
        <v>-510621.31448859698</v>
      </c>
      <c r="AS817" s="236">
        <v>-647012.46978782804</v>
      </c>
      <c r="AT817" s="236">
        <v>-783403.62508705899</v>
      </c>
      <c r="AU817" s="236">
        <v>-959577.09272873902</v>
      </c>
      <c r="AV817" s="236">
        <v>-1135750.5603704101</v>
      </c>
      <c r="AW817" s="236">
        <v>-1311924.0280120899</v>
      </c>
      <c r="AX817" s="236">
        <v>-1426450.49970197</v>
      </c>
      <c r="AY817" s="236">
        <v>-1540976.9713918499</v>
      </c>
      <c r="AZ817" s="236">
        <v>-1655503.4430817401</v>
      </c>
      <c r="BA817" s="236">
        <v>-1655503.4430817401</v>
      </c>
      <c r="BB817" s="236">
        <v>-66862.522670053993</v>
      </c>
      <c r="BC817" s="236">
        <v>-133725.04534010799</v>
      </c>
      <c r="BD817" s="236">
        <v>-200587.56801016201</v>
      </c>
      <c r="BE817" s="236">
        <v>-307694.91515931499</v>
      </c>
      <c r="BF817" s="236">
        <v>-414802.26230846898</v>
      </c>
      <c r="BG817" s="236">
        <v>-521909.60945762298</v>
      </c>
      <c r="BH817" s="236">
        <v>-666140.89759970398</v>
      </c>
      <c r="BI817" s="236">
        <v>-810372.18574178498</v>
      </c>
      <c r="BJ817" s="236">
        <v>-954603.47388386703</v>
      </c>
      <c r="BK817" s="236">
        <v>-1041534.19363921</v>
      </c>
      <c r="BL817" s="236">
        <v>-1128464.9133945601</v>
      </c>
      <c r="BM817" s="236">
        <v>-1215395.63314991</v>
      </c>
      <c r="BN817" s="236">
        <v>-1215395.63314991</v>
      </c>
      <c r="BO817" s="236">
        <v>-50767.137697365702</v>
      </c>
      <c r="BP817" s="236">
        <v>-101534.275394731</v>
      </c>
      <c r="BQ817" s="236">
        <v>-152301.41309209701</v>
      </c>
      <c r="BR817" s="236">
        <v>-240847.798572828</v>
      </c>
      <c r="BS817" s="236">
        <v>-329394.18405355798</v>
      </c>
      <c r="BT817" s="236">
        <v>-417940.56953428901</v>
      </c>
      <c r="BU817" s="236">
        <v>-538741.275603113</v>
      </c>
      <c r="BV817" s="236">
        <v>-659541.981671936</v>
      </c>
      <c r="BW817" s="236">
        <v>-780342.68774075899</v>
      </c>
      <c r="BX817" s="236">
        <v>-850176.20193284005</v>
      </c>
      <c r="BY817" s="236">
        <v>-920009.71612492099</v>
      </c>
      <c r="BZ817" s="236">
        <v>-989843.23031700205</v>
      </c>
      <c r="CA817" s="236">
        <v>-989843.23031700205</v>
      </c>
      <c r="CB817" s="236">
        <v>-44351.870426785201</v>
      </c>
      <c r="CC817" s="236">
        <v>-88703.740853570504</v>
      </c>
      <c r="CD817" s="236">
        <v>-133055.61128035499</v>
      </c>
      <c r="CE817" s="236">
        <v>-212214.512933013</v>
      </c>
      <c r="CF817" s="236">
        <v>-291373.41458567098</v>
      </c>
      <c r="CG817" s="236">
        <v>-370532.31623832899</v>
      </c>
      <c r="CH817" s="236">
        <v>-477520.58549689298</v>
      </c>
      <c r="CI817" s="236">
        <v>-584508.85475545796</v>
      </c>
      <c r="CJ817" s="236">
        <v>-691497.12401402299</v>
      </c>
      <c r="CK817" s="236">
        <v>-749120.46269985195</v>
      </c>
      <c r="CL817" s="236">
        <v>-806743.80138568103</v>
      </c>
      <c r="CM817" s="236">
        <v>-864367.14007150999</v>
      </c>
      <c r="CN817" s="236">
        <v>-864367.14007150999</v>
      </c>
      <c r="CO817" s="236">
        <v>-34644.981789527097</v>
      </c>
      <c r="CP817" s="236">
        <v>-69289.963579054194</v>
      </c>
      <c r="CQ817" s="236">
        <v>-103934.945368581</v>
      </c>
      <c r="CR817" s="236">
        <v>-173988.09474955301</v>
      </c>
      <c r="CS817" s="236">
        <v>-244041.24413052399</v>
      </c>
      <c r="CT817" s="236">
        <v>-314094.39351149602</v>
      </c>
      <c r="CU817" s="236">
        <v>-414096.15017681097</v>
      </c>
      <c r="CV817" s="236">
        <v>-514097.90684212599</v>
      </c>
      <c r="CW817" s="236">
        <v>-614099.66350744094</v>
      </c>
      <c r="CX817" s="236">
        <v>-665775.03907905996</v>
      </c>
      <c r="CY817" s="236">
        <v>-717450.41465067805</v>
      </c>
      <c r="CZ817" s="236">
        <v>-769125.79022229603</v>
      </c>
      <c r="DA817" s="236">
        <v>-769125.79022229603</v>
      </c>
    </row>
    <row r="819" spans="1:105">
      <c r="A819" s="245" t="s">
        <v>1840</v>
      </c>
    </row>
    <row r="820" spans="1:105">
      <c r="A820" s="242" t="s">
        <v>1708</v>
      </c>
      <c r="B820" s="236">
        <v>0</v>
      </c>
      <c r="C820" s="236">
        <v>0</v>
      </c>
      <c r="D820" s="236">
        <v>0</v>
      </c>
      <c r="E820" s="236">
        <v>0</v>
      </c>
      <c r="F820" s="236">
        <v>0</v>
      </c>
      <c r="G820" s="236">
        <v>0</v>
      </c>
      <c r="H820" s="236">
        <v>0</v>
      </c>
      <c r="I820" s="236">
        <v>0</v>
      </c>
      <c r="J820" s="236">
        <v>0</v>
      </c>
      <c r="K820" s="236">
        <v>0</v>
      </c>
      <c r="L820" s="236">
        <v>0</v>
      </c>
      <c r="M820" s="236">
        <v>0</v>
      </c>
      <c r="N820" s="236">
        <v>0</v>
      </c>
      <c r="O820" s="236">
        <v>0</v>
      </c>
      <c r="P820" s="236">
        <v>0</v>
      </c>
      <c r="Q820" s="236">
        <v>0</v>
      </c>
      <c r="R820" s="236">
        <v>0</v>
      </c>
      <c r="S820" s="236">
        <v>0</v>
      </c>
      <c r="T820" s="236">
        <v>0</v>
      </c>
      <c r="U820" s="236">
        <v>0</v>
      </c>
      <c r="V820" s="236">
        <v>0</v>
      </c>
      <c r="W820" s="236">
        <v>0</v>
      </c>
      <c r="X820" s="236">
        <v>0</v>
      </c>
      <c r="Y820" s="236">
        <v>0</v>
      </c>
      <c r="Z820" s="236">
        <v>0</v>
      </c>
      <c r="AA820" s="236">
        <v>0</v>
      </c>
      <c r="AB820" s="236">
        <v>1</v>
      </c>
      <c r="AC820" s="236">
        <v>1</v>
      </c>
      <c r="AD820" s="236">
        <v>1</v>
      </c>
      <c r="AE820" s="236">
        <v>1</v>
      </c>
      <c r="AF820" s="236">
        <v>1</v>
      </c>
      <c r="AG820" s="236">
        <v>1</v>
      </c>
      <c r="AH820" s="236">
        <v>1</v>
      </c>
      <c r="AI820" s="236">
        <v>1</v>
      </c>
      <c r="AJ820" s="236">
        <v>1</v>
      </c>
      <c r="AK820" s="236">
        <v>1</v>
      </c>
      <c r="AL820" s="236">
        <v>1</v>
      </c>
      <c r="AM820" s="236">
        <v>1</v>
      </c>
      <c r="AN820" s="236">
        <v>12</v>
      </c>
      <c r="AO820" s="236">
        <v>1</v>
      </c>
      <c r="AP820" s="236">
        <v>1</v>
      </c>
      <c r="AQ820" s="236">
        <v>1</v>
      </c>
      <c r="AR820" s="236">
        <v>1</v>
      </c>
      <c r="AS820" s="236">
        <v>1</v>
      </c>
      <c r="AT820" s="236">
        <v>1</v>
      </c>
      <c r="AU820" s="236">
        <v>1</v>
      </c>
      <c r="AV820" s="236">
        <v>1</v>
      </c>
      <c r="AW820" s="236">
        <v>1</v>
      </c>
      <c r="AX820" s="236">
        <v>1</v>
      </c>
      <c r="AY820" s="236">
        <v>1</v>
      </c>
      <c r="AZ820" s="236">
        <v>1</v>
      </c>
      <c r="BA820" s="236">
        <v>12</v>
      </c>
      <c r="BB820" s="236">
        <v>1</v>
      </c>
      <c r="BC820" s="236">
        <v>1</v>
      </c>
      <c r="BD820" s="236">
        <v>1</v>
      </c>
      <c r="BE820" s="236">
        <v>1</v>
      </c>
      <c r="BF820" s="236">
        <v>1</v>
      </c>
      <c r="BG820" s="236">
        <v>1</v>
      </c>
      <c r="BH820" s="236">
        <v>1</v>
      </c>
      <c r="BI820" s="236">
        <v>1</v>
      </c>
      <c r="BJ820" s="236">
        <v>1</v>
      </c>
      <c r="BK820" s="236">
        <v>1</v>
      </c>
      <c r="BL820" s="236">
        <v>1</v>
      </c>
      <c r="BM820" s="236">
        <v>1</v>
      </c>
      <c r="BN820" s="236">
        <v>12</v>
      </c>
      <c r="BO820" s="236">
        <v>1</v>
      </c>
      <c r="BP820" s="236">
        <v>1</v>
      </c>
      <c r="BQ820" s="236">
        <v>1</v>
      </c>
      <c r="BR820" s="236">
        <v>1</v>
      </c>
      <c r="BS820" s="236">
        <v>1</v>
      </c>
      <c r="BT820" s="236">
        <v>1</v>
      </c>
      <c r="BU820" s="236">
        <v>1</v>
      </c>
      <c r="BV820" s="236">
        <v>1</v>
      </c>
      <c r="BW820" s="236">
        <v>1</v>
      </c>
      <c r="BX820" s="236">
        <v>1</v>
      </c>
      <c r="BY820" s="236">
        <v>1</v>
      </c>
      <c r="BZ820" s="236">
        <v>1</v>
      </c>
      <c r="CA820" s="236">
        <v>12</v>
      </c>
      <c r="CB820" s="236">
        <v>1</v>
      </c>
      <c r="CC820" s="236">
        <v>1</v>
      </c>
      <c r="CD820" s="236">
        <v>1</v>
      </c>
      <c r="CE820" s="236">
        <v>1</v>
      </c>
      <c r="CF820" s="236">
        <v>1</v>
      </c>
      <c r="CG820" s="236">
        <v>1</v>
      </c>
      <c r="CH820" s="236">
        <v>1</v>
      </c>
      <c r="CI820" s="236">
        <v>1</v>
      </c>
      <c r="CJ820" s="236">
        <v>1</v>
      </c>
      <c r="CK820" s="236">
        <v>1</v>
      </c>
      <c r="CL820" s="236">
        <v>1</v>
      </c>
      <c r="CM820" s="236">
        <v>1</v>
      </c>
      <c r="CN820" s="236">
        <v>12</v>
      </c>
      <c r="CO820" s="236">
        <v>1</v>
      </c>
      <c r="CP820" s="236">
        <v>1</v>
      </c>
      <c r="CQ820" s="236">
        <v>1</v>
      </c>
      <c r="CR820" s="236">
        <v>1</v>
      </c>
      <c r="CS820" s="236">
        <v>1</v>
      </c>
      <c r="CT820" s="236">
        <v>1</v>
      </c>
      <c r="CU820" s="236">
        <v>1</v>
      </c>
      <c r="CV820" s="236">
        <v>1</v>
      </c>
      <c r="CW820" s="236">
        <v>1</v>
      </c>
      <c r="CX820" s="236">
        <v>1</v>
      </c>
      <c r="CY820" s="236">
        <v>1</v>
      </c>
      <c r="CZ820" s="236">
        <v>1</v>
      </c>
      <c r="DA820" s="236">
        <v>12</v>
      </c>
    </row>
    <row r="821" spans="1:105">
      <c r="A821" s="262" t="s">
        <v>1841</v>
      </c>
      <c r="B821" s="236">
        <v>0</v>
      </c>
      <c r="C821" s="236">
        <v>0</v>
      </c>
      <c r="D821" s="236">
        <v>0</v>
      </c>
      <c r="E821" s="236">
        <v>0</v>
      </c>
      <c r="F821" s="236">
        <v>0</v>
      </c>
      <c r="G821" s="236">
        <v>0</v>
      </c>
      <c r="H821" s="236">
        <v>0</v>
      </c>
      <c r="I821" s="236">
        <v>0</v>
      </c>
      <c r="J821" s="236">
        <v>0</v>
      </c>
      <c r="K821" s="236">
        <v>0</v>
      </c>
      <c r="L821" s="236">
        <v>0</v>
      </c>
      <c r="M821" s="236">
        <v>0</v>
      </c>
      <c r="N821" s="236">
        <v>0</v>
      </c>
      <c r="O821" s="236">
        <v>0</v>
      </c>
      <c r="P821" s="236">
        <v>0</v>
      </c>
      <c r="Q821" s="236">
        <v>0</v>
      </c>
      <c r="R821" s="236">
        <v>0</v>
      </c>
      <c r="S821" s="236">
        <v>0</v>
      </c>
      <c r="T821" s="236">
        <v>0</v>
      </c>
      <c r="U821" s="236">
        <v>0</v>
      </c>
      <c r="V821" s="236">
        <v>0</v>
      </c>
      <c r="W821" s="236">
        <v>0</v>
      </c>
      <c r="X821" s="236">
        <v>0</v>
      </c>
      <c r="Y821" s="236">
        <v>0</v>
      </c>
      <c r="Z821" s="236">
        <v>0</v>
      </c>
      <c r="AA821" s="236">
        <v>0</v>
      </c>
      <c r="AB821" s="236">
        <v>0</v>
      </c>
      <c r="AC821" s="236">
        <v>0</v>
      </c>
      <c r="AD821" s="236">
        <v>0</v>
      </c>
      <c r="AE821" s="236">
        <v>0</v>
      </c>
      <c r="AF821" s="236">
        <v>0</v>
      </c>
      <c r="AG821" s="236">
        <v>0</v>
      </c>
      <c r="AH821" s="236">
        <v>0</v>
      </c>
      <c r="AI821" s="236">
        <v>0</v>
      </c>
      <c r="AJ821" s="236">
        <v>0</v>
      </c>
      <c r="AK821" s="236">
        <v>5.4519999151428503E-3</v>
      </c>
      <c r="AL821" s="236">
        <v>5.4519999151428503E-3</v>
      </c>
      <c r="AM821" s="236">
        <v>5.4519999151428503E-3</v>
      </c>
      <c r="AN821" s="236">
        <v>1.63559997454285E-2</v>
      </c>
      <c r="AO821" s="236">
        <v>-124743.386396455</v>
      </c>
      <c r="AP821" s="236">
        <v>-124743.386396455</v>
      </c>
      <c r="AQ821" s="236">
        <v>-124743.386396455</v>
      </c>
      <c r="AR821" s="236">
        <v>-136391.15529923001</v>
      </c>
      <c r="AS821" s="236">
        <v>-136391.15529923001</v>
      </c>
      <c r="AT821" s="236">
        <v>-136391.15529923001</v>
      </c>
      <c r="AU821" s="236">
        <v>-176173.46764167899</v>
      </c>
      <c r="AV821" s="236">
        <v>-176173.46764167899</v>
      </c>
      <c r="AW821" s="236">
        <v>-176173.46764168001</v>
      </c>
      <c r="AX821" s="236">
        <v>-114526.47168988</v>
      </c>
      <c r="AY821" s="236">
        <v>-114526.47168988</v>
      </c>
      <c r="AZ821" s="236">
        <v>-114526.47168988</v>
      </c>
      <c r="BA821" s="236">
        <v>-1655503.4430817401</v>
      </c>
      <c r="BB821" s="236">
        <v>-66862.522670053993</v>
      </c>
      <c r="BC821" s="236">
        <v>-66862.522670053993</v>
      </c>
      <c r="BD821" s="236">
        <v>-66862.522670053993</v>
      </c>
      <c r="BE821" s="236">
        <v>-107107.34714915301</v>
      </c>
      <c r="BF821" s="236">
        <v>-107107.34714915301</v>
      </c>
      <c r="BG821" s="236">
        <v>-107107.34714915301</v>
      </c>
      <c r="BH821" s="236">
        <v>-144231.288142081</v>
      </c>
      <c r="BI821" s="236">
        <v>-144231.288142081</v>
      </c>
      <c r="BJ821" s="236">
        <v>-144231.288142081</v>
      </c>
      <c r="BK821" s="236">
        <v>-86930.719755349797</v>
      </c>
      <c r="BL821" s="236">
        <v>-86930.719755349797</v>
      </c>
      <c r="BM821" s="236">
        <v>-86930.719755349899</v>
      </c>
      <c r="BN821" s="236">
        <v>-1215395.63314991</v>
      </c>
      <c r="BO821" s="236">
        <v>-50767.137697365702</v>
      </c>
      <c r="BP821" s="236">
        <v>-50767.137697365702</v>
      </c>
      <c r="BQ821" s="236">
        <v>-50767.137697365702</v>
      </c>
      <c r="BR821" s="236">
        <v>-88546.385480730794</v>
      </c>
      <c r="BS821" s="236">
        <v>-88546.385480730794</v>
      </c>
      <c r="BT821" s="236">
        <v>-88546.385480730794</v>
      </c>
      <c r="BU821" s="236">
        <v>-120800.706068823</v>
      </c>
      <c r="BV821" s="236">
        <v>-120800.706068823</v>
      </c>
      <c r="BW821" s="236">
        <v>-120800.706068823</v>
      </c>
      <c r="BX821" s="236">
        <v>-69833.514192080795</v>
      </c>
      <c r="BY821" s="236">
        <v>-69833.514192080896</v>
      </c>
      <c r="BZ821" s="236">
        <v>-69833.514192080998</v>
      </c>
      <c r="CA821" s="236">
        <v>-989843.23031700205</v>
      </c>
      <c r="CB821" s="236">
        <v>-44351.870426785201</v>
      </c>
      <c r="CC821" s="236">
        <v>-44351.870426785201</v>
      </c>
      <c r="CD821" s="236">
        <v>-44351.870426785201</v>
      </c>
      <c r="CE821" s="236">
        <v>-79158.901652657703</v>
      </c>
      <c r="CF821" s="236">
        <v>-79158.901652657703</v>
      </c>
      <c r="CG821" s="236">
        <v>-79158.901652657805</v>
      </c>
      <c r="CH821" s="236">
        <v>-106988.269258564</v>
      </c>
      <c r="CI821" s="236">
        <v>-106988.269258564</v>
      </c>
      <c r="CJ821" s="236">
        <v>-106988.269258564</v>
      </c>
      <c r="CK821" s="236">
        <v>-57623.338685828901</v>
      </c>
      <c r="CL821" s="236">
        <v>-57623.338685829003</v>
      </c>
      <c r="CM821" s="236">
        <v>-57623.338685829003</v>
      </c>
      <c r="CN821" s="236">
        <v>-864367.14007150999</v>
      </c>
      <c r="CO821" s="236">
        <v>-34644.981789527097</v>
      </c>
      <c r="CP821" s="236">
        <v>-34644.981789527097</v>
      </c>
      <c r="CQ821" s="236">
        <v>-34644.981789527097</v>
      </c>
      <c r="CR821" s="236">
        <v>-70053.149380971707</v>
      </c>
      <c r="CS821" s="236">
        <v>-70053.149380971707</v>
      </c>
      <c r="CT821" s="236">
        <v>-70053.149380971794</v>
      </c>
      <c r="CU821" s="236">
        <v>-100001.75666531399</v>
      </c>
      <c r="CV821" s="236">
        <v>-100001.75666531399</v>
      </c>
      <c r="CW821" s="236">
        <v>-100001.75666531399</v>
      </c>
      <c r="CX821" s="236">
        <v>-51675.375571618497</v>
      </c>
      <c r="CY821" s="236">
        <v>-51675.375571618402</v>
      </c>
      <c r="CZ821" s="236">
        <v>-51675.3755716183</v>
      </c>
      <c r="DA821" s="236">
        <v>-769125.79022229603</v>
      </c>
    </row>
    <row r="822" spans="1:105">
      <c r="A822" s="242" t="s">
        <v>1842</v>
      </c>
      <c r="B822" s="236">
        <v>0</v>
      </c>
      <c r="C822" s="236">
        <v>0</v>
      </c>
      <c r="D822" s="236">
        <v>0</v>
      </c>
      <c r="E822" s="236">
        <v>0</v>
      </c>
      <c r="F822" s="236">
        <v>0</v>
      </c>
      <c r="G822" s="236">
        <v>0</v>
      </c>
      <c r="H822" s="236">
        <v>0</v>
      </c>
      <c r="I822" s="236">
        <v>0</v>
      </c>
      <c r="J822" s="236">
        <v>0</v>
      </c>
      <c r="K822" s="236">
        <v>0</v>
      </c>
      <c r="L822" s="236">
        <v>0</v>
      </c>
      <c r="M822" s="236">
        <v>0</v>
      </c>
      <c r="N822" s="236">
        <v>0</v>
      </c>
      <c r="O822" s="236">
        <v>0</v>
      </c>
      <c r="P822" s="236">
        <v>0</v>
      </c>
      <c r="Q822" s="236">
        <v>0</v>
      </c>
      <c r="R822" s="236">
        <v>0</v>
      </c>
      <c r="S822" s="236">
        <v>0</v>
      </c>
      <c r="T822" s="236">
        <v>0</v>
      </c>
      <c r="U822" s="236">
        <v>0</v>
      </c>
      <c r="V822" s="236">
        <v>0</v>
      </c>
      <c r="W822" s="236">
        <v>0</v>
      </c>
      <c r="X822" s="236">
        <v>0</v>
      </c>
      <c r="Y822" s="236">
        <v>0</v>
      </c>
      <c r="Z822" s="236">
        <v>0</v>
      </c>
      <c r="AA822" s="236">
        <v>0</v>
      </c>
      <c r="AB822" s="236">
        <v>0</v>
      </c>
      <c r="AC822" s="236">
        <v>0</v>
      </c>
      <c r="AD822" s="236">
        <v>0</v>
      </c>
      <c r="AE822" s="236">
        <v>0</v>
      </c>
      <c r="AF822" s="236">
        <v>0</v>
      </c>
      <c r="AG822" s="236">
        <v>0</v>
      </c>
      <c r="AH822" s="236">
        <v>0</v>
      </c>
      <c r="AI822" s="236">
        <v>0</v>
      </c>
      <c r="AJ822" s="236">
        <v>0</v>
      </c>
      <c r="AK822" s="236">
        <v>5.4519999151428503E-3</v>
      </c>
      <c r="AL822" s="236">
        <v>1.0903999830285701E-2</v>
      </c>
      <c r="AM822" s="236">
        <v>1.63559997454285E-2</v>
      </c>
      <c r="AN822" s="236">
        <v>1.63559997454285E-2</v>
      </c>
      <c r="AO822" s="236">
        <v>-124743.386396455</v>
      </c>
      <c r="AP822" s="236">
        <v>-249486.77279291101</v>
      </c>
      <c r="AQ822" s="236">
        <v>-374230.15918936703</v>
      </c>
      <c r="AR822" s="236">
        <v>-510621.31448859698</v>
      </c>
      <c r="AS822" s="236">
        <v>-647012.46978782804</v>
      </c>
      <c r="AT822" s="236">
        <v>-783403.62508705899</v>
      </c>
      <c r="AU822" s="236">
        <v>-959577.09272873902</v>
      </c>
      <c r="AV822" s="236">
        <v>-1135750.5603704101</v>
      </c>
      <c r="AW822" s="236">
        <v>-1311924.0280120899</v>
      </c>
      <c r="AX822" s="236">
        <v>-1426450.49970197</v>
      </c>
      <c r="AY822" s="236">
        <v>-1540976.9713918499</v>
      </c>
      <c r="AZ822" s="236">
        <v>-1655503.4430817401</v>
      </c>
      <c r="BA822" s="236">
        <v>-1655503.4430817401</v>
      </c>
      <c r="BB822" s="236">
        <v>-66862.522670053993</v>
      </c>
      <c r="BC822" s="236">
        <v>-133725.04534010799</v>
      </c>
      <c r="BD822" s="236">
        <v>-200587.56801016201</v>
      </c>
      <c r="BE822" s="236">
        <v>-307694.91515931499</v>
      </c>
      <c r="BF822" s="236">
        <v>-414802.26230846898</v>
      </c>
      <c r="BG822" s="236">
        <v>-521909.60945762298</v>
      </c>
      <c r="BH822" s="236">
        <v>-666140.89759970398</v>
      </c>
      <c r="BI822" s="236">
        <v>-810372.18574178498</v>
      </c>
      <c r="BJ822" s="236">
        <v>-954603.47388386703</v>
      </c>
      <c r="BK822" s="236">
        <v>-1041534.19363921</v>
      </c>
      <c r="BL822" s="236">
        <v>-1128464.9133945601</v>
      </c>
      <c r="BM822" s="236">
        <v>-1215395.63314991</v>
      </c>
      <c r="BN822" s="236">
        <v>-1215395.63314991</v>
      </c>
      <c r="BO822" s="236">
        <v>-50767.137697365702</v>
      </c>
      <c r="BP822" s="236">
        <v>-101534.275394731</v>
      </c>
      <c r="BQ822" s="236">
        <v>-152301.41309209701</v>
      </c>
      <c r="BR822" s="236">
        <v>-240847.798572828</v>
      </c>
      <c r="BS822" s="236">
        <v>-329394.18405355798</v>
      </c>
      <c r="BT822" s="236">
        <v>-417940.56953428901</v>
      </c>
      <c r="BU822" s="236">
        <v>-538741.275603113</v>
      </c>
      <c r="BV822" s="236">
        <v>-659541.981671936</v>
      </c>
      <c r="BW822" s="236">
        <v>-780342.68774075899</v>
      </c>
      <c r="BX822" s="236">
        <v>-850176.20193284005</v>
      </c>
      <c r="BY822" s="236">
        <v>-920009.71612492099</v>
      </c>
      <c r="BZ822" s="236">
        <v>-989843.23031700205</v>
      </c>
      <c r="CA822" s="236">
        <v>-989843.23031700205</v>
      </c>
      <c r="CB822" s="236">
        <v>-44351.870426785201</v>
      </c>
      <c r="CC822" s="236">
        <v>-88703.740853570504</v>
      </c>
      <c r="CD822" s="236">
        <v>-133055.61128035499</v>
      </c>
      <c r="CE822" s="236">
        <v>-212214.512933013</v>
      </c>
      <c r="CF822" s="236">
        <v>-291373.41458567098</v>
      </c>
      <c r="CG822" s="236">
        <v>-370532.31623832899</v>
      </c>
      <c r="CH822" s="236">
        <v>-477520.58549689298</v>
      </c>
      <c r="CI822" s="236">
        <v>-584508.85475545796</v>
      </c>
      <c r="CJ822" s="236">
        <v>-691497.12401402299</v>
      </c>
      <c r="CK822" s="236">
        <v>-749120.46269985195</v>
      </c>
      <c r="CL822" s="236">
        <v>-806743.80138568103</v>
      </c>
      <c r="CM822" s="236">
        <v>-864367.14007150999</v>
      </c>
      <c r="CN822" s="236">
        <v>-864367.14007150999</v>
      </c>
      <c r="CO822" s="236">
        <v>-34644.981789527097</v>
      </c>
      <c r="CP822" s="236">
        <v>-69289.963579054194</v>
      </c>
      <c r="CQ822" s="236">
        <v>-103934.945368581</v>
      </c>
      <c r="CR822" s="236">
        <v>-173988.09474955301</v>
      </c>
      <c r="CS822" s="236">
        <v>-244041.24413052399</v>
      </c>
      <c r="CT822" s="236">
        <v>-314094.39351149602</v>
      </c>
      <c r="CU822" s="236">
        <v>-414096.15017681097</v>
      </c>
      <c r="CV822" s="236">
        <v>-514097.90684212599</v>
      </c>
      <c r="CW822" s="236">
        <v>-614099.66350744094</v>
      </c>
      <c r="CX822" s="236">
        <v>-665775.03907905996</v>
      </c>
      <c r="CY822" s="236">
        <v>-717450.41465067805</v>
      </c>
      <c r="CZ822" s="236">
        <v>-769125.79022229603</v>
      </c>
      <c r="DA822" s="236">
        <v>-769125.79022229603</v>
      </c>
    </row>
    <row r="824" spans="1:105">
      <c r="A824" s="242" t="s">
        <v>1728</v>
      </c>
      <c r="B824" s="236">
        <v>0</v>
      </c>
      <c r="C824" s="236">
        <v>0</v>
      </c>
      <c r="D824" s="236">
        <v>0</v>
      </c>
      <c r="E824" s="236">
        <v>0</v>
      </c>
      <c r="F824" s="236">
        <v>0</v>
      </c>
      <c r="G824" s="236">
        <v>0</v>
      </c>
      <c r="H824" s="236">
        <v>0</v>
      </c>
      <c r="I824" s="236">
        <v>0</v>
      </c>
      <c r="J824" s="236">
        <v>0</v>
      </c>
      <c r="K824" s="236">
        <v>0</v>
      </c>
      <c r="L824" s="236">
        <v>0</v>
      </c>
      <c r="M824" s="236">
        <v>0</v>
      </c>
      <c r="N824" s="236">
        <v>0</v>
      </c>
      <c r="O824" s="236">
        <v>0</v>
      </c>
      <c r="P824" s="236">
        <v>0</v>
      </c>
      <c r="Q824" s="236">
        <v>0</v>
      </c>
      <c r="R824" s="236">
        <v>0</v>
      </c>
      <c r="S824" s="236">
        <v>0</v>
      </c>
      <c r="T824" s="236">
        <v>0</v>
      </c>
      <c r="U824" s="236">
        <v>0</v>
      </c>
      <c r="V824" s="236">
        <v>0</v>
      </c>
      <c r="W824" s="236">
        <v>0</v>
      </c>
      <c r="X824" s="236">
        <v>0</v>
      </c>
      <c r="Y824" s="236">
        <v>0</v>
      </c>
      <c r="Z824" s="236">
        <v>0</v>
      </c>
      <c r="AA824" s="236">
        <v>0</v>
      </c>
      <c r="AB824" s="236">
        <v>0</v>
      </c>
      <c r="AC824" s="236">
        <v>0</v>
      </c>
      <c r="AD824" s="236">
        <v>0</v>
      </c>
      <c r="AE824" s="236">
        <v>0</v>
      </c>
      <c r="AF824" s="236">
        <v>0</v>
      </c>
      <c r="AG824" s="236">
        <v>0</v>
      </c>
      <c r="AH824" s="236">
        <v>0</v>
      </c>
      <c r="AI824" s="236">
        <v>0</v>
      </c>
      <c r="AJ824" s="236">
        <v>0</v>
      </c>
      <c r="AK824" s="236">
        <v>0</v>
      </c>
      <c r="AL824" s="236">
        <v>0</v>
      </c>
      <c r="AM824" s="236">
        <v>0</v>
      </c>
      <c r="AN824" s="236">
        <v>0</v>
      </c>
      <c r="AO824" s="236">
        <v>0</v>
      </c>
      <c r="AP824" s="236">
        <v>0</v>
      </c>
      <c r="AQ824" s="236">
        <v>0</v>
      </c>
      <c r="AR824" s="236">
        <v>0</v>
      </c>
      <c r="AS824" s="236">
        <v>0</v>
      </c>
      <c r="AT824" s="236">
        <v>0</v>
      </c>
      <c r="AU824" s="236">
        <v>0</v>
      </c>
      <c r="AV824" s="236">
        <v>0</v>
      </c>
      <c r="AW824" s="236">
        <v>0</v>
      </c>
      <c r="AX824" s="236">
        <v>0</v>
      </c>
      <c r="AY824" s="236">
        <v>0</v>
      </c>
      <c r="AZ824" s="236">
        <v>0</v>
      </c>
      <c r="BA824" s="236">
        <v>0</v>
      </c>
      <c r="BB824" s="236">
        <v>0</v>
      </c>
      <c r="BC824" s="236">
        <v>0</v>
      </c>
      <c r="BD824" s="236">
        <v>0</v>
      </c>
      <c r="BE824" s="236">
        <v>0</v>
      </c>
      <c r="BF824" s="236">
        <v>0</v>
      </c>
      <c r="BG824" s="236">
        <v>0</v>
      </c>
      <c r="BH824" s="236">
        <v>0</v>
      </c>
      <c r="BI824" s="236">
        <v>0</v>
      </c>
      <c r="BJ824" s="236">
        <v>0</v>
      </c>
      <c r="BK824" s="236">
        <v>0</v>
      </c>
      <c r="BL824" s="236">
        <v>0</v>
      </c>
      <c r="BM824" s="236">
        <v>0</v>
      </c>
      <c r="BN824" s="236">
        <v>0</v>
      </c>
      <c r="BO824" s="236">
        <v>0</v>
      </c>
      <c r="BP824" s="236">
        <v>0</v>
      </c>
      <c r="BQ824" s="236">
        <v>0</v>
      </c>
      <c r="BR824" s="236">
        <v>0</v>
      </c>
      <c r="BS824" s="236">
        <v>0</v>
      </c>
      <c r="BT824" s="236">
        <v>0</v>
      </c>
      <c r="BU824" s="236">
        <v>0</v>
      </c>
      <c r="BV824" s="236">
        <v>0</v>
      </c>
      <c r="BW824" s="236">
        <v>0</v>
      </c>
      <c r="BX824" s="236">
        <v>0</v>
      </c>
      <c r="BY824" s="236">
        <v>0</v>
      </c>
      <c r="BZ824" s="236">
        <v>0</v>
      </c>
      <c r="CA824" s="236">
        <v>0</v>
      </c>
      <c r="CB824" s="236">
        <v>0</v>
      </c>
      <c r="CC824" s="236">
        <v>0</v>
      </c>
      <c r="CD824" s="236">
        <v>0</v>
      </c>
      <c r="CE824" s="236">
        <v>0</v>
      </c>
      <c r="CF824" s="236">
        <v>0</v>
      </c>
      <c r="CG824" s="236">
        <v>0</v>
      </c>
      <c r="CH824" s="236">
        <v>0</v>
      </c>
      <c r="CI824" s="236">
        <v>0</v>
      </c>
      <c r="CJ824" s="236">
        <v>0</v>
      </c>
      <c r="CK824" s="236">
        <v>0</v>
      </c>
      <c r="CL824" s="236">
        <v>0</v>
      </c>
      <c r="CM824" s="236">
        <v>0</v>
      </c>
      <c r="CN824" s="236">
        <v>0</v>
      </c>
      <c r="CO824" s="236">
        <v>0</v>
      </c>
      <c r="CP824" s="236">
        <v>0</v>
      </c>
      <c r="CQ824" s="236">
        <v>0</v>
      </c>
      <c r="CR824" s="236">
        <v>0</v>
      </c>
      <c r="CS824" s="236">
        <v>0</v>
      </c>
      <c r="CT824" s="236">
        <v>0</v>
      </c>
      <c r="CU824" s="236">
        <v>0</v>
      </c>
      <c r="CV824" s="236">
        <v>0</v>
      </c>
      <c r="CW824" s="236">
        <v>0</v>
      </c>
      <c r="CX824" s="236">
        <v>0</v>
      </c>
      <c r="CY824" s="236">
        <v>0</v>
      </c>
      <c r="CZ824" s="236">
        <v>0</v>
      </c>
      <c r="DA824" s="236">
        <v>0</v>
      </c>
    </row>
    <row r="826" spans="1:105">
      <c r="A826" s="263" t="s">
        <v>1843</v>
      </c>
      <c r="B826" s="264"/>
      <c r="C826" s="264"/>
      <c r="D826" s="264"/>
      <c r="E826" s="264"/>
      <c r="F826" s="264"/>
      <c r="G826" s="264"/>
      <c r="H826" s="264"/>
      <c r="I826" s="264"/>
      <c r="J826" s="264"/>
      <c r="K826" s="264"/>
      <c r="L826" s="264"/>
      <c r="M826" s="264"/>
      <c r="N826" s="264"/>
      <c r="O826" s="264"/>
      <c r="P826" s="264"/>
      <c r="Q826" s="264"/>
      <c r="R826" s="264"/>
      <c r="S826" s="264"/>
      <c r="T826" s="264"/>
      <c r="U826" s="264"/>
      <c r="V826" s="264"/>
      <c r="W826" s="264"/>
      <c r="X826" s="264"/>
      <c r="Y826" s="264"/>
      <c r="Z826" s="264"/>
      <c r="AA826" s="264"/>
      <c r="AB826" s="264"/>
      <c r="AC826" s="264"/>
      <c r="AD826" s="264"/>
      <c r="AE826" s="264"/>
      <c r="AF826" s="264"/>
      <c r="AG826" s="264"/>
      <c r="AH826" s="264"/>
      <c r="AI826" s="264"/>
      <c r="AJ826" s="264"/>
      <c r="AK826" s="264"/>
      <c r="AL826" s="264"/>
      <c r="AM826" s="264"/>
      <c r="AN826" s="264"/>
      <c r="AO826" s="264"/>
      <c r="AP826" s="264"/>
      <c r="AQ826" s="264"/>
      <c r="AR826" s="264"/>
      <c r="AS826" s="264"/>
      <c r="AT826" s="264"/>
      <c r="AU826" s="264"/>
      <c r="AV826" s="264"/>
      <c r="AW826" s="264"/>
      <c r="AX826" s="264"/>
      <c r="AY826" s="264"/>
      <c r="AZ826" s="264"/>
      <c r="BA826" s="264"/>
      <c r="BB826" s="264"/>
      <c r="BC826" s="264"/>
      <c r="BD826" s="264"/>
      <c r="BE826" s="264"/>
      <c r="BF826" s="264"/>
      <c r="BG826" s="264"/>
      <c r="BH826" s="264"/>
      <c r="BI826" s="264"/>
      <c r="BJ826" s="264"/>
      <c r="BK826" s="264"/>
      <c r="BL826" s="264"/>
      <c r="BM826" s="264"/>
      <c r="BN826" s="264"/>
      <c r="BO826" s="264"/>
      <c r="BP826" s="264"/>
      <c r="BQ826" s="264"/>
      <c r="BR826" s="264"/>
      <c r="BS826" s="264"/>
      <c r="BT826" s="264"/>
      <c r="BU826" s="264"/>
      <c r="BV826" s="264"/>
      <c r="BW826" s="264"/>
      <c r="BX826" s="264"/>
      <c r="BY826" s="264"/>
      <c r="BZ826" s="264"/>
      <c r="CA826" s="264"/>
      <c r="CB826" s="264"/>
      <c r="CC826" s="264"/>
      <c r="CD826" s="264"/>
      <c r="CE826" s="264"/>
      <c r="CF826" s="264"/>
      <c r="CG826" s="264"/>
      <c r="CH826" s="264"/>
      <c r="CI826" s="264"/>
      <c r="CJ826" s="264"/>
      <c r="CK826" s="264"/>
      <c r="CL826" s="264"/>
      <c r="CM826" s="264"/>
      <c r="CN826" s="264"/>
      <c r="CO826" s="264"/>
      <c r="CP826" s="264"/>
      <c r="CQ826" s="264"/>
      <c r="CR826" s="264"/>
      <c r="CS826" s="264"/>
      <c r="CT826" s="264"/>
      <c r="CU826" s="264"/>
      <c r="CV826" s="264"/>
      <c r="CW826" s="264"/>
      <c r="CX826" s="264"/>
      <c r="CY826" s="264"/>
      <c r="CZ826" s="264"/>
      <c r="DA826" s="264"/>
    </row>
    <row r="828" spans="1:105">
      <c r="A828" s="251" t="s">
        <v>1844</v>
      </c>
    </row>
    <row r="829" spans="1:105">
      <c r="A829" s="242" t="s">
        <v>1845</v>
      </c>
      <c r="B829" s="236">
        <v>0</v>
      </c>
      <c r="C829" s="236">
        <v>0</v>
      </c>
      <c r="D829" s="236">
        <v>0</v>
      </c>
      <c r="E829" s="236">
        <v>0</v>
      </c>
      <c r="F829" s="236">
        <v>0</v>
      </c>
      <c r="G829" s="236">
        <v>0</v>
      </c>
      <c r="H829" s="236">
        <v>0</v>
      </c>
      <c r="I829" s="236">
        <v>0</v>
      </c>
      <c r="J829" s="236">
        <v>0</v>
      </c>
      <c r="K829" s="236">
        <v>0</v>
      </c>
      <c r="L829" s="236">
        <v>0</v>
      </c>
      <c r="M829" s="236">
        <v>0</v>
      </c>
      <c r="N829" s="236">
        <v>0</v>
      </c>
      <c r="O829" s="236">
        <v>0</v>
      </c>
      <c r="P829" s="236">
        <v>0</v>
      </c>
      <c r="Q829" s="236">
        <v>0</v>
      </c>
      <c r="R829" s="236">
        <v>0</v>
      </c>
      <c r="S829" s="236">
        <v>0</v>
      </c>
      <c r="T829" s="236">
        <v>0</v>
      </c>
      <c r="U829" s="236">
        <v>0</v>
      </c>
      <c r="V829" s="236">
        <v>0</v>
      </c>
      <c r="W829" s="236">
        <v>0</v>
      </c>
      <c r="X829" s="236">
        <v>0</v>
      </c>
      <c r="Y829" s="236">
        <v>0</v>
      </c>
      <c r="Z829" s="236">
        <v>0</v>
      </c>
      <c r="AA829" s="236">
        <v>0</v>
      </c>
      <c r="AB829" s="236">
        <v>0</v>
      </c>
      <c r="AC829" s="236">
        <v>0</v>
      </c>
      <c r="AD829" s="236">
        <v>0</v>
      </c>
      <c r="AE829" s="236">
        <v>0</v>
      </c>
      <c r="AF829" s="236">
        <v>0</v>
      </c>
      <c r="AG829" s="236">
        <v>0</v>
      </c>
      <c r="AH829" s="236">
        <v>0</v>
      </c>
      <c r="AI829" s="236">
        <v>0</v>
      </c>
      <c r="AJ829" s="236">
        <v>0</v>
      </c>
      <c r="AK829" s="236">
        <v>2113355.1595400199</v>
      </c>
      <c r="AL829" s="236">
        <v>2113355.1595400199</v>
      </c>
      <c r="AM829" s="236">
        <v>2113355.1595400199</v>
      </c>
      <c r="AN829" s="236">
        <v>6340065.4786200598</v>
      </c>
      <c r="AO829" s="236">
        <v>-124743.386396455</v>
      </c>
      <c r="AP829" s="236">
        <v>-124743.386396455</v>
      </c>
      <c r="AQ829" s="236">
        <v>-124743.386396455</v>
      </c>
      <c r="AR829" s="236">
        <v>-136391.15529923001</v>
      </c>
      <c r="AS829" s="236">
        <v>-136391.15529923001</v>
      </c>
      <c r="AT829" s="236">
        <v>-136391.15529923001</v>
      </c>
      <c r="AU829" s="236">
        <v>-176173.46764167899</v>
      </c>
      <c r="AV829" s="236">
        <v>-176173.46764167899</v>
      </c>
      <c r="AW829" s="236">
        <v>-176173.46764168001</v>
      </c>
      <c r="AX829" s="236">
        <v>-114526.47168988</v>
      </c>
      <c r="AY829" s="236">
        <v>-114526.47168988</v>
      </c>
      <c r="AZ829" s="236">
        <v>-114526.47168988</v>
      </c>
      <c r="BA829" s="236">
        <v>-1655503.4430817401</v>
      </c>
      <c r="BB829" s="236">
        <v>-66862.522670053993</v>
      </c>
      <c r="BC829" s="236">
        <v>-66862.522670053993</v>
      </c>
      <c r="BD829" s="236">
        <v>-66862.522670054095</v>
      </c>
      <c r="BE829" s="236">
        <v>-107107.34714915301</v>
      </c>
      <c r="BF829" s="236">
        <v>-107107.34714915301</v>
      </c>
      <c r="BG829" s="236">
        <v>-107107.34714915301</v>
      </c>
      <c r="BH829" s="236">
        <v>-144231.288142081</v>
      </c>
      <c r="BI829" s="236">
        <v>-144231.288142081</v>
      </c>
      <c r="BJ829" s="236">
        <v>-144231.288142081</v>
      </c>
      <c r="BK829" s="236">
        <v>-86930.719755349899</v>
      </c>
      <c r="BL829" s="236">
        <v>-86930.719755349899</v>
      </c>
      <c r="BM829" s="236">
        <v>-86930.719755349593</v>
      </c>
      <c r="BN829" s="236">
        <v>-1215395.63314991</v>
      </c>
      <c r="BO829" s="236">
        <v>-50767.137697365702</v>
      </c>
      <c r="BP829" s="236">
        <v>-50767.137697365702</v>
      </c>
      <c r="BQ829" s="236">
        <v>-50767.137697365702</v>
      </c>
      <c r="BR829" s="236">
        <v>-88546.385480730794</v>
      </c>
      <c r="BS829" s="236">
        <v>-88546.385480730794</v>
      </c>
      <c r="BT829" s="236">
        <v>-88546.385480730707</v>
      </c>
      <c r="BU829" s="236">
        <v>-120800.706068823</v>
      </c>
      <c r="BV829" s="236">
        <v>-120800.706068823</v>
      </c>
      <c r="BW829" s="236">
        <v>-120800.706068823</v>
      </c>
      <c r="BX829" s="236">
        <v>-69833.514192080896</v>
      </c>
      <c r="BY829" s="236">
        <v>-69833.514192080998</v>
      </c>
      <c r="BZ829" s="236">
        <v>-69833.514192080693</v>
      </c>
      <c r="CA829" s="236">
        <v>-989843.23031700205</v>
      </c>
      <c r="CB829" s="236">
        <v>-44351.870426795198</v>
      </c>
      <c r="CC829" s="236">
        <v>-44351.870426795198</v>
      </c>
      <c r="CD829" s="236">
        <v>-44351.870426765403</v>
      </c>
      <c r="CE829" s="236">
        <v>-79158.901652685498</v>
      </c>
      <c r="CF829" s="236">
        <v>-79158.901652685498</v>
      </c>
      <c r="CG829" s="236">
        <v>-79158.901652602202</v>
      </c>
      <c r="CH829" s="236">
        <v>-106988.269258613</v>
      </c>
      <c r="CI829" s="236">
        <v>-106988.269258613</v>
      </c>
      <c r="CJ829" s="236">
        <v>-106988.269258466</v>
      </c>
      <c r="CK829" s="236">
        <v>-57623.338685828901</v>
      </c>
      <c r="CL829" s="236">
        <v>-57623.338685828901</v>
      </c>
      <c r="CM829" s="236">
        <v>-57623.338685829003</v>
      </c>
      <c r="CN829" s="236">
        <v>-864367.14007150999</v>
      </c>
      <c r="CO829" s="236">
        <v>-34644.981789477999</v>
      </c>
      <c r="CP829" s="236">
        <v>-34644.981789477999</v>
      </c>
      <c r="CQ829" s="236">
        <v>-34644.981789625199</v>
      </c>
      <c r="CR829" s="236">
        <v>-70053.149380901203</v>
      </c>
      <c r="CS829" s="236">
        <v>-70053.149380901203</v>
      </c>
      <c r="CT829" s="236">
        <v>-70053.1493811127</v>
      </c>
      <c r="CU829" s="236">
        <v>-100001.756665095</v>
      </c>
      <c r="CV829" s="236">
        <v>-100001.756665095</v>
      </c>
      <c r="CW829" s="236">
        <v>-100001.756665753</v>
      </c>
      <c r="CX829" s="236">
        <v>-51675.375571618402</v>
      </c>
      <c r="CY829" s="236">
        <v>-51675.375571618402</v>
      </c>
      <c r="CZ829" s="236">
        <v>-51675.375571618497</v>
      </c>
      <c r="DA829" s="236">
        <v>-769125.79022229603</v>
      </c>
    </row>
    <row r="830" spans="1:105">
      <c r="A830" s="242" t="s">
        <v>1846</v>
      </c>
      <c r="B830" s="236">
        <v>0</v>
      </c>
      <c r="C830" s="236">
        <v>0</v>
      </c>
      <c r="D830" s="236">
        <v>0</v>
      </c>
      <c r="E830" s="236">
        <v>0</v>
      </c>
      <c r="F830" s="236">
        <v>0</v>
      </c>
      <c r="G830" s="236">
        <v>0</v>
      </c>
      <c r="H830" s="236">
        <v>0</v>
      </c>
      <c r="I830" s="236">
        <v>0</v>
      </c>
      <c r="J830" s="236">
        <v>0</v>
      </c>
      <c r="K830" s="236">
        <v>0</v>
      </c>
      <c r="L830" s="236">
        <v>0</v>
      </c>
      <c r="M830" s="236">
        <v>0</v>
      </c>
      <c r="N830" s="236">
        <v>0</v>
      </c>
      <c r="O830" s="236">
        <v>0</v>
      </c>
      <c r="P830" s="236">
        <v>0</v>
      </c>
      <c r="Q830" s="236">
        <v>0</v>
      </c>
      <c r="R830" s="236">
        <v>0</v>
      </c>
      <c r="S830" s="236">
        <v>0</v>
      </c>
      <c r="T830" s="236">
        <v>0</v>
      </c>
      <c r="U830" s="236">
        <v>0</v>
      </c>
      <c r="V830" s="236">
        <v>0</v>
      </c>
      <c r="W830" s="236">
        <v>0</v>
      </c>
      <c r="X830" s="236">
        <v>0</v>
      </c>
      <c r="Y830" s="236">
        <v>0</v>
      </c>
      <c r="Z830" s="236">
        <v>0</v>
      </c>
      <c r="AA830" s="236">
        <v>0</v>
      </c>
      <c r="AB830" s="236">
        <v>0</v>
      </c>
      <c r="AC830" s="236">
        <v>0</v>
      </c>
      <c r="AD830" s="236">
        <v>0</v>
      </c>
      <c r="AE830" s="236">
        <v>0</v>
      </c>
      <c r="AF830" s="236">
        <v>0</v>
      </c>
      <c r="AG830" s="236">
        <v>0</v>
      </c>
      <c r="AH830" s="236">
        <v>0</v>
      </c>
      <c r="AI830" s="236">
        <v>0</v>
      </c>
      <c r="AJ830" s="236">
        <v>0</v>
      </c>
      <c r="AK830" s="236">
        <v>2113355.1595400199</v>
      </c>
      <c r="AL830" s="236">
        <v>4226710.3190800399</v>
      </c>
      <c r="AM830" s="236">
        <v>6340065.4786200598</v>
      </c>
      <c r="AN830" s="236">
        <v>6340065.4786200598</v>
      </c>
      <c r="AO830" s="236">
        <v>-124743.386396455</v>
      </c>
      <c r="AP830" s="236">
        <v>-249486.77279291101</v>
      </c>
      <c r="AQ830" s="236">
        <v>-374230.15918936703</v>
      </c>
      <c r="AR830" s="236">
        <v>-510621.31448859698</v>
      </c>
      <c r="AS830" s="236">
        <v>-647012.46978782804</v>
      </c>
      <c r="AT830" s="236">
        <v>-783403.62508705899</v>
      </c>
      <c r="AU830" s="236">
        <v>-959577.09272873902</v>
      </c>
      <c r="AV830" s="236">
        <v>-1135750.5603704101</v>
      </c>
      <c r="AW830" s="236">
        <v>-1311924.0280120899</v>
      </c>
      <c r="AX830" s="236">
        <v>-1426450.49970197</v>
      </c>
      <c r="AY830" s="236">
        <v>-1540976.9713918599</v>
      </c>
      <c r="AZ830" s="236">
        <v>-1655503.4430817401</v>
      </c>
      <c r="BA830" s="236">
        <v>-1655503.4430817401</v>
      </c>
      <c r="BB830" s="236">
        <v>-66862.522670053993</v>
      </c>
      <c r="BC830" s="236">
        <v>-133725.04534010799</v>
      </c>
      <c r="BD830" s="236">
        <v>-200587.56801016201</v>
      </c>
      <c r="BE830" s="236">
        <v>-307694.91515931499</v>
      </c>
      <c r="BF830" s="236">
        <v>-414802.26230846898</v>
      </c>
      <c r="BG830" s="236">
        <v>-521909.60945762298</v>
      </c>
      <c r="BH830" s="236">
        <v>-666140.89759970398</v>
      </c>
      <c r="BI830" s="236">
        <v>-810372.18574178498</v>
      </c>
      <c r="BJ830" s="236">
        <v>-954603.47388386703</v>
      </c>
      <c r="BK830" s="236">
        <v>-1041534.19363921</v>
      </c>
      <c r="BL830" s="236">
        <v>-1128464.9133945601</v>
      </c>
      <c r="BM830" s="236">
        <v>-1215395.63314991</v>
      </c>
      <c r="BN830" s="236">
        <v>-1215395.63314991</v>
      </c>
      <c r="BO830" s="236">
        <v>-50767.137697365702</v>
      </c>
      <c r="BP830" s="236">
        <v>-101534.275394731</v>
      </c>
      <c r="BQ830" s="236">
        <v>-152301.41309209701</v>
      </c>
      <c r="BR830" s="236">
        <v>-240847.798572828</v>
      </c>
      <c r="BS830" s="236">
        <v>-329394.18405355897</v>
      </c>
      <c r="BT830" s="236">
        <v>-417940.56953428901</v>
      </c>
      <c r="BU830" s="236">
        <v>-538741.275603113</v>
      </c>
      <c r="BV830" s="236">
        <v>-659541.981671936</v>
      </c>
      <c r="BW830" s="236">
        <v>-780342.68774075899</v>
      </c>
      <c r="BX830" s="236">
        <v>-850176.20193284005</v>
      </c>
      <c r="BY830" s="236">
        <v>-920009.71612492099</v>
      </c>
      <c r="BZ830" s="236">
        <v>-989843.23031700205</v>
      </c>
      <c r="CA830" s="236">
        <v>-989843.23031700205</v>
      </c>
      <c r="CB830" s="236">
        <v>-44351.870426795198</v>
      </c>
      <c r="CC830" s="236">
        <v>-88703.740853590396</v>
      </c>
      <c r="CD830" s="236">
        <v>-133055.61128035499</v>
      </c>
      <c r="CE830" s="236">
        <v>-212214.512933041</v>
      </c>
      <c r="CF830" s="236">
        <v>-291373.41458572599</v>
      </c>
      <c r="CG830" s="236">
        <v>-370532.31623832899</v>
      </c>
      <c r="CH830" s="236">
        <v>-477520.58549694298</v>
      </c>
      <c r="CI830" s="236">
        <v>-584508.85475555598</v>
      </c>
      <c r="CJ830" s="236">
        <v>-691497.12401402299</v>
      </c>
      <c r="CK830" s="236">
        <v>-749120.46269985195</v>
      </c>
      <c r="CL830" s="236">
        <v>-806743.80138568103</v>
      </c>
      <c r="CM830" s="236">
        <v>-864367.14007150999</v>
      </c>
      <c r="CN830" s="236">
        <v>-864367.14007150999</v>
      </c>
      <c r="CO830" s="236">
        <v>-34644.981789477999</v>
      </c>
      <c r="CP830" s="236">
        <v>-69289.963578955998</v>
      </c>
      <c r="CQ830" s="236">
        <v>-103934.945368581</v>
      </c>
      <c r="CR830" s="236">
        <v>-173988.094749482</v>
      </c>
      <c r="CS830" s="236">
        <v>-244041.24413038301</v>
      </c>
      <c r="CT830" s="236">
        <v>-314094.39351149602</v>
      </c>
      <c r="CU830" s="236">
        <v>-414096.150176592</v>
      </c>
      <c r="CV830" s="236">
        <v>-514097.90684168797</v>
      </c>
      <c r="CW830" s="236">
        <v>-614099.66350744094</v>
      </c>
      <c r="CX830" s="236">
        <v>-665775.03907905903</v>
      </c>
      <c r="CY830" s="236">
        <v>-717450.41465067805</v>
      </c>
      <c r="CZ830" s="236">
        <v>-769125.79022229696</v>
      </c>
      <c r="DA830" s="236">
        <v>-769125.79022229696</v>
      </c>
    </row>
    <row r="832" spans="1:105">
      <c r="A832" s="251" t="s">
        <v>1847</v>
      </c>
    </row>
    <row r="833" spans="1:105">
      <c r="A833" s="242" t="s">
        <v>1848</v>
      </c>
      <c r="B833" s="236">
        <v>0</v>
      </c>
      <c r="C833" s="236">
        <v>0</v>
      </c>
      <c r="D833" s="236">
        <v>0</v>
      </c>
      <c r="E833" s="236">
        <v>0</v>
      </c>
      <c r="F833" s="236">
        <v>0</v>
      </c>
      <c r="G833" s="236">
        <v>0</v>
      </c>
      <c r="H833" s="236">
        <v>0</v>
      </c>
      <c r="I833" s="236">
        <v>0</v>
      </c>
      <c r="J833" s="236">
        <v>0</v>
      </c>
      <c r="K833" s="236">
        <v>0</v>
      </c>
      <c r="L833" s="236">
        <v>0</v>
      </c>
      <c r="M833" s="236">
        <v>0</v>
      </c>
      <c r="N833" s="236">
        <v>0</v>
      </c>
      <c r="O833" s="236">
        <v>0</v>
      </c>
      <c r="P833" s="236">
        <v>0</v>
      </c>
      <c r="Q833" s="236">
        <v>0</v>
      </c>
      <c r="R833" s="236">
        <v>0</v>
      </c>
      <c r="S833" s="236">
        <v>0</v>
      </c>
      <c r="T833" s="236">
        <v>0</v>
      </c>
      <c r="U833" s="236">
        <v>0</v>
      </c>
      <c r="V833" s="236">
        <v>0</v>
      </c>
      <c r="W833" s="236">
        <v>0</v>
      </c>
      <c r="X833" s="236">
        <v>0</v>
      </c>
      <c r="Y833" s="236">
        <v>0</v>
      </c>
      <c r="Z833" s="236">
        <v>0</v>
      </c>
      <c r="AA833" s="236">
        <v>0</v>
      </c>
      <c r="AB833" s="236">
        <v>0</v>
      </c>
      <c r="AC833" s="236">
        <v>0</v>
      </c>
      <c r="AD833" s="236">
        <v>0</v>
      </c>
      <c r="AE833" s="236">
        <v>0</v>
      </c>
      <c r="AF833" s="236">
        <v>0</v>
      </c>
      <c r="AG833" s="236">
        <v>0</v>
      </c>
      <c r="AH833" s="236">
        <v>0</v>
      </c>
      <c r="AI833" s="236">
        <v>0</v>
      </c>
      <c r="AJ833" s="236">
        <v>0</v>
      </c>
      <c r="AK833" s="236">
        <v>5.4519999151428503E-3</v>
      </c>
      <c r="AL833" s="236">
        <v>5.4519999151428503E-3</v>
      </c>
      <c r="AM833" s="236">
        <v>5.4519999151428503E-3</v>
      </c>
      <c r="AN833" s="236">
        <v>1.63559997454285E-2</v>
      </c>
      <c r="AO833" s="236">
        <v>-124743.386396455</v>
      </c>
      <c r="AP833" s="236">
        <v>-124743.386396455</v>
      </c>
      <c r="AQ833" s="236">
        <v>-124743.386396455</v>
      </c>
      <c r="AR833" s="236">
        <v>-136391.15529923001</v>
      </c>
      <c r="AS833" s="236">
        <v>-136391.15529923001</v>
      </c>
      <c r="AT833" s="236">
        <v>-136391.15529923001</v>
      </c>
      <c r="AU833" s="236">
        <v>-176173.46764167899</v>
      </c>
      <c r="AV833" s="236">
        <v>-176173.46764167899</v>
      </c>
      <c r="AW833" s="236">
        <v>-176173.46764168001</v>
      </c>
      <c r="AX833" s="236">
        <v>-114526.47168988</v>
      </c>
      <c r="AY833" s="236">
        <v>-114526.47168988</v>
      </c>
      <c r="AZ833" s="236">
        <v>-114526.47168988</v>
      </c>
      <c r="BA833" s="236">
        <v>-1655503.4430817401</v>
      </c>
      <c r="BB833" s="236">
        <v>-66862.522670053993</v>
      </c>
      <c r="BC833" s="236">
        <v>-66862.522670053993</v>
      </c>
      <c r="BD833" s="236">
        <v>-66862.522670054095</v>
      </c>
      <c r="BE833" s="236">
        <v>-107107.34714915301</v>
      </c>
      <c r="BF833" s="236">
        <v>-107107.34714915301</v>
      </c>
      <c r="BG833" s="236">
        <v>-107107.34714915301</v>
      </c>
      <c r="BH833" s="236">
        <v>-144231.288142081</v>
      </c>
      <c r="BI833" s="236">
        <v>-144231.288142081</v>
      </c>
      <c r="BJ833" s="236">
        <v>-144231.288142081</v>
      </c>
      <c r="BK833" s="236">
        <v>-86930.719755349899</v>
      </c>
      <c r="BL833" s="236">
        <v>-86930.719755349899</v>
      </c>
      <c r="BM833" s="236">
        <v>-86930.719755349593</v>
      </c>
      <c r="BN833" s="236">
        <v>-1215395.63314991</v>
      </c>
      <c r="BO833" s="236">
        <v>-50767.137697365702</v>
      </c>
      <c r="BP833" s="236">
        <v>-50767.137697365702</v>
      </c>
      <c r="BQ833" s="236">
        <v>-50767.137697365702</v>
      </c>
      <c r="BR833" s="236">
        <v>-88546.385480730794</v>
      </c>
      <c r="BS833" s="236">
        <v>-88546.385480730794</v>
      </c>
      <c r="BT833" s="236">
        <v>-88546.385480730707</v>
      </c>
      <c r="BU833" s="236">
        <v>-120800.706068823</v>
      </c>
      <c r="BV833" s="236">
        <v>-120800.706068823</v>
      </c>
      <c r="BW833" s="236">
        <v>-120800.706068823</v>
      </c>
      <c r="BX833" s="236">
        <v>-69833.514192080896</v>
      </c>
      <c r="BY833" s="236">
        <v>-69833.514192080998</v>
      </c>
      <c r="BZ833" s="236">
        <v>-69833.514192080693</v>
      </c>
      <c r="CA833" s="236">
        <v>-989843.23031700205</v>
      </c>
      <c r="CB833" s="236">
        <v>-44351.870426795198</v>
      </c>
      <c r="CC833" s="236">
        <v>-44351.870426795198</v>
      </c>
      <c r="CD833" s="236">
        <v>-44351.870426765403</v>
      </c>
      <c r="CE833" s="236">
        <v>-79158.901652685498</v>
      </c>
      <c r="CF833" s="236">
        <v>-79158.901652685498</v>
      </c>
      <c r="CG833" s="236">
        <v>-79158.901652602202</v>
      </c>
      <c r="CH833" s="236">
        <v>-106988.269258613</v>
      </c>
      <c r="CI833" s="236">
        <v>-106988.269258613</v>
      </c>
      <c r="CJ833" s="236">
        <v>-106988.269258466</v>
      </c>
      <c r="CK833" s="236">
        <v>-57623.338685828901</v>
      </c>
      <c r="CL833" s="236">
        <v>-57623.338685828901</v>
      </c>
      <c r="CM833" s="236">
        <v>-57623.338685829003</v>
      </c>
      <c r="CN833" s="236">
        <v>-864367.14007150999</v>
      </c>
      <c r="CO833" s="236">
        <v>-34644.981789477999</v>
      </c>
      <c r="CP833" s="236">
        <v>-34644.981789477999</v>
      </c>
      <c r="CQ833" s="236">
        <v>-34644.981789625199</v>
      </c>
      <c r="CR833" s="236">
        <v>-70053.149380901203</v>
      </c>
      <c r="CS833" s="236">
        <v>-70053.149380901203</v>
      </c>
      <c r="CT833" s="236">
        <v>-70053.1493811127</v>
      </c>
      <c r="CU833" s="236">
        <v>-100001.756665095</v>
      </c>
      <c r="CV833" s="236">
        <v>-100001.756665095</v>
      </c>
      <c r="CW833" s="236">
        <v>-100001.756665753</v>
      </c>
      <c r="CX833" s="236">
        <v>-51675.375571618402</v>
      </c>
      <c r="CY833" s="236">
        <v>-51675.375571618402</v>
      </c>
      <c r="CZ833" s="236">
        <v>-51675.375571618497</v>
      </c>
      <c r="DA833" s="236">
        <v>-769125.79022229603</v>
      </c>
    </row>
    <row r="834" spans="1:105">
      <c r="A834" s="242" t="s">
        <v>1849</v>
      </c>
      <c r="B834" s="236">
        <v>0</v>
      </c>
      <c r="C834" s="236">
        <v>0</v>
      </c>
      <c r="D834" s="236">
        <v>0</v>
      </c>
      <c r="E834" s="236">
        <v>0</v>
      </c>
      <c r="F834" s="236">
        <v>0</v>
      </c>
      <c r="G834" s="236">
        <v>0</v>
      </c>
      <c r="H834" s="236">
        <v>0</v>
      </c>
      <c r="I834" s="236">
        <v>0</v>
      </c>
      <c r="J834" s="236">
        <v>0</v>
      </c>
      <c r="K834" s="236">
        <v>0</v>
      </c>
      <c r="L834" s="236">
        <v>0</v>
      </c>
      <c r="M834" s="236">
        <v>0</v>
      </c>
      <c r="N834" s="236">
        <v>0</v>
      </c>
      <c r="O834" s="236">
        <v>0</v>
      </c>
      <c r="P834" s="236">
        <v>0</v>
      </c>
      <c r="Q834" s="236">
        <v>0</v>
      </c>
      <c r="R834" s="236">
        <v>0</v>
      </c>
      <c r="S834" s="236">
        <v>0</v>
      </c>
      <c r="T834" s="236">
        <v>0</v>
      </c>
      <c r="U834" s="236">
        <v>0</v>
      </c>
      <c r="V834" s="236">
        <v>0</v>
      </c>
      <c r="W834" s="236">
        <v>0</v>
      </c>
      <c r="X834" s="236">
        <v>0</v>
      </c>
      <c r="Y834" s="236">
        <v>0</v>
      </c>
      <c r="Z834" s="236">
        <v>0</v>
      </c>
      <c r="AA834" s="236">
        <v>0</v>
      </c>
      <c r="AB834" s="236">
        <v>0</v>
      </c>
      <c r="AC834" s="236">
        <v>0</v>
      </c>
      <c r="AD834" s="236">
        <v>0</v>
      </c>
      <c r="AE834" s="236">
        <v>0</v>
      </c>
      <c r="AF834" s="236">
        <v>0</v>
      </c>
      <c r="AG834" s="236">
        <v>0</v>
      </c>
      <c r="AH834" s="236">
        <v>0</v>
      </c>
      <c r="AI834" s="236">
        <v>0</v>
      </c>
      <c r="AJ834" s="236">
        <v>0</v>
      </c>
      <c r="AK834" s="236">
        <v>5.4519999151428503E-3</v>
      </c>
      <c r="AL834" s="236">
        <v>1.0903999830285701E-2</v>
      </c>
      <c r="AM834" s="236">
        <v>1.63559997454285E-2</v>
      </c>
      <c r="AN834" s="236">
        <v>1.63559997454285E-2</v>
      </c>
      <c r="AO834" s="236">
        <v>-124743.386396455</v>
      </c>
      <c r="AP834" s="236">
        <v>-249486.77279291101</v>
      </c>
      <c r="AQ834" s="236">
        <v>-374230.15918936703</v>
      </c>
      <c r="AR834" s="236">
        <v>-510621.31448859698</v>
      </c>
      <c r="AS834" s="236">
        <v>-647012.46978782804</v>
      </c>
      <c r="AT834" s="236">
        <v>-783403.62508705899</v>
      </c>
      <c r="AU834" s="236">
        <v>-959577.09272873902</v>
      </c>
      <c r="AV834" s="236">
        <v>-1135750.5603704101</v>
      </c>
      <c r="AW834" s="236">
        <v>-1311924.0280120899</v>
      </c>
      <c r="AX834" s="236">
        <v>-1426450.49970197</v>
      </c>
      <c r="AY834" s="236">
        <v>-1540976.9713918599</v>
      </c>
      <c r="AZ834" s="236">
        <v>-1655503.4430817401</v>
      </c>
      <c r="BA834" s="236">
        <v>-1655503.4430817401</v>
      </c>
      <c r="BB834" s="236">
        <v>-66862.522670053993</v>
      </c>
      <c r="BC834" s="236">
        <v>-133725.04534010799</v>
      </c>
      <c r="BD834" s="236">
        <v>-200587.56801016201</v>
      </c>
      <c r="BE834" s="236">
        <v>-307694.91515931499</v>
      </c>
      <c r="BF834" s="236">
        <v>-414802.26230846898</v>
      </c>
      <c r="BG834" s="236">
        <v>-521909.60945762298</v>
      </c>
      <c r="BH834" s="236">
        <v>-666140.89759970398</v>
      </c>
      <c r="BI834" s="236">
        <v>-810372.18574178498</v>
      </c>
      <c r="BJ834" s="236">
        <v>-954603.47388386703</v>
      </c>
      <c r="BK834" s="236">
        <v>-1041534.19363921</v>
      </c>
      <c r="BL834" s="236">
        <v>-1128464.9133945601</v>
      </c>
      <c r="BM834" s="236">
        <v>-1215395.63314991</v>
      </c>
      <c r="BN834" s="236">
        <v>-1215395.63314991</v>
      </c>
      <c r="BO834" s="236">
        <v>-50767.137697365702</v>
      </c>
      <c r="BP834" s="236">
        <v>-101534.275394731</v>
      </c>
      <c r="BQ834" s="236">
        <v>-152301.41309209701</v>
      </c>
      <c r="BR834" s="236">
        <v>-240847.798572828</v>
      </c>
      <c r="BS834" s="236">
        <v>-329394.18405355897</v>
      </c>
      <c r="BT834" s="236">
        <v>-417940.56953428901</v>
      </c>
      <c r="BU834" s="236">
        <v>-538741.275603113</v>
      </c>
      <c r="BV834" s="236">
        <v>-659541.981671936</v>
      </c>
      <c r="BW834" s="236">
        <v>-780342.68774075899</v>
      </c>
      <c r="BX834" s="236">
        <v>-850176.20193284005</v>
      </c>
      <c r="BY834" s="236">
        <v>-920009.71612492099</v>
      </c>
      <c r="BZ834" s="236">
        <v>-989843.23031700205</v>
      </c>
      <c r="CA834" s="236">
        <v>-989843.23031700205</v>
      </c>
      <c r="CB834" s="236">
        <v>-44351.870426795198</v>
      </c>
      <c r="CC834" s="236">
        <v>-88703.740853590396</v>
      </c>
      <c r="CD834" s="236">
        <v>-133055.61128035499</v>
      </c>
      <c r="CE834" s="236">
        <v>-212214.512933041</v>
      </c>
      <c r="CF834" s="236">
        <v>-291373.41458572599</v>
      </c>
      <c r="CG834" s="236">
        <v>-370532.31623832899</v>
      </c>
      <c r="CH834" s="236">
        <v>-477520.58549694298</v>
      </c>
      <c r="CI834" s="236">
        <v>-584508.85475555598</v>
      </c>
      <c r="CJ834" s="236">
        <v>-691497.12401402299</v>
      </c>
      <c r="CK834" s="236">
        <v>-749120.46269985195</v>
      </c>
      <c r="CL834" s="236">
        <v>-806743.80138568103</v>
      </c>
      <c r="CM834" s="236">
        <v>-864367.14007150999</v>
      </c>
      <c r="CN834" s="236">
        <v>-864367.14007150999</v>
      </c>
      <c r="CO834" s="236">
        <v>-34644.981789477999</v>
      </c>
      <c r="CP834" s="236">
        <v>-69289.963578955998</v>
      </c>
      <c r="CQ834" s="236">
        <v>-103934.945368581</v>
      </c>
      <c r="CR834" s="236">
        <v>-173988.094749482</v>
      </c>
      <c r="CS834" s="236">
        <v>-244041.24413038301</v>
      </c>
      <c r="CT834" s="236">
        <v>-314094.39351149602</v>
      </c>
      <c r="CU834" s="236">
        <v>-414096.150176592</v>
      </c>
      <c r="CV834" s="236">
        <v>-514097.90684168797</v>
      </c>
      <c r="CW834" s="236">
        <v>-614099.66350744094</v>
      </c>
      <c r="CX834" s="236">
        <v>-665775.03907905903</v>
      </c>
      <c r="CY834" s="236">
        <v>-717450.41465067805</v>
      </c>
      <c r="CZ834" s="236">
        <v>-769125.79022229696</v>
      </c>
      <c r="DA834" s="236">
        <v>-769125.79022229696</v>
      </c>
    </row>
    <row r="836" spans="1:105">
      <c r="A836" s="242" t="s">
        <v>1709</v>
      </c>
      <c r="B836" s="236">
        <v>0</v>
      </c>
      <c r="C836" s="236">
        <v>0</v>
      </c>
      <c r="D836" s="236">
        <v>0</v>
      </c>
      <c r="E836" s="236">
        <v>0</v>
      </c>
      <c r="F836" s="236">
        <v>0</v>
      </c>
      <c r="G836" s="236">
        <v>0</v>
      </c>
      <c r="H836" s="236">
        <v>0</v>
      </c>
      <c r="I836" s="236">
        <v>0</v>
      </c>
      <c r="J836" s="236">
        <v>0</v>
      </c>
      <c r="K836" s="236">
        <v>0</v>
      </c>
      <c r="L836" s="236">
        <v>0</v>
      </c>
      <c r="M836" s="236">
        <v>0</v>
      </c>
      <c r="N836" s="236">
        <v>0</v>
      </c>
      <c r="O836" s="236">
        <v>0</v>
      </c>
      <c r="P836" s="236">
        <v>0</v>
      </c>
      <c r="Q836" s="236">
        <v>0</v>
      </c>
      <c r="R836" s="236">
        <v>0</v>
      </c>
      <c r="S836" s="236">
        <v>0</v>
      </c>
      <c r="T836" s="236">
        <v>0</v>
      </c>
      <c r="U836" s="236">
        <v>0</v>
      </c>
      <c r="V836" s="236">
        <v>0</v>
      </c>
      <c r="W836" s="236">
        <v>0</v>
      </c>
      <c r="X836" s="236">
        <v>0</v>
      </c>
      <c r="Y836" s="236">
        <v>0</v>
      </c>
      <c r="Z836" s="236">
        <v>0</v>
      </c>
      <c r="AA836" s="236">
        <v>0</v>
      </c>
      <c r="AB836" s="236">
        <v>0</v>
      </c>
      <c r="AC836" s="236">
        <v>0</v>
      </c>
      <c r="AD836" s="236">
        <v>0</v>
      </c>
      <c r="AE836" s="236">
        <v>0</v>
      </c>
      <c r="AF836" s="236">
        <v>0</v>
      </c>
      <c r="AG836" s="236">
        <v>0</v>
      </c>
      <c r="AH836" s="236">
        <v>0</v>
      </c>
      <c r="AI836" s="236">
        <v>0</v>
      </c>
      <c r="AJ836" s="236">
        <v>0</v>
      </c>
      <c r="AK836" s="236">
        <v>0</v>
      </c>
      <c r="AL836" s="236">
        <v>0</v>
      </c>
      <c r="AM836" s="236">
        <v>0</v>
      </c>
      <c r="AN836" s="236">
        <v>0</v>
      </c>
      <c r="AO836" s="236">
        <v>0</v>
      </c>
      <c r="AP836" s="236">
        <v>0</v>
      </c>
      <c r="AQ836" s="236">
        <v>0</v>
      </c>
      <c r="AR836" s="236">
        <v>0</v>
      </c>
      <c r="AS836" s="236">
        <v>0</v>
      </c>
      <c r="AT836" s="236">
        <v>0</v>
      </c>
      <c r="AU836" s="236">
        <v>0</v>
      </c>
      <c r="AV836" s="236">
        <v>0</v>
      </c>
      <c r="AW836" s="236">
        <v>0</v>
      </c>
      <c r="AX836" s="236">
        <v>0</v>
      </c>
      <c r="AY836" s="236">
        <v>0</v>
      </c>
      <c r="AZ836" s="236">
        <v>0</v>
      </c>
      <c r="BA836" s="236">
        <v>0</v>
      </c>
      <c r="BB836" s="236">
        <v>0</v>
      </c>
      <c r="BC836" s="236">
        <v>0</v>
      </c>
      <c r="BD836" s="236">
        <v>0</v>
      </c>
      <c r="BE836" s="236">
        <v>0</v>
      </c>
      <c r="BF836" s="236">
        <v>0</v>
      </c>
      <c r="BG836" s="236">
        <v>0</v>
      </c>
      <c r="BH836" s="236">
        <v>0</v>
      </c>
      <c r="BI836" s="236">
        <v>0</v>
      </c>
      <c r="BJ836" s="236">
        <v>0</v>
      </c>
      <c r="BK836" s="236">
        <v>0</v>
      </c>
      <c r="BL836" s="236">
        <v>0</v>
      </c>
      <c r="BM836" s="236">
        <v>0</v>
      </c>
      <c r="BN836" s="236">
        <v>0</v>
      </c>
      <c r="BO836" s="236">
        <v>0</v>
      </c>
      <c r="BP836" s="236">
        <v>0</v>
      </c>
      <c r="BQ836" s="236">
        <v>0</v>
      </c>
      <c r="BR836" s="236">
        <v>0</v>
      </c>
      <c r="BS836" s="236">
        <v>0</v>
      </c>
      <c r="BT836" s="236">
        <v>0</v>
      </c>
      <c r="BU836" s="236">
        <v>0</v>
      </c>
      <c r="BV836" s="236">
        <v>0</v>
      </c>
      <c r="BW836" s="236">
        <v>0</v>
      </c>
      <c r="BX836" s="236">
        <v>0</v>
      </c>
      <c r="BY836" s="236">
        <v>0</v>
      </c>
      <c r="BZ836" s="236">
        <v>0</v>
      </c>
      <c r="CA836" s="236">
        <v>0</v>
      </c>
      <c r="CB836" s="236">
        <v>0</v>
      </c>
      <c r="CC836" s="236">
        <v>0</v>
      </c>
      <c r="CD836" s="236">
        <v>0</v>
      </c>
      <c r="CE836" s="236">
        <v>0</v>
      </c>
      <c r="CF836" s="236">
        <v>0</v>
      </c>
      <c r="CG836" s="236">
        <v>0</v>
      </c>
      <c r="CH836" s="236">
        <v>0</v>
      </c>
      <c r="CI836" s="236">
        <v>0</v>
      </c>
      <c r="CJ836" s="236">
        <v>0</v>
      </c>
      <c r="CK836" s="236">
        <v>0</v>
      </c>
      <c r="CL836" s="236">
        <v>0</v>
      </c>
      <c r="CM836" s="236">
        <v>0</v>
      </c>
      <c r="CN836" s="236">
        <v>0</v>
      </c>
      <c r="CO836" s="236">
        <v>0</v>
      </c>
      <c r="CP836" s="236">
        <v>0</v>
      </c>
      <c r="CQ836" s="236">
        <v>0</v>
      </c>
      <c r="CR836" s="236">
        <v>0</v>
      </c>
      <c r="CS836" s="236">
        <v>0</v>
      </c>
      <c r="CT836" s="236">
        <v>0</v>
      </c>
      <c r="CU836" s="236">
        <v>0</v>
      </c>
      <c r="CV836" s="236">
        <v>0</v>
      </c>
      <c r="CW836" s="236">
        <v>0</v>
      </c>
      <c r="CX836" s="236">
        <v>0</v>
      </c>
      <c r="CY836" s="236">
        <v>0</v>
      </c>
      <c r="CZ836" s="236">
        <v>0</v>
      </c>
      <c r="DA836" s="236">
        <v>0</v>
      </c>
    </row>
    <row r="837" spans="1:105">
      <c r="A837" s="242" t="s">
        <v>1710</v>
      </c>
      <c r="B837" s="236">
        <v>0</v>
      </c>
      <c r="C837" s="236">
        <v>0</v>
      </c>
      <c r="D837" s="236">
        <v>0</v>
      </c>
      <c r="E837" s="236">
        <v>0</v>
      </c>
      <c r="F837" s="236">
        <v>0</v>
      </c>
      <c r="G837" s="236">
        <v>0</v>
      </c>
      <c r="H837" s="236">
        <v>0</v>
      </c>
      <c r="I837" s="236">
        <v>0</v>
      </c>
      <c r="J837" s="236">
        <v>0</v>
      </c>
      <c r="K837" s="236">
        <v>0</v>
      </c>
      <c r="L837" s="236">
        <v>0</v>
      </c>
      <c r="M837" s="236">
        <v>0</v>
      </c>
      <c r="N837" s="236">
        <v>0</v>
      </c>
      <c r="O837" s="236">
        <v>0</v>
      </c>
      <c r="P837" s="236">
        <v>0</v>
      </c>
      <c r="Q837" s="236">
        <v>0</v>
      </c>
      <c r="R837" s="236">
        <v>0</v>
      </c>
      <c r="S837" s="236">
        <v>0</v>
      </c>
      <c r="T837" s="236">
        <v>0</v>
      </c>
      <c r="U837" s="236">
        <v>0</v>
      </c>
      <c r="V837" s="236">
        <v>0</v>
      </c>
      <c r="W837" s="236">
        <v>0</v>
      </c>
      <c r="X837" s="236">
        <v>0</v>
      </c>
      <c r="Y837" s="236">
        <v>0</v>
      </c>
      <c r="Z837" s="236">
        <v>0</v>
      </c>
      <c r="AA837" s="236">
        <v>0</v>
      </c>
      <c r="AB837" s="236">
        <v>0</v>
      </c>
      <c r="AC837" s="236">
        <v>0</v>
      </c>
      <c r="AD837" s="236">
        <v>0</v>
      </c>
      <c r="AE837" s="236">
        <v>0</v>
      </c>
      <c r="AF837" s="236">
        <v>0</v>
      </c>
      <c r="AG837" s="236">
        <v>0</v>
      </c>
      <c r="AH837" s="236">
        <v>0</v>
      </c>
      <c r="AI837" s="236">
        <v>0</v>
      </c>
      <c r="AJ837" s="236">
        <v>0</v>
      </c>
      <c r="AK837" s="236">
        <v>0</v>
      </c>
      <c r="AL837" s="236">
        <v>0</v>
      </c>
      <c r="AM837" s="236">
        <v>0</v>
      </c>
      <c r="AN837" s="236">
        <v>0</v>
      </c>
      <c r="AO837" s="236">
        <v>0</v>
      </c>
      <c r="AP837" s="236">
        <v>0</v>
      </c>
      <c r="AQ837" s="236">
        <v>0</v>
      </c>
      <c r="AR837" s="236">
        <v>0</v>
      </c>
      <c r="AS837" s="236">
        <v>0</v>
      </c>
      <c r="AT837" s="236">
        <v>0</v>
      </c>
      <c r="AU837" s="236">
        <v>0</v>
      </c>
      <c r="AV837" s="236">
        <v>0</v>
      </c>
      <c r="AW837" s="236">
        <v>0</v>
      </c>
      <c r="AX837" s="236">
        <v>0</v>
      </c>
      <c r="AY837" s="236">
        <v>0</v>
      </c>
      <c r="AZ837" s="236">
        <v>0</v>
      </c>
      <c r="BA837" s="236">
        <v>0</v>
      </c>
      <c r="BB837" s="236">
        <v>0</v>
      </c>
      <c r="BC837" s="236">
        <v>0</v>
      </c>
      <c r="BD837" s="236">
        <v>0</v>
      </c>
      <c r="BE837" s="236">
        <v>0</v>
      </c>
      <c r="BF837" s="236">
        <v>0</v>
      </c>
      <c r="BG837" s="236">
        <v>0</v>
      </c>
      <c r="BH837" s="236">
        <v>0</v>
      </c>
      <c r="BI837" s="236">
        <v>0</v>
      </c>
      <c r="BJ837" s="236">
        <v>0</v>
      </c>
      <c r="BK837" s="236">
        <v>0</v>
      </c>
      <c r="BL837" s="236">
        <v>0</v>
      </c>
      <c r="BM837" s="236">
        <v>0</v>
      </c>
      <c r="BN837" s="236">
        <v>0</v>
      </c>
      <c r="BO837" s="236">
        <v>0</v>
      </c>
      <c r="BP837" s="236">
        <v>0</v>
      </c>
      <c r="BQ837" s="236">
        <v>0</v>
      </c>
      <c r="BR837" s="236">
        <v>0</v>
      </c>
      <c r="BS837" s="236">
        <v>0</v>
      </c>
      <c r="BT837" s="236">
        <v>0</v>
      </c>
      <c r="BU837" s="236">
        <v>0</v>
      </c>
      <c r="BV837" s="236">
        <v>0</v>
      </c>
      <c r="BW837" s="236">
        <v>0</v>
      </c>
      <c r="BX837" s="236">
        <v>0</v>
      </c>
      <c r="BY837" s="236">
        <v>0</v>
      </c>
      <c r="BZ837" s="236">
        <v>0</v>
      </c>
      <c r="CA837" s="236">
        <v>0</v>
      </c>
      <c r="CB837" s="236">
        <v>0</v>
      </c>
      <c r="CC837" s="236">
        <v>0</v>
      </c>
      <c r="CD837" s="236">
        <v>0</v>
      </c>
      <c r="CE837" s="236">
        <v>0</v>
      </c>
      <c r="CF837" s="236">
        <v>0</v>
      </c>
      <c r="CG837" s="236">
        <v>0</v>
      </c>
      <c r="CH837" s="236">
        <v>0</v>
      </c>
      <c r="CI837" s="236">
        <v>0</v>
      </c>
      <c r="CJ837" s="236">
        <v>0</v>
      </c>
      <c r="CK837" s="236">
        <v>0</v>
      </c>
      <c r="CL837" s="236">
        <v>0</v>
      </c>
      <c r="CM837" s="236">
        <v>0</v>
      </c>
      <c r="CN837" s="236">
        <v>0</v>
      </c>
      <c r="CO837" s="236">
        <v>0</v>
      </c>
      <c r="CP837" s="236">
        <v>0</v>
      </c>
      <c r="CQ837" s="236">
        <v>0</v>
      </c>
      <c r="CR837" s="236">
        <v>0</v>
      </c>
      <c r="CS837" s="236">
        <v>0</v>
      </c>
      <c r="CT837" s="236">
        <v>0</v>
      </c>
      <c r="CU837" s="236">
        <v>0</v>
      </c>
      <c r="CV837" s="236">
        <v>0</v>
      </c>
      <c r="CW837" s="236">
        <v>0</v>
      </c>
      <c r="CX837" s="236">
        <v>0</v>
      </c>
      <c r="CY837" s="236">
        <v>0</v>
      </c>
      <c r="CZ837" s="236">
        <v>0</v>
      </c>
      <c r="DA837" s="236">
        <v>0</v>
      </c>
    </row>
    <row r="838" spans="1:105">
      <c r="A838" s="242" t="s">
        <v>1711</v>
      </c>
      <c r="B838" s="236">
        <v>0</v>
      </c>
      <c r="C838" s="236">
        <v>0</v>
      </c>
      <c r="D838" s="236">
        <v>0</v>
      </c>
      <c r="E838" s="236">
        <v>0</v>
      </c>
      <c r="F838" s="236">
        <v>0</v>
      </c>
      <c r="G838" s="236">
        <v>0</v>
      </c>
      <c r="H838" s="236">
        <v>0</v>
      </c>
      <c r="I838" s="236">
        <v>0</v>
      </c>
      <c r="J838" s="236">
        <v>0</v>
      </c>
      <c r="K838" s="236">
        <v>0</v>
      </c>
      <c r="L838" s="236">
        <v>0</v>
      </c>
      <c r="M838" s="236">
        <v>0</v>
      </c>
      <c r="N838" s="236">
        <v>0</v>
      </c>
      <c r="O838" s="236">
        <v>0</v>
      </c>
      <c r="P838" s="236">
        <v>0</v>
      </c>
      <c r="Q838" s="236">
        <v>0</v>
      </c>
      <c r="R838" s="236">
        <v>0</v>
      </c>
      <c r="S838" s="236">
        <v>0</v>
      </c>
      <c r="T838" s="236">
        <v>0</v>
      </c>
      <c r="U838" s="236">
        <v>0</v>
      </c>
      <c r="V838" s="236">
        <v>0</v>
      </c>
      <c r="W838" s="236">
        <v>0</v>
      </c>
      <c r="X838" s="236">
        <v>0</v>
      </c>
      <c r="Y838" s="236">
        <v>0</v>
      </c>
      <c r="Z838" s="236">
        <v>0</v>
      </c>
      <c r="AA838" s="236">
        <v>0</v>
      </c>
      <c r="AB838" s="236">
        <v>0</v>
      </c>
      <c r="AC838" s="236">
        <v>0</v>
      </c>
      <c r="AD838" s="236">
        <v>0</v>
      </c>
      <c r="AE838" s="236">
        <v>0</v>
      </c>
      <c r="AF838" s="236">
        <v>0</v>
      </c>
      <c r="AG838" s="236">
        <v>0</v>
      </c>
      <c r="AH838" s="236">
        <v>0</v>
      </c>
      <c r="AI838" s="236">
        <v>0</v>
      </c>
      <c r="AJ838" s="236">
        <v>0</v>
      </c>
      <c r="AK838" s="236">
        <v>0</v>
      </c>
      <c r="AL838" s="236">
        <v>0</v>
      </c>
      <c r="AM838" s="236">
        <v>0</v>
      </c>
      <c r="AN838" s="236">
        <v>0</v>
      </c>
      <c r="AO838" s="236">
        <v>0</v>
      </c>
      <c r="AP838" s="236">
        <v>0</v>
      </c>
      <c r="AQ838" s="236">
        <v>0</v>
      </c>
      <c r="AR838" s="236">
        <v>0</v>
      </c>
      <c r="AS838" s="236">
        <v>0</v>
      </c>
      <c r="AT838" s="236">
        <v>0</v>
      </c>
      <c r="AU838" s="236">
        <v>0</v>
      </c>
      <c r="AV838" s="236">
        <v>0</v>
      </c>
      <c r="AW838" s="236">
        <v>0</v>
      </c>
      <c r="AX838" s="236">
        <v>0</v>
      </c>
      <c r="AY838" s="236">
        <v>0</v>
      </c>
      <c r="AZ838" s="236">
        <v>0</v>
      </c>
      <c r="BA838" s="236">
        <v>0</v>
      </c>
      <c r="BB838" s="236">
        <v>0</v>
      </c>
      <c r="BC838" s="236">
        <v>0</v>
      </c>
      <c r="BD838" s="236">
        <v>0</v>
      </c>
      <c r="BE838" s="236">
        <v>0</v>
      </c>
      <c r="BF838" s="236">
        <v>0</v>
      </c>
      <c r="BG838" s="236">
        <v>0</v>
      </c>
      <c r="BH838" s="236">
        <v>0</v>
      </c>
      <c r="BI838" s="236">
        <v>0</v>
      </c>
      <c r="BJ838" s="236">
        <v>0</v>
      </c>
      <c r="BK838" s="236">
        <v>0</v>
      </c>
      <c r="BL838" s="236">
        <v>0</v>
      </c>
      <c r="BM838" s="236">
        <v>0</v>
      </c>
      <c r="BN838" s="236">
        <v>0</v>
      </c>
      <c r="BO838" s="236">
        <v>0</v>
      </c>
      <c r="BP838" s="236">
        <v>0</v>
      </c>
      <c r="BQ838" s="236">
        <v>0</v>
      </c>
      <c r="BR838" s="236">
        <v>0</v>
      </c>
      <c r="BS838" s="236">
        <v>0</v>
      </c>
      <c r="BT838" s="236">
        <v>0</v>
      </c>
      <c r="BU838" s="236">
        <v>0</v>
      </c>
      <c r="BV838" s="236">
        <v>0</v>
      </c>
      <c r="BW838" s="236">
        <v>0</v>
      </c>
      <c r="BX838" s="236">
        <v>0</v>
      </c>
      <c r="BY838" s="236">
        <v>0</v>
      </c>
      <c r="BZ838" s="236">
        <v>0</v>
      </c>
      <c r="CA838" s="236">
        <v>0</v>
      </c>
      <c r="CB838" s="236">
        <v>0</v>
      </c>
      <c r="CC838" s="236">
        <v>0</v>
      </c>
      <c r="CD838" s="236">
        <v>0</v>
      </c>
      <c r="CE838" s="236">
        <v>0</v>
      </c>
      <c r="CF838" s="236">
        <v>0</v>
      </c>
      <c r="CG838" s="236">
        <v>0</v>
      </c>
      <c r="CH838" s="236">
        <v>0</v>
      </c>
      <c r="CI838" s="236">
        <v>0</v>
      </c>
      <c r="CJ838" s="236">
        <v>0</v>
      </c>
      <c r="CK838" s="236">
        <v>0</v>
      </c>
      <c r="CL838" s="236">
        <v>0</v>
      </c>
      <c r="CM838" s="236">
        <v>0</v>
      </c>
      <c r="CN838" s="236">
        <v>0</v>
      </c>
      <c r="CO838" s="236">
        <v>0</v>
      </c>
      <c r="CP838" s="236">
        <v>0</v>
      </c>
      <c r="CQ838" s="236">
        <v>0</v>
      </c>
      <c r="CR838" s="236">
        <v>0</v>
      </c>
      <c r="CS838" s="236">
        <v>0</v>
      </c>
      <c r="CT838" s="236">
        <v>0</v>
      </c>
      <c r="CU838" s="236">
        <v>0</v>
      </c>
      <c r="CV838" s="236">
        <v>0</v>
      </c>
      <c r="CW838" s="236">
        <v>0</v>
      </c>
      <c r="CX838" s="236">
        <v>0</v>
      </c>
      <c r="CY838" s="236">
        <v>0</v>
      </c>
      <c r="CZ838" s="236">
        <v>0</v>
      </c>
      <c r="DA838" s="236">
        <v>0</v>
      </c>
    </row>
    <row r="839" spans="1:105">
      <c r="A839" s="242" t="s">
        <v>1712</v>
      </c>
      <c r="B839" s="236">
        <v>0</v>
      </c>
      <c r="C839" s="236">
        <v>0</v>
      </c>
      <c r="D839" s="236">
        <v>0</v>
      </c>
      <c r="E839" s="236">
        <v>0</v>
      </c>
      <c r="F839" s="236">
        <v>0</v>
      </c>
      <c r="G839" s="236">
        <v>0</v>
      </c>
      <c r="H839" s="236">
        <v>0</v>
      </c>
      <c r="I839" s="236">
        <v>0</v>
      </c>
      <c r="J839" s="236">
        <v>0</v>
      </c>
      <c r="K839" s="236">
        <v>0</v>
      </c>
      <c r="L839" s="236">
        <v>0</v>
      </c>
      <c r="M839" s="236">
        <v>0</v>
      </c>
      <c r="N839" s="236">
        <v>0</v>
      </c>
      <c r="O839" s="236">
        <v>0</v>
      </c>
      <c r="P839" s="236">
        <v>0</v>
      </c>
      <c r="Q839" s="236">
        <v>0</v>
      </c>
      <c r="R839" s="236">
        <v>0</v>
      </c>
      <c r="S839" s="236">
        <v>0</v>
      </c>
      <c r="T839" s="236">
        <v>0</v>
      </c>
      <c r="U839" s="236">
        <v>0</v>
      </c>
      <c r="V839" s="236">
        <v>0</v>
      </c>
      <c r="W839" s="236">
        <v>0</v>
      </c>
      <c r="X839" s="236">
        <v>0</v>
      </c>
      <c r="Y839" s="236">
        <v>0</v>
      </c>
      <c r="Z839" s="236">
        <v>0</v>
      </c>
      <c r="AA839" s="236">
        <v>0</v>
      </c>
      <c r="AB839" s="236">
        <v>0</v>
      </c>
      <c r="AC839" s="236">
        <v>0</v>
      </c>
      <c r="AD839" s="236">
        <v>0</v>
      </c>
      <c r="AE839" s="236">
        <v>0</v>
      </c>
      <c r="AF839" s="236">
        <v>0</v>
      </c>
      <c r="AG839" s="236">
        <v>0</v>
      </c>
      <c r="AH839" s="236">
        <v>0</v>
      </c>
      <c r="AI839" s="236">
        <v>0</v>
      </c>
      <c r="AJ839" s="236">
        <v>0</v>
      </c>
      <c r="AK839" s="236">
        <v>0</v>
      </c>
      <c r="AL839" s="236">
        <v>0</v>
      </c>
      <c r="AM839" s="236">
        <v>0</v>
      </c>
      <c r="AN839" s="236">
        <v>0</v>
      </c>
      <c r="AO839" s="236">
        <v>0</v>
      </c>
      <c r="AP839" s="236">
        <v>0</v>
      </c>
      <c r="AQ839" s="236">
        <v>0</v>
      </c>
      <c r="AR839" s="236">
        <v>0</v>
      </c>
      <c r="AS839" s="236">
        <v>0</v>
      </c>
      <c r="AT839" s="236">
        <v>0</v>
      </c>
      <c r="AU839" s="236">
        <v>0</v>
      </c>
      <c r="AV839" s="236">
        <v>0</v>
      </c>
      <c r="AW839" s="236">
        <v>0</v>
      </c>
      <c r="AX839" s="236">
        <v>0</v>
      </c>
      <c r="AY839" s="236">
        <v>0</v>
      </c>
      <c r="AZ839" s="236">
        <v>0</v>
      </c>
      <c r="BA839" s="236">
        <v>0</v>
      </c>
      <c r="BB839" s="236">
        <v>0</v>
      </c>
      <c r="BC839" s="236">
        <v>0</v>
      </c>
      <c r="BD839" s="236">
        <v>0</v>
      </c>
      <c r="BE839" s="236">
        <v>0</v>
      </c>
      <c r="BF839" s="236">
        <v>0</v>
      </c>
      <c r="BG839" s="236">
        <v>0</v>
      </c>
      <c r="BH839" s="236">
        <v>0</v>
      </c>
      <c r="BI839" s="236">
        <v>0</v>
      </c>
      <c r="BJ839" s="236">
        <v>0</v>
      </c>
      <c r="BK839" s="236">
        <v>0</v>
      </c>
      <c r="BL839" s="236">
        <v>0</v>
      </c>
      <c r="BM839" s="236">
        <v>0</v>
      </c>
      <c r="BN839" s="236">
        <v>0</v>
      </c>
      <c r="BO839" s="236">
        <v>0</v>
      </c>
      <c r="BP839" s="236">
        <v>0</v>
      </c>
      <c r="BQ839" s="236">
        <v>0</v>
      </c>
      <c r="BR839" s="236">
        <v>0</v>
      </c>
      <c r="BS839" s="236">
        <v>0</v>
      </c>
      <c r="BT839" s="236">
        <v>0</v>
      </c>
      <c r="BU839" s="236">
        <v>0</v>
      </c>
      <c r="BV839" s="236">
        <v>0</v>
      </c>
      <c r="BW839" s="236">
        <v>0</v>
      </c>
      <c r="BX839" s="236">
        <v>0</v>
      </c>
      <c r="BY839" s="236">
        <v>0</v>
      </c>
      <c r="BZ839" s="236">
        <v>0</v>
      </c>
      <c r="CA839" s="236">
        <v>0</v>
      </c>
      <c r="CB839" s="236">
        <v>0</v>
      </c>
      <c r="CC839" s="236">
        <v>0</v>
      </c>
      <c r="CD839" s="236">
        <v>0</v>
      </c>
      <c r="CE839" s="236">
        <v>0</v>
      </c>
      <c r="CF839" s="236">
        <v>0</v>
      </c>
      <c r="CG839" s="236">
        <v>0</v>
      </c>
      <c r="CH839" s="236">
        <v>0</v>
      </c>
      <c r="CI839" s="236">
        <v>0</v>
      </c>
      <c r="CJ839" s="236">
        <v>0</v>
      </c>
      <c r="CK839" s="236">
        <v>0</v>
      </c>
      <c r="CL839" s="236">
        <v>0</v>
      </c>
      <c r="CM839" s="236">
        <v>0</v>
      </c>
      <c r="CN839" s="236">
        <v>0</v>
      </c>
      <c r="CO839" s="236">
        <v>0</v>
      </c>
      <c r="CP839" s="236">
        <v>0</v>
      </c>
      <c r="CQ839" s="236">
        <v>0</v>
      </c>
      <c r="CR839" s="236">
        <v>0</v>
      </c>
      <c r="CS839" s="236">
        <v>0</v>
      </c>
      <c r="CT839" s="236">
        <v>0</v>
      </c>
      <c r="CU839" s="236">
        <v>0</v>
      </c>
      <c r="CV839" s="236">
        <v>0</v>
      </c>
      <c r="CW839" s="236">
        <v>0</v>
      </c>
      <c r="CX839" s="236">
        <v>0</v>
      </c>
      <c r="CY839" s="236">
        <v>0</v>
      </c>
      <c r="CZ839" s="236">
        <v>0</v>
      </c>
      <c r="DA839" s="236">
        <v>0</v>
      </c>
    </row>
    <row r="840" spans="1:105">
      <c r="A840" s="242" t="s">
        <v>1713</v>
      </c>
      <c r="B840" s="236">
        <v>0</v>
      </c>
      <c r="C840" s="236">
        <v>0</v>
      </c>
      <c r="D840" s="236">
        <v>0</v>
      </c>
      <c r="E840" s="236">
        <v>0</v>
      </c>
      <c r="F840" s="236">
        <v>0</v>
      </c>
      <c r="G840" s="236">
        <v>0</v>
      </c>
      <c r="H840" s="236">
        <v>0</v>
      </c>
      <c r="I840" s="236">
        <v>0</v>
      </c>
      <c r="J840" s="236">
        <v>0</v>
      </c>
      <c r="K840" s="236">
        <v>0</v>
      </c>
      <c r="L840" s="236">
        <v>0</v>
      </c>
      <c r="M840" s="236">
        <v>0</v>
      </c>
      <c r="N840" s="236">
        <v>0</v>
      </c>
      <c r="O840" s="236">
        <v>0</v>
      </c>
      <c r="P840" s="236">
        <v>0</v>
      </c>
      <c r="Q840" s="236">
        <v>0</v>
      </c>
      <c r="R840" s="236">
        <v>0</v>
      </c>
      <c r="S840" s="236">
        <v>0</v>
      </c>
      <c r="T840" s="236">
        <v>0</v>
      </c>
      <c r="U840" s="236">
        <v>0</v>
      </c>
      <c r="V840" s="236">
        <v>0</v>
      </c>
      <c r="W840" s="236">
        <v>0</v>
      </c>
      <c r="X840" s="236">
        <v>0</v>
      </c>
      <c r="Y840" s="236">
        <v>0</v>
      </c>
      <c r="Z840" s="236">
        <v>0</v>
      </c>
      <c r="AA840" s="236">
        <v>0</v>
      </c>
      <c r="AB840" s="236">
        <v>0</v>
      </c>
      <c r="AC840" s="236">
        <v>0</v>
      </c>
      <c r="AD840" s="236">
        <v>0</v>
      </c>
      <c r="AE840" s="236">
        <v>0</v>
      </c>
      <c r="AF840" s="236">
        <v>0</v>
      </c>
      <c r="AG840" s="236">
        <v>0</v>
      </c>
      <c r="AH840" s="236">
        <v>0</v>
      </c>
      <c r="AI840" s="236">
        <v>0</v>
      </c>
      <c r="AJ840" s="236">
        <v>0</v>
      </c>
      <c r="AK840" s="236">
        <v>0</v>
      </c>
      <c r="AL840" s="236">
        <v>0</v>
      </c>
      <c r="AM840" s="236">
        <v>0</v>
      </c>
      <c r="AN840" s="236">
        <v>0</v>
      </c>
      <c r="AO840" s="236">
        <v>0</v>
      </c>
      <c r="AP840" s="236">
        <v>0</v>
      </c>
      <c r="AQ840" s="236">
        <v>0</v>
      </c>
      <c r="AR840" s="236">
        <v>0</v>
      </c>
      <c r="AS840" s="236">
        <v>0</v>
      </c>
      <c r="AT840" s="236">
        <v>0</v>
      </c>
      <c r="AU840" s="236">
        <v>0</v>
      </c>
      <c r="AV840" s="236">
        <v>0</v>
      </c>
      <c r="AW840" s="236">
        <v>0</v>
      </c>
      <c r="AX840" s="236">
        <v>0</v>
      </c>
      <c r="AY840" s="236">
        <v>0</v>
      </c>
      <c r="AZ840" s="236">
        <v>0</v>
      </c>
      <c r="BA840" s="236">
        <v>0</v>
      </c>
      <c r="BB840" s="236">
        <v>0</v>
      </c>
      <c r="BC840" s="236">
        <v>0</v>
      </c>
      <c r="BD840" s="236">
        <v>0</v>
      </c>
      <c r="BE840" s="236">
        <v>0</v>
      </c>
      <c r="BF840" s="236">
        <v>0</v>
      </c>
      <c r="BG840" s="236">
        <v>0</v>
      </c>
      <c r="BH840" s="236">
        <v>0</v>
      </c>
      <c r="BI840" s="236">
        <v>0</v>
      </c>
      <c r="BJ840" s="236">
        <v>0</v>
      </c>
      <c r="BK840" s="236">
        <v>0</v>
      </c>
      <c r="BL840" s="236">
        <v>0</v>
      </c>
      <c r="BM840" s="236">
        <v>0</v>
      </c>
      <c r="BN840" s="236">
        <v>0</v>
      </c>
      <c r="BO840" s="236">
        <v>0</v>
      </c>
      <c r="BP840" s="236">
        <v>0</v>
      </c>
      <c r="BQ840" s="236">
        <v>0</v>
      </c>
      <c r="BR840" s="236">
        <v>0</v>
      </c>
      <c r="BS840" s="236">
        <v>0</v>
      </c>
      <c r="BT840" s="236">
        <v>0</v>
      </c>
      <c r="BU840" s="236">
        <v>0</v>
      </c>
      <c r="BV840" s="236">
        <v>0</v>
      </c>
      <c r="BW840" s="236">
        <v>0</v>
      </c>
      <c r="BX840" s="236">
        <v>0</v>
      </c>
      <c r="BY840" s="236">
        <v>0</v>
      </c>
      <c r="BZ840" s="236">
        <v>0</v>
      </c>
      <c r="CA840" s="236">
        <v>0</v>
      </c>
      <c r="CB840" s="236">
        <v>0</v>
      </c>
      <c r="CC840" s="236">
        <v>0</v>
      </c>
      <c r="CD840" s="236">
        <v>0</v>
      </c>
      <c r="CE840" s="236">
        <v>0</v>
      </c>
      <c r="CF840" s="236">
        <v>0</v>
      </c>
      <c r="CG840" s="236">
        <v>0</v>
      </c>
      <c r="CH840" s="236">
        <v>0</v>
      </c>
      <c r="CI840" s="236">
        <v>0</v>
      </c>
      <c r="CJ840" s="236">
        <v>0</v>
      </c>
      <c r="CK840" s="236">
        <v>0</v>
      </c>
      <c r="CL840" s="236">
        <v>0</v>
      </c>
      <c r="CM840" s="236">
        <v>0</v>
      </c>
      <c r="CN840" s="236">
        <v>0</v>
      </c>
      <c r="CO840" s="236">
        <v>0</v>
      </c>
      <c r="CP840" s="236">
        <v>0</v>
      </c>
      <c r="CQ840" s="236">
        <v>0</v>
      </c>
      <c r="CR840" s="236">
        <v>0</v>
      </c>
      <c r="CS840" s="236">
        <v>0</v>
      </c>
      <c r="CT840" s="236">
        <v>0</v>
      </c>
      <c r="CU840" s="236">
        <v>0</v>
      </c>
      <c r="CV840" s="236">
        <v>0</v>
      </c>
      <c r="CW840" s="236">
        <v>0</v>
      </c>
      <c r="CX840" s="236">
        <v>0</v>
      </c>
      <c r="CY840" s="236">
        <v>0</v>
      </c>
      <c r="CZ840" s="236">
        <v>0</v>
      </c>
      <c r="DA840" s="236">
        <v>0</v>
      </c>
    </row>
    <row r="841" spans="1:105">
      <c r="A841" s="242" t="s">
        <v>1714</v>
      </c>
      <c r="B841" s="236">
        <v>0</v>
      </c>
      <c r="C841" s="236">
        <v>0</v>
      </c>
      <c r="D841" s="236">
        <v>0</v>
      </c>
      <c r="E841" s="236">
        <v>0</v>
      </c>
      <c r="F841" s="236">
        <v>0</v>
      </c>
      <c r="G841" s="236">
        <v>0</v>
      </c>
      <c r="H841" s="236">
        <v>0</v>
      </c>
      <c r="I841" s="236">
        <v>0</v>
      </c>
      <c r="J841" s="236">
        <v>0</v>
      </c>
      <c r="K841" s="236">
        <v>0</v>
      </c>
      <c r="L841" s="236">
        <v>0</v>
      </c>
      <c r="M841" s="236">
        <v>0</v>
      </c>
      <c r="N841" s="236">
        <v>0</v>
      </c>
      <c r="O841" s="236">
        <v>0</v>
      </c>
      <c r="P841" s="236">
        <v>0</v>
      </c>
      <c r="Q841" s="236">
        <v>0</v>
      </c>
      <c r="R841" s="236">
        <v>0</v>
      </c>
      <c r="S841" s="236">
        <v>0</v>
      </c>
      <c r="T841" s="236">
        <v>0</v>
      </c>
      <c r="U841" s="236">
        <v>0</v>
      </c>
      <c r="V841" s="236">
        <v>0</v>
      </c>
      <c r="W841" s="236">
        <v>0</v>
      </c>
      <c r="X841" s="236">
        <v>0</v>
      </c>
      <c r="Y841" s="236">
        <v>0</v>
      </c>
      <c r="Z841" s="236">
        <v>0</v>
      </c>
      <c r="AA841" s="236">
        <v>0</v>
      </c>
      <c r="AB841" s="236">
        <v>0</v>
      </c>
      <c r="AC841" s="236">
        <v>0</v>
      </c>
      <c r="AD841" s="236">
        <v>0</v>
      </c>
      <c r="AE841" s="236">
        <v>0</v>
      </c>
      <c r="AF841" s="236">
        <v>0</v>
      </c>
      <c r="AG841" s="236">
        <v>0</v>
      </c>
      <c r="AH841" s="236">
        <v>0</v>
      </c>
      <c r="AI841" s="236">
        <v>0</v>
      </c>
      <c r="AJ841" s="236">
        <v>0</v>
      </c>
      <c r="AK841" s="236">
        <v>0</v>
      </c>
      <c r="AL841" s="236">
        <v>0</v>
      </c>
      <c r="AM841" s="236">
        <v>0</v>
      </c>
      <c r="AN841" s="236">
        <v>0</v>
      </c>
      <c r="AO841" s="236">
        <v>0</v>
      </c>
      <c r="AP841" s="236">
        <v>0</v>
      </c>
      <c r="AQ841" s="236">
        <v>0</v>
      </c>
      <c r="AR841" s="236">
        <v>0</v>
      </c>
      <c r="AS841" s="236">
        <v>0</v>
      </c>
      <c r="AT841" s="236">
        <v>0</v>
      </c>
      <c r="AU841" s="236">
        <v>0</v>
      </c>
      <c r="AV841" s="236">
        <v>0</v>
      </c>
      <c r="AW841" s="236">
        <v>0</v>
      </c>
      <c r="AX841" s="236">
        <v>0</v>
      </c>
      <c r="AY841" s="236">
        <v>0</v>
      </c>
      <c r="AZ841" s="236">
        <v>0</v>
      </c>
      <c r="BA841" s="236">
        <v>0</v>
      </c>
      <c r="BB841" s="236">
        <v>0</v>
      </c>
      <c r="BC841" s="236">
        <v>0</v>
      </c>
      <c r="BD841" s="236">
        <v>0</v>
      </c>
      <c r="BE841" s="236">
        <v>0</v>
      </c>
      <c r="BF841" s="236">
        <v>0</v>
      </c>
      <c r="BG841" s="236">
        <v>0</v>
      </c>
      <c r="BH841" s="236">
        <v>0</v>
      </c>
      <c r="BI841" s="236">
        <v>0</v>
      </c>
      <c r="BJ841" s="236">
        <v>0</v>
      </c>
      <c r="BK841" s="236">
        <v>0</v>
      </c>
      <c r="BL841" s="236">
        <v>0</v>
      </c>
      <c r="BM841" s="236">
        <v>0</v>
      </c>
      <c r="BN841" s="236">
        <v>0</v>
      </c>
      <c r="BO841" s="236">
        <v>0</v>
      </c>
      <c r="BP841" s="236">
        <v>0</v>
      </c>
      <c r="BQ841" s="236">
        <v>0</v>
      </c>
      <c r="BR841" s="236">
        <v>0</v>
      </c>
      <c r="BS841" s="236">
        <v>0</v>
      </c>
      <c r="BT841" s="236">
        <v>0</v>
      </c>
      <c r="BU841" s="236">
        <v>0</v>
      </c>
      <c r="BV841" s="236">
        <v>0</v>
      </c>
      <c r="BW841" s="236">
        <v>0</v>
      </c>
      <c r="BX841" s="236">
        <v>0</v>
      </c>
      <c r="BY841" s="236">
        <v>0</v>
      </c>
      <c r="BZ841" s="236">
        <v>0</v>
      </c>
      <c r="CA841" s="236">
        <v>0</v>
      </c>
      <c r="CB841" s="236">
        <v>0</v>
      </c>
      <c r="CC841" s="236">
        <v>0</v>
      </c>
      <c r="CD841" s="236">
        <v>0</v>
      </c>
      <c r="CE841" s="236">
        <v>0</v>
      </c>
      <c r="CF841" s="236">
        <v>0</v>
      </c>
      <c r="CG841" s="236">
        <v>0</v>
      </c>
      <c r="CH841" s="236">
        <v>0</v>
      </c>
      <c r="CI841" s="236">
        <v>0</v>
      </c>
      <c r="CJ841" s="236">
        <v>0</v>
      </c>
      <c r="CK841" s="236">
        <v>0</v>
      </c>
      <c r="CL841" s="236">
        <v>0</v>
      </c>
      <c r="CM841" s="236">
        <v>0</v>
      </c>
      <c r="CN841" s="236">
        <v>0</v>
      </c>
      <c r="CO841" s="236">
        <v>0</v>
      </c>
      <c r="CP841" s="236">
        <v>0</v>
      </c>
      <c r="CQ841" s="236">
        <v>0</v>
      </c>
      <c r="CR841" s="236">
        <v>0</v>
      </c>
      <c r="CS841" s="236">
        <v>0</v>
      </c>
      <c r="CT841" s="236">
        <v>0</v>
      </c>
      <c r="CU841" s="236">
        <v>0</v>
      </c>
      <c r="CV841" s="236">
        <v>0</v>
      </c>
      <c r="CW841" s="236">
        <v>0</v>
      </c>
      <c r="CX841" s="236">
        <v>0</v>
      </c>
      <c r="CY841" s="236">
        <v>0</v>
      </c>
      <c r="CZ841" s="236">
        <v>0</v>
      </c>
      <c r="DA841" s="236">
        <v>0</v>
      </c>
    </row>
    <row r="842" spans="1:105">
      <c r="A842" s="242" t="s">
        <v>1715</v>
      </c>
      <c r="B842" s="236">
        <v>0</v>
      </c>
      <c r="C842" s="236">
        <v>0</v>
      </c>
      <c r="D842" s="236">
        <v>0</v>
      </c>
      <c r="E842" s="236">
        <v>0</v>
      </c>
      <c r="F842" s="236">
        <v>0</v>
      </c>
      <c r="G842" s="236">
        <v>0</v>
      </c>
      <c r="H842" s="236">
        <v>0</v>
      </c>
      <c r="I842" s="236">
        <v>0</v>
      </c>
      <c r="J842" s="236">
        <v>0</v>
      </c>
      <c r="K842" s="236">
        <v>0</v>
      </c>
      <c r="L842" s="236">
        <v>0</v>
      </c>
      <c r="M842" s="236">
        <v>0</v>
      </c>
      <c r="N842" s="236">
        <v>0</v>
      </c>
      <c r="O842" s="236">
        <v>0</v>
      </c>
      <c r="P842" s="236">
        <v>0</v>
      </c>
      <c r="Q842" s="236">
        <v>0</v>
      </c>
      <c r="R842" s="236">
        <v>0</v>
      </c>
      <c r="S842" s="236">
        <v>0</v>
      </c>
      <c r="T842" s="236">
        <v>0</v>
      </c>
      <c r="U842" s="236">
        <v>0</v>
      </c>
      <c r="V842" s="236">
        <v>0</v>
      </c>
      <c r="W842" s="236">
        <v>0</v>
      </c>
      <c r="X842" s="236">
        <v>0</v>
      </c>
      <c r="Y842" s="236">
        <v>0</v>
      </c>
      <c r="Z842" s="236">
        <v>0</v>
      </c>
      <c r="AA842" s="236">
        <v>0</v>
      </c>
      <c r="AB842" s="236">
        <v>0</v>
      </c>
      <c r="AC842" s="236">
        <v>0</v>
      </c>
      <c r="AD842" s="236">
        <v>0</v>
      </c>
      <c r="AE842" s="236">
        <v>0</v>
      </c>
      <c r="AF842" s="236">
        <v>0</v>
      </c>
      <c r="AG842" s="236">
        <v>0</v>
      </c>
      <c r="AH842" s="236">
        <v>0</v>
      </c>
      <c r="AI842" s="236">
        <v>0</v>
      </c>
      <c r="AJ842" s="236">
        <v>0</v>
      </c>
      <c r="AK842" s="236">
        <v>0</v>
      </c>
      <c r="AL842" s="236">
        <v>0</v>
      </c>
      <c r="AM842" s="236">
        <v>0</v>
      </c>
      <c r="AN842" s="236">
        <v>0</v>
      </c>
      <c r="AO842" s="236">
        <v>0</v>
      </c>
      <c r="AP842" s="236">
        <v>0</v>
      </c>
      <c r="AQ842" s="236">
        <v>0</v>
      </c>
      <c r="AR842" s="236">
        <v>0</v>
      </c>
      <c r="AS842" s="236">
        <v>0</v>
      </c>
      <c r="AT842" s="236">
        <v>0</v>
      </c>
      <c r="AU842" s="236">
        <v>0</v>
      </c>
      <c r="AV842" s="236">
        <v>0</v>
      </c>
      <c r="AW842" s="236">
        <v>0</v>
      </c>
      <c r="AX842" s="236">
        <v>0</v>
      </c>
      <c r="AY842" s="236">
        <v>0</v>
      </c>
      <c r="AZ842" s="236">
        <v>0</v>
      </c>
      <c r="BA842" s="236">
        <v>0</v>
      </c>
      <c r="BB842" s="236">
        <v>0</v>
      </c>
      <c r="BC842" s="236">
        <v>0</v>
      </c>
      <c r="BD842" s="236">
        <v>0</v>
      </c>
      <c r="BE842" s="236">
        <v>0</v>
      </c>
      <c r="BF842" s="236">
        <v>0</v>
      </c>
      <c r="BG842" s="236">
        <v>0</v>
      </c>
      <c r="BH842" s="236">
        <v>0</v>
      </c>
      <c r="BI842" s="236">
        <v>0</v>
      </c>
      <c r="BJ842" s="236">
        <v>0</v>
      </c>
      <c r="BK842" s="236">
        <v>0</v>
      </c>
      <c r="BL842" s="236">
        <v>0</v>
      </c>
      <c r="BM842" s="236">
        <v>0</v>
      </c>
      <c r="BN842" s="236">
        <v>0</v>
      </c>
      <c r="BO842" s="236">
        <v>0</v>
      </c>
      <c r="BP842" s="236">
        <v>0</v>
      </c>
      <c r="BQ842" s="236">
        <v>0</v>
      </c>
      <c r="BR842" s="236">
        <v>0</v>
      </c>
      <c r="BS842" s="236">
        <v>0</v>
      </c>
      <c r="BT842" s="236">
        <v>0</v>
      </c>
      <c r="BU842" s="236">
        <v>0</v>
      </c>
      <c r="BV842" s="236">
        <v>0</v>
      </c>
      <c r="BW842" s="236">
        <v>0</v>
      </c>
      <c r="BX842" s="236">
        <v>0</v>
      </c>
      <c r="BY842" s="236">
        <v>0</v>
      </c>
      <c r="BZ842" s="236">
        <v>0</v>
      </c>
      <c r="CA842" s="236">
        <v>0</v>
      </c>
      <c r="CB842" s="236">
        <v>0</v>
      </c>
      <c r="CC842" s="236">
        <v>0</v>
      </c>
      <c r="CD842" s="236">
        <v>0</v>
      </c>
      <c r="CE842" s="236">
        <v>0</v>
      </c>
      <c r="CF842" s="236">
        <v>0</v>
      </c>
      <c r="CG842" s="236">
        <v>0</v>
      </c>
      <c r="CH842" s="236">
        <v>0</v>
      </c>
      <c r="CI842" s="236">
        <v>0</v>
      </c>
      <c r="CJ842" s="236">
        <v>0</v>
      </c>
      <c r="CK842" s="236">
        <v>0</v>
      </c>
      <c r="CL842" s="236">
        <v>0</v>
      </c>
      <c r="CM842" s="236">
        <v>0</v>
      </c>
      <c r="CN842" s="236">
        <v>0</v>
      </c>
      <c r="CO842" s="236">
        <v>0</v>
      </c>
      <c r="CP842" s="236">
        <v>0</v>
      </c>
      <c r="CQ842" s="236">
        <v>0</v>
      </c>
      <c r="CR842" s="236">
        <v>0</v>
      </c>
      <c r="CS842" s="236">
        <v>0</v>
      </c>
      <c r="CT842" s="236">
        <v>0</v>
      </c>
      <c r="CU842" s="236">
        <v>0</v>
      </c>
      <c r="CV842" s="236">
        <v>0</v>
      </c>
      <c r="CW842" s="236">
        <v>0</v>
      </c>
      <c r="CX842" s="236">
        <v>0</v>
      </c>
      <c r="CY842" s="236">
        <v>0</v>
      </c>
      <c r="CZ842" s="236">
        <v>0</v>
      </c>
      <c r="DA842" s="236">
        <v>0</v>
      </c>
    </row>
    <row r="843" spans="1:105">
      <c r="A843" s="242" t="s">
        <v>1716</v>
      </c>
      <c r="B843" s="236">
        <v>0</v>
      </c>
      <c r="C843" s="236">
        <v>0</v>
      </c>
      <c r="D843" s="236">
        <v>0</v>
      </c>
      <c r="E843" s="236">
        <v>0</v>
      </c>
      <c r="F843" s="236">
        <v>0</v>
      </c>
      <c r="G843" s="236">
        <v>0</v>
      </c>
      <c r="H843" s="236">
        <v>0</v>
      </c>
      <c r="I843" s="236">
        <v>0</v>
      </c>
      <c r="J843" s="236">
        <v>0</v>
      </c>
      <c r="K843" s="236">
        <v>0</v>
      </c>
      <c r="L843" s="236">
        <v>0</v>
      </c>
      <c r="M843" s="236">
        <v>0</v>
      </c>
      <c r="N843" s="236">
        <v>0</v>
      </c>
      <c r="O843" s="236">
        <v>0</v>
      </c>
      <c r="P843" s="236">
        <v>0</v>
      </c>
      <c r="Q843" s="236">
        <v>0</v>
      </c>
      <c r="R843" s="236">
        <v>0</v>
      </c>
      <c r="S843" s="236">
        <v>0</v>
      </c>
      <c r="T843" s="236">
        <v>0</v>
      </c>
      <c r="U843" s="236">
        <v>0</v>
      </c>
      <c r="V843" s="236">
        <v>0</v>
      </c>
      <c r="W843" s="236">
        <v>0</v>
      </c>
      <c r="X843" s="236">
        <v>0</v>
      </c>
      <c r="Y843" s="236">
        <v>0</v>
      </c>
      <c r="Z843" s="236">
        <v>0</v>
      </c>
      <c r="AA843" s="236">
        <v>0</v>
      </c>
      <c r="AB843" s="236">
        <v>0</v>
      </c>
      <c r="AC843" s="236">
        <v>0</v>
      </c>
      <c r="AD843" s="236">
        <v>0</v>
      </c>
      <c r="AE843" s="236">
        <v>0</v>
      </c>
      <c r="AF843" s="236">
        <v>0</v>
      </c>
      <c r="AG843" s="236">
        <v>0</v>
      </c>
      <c r="AH843" s="236">
        <v>0</v>
      </c>
      <c r="AI843" s="236">
        <v>0</v>
      </c>
      <c r="AJ843" s="236">
        <v>0</v>
      </c>
      <c r="AK843" s="236">
        <v>0</v>
      </c>
      <c r="AL843" s="236">
        <v>0</v>
      </c>
      <c r="AM843" s="236">
        <v>0</v>
      </c>
      <c r="AN843" s="236">
        <v>0</v>
      </c>
      <c r="AO843" s="236">
        <v>0</v>
      </c>
      <c r="AP843" s="236">
        <v>0</v>
      </c>
      <c r="AQ843" s="236">
        <v>0</v>
      </c>
      <c r="AR843" s="236">
        <v>0</v>
      </c>
      <c r="AS843" s="236">
        <v>0</v>
      </c>
      <c r="AT843" s="236">
        <v>0</v>
      </c>
      <c r="AU843" s="236">
        <v>0</v>
      </c>
      <c r="AV843" s="236">
        <v>0</v>
      </c>
      <c r="AW843" s="236">
        <v>0</v>
      </c>
      <c r="AX843" s="236">
        <v>0</v>
      </c>
      <c r="AY843" s="236">
        <v>0</v>
      </c>
      <c r="AZ843" s="236">
        <v>0</v>
      </c>
      <c r="BA843" s="236">
        <v>0</v>
      </c>
      <c r="BB843" s="236">
        <v>0</v>
      </c>
      <c r="BC843" s="236">
        <v>0</v>
      </c>
      <c r="BD843" s="236">
        <v>0</v>
      </c>
      <c r="BE843" s="236">
        <v>0</v>
      </c>
      <c r="BF843" s="236">
        <v>0</v>
      </c>
      <c r="BG843" s="236">
        <v>0</v>
      </c>
      <c r="BH843" s="236">
        <v>0</v>
      </c>
      <c r="BI843" s="236">
        <v>0</v>
      </c>
      <c r="BJ843" s="236">
        <v>0</v>
      </c>
      <c r="BK843" s="236">
        <v>0</v>
      </c>
      <c r="BL843" s="236">
        <v>0</v>
      </c>
      <c r="BM843" s="236">
        <v>0</v>
      </c>
      <c r="BN843" s="236">
        <v>0</v>
      </c>
      <c r="BO843" s="236">
        <v>0</v>
      </c>
      <c r="BP843" s="236">
        <v>0</v>
      </c>
      <c r="BQ843" s="236">
        <v>0</v>
      </c>
      <c r="BR843" s="236">
        <v>0</v>
      </c>
      <c r="BS843" s="236">
        <v>0</v>
      </c>
      <c r="BT843" s="236">
        <v>0</v>
      </c>
      <c r="BU843" s="236">
        <v>0</v>
      </c>
      <c r="BV843" s="236">
        <v>0</v>
      </c>
      <c r="BW843" s="236">
        <v>0</v>
      </c>
      <c r="BX843" s="236">
        <v>0</v>
      </c>
      <c r="BY843" s="236">
        <v>0</v>
      </c>
      <c r="BZ843" s="236">
        <v>0</v>
      </c>
      <c r="CA843" s="236">
        <v>0</v>
      </c>
      <c r="CB843" s="236">
        <v>0</v>
      </c>
      <c r="CC843" s="236">
        <v>0</v>
      </c>
      <c r="CD843" s="236">
        <v>0</v>
      </c>
      <c r="CE843" s="236">
        <v>0</v>
      </c>
      <c r="CF843" s="236">
        <v>0</v>
      </c>
      <c r="CG843" s="236">
        <v>0</v>
      </c>
      <c r="CH843" s="236">
        <v>0</v>
      </c>
      <c r="CI843" s="236">
        <v>0</v>
      </c>
      <c r="CJ843" s="236">
        <v>0</v>
      </c>
      <c r="CK843" s="236">
        <v>0</v>
      </c>
      <c r="CL843" s="236">
        <v>0</v>
      </c>
      <c r="CM843" s="236">
        <v>0</v>
      </c>
      <c r="CN843" s="236">
        <v>0</v>
      </c>
      <c r="CO843" s="236">
        <v>0</v>
      </c>
      <c r="CP843" s="236">
        <v>0</v>
      </c>
      <c r="CQ843" s="236">
        <v>0</v>
      </c>
      <c r="CR843" s="236">
        <v>0</v>
      </c>
      <c r="CS843" s="236">
        <v>0</v>
      </c>
      <c r="CT843" s="236">
        <v>0</v>
      </c>
      <c r="CU843" s="236">
        <v>0</v>
      </c>
      <c r="CV843" s="236">
        <v>0</v>
      </c>
      <c r="CW843" s="236">
        <v>0</v>
      </c>
      <c r="CX843" s="236">
        <v>0</v>
      </c>
      <c r="CY843" s="236">
        <v>0</v>
      </c>
      <c r="CZ843" s="236">
        <v>0</v>
      </c>
      <c r="DA843" s="236">
        <v>0</v>
      </c>
    </row>
    <row r="844" spans="1:105">
      <c r="A844" s="242" t="s">
        <v>1735</v>
      </c>
      <c r="B844" s="236">
        <v>0</v>
      </c>
      <c r="C844" s="236">
        <v>0</v>
      </c>
      <c r="D844" s="236">
        <v>0</v>
      </c>
      <c r="E844" s="236">
        <v>0</v>
      </c>
      <c r="F844" s="236">
        <v>0</v>
      </c>
      <c r="G844" s="236">
        <v>0</v>
      </c>
      <c r="H844" s="236">
        <v>0</v>
      </c>
      <c r="I844" s="236">
        <v>0</v>
      </c>
      <c r="J844" s="236">
        <v>0</v>
      </c>
      <c r="K844" s="236">
        <v>0</v>
      </c>
      <c r="L844" s="236">
        <v>0</v>
      </c>
      <c r="M844" s="236">
        <v>0</v>
      </c>
      <c r="N844" s="236">
        <v>0</v>
      </c>
      <c r="O844" s="236">
        <v>0</v>
      </c>
      <c r="P844" s="236">
        <v>0</v>
      </c>
      <c r="Q844" s="236">
        <v>0</v>
      </c>
      <c r="R844" s="236">
        <v>0</v>
      </c>
      <c r="S844" s="236">
        <v>0</v>
      </c>
      <c r="T844" s="236">
        <v>0</v>
      </c>
      <c r="U844" s="236">
        <v>0</v>
      </c>
      <c r="V844" s="236">
        <v>0</v>
      </c>
      <c r="W844" s="236">
        <v>0</v>
      </c>
      <c r="X844" s="236">
        <v>0</v>
      </c>
      <c r="Y844" s="236">
        <v>0</v>
      </c>
      <c r="Z844" s="236">
        <v>0</v>
      </c>
      <c r="AA844" s="236">
        <v>0</v>
      </c>
      <c r="AB844" s="236">
        <v>0</v>
      </c>
      <c r="AC844" s="236">
        <v>0</v>
      </c>
      <c r="AD844" s="236">
        <v>0</v>
      </c>
      <c r="AE844" s="236">
        <v>0</v>
      </c>
      <c r="AF844" s="236">
        <v>0</v>
      </c>
      <c r="AG844" s="236">
        <v>0</v>
      </c>
      <c r="AH844" s="236">
        <v>0</v>
      </c>
      <c r="AI844" s="236">
        <v>0</v>
      </c>
      <c r="AJ844" s="236">
        <v>0</v>
      </c>
      <c r="AK844" s="236">
        <v>0</v>
      </c>
      <c r="AL844" s="236">
        <v>0</v>
      </c>
      <c r="AM844" s="236">
        <v>0</v>
      </c>
      <c r="AN844" s="236">
        <v>0</v>
      </c>
      <c r="AO844" s="236">
        <v>0</v>
      </c>
      <c r="AP844" s="236">
        <v>0</v>
      </c>
      <c r="AQ844" s="236">
        <v>0</v>
      </c>
      <c r="AR844" s="236">
        <v>0</v>
      </c>
      <c r="AS844" s="236">
        <v>0</v>
      </c>
      <c r="AT844" s="236">
        <v>0</v>
      </c>
      <c r="AU844" s="236">
        <v>0</v>
      </c>
      <c r="AV844" s="236">
        <v>0</v>
      </c>
      <c r="AW844" s="236">
        <v>0</v>
      </c>
      <c r="AX844" s="236">
        <v>0</v>
      </c>
      <c r="AY844" s="236">
        <v>0</v>
      </c>
      <c r="AZ844" s="236">
        <v>0</v>
      </c>
      <c r="BA844" s="236">
        <v>0</v>
      </c>
      <c r="BB844" s="236">
        <v>0</v>
      </c>
      <c r="BC844" s="236">
        <v>0</v>
      </c>
      <c r="BD844" s="236">
        <v>0</v>
      </c>
      <c r="BE844" s="236">
        <v>0</v>
      </c>
      <c r="BF844" s="236">
        <v>0</v>
      </c>
      <c r="BG844" s="236">
        <v>0</v>
      </c>
      <c r="BH844" s="236">
        <v>0</v>
      </c>
      <c r="BI844" s="236">
        <v>0</v>
      </c>
      <c r="BJ844" s="236">
        <v>0</v>
      </c>
      <c r="BK844" s="236">
        <v>0</v>
      </c>
      <c r="BL844" s="236">
        <v>0</v>
      </c>
      <c r="BM844" s="236">
        <v>0</v>
      </c>
      <c r="BN844" s="236">
        <v>0</v>
      </c>
      <c r="BO844" s="236">
        <v>0</v>
      </c>
      <c r="BP844" s="236">
        <v>0</v>
      </c>
      <c r="BQ844" s="236">
        <v>0</v>
      </c>
      <c r="BR844" s="236">
        <v>0</v>
      </c>
      <c r="BS844" s="236">
        <v>0</v>
      </c>
      <c r="BT844" s="236">
        <v>0</v>
      </c>
      <c r="BU844" s="236">
        <v>0</v>
      </c>
      <c r="BV844" s="236">
        <v>0</v>
      </c>
      <c r="BW844" s="236">
        <v>0</v>
      </c>
      <c r="BX844" s="236">
        <v>0</v>
      </c>
      <c r="BY844" s="236">
        <v>0</v>
      </c>
      <c r="BZ844" s="236">
        <v>0</v>
      </c>
      <c r="CA844" s="236">
        <v>0</v>
      </c>
      <c r="CB844" s="236">
        <v>0</v>
      </c>
      <c r="CC844" s="236">
        <v>0</v>
      </c>
      <c r="CD844" s="236">
        <v>0</v>
      </c>
      <c r="CE844" s="236">
        <v>0</v>
      </c>
      <c r="CF844" s="236">
        <v>0</v>
      </c>
      <c r="CG844" s="236">
        <v>0</v>
      </c>
      <c r="CH844" s="236">
        <v>0</v>
      </c>
      <c r="CI844" s="236">
        <v>0</v>
      </c>
      <c r="CJ844" s="236">
        <v>0</v>
      </c>
      <c r="CK844" s="236">
        <v>0</v>
      </c>
      <c r="CL844" s="236">
        <v>0</v>
      </c>
      <c r="CM844" s="236">
        <v>0</v>
      </c>
      <c r="CN844" s="236">
        <v>0</v>
      </c>
      <c r="CO844" s="236">
        <v>0</v>
      </c>
      <c r="CP844" s="236">
        <v>0</v>
      </c>
      <c r="CQ844" s="236">
        <v>0</v>
      </c>
      <c r="CR844" s="236">
        <v>0</v>
      </c>
      <c r="CS844" s="236">
        <v>0</v>
      </c>
      <c r="CT844" s="236">
        <v>0</v>
      </c>
      <c r="CU844" s="236">
        <v>0</v>
      </c>
      <c r="CV844" s="236">
        <v>0</v>
      </c>
      <c r="CW844" s="236">
        <v>0</v>
      </c>
      <c r="CX844" s="236">
        <v>0</v>
      </c>
      <c r="CY844" s="236">
        <v>0</v>
      </c>
      <c r="CZ844" s="236">
        <v>0</v>
      </c>
      <c r="DA844" s="236">
        <v>0</v>
      </c>
    </row>
    <row r="845" spans="1:105">
      <c r="B845" s="236">
        <v>0</v>
      </c>
      <c r="C845" s="236">
        <v>0</v>
      </c>
      <c r="D845" s="236">
        <v>0</v>
      </c>
      <c r="E845" s="236">
        <v>0</v>
      </c>
      <c r="F845" s="236">
        <v>0</v>
      </c>
      <c r="G845" s="236">
        <v>0</v>
      </c>
      <c r="H845" s="236">
        <v>0</v>
      </c>
      <c r="I845" s="236">
        <v>0</v>
      </c>
      <c r="J845" s="236">
        <v>0</v>
      </c>
      <c r="K845" s="236">
        <v>0</v>
      </c>
      <c r="L845" s="236">
        <v>0</v>
      </c>
      <c r="M845" s="236">
        <v>0</v>
      </c>
      <c r="N845" s="236">
        <v>0</v>
      </c>
      <c r="O845" s="236">
        <v>0</v>
      </c>
      <c r="P845" s="236">
        <v>0</v>
      </c>
      <c r="Q845" s="236">
        <v>0</v>
      </c>
      <c r="R845" s="236">
        <v>0</v>
      </c>
      <c r="S845" s="236">
        <v>0</v>
      </c>
      <c r="T845" s="236">
        <v>0</v>
      </c>
      <c r="U845" s="236">
        <v>0</v>
      </c>
      <c r="V845" s="236">
        <v>0</v>
      </c>
      <c r="W845" s="236">
        <v>0</v>
      </c>
      <c r="X845" s="236">
        <v>0</v>
      </c>
      <c r="Y845" s="236">
        <v>0</v>
      </c>
      <c r="Z845" s="236">
        <v>0</v>
      </c>
      <c r="AA845" s="236">
        <v>0</v>
      </c>
      <c r="AB845" s="236">
        <v>0</v>
      </c>
      <c r="AC845" s="236">
        <v>0</v>
      </c>
      <c r="AD845" s="236">
        <v>0</v>
      </c>
      <c r="AE845" s="236">
        <v>0</v>
      </c>
      <c r="AF845" s="236">
        <v>0</v>
      </c>
      <c r="AG845" s="236">
        <v>0</v>
      </c>
      <c r="AH845" s="236">
        <v>0</v>
      </c>
      <c r="AI845" s="236">
        <v>0</v>
      </c>
      <c r="AJ845" s="236">
        <v>0</v>
      </c>
      <c r="AK845" s="236">
        <v>0</v>
      </c>
      <c r="AL845" s="236">
        <v>0</v>
      </c>
      <c r="AM845" s="236">
        <v>0</v>
      </c>
      <c r="AN845" s="236">
        <v>0</v>
      </c>
      <c r="AO845" s="236">
        <v>0</v>
      </c>
      <c r="AP845" s="236">
        <v>0</v>
      </c>
      <c r="AQ845" s="236">
        <v>0</v>
      </c>
      <c r="AR845" s="236">
        <v>0</v>
      </c>
      <c r="AS845" s="236">
        <v>0</v>
      </c>
      <c r="AT845" s="236">
        <v>0</v>
      </c>
      <c r="AU845" s="236">
        <v>0</v>
      </c>
      <c r="AV845" s="236">
        <v>0</v>
      </c>
      <c r="AW845" s="236">
        <v>0</v>
      </c>
      <c r="AX845" s="236">
        <v>0</v>
      </c>
      <c r="AY845" s="236">
        <v>0</v>
      </c>
      <c r="AZ845" s="236">
        <v>0</v>
      </c>
      <c r="BA845" s="236">
        <v>0</v>
      </c>
      <c r="BB845" s="236">
        <v>0</v>
      </c>
      <c r="BC845" s="236">
        <v>0</v>
      </c>
      <c r="BD845" s="236">
        <v>0</v>
      </c>
      <c r="BE845" s="236">
        <v>0</v>
      </c>
      <c r="BF845" s="236">
        <v>0</v>
      </c>
      <c r="BG845" s="236">
        <v>0</v>
      </c>
      <c r="BH845" s="236">
        <v>0</v>
      </c>
      <c r="BI845" s="236">
        <v>0</v>
      </c>
      <c r="BJ845" s="236">
        <v>0</v>
      </c>
      <c r="BK845" s="236">
        <v>0</v>
      </c>
      <c r="BL845" s="236">
        <v>0</v>
      </c>
      <c r="BM845" s="236">
        <v>0</v>
      </c>
      <c r="BN845" s="236">
        <v>0</v>
      </c>
      <c r="BO845" s="236">
        <v>0</v>
      </c>
      <c r="BP845" s="236">
        <v>0</v>
      </c>
      <c r="BQ845" s="236">
        <v>0</v>
      </c>
      <c r="BR845" s="236">
        <v>0</v>
      </c>
      <c r="BS845" s="236">
        <v>0</v>
      </c>
      <c r="BT845" s="236">
        <v>0</v>
      </c>
      <c r="BU845" s="236">
        <v>0</v>
      </c>
      <c r="BV845" s="236">
        <v>0</v>
      </c>
      <c r="BW845" s="236">
        <v>0</v>
      </c>
      <c r="BX845" s="236">
        <v>0</v>
      </c>
      <c r="BY845" s="236">
        <v>0</v>
      </c>
      <c r="BZ845" s="236">
        <v>0</v>
      </c>
      <c r="CA845" s="236">
        <v>0</v>
      </c>
      <c r="CB845" s="236">
        <v>0</v>
      </c>
      <c r="CC845" s="236">
        <v>0</v>
      </c>
      <c r="CD845" s="236">
        <v>0</v>
      </c>
      <c r="CE845" s="236">
        <v>0</v>
      </c>
      <c r="CF845" s="236">
        <v>0</v>
      </c>
      <c r="CG845" s="236">
        <v>0</v>
      </c>
      <c r="CH845" s="236">
        <v>0</v>
      </c>
      <c r="CI845" s="236">
        <v>0</v>
      </c>
      <c r="CJ845" s="236">
        <v>0</v>
      </c>
      <c r="CK845" s="236">
        <v>0</v>
      </c>
      <c r="CL845" s="236">
        <v>0</v>
      </c>
      <c r="CM845" s="236">
        <v>0</v>
      </c>
      <c r="CN845" s="236">
        <v>0</v>
      </c>
      <c r="CO845" s="236">
        <v>0</v>
      </c>
      <c r="CP845" s="236">
        <v>0</v>
      </c>
      <c r="CQ845" s="236">
        <v>0</v>
      </c>
      <c r="CR845" s="236">
        <v>0</v>
      </c>
      <c r="CS845" s="236">
        <v>0</v>
      </c>
      <c r="CT845" s="236">
        <v>0</v>
      </c>
      <c r="CU845" s="236">
        <v>0</v>
      </c>
      <c r="CV845" s="236">
        <v>0</v>
      </c>
      <c r="CW845" s="236">
        <v>0</v>
      </c>
      <c r="CX845" s="236">
        <v>0</v>
      </c>
      <c r="CY845" s="236">
        <v>0</v>
      </c>
      <c r="CZ845" s="236">
        <v>0</v>
      </c>
      <c r="DA845" s="236">
        <v>0</v>
      </c>
    </row>
    <row r="846" spans="1:105">
      <c r="B846" s="236">
        <v>0</v>
      </c>
      <c r="C846" s="236">
        <v>0</v>
      </c>
      <c r="D846" s="236">
        <v>0</v>
      </c>
      <c r="E846" s="236">
        <v>0</v>
      </c>
      <c r="F846" s="236">
        <v>0</v>
      </c>
      <c r="G846" s="236">
        <v>0</v>
      </c>
      <c r="H846" s="236">
        <v>0</v>
      </c>
      <c r="I846" s="236">
        <v>0</v>
      </c>
      <c r="J846" s="236">
        <v>0</v>
      </c>
      <c r="K846" s="236">
        <v>0</v>
      </c>
      <c r="L846" s="236">
        <v>0</v>
      </c>
      <c r="M846" s="236">
        <v>0</v>
      </c>
      <c r="N846" s="236">
        <v>0</v>
      </c>
      <c r="O846" s="236">
        <v>0</v>
      </c>
      <c r="P846" s="236">
        <v>0</v>
      </c>
      <c r="Q846" s="236">
        <v>0</v>
      </c>
      <c r="R846" s="236">
        <v>0</v>
      </c>
      <c r="S846" s="236">
        <v>0</v>
      </c>
      <c r="T846" s="236">
        <v>0</v>
      </c>
      <c r="U846" s="236">
        <v>0</v>
      </c>
      <c r="V846" s="236">
        <v>0</v>
      </c>
      <c r="W846" s="236">
        <v>0</v>
      </c>
      <c r="X846" s="236">
        <v>0</v>
      </c>
      <c r="Y846" s="236">
        <v>0</v>
      </c>
      <c r="Z846" s="236">
        <v>0</v>
      </c>
      <c r="AA846" s="236">
        <v>0</v>
      </c>
      <c r="AB846" s="236">
        <v>0</v>
      </c>
      <c r="AC846" s="236">
        <v>0</v>
      </c>
      <c r="AD846" s="236">
        <v>0</v>
      </c>
      <c r="AE846" s="236">
        <v>0</v>
      </c>
      <c r="AF846" s="236">
        <v>0</v>
      </c>
      <c r="AG846" s="236">
        <v>0</v>
      </c>
      <c r="AH846" s="236">
        <v>0</v>
      </c>
      <c r="AI846" s="236">
        <v>0</v>
      </c>
      <c r="AJ846" s="236">
        <v>0</v>
      </c>
      <c r="AK846" s="236">
        <v>0</v>
      </c>
      <c r="AL846" s="236">
        <v>0</v>
      </c>
      <c r="AM846" s="236">
        <v>0</v>
      </c>
      <c r="AN846" s="236">
        <v>0</v>
      </c>
      <c r="AO846" s="236">
        <v>0</v>
      </c>
      <c r="AP846" s="236">
        <v>0</v>
      </c>
      <c r="AQ846" s="236">
        <v>0</v>
      </c>
      <c r="AR846" s="236">
        <v>0</v>
      </c>
      <c r="AS846" s="236">
        <v>0</v>
      </c>
      <c r="AT846" s="236">
        <v>0</v>
      </c>
      <c r="AU846" s="236">
        <v>0</v>
      </c>
      <c r="AV846" s="236">
        <v>0</v>
      </c>
      <c r="AW846" s="236">
        <v>0</v>
      </c>
      <c r="AX846" s="236">
        <v>0</v>
      </c>
      <c r="AY846" s="236">
        <v>0</v>
      </c>
      <c r="AZ846" s="236">
        <v>0</v>
      </c>
      <c r="BA846" s="236">
        <v>0</v>
      </c>
      <c r="BB846" s="236">
        <v>0</v>
      </c>
      <c r="BC846" s="236">
        <v>0</v>
      </c>
      <c r="BD846" s="236">
        <v>0</v>
      </c>
      <c r="BE846" s="236">
        <v>0</v>
      </c>
      <c r="BF846" s="236">
        <v>0</v>
      </c>
      <c r="BG846" s="236">
        <v>0</v>
      </c>
      <c r="BH846" s="236">
        <v>0</v>
      </c>
      <c r="BI846" s="236">
        <v>0</v>
      </c>
      <c r="BJ846" s="236">
        <v>0</v>
      </c>
      <c r="BK846" s="236">
        <v>0</v>
      </c>
      <c r="BL846" s="236">
        <v>0</v>
      </c>
      <c r="BM846" s="236">
        <v>0</v>
      </c>
      <c r="BN846" s="236">
        <v>0</v>
      </c>
      <c r="BO846" s="236">
        <v>0</v>
      </c>
      <c r="BP846" s="236">
        <v>0</v>
      </c>
      <c r="BQ846" s="236">
        <v>0</v>
      </c>
      <c r="BR846" s="236">
        <v>0</v>
      </c>
      <c r="BS846" s="236">
        <v>0</v>
      </c>
      <c r="BT846" s="236">
        <v>0</v>
      </c>
      <c r="BU846" s="236">
        <v>0</v>
      </c>
      <c r="BV846" s="236">
        <v>0</v>
      </c>
      <c r="BW846" s="236">
        <v>0</v>
      </c>
      <c r="BX846" s="236">
        <v>0</v>
      </c>
      <c r="BY846" s="236">
        <v>0</v>
      </c>
      <c r="BZ846" s="236">
        <v>0</v>
      </c>
      <c r="CA846" s="236">
        <v>0</v>
      </c>
      <c r="CB846" s="236">
        <v>0</v>
      </c>
      <c r="CC846" s="236">
        <v>0</v>
      </c>
      <c r="CD846" s="236">
        <v>0</v>
      </c>
      <c r="CE846" s="236">
        <v>0</v>
      </c>
      <c r="CF846" s="236">
        <v>0</v>
      </c>
      <c r="CG846" s="236">
        <v>0</v>
      </c>
      <c r="CH846" s="236">
        <v>0</v>
      </c>
      <c r="CI846" s="236">
        <v>0</v>
      </c>
      <c r="CJ846" s="236">
        <v>0</v>
      </c>
      <c r="CK846" s="236">
        <v>0</v>
      </c>
      <c r="CL846" s="236">
        <v>0</v>
      </c>
      <c r="CM846" s="236">
        <v>0</v>
      </c>
      <c r="CN846" s="236">
        <v>0</v>
      </c>
      <c r="CO846" s="236">
        <v>0</v>
      </c>
      <c r="CP846" s="236">
        <v>0</v>
      </c>
      <c r="CQ846" s="236">
        <v>0</v>
      </c>
      <c r="CR846" s="236">
        <v>0</v>
      </c>
      <c r="CS846" s="236">
        <v>0</v>
      </c>
      <c r="CT846" s="236">
        <v>0</v>
      </c>
      <c r="CU846" s="236">
        <v>0</v>
      </c>
      <c r="CV846" s="236">
        <v>0</v>
      </c>
      <c r="CW846" s="236">
        <v>0</v>
      </c>
      <c r="CX846" s="236">
        <v>0</v>
      </c>
      <c r="CY846" s="236">
        <v>0</v>
      </c>
      <c r="CZ846" s="236">
        <v>0</v>
      </c>
      <c r="DA846" s="236">
        <v>0</v>
      </c>
    </row>
  </sheetData>
  <pageMargins left="0.75" right="0.75" top="1" bottom="1" header="0.5" footer="0.5"/>
  <pageSetup orientation="portrait" r:id="rId1"/>
  <colBreaks count="1" manualBreakCount="1">
    <brk id="10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837"/>
  <sheetViews>
    <sheetView workbookViewId="0">
      <pane xSplit="1" ySplit="3" topLeftCell="N365" activePane="bottomRight" state="frozen"/>
      <selection activeCell="G106" sqref="G106"/>
      <selection pane="topRight" activeCell="G106" sqref="G106"/>
      <selection pane="bottomLeft" activeCell="G106" sqref="G106"/>
      <selection pane="bottomRight" activeCell="G106" sqref="G106"/>
    </sheetView>
  </sheetViews>
  <sheetFormatPr defaultColWidth="9.85546875" defaultRowHeight="11.25" outlineLevelCol="1"/>
  <cols>
    <col min="1" max="1" width="34.28515625" style="242" customWidth="1"/>
    <col min="2" max="13" width="12" style="236" hidden="1" customWidth="1" outlineLevel="1"/>
    <col min="14" max="14" width="12" style="236" customWidth="1" collapsed="1"/>
    <col min="15" max="26" width="12" style="236" hidden="1" customWidth="1" outlineLevel="1"/>
    <col min="27" max="27" width="12" style="236" customWidth="1" collapsed="1"/>
    <col min="28" max="39" width="12" style="236" hidden="1" customWidth="1" outlineLevel="1"/>
    <col min="40" max="40" width="12" style="236" customWidth="1" collapsed="1"/>
    <col min="41" max="52" width="12" style="236" hidden="1" customWidth="1" outlineLevel="1"/>
    <col min="53" max="53" width="12" style="236" customWidth="1" collapsed="1"/>
    <col min="54" max="65" width="12" style="236" hidden="1" customWidth="1" outlineLevel="1"/>
    <col min="66" max="66" width="12" style="236" customWidth="1" collapsed="1"/>
    <col min="67" max="78" width="12" style="236" hidden="1" customWidth="1" outlineLevel="1"/>
    <col min="79" max="79" width="12" style="236" customWidth="1" collapsed="1"/>
    <col min="80" max="91" width="12" style="236" hidden="1" customWidth="1" outlineLevel="1"/>
    <col min="92" max="92" width="12" style="236" customWidth="1" collapsed="1"/>
    <col min="93" max="104" width="12" style="236" hidden="1" customWidth="1" outlineLevel="1"/>
    <col min="105" max="105" width="12" style="236" customWidth="1" collapsed="1"/>
    <col min="106" max="106" width="9.85546875" style="236"/>
    <col min="107" max="107" width="12.85546875" style="236" bestFit="1" customWidth="1"/>
    <col min="108" max="16384" width="9.85546875" style="236"/>
  </cols>
  <sheetData>
    <row r="1" spans="1:105" s="239" customFormat="1">
      <c r="A1" s="238"/>
    </row>
    <row r="2" spans="1:105" s="239" customFormat="1">
      <c r="A2" s="238" t="s">
        <v>1492</v>
      </c>
      <c r="B2" s="239" t="s">
        <v>1576</v>
      </c>
      <c r="C2" s="239" t="s">
        <v>1577</v>
      </c>
      <c r="D2" s="239" t="s">
        <v>1578</v>
      </c>
      <c r="E2" s="239" t="s">
        <v>1579</v>
      </c>
      <c r="F2" s="239" t="s">
        <v>1580</v>
      </c>
      <c r="G2" s="239" t="s">
        <v>1581</v>
      </c>
      <c r="H2" s="239" t="s">
        <v>1582</v>
      </c>
      <c r="I2" s="239" t="s">
        <v>1583</v>
      </c>
      <c r="J2" s="239" t="s">
        <v>1584</v>
      </c>
      <c r="K2" s="239" t="s">
        <v>1585</v>
      </c>
      <c r="L2" s="239" t="s">
        <v>1586</v>
      </c>
      <c r="M2" s="239" t="s">
        <v>1587</v>
      </c>
      <c r="N2" s="239" t="s">
        <v>1588</v>
      </c>
      <c r="O2" s="239" t="s">
        <v>1589</v>
      </c>
      <c r="P2" s="239" t="s">
        <v>1590</v>
      </c>
      <c r="Q2" s="239" t="s">
        <v>1591</v>
      </c>
      <c r="R2" s="239" t="s">
        <v>1592</v>
      </c>
      <c r="S2" s="239" t="s">
        <v>1593</v>
      </c>
      <c r="T2" s="239" t="s">
        <v>1594</v>
      </c>
      <c r="U2" s="239" t="s">
        <v>1595</v>
      </c>
      <c r="V2" s="239" t="s">
        <v>1596</v>
      </c>
      <c r="W2" s="239" t="s">
        <v>1597</v>
      </c>
      <c r="X2" s="239" t="s">
        <v>1598</v>
      </c>
      <c r="Y2" s="239" t="s">
        <v>1599</v>
      </c>
      <c r="Z2" s="239" t="s">
        <v>1600</v>
      </c>
      <c r="AA2" s="239" t="s">
        <v>1601</v>
      </c>
      <c r="AB2" s="239" t="s">
        <v>1602</v>
      </c>
      <c r="AC2" s="239" t="s">
        <v>1603</v>
      </c>
      <c r="AD2" s="239" t="s">
        <v>1604</v>
      </c>
      <c r="AE2" s="239" t="s">
        <v>1605</v>
      </c>
      <c r="AF2" s="239" t="s">
        <v>1606</v>
      </c>
      <c r="AG2" s="239" t="s">
        <v>1607</v>
      </c>
      <c r="AH2" s="239" t="s">
        <v>1608</v>
      </c>
      <c r="AI2" s="239" t="s">
        <v>1609</v>
      </c>
      <c r="AJ2" s="239" t="s">
        <v>1610</v>
      </c>
      <c r="AK2" s="239" t="s">
        <v>1611</v>
      </c>
      <c r="AL2" s="239" t="s">
        <v>1612</v>
      </c>
      <c r="AM2" s="239" t="s">
        <v>1613</v>
      </c>
      <c r="AN2" s="239" t="s">
        <v>1614</v>
      </c>
      <c r="AO2" s="239" t="s">
        <v>1615</v>
      </c>
      <c r="AP2" s="239" t="s">
        <v>1616</v>
      </c>
      <c r="AQ2" s="239" t="s">
        <v>1617</v>
      </c>
      <c r="AR2" s="239" t="s">
        <v>1618</v>
      </c>
      <c r="AS2" s="239" t="s">
        <v>1619</v>
      </c>
      <c r="AT2" s="239" t="s">
        <v>1620</v>
      </c>
      <c r="AU2" s="239" t="s">
        <v>1621</v>
      </c>
      <c r="AV2" s="239" t="s">
        <v>1622</v>
      </c>
      <c r="AW2" s="239" t="s">
        <v>1623</v>
      </c>
      <c r="AX2" s="239" t="s">
        <v>1624</v>
      </c>
      <c r="AY2" s="239" t="s">
        <v>1625</v>
      </c>
      <c r="AZ2" s="239" t="s">
        <v>1626</v>
      </c>
      <c r="BA2" s="239" t="s">
        <v>1627</v>
      </c>
      <c r="BB2" s="239" t="s">
        <v>1628</v>
      </c>
      <c r="BC2" s="239" t="s">
        <v>1629</v>
      </c>
      <c r="BD2" s="239" t="s">
        <v>1630</v>
      </c>
      <c r="BE2" s="239" t="s">
        <v>1631</v>
      </c>
      <c r="BF2" s="239" t="s">
        <v>1632</v>
      </c>
      <c r="BG2" s="239" t="s">
        <v>1633</v>
      </c>
      <c r="BH2" s="239" t="s">
        <v>1634</v>
      </c>
      <c r="BI2" s="239" t="s">
        <v>1635</v>
      </c>
      <c r="BJ2" s="239" t="s">
        <v>1636</v>
      </c>
      <c r="BK2" s="239" t="s">
        <v>1637</v>
      </c>
      <c r="BL2" s="239" t="s">
        <v>1638</v>
      </c>
      <c r="BM2" s="239" t="s">
        <v>1639</v>
      </c>
      <c r="BN2" s="239" t="s">
        <v>1508</v>
      </c>
      <c r="BO2" s="239" t="s">
        <v>1640</v>
      </c>
      <c r="BP2" s="239" t="s">
        <v>1641</v>
      </c>
      <c r="BQ2" s="239" t="s">
        <v>1642</v>
      </c>
      <c r="BR2" s="239" t="s">
        <v>1643</v>
      </c>
      <c r="BS2" s="239" t="s">
        <v>1644</v>
      </c>
      <c r="BT2" s="239" t="s">
        <v>1645</v>
      </c>
      <c r="BU2" s="239" t="s">
        <v>1646</v>
      </c>
      <c r="BV2" s="239" t="s">
        <v>1647</v>
      </c>
      <c r="BW2" s="239" t="s">
        <v>1648</v>
      </c>
      <c r="BX2" s="239" t="s">
        <v>1649</v>
      </c>
      <c r="BY2" s="239" t="s">
        <v>1650</v>
      </c>
      <c r="BZ2" s="239" t="s">
        <v>1651</v>
      </c>
      <c r="CA2" s="239" t="s">
        <v>1575</v>
      </c>
      <c r="CB2" s="239" t="s">
        <v>1652</v>
      </c>
      <c r="CC2" s="239" t="s">
        <v>1653</v>
      </c>
      <c r="CD2" s="239" t="s">
        <v>1654</v>
      </c>
      <c r="CE2" s="239" t="s">
        <v>1655</v>
      </c>
      <c r="CF2" s="239" t="s">
        <v>1656</v>
      </c>
      <c r="CG2" s="239" t="s">
        <v>1657</v>
      </c>
      <c r="CH2" s="239" t="s">
        <v>1658</v>
      </c>
      <c r="CI2" s="239" t="s">
        <v>1659</v>
      </c>
      <c r="CJ2" s="239" t="s">
        <v>1660</v>
      </c>
      <c r="CK2" s="239" t="s">
        <v>1661</v>
      </c>
      <c r="CL2" s="239" t="s">
        <v>1662</v>
      </c>
      <c r="CM2" s="239" t="s">
        <v>1663</v>
      </c>
      <c r="CN2" s="239" t="s">
        <v>1664</v>
      </c>
      <c r="CO2" s="239" t="s">
        <v>1665</v>
      </c>
      <c r="CP2" s="239" t="s">
        <v>1666</v>
      </c>
      <c r="CQ2" s="239" t="s">
        <v>1667</v>
      </c>
      <c r="CR2" s="239" t="s">
        <v>1668</v>
      </c>
      <c r="CS2" s="239" t="s">
        <v>1669</v>
      </c>
      <c r="CT2" s="239" t="s">
        <v>1670</v>
      </c>
      <c r="CU2" s="239" t="s">
        <v>1671</v>
      </c>
      <c r="CV2" s="239" t="s">
        <v>1672</v>
      </c>
      <c r="CW2" s="239" t="s">
        <v>1673</v>
      </c>
      <c r="CX2" s="239" t="s">
        <v>1674</v>
      </c>
      <c r="CY2" s="239" t="s">
        <v>1675</v>
      </c>
      <c r="CZ2" s="239" t="s">
        <v>1676</v>
      </c>
      <c r="DA2" s="239" t="s">
        <v>1677</v>
      </c>
    </row>
    <row r="3" spans="1:105" s="239" customFormat="1">
      <c r="A3" s="238"/>
    </row>
    <row r="4" spans="1:105">
      <c r="A4" s="240" t="s">
        <v>1853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241"/>
      <c r="BH4" s="241"/>
      <c r="BI4" s="241"/>
      <c r="BJ4" s="241"/>
      <c r="BK4" s="241"/>
      <c r="BL4" s="241"/>
      <c r="BM4" s="241"/>
      <c r="BN4" s="241"/>
      <c r="BO4" s="241"/>
      <c r="BP4" s="241"/>
      <c r="BQ4" s="241"/>
      <c r="BR4" s="241"/>
      <c r="BS4" s="241"/>
      <c r="BT4" s="241"/>
      <c r="BU4" s="241"/>
      <c r="BV4" s="241"/>
      <c r="BW4" s="241"/>
      <c r="BX4" s="241"/>
      <c r="BY4" s="241"/>
      <c r="BZ4" s="241"/>
      <c r="CA4" s="241"/>
      <c r="CB4" s="241"/>
      <c r="CC4" s="241"/>
      <c r="CD4" s="241"/>
      <c r="CE4" s="241"/>
      <c r="CF4" s="241"/>
      <c r="CG4" s="241"/>
      <c r="CH4" s="241"/>
      <c r="CI4" s="241"/>
      <c r="CJ4" s="241"/>
      <c r="CK4" s="241"/>
      <c r="CL4" s="241"/>
      <c r="CM4" s="241"/>
      <c r="CN4" s="241"/>
      <c r="CO4" s="241"/>
      <c r="CP4" s="241"/>
      <c r="CQ4" s="241"/>
      <c r="CR4" s="241"/>
      <c r="CS4" s="241"/>
      <c r="CT4" s="241"/>
      <c r="CU4" s="241"/>
      <c r="CV4" s="241"/>
      <c r="CW4" s="241"/>
      <c r="CX4" s="241"/>
      <c r="CY4" s="241"/>
      <c r="CZ4" s="241"/>
      <c r="DA4" s="241"/>
    </row>
    <row r="6" spans="1:105">
      <c r="A6" s="242" t="s">
        <v>1679</v>
      </c>
      <c r="B6" s="236">
        <v>1</v>
      </c>
      <c r="C6" s="236">
        <v>2</v>
      </c>
      <c r="D6" s="236">
        <v>3</v>
      </c>
      <c r="E6" s="236">
        <v>4</v>
      </c>
      <c r="F6" s="236">
        <v>5</v>
      </c>
      <c r="G6" s="236">
        <v>6</v>
      </c>
      <c r="H6" s="236">
        <v>7</v>
      </c>
      <c r="I6" s="236">
        <v>8</v>
      </c>
      <c r="J6" s="236">
        <v>9</v>
      </c>
      <c r="K6" s="236">
        <v>10</v>
      </c>
      <c r="L6" s="236">
        <v>11</v>
      </c>
      <c r="M6" s="236">
        <v>12</v>
      </c>
      <c r="N6" s="236">
        <v>78</v>
      </c>
      <c r="O6" s="236">
        <v>1</v>
      </c>
      <c r="P6" s="236">
        <v>2</v>
      </c>
      <c r="Q6" s="236">
        <v>3</v>
      </c>
      <c r="R6" s="236">
        <v>4</v>
      </c>
      <c r="S6" s="236">
        <v>5</v>
      </c>
      <c r="T6" s="236">
        <v>6</v>
      </c>
      <c r="U6" s="236">
        <v>7</v>
      </c>
      <c r="V6" s="236">
        <v>8</v>
      </c>
      <c r="W6" s="236">
        <v>9</v>
      </c>
      <c r="X6" s="236">
        <v>10</v>
      </c>
      <c r="Y6" s="236">
        <v>11</v>
      </c>
      <c r="Z6" s="236">
        <v>12</v>
      </c>
      <c r="AA6" s="236">
        <v>78</v>
      </c>
      <c r="AB6" s="236">
        <v>1</v>
      </c>
      <c r="AC6" s="236">
        <v>2</v>
      </c>
      <c r="AD6" s="236">
        <v>3</v>
      </c>
      <c r="AE6" s="236">
        <v>4</v>
      </c>
      <c r="AF6" s="236">
        <v>5</v>
      </c>
      <c r="AG6" s="236">
        <v>6</v>
      </c>
      <c r="AH6" s="236">
        <v>7</v>
      </c>
      <c r="AI6" s="236">
        <v>8</v>
      </c>
      <c r="AJ6" s="236">
        <v>9</v>
      </c>
      <c r="AK6" s="236">
        <v>10</v>
      </c>
      <c r="AL6" s="236">
        <v>11</v>
      </c>
      <c r="AM6" s="236">
        <v>12</v>
      </c>
      <c r="AN6" s="236">
        <v>78</v>
      </c>
      <c r="AO6" s="236">
        <v>1</v>
      </c>
      <c r="AP6" s="236">
        <v>2</v>
      </c>
      <c r="AQ6" s="236">
        <v>3</v>
      </c>
      <c r="AR6" s="236">
        <v>4</v>
      </c>
      <c r="AS6" s="236">
        <v>5</v>
      </c>
      <c r="AT6" s="236">
        <v>6</v>
      </c>
      <c r="AU6" s="236">
        <v>7</v>
      </c>
      <c r="AV6" s="236">
        <v>8</v>
      </c>
      <c r="AW6" s="236">
        <v>9</v>
      </c>
      <c r="AX6" s="236">
        <v>10</v>
      </c>
      <c r="AY6" s="236">
        <v>11</v>
      </c>
      <c r="AZ6" s="236">
        <v>12</v>
      </c>
      <c r="BA6" s="236">
        <v>78</v>
      </c>
      <c r="BB6" s="236">
        <v>1</v>
      </c>
      <c r="BC6" s="236">
        <v>2</v>
      </c>
      <c r="BD6" s="236">
        <v>3</v>
      </c>
      <c r="BE6" s="236">
        <v>4</v>
      </c>
      <c r="BF6" s="236">
        <v>5</v>
      </c>
      <c r="BG6" s="236">
        <v>6</v>
      </c>
      <c r="BH6" s="236">
        <v>7</v>
      </c>
      <c r="BI6" s="236">
        <v>8</v>
      </c>
      <c r="BJ6" s="236">
        <v>9</v>
      </c>
      <c r="BK6" s="236">
        <v>10</v>
      </c>
      <c r="BL6" s="236">
        <v>11</v>
      </c>
      <c r="BM6" s="236">
        <v>12</v>
      </c>
      <c r="BN6" s="236">
        <v>78</v>
      </c>
      <c r="BO6" s="236">
        <v>1</v>
      </c>
      <c r="BP6" s="236">
        <v>2</v>
      </c>
      <c r="BQ6" s="236">
        <v>3</v>
      </c>
      <c r="BR6" s="236">
        <v>4</v>
      </c>
      <c r="BS6" s="236">
        <v>5</v>
      </c>
      <c r="BT6" s="236">
        <v>6</v>
      </c>
      <c r="BU6" s="236">
        <v>7</v>
      </c>
      <c r="BV6" s="236">
        <v>8</v>
      </c>
      <c r="BW6" s="236">
        <v>9</v>
      </c>
      <c r="BX6" s="236">
        <v>10</v>
      </c>
      <c r="BY6" s="236">
        <v>11</v>
      </c>
      <c r="BZ6" s="236">
        <v>12</v>
      </c>
      <c r="CA6" s="236">
        <v>78</v>
      </c>
      <c r="CB6" s="236">
        <v>1</v>
      </c>
      <c r="CC6" s="236">
        <v>2</v>
      </c>
      <c r="CD6" s="236">
        <v>3</v>
      </c>
      <c r="CE6" s="236">
        <v>4</v>
      </c>
      <c r="CF6" s="236">
        <v>5</v>
      </c>
      <c r="CG6" s="236">
        <v>6</v>
      </c>
      <c r="CH6" s="236">
        <v>7</v>
      </c>
      <c r="CI6" s="236">
        <v>8</v>
      </c>
      <c r="CJ6" s="236">
        <v>9</v>
      </c>
      <c r="CK6" s="236">
        <v>10</v>
      </c>
      <c r="CL6" s="236">
        <v>11</v>
      </c>
      <c r="CM6" s="236">
        <v>12</v>
      </c>
      <c r="CN6" s="236">
        <v>78</v>
      </c>
      <c r="CO6" s="236">
        <v>1</v>
      </c>
      <c r="CP6" s="236">
        <v>2</v>
      </c>
      <c r="CQ6" s="236">
        <v>3</v>
      </c>
      <c r="CR6" s="236">
        <v>4</v>
      </c>
      <c r="CS6" s="236">
        <v>5</v>
      </c>
      <c r="CT6" s="236">
        <v>6</v>
      </c>
      <c r="CU6" s="236">
        <v>7</v>
      </c>
      <c r="CV6" s="236">
        <v>8</v>
      </c>
      <c r="CW6" s="236">
        <v>9</v>
      </c>
      <c r="CX6" s="236">
        <v>10</v>
      </c>
      <c r="CY6" s="236">
        <v>11</v>
      </c>
      <c r="CZ6" s="236">
        <v>12</v>
      </c>
      <c r="DA6" s="236">
        <v>78</v>
      </c>
    </row>
    <row r="7" spans="1:105" s="244" customFormat="1">
      <c r="A7" s="243" t="s">
        <v>1680</v>
      </c>
      <c r="B7" s="244" t="s">
        <v>1681</v>
      </c>
      <c r="C7" s="244" t="s">
        <v>1681</v>
      </c>
      <c r="D7" s="244" t="s">
        <v>1681</v>
      </c>
      <c r="E7" s="244" t="s">
        <v>1681</v>
      </c>
      <c r="F7" s="244" t="s">
        <v>1681</v>
      </c>
      <c r="G7" s="244" t="s">
        <v>1681</v>
      </c>
      <c r="H7" s="244" t="s">
        <v>1681</v>
      </c>
      <c r="I7" s="244" t="s">
        <v>1681</v>
      </c>
      <c r="J7" s="244" t="s">
        <v>1681</v>
      </c>
      <c r="K7" s="244" t="s">
        <v>1681</v>
      </c>
      <c r="L7" s="244" t="s">
        <v>1681</v>
      </c>
      <c r="M7" s="244" t="s">
        <v>1681</v>
      </c>
      <c r="O7" s="244" t="s">
        <v>1681</v>
      </c>
      <c r="P7" s="244" t="s">
        <v>1681</v>
      </c>
      <c r="Q7" s="244" t="s">
        <v>1681</v>
      </c>
      <c r="R7" s="244" t="s">
        <v>1681</v>
      </c>
      <c r="S7" s="244" t="s">
        <v>1681</v>
      </c>
      <c r="T7" s="244" t="s">
        <v>1681</v>
      </c>
      <c r="U7" s="244" t="s">
        <v>1681</v>
      </c>
      <c r="V7" s="244" t="s">
        <v>1681</v>
      </c>
      <c r="W7" s="244" t="s">
        <v>1681</v>
      </c>
      <c r="X7" s="244" t="s">
        <v>1681</v>
      </c>
      <c r="Y7" s="244" t="s">
        <v>1681</v>
      </c>
      <c r="Z7" s="244" t="s">
        <v>1681</v>
      </c>
      <c r="AB7" s="244" t="s">
        <v>1681</v>
      </c>
      <c r="AC7" s="244" t="s">
        <v>1681</v>
      </c>
      <c r="AD7" s="244" t="s">
        <v>1681</v>
      </c>
      <c r="AE7" s="244" t="s">
        <v>1681</v>
      </c>
      <c r="AF7" s="244" t="s">
        <v>1681</v>
      </c>
      <c r="AG7" s="244" t="s">
        <v>1681</v>
      </c>
      <c r="AH7" s="244" t="s">
        <v>1681</v>
      </c>
      <c r="AI7" s="244" t="s">
        <v>1681</v>
      </c>
      <c r="AJ7" s="244" t="s">
        <v>1681</v>
      </c>
      <c r="AK7" s="244" t="s">
        <v>1681</v>
      </c>
      <c r="AL7" s="244" t="s">
        <v>1681</v>
      </c>
      <c r="AM7" s="244" t="s">
        <v>1681</v>
      </c>
      <c r="AO7" s="244" t="s">
        <v>1681</v>
      </c>
      <c r="AP7" s="244" t="s">
        <v>1681</v>
      </c>
      <c r="AQ7" s="244" t="s">
        <v>1681</v>
      </c>
      <c r="AR7" s="244" t="s">
        <v>1681</v>
      </c>
      <c r="AS7" s="244" t="s">
        <v>1681</v>
      </c>
      <c r="AT7" s="244" t="s">
        <v>1681</v>
      </c>
      <c r="AU7" s="244" t="s">
        <v>1681</v>
      </c>
      <c r="AV7" s="244" t="s">
        <v>1681</v>
      </c>
      <c r="AW7" s="244" t="s">
        <v>1681</v>
      </c>
      <c r="AX7" s="244" t="s">
        <v>1681</v>
      </c>
      <c r="AY7" s="244" t="s">
        <v>1681</v>
      </c>
      <c r="AZ7" s="244" t="s">
        <v>1681</v>
      </c>
      <c r="BB7" s="244" t="s">
        <v>1681</v>
      </c>
      <c r="BC7" s="244" t="s">
        <v>1681</v>
      </c>
      <c r="BD7" s="244" t="s">
        <v>1681</v>
      </c>
      <c r="BE7" s="244" t="s">
        <v>1681</v>
      </c>
      <c r="BF7" s="244" t="s">
        <v>1681</v>
      </c>
      <c r="BG7" s="244" t="s">
        <v>1681</v>
      </c>
      <c r="BH7" s="244" t="s">
        <v>1681</v>
      </c>
      <c r="BI7" s="244" t="s">
        <v>1681</v>
      </c>
      <c r="BJ7" s="244" t="s">
        <v>1681</v>
      </c>
      <c r="BK7" s="244" t="s">
        <v>1681</v>
      </c>
      <c r="BL7" s="244" t="s">
        <v>1681</v>
      </c>
      <c r="BM7" s="244" t="s">
        <v>1681</v>
      </c>
      <c r="BO7" s="244" t="s">
        <v>1681</v>
      </c>
      <c r="BP7" s="244" t="s">
        <v>1681</v>
      </c>
      <c r="BQ7" s="244" t="s">
        <v>1681</v>
      </c>
      <c r="BR7" s="244" t="s">
        <v>1681</v>
      </c>
      <c r="BS7" s="244" t="s">
        <v>1681</v>
      </c>
      <c r="BT7" s="244" t="s">
        <v>1681</v>
      </c>
      <c r="BU7" s="244" t="s">
        <v>1681</v>
      </c>
      <c r="BV7" s="244" t="s">
        <v>1681</v>
      </c>
      <c r="BW7" s="244" t="s">
        <v>1681</v>
      </c>
      <c r="BX7" s="244" t="s">
        <v>1681</v>
      </c>
      <c r="BY7" s="244" t="s">
        <v>1681</v>
      </c>
      <c r="BZ7" s="244" t="s">
        <v>1681</v>
      </c>
      <c r="CB7" s="244" t="s">
        <v>1681</v>
      </c>
      <c r="CC7" s="244" t="s">
        <v>1681</v>
      </c>
      <c r="CD7" s="244" t="s">
        <v>1681</v>
      </c>
      <c r="CE7" s="244" t="s">
        <v>1681</v>
      </c>
      <c r="CF7" s="244" t="s">
        <v>1681</v>
      </c>
      <c r="CG7" s="244" t="s">
        <v>1681</v>
      </c>
      <c r="CH7" s="244" t="s">
        <v>1681</v>
      </c>
      <c r="CI7" s="244" t="s">
        <v>1681</v>
      </c>
      <c r="CJ7" s="244" t="s">
        <v>1681</v>
      </c>
      <c r="CK7" s="244" t="s">
        <v>1681</v>
      </c>
      <c r="CL7" s="244" t="s">
        <v>1681</v>
      </c>
      <c r="CM7" s="244" t="s">
        <v>1681</v>
      </c>
      <c r="CO7" s="244" t="s">
        <v>1681</v>
      </c>
      <c r="CP7" s="244" t="s">
        <v>1681</v>
      </c>
      <c r="CQ7" s="244" t="s">
        <v>1681</v>
      </c>
      <c r="CR7" s="244" t="s">
        <v>1681</v>
      </c>
      <c r="CS7" s="244" t="s">
        <v>1681</v>
      </c>
      <c r="CT7" s="244" t="s">
        <v>1681</v>
      </c>
      <c r="CU7" s="244" t="s">
        <v>1681</v>
      </c>
      <c r="CV7" s="244" t="s">
        <v>1681</v>
      </c>
      <c r="CW7" s="244" t="s">
        <v>1681</v>
      </c>
      <c r="CX7" s="244" t="s">
        <v>1681</v>
      </c>
      <c r="CY7" s="244" t="s">
        <v>1681</v>
      </c>
      <c r="CZ7" s="244" t="s">
        <v>1681</v>
      </c>
    </row>
    <row r="8" spans="1:105" s="244" customFormat="1">
      <c r="A8" s="243" t="s">
        <v>1682</v>
      </c>
      <c r="B8" s="244" t="s">
        <v>1683</v>
      </c>
      <c r="C8" s="244" t="s">
        <v>1683</v>
      </c>
      <c r="D8" s="244" t="s">
        <v>1683</v>
      </c>
      <c r="E8" s="244" t="s">
        <v>1683</v>
      </c>
      <c r="F8" s="244" t="s">
        <v>1683</v>
      </c>
      <c r="G8" s="244" t="s">
        <v>1683</v>
      </c>
      <c r="H8" s="244" t="s">
        <v>1683</v>
      </c>
      <c r="I8" s="244" t="s">
        <v>1683</v>
      </c>
      <c r="J8" s="244" t="s">
        <v>1683</v>
      </c>
      <c r="K8" s="244" t="s">
        <v>1683</v>
      </c>
      <c r="L8" s="244" t="s">
        <v>1683</v>
      </c>
      <c r="M8" s="244" t="s">
        <v>1683</v>
      </c>
      <c r="O8" s="244" t="s">
        <v>1683</v>
      </c>
      <c r="P8" s="244" t="s">
        <v>1683</v>
      </c>
      <c r="Q8" s="244" t="s">
        <v>1683</v>
      </c>
      <c r="R8" s="244" t="s">
        <v>1683</v>
      </c>
      <c r="S8" s="244" t="s">
        <v>1683</v>
      </c>
      <c r="T8" s="244" t="s">
        <v>1683</v>
      </c>
      <c r="U8" s="244" t="s">
        <v>1683</v>
      </c>
      <c r="V8" s="244" t="s">
        <v>1683</v>
      </c>
      <c r="W8" s="244" t="s">
        <v>1683</v>
      </c>
      <c r="X8" s="244" t="s">
        <v>1683</v>
      </c>
      <c r="Y8" s="244" t="s">
        <v>1683</v>
      </c>
      <c r="Z8" s="244" t="s">
        <v>1683</v>
      </c>
      <c r="AB8" s="244" t="s">
        <v>1683</v>
      </c>
      <c r="AC8" s="244" t="s">
        <v>1683</v>
      </c>
      <c r="AD8" s="244" t="s">
        <v>1683</v>
      </c>
      <c r="AE8" s="244" t="s">
        <v>1683</v>
      </c>
      <c r="AF8" s="244" t="s">
        <v>1683</v>
      </c>
      <c r="AG8" s="244" t="s">
        <v>1683</v>
      </c>
      <c r="AH8" s="244" t="s">
        <v>1683</v>
      </c>
      <c r="AI8" s="244" t="s">
        <v>1683</v>
      </c>
      <c r="AJ8" s="244" t="s">
        <v>1683</v>
      </c>
      <c r="AK8" s="244" t="s">
        <v>1683</v>
      </c>
      <c r="AL8" s="244" t="s">
        <v>1683</v>
      </c>
      <c r="AM8" s="244" t="s">
        <v>1683</v>
      </c>
      <c r="AO8" s="244" t="s">
        <v>1683</v>
      </c>
      <c r="AP8" s="244" t="s">
        <v>1683</v>
      </c>
      <c r="AQ8" s="244" t="s">
        <v>1683</v>
      </c>
      <c r="AR8" s="244" t="s">
        <v>1683</v>
      </c>
      <c r="AS8" s="244" t="s">
        <v>1683</v>
      </c>
      <c r="AT8" s="244" t="s">
        <v>1683</v>
      </c>
      <c r="AU8" s="244" t="s">
        <v>1683</v>
      </c>
      <c r="AV8" s="244" t="s">
        <v>1683</v>
      </c>
      <c r="AW8" s="244" t="s">
        <v>1683</v>
      </c>
      <c r="AX8" s="244" t="s">
        <v>1683</v>
      </c>
      <c r="AY8" s="244" t="s">
        <v>1683</v>
      </c>
      <c r="AZ8" s="244" t="s">
        <v>1683</v>
      </c>
      <c r="BB8" s="244" t="s">
        <v>1683</v>
      </c>
      <c r="BC8" s="244" t="s">
        <v>1683</v>
      </c>
      <c r="BD8" s="244" t="s">
        <v>1683</v>
      </c>
      <c r="BE8" s="244" t="s">
        <v>1683</v>
      </c>
      <c r="BF8" s="244" t="s">
        <v>1683</v>
      </c>
      <c r="BG8" s="244" t="s">
        <v>1683</v>
      </c>
      <c r="BH8" s="244" t="s">
        <v>1683</v>
      </c>
      <c r="BI8" s="244" t="s">
        <v>1683</v>
      </c>
      <c r="BJ8" s="244" t="s">
        <v>1683</v>
      </c>
      <c r="BK8" s="244" t="s">
        <v>1683</v>
      </c>
      <c r="BL8" s="244" t="s">
        <v>1683</v>
      </c>
      <c r="BM8" s="244" t="s">
        <v>1683</v>
      </c>
      <c r="BO8" s="244" t="s">
        <v>1683</v>
      </c>
      <c r="BP8" s="244" t="s">
        <v>1683</v>
      </c>
      <c r="BQ8" s="244" t="s">
        <v>1683</v>
      </c>
      <c r="BR8" s="244" t="s">
        <v>1683</v>
      </c>
      <c r="BS8" s="244" t="s">
        <v>1683</v>
      </c>
      <c r="BT8" s="244" t="s">
        <v>1683</v>
      </c>
      <c r="BU8" s="244" t="s">
        <v>1683</v>
      </c>
      <c r="BV8" s="244" t="s">
        <v>1683</v>
      </c>
      <c r="BW8" s="244" t="s">
        <v>1683</v>
      </c>
      <c r="BX8" s="244" t="s">
        <v>1683</v>
      </c>
      <c r="BY8" s="244" t="s">
        <v>1683</v>
      </c>
      <c r="BZ8" s="244" t="s">
        <v>1683</v>
      </c>
      <c r="CB8" s="244" t="s">
        <v>1683</v>
      </c>
      <c r="CC8" s="244" t="s">
        <v>1683</v>
      </c>
      <c r="CD8" s="244" t="s">
        <v>1683</v>
      </c>
      <c r="CE8" s="244" t="s">
        <v>1683</v>
      </c>
      <c r="CF8" s="244" t="s">
        <v>1683</v>
      </c>
      <c r="CG8" s="244" t="s">
        <v>1683</v>
      </c>
      <c r="CH8" s="244" t="s">
        <v>1683</v>
      </c>
      <c r="CI8" s="244" t="s">
        <v>1683</v>
      </c>
      <c r="CJ8" s="244" t="s">
        <v>1683</v>
      </c>
      <c r="CK8" s="244" t="s">
        <v>1683</v>
      </c>
      <c r="CL8" s="244" t="s">
        <v>1683</v>
      </c>
      <c r="CM8" s="244" t="s">
        <v>1683</v>
      </c>
      <c r="CO8" s="244" t="s">
        <v>1683</v>
      </c>
      <c r="CP8" s="244" t="s">
        <v>1683</v>
      </c>
      <c r="CQ8" s="244" t="s">
        <v>1683</v>
      </c>
      <c r="CR8" s="244" t="s">
        <v>1683</v>
      </c>
      <c r="CS8" s="244" t="s">
        <v>1683</v>
      </c>
      <c r="CT8" s="244" t="s">
        <v>1683</v>
      </c>
      <c r="CU8" s="244" t="s">
        <v>1683</v>
      </c>
      <c r="CV8" s="244" t="s">
        <v>1683</v>
      </c>
      <c r="CW8" s="244" t="s">
        <v>1683</v>
      </c>
      <c r="CX8" s="244" t="s">
        <v>1683</v>
      </c>
      <c r="CY8" s="244" t="s">
        <v>1683</v>
      </c>
      <c r="CZ8" s="244" t="s">
        <v>1683</v>
      </c>
    </row>
    <row r="9" spans="1:105" s="244" customFormat="1">
      <c r="A9" s="243" t="s">
        <v>1684</v>
      </c>
      <c r="B9" s="244" t="s">
        <v>1854</v>
      </c>
      <c r="C9" s="244" t="s">
        <v>1854</v>
      </c>
      <c r="D9" s="244" t="s">
        <v>1854</v>
      </c>
      <c r="E9" s="244" t="s">
        <v>1854</v>
      </c>
      <c r="F9" s="244" t="s">
        <v>1854</v>
      </c>
      <c r="G9" s="244" t="s">
        <v>1854</v>
      </c>
      <c r="H9" s="244" t="s">
        <v>1854</v>
      </c>
      <c r="I9" s="244" t="s">
        <v>1854</v>
      </c>
      <c r="J9" s="244" t="s">
        <v>1854</v>
      </c>
      <c r="K9" s="244" t="s">
        <v>1854</v>
      </c>
      <c r="L9" s="244" t="s">
        <v>1854</v>
      </c>
      <c r="M9" s="244" t="s">
        <v>1854</v>
      </c>
      <c r="O9" s="244" t="s">
        <v>1854</v>
      </c>
      <c r="P9" s="244" t="s">
        <v>1854</v>
      </c>
      <c r="Q9" s="244" t="s">
        <v>1854</v>
      </c>
      <c r="R9" s="244" t="s">
        <v>1854</v>
      </c>
      <c r="S9" s="244" t="s">
        <v>1854</v>
      </c>
      <c r="T9" s="244" t="s">
        <v>1854</v>
      </c>
      <c r="U9" s="244" t="s">
        <v>1854</v>
      </c>
      <c r="V9" s="244" t="s">
        <v>1854</v>
      </c>
      <c r="W9" s="244" t="s">
        <v>1854</v>
      </c>
      <c r="X9" s="244" t="s">
        <v>1854</v>
      </c>
      <c r="Y9" s="244" t="s">
        <v>1854</v>
      </c>
      <c r="Z9" s="244" t="s">
        <v>1854</v>
      </c>
      <c r="AB9" s="244" t="s">
        <v>1854</v>
      </c>
      <c r="AC9" s="244" t="s">
        <v>1854</v>
      </c>
      <c r="AD9" s="244" t="s">
        <v>1854</v>
      </c>
      <c r="AE9" s="244" t="s">
        <v>1854</v>
      </c>
      <c r="AF9" s="244" t="s">
        <v>1854</v>
      </c>
      <c r="AG9" s="244" t="s">
        <v>1854</v>
      </c>
      <c r="AH9" s="244" t="s">
        <v>1854</v>
      </c>
      <c r="AI9" s="244" t="s">
        <v>1854</v>
      </c>
      <c r="AJ9" s="244" t="s">
        <v>1854</v>
      </c>
      <c r="AK9" s="244" t="s">
        <v>1854</v>
      </c>
      <c r="AL9" s="244" t="s">
        <v>1854</v>
      </c>
      <c r="AM9" s="244" t="s">
        <v>1854</v>
      </c>
      <c r="AO9" s="244" t="s">
        <v>1854</v>
      </c>
      <c r="AP9" s="244" t="s">
        <v>1854</v>
      </c>
      <c r="AQ9" s="244" t="s">
        <v>1854</v>
      </c>
      <c r="AR9" s="244" t="s">
        <v>1854</v>
      </c>
      <c r="AS9" s="244" t="s">
        <v>1854</v>
      </c>
      <c r="AT9" s="244" t="s">
        <v>1854</v>
      </c>
      <c r="AU9" s="244" t="s">
        <v>1854</v>
      </c>
      <c r="AV9" s="244" t="s">
        <v>1854</v>
      </c>
      <c r="AW9" s="244" t="s">
        <v>1854</v>
      </c>
      <c r="AX9" s="244" t="s">
        <v>1854</v>
      </c>
      <c r="AY9" s="244" t="s">
        <v>1854</v>
      </c>
      <c r="AZ9" s="244" t="s">
        <v>1854</v>
      </c>
      <c r="BB9" s="244" t="s">
        <v>1854</v>
      </c>
      <c r="BC9" s="244" t="s">
        <v>1854</v>
      </c>
      <c r="BD9" s="244" t="s">
        <v>1854</v>
      </c>
      <c r="BE9" s="244" t="s">
        <v>1854</v>
      </c>
      <c r="BF9" s="244" t="s">
        <v>1854</v>
      </c>
      <c r="BG9" s="244" t="s">
        <v>1854</v>
      </c>
      <c r="BH9" s="244" t="s">
        <v>1854</v>
      </c>
      <c r="BI9" s="244" t="s">
        <v>1854</v>
      </c>
      <c r="BJ9" s="244" t="s">
        <v>1854</v>
      </c>
      <c r="BK9" s="244" t="s">
        <v>1854</v>
      </c>
      <c r="BL9" s="244" t="s">
        <v>1854</v>
      </c>
      <c r="BM9" s="244" t="s">
        <v>1854</v>
      </c>
      <c r="BO9" s="244" t="s">
        <v>1854</v>
      </c>
      <c r="BP9" s="244" t="s">
        <v>1854</v>
      </c>
      <c r="BQ9" s="244" t="s">
        <v>1854</v>
      </c>
      <c r="BR9" s="244" t="s">
        <v>1854</v>
      </c>
      <c r="BS9" s="244" t="s">
        <v>1854</v>
      </c>
      <c r="BT9" s="244" t="s">
        <v>1854</v>
      </c>
      <c r="BU9" s="244" t="s">
        <v>1854</v>
      </c>
      <c r="BV9" s="244" t="s">
        <v>1854</v>
      </c>
      <c r="BW9" s="244" t="s">
        <v>1854</v>
      </c>
      <c r="BX9" s="244" t="s">
        <v>1854</v>
      </c>
      <c r="BY9" s="244" t="s">
        <v>1854</v>
      </c>
      <c r="BZ9" s="244" t="s">
        <v>1854</v>
      </c>
      <c r="CB9" s="244" t="s">
        <v>1854</v>
      </c>
      <c r="CC9" s="244" t="s">
        <v>1854</v>
      </c>
      <c r="CD9" s="244" t="s">
        <v>1854</v>
      </c>
      <c r="CE9" s="244" t="s">
        <v>1854</v>
      </c>
      <c r="CF9" s="244" t="s">
        <v>1854</v>
      </c>
      <c r="CG9" s="244" t="s">
        <v>1854</v>
      </c>
      <c r="CH9" s="244" t="s">
        <v>1854</v>
      </c>
      <c r="CI9" s="244" t="s">
        <v>1854</v>
      </c>
      <c r="CJ9" s="244" t="s">
        <v>1854</v>
      </c>
      <c r="CK9" s="244" t="s">
        <v>1854</v>
      </c>
      <c r="CL9" s="244" t="s">
        <v>1854</v>
      </c>
      <c r="CM9" s="244" t="s">
        <v>1854</v>
      </c>
      <c r="CO9" s="244" t="s">
        <v>1854</v>
      </c>
      <c r="CP9" s="244" t="s">
        <v>1854</v>
      </c>
      <c r="CQ9" s="244" t="s">
        <v>1854</v>
      </c>
      <c r="CR9" s="244" t="s">
        <v>1854</v>
      </c>
      <c r="CS9" s="244" t="s">
        <v>1854</v>
      </c>
      <c r="CT9" s="244" t="s">
        <v>1854</v>
      </c>
      <c r="CU9" s="244" t="s">
        <v>1854</v>
      </c>
      <c r="CV9" s="244" t="s">
        <v>1854</v>
      </c>
      <c r="CW9" s="244" t="s">
        <v>1854</v>
      </c>
      <c r="CX9" s="244" t="s">
        <v>1854</v>
      </c>
      <c r="CY9" s="244" t="s">
        <v>1854</v>
      </c>
      <c r="CZ9" s="244" t="s">
        <v>1854</v>
      </c>
    </row>
    <row r="10" spans="1:105" s="244" customFormat="1">
      <c r="A10" s="243" t="s">
        <v>1686</v>
      </c>
      <c r="B10" s="244" t="s">
        <v>1687</v>
      </c>
      <c r="C10" s="244" t="s">
        <v>1687</v>
      </c>
      <c r="D10" s="244" t="s">
        <v>1687</v>
      </c>
      <c r="E10" s="244" t="s">
        <v>1687</v>
      </c>
      <c r="F10" s="244" t="s">
        <v>1687</v>
      </c>
      <c r="G10" s="244" t="s">
        <v>1687</v>
      </c>
      <c r="H10" s="244" t="s">
        <v>1687</v>
      </c>
      <c r="I10" s="244" t="s">
        <v>1687</v>
      </c>
      <c r="J10" s="244" t="s">
        <v>1687</v>
      </c>
      <c r="K10" s="244" t="s">
        <v>1687</v>
      </c>
      <c r="L10" s="244" t="s">
        <v>1687</v>
      </c>
      <c r="M10" s="244" t="s">
        <v>1687</v>
      </c>
      <c r="O10" s="244" t="s">
        <v>1687</v>
      </c>
      <c r="P10" s="244" t="s">
        <v>1687</v>
      </c>
      <c r="Q10" s="244" t="s">
        <v>1687</v>
      </c>
      <c r="R10" s="244" t="s">
        <v>1687</v>
      </c>
      <c r="S10" s="244" t="s">
        <v>1687</v>
      </c>
      <c r="T10" s="244" t="s">
        <v>1687</v>
      </c>
      <c r="U10" s="244" t="s">
        <v>1687</v>
      </c>
      <c r="V10" s="244" t="s">
        <v>1687</v>
      </c>
      <c r="W10" s="244" t="s">
        <v>1687</v>
      </c>
      <c r="X10" s="244" t="s">
        <v>1687</v>
      </c>
      <c r="Y10" s="244" t="s">
        <v>1687</v>
      </c>
      <c r="Z10" s="244" t="s">
        <v>1687</v>
      </c>
      <c r="AB10" s="244" t="s">
        <v>1687</v>
      </c>
      <c r="AC10" s="244" t="s">
        <v>1687</v>
      </c>
      <c r="AD10" s="244" t="s">
        <v>1687</v>
      </c>
      <c r="AE10" s="244" t="s">
        <v>1687</v>
      </c>
      <c r="AF10" s="244" t="s">
        <v>1687</v>
      </c>
      <c r="AG10" s="244" t="s">
        <v>1687</v>
      </c>
      <c r="AH10" s="244" t="s">
        <v>1687</v>
      </c>
      <c r="AI10" s="244" t="s">
        <v>1687</v>
      </c>
      <c r="AJ10" s="244" t="s">
        <v>1687</v>
      </c>
      <c r="AK10" s="244" t="s">
        <v>1687</v>
      </c>
      <c r="AL10" s="244" t="s">
        <v>1687</v>
      </c>
      <c r="AM10" s="244" t="s">
        <v>1687</v>
      </c>
      <c r="AO10" s="244" t="s">
        <v>1687</v>
      </c>
      <c r="AP10" s="244" t="s">
        <v>1687</v>
      </c>
      <c r="AQ10" s="244" t="s">
        <v>1687</v>
      </c>
      <c r="AR10" s="244" t="s">
        <v>1687</v>
      </c>
      <c r="AS10" s="244" t="s">
        <v>1687</v>
      </c>
      <c r="AT10" s="244" t="s">
        <v>1687</v>
      </c>
      <c r="AU10" s="244" t="s">
        <v>1687</v>
      </c>
      <c r="AV10" s="244" t="s">
        <v>1687</v>
      </c>
      <c r="AW10" s="244" t="s">
        <v>1687</v>
      </c>
      <c r="AX10" s="244" t="s">
        <v>1687</v>
      </c>
      <c r="AY10" s="244" t="s">
        <v>1687</v>
      </c>
      <c r="AZ10" s="244" t="s">
        <v>1687</v>
      </c>
      <c r="BB10" s="244" t="s">
        <v>1687</v>
      </c>
      <c r="BC10" s="244" t="s">
        <v>1687</v>
      </c>
      <c r="BD10" s="244" t="s">
        <v>1687</v>
      </c>
      <c r="BE10" s="244" t="s">
        <v>1687</v>
      </c>
      <c r="BF10" s="244" t="s">
        <v>1687</v>
      </c>
      <c r="BG10" s="244" t="s">
        <v>1687</v>
      </c>
      <c r="BH10" s="244" t="s">
        <v>1687</v>
      </c>
      <c r="BI10" s="244" t="s">
        <v>1687</v>
      </c>
      <c r="BJ10" s="244" t="s">
        <v>1687</v>
      </c>
      <c r="BK10" s="244" t="s">
        <v>1687</v>
      </c>
      <c r="BL10" s="244" t="s">
        <v>1687</v>
      </c>
      <c r="BM10" s="244" t="s">
        <v>1687</v>
      </c>
      <c r="BO10" s="244" t="s">
        <v>1687</v>
      </c>
      <c r="BP10" s="244" t="s">
        <v>1687</v>
      </c>
      <c r="BQ10" s="244" t="s">
        <v>1687</v>
      </c>
      <c r="BR10" s="244" t="s">
        <v>1687</v>
      </c>
      <c r="BS10" s="244" t="s">
        <v>1687</v>
      </c>
      <c r="BT10" s="244" t="s">
        <v>1687</v>
      </c>
      <c r="BU10" s="244" t="s">
        <v>1687</v>
      </c>
      <c r="BV10" s="244" t="s">
        <v>1687</v>
      </c>
      <c r="BW10" s="244" t="s">
        <v>1687</v>
      </c>
      <c r="BX10" s="244" t="s">
        <v>1687</v>
      </c>
      <c r="BY10" s="244" t="s">
        <v>1687</v>
      </c>
      <c r="BZ10" s="244" t="s">
        <v>1687</v>
      </c>
      <c r="CB10" s="244" t="s">
        <v>1687</v>
      </c>
      <c r="CC10" s="244" t="s">
        <v>1687</v>
      </c>
      <c r="CD10" s="244" t="s">
        <v>1687</v>
      </c>
      <c r="CE10" s="244" t="s">
        <v>1687</v>
      </c>
      <c r="CF10" s="244" t="s">
        <v>1687</v>
      </c>
      <c r="CG10" s="244" t="s">
        <v>1687</v>
      </c>
      <c r="CH10" s="244" t="s">
        <v>1687</v>
      </c>
      <c r="CI10" s="244" t="s">
        <v>1687</v>
      </c>
      <c r="CJ10" s="244" t="s">
        <v>1687</v>
      </c>
      <c r="CK10" s="244" t="s">
        <v>1687</v>
      </c>
      <c r="CL10" s="244" t="s">
        <v>1687</v>
      </c>
      <c r="CM10" s="244" t="s">
        <v>1687</v>
      </c>
      <c r="CO10" s="244" t="s">
        <v>1687</v>
      </c>
      <c r="CP10" s="244" t="s">
        <v>1687</v>
      </c>
      <c r="CQ10" s="244" t="s">
        <v>1687</v>
      </c>
      <c r="CR10" s="244" t="s">
        <v>1687</v>
      </c>
      <c r="CS10" s="244" t="s">
        <v>1687</v>
      </c>
      <c r="CT10" s="244" t="s">
        <v>1687</v>
      </c>
      <c r="CU10" s="244" t="s">
        <v>1687</v>
      </c>
      <c r="CV10" s="244" t="s">
        <v>1687</v>
      </c>
      <c r="CW10" s="244" t="s">
        <v>1687</v>
      </c>
      <c r="CX10" s="244" t="s">
        <v>1687</v>
      </c>
      <c r="CY10" s="244" t="s">
        <v>1687</v>
      </c>
      <c r="CZ10" s="244" t="s">
        <v>1687</v>
      </c>
    </row>
    <row r="12" spans="1:105">
      <c r="A12" s="242" t="s">
        <v>1688</v>
      </c>
      <c r="B12" s="236">
        <v>0</v>
      </c>
      <c r="C12" s="236">
        <v>0</v>
      </c>
      <c r="D12" s="236">
        <v>0</v>
      </c>
      <c r="E12" s="236">
        <v>0</v>
      </c>
      <c r="F12" s="236">
        <v>0</v>
      </c>
      <c r="G12" s="236">
        <v>0</v>
      </c>
      <c r="H12" s="236">
        <v>0</v>
      </c>
      <c r="I12" s="236">
        <v>0</v>
      </c>
      <c r="J12" s="236">
        <v>0</v>
      </c>
      <c r="K12" s="236">
        <v>0</v>
      </c>
      <c r="L12" s="236">
        <v>0</v>
      </c>
      <c r="M12" s="236">
        <v>0</v>
      </c>
      <c r="N12" s="236">
        <v>0</v>
      </c>
      <c r="O12" s="236">
        <v>0</v>
      </c>
      <c r="P12" s="236">
        <v>0</v>
      </c>
      <c r="Q12" s="236">
        <v>0</v>
      </c>
      <c r="R12" s="236">
        <v>0</v>
      </c>
      <c r="S12" s="236">
        <v>0</v>
      </c>
      <c r="T12" s="236">
        <v>0</v>
      </c>
      <c r="U12" s="236">
        <v>0</v>
      </c>
      <c r="V12" s="236">
        <v>0</v>
      </c>
      <c r="W12" s="236">
        <v>0</v>
      </c>
      <c r="X12" s="236">
        <v>0</v>
      </c>
      <c r="Y12" s="236">
        <v>0</v>
      </c>
      <c r="Z12" s="236">
        <v>0</v>
      </c>
      <c r="AA12" s="236">
        <v>0</v>
      </c>
      <c r="AB12" s="236">
        <v>0</v>
      </c>
      <c r="AC12" s="236">
        <v>0</v>
      </c>
      <c r="AD12" s="236">
        <v>0</v>
      </c>
      <c r="AE12" s="236">
        <v>0</v>
      </c>
      <c r="AF12" s="236">
        <v>0</v>
      </c>
      <c r="AG12" s="236">
        <v>0</v>
      </c>
      <c r="AH12" s="236">
        <v>0</v>
      </c>
      <c r="AI12" s="236">
        <v>0</v>
      </c>
      <c r="AJ12" s="236">
        <v>0</v>
      </c>
      <c r="AK12" s="236">
        <v>0</v>
      </c>
      <c r="AL12" s="236">
        <v>0</v>
      </c>
      <c r="AM12" s="236">
        <v>0</v>
      </c>
      <c r="AN12" s="236">
        <v>0</v>
      </c>
      <c r="AO12" s="236">
        <v>651516</v>
      </c>
      <c r="AP12" s="236">
        <v>1651558</v>
      </c>
      <c r="AQ12" s="236">
        <v>3460089</v>
      </c>
      <c r="AR12" s="236">
        <v>4839138</v>
      </c>
      <c r="AS12" s="236">
        <v>6205064</v>
      </c>
      <c r="AT12" s="236">
        <v>7314723</v>
      </c>
      <c r="AU12" s="236">
        <v>8495439</v>
      </c>
      <c r="AV12" s="236">
        <v>9534725</v>
      </c>
      <c r="AW12" s="236">
        <v>10436151</v>
      </c>
      <c r="AX12" s="236">
        <v>11483683</v>
      </c>
      <c r="AY12" s="236">
        <v>12298461</v>
      </c>
      <c r="AZ12" s="236">
        <v>13303712</v>
      </c>
      <c r="BA12" s="236">
        <v>89674259</v>
      </c>
      <c r="BB12" s="236">
        <v>14209538</v>
      </c>
      <c r="BC12" s="236">
        <v>14691818</v>
      </c>
      <c r="BD12" s="236">
        <v>15845606</v>
      </c>
      <c r="BE12" s="236">
        <v>16493255</v>
      </c>
      <c r="BF12" s="236">
        <v>17382359</v>
      </c>
      <c r="BG12" s="236">
        <v>17994152</v>
      </c>
      <c r="BH12" s="236">
        <v>18839471</v>
      </c>
      <c r="BI12" s="236">
        <v>19520479</v>
      </c>
      <c r="BJ12" s="236">
        <v>20043533</v>
      </c>
      <c r="BK12" s="236">
        <v>20849093</v>
      </c>
      <c r="BL12" s="236">
        <v>21357011</v>
      </c>
      <c r="BM12" s="236">
        <v>22171512</v>
      </c>
      <c r="BN12" s="236">
        <v>219397827</v>
      </c>
      <c r="BO12" s="236">
        <v>22959981</v>
      </c>
      <c r="BP12" s="236">
        <v>23089245</v>
      </c>
      <c r="BQ12" s="236">
        <v>24182341</v>
      </c>
      <c r="BR12" s="236">
        <v>24599537</v>
      </c>
      <c r="BS12" s="236">
        <v>25364624</v>
      </c>
      <c r="BT12" s="236">
        <v>25781372</v>
      </c>
      <c r="BU12" s="236">
        <v>26509676</v>
      </c>
      <c r="BV12" s="236">
        <v>27025895</v>
      </c>
      <c r="BW12" s="236">
        <v>27346588</v>
      </c>
      <c r="BX12" s="236">
        <v>28053391</v>
      </c>
      <c r="BY12" s="236">
        <v>28410560</v>
      </c>
      <c r="BZ12" s="236">
        <v>29169688</v>
      </c>
      <c r="CA12" s="236">
        <v>312492898</v>
      </c>
      <c r="CB12" s="236">
        <v>31314096</v>
      </c>
      <c r="CC12" s="236">
        <v>31147203</v>
      </c>
      <c r="CD12" s="236">
        <v>32341207</v>
      </c>
      <c r="CE12" s="236">
        <v>32595268</v>
      </c>
      <c r="CF12" s="236">
        <v>33372248</v>
      </c>
      <c r="CG12" s="236">
        <v>33684386</v>
      </c>
      <c r="CH12" s="236">
        <v>34384936</v>
      </c>
      <c r="CI12" s="236">
        <v>34745709</v>
      </c>
      <c r="CJ12" s="236">
        <v>34822791</v>
      </c>
      <c r="CK12" s="236">
        <v>35502896</v>
      </c>
      <c r="CL12" s="236">
        <v>35769232</v>
      </c>
      <c r="CM12" s="236">
        <v>36648121</v>
      </c>
      <c r="CN12" s="236">
        <v>406328093</v>
      </c>
      <c r="CO12" s="236">
        <v>38044534</v>
      </c>
      <c r="CP12" s="236">
        <v>38089480</v>
      </c>
      <c r="CQ12" s="236">
        <v>38974570</v>
      </c>
      <c r="CR12" s="236">
        <v>39191516</v>
      </c>
      <c r="CS12" s="236">
        <v>39932364</v>
      </c>
      <c r="CT12" s="236">
        <v>40227986</v>
      </c>
      <c r="CU12" s="236">
        <v>40881099</v>
      </c>
      <c r="CV12" s="236">
        <v>41183368</v>
      </c>
      <c r="CW12" s="236">
        <v>41204753</v>
      </c>
      <c r="CX12" s="236">
        <v>41839211</v>
      </c>
      <c r="CY12" s="236">
        <v>42101703</v>
      </c>
      <c r="CZ12" s="236">
        <v>42978752</v>
      </c>
      <c r="DA12" s="236">
        <v>484649336</v>
      </c>
    </row>
    <row r="13" spans="1:105">
      <c r="A13" s="245" t="s">
        <v>1689</v>
      </c>
    </row>
    <row r="14" spans="1:105">
      <c r="A14" s="242" t="s">
        <v>1690</v>
      </c>
      <c r="B14" s="236">
        <v>0</v>
      </c>
      <c r="C14" s="236">
        <v>0</v>
      </c>
      <c r="D14" s="236">
        <v>0</v>
      </c>
      <c r="E14" s="236">
        <v>0</v>
      </c>
      <c r="F14" s="236">
        <v>0</v>
      </c>
      <c r="G14" s="236">
        <v>0</v>
      </c>
      <c r="H14" s="236">
        <v>0</v>
      </c>
      <c r="I14" s="236">
        <v>0</v>
      </c>
      <c r="J14" s="236">
        <v>0</v>
      </c>
      <c r="K14" s="236">
        <v>0</v>
      </c>
      <c r="L14" s="236">
        <v>0</v>
      </c>
      <c r="M14" s="236">
        <v>0</v>
      </c>
      <c r="N14" s="236">
        <v>0</v>
      </c>
      <c r="O14" s="236">
        <v>0</v>
      </c>
      <c r="P14" s="236">
        <v>0</v>
      </c>
      <c r="Q14" s="236">
        <v>0</v>
      </c>
      <c r="R14" s="236">
        <v>0</v>
      </c>
      <c r="S14" s="236">
        <v>0</v>
      </c>
      <c r="T14" s="236">
        <v>0</v>
      </c>
      <c r="U14" s="236">
        <v>0</v>
      </c>
      <c r="V14" s="236">
        <v>0</v>
      </c>
      <c r="W14" s="236">
        <v>0</v>
      </c>
      <c r="X14" s="236">
        <v>0</v>
      </c>
      <c r="Y14" s="236">
        <v>0</v>
      </c>
      <c r="Z14" s="236">
        <v>0</v>
      </c>
      <c r="AA14" s="236">
        <v>0</v>
      </c>
      <c r="AB14" s="236">
        <v>0</v>
      </c>
      <c r="AC14" s="236">
        <v>0</v>
      </c>
      <c r="AD14" s="236">
        <v>0</v>
      </c>
      <c r="AE14" s="236">
        <v>0</v>
      </c>
      <c r="AF14" s="236">
        <v>0</v>
      </c>
      <c r="AG14" s="236">
        <v>0</v>
      </c>
      <c r="AH14" s="236">
        <v>0</v>
      </c>
      <c r="AI14" s="236">
        <v>0</v>
      </c>
      <c r="AJ14" s="236">
        <v>0</v>
      </c>
      <c r="AK14" s="236">
        <v>0</v>
      </c>
      <c r="AL14" s="236">
        <v>0</v>
      </c>
      <c r="AM14" s="236">
        <v>0</v>
      </c>
      <c r="AN14" s="236">
        <v>0</v>
      </c>
      <c r="AO14" s="236">
        <v>31250000</v>
      </c>
      <c r="AP14" s="236">
        <v>62500000</v>
      </c>
      <c r="AQ14" s="236">
        <v>93750000</v>
      </c>
      <c r="AR14" s="236">
        <v>125000000</v>
      </c>
      <c r="AS14" s="236">
        <v>156250000</v>
      </c>
      <c r="AT14" s="236">
        <v>187500000</v>
      </c>
      <c r="AU14" s="236">
        <v>218750000</v>
      </c>
      <c r="AV14" s="236">
        <v>250000000</v>
      </c>
      <c r="AW14" s="236">
        <v>281250000</v>
      </c>
      <c r="AX14" s="236">
        <v>312500000</v>
      </c>
      <c r="AY14" s="236">
        <v>343750000</v>
      </c>
      <c r="AZ14" s="236">
        <v>375000000</v>
      </c>
      <c r="BA14" s="236">
        <v>375000000</v>
      </c>
      <c r="BB14" s="236">
        <v>406250000</v>
      </c>
      <c r="BC14" s="236">
        <v>437500000</v>
      </c>
      <c r="BD14" s="236">
        <v>468750000</v>
      </c>
      <c r="BE14" s="236">
        <v>500000000</v>
      </c>
      <c r="BF14" s="236">
        <v>531250000</v>
      </c>
      <c r="BG14" s="236">
        <v>562500000</v>
      </c>
      <c r="BH14" s="236">
        <v>593750000</v>
      </c>
      <c r="BI14" s="236">
        <v>625000000</v>
      </c>
      <c r="BJ14" s="236">
        <v>656250000</v>
      </c>
      <c r="BK14" s="236">
        <v>687500000</v>
      </c>
      <c r="BL14" s="236">
        <v>718750000</v>
      </c>
      <c r="BM14" s="236">
        <v>750000000</v>
      </c>
      <c r="BN14" s="236">
        <v>750000000</v>
      </c>
      <c r="BO14" s="236">
        <v>781250000</v>
      </c>
      <c r="BP14" s="236">
        <v>812500000</v>
      </c>
      <c r="BQ14" s="236">
        <v>843750000</v>
      </c>
      <c r="BR14" s="236">
        <v>875000000</v>
      </c>
      <c r="BS14" s="236">
        <v>906250000</v>
      </c>
      <c r="BT14" s="236">
        <v>937500000</v>
      </c>
      <c r="BU14" s="236">
        <v>968750000</v>
      </c>
      <c r="BV14" s="236">
        <v>1000000000</v>
      </c>
      <c r="BW14" s="236">
        <v>1031250000</v>
      </c>
      <c r="BX14" s="236">
        <v>1062500000</v>
      </c>
      <c r="BY14" s="236">
        <v>1093750000</v>
      </c>
      <c r="BZ14" s="236">
        <v>1125000000</v>
      </c>
      <c r="CA14" s="236">
        <v>1125000000</v>
      </c>
      <c r="CB14" s="236">
        <v>1156250000</v>
      </c>
      <c r="CC14" s="236">
        <v>1187500000</v>
      </c>
      <c r="CD14" s="236">
        <v>1218750000</v>
      </c>
      <c r="CE14" s="236">
        <v>1250000000</v>
      </c>
      <c r="CF14" s="236">
        <v>1281250000</v>
      </c>
      <c r="CG14" s="236">
        <v>1312500000</v>
      </c>
      <c r="CH14" s="236">
        <v>1343750000</v>
      </c>
      <c r="CI14" s="236">
        <v>1375000000</v>
      </c>
      <c r="CJ14" s="236">
        <v>1406250000</v>
      </c>
      <c r="CK14" s="236">
        <v>1437500000</v>
      </c>
      <c r="CL14" s="236">
        <v>1468750000</v>
      </c>
      <c r="CM14" s="236">
        <v>1500000000</v>
      </c>
      <c r="CN14" s="236">
        <v>1500000000</v>
      </c>
      <c r="CO14" s="236">
        <v>1531250000</v>
      </c>
      <c r="CP14" s="236">
        <v>1562500000</v>
      </c>
      <c r="CQ14" s="236">
        <v>1593750000</v>
      </c>
      <c r="CR14" s="236">
        <v>1625000000</v>
      </c>
      <c r="CS14" s="236">
        <v>1656250000</v>
      </c>
      <c r="CT14" s="236">
        <v>1687500000</v>
      </c>
      <c r="CU14" s="236">
        <v>1718750000</v>
      </c>
      <c r="CV14" s="236">
        <v>1750000000</v>
      </c>
      <c r="CW14" s="236">
        <v>1781250000</v>
      </c>
      <c r="CX14" s="236">
        <v>1812500000</v>
      </c>
      <c r="CY14" s="236">
        <v>1843750000</v>
      </c>
      <c r="CZ14" s="236">
        <v>1875000000</v>
      </c>
      <c r="DA14" s="236">
        <v>1875000000</v>
      </c>
    </row>
    <row r="15" spans="1:105">
      <c r="A15" s="242" t="s">
        <v>1691</v>
      </c>
      <c r="B15" s="236">
        <v>0</v>
      </c>
      <c r="C15" s="236">
        <v>0</v>
      </c>
      <c r="D15" s="236">
        <v>0</v>
      </c>
      <c r="E15" s="236">
        <v>0</v>
      </c>
      <c r="F15" s="236">
        <v>0</v>
      </c>
      <c r="G15" s="236">
        <v>0</v>
      </c>
      <c r="H15" s="236">
        <v>0</v>
      </c>
      <c r="I15" s="236">
        <v>0</v>
      </c>
      <c r="J15" s="236">
        <v>0</v>
      </c>
      <c r="K15" s="236">
        <v>0</v>
      </c>
      <c r="L15" s="236">
        <v>0</v>
      </c>
      <c r="M15" s="236">
        <v>0</v>
      </c>
      <c r="N15" s="236">
        <v>0</v>
      </c>
      <c r="O15" s="236">
        <v>0</v>
      </c>
      <c r="P15" s="236">
        <v>0</v>
      </c>
      <c r="Q15" s="236">
        <v>0</v>
      </c>
      <c r="R15" s="236">
        <v>0</v>
      </c>
      <c r="S15" s="236">
        <v>0</v>
      </c>
      <c r="T15" s="236">
        <v>0</v>
      </c>
      <c r="U15" s="236">
        <v>0</v>
      </c>
      <c r="V15" s="236">
        <v>0</v>
      </c>
      <c r="W15" s="236">
        <v>0</v>
      </c>
      <c r="X15" s="236">
        <v>0</v>
      </c>
      <c r="Y15" s="236">
        <v>0</v>
      </c>
      <c r="Z15" s="236">
        <v>0</v>
      </c>
      <c r="AA15" s="236">
        <v>0</v>
      </c>
      <c r="AB15" s="236">
        <v>0</v>
      </c>
      <c r="AC15" s="236">
        <v>0</v>
      </c>
      <c r="AD15" s="236">
        <v>0</v>
      </c>
      <c r="AE15" s="236">
        <v>0</v>
      </c>
      <c r="AF15" s="236">
        <v>0</v>
      </c>
      <c r="AG15" s="236">
        <v>0</v>
      </c>
      <c r="AH15" s="236">
        <v>0</v>
      </c>
      <c r="AI15" s="236">
        <v>0</v>
      </c>
      <c r="AJ15" s="236">
        <v>0</v>
      </c>
      <c r="AK15" s="236">
        <v>0</v>
      </c>
      <c r="AL15" s="236">
        <v>0</v>
      </c>
      <c r="AM15" s="236">
        <v>0</v>
      </c>
      <c r="AN15" s="236">
        <v>0</v>
      </c>
      <c r="AO15" s="236">
        <v>-31250000</v>
      </c>
      <c r="AP15" s="236">
        <v>-31249999.999999899</v>
      </c>
      <c r="AQ15" s="236">
        <v>-31250000</v>
      </c>
      <c r="AR15" s="236">
        <v>-31250000</v>
      </c>
      <c r="AS15" s="236">
        <v>-31250000</v>
      </c>
      <c r="AT15" s="236">
        <v>-31250000</v>
      </c>
      <c r="AU15" s="236">
        <v>-31250000</v>
      </c>
      <c r="AV15" s="236">
        <v>-31250000</v>
      </c>
      <c r="AW15" s="236">
        <v>-31250000</v>
      </c>
      <c r="AX15" s="236">
        <v>-31250000</v>
      </c>
      <c r="AY15" s="236">
        <v>-31250000</v>
      </c>
      <c r="AZ15" s="236">
        <v>-31250000</v>
      </c>
      <c r="BA15" s="236">
        <v>-31250000</v>
      </c>
      <c r="BB15" s="236">
        <v>-31250000</v>
      </c>
      <c r="BC15" s="236">
        <v>-31250000</v>
      </c>
      <c r="BD15" s="236">
        <v>-31250000</v>
      </c>
      <c r="BE15" s="236">
        <v>-31250000</v>
      </c>
      <c r="BF15" s="236">
        <v>-31250000</v>
      </c>
      <c r="BG15" s="236">
        <v>-31250000</v>
      </c>
      <c r="BH15" s="236">
        <v>-31250000</v>
      </c>
      <c r="BI15" s="236">
        <v>-31250000</v>
      </c>
      <c r="BJ15" s="236">
        <v>-31250000</v>
      </c>
      <c r="BK15" s="236">
        <v>-31250000</v>
      </c>
      <c r="BL15" s="236">
        <v>-31250000</v>
      </c>
      <c r="BM15" s="236">
        <v>-31250000</v>
      </c>
      <c r="BN15" s="236">
        <v>-31250000</v>
      </c>
      <c r="BO15" s="236">
        <v>-31250000</v>
      </c>
      <c r="BP15" s="236">
        <v>-31250000</v>
      </c>
      <c r="BQ15" s="236">
        <v>-31250000</v>
      </c>
      <c r="BR15" s="236">
        <v>-31250000</v>
      </c>
      <c r="BS15" s="236">
        <v>-31250000</v>
      </c>
      <c r="BT15" s="236">
        <v>-31250000</v>
      </c>
      <c r="BU15" s="236">
        <v>-31250000</v>
      </c>
      <c r="BV15" s="236">
        <v>-31250000</v>
      </c>
      <c r="BW15" s="236">
        <v>-31250000</v>
      </c>
      <c r="BX15" s="236">
        <v>-31250000</v>
      </c>
      <c r="BY15" s="236">
        <v>-31250000</v>
      </c>
      <c r="BZ15" s="236">
        <v>-31250000</v>
      </c>
      <c r="CA15" s="236">
        <v>-31250000</v>
      </c>
      <c r="CB15" s="236">
        <v>-31250000</v>
      </c>
      <c r="CC15" s="236">
        <v>-31250000</v>
      </c>
      <c r="CD15" s="236">
        <v>-31250000</v>
      </c>
      <c r="CE15" s="236">
        <v>-31250000</v>
      </c>
      <c r="CF15" s="236">
        <v>-31250000</v>
      </c>
      <c r="CG15" s="236">
        <v>-31250000</v>
      </c>
      <c r="CH15" s="236">
        <v>-31250000</v>
      </c>
      <c r="CI15" s="236">
        <v>-31250000</v>
      </c>
      <c r="CJ15" s="236">
        <v>-31250000</v>
      </c>
      <c r="CK15" s="236">
        <v>-31250000</v>
      </c>
      <c r="CL15" s="236">
        <v>-31250000</v>
      </c>
      <c r="CM15" s="236">
        <v>-31250000</v>
      </c>
      <c r="CN15" s="236">
        <v>-31250000</v>
      </c>
      <c r="CO15" s="236">
        <v>-31250000</v>
      </c>
      <c r="CP15" s="236">
        <v>-31250000</v>
      </c>
      <c r="CQ15" s="236">
        <v>-31250000</v>
      </c>
      <c r="CR15" s="236">
        <v>-31250000</v>
      </c>
      <c r="CS15" s="236">
        <v>-31250000</v>
      </c>
      <c r="CT15" s="236">
        <v>-31250000</v>
      </c>
      <c r="CU15" s="236">
        <v>-31250000</v>
      </c>
      <c r="CV15" s="236">
        <v>-31250000</v>
      </c>
      <c r="CW15" s="236">
        <v>-31250000</v>
      </c>
      <c r="CX15" s="236">
        <v>-31250000</v>
      </c>
      <c r="CY15" s="236">
        <v>-31250000</v>
      </c>
      <c r="CZ15" s="236">
        <v>-31250000</v>
      </c>
      <c r="DA15" s="236">
        <v>-31250000</v>
      </c>
    </row>
    <row r="16" spans="1:105">
      <c r="A16" s="242" t="s">
        <v>1692</v>
      </c>
      <c r="B16" s="236">
        <v>0</v>
      </c>
      <c r="C16" s="236">
        <v>0</v>
      </c>
      <c r="D16" s="236">
        <v>0</v>
      </c>
      <c r="E16" s="236">
        <v>0</v>
      </c>
      <c r="F16" s="236">
        <v>0</v>
      </c>
      <c r="G16" s="236">
        <v>0</v>
      </c>
      <c r="H16" s="236">
        <v>0</v>
      </c>
      <c r="I16" s="236">
        <v>0</v>
      </c>
      <c r="J16" s="236">
        <v>0</v>
      </c>
      <c r="K16" s="236">
        <v>0</v>
      </c>
      <c r="L16" s="236">
        <v>0</v>
      </c>
      <c r="M16" s="236">
        <v>0</v>
      </c>
      <c r="N16" s="236">
        <v>0</v>
      </c>
      <c r="O16" s="236">
        <v>0</v>
      </c>
      <c r="P16" s="236">
        <v>0</v>
      </c>
      <c r="Q16" s="236">
        <v>0</v>
      </c>
      <c r="R16" s="236">
        <v>0</v>
      </c>
      <c r="S16" s="236">
        <v>0</v>
      </c>
      <c r="T16" s="236">
        <v>0</v>
      </c>
      <c r="U16" s="236">
        <v>0</v>
      </c>
      <c r="V16" s="236">
        <v>0</v>
      </c>
      <c r="W16" s="236">
        <v>0</v>
      </c>
      <c r="X16" s="236">
        <v>0</v>
      </c>
      <c r="Y16" s="236">
        <v>0</v>
      </c>
      <c r="Z16" s="236">
        <v>0</v>
      </c>
      <c r="AA16" s="236">
        <v>0</v>
      </c>
      <c r="AB16" s="236">
        <v>0</v>
      </c>
      <c r="AC16" s="236">
        <v>0</v>
      </c>
      <c r="AD16" s="236">
        <v>0</v>
      </c>
      <c r="AE16" s="236">
        <v>0</v>
      </c>
      <c r="AF16" s="236">
        <v>0</v>
      </c>
      <c r="AG16" s="236">
        <v>0</v>
      </c>
      <c r="AH16" s="236">
        <v>0</v>
      </c>
      <c r="AI16" s="236">
        <v>0</v>
      </c>
      <c r="AJ16" s="236">
        <v>0</v>
      </c>
      <c r="AK16" s="236">
        <v>0</v>
      </c>
      <c r="AL16" s="236">
        <v>0</v>
      </c>
      <c r="AM16" s="236">
        <v>0</v>
      </c>
      <c r="AN16" s="236">
        <v>0</v>
      </c>
      <c r="AO16" s="236">
        <v>0</v>
      </c>
      <c r="AP16" s="236">
        <v>0</v>
      </c>
      <c r="AQ16" s="236">
        <v>0</v>
      </c>
      <c r="AR16" s="236">
        <v>0</v>
      </c>
      <c r="AS16" s="236">
        <v>0</v>
      </c>
      <c r="AT16" s="236">
        <v>0</v>
      </c>
      <c r="AU16" s="236">
        <v>0</v>
      </c>
      <c r="AV16" s="236">
        <v>0</v>
      </c>
      <c r="AW16" s="236">
        <v>0</v>
      </c>
      <c r="AX16" s="236">
        <v>0</v>
      </c>
      <c r="AY16" s="236">
        <v>0</v>
      </c>
      <c r="AZ16" s="236">
        <v>0</v>
      </c>
      <c r="BA16" s="236">
        <v>0</v>
      </c>
      <c r="BB16" s="236">
        <v>0</v>
      </c>
      <c r="BC16" s="236">
        <v>0</v>
      </c>
      <c r="BD16" s="236">
        <v>0</v>
      </c>
      <c r="BE16" s="236">
        <v>0</v>
      </c>
      <c r="BF16" s="236">
        <v>0</v>
      </c>
      <c r="BG16" s="236">
        <v>0</v>
      </c>
      <c r="BH16" s="236">
        <v>0</v>
      </c>
      <c r="BI16" s="236">
        <v>0</v>
      </c>
      <c r="BJ16" s="236">
        <v>0</v>
      </c>
      <c r="BK16" s="236">
        <v>0</v>
      </c>
      <c r="BL16" s="236">
        <v>0</v>
      </c>
      <c r="BM16" s="236">
        <v>0</v>
      </c>
      <c r="BN16" s="236">
        <v>0</v>
      </c>
      <c r="BO16" s="236">
        <v>0</v>
      </c>
      <c r="BP16" s="236">
        <v>0</v>
      </c>
      <c r="BQ16" s="236">
        <v>0</v>
      </c>
      <c r="BR16" s="236">
        <v>0</v>
      </c>
      <c r="BS16" s="236">
        <v>0</v>
      </c>
      <c r="BT16" s="236">
        <v>0</v>
      </c>
      <c r="BU16" s="236">
        <v>0</v>
      </c>
      <c r="BV16" s="236">
        <v>0</v>
      </c>
      <c r="BW16" s="236">
        <v>0</v>
      </c>
      <c r="BX16" s="236">
        <v>0</v>
      </c>
      <c r="BY16" s="236">
        <v>0</v>
      </c>
      <c r="BZ16" s="236">
        <v>0</v>
      </c>
      <c r="CA16" s="236">
        <v>0</v>
      </c>
      <c r="CB16" s="236">
        <v>0</v>
      </c>
      <c r="CC16" s="236">
        <v>0</v>
      </c>
      <c r="CD16" s="236">
        <v>0</v>
      </c>
      <c r="CE16" s="236">
        <v>0</v>
      </c>
      <c r="CF16" s="236">
        <v>0</v>
      </c>
      <c r="CG16" s="236">
        <v>0</v>
      </c>
      <c r="CH16" s="236">
        <v>0</v>
      </c>
      <c r="CI16" s="236">
        <v>0</v>
      </c>
      <c r="CJ16" s="236">
        <v>0</v>
      </c>
      <c r="CK16" s="236">
        <v>0</v>
      </c>
      <c r="CL16" s="236">
        <v>0</v>
      </c>
      <c r="CM16" s="236">
        <v>0</v>
      </c>
      <c r="CN16" s="236">
        <v>0</v>
      </c>
      <c r="CO16" s="236">
        <v>0</v>
      </c>
      <c r="CP16" s="236">
        <v>0</v>
      </c>
      <c r="CQ16" s="236">
        <v>0</v>
      </c>
      <c r="CR16" s="236">
        <v>0</v>
      </c>
      <c r="CS16" s="236">
        <v>0</v>
      </c>
      <c r="CT16" s="236">
        <v>0</v>
      </c>
      <c r="CU16" s="236">
        <v>0</v>
      </c>
      <c r="CV16" s="236">
        <v>0</v>
      </c>
      <c r="CW16" s="236">
        <v>0</v>
      </c>
      <c r="CX16" s="236">
        <v>0</v>
      </c>
      <c r="CY16" s="236">
        <v>0</v>
      </c>
      <c r="CZ16" s="236">
        <v>0</v>
      </c>
      <c r="DA16" s="236">
        <v>0</v>
      </c>
    </row>
    <row r="17" spans="1:105">
      <c r="A17" s="242" t="s">
        <v>1693</v>
      </c>
      <c r="B17" s="236">
        <v>0</v>
      </c>
      <c r="C17" s="236">
        <v>0</v>
      </c>
      <c r="D17" s="236">
        <v>0</v>
      </c>
      <c r="E17" s="236">
        <v>0</v>
      </c>
      <c r="F17" s="236">
        <v>0</v>
      </c>
      <c r="G17" s="236">
        <v>0</v>
      </c>
      <c r="H17" s="236">
        <v>0</v>
      </c>
      <c r="I17" s="236">
        <v>0</v>
      </c>
      <c r="J17" s="236">
        <v>0</v>
      </c>
      <c r="K17" s="236">
        <v>0</v>
      </c>
      <c r="L17" s="236">
        <v>0</v>
      </c>
      <c r="M17" s="236">
        <v>0</v>
      </c>
      <c r="N17" s="236">
        <v>0</v>
      </c>
      <c r="O17" s="236">
        <v>0</v>
      </c>
      <c r="P17" s="236">
        <v>0</v>
      </c>
      <c r="Q17" s="236">
        <v>0</v>
      </c>
      <c r="R17" s="236">
        <v>0</v>
      </c>
      <c r="S17" s="236">
        <v>0</v>
      </c>
      <c r="T17" s="236">
        <v>0</v>
      </c>
      <c r="U17" s="236">
        <v>0</v>
      </c>
      <c r="V17" s="236">
        <v>0</v>
      </c>
      <c r="W17" s="236">
        <v>0</v>
      </c>
      <c r="X17" s="236">
        <v>0</v>
      </c>
      <c r="Y17" s="236">
        <v>0</v>
      </c>
      <c r="Z17" s="236">
        <v>0</v>
      </c>
      <c r="AA17" s="236">
        <v>0</v>
      </c>
      <c r="AB17" s="236">
        <v>0</v>
      </c>
      <c r="AC17" s="236">
        <v>0</v>
      </c>
      <c r="AD17" s="236">
        <v>0</v>
      </c>
      <c r="AE17" s="236">
        <v>0</v>
      </c>
      <c r="AF17" s="236">
        <v>0</v>
      </c>
      <c r="AG17" s="236">
        <v>0</v>
      </c>
      <c r="AH17" s="236">
        <v>0</v>
      </c>
      <c r="AI17" s="236">
        <v>0</v>
      </c>
      <c r="AJ17" s="236">
        <v>0</v>
      </c>
      <c r="AK17" s="236">
        <v>0</v>
      </c>
      <c r="AL17" s="236">
        <v>0</v>
      </c>
      <c r="AM17" s="236">
        <v>0</v>
      </c>
      <c r="AN17" s="236">
        <v>0</v>
      </c>
      <c r="AO17" s="236">
        <v>-31250000</v>
      </c>
      <c r="AP17" s="236">
        <v>-31249999.999999899</v>
      </c>
      <c r="AQ17" s="236">
        <v>-31250000</v>
      </c>
      <c r="AR17" s="236">
        <v>-31250000</v>
      </c>
      <c r="AS17" s="236">
        <v>-31250000</v>
      </c>
      <c r="AT17" s="236">
        <v>-31250000</v>
      </c>
      <c r="AU17" s="236">
        <v>-31250000</v>
      </c>
      <c r="AV17" s="236">
        <v>-31250000</v>
      </c>
      <c r="AW17" s="236">
        <v>-31250000</v>
      </c>
      <c r="AX17" s="236">
        <v>-31250000</v>
      </c>
      <c r="AY17" s="236">
        <v>-31250000</v>
      </c>
      <c r="AZ17" s="236">
        <v>-31250000</v>
      </c>
      <c r="BA17" s="236">
        <v>-375000000</v>
      </c>
      <c r="BB17" s="236">
        <v>-31250000</v>
      </c>
      <c r="BC17" s="236">
        <v>-31250000</v>
      </c>
      <c r="BD17" s="236">
        <v>-31250000</v>
      </c>
      <c r="BE17" s="236">
        <v>-31250000</v>
      </c>
      <c r="BF17" s="236">
        <v>-31250000</v>
      </c>
      <c r="BG17" s="236">
        <v>-31250000</v>
      </c>
      <c r="BH17" s="236">
        <v>-31250000</v>
      </c>
      <c r="BI17" s="236">
        <v>-31250000</v>
      </c>
      <c r="BJ17" s="236">
        <v>-31250000</v>
      </c>
      <c r="BK17" s="236">
        <v>-31250000</v>
      </c>
      <c r="BL17" s="236">
        <v>-31250000</v>
      </c>
      <c r="BM17" s="236">
        <v>-31250000</v>
      </c>
      <c r="BN17" s="236">
        <v>-375000000</v>
      </c>
      <c r="BO17" s="236">
        <v>-31250000</v>
      </c>
      <c r="BP17" s="236">
        <v>-31250000</v>
      </c>
      <c r="BQ17" s="236">
        <v>-31250000</v>
      </c>
      <c r="BR17" s="236">
        <v>-31250000</v>
      </c>
      <c r="BS17" s="236">
        <v>-31250000</v>
      </c>
      <c r="BT17" s="236">
        <v>-31250000</v>
      </c>
      <c r="BU17" s="236">
        <v>-31250000</v>
      </c>
      <c r="BV17" s="236">
        <v>-31250000</v>
      </c>
      <c r="BW17" s="236">
        <v>-31250000</v>
      </c>
      <c r="BX17" s="236">
        <v>-31250000</v>
      </c>
      <c r="BY17" s="236">
        <v>-31250000</v>
      </c>
      <c r="BZ17" s="236">
        <v>-31250000</v>
      </c>
      <c r="CA17" s="236">
        <v>-375000000</v>
      </c>
      <c r="CB17" s="236">
        <v>-31250000</v>
      </c>
      <c r="CC17" s="236">
        <v>-31250000</v>
      </c>
      <c r="CD17" s="236">
        <v>-31250000</v>
      </c>
      <c r="CE17" s="236">
        <v>-31250000</v>
      </c>
      <c r="CF17" s="236">
        <v>-31250000</v>
      </c>
      <c r="CG17" s="236">
        <v>-31250000</v>
      </c>
      <c r="CH17" s="236">
        <v>-31250000</v>
      </c>
      <c r="CI17" s="236">
        <v>-31250000</v>
      </c>
      <c r="CJ17" s="236">
        <v>-31250000</v>
      </c>
      <c r="CK17" s="236">
        <v>-31250000</v>
      </c>
      <c r="CL17" s="236">
        <v>-31250000</v>
      </c>
      <c r="CM17" s="236">
        <v>-31250000</v>
      </c>
      <c r="CN17" s="236">
        <v>-375000000</v>
      </c>
      <c r="CO17" s="236">
        <v>-31250000</v>
      </c>
      <c r="CP17" s="236">
        <v>-31250000</v>
      </c>
      <c r="CQ17" s="236">
        <v>-31250000</v>
      </c>
      <c r="CR17" s="236">
        <v>-31250000</v>
      </c>
      <c r="CS17" s="236">
        <v>-31250000</v>
      </c>
      <c r="CT17" s="236">
        <v>-31250000</v>
      </c>
      <c r="CU17" s="236">
        <v>-31250000</v>
      </c>
      <c r="CV17" s="236">
        <v>-31250000</v>
      </c>
      <c r="CW17" s="236">
        <v>-31250000</v>
      </c>
      <c r="CX17" s="236">
        <v>-31250000</v>
      </c>
      <c r="CY17" s="236">
        <v>-31250000</v>
      </c>
      <c r="CZ17" s="236">
        <v>-31250000</v>
      </c>
      <c r="DA17" s="236">
        <v>-375000000</v>
      </c>
    </row>
    <row r="19" spans="1:105">
      <c r="A19" s="245" t="s">
        <v>1694</v>
      </c>
    </row>
    <row r="20" spans="1:105">
      <c r="A20" s="242" t="s">
        <v>1695</v>
      </c>
      <c r="B20" s="236">
        <v>0</v>
      </c>
      <c r="C20" s="236">
        <v>0</v>
      </c>
      <c r="D20" s="236">
        <v>0</v>
      </c>
      <c r="E20" s="236">
        <v>0</v>
      </c>
      <c r="F20" s="236">
        <v>0</v>
      </c>
      <c r="G20" s="236">
        <v>0</v>
      </c>
      <c r="H20" s="236">
        <v>0</v>
      </c>
      <c r="I20" s="236">
        <v>0</v>
      </c>
      <c r="J20" s="236">
        <v>0</v>
      </c>
      <c r="K20" s="236">
        <v>0</v>
      </c>
      <c r="L20" s="236">
        <v>0</v>
      </c>
      <c r="M20" s="236">
        <v>0</v>
      </c>
      <c r="N20" s="236">
        <v>0</v>
      </c>
      <c r="O20" s="236">
        <v>0</v>
      </c>
      <c r="P20" s="236">
        <v>0</v>
      </c>
      <c r="Q20" s="236">
        <v>0</v>
      </c>
      <c r="R20" s="236">
        <v>0</v>
      </c>
      <c r="S20" s="236">
        <v>0</v>
      </c>
      <c r="T20" s="236">
        <v>0</v>
      </c>
      <c r="U20" s="236">
        <v>0</v>
      </c>
      <c r="V20" s="236">
        <v>0</v>
      </c>
      <c r="W20" s="236">
        <v>0</v>
      </c>
      <c r="X20" s="236">
        <v>0</v>
      </c>
      <c r="Y20" s="236">
        <v>0</v>
      </c>
      <c r="Z20" s="236">
        <v>0</v>
      </c>
      <c r="AA20" s="236">
        <v>0</v>
      </c>
      <c r="AB20" s="236">
        <v>0</v>
      </c>
      <c r="AC20" s="236">
        <v>0</v>
      </c>
      <c r="AD20" s="236">
        <v>0</v>
      </c>
      <c r="AE20" s="236">
        <v>0</v>
      </c>
      <c r="AF20" s="236">
        <v>0</v>
      </c>
      <c r="AG20" s="236">
        <v>0</v>
      </c>
      <c r="AH20" s="236">
        <v>0</v>
      </c>
      <c r="AI20" s="236">
        <v>0</v>
      </c>
      <c r="AJ20" s="236">
        <v>0</v>
      </c>
      <c r="AK20" s="236">
        <v>0</v>
      </c>
      <c r="AL20" s="236">
        <v>0</v>
      </c>
      <c r="AM20" s="236">
        <v>0</v>
      </c>
      <c r="AN20" s="236">
        <v>0</v>
      </c>
      <c r="AO20" s="236">
        <v>0</v>
      </c>
      <c r="AP20" s="236">
        <v>0</v>
      </c>
      <c r="AQ20" s="236">
        <v>0</v>
      </c>
      <c r="AR20" s="236">
        <v>0</v>
      </c>
      <c r="AS20" s="236">
        <v>0</v>
      </c>
      <c r="AT20" s="236">
        <v>0</v>
      </c>
      <c r="AU20" s="236">
        <v>0</v>
      </c>
      <c r="AV20" s="236">
        <v>0</v>
      </c>
      <c r="AW20" s="236">
        <v>0</v>
      </c>
      <c r="AX20" s="236">
        <v>0</v>
      </c>
      <c r="AY20" s="236">
        <v>0</v>
      </c>
      <c r="AZ20" s="236">
        <v>0</v>
      </c>
      <c r="BA20" s="236">
        <v>0</v>
      </c>
      <c r="BB20" s="236">
        <v>0</v>
      </c>
      <c r="BC20" s="236">
        <v>0</v>
      </c>
      <c r="BD20" s="236">
        <v>0</v>
      </c>
      <c r="BE20" s="236">
        <v>0</v>
      </c>
      <c r="BF20" s="236">
        <v>0</v>
      </c>
      <c r="BG20" s="236">
        <v>0</v>
      </c>
      <c r="BH20" s="236">
        <v>0</v>
      </c>
      <c r="BI20" s="236">
        <v>0</v>
      </c>
      <c r="BJ20" s="236">
        <v>0</v>
      </c>
      <c r="BK20" s="236">
        <v>0</v>
      </c>
      <c r="BL20" s="236">
        <v>0</v>
      </c>
      <c r="BM20" s="236">
        <v>0</v>
      </c>
      <c r="BN20" s="236">
        <v>0</v>
      </c>
      <c r="BO20" s="236">
        <v>0</v>
      </c>
      <c r="BP20" s="236">
        <v>0</v>
      </c>
      <c r="BQ20" s="236">
        <v>0</v>
      </c>
      <c r="BR20" s="236">
        <v>0</v>
      </c>
      <c r="BS20" s="236">
        <v>0</v>
      </c>
      <c r="BT20" s="236">
        <v>0</v>
      </c>
      <c r="BU20" s="236">
        <v>0</v>
      </c>
      <c r="BV20" s="236">
        <v>0</v>
      </c>
      <c r="BW20" s="236">
        <v>0</v>
      </c>
      <c r="BX20" s="236">
        <v>0</v>
      </c>
      <c r="BY20" s="236">
        <v>0</v>
      </c>
      <c r="BZ20" s="236">
        <v>0</v>
      </c>
      <c r="CA20" s="236">
        <v>0</v>
      </c>
      <c r="CB20" s="236">
        <v>0</v>
      </c>
      <c r="CC20" s="236">
        <v>0</v>
      </c>
      <c r="CD20" s="236">
        <v>0</v>
      </c>
      <c r="CE20" s="236">
        <v>0</v>
      </c>
      <c r="CF20" s="236">
        <v>0</v>
      </c>
      <c r="CG20" s="236">
        <v>0</v>
      </c>
      <c r="CH20" s="236">
        <v>0</v>
      </c>
      <c r="CI20" s="236">
        <v>0</v>
      </c>
      <c r="CJ20" s="236">
        <v>0</v>
      </c>
      <c r="CK20" s="236">
        <v>0</v>
      </c>
      <c r="CL20" s="236">
        <v>0</v>
      </c>
      <c r="CM20" s="236">
        <v>0</v>
      </c>
      <c r="CN20" s="236">
        <v>0</v>
      </c>
      <c r="CO20" s="236">
        <v>0</v>
      </c>
      <c r="CP20" s="236">
        <v>0</v>
      </c>
      <c r="CQ20" s="236">
        <v>0</v>
      </c>
      <c r="CR20" s="236">
        <v>0</v>
      </c>
      <c r="CS20" s="236">
        <v>0</v>
      </c>
      <c r="CT20" s="236">
        <v>0</v>
      </c>
      <c r="CU20" s="236">
        <v>0</v>
      </c>
      <c r="CV20" s="236">
        <v>0</v>
      </c>
      <c r="CW20" s="236">
        <v>0</v>
      </c>
      <c r="CX20" s="236">
        <v>0</v>
      </c>
      <c r="CY20" s="236">
        <v>0</v>
      </c>
      <c r="CZ20" s="236">
        <v>0</v>
      </c>
      <c r="DA20" s="236">
        <v>0</v>
      </c>
    </row>
    <row r="21" spans="1:105">
      <c r="A21" s="242" t="s">
        <v>1696</v>
      </c>
      <c r="B21" s="236">
        <v>0</v>
      </c>
      <c r="C21" s="236">
        <v>0</v>
      </c>
      <c r="D21" s="236">
        <v>0</v>
      </c>
      <c r="E21" s="236">
        <v>0</v>
      </c>
      <c r="F21" s="236">
        <v>0</v>
      </c>
      <c r="G21" s="236">
        <v>0</v>
      </c>
      <c r="H21" s="236">
        <v>0</v>
      </c>
      <c r="I21" s="236">
        <v>0</v>
      </c>
      <c r="J21" s="236">
        <v>0</v>
      </c>
      <c r="K21" s="236">
        <v>0</v>
      </c>
      <c r="L21" s="236">
        <v>0</v>
      </c>
      <c r="M21" s="236">
        <v>0</v>
      </c>
      <c r="N21" s="236">
        <v>0</v>
      </c>
      <c r="O21" s="236">
        <v>0</v>
      </c>
      <c r="P21" s="236">
        <v>0</v>
      </c>
      <c r="Q21" s="236">
        <v>0</v>
      </c>
      <c r="R21" s="236">
        <v>0</v>
      </c>
      <c r="S21" s="236">
        <v>0</v>
      </c>
      <c r="T21" s="236">
        <v>0</v>
      </c>
      <c r="U21" s="236">
        <v>0</v>
      </c>
      <c r="V21" s="236">
        <v>0</v>
      </c>
      <c r="W21" s="236">
        <v>0</v>
      </c>
      <c r="X21" s="236">
        <v>0</v>
      </c>
      <c r="Y21" s="236">
        <v>0</v>
      </c>
      <c r="Z21" s="236">
        <v>0</v>
      </c>
      <c r="AA21" s="236">
        <v>0</v>
      </c>
      <c r="AB21" s="236">
        <v>0</v>
      </c>
      <c r="AC21" s="236">
        <v>0</v>
      </c>
      <c r="AD21" s="236">
        <v>0</v>
      </c>
      <c r="AE21" s="236">
        <v>0</v>
      </c>
      <c r="AF21" s="236">
        <v>0</v>
      </c>
      <c r="AG21" s="236">
        <v>0</v>
      </c>
      <c r="AH21" s="236">
        <v>0</v>
      </c>
      <c r="AI21" s="236">
        <v>0</v>
      </c>
      <c r="AJ21" s="236">
        <v>0</v>
      </c>
      <c r="AK21" s="236">
        <v>0</v>
      </c>
      <c r="AL21" s="236">
        <v>0</v>
      </c>
      <c r="AM21" s="236">
        <v>0</v>
      </c>
      <c r="AN21" s="236">
        <v>0</v>
      </c>
      <c r="AO21" s="236">
        <v>0</v>
      </c>
      <c r="AP21" s="236">
        <v>0</v>
      </c>
      <c r="AQ21" s="236">
        <v>0</v>
      </c>
      <c r="AR21" s="236">
        <v>0</v>
      </c>
      <c r="AS21" s="236">
        <v>0</v>
      </c>
      <c r="AT21" s="236">
        <v>0</v>
      </c>
      <c r="AU21" s="236">
        <v>0</v>
      </c>
      <c r="AV21" s="236">
        <v>0</v>
      </c>
      <c r="AW21" s="236">
        <v>0</v>
      </c>
      <c r="AX21" s="236">
        <v>0</v>
      </c>
      <c r="AY21" s="236">
        <v>0</v>
      </c>
      <c r="AZ21" s="236">
        <v>0</v>
      </c>
      <c r="BA21" s="236">
        <v>0</v>
      </c>
      <c r="BB21" s="236">
        <v>0</v>
      </c>
      <c r="BC21" s="236">
        <v>0</v>
      </c>
      <c r="BD21" s="236">
        <v>0</v>
      </c>
      <c r="BE21" s="236">
        <v>0</v>
      </c>
      <c r="BF21" s="236">
        <v>0</v>
      </c>
      <c r="BG21" s="236">
        <v>0</v>
      </c>
      <c r="BH21" s="236">
        <v>0</v>
      </c>
      <c r="BI21" s="236">
        <v>0</v>
      </c>
      <c r="BJ21" s="236">
        <v>0</v>
      </c>
      <c r="BK21" s="236">
        <v>0</v>
      </c>
      <c r="BL21" s="236">
        <v>0</v>
      </c>
      <c r="BM21" s="236">
        <v>0</v>
      </c>
      <c r="BN21" s="236">
        <v>0</v>
      </c>
      <c r="BO21" s="236">
        <v>0</v>
      </c>
      <c r="BP21" s="236">
        <v>0</v>
      </c>
      <c r="BQ21" s="236">
        <v>0</v>
      </c>
      <c r="BR21" s="236">
        <v>0</v>
      </c>
      <c r="BS21" s="236">
        <v>0</v>
      </c>
      <c r="BT21" s="236">
        <v>0</v>
      </c>
      <c r="BU21" s="236">
        <v>0</v>
      </c>
      <c r="BV21" s="236">
        <v>0</v>
      </c>
      <c r="BW21" s="236">
        <v>0</v>
      </c>
      <c r="BX21" s="236">
        <v>0</v>
      </c>
      <c r="BY21" s="236">
        <v>0</v>
      </c>
      <c r="BZ21" s="236">
        <v>0</v>
      </c>
      <c r="CA21" s="236">
        <v>0</v>
      </c>
      <c r="CB21" s="236">
        <v>0</v>
      </c>
      <c r="CC21" s="236">
        <v>0</v>
      </c>
      <c r="CD21" s="236">
        <v>0</v>
      </c>
      <c r="CE21" s="236">
        <v>0</v>
      </c>
      <c r="CF21" s="236">
        <v>0</v>
      </c>
      <c r="CG21" s="236">
        <v>0</v>
      </c>
      <c r="CH21" s="236">
        <v>0</v>
      </c>
      <c r="CI21" s="236">
        <v>0</v>
      </c>
      <c r="CJ21" s="236">
        <v>0</v>
      </c>
      <c r="CK21" s="236">
        <v>0</v>
      </c>
      <c r="CL21" s="236">
        <v>0</v>
      </c>
      <c r="CM21" s="236">
        <v>0</v>
      </c>
      <c r="CN21" s="236">
        <v>0</v>
      </c>
      <c r="CO21" s="236">
        <v>0</v>
      </c>
      <c r="CP21" s="236">
        <v>0</v>
      </c>
      <c r="CQ21" s="236">
        <v>0</v>
      </c>
      <c r="CR21" s="236">
        <v>0</v>
      </c>
      <c r="CS21" s="236">
        <v>0</v>
      </c>
      <c r="CT21" s="236">
        <v>0</v>
      </c>
      <c r="CU21" s="236">
        <v>0</v>
      </c>
      <c r="CV21" s="236">
        <v>0</v>
      </c>
      <c r="CW21" s="236">
        <v>0</v>
      </c>
      <c r="CX21" s="236">
        <v>0</v>
      </c>
      <c r="CY21" s="236">
        <v>0</v>
      </c>
      <c r="CZ21" s="236">
        <v>0</v>
      </c>
      <c r="DA21" s="236">
        <v>0</v>
      </c>
    </row>
    <row r="22" spans="1:105">
      <c r="A22" s="242" t="s">
        <v>1698</v>
      </c>
      <c r="B22" s="236">
        <v>0</v>
      </c>
      <c r="C22" s="236">
        <v>0</v>
      </c>
      <c r="D22" s="236">
        <v>0</v>
      </c>
      <c r="E22" s="236">
        <v>0</v>
      </c>
      <c r="F22" s="236">
        <v>0</v>
      </c>
      <c r="G22" s="236">
        <v>0</v>
      </c>
      <c r="H22" s="236">
        <v>0</v>
      </c>
      <c r="I22" s="236">
        <v>0</v>
      </c>
      <c r="J22" s="236">
        <v>0</v>
      </c>
      <c r="K22" s="236">
        <v>0</v>
      </c>
      <c r="L22" s="236">
        <v>0</v>
      </c>
      <c r="M22" s="236">
        <v>0</v>
      </c>
      <c r="N22" s="236">
        <v>0</v>
      </c>
      <c r="O22" s="236">
        <v>0</v>
      </c>
      <c r="P22" s="236">
        <v>0</v>
      </c>
      <c r="Q22" s="236">
        <v>0</v>
      </c>
      <c r="R22" s="236">
        <v>0</v>
      </c>
      <c r="S22" s="236">
        <v>0</v>
      </c>
      <c r="T22" s="236">
        <v>0</v>
      </c>
      <c r="U22" s="236">
        <v>0</v>
      </c>
      <c r="V22" s="236">
        <v>0</v>
      </c>
      <c r="W22" s="236">
        <v>0</v>
      </c>
      <c r="X22" s="236">
        <v>0</v>
      </c>
      <c r="Y22" s="236">
        <v>0</v>
      </c>
      <c r="Z22" s="236">
        <v>0</v>
      </c>
      <c r="AA22" s="236">
        <v>0</v>
      </c>
      <c r="AB22" s="236">
        <v>0</v>
      </c>
      <c r="AC22" s="236">
        <v>0</v>
      </c>
      <c r="AD22" s="236">
        <v>0</v>
      </c>
      <c r="AE22" s="236">
        <v>0</v>
      </c>
      <c r="AF22" s="236">
        <v>0</v>
      </c>
      <c r="AG22" s="236">
        <v>0</v>
      </c>
      <c r="AH22" s="236">
        <v>0</v>
      </c>
      <c r="AI22" s="236">
        <v>0</v>
      </c>
      <c r="AJ22" s="236">
        <v>0</v>
      </c>
      <c r="AK22" s="236">
        <v>0</v>
      </c>
      <c r="AL22" s="236">
        <v>0</v>
      </c>
      <c r="AM22" s="236">
        <v>0</v>
      </c>
      <c r="AN22" s="236">
        <v>0</v>
      </c>
      <c r="AO22" s="236">
        <v>0</v>
      </c>
      <c r="AP22" s="236">
        <v>0</v>
      </c>
      <c r="AQ22" s="236">
        <v>0</v>
      </c>
      <c r="AR22" s="236">
        <v>0</v>
      </c>
      <c r="AS22" s="236">
        <v>0</v>
      </c>
      <c r="AT22" s="236">
        <v>0</v>
      </c>
      <c r="AU22" s="236">
        <v>0</v>
      </c>
      <c r="AV22" s="236">
        <v>0</v>
      </c>
      <c r="AW22" s="236">
        <v>0</v>
      </c>
      <c r="AX22" s="236">
        <v>0</v>
      </c>
      <c r="AY22" s="236">
        <v>0</v>
      </c>
      <c r="AZ22" s="236">
        <v>0</v>
      </c>
      <c r="BA22" s="236">
        <v>0</v>
      </c>
      <c r="BB22" s="236">
        <v>0</v>
      </c>
      <c r="BC22" s="236">
        <v>0</v>
      </c>
      <c r="BD22" s="236">
        <v>0</v>
      </c>
      <c r="BE22" s="236">
        <v>0</v>
      </c>
      <c r="BF22" s="236">
        <v>0</v>
      </c>
      <c r="BG22" s="236">
        <v>0</v>
      </c>
      <c r="BH22" s="236">
        <v>0</v>
      </c>
      <c r="BI22" s="236">
        <v>0</v>
      </c>
      <c r="BJ22" s="236">
        <v>0</v>
      </c>
      <c r="BK22" s="236">
        <v>0</v>
      </c>
      <c r="BL22" s="236">
        <v>0</v>
      </c>
      <c r="BM22" s="236">
        <v>0</v>
      </c>
      <c r="BN22" s="236">
        <v>0</v>
      </c>
      <c r="BO22" s="236">
        <v>0</v>
      </c>
      <c r="BP22" s="236">
        <v>0</v>
      </c>
      <c r="BQ22" s="236">
        <v>0</v>
      </c>
      <c r="BR22" s="236">
        <v>0</v>
      </c>
      <c r="BS22" s="236">
        <v>0</v>
      </c>
      <c r="BT22" s="236">
        <v>0</v>
      </c>
      <c r="BU22" s="236">
        <v>0</v>
      </c>
      <c r="BV22" s="236">
        <v>0</v>
      </c>
      <c r="BW22" s="236">
        <v>0</v>
      </c>
      <c r="BX22" s="236">
        <v>0</v>
      </c>
      <c r="BY22" s="236">
        <v>0</v>
      </c>
      <c r="BZ22" s="236">
        <v>0</v>
      </c>
      <c r="CA22" s="236">
        <v>0</v>
      </c>
      <c r="CB22" s="236">
        <v>0</v>
      </c>
      <c r="CC22" s="236">
        <v>0</v>
      </c>
      <c r="CD22" s="236">
        <v>0</v>
      </c>
      <c r="CE22" s="236">
        <v>0</v>
      </c>
      <c r="CF22" s="236">
        <v>0</v>
      </c>
      <c r="CG22" s="236">
        <v>0</v>
      </c>
      <c r="CH22" s="236">
        <v>0</v>
      </c>
      <c r="CI22" s="236">
        <v>0</v>
      </c>
      <c r="CJ22" s="236">
        <v>0</v>
      </c>
      <c r="CK22" s="236">
        <v>0</v>
      </c>
      <c r="CL22" s="236">
        <v>0</v>
      </c>
      <c r="CM22" s="236">
        <v>0</v>
      </c>
      <c r="CN22" s="236">
        <v>0</v>
      </c>
      <c r="CO22" s="236">
        <v>0</v>
      </c>
      <c r="CP22" s="236">
        <v>0</v>
      </c>
      <c r="CQ22" s="236">
        <v>0</v>
      </c>
      <c r="CR22" s="236">
        <v>0</v>
      </c>
      <c r="CS22" s="236">
        <v>0</v>
      </c>
      <c r="CT22" s="236">
        <v>0</v>
      </c>
      <c r="CU22" s="236">
        <v>0</v>
      </c>
      <c r="CV22" s="236">
        <v>0</v>
      </c>
      <c r="CW22" s="236">
        <v>0</v>
      </c>
      <c r="CX22" s="236">
        <v>0</v>
      </c>
      <c r="CY22" s="236">
        <v>0</v>
      </c>
      <c r="CZ22" s="236">
        <v>0</v>
      </c>
      <c r="DA22" s="236">
        <v>0</v>
      </c>
    </row>
    <row r="24" spans="1:105">
      <c r="A24" s="245" t="s">
        <v>1699</v>
      </c>
    </row>
    <row r="25" spans="1:105">
      <c r="A25" s="242" t="s">
        <v>1700</v>
      </c>
      <c r="B25" s="236">
        <v>0</v>
      </c>
      <c r="C25" s="236">
        <v>0</v>
      </c>
      <c r="D25" s="236">
        <v>0</v>
      </c>
      <c r="E25" s="236">
        <v>0</v>
      </c>
      <c r="F25" s="236">
        <v>0</v>
      </c>
      <c r="G25" s="236">
        <v>0</v>
      </c>
      <c r="H25" s="236">
        <v>0</v>
      </c>
      <c r="I25" s="236">
        <v>0</v>
      </c>
      <c r="J25" s="236">
        <v>0</v>
      </c>
      <c r="K25" s="236">
        <v>0</v>
      </c>
      <c r="L25" s="236">
        <v>0</v>
      </c>
      <c r="M25" s="236">
        <v>0</v>
      </c>
      <c r="N25" s="236">
        <v>0</v>
      </c>
      <c r="O25" s="236">
        <v>0</v>
      </c>
      <c r="P25" s="236">
        <v>0</v>
      </c>
      <c r="Q25" s="236">
        <v>0</v>
      </c>
      <c r="R25" s="236">
        <v>0</v>
      </c>
      <c r="S25" s="236">
        <v>0</v>
      </c>
      <c r="T25" s="236">
        <v>0</v>
      </c>
      <c r="U25" s="236">
        <v>0</v>
      </c>
      <c r="V25" s="236">
        <v>0</v>
      </c>
      <c r="W25" s="236">
        <v>0</v>
      </c>
      <c r="X25" s="236">
        <v>0</v>
      </c>
      <c r="Y25" s="236">
        <v>0</v>
      </c>
      <c r="Z25" s="236">
        <v>0</v>
      </c>
      <c r="AA25" s="236">
        <v>0</v>
      </c>
      <c r="AB25" s="236">
        <v>0</v>
      </c>
      <c r="AC25" s="236">
        <v>0</v>
      </c>
      <c r="AD25" s="236">
        <v>0</v>
      </c>
      <c r="AE25" s="236">
        <v>0</v>
      </c>
      <c r="AF25" s="236">
        <v>0</v>
      </c>
      <c r="AG25" s="236">
        <v>0</v>
      </c>
      <c r="AH25" s="236">
        <v>0</v>
      </c>
      <c r="AI25" s="236">
        <v>0</v>
      </c>
      <c r="AJ25" s="236">
        <v>0</v>
      </c>
      <c r="AK25" s="236">
        <v>0</v>
      </c>
      <c r="AL25" s="236">
        <v>0</v>
      </c>
      <c r="AM25" s="236">
        <v>0</v>
      </c>
      <c r="AN25" s="236">
        <v>0</v>
      </c>
      <c r="AO25" s="236">
        <v>0</v>
      </c>
      <c r="AP25" s="236">
        <v>0</v>
      </c>
      <c r="AQ25" s="236">
        <v>0</v>
      </c>
      <c r="AR25" s="236">
        <v>0</v>
      </c>
      <c r="AS25" s="236">
        <v>0</v>
      </c>
      <c r="AT25" s="236">
        <v>0</v>
      </c>
      <c r="AU25" s="236">
        <v>0</v>
      </c>
      <c r="AV25" s="236">
        <v>0</v>
      </c>
      <c r="AW25" s="236">
        <v>0</v>
      </c>
      <c r="AX25" s="236">
        <v>0</v>
      </c>
      <c r="AY25" s="236">
        <v>0</v>
      </c>
      <c r="AZ25" s="236">
        <v>0</v>
      </c>
      <c r="BA25" s="236">
        <v>0</v>
      </c>
      <c r="BB25" s="236">
        <v>0</v>
      </c>
      <c r="BC25" s="236">
        <v>0</v>
      </c>
      <c r="BD25" s="236">
        <v>0</v>
      </c>
      <c r="BE25" s="236">
        <v>0</v>
      </c>
      <c r="BF25" s="236">
        <v>0</v>
      </c>
      <c r="BG25" s="236">
        <v>0</v>
      </c>
      <c r="BH25" s="236">
        <v>0</v>
      </c>
      <c r="BI25" s="236">
        <v>0</v>
      </c>
      <c r="BJ25" s="236">
        <v>0</v>
      </c>
      <c r="BK25" s="236">
        <v>0</v>
      </c>
      <c r="BL25" s="236">
        <v>0</v>
      </c>
      <c r="BM25" s="236">
        <v>0</v>
      </c>
      <c r="BN25" s="236">
        <v>0</v>
      </c>
      <c r="BO25" s="236">
        <v>0</v>
      </c>
      <c r="BP25" s="236">
        <v>0</v>
      </c>
      <c r="BQ25" s="236">
        <v>0</v>
      </c>
      <c r="BR25" s="236">
        <v>0</v>
      </c>
      <c r="BS25" s="236">
        <v>0</v>
      </c>
      <c r="BT25" s="236">
        <v>0</v>
      </c>
      <c r="BU25" s="236">
        <v>0</v>
      </c>
      <c r="BV25" s="236">
        <v>0</v>
      </c>
      <c r="BW25" s="236">
        <v>0</v>
      </c>
      <c r="BX25" s="236">
        <v>0</v>
      </c>
      <c r="BY25" s="236">
        <v>0</v>
      </c>
      <c r="BZ25" s="236">
        <v>0</v>
      </c>
      <c r="CA25" s="236">
        <v>0</v>
      </c>
      <c r="CB25" s="236">
        <v>0</v>
      </c>
      <c r="CC25" s="236">
        <v>0</v>
      </c>
      <c r="CD25" s="236">
        <v>0</v>
      </c>
      <c r="CE25" s="236">
        <v>0</v>
      </c>
      <c r="CF25" s="236">
        <v>0</v>
      </c>
      <c r="CG25" s="236">
        <v>0</v>
      </c>
      <c r="CH25" s="236">
        <v>0</v>
      </c>
      <c r="CI25" s="236">
        <v>0</v>
      </c>
      <c r="CJ25" s="236">
        <v>0</v>
      </c>
      <c r="CK25" s="236">
        <v>0</v>
      </c>
      <c r="CL25" s="236">
        <v>0</v>
      </c>
      <c r="CM25" s="236">
        <v>0</v>
      </c>
      <c r="CN25" s="236">
        <v>0</v>
      </c>
      <c r="CO25" s="236">
        <v>0</v>
      </c>
      <c r="CP25" s="236">
        <v>0</v>
      </c>
      <c r="CQ25" s="236">
        <v>0</v>
      </c>
      <c r="CR25" s="236">
        <v>0</v>
      </c>
      <c r="CS25" s="236">
        <v>0</v>
      </c>
      <c r="CT25" s="236">
        <v>0</v>
      </c>
      <c r="CU25" s="236">
        <v>0</v>
      </c>
      <c r="CV25" s="236">
        <v>0</v>
      </c>
      <c r="CW25" s="236">
        <v>0</v>
      </c>
      <c r="CX25" s="236">
        <v>0</v>
      </c>
      <c r="CY25" s="236">
        <v>0</v>
      </c>
      <c r="CZ25" s="236">
        <v>0</v>
      </c>
      <c r="DA25" s="236">
        <v>0</v>
      </c>
    </row>
    <row r="26" spans="1:105">
      <c r="A26" s="242" t="s">
        <v>1701</v>
      </c>
      <c r="B26" s="236">
        <v>0</v>
      </c>
      <c r="C26" s="236">
        <v>0</v>
      </c>
      <c r="D26" s="236">
        <v>0</v>
      </c>
      <c r="E26" s="236">
        <v>0</v>
      </c>
      <c r="F26" s="236">
        <v>0</v>
      </c>
      <c r="G26" s="236">
        <v>0</v>
      </c>
      <c r="H26" s="236">
        <v>0</v>
      </c>
      <c r="I26" s="236">
        <v>0</v>
      </c>
      <c r="J26" s="236">
        <v>0</v>
      </c>
      <c r="K26" s="236">
        <v>0</v>
      </c>
      <c r="L26" s="236">
        <v>0</v>
      </c>
      <c r="M26" s="236">
        <v>0</v>
      </c>
      <c r="N26" s="236">
        <v>0</v>
      </c>
      <c r="O26" s="236">
        <v>0</v>
      </c>
      <c r="P26" s="236">
        <v>0</v>
      </c>
      <c r="Q26" s="236">
        <v>0</v>
      </c>
      <c r="R26" s="236">
        <v>0</v>
      </c>
      <c r="S26" s="236">
        <v>0</v>
      </c>
      <c r="T26" s="236">
        <v>0</v>
      </c>
      <c r="U26" s="236">
        <v>0</v>
      </c>
      <c r="V26" s="236">
        <v>0</v>
      </c>
      <c r="W26" s="236">
        <v>0</v>
      </c>
      <c r="X26" s="236">
        <v>0</v>
      </c>
      <c r="Y26" s="236">
        <v>0</v>
      </c>
      <c r="Z26" s="236">
        <v>0</v>
      </c>
      <c r="AA26" s="236">
        <v>0</v>
      </c>
      <c r="AB26" s="236">
        <v>0</v>
      </c>
      <c r="AC26" s="236">
        <v>0</v>
      </c>
      <c r="AD26" s="236">
        <v>0</v>
      </c>
      <c r="AE26" s="236">
        <v>0</v>
      </c>
      <c r="AF26" s="236">
        <v>0</v>
      </c>
      <c r="AG26" s="236">
        <v>0</v>
      </c>
      <c r="AH26" s="236">
        <v>0</v>
      </c>
      <c r="AI26" s="236">
        <v>0</v>
      </c>
      <c r="AJ26" s="236">
        <v>0</v>
      </c>
      <c r="AK26" s="236">
        <v>0</v>
      </c>
      <c r="AL26" s="236">
        <v>0</v>
      </c>
      <c r="AM26" s="236">
        <v>0</v>
      </c>
      <c r="AN26" s="236">
        <v>0</v>
      </c>
      <c r="AO26" s="236">
        <v>0</v>
      </c>
      <c r="AP26" s="236">
        <v>0</v>
      </c>
      <c r="AQ26" s="236">
        <v>0</v>
      </c>
      <c r="AR26" s="236">
        <v>0</v>
      </c>
      <c r="AS26" s="236">
        <v>0</v>
      </c>
      <c r="AT26" s="236">
        <v>0</v>
      </c>
      <c r="AU26" s="236">
        <v>0</v>
      </c>
      <c r="AV26" s="236">
        <v>0</v>
      </c>
      <c r="AW26" s="236">
        <v>0</v>
      </c>
      <c r="AX26" s="236">
        <v>0</v>
      </c>
      <c r="AY26" s="236">
        <v>0</v>
      </c>
      <c r="AZ26" s="236">
        <v>0</v>
      </c>
      <c r="BA26" s="236">
        <v>0</v>
      </c>
      <c r="BB26" s="236">
        <v>0</v>
      </c>
      <c r="BC26" s="236">
        <v>0</v>
      </c>
      <c r="BD26" s="236">
        <v>0</v>
      </c>
      <c r="BE26" s="236">
        <v>0</v>
      </c>
      <c r="BF26" s="236">
        <v>0</v>
      </c>
      <c r="BG26" s="236">
        <v>0</v>
      </c>
      <c r="BH26" s="236">
        <v>0</v>
      </c>
      <c r="BI26" s="236">
        <v>0</v>
      </c>
      <c r="BJ26" s="236">
        <v>0</v>
      </c>
      <c r="BK26" s="236">
        <v>0</v>
      </c>
      <c r="BL26" s="236">
        <v>0</v>
      </c>
      <c r="BM26" s="236">
        <v>0</v>
      </c>
      <c r="BN26" s="236">
        <v>0</v>
      </c>
      <c r="BO26" s="236">
        <v>0</v>
      </c>
      <c r="BP26" s="236">
        <v>0</v>
      </c>
      <c r="BQ26" s="236">
        <v>0</v>
      </c>
      <c r="BR26" s="236">
        <v>0</v>
      </c>
      <c r="BS26" s="236">
        <v>0</v>
      </c>
      <c r="BT26" s="236">
        <v>0</v>
      </c>
      <c r="BU26" s="236">
        <v>0</v>
      </c>
      <c r="BV26" s="236">
        <v>0</v>
      </c>
      <c r="BW26" s="236">
        <v>0</v>
      </c>
      <c r="BX26" s="236">
        <v>0</v>
      </c>
      <c r="BY26" s="236">
        <v>0</v>
      </c>
      <c r="BZ26" s="236">
        <v>0</v>
      </c>
      <c r="CA26" s="236">
        <v>0</v>
      </c>
      <c r="CB26" s="236">
        <v>0</v>
      </c>
      <c r="CC26" s="236">
        <v>0</v>
      </c>
      <c r="CD26" s="236">
        <v>0</v>
      </c>
      <c r="CE26" s="236">
        <v>0</v>
      </c>
      <c r="CF26" s="236">
        <v>0</v>
      </c>
      <c r="CG26" s="236">
        <v>0</v>
      </c>
      <c r="CH26" s="236">
        <v>0</v>
      </c>
      <c r="CI26" s="236">
        <v>0</v>
      </c>
      <c r="CJ26" s="236">
        <v>0</v>
      </c>
      <c r="CK26" s="236">
        <v>0</v>
      </c>
      <c r="CL26" s="236">
        <v>0</v>
      </c>
      <c r="CM26" s="236">
        <v>0</v>
      </c>
      <c r="CN26" s="236">
        <v>0</v>
      </c>
      <c r="CO26" s="236">
        <v>0</v>
      </c>
      <c r="CP26" s="236">
        <v>0</v>
      </c>
      <c r="CQ26" s="236">
        <v>0</v>
      </c>
      <c r="CR26" s="236">
        <v>0</v>
      </c>
      <c r="CS26" s="236">
        <v>0</v>
      </c>
      <c r="CT26" s="236">
        <v>0</v>
      </c>
      <c r="CU26" s="236">
        <v>0</v>
      </c>
      <c r="CV26" s="236">
        <v>0</v>
      </c>
      <c r="CW26" s="236">
        <v>0</v>
      </c>
      <c r="CX26" s="236">
        <v>0</v>
      </c>
      <c r="CY26" s="236">
        <v>0</v>
      </c>
      <c r="CZ26" s="236">
        <v>0</v>
      </c>
      <c r="DA26" s="236">
        <v>0</v>
      </c>
    </row>
    <row r="27" spans="1:105">
      <c r="A27" s="242" t="s">
        <v>1703</v>
      </c>
      <c r="B27" s="236">
        <v>0</v>
      </c>
      <c r="C27" s="236">
        <v>0</v>
      </c>
      <c r="D27" s="236">
        <v>0</v>
      </c>
      <c r="E27" s="236">
        <v>0</v>
      </c>
      <c r="F27" s="236">
        <v>0</v>
      </c>
      <c r="G27" s="236">
        <v>0</v>
      </c>
      <c r="H27" s="236">
        <v>0</v>
      </c>
      <c r="I27" s="236">
        <v>0</v>
      </c>
      <c r="J27" s="236">
        <v>0</v>
      </c>
      <c r="K27" s="236">
        <v>0</v>
      </c>
      <c r="L27" s="236">
        <v>0</v>
      </c>
      <c r="M27" s="236">
        <v>0</v>
      </c>
      <c r="N27" s="236">
        <v>0</v>
      </c>
      <c r="O27" s="236">
        <v>0</v>
      </c>
      <c r="P27" s="236">
        <v>0</v>
      </c>
      <c r="Q27" s="236">
        <v>0</v>
      </c>
      <c r="R27" s="236">
        <v>0</v>
      </c>
      <c r="S27" s="236">
        <v>0</v>
      </c>
      <c r="T27" s="236">
        <v>0</v>
      </c>
      <c r="U27" s="236">
        <v>0</v>
      </c>
      <c r="V27" s="236">
        <v>0</v>
      </c>
      <c r="W27" s="236">
        <v>0</v>
      </c>
      <c r="X27" s="236">
        <v>0</v>
      </c>
      <c r="Y27" s="236">
        <v>0</v>
      </c>
      <c r="Z27" s="236">
        <v>0</v>
      </c>
      <c r="AA27" s="236">
        <v>0</v>
      </c>
      <c r="AB27" s="236">
        <v>0</v>
      </c>
      <c r="AC27" s="236">
        <v>0</v>
      </c>
      <c r="AD27" s="236">
        <v>0</v>
      </c>
      <c r="AE27" s="236">
        <v>0</v>
      </c>
      <c r="AF27" s="236">
        <v>0</v>
      </c>
      <c r="AG27" s="236">
        <v>0</v>
      </c>
      <c r="AH27" s="236">
        <v>0</v>
      </c>
      <c r="AI27" s="236">
        <v>0</v>
      </c>
      <c r="AJ27" s="236">
        <v>0</v>
      </c>
      <c r="AK27" s="236">
        <v>0</v>
      </c>
      <c r="AL27" s="236">
        <v>0</v>
      </c>
      <c r="AM27" s="236">
        <v>0</v>
      </c>
      <c r="AN27" s="236">
        <v>0</v>
      </c>
      <c r="AO27" s="236">
        <v>0</v>
      </c>
      <c r="AP27" s="236">
        <v>0</v>
      </c>
      <c r="AQ27" s="236">
        <v>0</v>
      </c>
      <c r="AR27" s="236">
        <v>0</v>
      </c>
      <c r="AS27" s="236">
        <v>0</v>
      </c>
      <c r="AT27" s="236">
        <v>0</v>
      </c>
      <c r="AU27" s="236">
        <v>0</v>
      </c>
      <c r="AV27" s="236">
        <v>0</v>
      </c>
      <c r="AW27" s="236">
        <v>0</v>
      </c>
      <c r="AX27" s="236">
        <v>0</v>
      </c>
      <c r="AY27" s="236">
        <v>0</v>
      </c>
      <c r="AZ27" s="236">
        <v>0</v>
      </c>
      <c r="BA27" s="236">
        <v>0</v>
      </c>
      <c r="BB27" s="236">
        <v>0</v>
      </c>
      <c r="BC27" s="236">
        <v>0</v>
      </c>
      <c r="BD27" s="236">
        <v>0</v>
      </c>
      <c r="BE27" s="236">
        <v>0</v>
      </c>
      <c r="BF27" s="236">
        <v>0</v>
      </c>
      <c r="BG27" s="236">
        <v>0</v>
      </c>
      <c r="BH27" s="236">
        <v>0</v>
      </c>
      <c r="BI27" s="236">
        <v>0</v>
      </c>
      <c r="BJ27" s="236">
        <v>0</v>
      </c>
      <c r="BK27" s="236">
        <v>0</v>
      </c>
      <c r="BL27" s="236">
        <v>0</v>
      </c>
      <c r="BM27" s="236">
        <v>0</v>
      </c>
      <c r="BN27" s="236">
        <v>0</v>
      </c>
      <c r="BO27" s="236">
        <v>0</v>
      </c>
      <c r="BP27" s="236">
        <v>0</v>
      </c>
      <c r="BQ27" s="236">
        <v>0</v>
      </c>
      <c r="BR27" s="236">
        <v>0</v>
      </c>
      <c r="BS27" s="236">
        <v>0</v>
      </c>
      <c r="BT27" s="236">
        <v>0</v>
      </c>
      <c r="BU27" s="236">
        <v>0</v>
      </c>
      <c r="BV27" s="236">
        <v>0</v>
      </c>
      <c r="BW27" s="236">
        <v>0</v>
      </c>
      <c r="BX27" s="236">
        <v>0</v>
      </c>
      <c r="BY27" s="236">
        <v>0</v>
      </c>
      <c r="BZ27" s="236">
        <v>0</v>
      </c>
      <c r="CA27" s="236">
        <v>0</v>
      </c>
      <c r="CB27" s="236">
        <v>0</v>
      </c>
      <c r="CC27" s="236">
        <v>0</v>
      </c>
      <c r="CD27" s="236">
        <v>0</v>
      </c>
      <c r="CE27" s="236">
        <v>0</v>
      </c>
      <c r="CF27" s="236">
        <v>0</v>
      </c>
      <c r="CG27" s="236">
        <v>0</v>
      </c>
      <c r="CH27" s="236">
        <v>0</v>
      </c>
      <c r="CI27" s="236">
        <v>0</v>
      </c>
      <c r="CJ27" s="236">
        <v>0</v>
      </c>
      <c r="CK27" s="236">
        <v>0</v>
      </c>
      <c r="CL27" s="236">
        <v>0</v>
      </c>
      <c r="CM27" s="236">
        <v>0</v>
      </c>
      <c r="CN27" s="236">
        <v>0</v>
      </c>
      <c r="CO27" s="236">
        <v>0</v>
      </c>
      <c r="CP27" s="236">
        <v>0</v>
      </c>
      <c r="CQ27" s="236">
        <v>0</v>
      </c>
      <c r="CR27" s="236">
        <v>0</v>
      </c>
      <c r="CS27" s="236">
        <v>0</v>
      </c>
      <c r="CT27" s="236">
        <v>0</v>
      </c>
      <c r="CU27" s="236">
        <v>0</v>
      </c>
      <c r="CV27" s="236">
        <v>0</v>
      </c>
      <c r="CW27" s="236">
        <v>0</v>
      </c>
      <c r="CX27" s="236">
        <v>0</v>
      </c>
      <c r="CY27" s="236">
        <v>0</v>
      </c>
      <c r="CZ27" s="236">
        <v>0</v>
      </c>
      <c r="DA27" s="236">
        <v>0</v>
      </c>
    </row>
    <row r="28" spans="1:105">
      <c r="A28" s="242" t="s">
        <v>1704</v>
      </c>
      <c r="B28" s="236">
        <v>0</v>
      </c>
      <c r="C28" s="236">
        <v>0</v>
      </c>
      <c r="D28" s="236">
        <v>0</v>
      </c>
      <c r="E28" s="236">
        <v>0</v>
      </c>
      <c r="F28" s="236">
        <v>0</v>
      </c>
      <c r="G28" s="236">
        <v>0</v>
      </c>
      <c r="H28" s="236">
        <v>0</v>
      </c>
      <c r="I28" s="236">
        <v>0</v>
      </c>
      <c r="J28" s="236">
        <v>0</v>
      </c>
      <c r="K28" s="236">
        <v>0</v>
      </c>
      <c r="L28" s="236">
        <v>0</v>
      </c>
      <c r="M28" s="236">
        <v>0</v>
      </c>
      <c r="N28" s="236">
        <v>0</v>
      </c>
      <c r="O28" s="236">
        <v>0</v>
      </c>
      <c r="P28" s="236">
        <v>0</v>
      </c>
      <c r="Q28" s="236">
        <v>0</v>
      </c>
      <c r="R28" s="236">
        <v>0</v>
      </c>
      <c r="S28" s="236">
        <v>0</v>
      </c>
      <c r="T28" s="236">
        <v>0</v>
      </c>
      <c r="U28" s="236">
        <v>0</v>
      </c>
      <c r="V28" s="236">
        <v>0</v>
      </c>
      <c r="W28" s="236">
        <v>0</v>
      </c>
      <c r="X28" s="236">
        <v>0</v>
      </c>
      <c r="Y28" s="236">
        <v>0</v>
      </c>
      <c r="Z28" s="236">
        <v>0</v>
      </c>
      <c r="AA28" s="236">
        <v>0</v>
      </c>
      <c r="AB28" s="236">
        <v>0</v>
      </c>
      <c r="AC28" s="236">
        <v>0</v>
      </c>
      <c r="AD28" s="236">
        <v>0</v>
      </c>
      <c r="AE28" s="236">
        <v>0</v>
      </c>
      <c r="AF28" s="236">
        <v>0</v>
      </c>
      <c r="AG28" s="236">
        <v>0</v>
      </c>
      <c r="AH28" s="236">
        <v>0</v>
      </c>
      <c r="AI28" s="236">
        <v>0</v>
      </c>
      <c r="AJ28" s="236">
        <v>0</v>
      </c>
      <c r="AK28" s="236">
        <v>0</v>
      </c>
      <c r="AL28" s="236">
        <v>0</v>
      </c>
      <c r="AM28" s="236">
        <v>0</v>
      </c>
      <c r="AN28" s="236">
        <v>0</v>
      </c>
      <c r="AO28" s="236">
        <v>0</v>
      </c>
      <c r="AP28" s="236">
        <v>0</v>
      </c>
      <c r="AQ28" s="236">
        <v>0</v>
      </c>
      <c r="AR28" s="236">
        <v>0</v>
      </c>
      <c r="AS28" s="236">
        <v>0</v>
      </c>
      <c r="AT28" s="236">
        <v>0</v>
      </c>
      <c r="AU28" s="236">
        <v>0</v>
      </c>
      <c r="AV28" s="236">
        <v>0</v>
      </c>
      <c r="AW28" s="236">
        <v>0</v>
      </c>
      <c r="AX28" s="236">
        <v>0</v>
      </c>
      <c r="AY28" s="236">
        <v>0</v>
      </c>
      <c r="AZ28" s="236">
        <v>0</v>
      </c>
      <c r="BA28" s="236">
        <v>0</v>
      </c>
      <c r="BB28" s="236">
        <v>0</v>
      </c>
      <c r="BC28" s="236">
        <v>0</v>
      </c>
      <c r="BD28" s="236">
        <v>0</v>
      </c>
      <c r="BE28" s="236">
        <v>0</v>
      </c>
      <c r="BF28" s="236">
        <v>0</v>
      </c>
      <c r="BG28" s="236">
        <v>0</v>
      </c>
      <c r="BH28" s="236">
        <v>0</v>
      </c>
      <c r="BI28" s="236">
        <v>0</v>
      </c>
      <c r="BJ28" s="236">
        <v>0</v>
      </c>
      <c r="BK28" s="236">
        <v>0</v>
      </c>
      <c r="BL28" s="236">
        <v>0</v>
      </c>
      <c r="BM28" s="236">
        <v>0</v>
      </c>
      <c r="BN28" s="236">
        <v>0</v>
      </c>
      <c r="BO28" s="236">
        <v>0</v>
      </c>
      <c r="BP28" s="236">
        <v>0</v>
      </c>
      <c r="BQ28" s="236">
        <v>0</v>
      </c>
      <c r="BR28" s="236">
        <v>0</v>
      </c>
      <c r="BS28" s="236">
        <v>0</v>
      </c>
      <c r="BT28" s="236">
        <v>0</v>
      </c>
      <c r="BU28" s="236">
        <v>0</v>
      </c>
      <c r="BV28" s="236">
        <v>0</v>
      </c>
      <c r="BW28" s="236">
        <v>0</v>
      </c>
      <c r="BX28" s="236">
        <v>0</v>
      </c>
      <c r="BY28" s="236">
        <v>0</v>
      </c>
      <c r="BZ28" s="236">
        <v>0</v>
      </c>
      <c r="CA28" s="236">
        <v>0</v>
      </c>
      <c r="CB28" s="236">
        <v>0</v>
      </c>
      <c r="CC28" s="236">
        <v>0</v>
      </c>
      <c r="CD28" s="236">
        <v>0</v>
      </c>
      <c r="CE28" s="236">
        <v>0</v>
      </c>
      <c r="CF28" s="236">
        <v>0</v>
      </c>
      <c r="CG28" s="236">
        <v>0</v>
      </c>
      <c r="CH28" s="236">
        <v>0</v>
      </c>
      <c r="CI28" s="236">
        <v>0</v>
      </c>
      <c r="CJ28" s="236">
        <v>0</v>
      </c>
      <c r="CK28" s="236">
        <v>0</v>
      </c>
      <c r="CL28" s="236">
        <v>0</v>
      </c>
      <c r="CM28" s="236">
        <v>0</v>
      </c>
      <c r="CN28" s="236">
        <v>0</v>
      </c>
      <c r="CO28" s="236">
        <v>0</v>
      </c>
      <c r="CP28" s="236">
        <v>0</v>
      </c>
      <c r="CQ28" s="236">
        <v>0</v>
      </c>
      <c r="CR28" s="236">
        <v>0</v>
      </c>
      <c r="CS28" s="236">
        <v>0</v>
      </c>
      <c r="CT28" s="236">
        <v>0</v>
      </c>
      <c r="CU28" s="236">
        <v>0</v>
      </c>
      <c r="CV28" s="236">
        <v>0</v>
      </c>
      <c r="CW28" s="236">
        <v>0</v>
      </c>
      <c r="CX28" s="236">
        <v>0</v>
      </c>
      <c r="CY28" s="236">
        <v>0</v>
      </c>
      <c r="CZ28" s="236">
        <v>0</v>
      </c>
      <c r="DA28" s="236">
        <v>0</v>
      </c>
    </row>
    <row r="29" spans="1:105">
      <c r="A29" s="242" t="s">
        <v>1706</v>
      </c>
      <c r="B29" s="236">
        <v>0</v>
      </c>
      <c r="C29" s="236">
        <v>0</v>
      </c>
      <c r="D29" s="236">
        <v>0</v>
      </c>
      <c r="E29" s="236">
        <v>0</v>
      </c>
      <c r="F29" s="236">
        <v>0</v>
      </c>
      <c r="G29" s="236">
        <v>0</v>
      </c>
      <c r="H29" s="236">
        <v>0</v>
      </c>
      <c r="I29" s="236">
        <v>0</v>
      </c>
      <c r="J29" s="236">
        <v>0</v>
      </c>
      <c r="K29" s="236">
        <v>0</v>
      </c>
      <c r="L29" s="236">
        <v>0</v>
      </c>
      <c r="M29" s="236">
        <v>0</v>
      </c>
      <c r="N29" s="236">
        <v>0</v>
      </c>
      <c r="O29" s="236">
        <v>0</v>
      </c>
      <c r="P29" s="236">
        <v>0</v>
      </c>
      <c r="Q29" s="236">
        <v>0</v>
      </c>
      <c r="R29" s="236">
        <v>0</v>
      </c>
      <c r="S29" s="236">
        <v>0</v>
      </c>
      <c r="T29" s="236">
        <v>0</v>
      </c>
      <c r="U29" s="236">
        <v>0</v>
      </c>
      <c r="V29" s="236">
        <v>0</v>
      </c>
      <c r="W29" s="236">
        <v>0</v>
      </c>
      <c r="X29" s="236">
        <v>0</v>
      </c>
      <c r="Y29" s="236">
        <v>0</v>
      </c>
      <c r="Z29" s="236">
        <v>0</v>
      </c>
      <c r="AA29" s="236">
        <v>0</v>
      </c>
      <c r="AB29" s="236">
        <v>0</v>
      </c>
      <c r="AC29" s="236">
        <v>0</v>
      </c>
      <c r="AD29" s="236">
        <v>0</v>
      </c>
      <c r="AE29" s="236">
        <v>0</v>
      </c>
      <c r="AF29" s="236">
        <v>0</v>
      </c>
      <c r="AG29" s="236">
        <v>0</v>
      </c>
      <c r="AH29" s="236">
        <v>0</v>
      </c>
      <c r="AI29" s="236">
        <v>0</v>
      </c>
      <c r="AJ29" s="236">
        <v>0</v>
      </c>
      <c r="AK29" s="236">
        <v>0</v>
      </c>
      <c r="AL29" s="236">
        <v>0</v>
      </c>
      <c r="AM29" s="236">
        <v>0</v>
      </c>
      <c r="AN29" s="236">
        <v>0</v>
      </c>
      <c r="AO29" s="236">
        <v>0</v>
      </c>
      <c r="AP29" s="236">
        <v>0</v>
      </c>
      <c r="AQ29" s="236">
        <v>0</v>
      </c>
      <c r="AR29" s="236">
        <v>0</v>
      </c>
      <c r="AS29" s="236">
        <v>0</v>
      </c>
      <c r="AT29" s="236">
        <v>0</v>
      </c>
      <c r="AU29" s="236">
        <v>0</v>
      </c>
      <c r="AV29" s="236">
        <v>0</v>
      </c>
      <c r="AW29" s="236">
        <v>0</v>
      </c>
      <c r="AX29" s="236">
        <v>0</v>
      </c>
      <c r="AY29" s="236">
        <v>0</v>
      </c>
      <c r="AZ29" s="236">
        <v>0</v>
      </c>
      <c r="BA29" s="236">
        <v>0</v>
      </c>
      <c r="BB29" s="236">
        <v>0</v>
      </c>
      <c r="BC29" s="236">
        <v>0</v>
      </c>
      <c r="BD29" s="236">
        <v>0</v>
      </c>
      <c r="BE29" s="236">
        <v>0</v>
      </c>
      <c r="BF29" s="236">
        <v>0</v>
      </c>
      <c r="BG29" s="236">
        <v>0</v>
      </c>
      <c r="BH29" s="236">
        <v>0</v>
      </c>
      <c r="BI29" s="236">
        <v>0</v>
      </c>
      <c r="BJ29" s="236">
        <v>0</v>
      </c>
      <c r="BK29" s="236">
        <v>0</v>
      </c>
      <c r="BL29" s="236">
        <v>0</v>
      </c>
      <c r="BM29" s="236">
        <v>0</v>
      </c>
      <c r="BN29" s="236">
        <v>0</v>
      </c>
      <c r="BO29" s="236">
        <v>0</v>
      </c>
      <c r="BP29" s="236">
        <v>0</v>
      </c>
      <c r="BQ29" s="236">
        <v>0</v>
      </c>
      <c r="BR29" s="236">
        <v>0</v>
      </c>
      <c r="BS29" s="236">
        <v>0</v>
      </c>
      <c r="BT29" s="236">
        <v>0</v>
      </c>
      <c r="BU29" s="236">
        <v>0</v>
      </c>
      <c r="BV29" s="236">
        <v>0</v>
      </c>
      <c r="BW29" s="236">
        <v>0</v>
      </c>
      <c r="BX29" s="236">
        <v>0</v>
      </c>
      <c r="BY29" s="236">
        <v>0</v>
      </c>
      <c r="BZ29" s="236">
        <v>0</v>
      </c>
      <c r="CA29" s="236">
        <v>0</v>
      </c>
      <c r="CB29" s="236">
        <v>0</v>
      </c>
      <c r="CC29" s="236">
        <v>0</v>
      </c>
      <c r="CD29" s="236">
        <v>0</v>
      </c>
      <c r="CE29" s="236">
        <v>0</v>
      </c>
      <c r="CF29" s="236">
        <v>0</v>
      </c>
      <c r="CG29" s="236">
        <v>0</v>
      </c>
      <c r="CH29" s="236">
        <v>0</v>
      </c>
      <c r="CI29" s="236">
        <v>0</v>
      </c>
      <c r="CJ29" s="236">
        <v>0</v>
      </c>
      <c r="CK29" s="236">
        <v>0</v>
      </c>
      <c r="CL29" s="236">
        <v>0</v>
      </c>
      <c r="CM29" s="236">
        <v>0</v>
      </c>
      <c r="CN29" s="236">
        <v>0</v>
      </c>
      <c r="CO29" s="236">
        <v>0</v>
      </c>
      <c r="CP29" s="236">
        <v>0</v>
      </c>
      <c r="CQ29" s="236">
        <v>0</v>
      </c>
      <c r="CR29" s="236">
        <v>0</v>
      </c>
      <c r="CS29" s="236">
        <v>0</v>
      </c>
      <c r="CT29" s="236">
        <v>0</v>
      </c>
      <c r="CU29" s="236">
        <v>0</v>
      </c>
      <c r="CV29" s="236">
        <v>0</v>
      </c>
      <c r="CW29" s="236">
        <v>0</v>
      </c>
      <c r="CX29" s="236">
        <v>0</v>
      </c>
      <c r="CY29" s="236">
        <v>0</v>
      </c>
      <c r="CZ29" s="236">
        <v>0</v>
      </c>
      <c r="DA29" s="236">
        <v>0</v>
      </c>
    </row>
    <row r="31" spans="1:105">
      <c r="A31" s="245" t="s">
        <v>1707</v>
      </c>
    </row>
    <row r="32" spans="1:105">
      <c r="A32" s="242" t="s">
        <v>1708</v>
      </c>
      <c r="B32" s="236">
        <v>0</v>
      </c>
      <c r="C32" s="236">
        <v>0</v>
      </c>
      <c r="D32" s="236">
        <v>0</v>
      </c>
      <c r="E32" s="236">
        <v>0</v>
      </c>
      <c r="F32" s="236">
        <v>0</v>
      </c>
      <c r="G32" s="236">
        <v>0</v>
      </c>
      <c r="H32" s="236">
        <v>0</v>
      </c>
      <c r="I32" s="236">
        <v>0</v>
      </c>
      <c r="J32" s="236">
        <v>0</v>
      </c>
      <c r="K32" s="236">
        <v>0</v>
      </c>
      <c r="L32" s="236">
        <v>0</v>
      </c>
      <c r="M32" s="236">
        <v>0</v>
      </c>
      <c r="N32" s="236">
        <v>0</v>
      </c>
      <c r="O32" s="236">
        <v>0</v>
      </c>
      <c r="P32" s="236">
        <v>0</v>
      </c>
      <c r="Q32" s="236">
        <v>0</v>
      </c>
      <c r="R32" s="236">
        <v>0</v>
      </c>
      <c r="S32" s="236">
        <v>0</v>
      </c>
      <c r="T32" s="236">
        <v>0</v>
      </c>
      <c r="U32" s="236">
        <v>0</v>
      </c>
      <c r="V32" s="236">
        <v>0</v>
      </c>
      <c r="W32" s="236">
        <v>0</v>
      </c>
      <c r="X32" s="236">
        <v>0</v>
      </c>
      <c r="Y32" s="236">
        <v>0</v>
      </c>
      <c r="Z32" s="236">
        <v>0</v>
      </c>
      <c r="AA32" s="236">
        <v>0</v>
      </c>
      <c r="AB32" s="236">
        <v>0</v>
      </c>
      <c r="AC32" s="236">
        <v>0</v>
      </c>
      <c r="AD32" s="236">
        <v>0</v>
      </c>
      <c r="AE32" s="236">
        <v>0</v>
      </c>
      <c r="AF32" s="236">
        <v>0</v>
      </c>
      <c r="AG32" s="236">
        <v>0</v>
      </c>
      <c r="AH32" s="236">
        <v>0</v>
      </c>
      <c r="AI32" s="236">
        <v>0</v>
      </c>
      <c r="AJ32" s="236">
        <v>0</v>
      </c>
      <c r="AK32" s="236">
        <v>0</v>
      </c>
      <c r="AL32" s="236">
        <v>0</v>
      </c>
      <c r="AM32" s="236">
        <v>0</v>
      </c>
      <c r="AN32" s="236">
        <v>0</v>
      </c>
      <c r="AO32" s="236">
        <v>0</v>
      </c>
      <c r="AP32" s="236">
        <v>0</v>
      </c>
      <c r="AQ32" s="236">
        <v>0</v>
      </c>
      <c r="AR32" s="236">
        <v>0</v>
      </c>
      <c r="AS32" s="236">
        <v>0</v>
      </c>
      <c r="AT32" s="236">
        <v>0</v>
      </c>
      <c r="AU32" s="236">
        <v>0</v>
      </c>
      <c r="AV32" s="236">
        <v>0</v>
      </c>
      <c r="AW32" s="236">
        <v>0</v>
      </c>
      <c r="AX32" s="236">
        <v>0</v>
      </c>
      <c r="AY32" s="236">
        <v>0</v>
      </c>
      <c r="AZ32" s="236">
        <v>0</v>
      </c>
      <c r="BA32" s="236">
        <v>0</v>
      </c>
      <c r="BB32" s="236">
        <v>0</v>
      </c>
      <c r="BC32" s="236">
        <v>0</v>
      </c>
      <c r="BD32" s="236">
        <v>0</v>
      </c>
      <c r="BE32" s="236">
        <v>0</v>
      </c>
      <c r="BF32" s="236">
        <v>0</v>
      </c>
      <c r="BG32" s="236">
        <v>0</v>
      </c>
      <c r="BH32" s="236">
        <v>0</v>
      </c>
      <c r="BI32" s="236">
        <v>0</v>
      </c>
      <c r="BJ32" s="236">
        <v>0</v>
      </c>
      <c r="BK32" s="236">
        <v>0</v>
      </c>
      <c r="BL32" s="236">
        <v>0</v>
      </c>
      <c r="BM32" s="236">
        <v>0</v>
      </c>
      <c r="BN32" s="236">
        <v>0</v>
      </c>
      <c r="BO32" s="236">
        <v>0</v>
      </c>
      <c r="BP32" s="236">
        <v>0</v>
      </c>
      <c r="BQ32" s="236">
        <v>0</v>
      </c>
      <c r="BR32" s="236">
        <v>0</v>
      </c>
      <c r="BS32" s="236">
        <v>0</v>
      </c>
      <c r="BT32" s="236">
        <v>0</v>
      </c>
      <c r="BU32" s="236">
        <v>0</v>
      </c>
      <c r="BV32" s="236">
        <v>0</v>
      </c>
      <c r="BW32" s="236">
        <v>0</v>
      </c>
      <c r="BX32" s="236">
        <v>0</v>
      </c>
      <c r="BY32" s="236">
        <v>0</v>
      </c>
      <c r="BZ32" s="236">
        <v>0</v>
      </c>
      <c r="CA32" s="236">
        <v>0</v>
      </c>
      <c r="CB32" s="236">
        <v>0</v>
      </c>
      <c r="CC32" s="236">
        <v>0</v>
      </c>
      <c r="CD32" s="236">
        <v>0</v>
      </c>
      <c r="CE32" s="236">
        <v>0</v>
      </c>
      <c r="CF32" s="236">
        <v>0</v>
      </c>
      <c r="CG32" s="236">
        <v>0</v>
      </c>
      <c r="CH32" s="236">
        <v>0</v>
      </c>
      <c r="CI32" s="236">
        <v>0</v>
      </c>
      <c r="CJ32" s="236">
        <v>0</v>
      </c>
      <c r="CK32" s="236">
        <v>0</v>
      </c>
      <c r="CL32" s="236">
        <v>0</v>
      </c>
      <c r="CM32" s="236">
        <v>0</v>
      </c>
      <c r="CN32" s="236">
        <v>0</v>
      </c>
      <c r="CO32" s="236">
        <v>0</v>
      </c>
      <c r="CP32" s="236">
        <v>0</v>
      </c>
      <c r="CQ32" s="236">
        <v>0</v>
      </c>
      <c r="CR32" s="236">
        <v>0</v>
      </c>
      <c r="CS32" s="236">
        <v>0</v>
      </c>
      <c r="CT32" s="236">
        <v>0</v>
      </c>
      <c r="CU32" s="236">
        <v>0</v>
      </c>
      <c r="CV32" s="236">
        <v>0</v>
      </c>
      <c r="CW32" s="236">
        <v>0</v>
      </c>
      <c r="CX32" s="236">
        <v>0</v>
      </c>
      <c r="CY32" s="236">
        <v>0</v>
      </c>
      <c r="CZ32" s="236">
        <v>0</v>
      </c>
      <c r="DA32" s="236">
        <v>0</v>
      </c>
    </row>
    <row r="33" spans="1:105">
      <c r="A33" s="242" t="s">
        <v>1709</v>
      </c>
      <c r="B33" s="236">
        <v>0</v>
      </c>
      <c r="C33" s="236">
        <v>0</v>
      </c>
      <c r="D33" s="236">
        <v>0</v>
      </c>
      <c r="E33" s="236">
        <v>0</v>
      </c>
      <c r="F33" s="236">
        <v>0</v>
      </c>
      <c r="G33" s="236">
        <v>0</v>
      </c>
      <c r="H33" s="236">
        <v>0</v>
      </c>
      <c r="I33" s="236">
        <v>0</v>
      </c>
      <c r="J33" s="236">
        <v>0</v>
      </c>
      <c r="K33" s="236">
        <v>0</v>
      </c>
      <c r="L33" s="236">
        <v>0</v>
      </c>
      <c r="M33" s="236">
        <v>0</v>
      </c>
      <c r="N33" s="236">
        <v>0</v>
      </c>
      <c r="O33" s="236">
        <v>0</v>
      </c>
      <c r="P33" s="236">
        <v>0</v>
      </c>
      <c r="Q33" s="236">
        <v>0</v>
      </c>
      <c r="R33" s="236">
        <v>0</v>
      </c>
      <c r="S33" s="236">
        <v>0</v>
      </c>
      <c r="T33" s="236">
        <v>0</v>
      </c>
      <c r="U33" s="236">
        <v>0</v>
      </c>
      <c r="V33" s="236">
        <v>0</v>
      </c>
      <c r="W33" s="236">
        <v>0</v>
      </c>
      <c r="X33" s="236">
        <v>0</v>
      </c>
      <c r="Y33" s="236">
        <v>0</v>
      </c>
      <c r="Z33" s="236">
        <v>0</v>
      </c>
      <c r="AA33" s="236">
        <v>0</v>
      </c>
      <c r="AB33" s="236">
        <v>0</v>
      </c>
      <c r="AC33" s="236">
        <v>0</v>
      </c>
      <c r="AD33" s="236">
        <v>0</v>
      </c>
      <c r="AE33" s="236">
        <v>0</v>
      </c>
      <c r="AF33" s="236">
        <v>0</v>
      </c>
      <c r="AG33" s="236">
        <v>0</v>
      </c>
      <c r="AH33" s="236">
        <v>0</v>
      </c>
      <c r="AI33" s="236">
        <v>0</v>
      </c>
      <c r="AJ33" s="236">
        <v>0</v>
      </c>
      <c r="AK33" s="236">
        <v>0</v>
      </c>
      <c r="AL33" s="236">
        <v>0</v>
      </c>
      <c r="AM33" s="236">
        <v>0</v>
      </c>
      <c r="AN33" s="236">
        <v>0</v>
      </c>
      <c r="AO33" s="236">
        <v>0</v>
      </c>
      <c r="AP33" s="236">
        <v>0</v>
      </c>
      <c r="AQ33" s="236">
        <v>0</v>
      </c>
      <c r="AR33" s="236">
        <v>0</v>
      </c>
      <c r="AS33" s="236">
        <v>0</v>
      </c>
      <c r="AT33" s="236">
        <v>0</v>
      </c>
      <c r="AU33" s="236">
        <v>0</v>
      </c>
      <c r="AV33" s="236">
        <v>0</v>
      </c>
      <c r="AW33" s="236">
        <v>0</v>
      </c>
      <c r="AX33" s="236">
        <v>0</v>
      </c>
      <c r="AY33" s="236">
        <v>0</v>
      </c>
      <c r="AZ33" s="236">
        <v>0</v>
      </c>
      <c r="BA33" s="236">
        <v>0</v>
      </c>
      <c r="BB33" s="236">
        <v>0</v>
      </c>
      <c r="BC33" s="236">
        <v>0</v>
      </c>
      <c r="BD33" s="236">
        <v>0</v>
      </c>
      <c r="BE33" s="236">
        <v>0</v>
      </c>
      <c r="BF33" s="236">
        <v>0</v>
      </c>
      <c r="BG33" s="236">
        <v>0</v>
      </c>
      <c r="BH33" s="236">
        <v>0</v>
      </c>
      <c r="BI33" s="236">
        <v>0</v>
      </c>
      <c r="BJ33" s="236">
        <v>0</v>
      </c>
      <c r="BK33" s="236">
        <v>0</v>
      </c>
      <c r="BL33" s="236">
        <v>0</v>
      </c>
      <c r="BM33" s="236">
        <v>0</v>
      </c>
      <c r="BN33" s="236">
        <v>0</v>
      </c>
      <c r="BO33" s="236">
        <v>0</v>
      </c>
      <c r="BP33" s="236">
        <v>0</v>
      </c>
      <c r="BQ33" s="236">
        <v>0</v>
      </c>
      <c r="BR33" s="236">
        <v>0</v>
      </c>
      <c r="BS33" s="236">
        <v>0</v>
      </c>
      <c r="BT33" s="236">
        <v>0</v>
      </c>
      <c r="BU33" s="236">
        <v>0</v>
      </c>
      <c r="BV33" s="236">
        <v>0</v>
      </c>
      <c r="BW33" s="236">
        <v>0</v>
      </c>
      <c r="BX33" s="236">
        <v>0</v>
      </c>
      <c r="BY33" s="236">
        <v>0</v>
      </c>
      <c r="BZ33" s="236">
        <v>0</v>
      </c>
      <c r="CA33" s="236">
        <v>0</v>
      </c>
      <c r="CB33" s="236">
        <v>0</v>
      </c>
      <c r="CC33" s="236">
        <v>0</v>
      </c>
      <c r="CD33" s="236">
        <v>0</v>
      </c>
      <c r="CE33" s="236">
        <v>0</v>
      </c>
      <c r="CF33" s="236">
        <v>0</v>
      </c>
      <c r="CG33" s="236">
        <v>0</v>
      </c>
      <c r="CH33" s="236">
        <v>0</v>
      </c>
      <c r="CI33" s="236">
        <v>0</v>
      </c>
      <c r="CJ33" s="236">
        <v>0</v>
      </c>
      <c r="CK33" s="236">
        <v>0</v>
      </c>
      <c r="CL33" s="236">
        <v>0</v>
      </c>
      <c r="CM33" s="236">
        <v>0</v>
      </c>
      <c r="CN33" s="236">
        <v>0</v>
      </c>
      <c r="CO33" s="236">
        <v>0</v>
      </c>
      <c r="CP33" s="236">
        <v>0</v>
      </c>
      <c r="CQ33" s="236">
        <v>0</v>
      </c>
      <c r="CR33" s="236">
        <v>0</v>
      </c>
      <c r="CS33" s="236">
        <v>0</v>
      </c>
      <c r="CT33" s="236">
        <v>0</v>
      </c>
      <c r="CU33" s="236">
        <v>0</v>
      </c>
      <c r="CV33" s="236">
        <v>0</v>
      </c>
      <c r="CW33" s="236">
        <v>0</v>
      </c>
      <c r="CX33" s="236">
        <v>0</v>
      </c>
      <c r="CY33" s="236">
        <v>0</v>
      </c>
      <c r="CZ33" s="236">
        <v>0</v>
      </c>
      <c r="DA33" s="236">
        <v>0</v>
      </c>
    </row>
    <row r="34" spans="1:105">
      <c r="A34" s="242" t="s">
        <v>1710</v>
      </c>
      <c r="B34" s="236">
        <v>0</v>
      </c>
      <c r="C34" s="236">
        <v>0</v>
      </c>
      <c r="D34" s="236">
        <v>0</v>
      </c>
      <c r="E34" s="236">
        <v>0</v>
      </c>
      <c r="F34" s="236">
        <v>0</v>
      </c>
      <c r="G34" s="236">
        <v>0</v>
      </c>
      <c r="H34" s="236">
        <v>0</v>
      </c>
      <c r="I34" s="236">
        <v>0</v>
      </c>
      <c r="J34" s="236">
        <v>0</v>
      </c>
      <c r="K34" s="236">
        <v>0</v>
      </c>
      <c r="L34" s="236">
        <v>0</v>
      </c>
      <c r="M34" s="236">
        <v>0</v>
      </c>
      <c r="N34" s="236">
        <v>0</v>
      </c>
      <c r="O34" s="236">
        <v>0</v>
      </c>
      <c r="P34" s="236">
        <v>0</v>
      </c>
      <c r="Q34" s="236">
        <v>0</v>
      </c>
      <c r="R34" s="236">
        <v>0</v>
      </c>
      <c r="S34" s="236">
        <v>0</v>
      </c>
      <c r="T34" s="236">
        <v>0</v>
      </c>
      <c r="U34" s="236">
        <v>0</v>
      </c>
      <c r="V34" s="236">
        <v>0</v>
      </c>
      <c r="W34" s="236">
        <v>0</v>
      </c>
      <c r="X34" s="236">
        <v>0</v>
      </c>
      <c r="Y34" s="236">
        <v>0</v>
      </c>
      <c r="Z34" s="236">
        <v>0</v>
      </c>
      <c r="AA34" s="236">
        <v>0</v>
      </c>
      <c r="AB34" s="236">
        <v>0</v>
      </c>
      <c r="AC34" s="236">
        <v>0</v>
      </c>
      <c r="AD34" s="236">
        <v>0</v>
      </c>
      <c r="AE34" s="236">
        <v>0</v>
      </c>
      <c r="AF34" s="236">
        <v>0</v>
      </c>
      <c r="AG34" s="236">
        <v>0</v>
      </c>
      <c r="AH34" s="236">
        <v>0</v>
      </c>
      <c r="AI34" s="236">
        <v>0</v>
      </c>
      <c r="AJ34" s="236">
        <v>0</v>
      </c>
      <c r="AK34" s="236">
        <v>0</v>
      </c>
      <c r="AL34" s="236">
        <v>0</v>
      </c>
      <c r="AM34" s="236">
        <v>0</v>
      </c>
      <c r="AN34" s="236">
        <v>0</v>
      </c>
      <c r="AO34" s="236">
        <v>0</v>
      </c>
      <c r="AP34" s="236">
        <v>0</v>
      </c>
      <c r="AQ34" s="236">
        <v>0</v>
      </c>
      <c r="AR34" s="236">
        <v>0</v>
      </c>
      <c r="AS34" s="236">
        <v>0</v>
      </c>
      <c r="AT34" s="236">
        <v>0</v>
      </c>
      <c r="AU34" s="236">
        <v>0</v>
      </c>
      <c r="AV34" s="236">
        <v>0</v>
      </c>
      <c r="AW34" s="236">
        <v>0</v>
      </c>
      <c r="AX34" s="236">
        <v>0</v>
      </c>
      <c r="AY34" s="236">
        <v>0</v>
      </c>
      <c r="AZ34" s="236">
        <v>0</v>
      </c>
      <c r="BA34" s="236">
        <v>0</v>
      </c>
      <c r="BB34" s="236">
        <v>0</v>
      </c>
      <c r="BC34" s="236">
        <v>0</v>
      </c>
      <c r="BD34" s="236">
        <v>0</v>
      </c>
      <c r="BE34" s="236">
        <v>0</v>
      </c>
      <c r="BF34" s="236">
        <v>0</v>
      </c>
      <c r="BG34" s="236">
        <v>0</v>
      </c>
      <c r="BH34" s="236">
        <v>0</v>
      </c>
      <c r="BI34" s="236">
        <v>0</v>
      </c>
      <c r="BJ34" s="236">
        <v>0</v>
      </c>
      <c r="BK34" s="236">
        <v>0</v>
      </c>
      <c r="BL34" s="236">
        <v>0</v>
      </c>
      <c r="BM34" s="236">
        <v>0</v>
      </c>
      <c r="BN34" s="236">
        <v>0</v>
      </c>
      <c r="BO34" s="236">
        <v>0</v>
      </c>
      <c r="BP34" s="236">
        <v>0</v>
      </c>
      <c r="BQ34" s="236">
        <v>0</v>
      </c>
      <c r="BR34" s="236">
        <v>0</v>
      </c>
      <c r="BS34" s="236">
        <v>0</v>
      </c>
      <c r="BT34" s="236">
        <v>0</v>
      </c>
      <c r="BU34" s="236">
        <v>0</v>
      </c>
      <c r="BV34" s="236">
        <v>0</v>
      </c>
      <c r="BW34" s="236">
        <v>0</v>
      </c>
      <c r="BX34" s="236">
        <v>0</v>
      </c>
      <c r="BY34" s="236">
        <v>0</v>
      </c>
      <c r="BZ34" s="236">
        <v>0</v>
      </c>
      <c r="CA34" s="236">
        <v>0</v>
      </c>
      <c r="CB34" s="236">
        <v>0</v>
      </c>
      <c r="CC34" s="236">
        <v>0</v>
      </c>
      <c r="CD34" s="236">
        <v>0</v>
      </c>
      <c r="CE34" s="236">
        <v>0</v>
      </c>
      <c r="CF34" s="236">
        <v>0</v>
      </c>
      <c r="CG34" s="236">
        <v>0</v>
      </c>
      <c r="CH34" s="236">
        <v>0</v>
      </c>
      <c r="CI34" s="236">
        <v>0</v>
      </c>
      <c r="CJ34" s="236">
        <v>0</v>
      </c>
      <c r="CK34" s="236">
        <v>0</v>
      </c>
      <c r="CL34" s="236">
        <v>0</v>
      </c>
      <c r="CM34" s="236">
        <v>0</v>
      </c>
      <c r="CN34" s="236">
        <v>0</v>
      </c>
      <c r="CO34" s="236">
        <v>0</v>
      </c>
      <c r="CP34" s="236">
        <v>0</v>
      </c>
      <c r="CQ34" s="236">
        <v>0</v>
      </c>
      <c r="CR34" s="236">
        <v>0</v>
      </c>
      <c r="CS34" s="236">
        <v>0</v>
      </c>
      <c r="CT34" s="236">
        <v>0</v>
      </c>
      <c r="CU34" s="236">
        <v>0</v>
      </c>
      <c r="CV34" s="236">
        <v>0</v>
      </c>
      <c r="CW34" s="236">
        <v>0</v>
      </c>
      <c r="CX34" s="236">
        <v>0</v>
      </c>
      <c r="CY34" s="236">
        <v>0</v>
      </c>
      <c r="CZ34" s="236">
        <v>0</v>
      </c>
      <c r="DA34" s="236">
        <v>0</v>
      </c>
    </row>
    <row r="35" spans="1:105">
      <c r="A35" s="242" t="s">
        <v>1711</v>
      </c>
      <c r="B35" s="236">
        <v>0</v>
      </c>
      <c r="C35" s="236">
        <v>0</v>
      </c>
      <c r="D35" s="236">
        <v>0</v>
      </c>
      <c r="E35" s="236">
        <v>0</v>
      </c>
      <c r="F35" s="236">
        <v>0</v>
      </c>
      <c r="G35" s="236">
        <v>0</v>
      </c>
      <c r="H35" s="236">
        <v>0</v>
      </c>
      <c r="I35" s="236">
        <v>0</v>
      </c>
      <c r="J35" s="236">
        <v>0</v>
      </c>
      <c r="K35" s="236">
        <v>0</v>
      </c>
      <c r="L35" s="236">
        <v>0</v>
      </c>
      <c r="M35" s="236">
        <v>0</v>
      </c>
      <c r="N35" s="236">
        <v>0</v>
      </c>
      <c r="O35" s="236">
        <v>0</v>
      </c>
      <c r="P35" s="236">
        <v>0</v>
      </c>
      <c r="Q35" s="236">
        <v>0</v>
      </c>
      <c r="R35" s="236">
        <v>0</v>
      </c>
      <c r="S35" s="236">
        <v>0</v>
      </c>
      <c r="T35" s="236">
        <v>0</v>
      </c>
      <c r="U35" s="236">
        <v>0</v>
      </c>
      <c r="V35" s="236">
        <v>0</v>
      </c>
      <c r="W35" s="236">
        <v>0</v>
      </c>
      <c r="X35" s="236">
        <v>0</v>
      </c>
      <c r="Y35" s="236">
        <v>0</v>
      </c>
      <c r="Z35" s="236">
        <v>0</v>
      </c>
      <c r="AA35" s="236">
        <v>0</v>
      </c>
      <c r="AB35" s="236">
        <v>0</v>
      </c>
      <c r="AC35" s="236">
        <v>0</v>
      </c>
      <c r="AD35" s="236">
        <v>0</v>
      </c>
      <c r="AE35" s="236">
        <v>0</v>
      </c>
      <c r="AF35" s="236">
        <v>0</v>
      </c>
      <c r="AG35" s="236">
        <v>0</v>
      </c>
      <c r="AH35" s="236">
        <v>0</v>
      </c>
      <c r="AI35" s="236">
        <v>0</v>
      </c>
      <c r="AJ35" s="236">
        <v>0</v>
      </c>
      <c r="AK35" s="236">
        <v>0</v>
      </c>
      <c r="AL35" s="236">
        <v>0</v>
      </c>
      <c r="AM35" s="236">
        <v>0</v>
      </c>
      <c r="AN35" s="236">
        <v>0</v>
      </c>
      <c r="AO35" s="236">
        <v>0</v>
      </c>
      <c r="AP35" s="236">
        <v>0</v>
      </c>
      <c r="AQ35" s="236">
        <v>0</v>
      </c>
      <c r="AR35" s="236">
        <v>0</v>
      </c>
      <c r="AS35" s="236">
        <v>0</v>
      </c>
      <c r="AT35" s="236">
        <v>0</v>
      </c>
      <c r="AU35" s="236">
        <v>0</v>
      </c>
      <c r="AV35" s="236">
        <v>0</v>
      </c>
      <c r="AW35" s="236">
        <v>0</v>
      </c>
      <c r="AX35" s="236">
        <v>0</v>
      </c>
      <c r="AY35" s="236">
        <v>0</v>
      </c>
      <c r="AZ35" s="236">
        <v>0</v>
      </c>
      <c r="BA35" s="236">
        <v>0</v>
      </c>
      <c r="BB35" s="236">
        <v>0</v>
      </c>
      <c r="BC35" s="236">
        <v>0</v>
      </c>
      <c r="BD35" s="236">
        <v>0</v>
      </c>
      <c r="BE35" s="236">
        <v>0</v>
      </c>
      <c r="BF35" s="236">
        <v>0</v>
      </c>
      <c r="BG35" s="236">
        <v>0</v>
      </c>
      <c r="BH35" s="236">
        <v>0</v>
      </c>
      <c r="BI35" s="236">
        <v>0</v>
      </c>
      <c r="BJ35" s="236">
        <v>0</v>
      </c>
      <c r="BK35" s="236">
        <v>0</v>
      </c>
      <c r="BL35" s="236">
        <v>0</v>
      </c>
      <c r="BM35" s="236">
        <v>0</v>
      </c>
      <c r="BN35" s="236">
        <v>0</v>
      </c>
      <c r="BO35" s="236">
        <v>0</v>
      </c>
      <c r="BP35" s="236">
        <v>0</v>
      </c>
      <c r="BQ35" s="236">
        <v>0</v>
      </c>
      <c r="BR35" s="236">
        <v>0</v>
      </c>
      <c r="BS35" s="236">
        <v>0</v>
      </c>
      <c r="BT35" s="236">
        <v>0</v>
      </c>
      <c r="BU35" s="236">
        <v>0</v>
      </c>
      <c r="BV35" s="236">
        <v>0</v>
      </c>
      <c r="BW35" s="236">
        <v>0</v>
      </c>
      <c r="BX35" s="236">
        <v>0</v>
      </c>
      <c r="BY35" s="236">
        <v>0</v>
      </c>
      <c r="BZ35" s="236">
        <v>0</v>
      </c>
      <c r="CA35" s="236">
        <v>0</v>
      </c>
      <c r="CB35" s="236">
        <v>0</v>
      </c>
      <c r="CC35" s="236">
        <v>0</v>
      </c>
      <c r="CD35" s="236">
        <v>0</v>
      </c>
      <c r="CE35" s="236">
        <v>0</v>
      </c>
      <c r="CF35" s="236">
        <v>0</v>
      </c>
      <c r="CG35" s="236">
        <v>0</v>
      </c>
      <c r="CH35" s="236">
        <v>0</v>
      </c>
      <c r="CI35" s="236">
        <v>0</v>
      </c>
      <c r="CJ35" s="236">
        <v>0</v>
      </c>
      <c r="CK35" s="236">
        <v>0</v>
      </c>
      <c r="CL35" s="236">
        <v>0</v>
      </c>
      <c r="CM35" s="236">
        <v>0</v>
      </c>
      <c r="CN35" s="236">
        <v>0</v>
      </c>
      <c r="CO35" s="236">
        <v>0</v>
      </c>
      <c r="CP35" s="236">
        <v>0</v>
      </c>
      <c r="CQ35" s="236">
        <v>0</v>
      </c>
      <c r="CR35" s="236">
        <v>0</v>
      </c>
      <c r="CS35" s="236">
        <v>0</v>
      </c>
      <c r="CT35" s="236">
        <v>0</v>
      </c>
      <c r="CU35" s="236">
        <v>0</v>
      </c>
      <c r="CV35" s="236">
        <v>0</v>
      </c>
      <c r="CW35" s="236">
        <v>0</v>
      </c>
      <c r="CX35" s="236">
        <v>0</v>
      </c>
      <c r="CY35" s="236">
        <v>0</v>
      </c>
      <c r="CZ35" s="236">
        <v>0</v>
      </c>
      <c r="DA35" s="236">
        <v>0</v>
      </c>
    </row>
    <row r="36" spans="1:105">
      <c r="A36" s="242" t="s">
        <v>1712</v>
      </c>
      <c r="B36" s="236">
        <v>0</v>
      </c>
      <c r="C36" s="236">
        <v>0</v>
      </c>
      <c r="D36" s="236">
        <v>0</v>
      </c>
      <c r="E36" s="236">
        <v>0</v>
      </c>
      <c r="F36" s="236">
        <v>0</v>
      </c>
      <c r="G36" s="236">
        <v>0</v>
      </c>
      <c r="H36" s="236">
        <v>0</v>
      </c>
      <c r="I36" s="236">
        <v>0</v>
      </c>
      <c r="J36" s="236">
        <v>0</v>
      </c>
      <c r="K36" s="236">
        <v>0</v>
      </c>
      <c r="L36" s="236">
        <v>0</v>
      </c>
      <c r="M36" s="236">
        <v>0</v>
      </c>
      <c r="N36" s="236">
        <v>0</v>
      </c>
      <c r="O36" s="236">
        <v>0</v>
      </c>
      <c r="P36" s="236">
        <v>0</v>
      </c>
      <c r="Q36" s="236">
        <v>0</v>
      </c>
      <c r="R36" s="236">
        <v>0</v>
      </c>
      <c r="S36" s="236">
        <v>0</v>
      </c>
      <c r="T36" s="236">
        <v>0</v>
      </c>
      <c r="U36" s="236">
        <v>0</v>
      </c>
      <c r="V36" s="236">
        <v>0</v>
      </c>
      <c r="W36" s="236">
        <v>0</v>
      </c>
      <c r="X36" s="236">
        <v>0</v>
      </c>
      <c r="Y36" s="236">
        <v>0</v>
      </c>
      <c r="Z36" s="236">
        <v>0</v>
      </c>
      <c r="AA36" s="236">
        <v>0</v>
      </c>
      <c r="AB36" s="236">
        <v>0</v>
      </c>
      <c r="AC36" s="236">
        <v>0</v>
      </c>
      <c r="AD36" s="236">
        <v>0</v>
      </c>
      <c r="AE36" s="236">
        <v>0</v>
      </c>
      <c r="AF36" s="236">
        <v>0</v>
      </c>
      <c r="AG36" s="236">
        <v>0</v>
      </c>
      <c r="AH36" s="236">
        <v>0</v>
      </c>
      <c r="AI36" s="236">
        <v>0</v>
      </c>
      <c r="AJ36" s="236">
        <v>0</v>
      </c>
      <c r="AK36" s="236">
        <v>0</v>
      </c>
      <c r="AL36" s="236">
        <v>0</v>
      </c>
      <c r="AM36" s="236">
        <v>0</v>
      </c>
      <c r="AN36" s="236">
        <v>0</v>
      </c>
      <c r="AO36" s="236">
        <v>0</v>
      </c>
      <c r="AP36" s="236">
        <v>0</v>
      </c>
      <c r="AQ36" s="236">
        <v>0</v>
      </c>
      <c r="AR36" s="236">
        <v>0</v>
      </c>
      <c r="AS36" s="236">
        <v>0</v>
      </c>
      <c r="AT36" s="236">
        <v>0</v>
      </c>
      <c r="AU36" s="236">
        <v>0</v>
      </c>
      <c r="AV36" s="236">
        <v>0</v>
      </c>
      <c r="AW36" s="236">
        <v>0</v>
      </c>
      <c r="AX36" s="236">
        <v>0</v>
      </c>
      <c r="AY36" s="236">
        <v>0</v>
      </c>
      <c r="AZ36" s="236">
        <v>0</v>
      </c>
      <c r="BA36" s="236">
        <v>0</v>
      </c>
      <c r="BB36" s="236">
        <v>0</v>
      </c>
      <c r="BC36" s="236">
        <v>0</v>
      </c>
      <c r="BD36" s="236">
        <v>0</v>
      </c>
      <c r="BE36" s="236">
        <v>0</v>
      </c>
      <c r="BF36" s="236">
        <v>0</v>
      </c>
      <c r="BG36" s="236">
        <v>0</v>
      </c>
      <c r="BH36" s="236">
        <v>0</v>
      </c>
      <c r="BI36" s="236">
        <v>0</v>
      </c>
      <c r="BJ36" s="236">
        <v>0</v>
      </c>
      <c r="BK36" s="236">
        <v>0</v>
      </c>
      <c r="BL36" s="236">
        <v>0</v>
      </c>
      <c r="BM36" s="236">
        <v>0</v>
      </c>
      <c r="BN36" s="236">
        <v>0</v>
      </c>
      <c r="BO36" s="236">
        <v>0</v>
      </c>
      <c r="BP36" s="236">
        <v>0</v>
      </c>
      <c r="BQ36" s="236">
        <v>0</v>
      </c>
      <c r="BR36" s="236">
        <v>0</v>
      </c>
      <c r="BS36" s="236">
        <v>0</v>
      </c>
      <c r="BT36" s="236">
        <v>0</v>
      </c>
      <c r="BU36" s="236">
        <v>0</v>
      </c>
      <c r="BV36" s="236">
        <v>0</v>
      </c>
      <c r="BW36" s="236">
        <v>0</v>
      </c>
      <c r="BX36" s="236">
        <v>0</v>
      </c>
      <c r="BY36" s="236">
        <v>0</v>
      </c>
      <c r="BZ36" s="236">
        <v>0</v>
      </c>
      <c r="CA36" s="236">
        <v>0</v>
      </c>
      <c r="CB36" s="236">
        <v>0</v>
      </c>
      <c r="CC36" s="236">
        <v>0</v>
      </c>
      <c r="CD36" s="236">
        <v>0</v>
      </c>
      <c r="CE36" s="236">
        <v>0</v>
      </c>
      <c r="CF36" s="236">
        <v>0</v>
      </c>
      <c r="CG36" s="236">
        <v>0</v>
      </c>
      <c r="CH36" s="236">
        <v>0</v>
      </c>
      <c r="CI36" s="236">
        <v>0</v>
      </c>
      <c r="CJ36" s="236">
        <v>0</v>
      </c>
      <c r="CK36" s="236">
        <v>0</v>
      </c>
      <c r="CL36" s="236">
        <v>0</v>
      </c>
      <c r="CM36" s="236">
        <v>0</v>
      </c>
      <c r="CN36" s="236">
        <v>0</v>
      </c>
      <c r="CO36" s="236">
        <v>0</v>
      </c>
      <c r="CP36" s="236">
        <v>0</v>
      </c>
      <c r="CQ36" s="236">
        <v>0</v>
      </c>
      <c r="CR36" s="236">
        <v>0</v>
      </c>
      <c r="CS36" s="236">
        <v>0</v>
      </c>
      <c r="CT36" s="236">
        <v>0</v>
      </c>
      <c r="CU36" s="236">
        <v>0</v>
      </c>
      <c r="CV36" s="236">
        <v>0</v>
      </c>
      <c r="CW36" s="236">
        <v>0</v>
      </c>
      <c r="CX36" s="236">
        <v>0</v>
      </c>
      <c r="CY36" s="236">
        <v>0</v>
      </c>
      <c r="CZ36" s="236">
        <v>0</v>
      </c>
      <c r="DA36" s="236">
        <v>0</v>
      </c>
    </row>
    <row r="37" spans="1:105">
      <c r="A37" s="242" t="s">
        <v>1713</v>
      </c>
      <c r="B37" s="236">
        <v>0</v>
      </c>
      <c r="C37" s="236">
        <v>0</v>
      </c>
      <c r="D37" s="236">
        <v>0</v>
      </c>
      <c r="E37" s="236">
        <v>0</v>
      </c>
      <c r="F37" s="236">
        <v>0</v>
      </c>
      <c r="G37" s="236">
        <v>0</v>
      </c>
      <c r="H37" s="236">
        <v>0</v>
      </c>
      <c r="I37" s="236">
        <v>0</v>
      </c>
      <c r="J37" s="236">
        <v>0</v>
      </c>
      <c r="K37" s="236">
        <v>0</v>
      </c>
      <c r="L37" s="236">
        <v>0</v>
      </c>
      <c r="M37" s="236">
        <v>0</v>
      </c>
      <c r="N37" s="236">
        <v>0</v>
      </c>
      <c r="O37" s="236">
        <v>0</v>
      </c>
      <c r="P37" s="236">
        <v>0</v>
      </c>
      <c r="Q37" s="236">
        <v>0</v>
      </c>
      <c r="R37" s="236">
        <v>0</v>
      </c>
      <c r="S37" s="236">
        <v>0</v>
      </c>
      <c r="T37" s="236">
        <v>0</v>
      </c>
      <c r="U37" s="236">
        <v>0</v>
      </c>
      <c r="V37" s="236">
        <v>0</v>
      </c>
      <c r="W37" s="236">
        <v>0</v>
      </c>
      <c r="X37" s="236">
        <v>0</v>
      </c>
      <c r="Y37" s="236">
        <v>0</v>
      </c>
      <c r="Z37" s="236">
        <v>0</v>
      </c>
      <c r="AA37" s="236">
        <v>0</v>
      </c>
      <c r="AB37" s="236">
        <v>0</v>
      </c>
      <c r="AC37" s="236">
        <v>0</v>
      </c>
      <c r="AD37" s="236">
        <v>0</v>
      </c>
      <c r="AE37" s="236">
        <v>0</v>
      </c>
      <c r="AF37" s="236">
        <v>0</v>
      </c>
      <c r="AG37" s="236">
        <v>0</v>
      </c>
      <c r="AH37" s="236">
        <v>0</v>
      </c>
      <c r="AI37" s="236">
        <v>0</v>
      </c>
      <c r="AJ37" s="236">
        <v>0</v>
      </c>
      <c r="AK37" s="236">
        <v>0</v>
      </c>
      <c r="AL37" s="236">
        <v>0</v>
      </c>
      <c r="AM37" s="236">
        <v>0</v>
      </c>
      <c r="AN37" s="236">
        <v>0</v>
      </c>
      <c r="AO37" s="236">
        <v>0</v>
      </c>
      <c r="AP37" s="236">
        <v>0</v>
      </c>
      <c r="AQ37" s="236">
        <v>0</v>
      </c>
      <c r="AR37" s="236">
        <v>0</v>
      </c>
      <c r="AS37" s="236">
        <v>0</v>
      </c>
      <c r="AT37" s="236">
        <v>0</v>
      </c>
      <c r="AU37" s="236">
        <v>0</v>
      </c>
      <c r="AV37" s="236">
        <v>0</v>
      </c>
      <c r="AW37" s="236">
        <v>0</v>
      </c>
      <c r="AX37" s="236">
        <v>0</v>
      </c>
      <c r="AY37" s="236">
        <v>0</v>
      </c>
      <c r="AZ37" s="236">
        <v>0</v>
      </c>
      <c r="BA37" s="236">
        <v>0</v>
      </c>
      <c r="BB37" s="236">
        <v>0</v>
      </c>
      <c r="BC37" s="236">
        <v>0</v>
      </c>
      <c r="BD37" s="236">
        <v>0</v>
      </c>
      <c r="BE37" s="236">
        <v>0</v>
      </c>
      <c r="BF37" s="236">
        <v>0</v>
      </c>
      <c r="BG37" s="236">
        <v>0</v>
      </c>
      <c r="BH37" s="236">
        <v>0</v>
      </c>
      <c r="BI37" s="236">
        <v>0</v>
      </c>
      <c r="BJ37" s="236">
        <v>0</v>
      </c>
      <c r="BK37" s="236">
        <v>0</v>
      </c>
      <c r="BL37" s="236">
        <v>0</v>
      </c>
      <c r="BM37" s="236">
        <v>0</v>
      </c>
      <c r="BN37" s="236">
        <v>0</v>
      </c>
      <c r="BO37" s="236">
        <v>0</v>
      </c>
      <c r="BP37" s="236">
        <v>0</v>
      </c>
      <c r="BQ37" s="236">
        <v>0</v>
      </c>
      <c r="BR37" s="236">
        <v>0</v>
      </c>
      <c r="BS37" s="236">
        <v>0</v>
      </c>
      <c r="BT37" s="236">
        <v>0</v>
      </c>
      <c r="BU37" s="236">
        <v>0</v>
      </c>
      <c r="BV37" s="236">
        <v>0</v>
      </c>
      <c r="BW37" s="236">
        <v>0</v>
      </c>
      <c r="BX37" s="236">
        <v>0</v>
      </c>
      <c r="BY37" s="236">
        <v>0</v>
      </c>
      <c r="BZ37" s="236">
        <v>0</v>
      </c>
      <c r="CA37" s="236">
        <v>0</v>
      </c>
      <c r="CB37" s="236">
        <v>0</v>
      </c>
      <c r="CC37" s="236">
        <v>0</v>
      </c>
      <c r="CD37" s="236">
        <v>0</v>
      </c>
      <c r="CE37" s="236">
        <v>0</v>
      </c>
      <c r="CF37" s="236">
        <v>0</v>
      </c>
      <c r="CG37" s="236">
        <v>0</v>
      </c>
      <c r="CH37" s="236">
        <v>0</v>
      </c>
      <c r="CI37" s="236">
        <v>0</v>
      </c>
      <c r="CJ37" s="236">
        <v>0</v>
      </c>
      <c r="CK37" s="236">
        <v>0</v>
      </c>
      <c r="CL37" s="236">
        <v>0</v>
      </c>
      <c r="CM37" s="236">
        <v>0</v>
      </c>
      <c r="CN37" s="236">
        <v>0</v>
      </c>
      <c r="CO37" s="236">
        <v>0</v>
      </c>
      <c r="CP37" s="236">
        <v>0</v>
      </c>
      <c r="CQ37" s="236">
        <v>0</v>
      </c>
      <c r="CR37" s="236">
        <v>0</v>
      </c>
      <c r="CS37" s="236">
        <v>0</v>
      </c>
      <c r="CT37" s="236">
        <v>0</v>
      </c>
      <c r="CU37" s="236">
        <v>0</v>
      </c>
      <c r="CV37" s="236">
        <v>0</v>
      </c>
      <c r="CW37" s="236">
        <v>0</v>
      </c>
      <c r="CX37" s="236">
        <v>0</v>
      </c>
      <c r="CY37" s="236">
        <v>0</v>
      </c>
      <c r="CZ37" s="236">
        <v>0</v>
      </c>
      <c r="DA37" s="236">
        <v>0</v>
      </c>
    </row>
    <row r="38" spans="1:105">
      <c r="A38" s="242" t="s">
        <v>1714</v>
      </c>
      <c r="B38" s="236">
        <v>0</v>
      </c>
      <c r="C38" s="236">
        <v>0</v>
      </c>
      <c r="D38" s="236">
        <v>0</v>
      </c>
      <c r="E38" s="236">
        <v>0</v>
      </c>
      <c r="F38" s="236">
        <v>0</v>
      </c>
      <c r="G38" s="236">
        <v>0</v>
      </c>
      <c r="H38" s="236">
        <v>0</v>
      </c>
      <c r="I38" s="236">
        <v>0</v>
      </c>
      <c r="J38" s="236">
        <v>0</v>
      </c>
      <c r="K38" s="236">
        <v>0</v>
      </c>
      <c r="L38" s="236">
        <v>0</v>
      </c>
      <c r="M38" s="236">
        <v>0</v>
      </c>
      <c r="N38" s="236">
        <v>0</v>
      </c>
      <c r="O38" s="236">
        <v>0</v>
      </c>
      <c r="P38" s="236">
        <v>0</v>
      </c>
      <c r="Q38" s="236">
        <v>0</v>
      </c>
      <c r="R38" s="236">
        <v>0</v>
      </c>
      <c r="S38" s="236">
        <v>0</v>
      </c>
      <c r="T38" s="236">
        <v>0</v>
      </c>
      <c r="U38" s="236">
        <v>0</v>
      </c>
      <c r="V38" s="236">
        <v>0</v>
      </c>
      <c r="W38" s="236">
        <v>0</v>
      </c>
      <c r="X38" s="236">
        <v>0</v>
      </c>
      <c r="Y38" s="236">
        <v>0</v>
      </c>
      <c r="Z38" s="236">
        <v>0</v>
      </c>
      <c r="AA38" s="236">
        <v>0</v>
      </c>
      <c r="AB38" s="236">
        <v>0</v>
      </c>
      <c r="AC38" s="236">
        <v>0</v>
      </c>
      <c r="AD38" s="236">
        <v>0</v>
      </c>
      <c r="AE38" s="236">
        <v>0</v>
      </c>
      <c r="AF38" s="236">
        <v>0</v>
      </c>
      <c r="AG38" s="236">
        <v>0</v>
      </c>
      <c r="AH38" s="236">
        <v>0</v>
      </c>
      <c r="AI38" s="236">
        <v>0</v>
      </c>
      <c r="AJ38" s="236">
        <v>0</v>
      </c>
      <c r="AK38" s="236">
        <v>0</v>
      </c>
      <c r="AL38" s="236">
        <v>0</v>
      </c>
      <c r="AM38" s="236">
        <v>0</v>
      </c>
      <c r="AN38" s="236">
        <v>0</v>
      </c>
      <c r="AO38" s="236">
        <v>0</v>
      </c>
      <c r="AP38" s="236">
        <v>0</v>
      </c>
      <c r="AQ38" s="236">
        <v>0</v>
      </c>
      <c r="AR38" s="236">
        <v>0</v>
      </c>
      <c r="AS38" s="236">
        <v>0</v>
      </c>
      <c r="AT38" s="236">
        <v>0</v>
      </c>
      <c r="AU38" s="236">
        <v>0</v>
      </c>
      <c r="AV38" s="236">
        <v>0</v>
      </c>
      <c r="AW38" s="236">
        <v>0</v>
      </c>
      <c r="AX38" s="236">
        <v>0</v>
      </c>
      <c r="AY38" s="236">
        <v>0</v>
      </c>
      <c r="AZ38" s="236">
        <v>0</v>
      </c>
      <c r="BA38" s="236">
        <v>0</v>
      </c>
      <c r="BB38" s="236">
        <v>0</v>
      </c>
      <c r="BC38" s="236">
        <v>0</v>
      </c>
      <c r="BD38" s="236">
        <v>0</v>
      </c>
      <c r="BE38" s="236">
        <v>0</v>
      </c>
      <c r="BF38" s="236">
        <v>0</v>
      </c>
      <c r="BG38" s="236">
        <v>0</v>
      </c>
      <c r="BH38" s="236">
        <v>0</v>
      </c>
      <c r="BI38" s="236">
        <v>0</v>
      </c>
      <c r="BJ38" s="236">
        <v>0</v>
      </c>
      <c r="BK38" s="236">
        <v>0</v>
      </c>
      <c r="BL38" s="236">
        <v>0</v>
      </c>
      <c r="BM38" s="236">
        <v>0</v>
      </c>
      <c r="BN38" s="236">
        <v>0</v>
      </c>
      <c r="BO38" s="236">
        <v>0</v>
      </c>
      <c r="BP38" s="236">
        <v>0</v>
      </c>
      <c r="BQ38" s="236">
        <v>0</v>
      </c>
      <c r="BR38" s="236">
        <v>0</v>
      </c>
      <c r="BS38" s="236">
        <v>0</v>
      </c>
      <c r="BT38" s="236">
        <v>0</v>
      </c>
      <c r="BU38" s="236">
        <v>0</v>
      </c>
      <c r="BV38" s="236">
        <v>0</v>
      </c>
      <c r="BW38" s="236">
        <v>0</v>
      </c>
      <c r="BX38" s="236">
        <v>0</v>
      </c>
      <c r="BY38" s="236">
        <v>0</v>
      </c>
      <c r="BZ38" s="236">
        <v>0</v>
      </c>
      <c r="CA38" s="236">
        <v>0</v>
      </c>
      <c r="CB38" s="236">
        <v>0</v>
      </c>
      <c r="CC38" s="236">
        <v>0</v>
      </c>
      <c r="CD38" s="236">
        <v>0</v>
      </c>
      <c r="CE38" s="236">
        <v>0</v>
      </c>
      <c r="CF38" s="236">
        <v>0</v>
      </c>
      <c r="CG38" s="236">
        <v>0</v>
      </c>
      <c r="CH38" s="236">
        <v>0</v>
      </c>
      <c r="CI38" s="236">
        <v>0</v>
      </c>
      <c r="CJ38" s="236">
        <v>0</v>
      </c>
      <c r="CK38" s="236">
        <v>0</v>
      </c>
      <c r="CL38" s="236">
        <v>0</v>
      </c>
      <c r="CM38" s="236">
        <v>0</v>
      </c>
      <c r="CN38" s="236">
        <v>0</v>
      </c>
      <c r="CO38" s="236">
        <v>0</v>
      </c>
      <c r="CP38" s="236">
        <v>0</v>
      </c>
      <c r="CQ38" s="236">
        <v>0</v>
      </c>
      <c r="CR38" s="236">
        <v>0</v>
      </c>
      <c r="CS38" s="236">
        <v>0</v>
      </c>
      <c r="CT38" s="236">
        <v>0</v>
      </c>
      <c r="CU38" s="236">
        <v>0</v>
      </c>
      <c r="CV38" s="236">
        <v>0</v>
      </c>
      <c r="CW38" s="236">
        <v>0</v>
      </c>
      <c r="CX38" s="236">
        <v>0</v>
      </c>
      <c r="CY38" s="236">
        <v>0</v>
      </c>
      <c r="CZ38" s="236">
        <v>0</v>
      </c>
      <c r="DA38" s="236">
        <v>0</v>
      </c>
    </row>
    <row r="39" spans="1:105">
      <c r="A39" s="242" t="s">
        <v>1715</v>
      </c>
      <c r="B39" s="236">
        <v>0</v>
      </c>
      <c r="C39" s="236">
        <v>0</v>
      </c>
      <c r="D39" s="236">
        <v>0</v>
      </c>
      <c r="E39" s="236">
        <v>0</v>
      </c>
      <c r="F39" s="236">
        <v>0</v>
      </c>
      <c r="G39" s="236">
        <v>0</v>
      </c>
      <c r="H39" s="236">
        <v>0</v>
      </c>
      <c r="I39" s="236">
        <v>0</v>
      </c>
      <c r="J39" s="236">
        <v>0</v>
      </c>
      <c r="K39" s="236">
        <v>0</v>
      </c>
      <c r="L39" s="236">
        <v>0</v>
      </c>
      <c r="M39" s="236">
        <v>0</v>
      </c>
      <c r="N39" s="236">
        <v>0</v>
      </c>
      <c r="O39" s="236">
        <v>0</v>
      </c>
      <c r="P39" s="236">
        <v>0</v>
      </c>
      <c r="Q39" s="236">
        <v>0</v>
      </c>
      <c r="R39" s="236">
        <v>0</v>
      </c>
      <c r="S39" s="236">
        <v>0</v>
      </c>
      <c r="T39" s="236">
        <v>0</v>
      </c>
      <c r="U39" s="236">
        <v>0</v>
      </c>
      <c r="V39" s="236">
        <v>0</v>
      </c>
      <c r="W39" s="236">
        <v>0</v>
      </c>
      <c r="X39" s="236">
        <v>0</v>
      </c>
      <c r="Y39" s="236">
        <v>0</v>
      </c>
      <c r="Z39" s="236">
        <v>0</v>
      </c>
      <c r="AA39" s="236">
        <v>0</v>
      </c>
      <c r="AB39" s="236">
        <v>0</v>
      </c>
      <c r="AC39" s="236">
        <v>0</v>
      </c>
      <c r="AD39" s="236">
        <v>0</v>
      </c>
      <c r="AE39" s="236">
        <v>0</v>
      </c>
      <c r="AF39" s="236">
        <v>0</v>
      </c>
      <c r="AG39" s="236">
        <v>0</v>
      </c>
      <c r="AH39" s="236">
        <v>0</v>
      </c>
      <c r="AI39" s="236">
        <v>0</v>
      </c>
      <c r="AJ39" s="236">
        <v>0</v>
      </c>
      <c r="AK39" s="236">
        <v>0</v>
      </c>
      <c r="AL39" s="236">
        <v>0</v>
      </c>
      <c r="AM39" s="236">
        <v>0</v>
      </c>
      <c r="AN39" s="236">
        <v>0</v>
      </c>
      <c r="AO39" s="236">
        <v>0</v>
      </c>
      <c r="AP39" s="236">
        <v>0</v>
      </c>
      <c r="AQ39" s="236">
        <v>0</v>
      </c>
      <c r="AR39" s="236">
        <v>0</v>
      </c>
      <c r="AS39" s="236">
        <v>0</v>
      </c>
      <c r="AT39" s="236">
        <v>0</v>
      </c>
      <c r="AU39" s="236">
        <v>0</v>
      </c>
      <c r="AV39" s="236">
        <v>0</v>
      </c>
      <c r="AW39" s="236">
        <v>0</v>
      </c>
      <c r="AX39" s="236">
        <v>0</v>
      </c>
      <c r="AY39" s="236">
        <v>0</v>
      </c>
      <c r="AZ39" s="236">
        <v>0</v>
      </c>
      <c r="BA39" s="236">
        <v>0</v>
      </c>
      <c r="BB39" s="236">
        <v>0</v>
      </c>
      <c r="BC39" s="236">
        <v>0</v>
      </c>
      <c r="BD39" s="236">
        <v>0</v>
      </c>
      <c r="BE39" s="236">
        <v>0</v>
      </c>
      <c r="BF39" s="236">
        <v>0</v>
      </c>
      <c r="BG39" s="236">
        <v>0</v>
      </c>
      <c r="BH39" s="236">
        <v>0</v>
      </c>
      <c r="BI39" s="236">
        <v>0</v>
      </c>
      <c r="BJ39" s="236">
        <v>0</v>
      </c>
      <c r="BK39" s="236">
        <v>0</v>
      </c>
      <c r="BL39" s="236">
        <v>0</v>
      </c>
      <c r="BM39" s="236">
        <v>0</v>
      </c>
      <c r="BN39" s="236">
        <v>0</v>
      </c>
      <c r="BO39" s="236">
        <v>0</v>
      </c>
      <c r="BP39" s="236">
        <v>0</v>
      </c>
      <c r="BQ39" s="236">
        <v>0</v>
      </c>
      <c r="BR39" s="236">
        <v>0</v>
      </c>
      <c r="BS39" s="236">
        <v>0</v>
      </c>
      <c r="BT39" s="236">
        <v>0</v>
      </c>
      <c r="BU39" s="236">
        <v>0</v>
      </c>
      <c r="BV39" s="236">
        <v>0</v>
      </c>
      <c r="BW39" s="236">
        <v>0</v>
      </c>
      <c r="BX39" s="236">
        <v>0</v>
      </c>
      <c r="BY39" s="236">
        <v>0</v>
      </c>
      <c r="BZ39" s="236">
        <v>0</v>
      </c>
      <c r="CA39" s="236">
        <v>0</v>
      </c>
      <c r="CB39" s="236">
        <v>0</v>
      </c>
      <c r="CC39" s="236">
        <v>0</v>
      </c>
      <c r="CD39" s="236">
        <v>0</v>
      </c>
      <c r="CE39" s="236">
        <v>0</v>
      </c>
      <c r="CF39" s="236">
        <v>0</v>
      </c>
      <c r="CG39" s="236">
        <v>0</v>
      </c>
      <c r="CH39" s="236">
        <v>0</v>
      </c>
      <c r="CI39" s="236">
        <v>0</v>
      </c>
      <c r="CJ39" s="236">
        <v>0</v>
      </c>
      <c r="CK39" s="236">
        <v>0</v>
      </c>
      <c r="CL39" s="236">
        <v>0</v>
      </c>
      <c r="CM39" s="236">
        <v>0</v>
      </c>
      <c r="CN39" s="236">
        <v>0</v>
      </c>
      <c r="CO39" s="236">
        <v>0</v>
      </c>
      <c r="CP39" s="236">
        <v>0</v>
      </c>
      <c r="CQ39" s="236">
        <v>0</v>
      </c>
      <c r="CR39" s="236">
        <v>0</v>
      </c>
      <c r="CS39" s="236">
        <v>0</v>
      </c>
      <c r="CT39" s="236">
        <v>0</v>
      </c>
      <c r="CU39" s="236">
        <v>0</v>
      </c>
      <c r="CV39" s="236">
        <v>0</v>
      </c>
      <c r="CW39" s="236">
        <v>0</v>
      </c>
      <c r="CX39" s="236">
        <v>0</v>
      </c>
      <c r="CY39" s="236">
        <v>0</v>
      </c>
      <c r="CZ39" s="236">
        <v>0</v>
      </c>
      <c r="DA39" s="236">
        <v>0</v>
      </c>
    </row>
    <row r="40" spans="1:105">
      <c r="A40" s="242" t="s">
        <v>1716</v>
      </c>
      <c r="B40" s="236">
        <v>0</v>
      </c>
      <c r="C40" s="236">
        <v>0</v>
      </c>
      <c r="D40" s="236">
        <v>0</v>
      </c>
      <c r="E40" s="236">
        <v>0</v>
      </c>
      <c r="F40" s="236">
        <v>0</v>
      </c>
      <c r="G40" s="236">
        <v>0</v>
      </c>
      <c r="H40" s="236">
        <v>0</v>
      </c>
      <c r="I40" s="236">
        <v>0</v>
      </c>
      <c r="J40" s="236">
        <v>0</v>
      </c>
      <c r="K40" s="236">
        <v>0</v>
      </c>
      <c r="L40" s="236">
        <v>0</v>
      </c>
      <c r="M40" s="236">
        <v>0</v>
      </c>
      <c r="N40" s="236">
        <v>0</v>
      </c>
      <c r="O40" s="236">
        <v>0</v>
      </c>
      <c r="P40" s="236">
        <v>0</v>
      </c>
      <c r="Q40" s="236">
        <v>0</v>
      </c>
      <c r="R40" s="236">
        <v>0</v>
      </c>
      <c r="S40" s="236">
        <v>0</v>
      </c>
      <c r="T40" s="236">
        <v>0</v>
      </c>
      <c r="U40" s="236">
        <v>0</v>
      </c>
      <c r="V40" s="236">
        <v>0</v>
      </c>
      <c r="W40" s="236">
        <v>0</v>
      </c>
      <c r="X40" s="236">
        <v>0</v>
      </c>
      <c r="Y40" s="236">
        <v>0</v>
      </c>
      <c r="Z40" s="236">
        <v>0</v>
      </c>
      <c r="AA40" s="236">
        <v>0</v>
      </c>
      <c r="AB40" s="236">
        <v>0</v>
      </c>
      <c r="AC40" s="236">
        <v>0</v>
      </c>
      <c r="AD40" s="236">
        <v>0</v>
      </c>
      <c r="AE40" s="236">
        <v>0</v>
      </c>
      <c r="AF40" s="236">
        <v>0</v>
      </c>
      <c r="AG40" s="236">
        <v>0</v>
      </c>
      <c r="AH40" s="236">
        <v>0</v>
      </c>
      <c r="AI40" s="236">
        <v>0</v>
      </c>
      <c r="AJ40" s="236">
        <v>0</v>
      </c>
      <c r="AK40" s="236">
        <v>0</v>
      </c>
      <c r="AL40" s="236">
        <v>0</v>
      </c>
      <c r="AM40" s="236">
        <v>0</v>
      </c>
      <c r="AN40" s="236">
        <v>0</v>
      </c>
      <c r="AO40" s="236">
        <v>0</v>
      </c>
      <c r="AP40" s="236">
        <v>0</v>
      </c>
      <c r="AQ40" s="236">
        <v>0</v>
      </c>
      <c r="AR40" s="236">
        <v>0</v>
      </c>
      <c r="AS40" s="236">
        <v>0</v>
      </c>
      <c r="AT40" s="236">
        <v>0</v>
      </c>
      <c r="AU40" s="236">
        <v>0</v>
      </c>
      <c r="AV40" s="236">
        <v>0</v>
      </c>
      <c r="AW40" s="236">
        <v>0</v>
      </c>
      <c r="AX40" s="236">
        <v>0</v>
      </c>
      <c r="AY40" s="236">
        <v>0</v>
      </c>
      <c r="AZ40" s="236">
        <v>0</v>
      </c>
      <c r="BA40" s="236">
        <v>0</v>
      </c>
      <c r="BB40" s="236">
        <v>0</v>
      </c>
      <c r="BC40" s="236">
        <v>0</v>
      </c>
      <c r="BD40" s="236">
        <v>0</v>
      </c>
      <c r="BE40" s="236">
        <v>0</v>
      </c>
      <c r="BF40" s="236">
        <v>0</v>
      </c>
      <c r="BG40" s="236">
        <v>0</v>
      </c>
      <c r="BH40" s="236">
        <v>0</v>
      </c>
      <c r="BI40" s="236">
        <v>0</v>
      </c>
      <c r="BJ40" s="236">
        <v>0</v>
      </c>
      <c r="BK40" s="236">
        <v>0</v>
      </c>
      <c r="BL40" s="236">
        <v>0</v>
      </c>
      <c r="BM40" s="236">
        <v>0</v>
      </c>
      <c r="BN40" s="236">
        <v>0</v>
      </c>
      <c r="BO40" s="236">
        <v>0</v>
      </c>
      <c r="BP40" s="236">
        <v>0</v>
      </c>
      <c r="BQ40" s="236">
        <v>0</v>
      </c>
      <c r="BR40" s="236">
        <v>0</v>
      </c>
      <c r="BS40" s="236">
        <v>0</v>
      </c>
      <c r="BT40" s="236">
        <v>0</v>
      </c>
      <c r="BU40" s="236">
        <v>0</v>
      </c>
      <c r="BV40" s="236">
        <v>0</v>
      </c>
      <c r="BW40" s="236">
        <v>0</v>
      </c>
      <c r="BX40" s="236">
        <v>0</v>
      </c>
      <c r="BY40" s="236">
        <v>0</v>
      </c>
      <c r="BZ40" s="236">
        <v>0</v>
      </c>
      <c r="CA40" s="236">
        <v>0</v>
      </c>
      <c r="CB40" s="236">
        <v>0</v>
      </c>
      <c r="CC40" s="236">
        <v>0</v>
      </c>
      <c r="CD40" s="236">
        <v>0</v>
      </c>
      <c r="CE40" s="236">
        <v>0</v>
      </c>
      <c r="CF40" s="236">
        <v>0</v>
      </c>
      <c r="CG40" s="236">
        <v>0</v>
      </c>
      <c r="CH40" s="236">
        <v>0</v>
      </c>
      <c r="CI40" s="236">
        <v>0</v>
      </c>
      <c r="CJ40" s="236">
        <v>0</v>
      </c>
      <c r="CK40" s="236">
        <v>0</v>
      </c>
      <c r="CL40" s="236">
        <v>0</v>
      </c>
      <c r="CM40" s="236">
        <v>0</v>
      </c>
      <c r="CN40" s="236">
        <v>0</v>
      </c>
      <c r="CO40" s="236">
        <v>0</v>
      </c>
      <c r="CP40" s="236">
        <v>0</v>
      </c>
      <c r="CQ40" s="236">
        <v>0</v>
      </c>
      <c r="CR40" s="236">
        <v>0</v>
      </c>
      <c r="CS40" s="236">
        <v>0</v>
      </c>
      <c r="CT40" s="236">
        <v>0</v>
      </c>
      <c r="CU40" s="236">
        <v>0</v>
      </c>
      <c r="CV40" s="236">
        <v>0</v>
      </c>
      <c r="CW40" s="236">
        <v>0</v>
      </c>
      <c r="CX40" s="236">
        <v>0</v>
      </c>
      <c r="CY40" s="236">
        <v>0</v>
      </c>
      <c r="CZ40" s="236">
        <v>0</v>
      </c>
      <c r="DA40" s="236">
        <v>0</v>
      </c>
    </row>
    <row r="41" spans="1:105">
      <c r="A41" s="242" t="s">
        <v>1717</v>
      </c>
      <c r="B41" s="236">
        <v>0</v>
      </c>
      <c r="C41" s="236">
        <v>0</v>
      </c>
      <c r="D41" s="236">
        <v>0</v>
      </c>
      <c r="E41" s="236">
        <v>0</v>
      </c>
      <c r="F41" s="236">
        <v>0</v>
      </c>
      <c r="G41" s="236">
        <v>0</v>
      </c>
      <c r="H41" s="236">
        <v>0</v>
      </c>
      <c r="I41" s="236">
        <v>0</v>
      </c>
      <c r="J41" s="236">
        <v>0</v>
      </c>
      <c r="K41" s="236">
        <v>0</v>
      </c>
      <c r="L41" s="236">
        <v>0</v>
      </c>
      <c r="M41" s="236">
        <v>0</v>
      </c>
      <c r="N41" s="236">
        <v>0</v>
      </c>
      <c r="O41" s="236">
        <v>0</v>
      </c>
      <c r="P41" s="236">
        <v>0</v>
      </c>
      <c r="Q41" s="236">
        <v>0</v>
      </c>
      <c r="R41" s="236">
        <v>0</v>
      </c>
      <c r="S41" s="236">
        <v>0</v>
      </c>
      <c r="T41" s="236">
        <v>0</v>
      </c>
      <c r="U41" s="236">
        <v>0</v>
      </c>
      <c r="V41" s="236">
        <v>0</v>
      </c>
      <c r="W41" s="236">
        <v>0</v>
      </c>
      <c r="X41" s="236">
        <v>0</v>
      </c>
      <c r="Y41" s="236">
        <v>0</v>
      </c>
      <c r="Z41" s="236">
        <v>0</v>
      </c>
      <c r="AA41" s="236">
        <v>0</v>
      </c>
      <c r="AB41" s="236">
        <v>0</v>
      </c>
      <c r="AC41" s="236">
        <v>0</v>
      </c>
      <c r="AD41" s="236">
        <v>0</v>
      </c>
      <c r="AE41" s="236">
        <v>0</v>
      </c>
      <c r="AF41" s="236">
        <v>0</v>
      </c>
      <c r="AG41" s="236">
        <v>0</v>
      </c>
      <c r="AH41" s="236">
        <v>0</v>
      </c>
      <c r="AI41" s="236">
        <v>0</v>
      </c>
      <c r="AJ41" s="236">
        <v>0</v>
      </c>
      <c r="AK41" s="236">
        <v>0</v>
      </c>
      <c r="AL41" s="236">
        <v>0</v>
      </c>
      <c r="AM41" s="236">
        <v>0</v>
      </c>
      <c r="AN41" s="236">
        <v>0</v>
      </c>
      <c r="AO41" s="236">
        <v>0</v>
      </c>
      <c r="AP41" s="236">
        <v>0</v>
      </c>
      <c r="AQ41" s="236">
        <v>0</v>
      </c>
      <c r="AR41" s="236">
        <v>0</v>
      </c>
      <c r="AS41" s="236">
        <v>0</v>
      </c>
      <c r="AT41" s="236">
        <v>0</v>
      </c>
      <c r="AU41" s="236">
        <v>0</v>
      </c>
      <c r="AV41" s="236">
        <v>0</v>
      </c>
      <c r="AW41" s="236">
        <v>0</v>
      </c>
      <c r="AX41" s="236">
        <v>0</v>
      </c>
      <c r="AY41" s="236">
        <v>0</v>
      </c>
      <c r="AZ41" s="236">
        <v>0</v>
      </c>
      <c r="BA41" s="236">
        <v>0</v>
      </c>
      <c r="BB41" s="236">
        <v>0</v>
      </c>
      <c r="BC41" s="236">
        <v>0</v>
      </c>
      <c r="BD41" s="236">
        <v>0</v>
      </c>
      <c r="BE41" s="236">
        <v>0</v>
      </c>
      <c r="BF41" s="236">
        <v>0</v>
      </c>
      <c r="BG41" s="236">
        <v>0</v>
      </c>
      <c r="BH41" s="236">
        <v>0</v>
      </c>
      <c r="BI41" s="236">
        <v>0</v>
      </c>
      <c r="BJ41" s="236">
        <v>0</v>
      </c>
      <c r="BK41" s="236">
        <v>0</v>
      </c>
      <c r="BL41" s="236">
        <v>0</v>
      </c>
      <c r="BM41" s="236">
        <v>0</v>
      </c>
      <c r="BN41" s="236">
        <v>0</v>
      </c>
      <c r="BO41" s="236">
        <v>0</v>
      </c>
      <c r="BP41" s="236">
        <v>0</v>
      </c>
      <c r="BQ41" s="236">
        <v>0</v>
      </c>
      <c r="BR41" s="236">
        <v>0</v>
      </c>
      <c r="BS41" s="236">
        <v>0</v>
      </c>
      <c r="BT41" s="236">
        <v>0</v>
      </c>
      <c r="BU41" s="236">
        <v>0</v>
      </c>
      <c r="BV41" s="236">
        <v>0</v>
      </c>
      <c r="BW41" s="236">
        <v>0</v>
      </c>
      <c r="BX41" s="236">
        <v>0</v>
      </c>
      <c r="BY41" s="236">
        <v>0</v>
      </c>
      <c r="BZ41" s="236">
        <v>0</v>
      </c>
      <c r="CA41" s="236">
        <v>0</v>
      </c>
      <c r="CB41" s="236">
        <v>0</v>
      </c>
      <c r="CC41" s="236">
        <v>0</v>
      </c>
      <c r="CD41" s="236">
        <v>0</v>
      </c>
      <c r="CE41" s="236">
        <v>0</v>
      </c>
      <c r="CF41" s="236">
        <v>0</v>
      </c>
      <c r="CG41" s="236">
        <v>0</v>
      </c>
      <c r="CH41" s="236">
        <v>0</v>
      </c>
      <c r="CI41" s="236">
        <v>0</v>
      </c>
      <c r="CJ41" s="236">
        <v>0</v>
      </c>
      <c r="CK41" s="236">
        <v>0</v>
      </c>
      <c r="CL41" s="236">
        <v>0</v>
      </c>
      <c r="CM41" s="236">
        <v>0</v>
      </c>
      <c r="CN41" s="236">
        <v>0</v>
      </c>
      <c r="CO41" s="236">
        <v>0</v>
      </c>
      <c r="CP41" s="236">
        <v>0</v>
      </c>
      <c r="CQ41" s="236">
        <v>0</v>
      </c>
      <c r="CR41" s="236">
        <v>0</v>
      </c>
      <c r="CS41" s="236">
        <v>0</v>
      </c>
      <c r="CT41" s="236">
        <v>0</v>
      </c>
      <c r="CU41" s="236">
        <v>0</v>
      </c>
      <c r="CV41" s="236">
        <v>0</v>
      </c>
      <c r="CW41" s="236">
        <v>0</v>
      </c>
      <c r="CX41" s="236">
        <v>0</v>
      </c>
      <c r="CY41" s="236">
        <v>0</v>
      </c>
      <c r="CZ41" s="236">
        <v>0</v>
      </c>
      <c r="DA41" s="236">
        <v>0</v>
      </c>
    </row>
    <row r="42" spans="1:105">
      <c r="A42" s="242" t="s">
        <v>1718</v>
      </c>
      <c r="B42" s="236">
        <v>0</v>
      </c>
      <c r="C42" s="236">
        <v>0</v>
      </c>
      <c r="D42" s="236">
        <v>0</v>
      </c>
      <c r="E42" s="236">
        <v>0</v>
      </c>
      <c r="F42" s="236">
        <v>0</v>
      </c>
      <c r="G42" s="236">
        <v>0</v>
      </c>
      <c r="H42" s="236">
        <v>0</v>
      </c>
      <c r="I42" s="236">
        <v>0</v>
      </c>
      <c r="J42" s="236">
        <v>0</v>
      </c>
      <c r="K42" s="236">
        <v>0</v>
      </c>
      <c r="L42" s="236">
        <v>0</v>
      </c>
      <c r="M42" s="236">
        <v>0</v>
      </c>
      <c r="N42" s="236">
        <v>0</v>
      </c>
      <c r="O42" s="236">
        <v>0</v>
      </c>
      <c r="P42" s="236">
        <v>0</v>
      </c>
      <c r="Q42" s="236">
        <v>0</v>
      </c>
      <c r="R42" s="236">
        <v>0</v>
      </c>
      <c r="S42" s="236">
        <v>0</v>
      </c>
      <c r="T42" s="236">
        <v>0</v>
      </c>
      <c r="U42" s="236">
        <v>0</v>
      </c>
      <c r="V42" s="236">
        <v>0</v>
      </c>
      <c r="W42" s="236">
        <v>0</v>
      </c>
      <c r="X42" s="236">
        <v>0</v>
      </c>
      <c r="Y42" s="236">
        <v>0</v>
      </c>
      <c r="Z42" s="236">
        <v>0</v>
      </c>
      <c r="AA42" s="236">
        <v>0</v>
      </c>
      <c r="AB42" s="236">
        <v>0</v>
      </c>
      <c r="AC42" s="236">
        <v>0</v>
      </c>
      <c r="AD42" s="236">
        <v>0</v>
      </c>
      <c r="AE42" s="236">
        <v>0</v>
      </c>
      <c r="AF42" s="236">
        <v>0</v>
      </c>
      <c r="AG42" s="236">
        <v>0</v>
      </c>
      <c r="AH42" s="236">
        <v>0</v>
      </c>
      <c r="AI42" s="236">
        <v>0</v>
      </c>
      <c r="AJ42" s="236">
        <v>0</v>
      </c>
      <c r="AK42" s="236">
        <v>0</v>
      </c>
      <c r="AL42" s="236">
        <v>0</v>
      </c>
      <c r="AM42" s="236">
        <v>0</v>
      </c>
      <c r="AN42" s="236">
        <v>0</v>
      </c>
      <c r="AO42" s="236">
        <v>0</v>
      </c>
      <c r="AP42" s="236">
        <v>0</v>
      </c>
      <c r="AQ42" s="236">
        <v>0</v>
      </c>
      <c r="AR42" s="236">
        <v>0</v>
      </c>
      <c r="AS42" s="236">
        <v>0</v>
      </c>
      <c r="AT42" s="236">
        <v>0</v>
      </c>
      <c r="AU42" s="236">
        <v>0</v>
      </c>
      <c r="AV42" s="236">
        <v>0</v>
      </c>
      <c r="AW42" s="236">
        <v>0</v>
      </c>
      <c r="AX42" s="236">
        <v>0</v>
      </c>
      <c r="AY42" s="236">
        <v>0</v>
      </c>
      <c r="AZ42" s="236">
        <v>0</v>
      </c>
      <c r="BA42" s="236">
        <v>0</v>
      </c>
      <c r="BB42" s="236">
        <v>0</v>
      </c>
      <c r="BC42" s="236">
        <v>0</v>
      </c>
      <c r="BD42" s="236">
        <v>0</v>
      </c>
      <c r="BE42" s="236">
        <v>0</v>
      </c>
      <c r="BF42" s="236">
        <v>0</v>
      </c>
      <c r="BG42" s="236">
        <v>0</v>
      </c>
      <c r="BH42" s="236">
        <v>0</v>
      </c>
      <c r="BI42" s="236">
        <v>0</v>
      </c>
      <c r="BJ42" s="236">
        <v>0</v>
      </c>
      <c r="BK42" s="236">
        <v>0</v>
      </c>
      <c r="BL42" s="236">
        <v>0</v>
      </c>
      <c r="BM42" s="236">
        <v>0</v>
      </c>
      <c r="BN42" s="236">
        <v>0</v>
      </c>
      <c r="BO42" s="236">
        <v>0</v>
      </c>
      <c r="BP42" s="236">
        <v>0</v>
      </c>
      <c r="BQ42" s="236">
        <v>0</v>
      </c>
      <c r="BR42" s="236">
        <v>0</v>
      </c>
      <c r="BS42" s="236">
        <v>0</v>
      </c>
      <c r="BT42" s="236">
        <v>0</v>
      </c>
      <c r="BU42" s="236">
        <v>0</v>
      </c>
      <c r="BV42" s="236">
        <v>0</v>
      </c>
      <c r="BW42" s="236">
        <v>0</v>
      </c>
      <c r="BX42" s="236">
        <v>0</v>
      </c>
      <c r="BY42" s="236">
        <v>0</v>
      </c>
      <c r="BZ42" s="236">
        <v>0</v>
      </c>
      <c r="CA42" s="236">
        <v>0</v>
      </c>
      <c r="CB42" s="236">
        <v>0</v>
      </c>
      <c r="CC42" s="236">
        <v>0</v>
      </c>
      <c r="CD42" s="236">
        <v>0</v>
      </c>
      <c r="CE42" s="236">
        <v>0</v>
      </c>
      <c r="CF42" s="236">
        <v>0</v>
      </c>
      <c r="CG42" s="236">
        <v>0</v>
      </c>
      <c r="CH42" s="236">
        <v>0</v>
      </c>
      <c r="CI42" s="236">
        <v>0</v>
      </c>
      <c r="CJ42" s="236">
        <v>0</v>
      </c>
      <c r="CK42" s="236">
        <v>0</v>
      </c>
      <c r="CL42" s="236">
        <v>0</v>
      </c>
      <c r="CM42" s="236">
        <v>0</v>
      </c>
      <c r="CN42" s="236">
        <v>0</v>
      </c>
      <c r="CO42" s="236">
        <v>0</v>
      </c>
      <c r="CP42" s="236">
        <v>0</v>
      </c>
      <c r="CQ42" s="236">
        <v>0</v>
      </c>
      <c r="CR42" s="236">
        <v>0</v>
      </c>
      <c r="CS42" s="236">
        <v>0</v>
      </c>
      <c r="CT42" s="236">
        <v>0</v>
      </c>
      <c r="CU42" s="236">
        <v>0</v>
      </c>
      <c r="CV42" s="236">
        <v>0</v>
      </c>
      <c r="CW42" s="236">
        <v>0</v>
      </c>
      <c r="CX42" s="236">
        <v>0</v>
      </c>
      <c r="CY42" s="236">
        <v>0</v>
      </c>
      <c r="CZ42" s="236">
        <v>0</v>
      </c>
      <c r="DA42" s="236">
        <v>0</v>
      </c>
    </row>
    <row r="43" spans="1:105">
      <c r="A43" s="242" t="s">
        <v>1719</v>
      </c>
      <c r="B43" s="236">
        <v>0</v>
      </c>
      <c r="C43" s="236">
        <v>0</v>
      </c>
      <c r="D43" s="236">
        <v>0</v>
      </c>
      <c r="E43" s="236">
        <v>0</v>
      </c>
      <c r="F43" s="236">
        <v>0</v>
      </c>
      <c r="G43" s="236">
        <v>0</v>
      </c>
      <c r="H43" s="236">
        <v>0</v>
      </c>
      <c r="I43" s="236">
        <v>0</v>
      </c>
      <c r="J43" s="236">
        <v>0</v>
      </c>
      <c r="K43" s="236">
        <v>0</v>
      </c>
      <c r="L43" s="236">
        <v>0</v>
      </c>
      <c r="M43" s="236">
        <v>0</v>
      </c>
      <c r="N43" s="236">
        <v>0</v>
      </c>
      <c r="O43" s="236">
        <v>0</v>
      </c>
      <c r="P43" s="236">
        <v>0</v>
      </c>
      <c r="Q43" s="236">
        <v>0</v>
      </c>
      <c r="R43" s="236">
        <v>0</v>
      </c>
      <c r="S43" s="236">
        <v>0</v>
      </c>
      <c r="T43" s="236">
        <v>0</v>
      </c>
      <c r="U43" s="236">
        <v>0</v>
      </c>
      <c r="V43" s="236">
        <v>0</v>
      </c>
      <c r="W43" s="236">
        <v>0</v>
      </c>
      <c r="X43" s="236">
        <v>0</v>
      </c>
      <c r="Y43" s="236">
        <v>0</v>
      </c>
      <c r="Z43" s="236">
        <v>0</v>
      </c>
      <c r="AA43" s="236">
        <v>0</v>
      </c>
      <c r="AB43" s="236">
        <v>0</v>
      </c>
      <c r="AC43" s="236">
        <v>0</v>
      </c>
      <c r="AD43" s="236">
        <v>0</v>
      </c>
      <c r="AE43" s="236">
        <v>0</v>
      </c>
      <c r="AF43" s="236">
        <v>0</v>
      </c>
      <c r="AG43" s="236">
        <v>0</v>
      </c>
      <c r="AH43" s="236">
        <v>0</v>
      </c>
      <c r="AI43" s="236">
        <v>0</v>
      </c>
      <c r="AJ43" s="236">
        <v>0</v>
      </c>
      <c r="AK43" s="236">
        <v>0</v>
      </c>
      <c r="AL43" s="236">
        <v>0</v>
      </c>
      <c r="AM43" s="236">
        <v>0</v>
      </c>
      <c r="AN43" s="236">
        <v>0</v>
      </c>
      <c r="AO43" s="236">
        <v>0</v>
      </c>
      <c r="AP43" s="236">
        <v>0</v>
      </c>
      <c r="AQ43" s="236">
        <v>0</v>
      </c>
      <c r="AR43" s="236">
        <v>0</v>
      </c>
      <c r="AS43" s="236">
        <v>0</v>
      </c>
      <c r="AT43" s="236">
        <v>0</v>
      </c>
      <c r="AU43" s="236">
        <v>0</v>
      </c>
      <c r="AV43" s="236">
        <v>0</v>
      </c>
      <c r="AW43" s="236">
        <v>0</v>
      </c>
      <c r="AX43" s="236">
        <v>0</v>
      </c>
      <c r="AY43" s="236">
        <v>0</v>
      </c>
      <c r="AZ43" s="236">
        <v>0</v>
      </c>
      <c r="BA43" s="236">
        <v>0</v>
      </c>
      <c r="BB43" s="236">
        <v>0</v>
      </c>
      <c r="BC43" s="236">
        <v>0</v>
      </c>
      <c r="BD43" s="236">
        <v>0</v>
      </c>
      <c r="BE43" s="236">
        <v>0</v>
      </c>
      <c r="BF43" s="236">
        <v>0</v>
      </c>
      <c r="BG43" s="236">
        <v>0</v>
      </c>
      <c r="BH43" s="236">
        <v>0</v>
      </c>
      <c r="BI43" s="236">
        <v>0</v>
      </c>
      <c r="BJ43" s="236">
        <v>0</v>
      </c>
      <c r="BK43" s="236">
        <v>0</v>
      </c>
      <c r="BL43" s="236">
        <v>0</v>
      </c>
      <c r="BM43" s="236">
        <v>0</v>
      </c>
      <c r="BN43" s="236">
        <v>0</v>
      </c>
      <c r="BO43" s="236">
        <v>0</v>
      </c>
      <c r="BP43" s="236">
        <v>0</v>
      </c>
      <c r="BQ43" s="236">
        <v>0</v>
      </c>
      <c r="BR43" s="236">
        <v>0</v>
      </c>
      <c r="BS43" s="236">
        <v>0</v>
      </c>
      <c r="BT43" s="236">
        <v>0</v>
      </c>
      <c r="BU43" s="236">
        <v>0</v>
      </c>
      <c r="BV43" s="236">
        <v>0</v>
      </c>
      <c r="BW43" s="236">
        <v>0</v>
      </c>
      <c r="BX43" s="236">
        <v>0</v>
      </c>
      <c r="BY43" s="236">
        <v>0</v>
      </c>
      <c r="BZ43" s="236">
        <v>0</v>
      </c>
      <c r="CA43" s="236">
        <v>0</v>
      </c>
      <c r="CB43" s="236">
        <v>0</v>
      </c>
      <c r="CC43" s="236">
        <v>0</v>
      </c>
      <c r="CD43" s="236">
        <v>0</v>
      </c>
      <c r="CE43" s="236">
        <v>0</v>
      </c>
      <c r="CF43" s="236">
        <v>0</v>
      </c>
      <c r="CG43" s="236">
        <v>0</v>
      </c>
      <c r="CH43" s="236">
        <v>0</v>
      </c>
      <c r="CI43" s="236">
        <v>0</v>
      </c>
      <c r="CJ43" s="236">
        <v>0</v>
      </c>
      <c r="CK43" s="236">
        <v>0</v>
      </c>
      <c r="CL43" s="236">
        <v>0</v>
      </c>
      <c r="CM43" s="236">
        <v>0</v>
      </c>
      <c r="CN43" s="236">
        <v>0</v>
      </c>
      <c r="CO43" s="236">
        <v>0</v>
      </c>
      <c r="CP43" s="236">
        <v>0</v>
      </c>
      <c r="CQ43" s="236">
        <v>0</v>
      </c>
      <c r="CR43" s="236">
        <v>0</v>
      </c>
      <c r="CS43" s="236">
        <v>0</v>
      </c>
      <c r="CT43" s="236">
        <v>0</v>
      </c>
      <c r="CU43" s="236">
        <v>0</v>
      </c>
      <c r="CV43" s="236">
        <v>0</v>
      </c>
      <c r="CW43" s="236">
        <v>0</v>
      </c>
      <c r="CX43" s="236">
        <v>0</v>
      </c>
      <c r="CY43" s="236">
        <v>0</v>
      </c>
      <c r="CZ43" s="236">
        <v>0</v>
      </c>
      <c r="DA43" s="236">
        <v>0</v>
      </c>
    </row>
    <row r="44" spans="1:105">
      <c r="A44" s="242" t="s">
        <v>1720</v>
      </c>
      <c r="B44" s="236">
        <v>0</v>
      </c>
      <c r="C44" s="236">
        <v>0</v>
      </c>
      <c r="D44" s="236">
        <v>0</v>
      </c>
      <c r="E44" s="236">
        <v>0</v>
      </c>
      <c r="F44" s="236">
        <v>0</v>
      </c>
      <c r="G44" s="236">
        <v>0</v>
      </c>
      <c r="H44" s="236">
        <v>0</v>
      </c>
      <c r="I44" s="236">
        <v>0</v>
      </c>
      <c r="J44" s="236">
        <v>0</v>
      </c>
      <c r="K44" s="236">
        <v>0</v>
      </c>
      <c r="L44" s="236">
        <v>0</v>
      </c>
      <c r="M44" s="236">
        <v>0</v>
      </c>
      <c r="N44" s="236">
        <v>0</v>
      </c>
      <c r="O44" s="236">
        <v>0</v>
      </c>
      <c r="P44" s="236">
        <v>0</v>
      </c>
      <c r="Q44" s="236">
        <v>0</v>
      </c>
      <c r="R44" s="236">
        <v>0</v>
      </c>
      <c r="S44" s="236">
        <v>0</v>
      </c>
      <c r="T44" s="236">
        <v>0</v>
      </c>
      <c r="U44" s="236">
        <v>0</v>
      </c>
      <c r="V44" s="236">
        <v>0</v>
      </c>
      <c r="W44" s="236">
        <v>0</v>
      </c>
      <c r="X44" s="236">
        <v>0</v>
      </c>
      <c r="Y44" s="236">
        <v>0</v>
      </c>
      <c r="Z44" s="236">
        <v>0</v>
      </c>
      <c r="AA44" s="236">
        <v>0</v>
      </c>
      <c r="AB44" s="236">
        <v>0</v>
      </c>
      <c r="AC44" s="236">
        <v>0</v>
      </c>
      <c r="AD44" s="236">
        <v>0</v>
      </c>
      <c r="AE44" s="236">
        <v>0</v>
      </c>
      <c r="AF44" s="236">
        <v>0</v>
      </c>
      <c r="AG44" s="236">
        <v>0</v>
      </c>
      <c r="AH44" s="236">
        <v>0</v>
      </c>
      <c r="AI44" s="236">
        <v>0</v>
      </c>
      <c r="AJ44" s="236">
        <v>0</v>
      </c>
      <c r="AK44" s="236">
        <v>0</v>
      </c>
      <c r="AL44" s="236">
        <v>0</v>
      </c>
      <c r="AM44" s="236">
        <v>0</v>
      </c>
      <c r="AN44" s="236">
        <v>0</v>
      </c>
      <c r="AO44" s="236">
        <v>0</v>
      </c>
      <c r="AP44" s="236">
        <v>0</v>
      </c>
      <c r="AQ44" s="236">
        <v>0</v>
      </c>
      <c r="AR44" s="236">
        <v>0</v>
      </c>
      <c r="AS44" s="236">
        <v>0</v>
      </c>
      <c r="AT44" s="236">
        <v>0</v>
      </c>
      <c r="AU44" s="236">
        <v>0</v>
      </c>
      <c r="AV44" s="236">
        <v>0</v>
      </c>
      <c r="AW44" s="236">
        <v>0</v>
      </c>
      <c r="AX44" s="236">
        <v>0</v>
      </c>
      <c r="AY44" s="236">
        <v>0</v>
      </c>
      <c r="AZ44" s="236">
        <v>0</v>
      </c>
      <c r="BA44" s="236">
        <v>0</v>
      </c>
      <c r="BB44" s="236">
        <v>0</v>
      </c>
      <c r="BC44" s="236">
        <v>0</v>
      </c>
      <c r="BD44" s="236">
        <v>0</v>
      </c>
      <c r="BE44" s="236">
        <v>0</v>
      </c>
      <c r="BF44" s="236">
        <v>0</v>
      </c>
      <c r="BG44" s="236">
        <v>0</v>
      </c>
      <c r="BH44" s="236">
        <v>0</v>
      </c>
      <c r="BI44" s="236">
        <v>0</v>
      </c>
      <c r="BJ44" s="236">
        <v>0</v>
      </c>
      <c r="BK44" s="236">
        <v>0</v>
      </c>
      <c r="BL44" s="236">
        <v>0</v>
      </c>
      <c r="BM44" s="236">
        <v>0</v>
      </c>
      <c r="BN44" s="236">
        <v>0</v>
      </c>
      <c r="BO44" s="236">
        <v>0</v>
      </c>
      <c r="BP44" s="236">
        <v>0</v>
      </c>
      <c r="BQ44" s="236">
        <v>0</v>
      </c>
      <c r="BR44" s="236">
        <v>0</v>
      </c>
      <c r="BS44" s="236">
        <v>0</v>
      </c>
      <c r="BT44" s="236">
        <v>0</v>
      </c>
      <c r="BU44" s="236">
        <v>0</v>
      </c>
      <c r="BV44" s="236">
        <v>0</v>
      </c>
      <c r="BW44" s="236">
        <v>0</v>
      </c>
      <c r="BX44" s="236">
        <v>0</v>
      </c>
      <c r="BY44" s="236">
        <v>0</v>
      </c>
      <c r="BZ44" s="236">
        <v>0</v>
      </c>
      <c r="CA44" s="236">
        <v>0</v>
      </c>
      <c r="CB44" s="236">
        <v>0</v>
      </c>
      <c r="CC44" s="236">
        <v>0</v>
      </c>
      <c r="CD44" s="236">
        <v>0</v>
      </c>
      <c r="CE44" s="236">
        <v>0</v>
      </c>
      <c r="CF44" s="236">
        <v>0</v>
      </c>
      <c r="CG44" s="236">
        <v>0</v>
      </c>
      <c r="CH44" s="236">
        <v>0</v>
      </c>
      <c r="CI44" s="236">
        <v>0</v>
      </c>
      <c r="CJ44" s="236">
        <v>0</v>
      </c>
      <c r="CK44" s="236">
        <v>0</v>
      </c>
      <c r="CL44" s="236">
        <v>0</v>
      </c>
      <c r="CM44" s="236">
        <v>0</v>
      </c>
      <c r="CN44" s="236">
        <v>0</v>
      </c>
      <c r="CO44" s="236">
        <v>0</v>
      </c>
      <c r="CP44" s="236">
        <v>0</v>
      </c>
      <c r="CQ44" s="236">
        <v>0</v>
      </c>
      <c r="CR44" s="236">
        <v>0</v>
      </c>
      <c r="CS44" s="236">
        <v>0</v>
      </c>
      <c r="CT44" s="236">
        <v>0</v>
      </c>
      <c r="CU44" s="236">
        <v>0</v>
      </c>
      <c r="CV44" s="236">
        <v>0</v>
      </c>
      <c r="CW44" s="236">
        <v>0</v>
      </c>
      <c r="CX44" s="236">
        <v>0</v>
      </c>
      <c r="CY44" s="236">
        <v>0</v>
      </c>
      <c r="CZ44" s="236">
        <v>0</v>
      </c>
      <c r="DA44" s="236">
        <v>0</v>
      </c>
    </row>
    <row r="45" spans="1:105">
      <c r="A45" s="242" t="s">
        <v>1721</v>
      </c>
      <c r="B45" s="236">
        <v>0</v>
      </c>
      <c r="C45" s="236">
        <v>0</v>
      </c>
      <c r="D45" s="236">
        <v>0</v>
      </c>
      <c r="E45" s="236">
        <v>0</v>
      </c>
      <c r="F45" s="236">
        <v>0</v>
      </c>
      <c r="G45" s="236">
        <v>0</v>
      </c>
      <c r="H45" s="236">
        <v>0</v>
      </c>
      <c r="I45" s="236">
        <v>0</v>
      </c>
      <c r="J45" s="236">
        <v>0</v>
      </c>
      <c r="K45" s="236">
        <v>0</v>
      </c>
      <c r="L45" s="236">
        <v>0</v>
      </c>
      <c r="M45" s="236">
        <v>0</v>
      </c>
      <c r="N45" s="236">
        <v>0</v>
      </c>
      <c r="O45" s="236">
        <v>0</v>
      </c>
      <c r="P45" s="236">
        <v>0</v>
      </c>
      <c r="Q45" s="236">
        <v>0</v>
      </c>
      <c r="R45" s="236">
        <v>0</v>
      </c>
      <c r="S45" s="236">
        <v>0</v>
      </c>
      <c r="T45" s="236">
        <v>0</v>
      </c>
      <c r="U45" s="236">
        <v>0</v>
      </c>
      <c r="V45" s="236">
        <v>0</v>
      </c>
      <c r="W45" s="236">
        <v>0</v>
      </c>
      <c r="X45" s="236">
        <v>0</v>
      </c>
      <c r="Y45" s="236">
        <v>0</v>
      </c>
      <c r="Z45" s="236">
        <v>0</v>
      </c>
      <c r="AA45" s="236">
        <v>0</v>
      </c>
      <c r="AB45" s="236">
        <v>0</v>
      </c>
      <c r="AC45" s="236">
        <v>0</v>
      </c>
      <c r="AD45" s="236">
        <v>0</v>
      </c>
      <c r="AE45" s="236">
        <v>0</v>
      </c>
      <c r="AF45" s="236">
        <v>0</v>
      </c>
      <c r="AG45" s="236">
        <v>0</v>
      </c>
      <c r="AH45" s="236">
        <v>0</v>
      </c>
      <c r="AI45" s="236">
        <v>0</v>
      </c>
      <c r="AJ45" s="236">
        <v>0</v>
      </c>
      <c r="AK45" s="236">
        <v>0</v>
      </c>
      <c r="AL45" s="236">
        <v>0</v>
      </c>
      <c r="AM45" s="236">
        <v>0</v>
      </c>
      <c r="AN45" s="236">
        <v>0</v>
      </c>
      <c r="AO45" s="236">
        <v>0</v>
      </c>
      <c r="AP45" s="236">
        <v>0</v>
      </c>
      <c r="AQ45" s="236">
        <v>0</v>
      </c>
      <c r="AR45" s="236">
        <v>0</v>
      </c>
      <c r="AS45" s="236">
        <v>0</v>
      </c>
      <c r="AT45" s="236">
        <v>0</v>
      </c>
      <c r="AU45" s="236">
        <v>0</v>
      </c>
      <c r="AV45" s="236">
        <v>0</v>
      </c>
      <c r="AW45" s="236">
        <v>0</v>
      </c>
      <c r="AX45" s="236">
        <v>0</v>
      </c>
      <c r="AY45" s="236">
        <v>0</v>
      </c>
      <c r="AZ45" s="236">
        <v>0</v>
      </c>
      <c r="BA45" s="236">
        <v>0</v>
      </c>
      <c r="BB45" s="236">
        <v>0</v>
      </c>
      <c r="BC45" s="236">
        <v>0</v>
      </c>
      <c r="BD45" s="236">
        <v>0</v>
      </c>
      <c r="BE45" s="236">
        <v>0</v>
      </c>
      <c r="BF45" s="236">
        <v>0</v>
      </c>
      <c r="BG45" s="236">
        <v>0</v>
      </c>
      <c r="BH45" s="236">
        <v>0</v>
      </c>
      <c r="BI45" s="236">
        <v>0</v>
      </c>
      <c r="BJ45" s="236">
        <v>0</v>
      </c>
      <c r="BK45" s="236">
        <v>0</v>
      </c>
      <c r="BL45" s="236">
        <v>0</v>
      </c>
      <c r="BM45" s="236">
        <v>0</v>
      </c>
      <c r="BN45" s="236">
        <v>0</v>
      </c>
      <c r="BO45" s="236">
        <v>0</v>
      </c>
      <c r="BP45" s="236">
        <v>0</v>
      </c>
      <c r="BQ45" s="236">
        <v>0</v>
      </c>
      <c r="BR45" s="236">
        <v>0</v>
      </c>
      <c r="BS45" s="236">
        <v>0</v>
      </c>
      <c r="BT45" s="236">
        <v>0</v>
      </c>
      <c r="BU45" s="236">
        <v>0</v>
      </c>
      <c r="BV45" s="236">
        <v>0</v>
      </c>
      <c r="BW45" s="236">
        <v>0</v>
      </c>
      <c r="BX45" s="236">
        <v>0</v>
      </c>
      <c r="BY45" s="236">
        <v>0</v>
      </c>
      <c r="BZ45" s="236">
        <v>0</v>
      </c>
      <c r="CA45" s="236">
        <v>0</v>
      </c>
      <c r="CB45" s="236">
        <v>0</v>
      </c>
      <c r="CC45" s="236">
        <v>0</v>
      </c>
      <c r="CD45" s="236">
        <v>0</v>
      </c>
      <c r="CE45" s="236">
        <v>0</v>
      </c>
      <c r="CF45" s="236">
        <v>0</v>
      </c>
      <c r="CG45" s="236">
        <v>0</v>
      </c>
      <c r="CH45" s="236">
        <v>0</v>
      </c>
      <c r="CI45" s="236">
        <v>0</v>
      </c>
      <c r="CJ45" s="236">
        <v>0</v>
      </c>
      <c r="CK45" s="236">
        <v>0</v>
      </c>
      <c r="CL45" s="236">
        <v>0</v>
      </c>
      <c r="CM45" s="236">
        <v>0</v>
      </c>
      <c r="CN45" s="236">
        <v>0</v>
      </c>
      <c r="CO45" s="236">
        <v>0</v>
      </c>
      <c r="CP45" s="236">
        <v>0</v>
      </c>
      <c r="CQ45" s="236">
        <v>0</v>
      </c>
      <c r="CR45" s="236">
        <v>0</v>
      </c>
      <c r="CS45" s="236">
        <v>0</v>
      </c>
      <c r="CT45" s="236">
        <v>0</v>
      </c>
      <c r="CU45" s="236">
        <v>0</v>
      </c>
      <c r="CV45" s="236">
        <v>0</v>
      </c>
      <c r="CW45" s="236">
        <v>0</v>
      </c>
      <c r="CX45" s="236">
        <v>0</v>
      </c>
      <c r="CY45" s="236">
        <v>0</v>
      </c>
      <c r="CZ45" s="236">
        <v>0</v>
      </c>
      <c r="DA45" s="236">
        <v>0</v>
      </c>
    </row>
    <row r="46" spans="1:105">
      <c r="A46" s="242" t="s">
        <v>1722</v>
      </c>
      <c r="B46" s="236">
        <v>0</v>
      </c>
      <c r="C46" s="236">
        <v>0</v>
      </c>
      <c r="D46" s="236">
        <v>0</v>
      </c>
      <c r="E46" s="236">
        <v>0</v>
      </c>
      <c r="F46" s="236">
        <v>0</v>
      </c>
      <c r="G46" s="236">
        <v>0</v>
      </c>
      <c r="H46" s="236">
        <v>0</v>
      </c>
      <c r="I46" s="236">
        <v>0</v>
      </c>
      <c r="J46" s="236">
        <v>0</v>
      </c>
      <c r="K46" s="236">
        <v>0</v>
      </c>
      <c r="L46" s="236">
        <v>0</v>
      </c>
      <c r="M46" s="236">
        <v>0</v>
      </c>
      <c r="N46" s="236">
        <v>0</v>
      </c>
      <c r="O46" s="236">
        <v>0</v>
      </c>
      <c r="P46" s="236">
        <v>0</v>
      </c>
      <c r="Q46" s="236">
        <v>0</v>
      </c>
      <c r="R46" s="236">
        <v>0</v>
      </c>
      <c r="S46" s="236">
        <v>0</v>
      </c>
      <c r="T46" s="236">
        <v>0</v>
      </c>
      <c r="U46" s="236">
        <v>0</v>
      </c>
      <c r="V46" s="236">
        <v>0</v>
      </c>
      <c r="W46" s="236">
        <v>0</v>
      </c>
      <c r="X46" s="236">
        <v>0</v>
      </c>
      <c r="Y46" s="236">
        <v>0</v>
      </c>
      <c r="Z46" s="236">
        <v>0</v>
      </c>
      <c r="AA46" s="236">
        <v>0</v>
      </c>
      <c r="AB46" s="236">
        <v>0</v>
      </c>
      <c r="AC46" s="236">
        <v>0</v>
      </c>
      <c r="AD46" s="236">
        <v>0</v>
      </c>
      <c r="AE46" s="236">
        <v>0</v>
      </c>
      <c r="AF46" s="236">
        <v>0</v>
      </c>
      <c r="AG46" s="236">
        <v>0</v>
      </c>
      <c r="AH46" s="236">
        <v>0</v>
      </c>
      <c r="AI46" s="236">
        <v>0</v>
      </c>
      <c r="AJ46" s="236">
        <v>0</v>
      </c>
      <c r="AK46" s="236">
        <v>0</v>
      </c>
      <c r="AL46" s="236">
        <v>0</v>
      </c>
      <c r="AM46" s="236">
        <v>0</v>
      </c>
      <c r="AN46" s="236">
        <v>0</v>
      </c>
      <c r="AO46" s="236">
        <v>0</v>
      </c>
      <c r="AP46" s="236">
        <v>0</v>
      </c>
      <c r="AQ46" s="236">
        <v>0</v>
      </c>
      <c r="AR46" s="236">
        <v>0</v>
      </c>
      <c r="AS46" s="236">
        <v>0</v>
      </c>
      <c r="AT46" s="236">
        <v>0</v>
      </c>
      <c r="AU46" s="236">
        <v>0</v>
      </c>
      <c r="AV46" s="236">
        <v>0</v>
      </c>
      <c r="AW46" s="236">
        <v>0</v>
      </c>
      <c r="AX46" s="236">
        <v>0</v>
      </c>
      <c r="AY46" s="236">
        <v>0</v>
      </c>
      <c r="AZ46" s="236">
        <v>0</v>
      </c>
      <c r="BA46" s="236">
        <v>0</v>
      </c>
      <c r="BB46" s="236">
        <v>0</v>
      </c>
      <c r="BC46" s="236">
        <v>0</v>
      </c>
      <c r="BD46" s="236">
        <v>0</v>
      </c>
      <c r="BE46" s="236">
        <v>0</v>
      </c>
      <c r="BF46" s="236">
        <v>0</v>
      </c>
      <c r="BG46" s="236">
        <v>0</v>
      </c>
      <c r="BH46" s="236">
        <v>0</v>
      </c>
      <c r="BI46" s="236">
        <v>0</v>
      </c>
      <c r="BJ46" s="236">
        <v>0</v>
      </c>
      <c r="BK46" s="236">
        <v>0</v>
      </c>
      <c r="BL46" s="236">
        <v>0</v>
      </c>
      <c r="BM46" s="236">
        <v>0</v>
      </c>
      <c r="BN46" s="236">
        <v>0</v>
      </c>
      <c r="BO46" s="236">
        <v>0</v>
      </c>
      <c r="BP46" s="236">
        <v>0</v>
      </c>
      <c r="BQ46" s="236">
        <v>0</v>
      </c>
      <c r="BR46" s="236">
        <v>0</v>
      </c>
      <c r="BS46" s="236">
        <v>0</v>
      </c>
      <c r="BT46" s="236">
        <v>0</v>
      </c>
      <c r="BU46" s="236">
        <v>0</v>
      </c>
      <c r="BV46" s="236">
        <v>0</v>
      </c>
      <c r="BW46" s="236">
        <v>0</v>
      </c>
      <c r="BX46" s="236">
        <v>0</v>
      </c>
      <c r="BY46" s="236">
        <v>0</v>
      </c>
      <c r="BZ46" s="236">
        <v>0</v>
      </c>
      <c r="CA46" s="236">
        <v>0</v>
      </c>
      <c r="CB46" s="236">
        <v>0</v>
      </c>
      <c r="CC46" s="236">
        <v>0</v>
      </c>
      <c r="CD46" s="236">
        <v>0</v>
      </c>
      <c r="CE46" s="236">
        <v>0</v>
      </c>
      <c r="CF46" s="236">
        <v>0</v>
      </c>
      <c r="CG46" s="236">
        <v>0</v>
      </c>
      <c r="CH46" s="236">
        <v>0</v>
      </c>
      <c r="CI46" s="236">
        <v>0</v>
      </c>
      <c r="CJ46" s="236">
        <v>0</v>
      </c>
      <c r="CK46" s="236">
        <v>0</v>
      </c>
      <c r="CL46" s="236">
        <v>0</v>
      </c>
      <c r="CM46" s="236">
        <v>0</v>
      </c>
      <c r="CN46" s="236">
        <v>0</v>
      </c>
      <c r="CO46" s="236">
        <v>0</v>
      </c>
      <c r="CP46" s="236">
        <v>0</v>
      </c>
      <c r="CQ46" s="236">
        <v>0</v>
      </c>
      <c r="CR46" s="236">
        <v>0</v>
      </c>
      <c r="CS46" s="236">
        <v>0</v>
      </c>
      <c r="CT46" s="236">
        <v>0</v>
      </c>
      <c r="CU46" s="236">
        <v>0</v>
      </c>
      <c r="CV46" s="236">
        <v>0</v>
      </c>
      <c r="CW46" s="236">
        <v>0</v>
      </c>
      <c r="CX46" s="236">
        <v>0</v>
      </c>
      <c r="CY46" s="236">
        <v>0</v>
      </c>
      <c r="CZ46" s="236">
        <v>0</v>
      </c>
      <c r="DA46" s="236">
        <v>0</v>
      </c>
    </row>
    <row r="47" spans="1:105">
      <c r="A47" s="242" t="s">
        <v>1723</v>
      </c>
      <c r="B47" s="236">
        <v>0</v>
      </c>
      <c r="C47" s="236">
        <v>0</v>
      </c>
      <c r="D47" s="236">
        <v>0</v>
      </c>
      <c r="E47" s="236">
        <v>0</v>
      </c>
      <c r="F47" s="236">
        <v>0</v>
      </c>
      <c r="G47" s="236">
        <v>0</v>
      </c>
      <c r="H47" s="236">
        <v>0</v>
      </c>
      <c r="I47" s="236">
        <v>0</v>
      </c>
      <c r="J47" s="236">
        <v>0</v>
      </c>
      <c r="K47" s="236">
        <v>0</v>
      </c>
      <c r="L47" s="236">
        <v>0</v>
      </c>
      <c r="M47" s="236">
        <v>0</v>
      </c>
      <c r="N47" s="236">
        <v>0</v>
      </c>
      <c r="O47" s="236">
        <v>0</v>
      </c>
      <c r="P47" s="236">
        <v>0</v>
      </c>
      <c r="Q47" s="236">
        <v>0</v>
      </c>
      <c r="R47" s="236">
        <v>0</v>
      </c>
      <c r="S47" s="236">
        <v>0</v>
      </c>
      <c r="T47" s="236">
        <v>0</v>
      </c>
      <c r="U47" s="236">
        <v>0</v>
      </c>
      <c r="V47" s="236">
        <v>0</v>
      </c>
      <c r="W47" s="236">
        <v>0</v>
      </c>
      <c r="X47" s="236">
        <v>0</v>
      </c>
      <c r="Y47" s="236">
        <v>0</v>
      </c>
      <c r="Z47" s="236">
        <v>0</v>
      </c>
      <c r="AA47" s="236">
        <v>0</v>
      </c>
      <c r="AB47" s="236">
        <v>0</v>
      </c>
      <c r="AC47" s="236">
        <v>0</v>
      </c>
      <c r="AD47" s="236">
        <v>0</v>
      </c>
      <c r="AE47" s="236">
        <v>0</v>
      </c>
      <c r="AF47" s="236">
        <v>0</v>
      </c>
      <c r="AG47" s="236">
        <v>0</v>
      </c>
      <c r="AH47" s="236">
        <v>0</v>
      </c>
      <c r="AI47" s="236">
        <v>0</v>
      </c>
      <c r="AJ47" s="236">
        <v>0</v>
      </c>
      <c r="AK47" s="236">
        <v>0</v>
      </c>
      <c r="AL47" s="236">
        <v>0</v>
      </c>
      <c r="AM47" s="236">
        <v>0</v>
      </c>
      <c r="AN47" s="236">
        <v>0</v>
      </c>
      <c r="AO47" s="236">
        <v>0</v>
      </c>
      <c r="AP47" s="236">
        <v>0</v>
      </c>
      <c r="AQ47" s="236">
        <v>0</v>
      </c>
      <c r="AR47" s="236">
        <v>0</v>
      </c>
      <c r="AS47" s="236">
        <v>0</v>
      </c>
      <c r="AT47" s="236">
        <v>0</v>
      </c>
      <c r="AU47" s="236">
        <v>0</v>
      </c>
      <c r="AV47" s="236">
        <v>0</v>
      </c>
      <c r="AW47" s="236">
        <v>0</v>
      </c>
      <c r="AX47" s="236">
        <v>0</v>
      </c>
      <c r="AY47" s="236">
        <v>0</v>
      </c>
      <c r="AZ47" s="236">
        <v>0</v>
      </c>
      <c r="BA47" s="236">
        <v>0</v>
      </c>
      <c r="BB47" s="236">
        <v>0</v>
      </c>
      <c r="BC47" s="236">
        <v>0</v>
      </c>
      <c r="BD47" s="236">
        <v>0</v>
      </c>
      <c r="BE47" s="236">
        <v>0</v>
      </c>
      <c r="BF47" s="236">
        <v>0</v>
      </c>
      <c r="BG47" s="236">
        <v>0</v>
      </c>
      <c r="BH47" s="236">
        <v>0</v>
      </c>
      <c r="BI47" s="236">
        <v>0</v>
      </c>
      <c r="BJ47" s="236">
        <v>0</v>
      </c>
      <c r="BK47" s="236">
        <v>0</v>
      </c>
      <c r="BL47" s="236">
        <v>0</v>
      </c>
      <c r="BM47" s="236">
        <v>0</v>
      </c>
      <c r="BN47" s="236">
        <v>0</v>
      </c>
      <c r="BO47" s="236">
        <v>0</v>
      </c>
      <c r="BP47" s="236">
        <v>0</v>
      </c>
      <c r="BQ47" s="236">
        <v>0</v>
      </c>
      <c r="BR47" s="236">
        <v>0</v>
      </c>
      <c r="BS47" s="236">
        <v>0</v>
      </c>
      <c r="BT47" s="236">
        <v>0</v>
      </c>
      <c r="BU47" s="236">
        <v>0</v>
      </c>
      <c r="BV47" s="236">
        <v>0</v>
      </c>
      <c r="BW47" s="236">
        <v>0</v>
      </c>
      <c r="BX47" s="236">
        <v>0</v>
      </c>
      <c r="BY47" s="236">
        <v>0</v>
      </c>
      <c r="BZ47" s="236">
        <v>0</v>
      </c>
      <c r="CA47" s="236">
        <v>0</v>
      </c>
      <c r="CB47" s="236">
        <v>0</v>
      </c>
      <c r="CC47" s="236">
        <v>0</v>
      </c>
      <c r="CD47" s="236">
        <v>0</v>
      </c>
      <c r="CE47" s="236">
        <v>0</v>
      </c>
      <c r="CF47" s="236">
        <v>0</v>
      </c>
      <c r="CG47" s="236">
        <v>0</v>
      </c>
      <c r="CH47" s="236">
        <v>0</v>
      </c>
      <c r="CI47" s="236">
        <v>0</v>
      </c>
      <c r="CJ47" s="236">
        <v>0</v>
      </c>
      <c r="CK47" s="236">
        <v>0</v>
      </c>
      <c r="CL47" s="236">
        <v>0</v>
      </c>
      <c r="CM47" s="236">
        <v>0</v>
      </c>
      <c r="CN47" s="236">
        <v>0</v>
      </c>
      <c r="CO47" s="236">
        <v>0</v>
      </c>
      <c r="CP47" s="236">
        <v>0</v>
      </c>
      <c r="CQ47" s="236">
        <v>0</v>
      </c>
      <c r="CR47" s="236">
        <v>0</v>
      </c>
      <c r="CS47" s="236">
        <v>0</v>
      </c>
      <c r="CT47" s="236">
        <v>0</v>
      </c>
      <c r="CU47" s="236">
        <v>0</v>
      </c>
      <c r="CV47" s="236">
        <v>0</v>
      </c>
      <c r="CW47" s="236">
        <v>0</v>
      </c>
      <c r="CX47" s="236">
        <v>0</v>
      </c>
      <c r="CY47" s="236">
        <v>0</v>
      </c>
      <c r="CZ47" s="236">
        <v>0</v>
      </c>
      <c r="DA47" s="236">
        <v>0</v>
      </c>
    </row>
    <row r="48" spans="1:105">
      <c r="A48" s="242" t="s">
        <v>1724</v>
      </c>
      <c r="B48" s="236">
        <v>0</v>
      </c>
      <c r="C48" s="236">
        <v>0</v>
      </c>
      <c r="D48" s="236">
        <v>0</v>
      </c>
      <c r="E48" s="236">
        <v>0</v>
      </c>
      <c r="F48" s="236">
        <v>0</v>
      </c>
      <c r="G48" s="236">
        <v>0</v>
      </c>
      <c r="H48" s="236">
        <v>0</v>
      </c>
      <c r="I48" s="236">
        <v>0</v>
      </c>
      <c r="J48" s="236">
        <v>0</v>
      </c>
      <c r="K48" s="236">
        <v>0</v>
      </c>
      <c r="L48" s="236">
        <v>0</v>
      </c>
      <c r="M48" s="236">
        <v>0</v>
      </c>
      <c r="N48" s="236">
        <v>0</v>
      </c>
      <c r="O48" s="236">
        <v>0</v>
      </c>
      <c r="P48" s="236">
        <v>0</v>
      </c>
      <c r="Q48" s="236">
        <v>0</v>
      </c>
      <c r="R48" s="236">
        <v>0</v>
      </c>
      <c r="S48" s="236">
        <v>0</v>
      </c>
      <c r="T48" s="236">
        <v>0</v>
      </c>
      <c r="U48" s="236">
        <v>0</v>
      </c>
      <c r="V48" s="236">
        <v>0</v>
      </c>
      <c r="W48" s="236">
        <v>0</v>
      </c>
      <c r="X48" s="236">
        <v>0</v>
      </c>
      <c r="Y48" s="236">
        <v>0</v>
      </c>
      <c r="Z48" s="236">
        <v>0</v>
      </c>
      <c r="AA48" s="236">
        <v>0</v>
      </c>
      <c r="AB48" s="236">
        <v>0</v>
      </c>
      <c r="AC48" s="236">
        <v>0</v>
      </c>
      <c r="AD48" s="236">
        <v>0</v>
      </c>
      <c r="AE48" s="236">
        <v>0</v>
      </c>
      <c r="AF48" s="236">
        <v>0</v>
      </c>
      <c r="AG48" s="236">
        <v>0</v>
      </c>
      <c r="AH48" s="236">
        <v>0</v>
      </c>
      <c r="AI48" s="236">
        <v>0</v>
      </c>
      <c r="AJ48" s="236">
        <v>0</v>
      </c>
      <c r="AK48" s="236">
        <v>0</v>
      </c>
      <c r="AL48" s="236">
        <v>0</v>
      </c>
      <c r="AM48" s="236">
        <v>0</v>
      </c>
      <c r="AN48" s="236">
        <v>0</v>
      </c>
      <c r="AO48" s="236">
        <v>0</v>
      </c>
      <c r="AP48" s="236">
        <v>0</v>
      </c>
      <c r="AQ48" s="236">
        <v>0</v>
      </c>
      <c r="AR48" s="236">
        <v>0</v>
      </c>
      <c r="AS48" s="236">
        <v>0</v>
      </c>
      <c r="AT48" s="236">
        <v>0</v>
      </c>
      <c r="AU48" s="236">
        <v>0</v>
      </c>
      <c r="AV48" s="236">
        <v>0</v>
      </c>
      <c r="AW48" s="236">
        <v>0</v>
      </c>
      <c r="AX48" s="236">
        <v>0</v>
      </c>
      <c r="AY48" s="236">
        <v>0</v>
      </c>
      <c r="AZ48" s="236">
        <v>0</v>
      </c>
      <c r="BA48" s="236">
        <v>0</v>
      </c>
      <c r="BB48" s="236">
        <v>0</v>
      </c>
      <c r="BC48" s="236">
        <v>0</v>
      </c>
      <c r="BD48" s="236">
        <v>0</v>
      </c>
      <c r="BE48" s="236">
        <v>0</v>
      </c>
      <c r="BF48" s="236">
        <v>0</v>
      </c>
      <c r="BG48" s="236">
        <v>0</v>
      </c>
      <c r="BH48" s="236">
        <v>0</v>
      </c>
      <c r="BI48" s="236">
        <v>0</v>
      </c>
      <c r="BJ48" s="236">
        <v>0</v>
      </c>
      <c r="BK48" s="236">
        <v>0</v>
      </c>
      <c r="BL48" s="236">
        <v>0</v>
      </c>
      <c r="BM48" s="236">
        <v>0</v>
      </c>
      <c r="BN48" s="236">
        <v>0</v>
      </c>
      <c r="BO48" s="236">
        <v>0</v>
      </c>
      <c r="BP48" s="236">
        <v>0</v>
      </c>
      <c r="BQ48" s="236">
        <v>0</v>
      </c>
      <c r="BR48" s="236">
        <v>0</v>
      </c>
      <c r="BS48" s="236">
        <v>0</v>
      </c>
      <c r="BT48" s="236">
        <v>0</v>
      </c>
      <c r="BU48" s="236">
        <v>0</v>
      </c>
      <c r="BV48" s="236">
        <v>0</v>
      </c>
      <c r="BW48" s="236">
        <v>0</v>
      </c>
      <c r="BX48" s="236">
        <v>0</v>
      </c>
      <c r="BY48" s="236">
        <v>0</v>
      </c>
      <c r="BZ48" s="236">
        <v>0</v>
      </c>
      <c r="CA48" s="236">
        <v>0</v>
      </c>
      <c r="CB48" s="236">
        <v>0</v>
      </c>
      <c r="CC48" s="236">
        <v>0</v>
      </c>
      <c r="CD48" s="236">
        <v>0</v>
      </c>
      <c r="CE48" s="236">
        <v>0</v>
      </c>
      <c r="CF48" s="236">
        <v>0</v>
      </c>
      <c r="CG48" s="236">
        <v>0</v>
      </c>
      <c r="CH48" s="236">
        <v>0</v>
      </c>
      <c r="CI48" s="236">
        <v>0</v>
      </c>
      <c r="CJ48" s="236">
        <v>0</v>
      </c>
      <c r="CK48" s="236">
        <v>0</v>
      </c>
      <c r="CL48" s="236">
        <v>0</v>
      </c>
      <c r="CM48" s="236">
        <v>0</v>
      </c>
      <c r="CN48" s="236">
        <v>0</v>
      </c>
      <c r="CO48" s="236">
        <v>0</v>
      </c>
      <c r="CP48" s="236">
        <v>0</v>
      </c>
      <c r="CQ48" s="236">
        <v>0</v>
      </c>
      <c r="CR48" s="236">
        <v>0</v>
      </c>
      <c r="CS48" s="236">
        <v>0</v>
      </c>
      <c r="CT48" s="236">
        <v>0</v>
      </c>
      <c r="CU48" s="236">
        <v>0</v>
      </c>
      <c r="CV48" s="236">
        <v>0</v>
      </c>
      <c r="CW48" s="236">
        <v>0</v>
      </c>
      <c r="CX48" s="236">
        <v>0</v>
      </c>
      <c r="CY48" s="236">
        <v>0</v>
      </c>
      <c r="CZ48" s="236">
        <v>0</v>
      </c>
      <c r="DA48" s="236">
        <v>0</v>
      </c>
    </row>
    <row r="49" spans="1:105">
      <c r="A49" s="242" t="s">
        <v>1725</v>
      </c>
      <c r="B49" s="236">
        <v>0</v>
      </c>
      <c r="C49" s="236">
        <v>0</v>
      </c>
      <c r="D49" s="236">
        <v>0</v>
      </c>
      <c r="E49" s="236">
        <v>0</v>
      </c>
      <c r="F49" s="236">
        <v>0</v>
      </c>
      <c r="G49" s="236">
        <v>0</v>
      </c>
      <c r="H49" s="236">
        <v>0</v>
      </c>
      <c r="I49" s="236">
        <v>0</v>
      </c>
      <c r="J49" s="236">
        <v>0</v>
      </c>
      <c r="K49" s="236">
        <v>0</v>
      </c>
      <c r="L49" s="236">
        <v>0</v>
      </c>
      <c r="M49" s="236">
        <v>0</v>
      </c>
      <c r="N49" s="236">
        <v>0</v>
      </c>
      <c r="O49" s="236">
        <v>0</v>
      </c>
      <c r="P49" s="236">
        <v>0</v>
      </c>
      <c r="Q49" s="236">
        <v>0</v>
      </c>
      <c r="R49" s="236">
        <v>0</v>
      </c>
      <c r="S49" s="236">
        <v>0</v>
      </c>
      <c r="T49" s="236">
        <v>0</v>
      </c>
      <c r="U49" s="236">
        <v>0</v>
      </c>
      <c r="V49" s="236">
        <v>0</v>
      </c>
      <c r="W49" s="236">
        <v>0</v>
      </c>
      <c r="X49" s="236">
        <v>0</v>
      </c>
      <c r="Y49" s="236">
        <v>0</v>
      </c>
      <c r="Z49" s="236">
        <v>0</v>
      </c>
      <c r="AA49" s="236">
        <v>0</v>
      </c>
      <c r="AB49" s="236">
        <v>0</v>
      </c>
      <c r="AC49" s="236">
        <v>0</v>
      </c>
      <c r="AD49" s="236">
        <v>0</v>
      </c>
      <c r="AE49" s="236">
        <v>0</v>
      </c>
      <c r="AF49" s="236">
        <v>0</v>
      </c>
      <c r="AG49" s="236">
        <v>0</v>
      </c>
      <c r="AH49" s="236">
        <v>0</v>
      </c>
      <c r="AI49" s="236">
        <v>0</v>
      </c>
      <c r="AJ49" s="236">
        <v>0</v>
      </c>
      <c r="AK49" s="236">
        <v>0</v>
      </c>
      <c r="AL49" s="236">
        <v>0</v>
      </c>
      <c r="AM49" s="236">
        <v>0</v>
      </c>
      <c r="AN49" s="236">
        <v>0</v>
      </c>
      <c r="AO49" s="236">
        <v>0</v>
      </c>
      <c r="AP49" s="236">
        <v>0</v>
      </c>
      <c r="AQ49" s="236">
        <v>0</v>
      </c>
      <c r="AR49" s="236">
        <v>0</v>
      </c>
      <c r="AS49" s="236">
        <v>0</v>
      </c>
      <c r="AT49" s="236">
        <v>0</v>
      </c>
      <c r="AU49" s="236">
        <v>0</v>
      </c>
      <c r="AV49" s="236">
        <v>0</v>
      </c>
      <c r="AW49" s="236">
        <v>0</v>
      </c>
      <c r="AX49" s="236">
        <v>0</v>
      </c>
      <c r="AY49" s="236">
        <v>0</v>
      </c>
      <c r="AZ49" s="236">
        <v>0</v>
      </c>
      <c r="BA49" s="236">
        <v>0</v>
      </c>
      <c r="BB49" s="236">
        <v>0</v>
      </c>
      <c r="BC49" s="236">
        <v>0</v>
      </c>
      <c r="BD49" s="236">
        <v>0</v>
      </c>
      <c r="BE49" s="236">
        <v>0</v>
      </c>
      <c r="BF49" s="236">
        <v>0</v>
      </c>
      <c r="BG49" s="236">
        <v>0</v>
      </c>
      <c r="BH49" s="236">
        <v>0</v>
      </c>
      <c r="BI49" s="236">
        <v>0</v>
      </c>
      <c r="BJ49" s="236">
        <v>0</v>
      </c>
      <c r="BK49" s="236">
        <v>0</v>
      </c>
      <c r="BL49" s="236">
        <v>0</v>
      </c>
      <c r="BM49" s="236">
        <v>0</v>
      </c>
      <c r="BN49" s="236">
        <v>0</v>
      </c>
      <c r="BO49" s="236">
        <v>0</v>
      </c>
      <c r="BP49" s="236">
        <v>0</v>
      </c>
      <c r="BQ49" s="236">
        <v>0</v>
      </c>
      <c r="BR49" s="236">
        <v>0</v>
      </c>
      <c r="BS49" s="236">
        <v>0</v>
      </c>
      <c r="BT49" s="236">
        <v>0</v>
      </c>
      <c r="BU49" s="236">
        <v>0</v>
      </c>
      <c r="BV49" s="236">
        <v>0</v>
      </c>
      <c r="BW49" s="236">
        <v>0</v>
      </c>
      <c r="BX49" s="236">
        <v>0</v>
      </c>
      <c r="BY49" s="236">
        <v>0</v>
      </c>
      <c r="BZ49" s="236">
        <v>0</v>
      </c>
      <c r="CA49" s="236">
        <v>0</v>
      </c>
      <c r="CB49" s="236">
        <v>0</v>
      </c>
      <c r="CC49" s="236">
        <v>0</v>
      </c>
      <c r="CD49" s="236">
        <v>0</v>
      </c>
      <c r="CE49" s="236">
        <v>0</v>
      </c>
      <c r="CF49" s="236">
        <v>0</v>
      </c>
      <c r="CG49" s="236">
        <v>0</v>
      </c>
      <c r="CH49" s="236">
        <v>0</v>
      </c>
      <c r="CI49" s="236">
        <v>0</v>
      </c>
      <c r="CJ49" s="236">
        <v>0</v>
      </c>
      <c r="CK49" s="236">
        <v>0</v>
      </c>
      <c r="CL49" s="236">
        <v>0</v>
      </c>
      <c r="CM49" s="236">
        <v>0</v>
      </c>
      <c r="CN49" s="236">
        <v>0</v>
      </c>
      <c r="CO49" s="236">
        <v>0</v>
      </c>
      <c r="CP49" s="236">
        <v>0</v>
      </c>
      <c r="CQ49" s="236">
        <v>0</v>
      </c>
      <c r="CR49" s="236">
        <v>0</v>
      </c>
      <c r="CS49" s="236">
        <v>0</v>
      </c>
      <c r="CT49" s="236">
        <v>0</v>
      </c>
      <c r="CU49" s="236">
        <v>0</v>
      </c>
      <c r="CV49" s="236">
        <v>0</v>
      </c>
      <c r="CW49" s="236">
        <v>0</v>
      </c>
      <c r="CX49" s="236">
        <v>0</v>
      </c>
      <c r="CY49" s="236">
        <v>0</v>
      </c>
      <c r="CZ49" s="236">
        <v>0</v>
      </c>
      <c r="DA49" s="236">
        <v>0</v>
      </c>
    </row>
    <row r="50" spans="1:105">
      <c r="A50" s="242" t="s">
        <v>1726</v>
      </c>
      <c r="B50" s="236">
        <v>0</v>
      </c>
      <c r="C50" s="236">
        <v>0</v>
      </c>
      <c r="D50" s="236">
        <v>0</v>
      </c>
      <c r="E50" s="236">
        <v>0</v>
      </c>
      <c r="F50" s="236">
        <v>0</v>
      </c>
      <c r="G50" s="236">
        <v>0</v>
      </c>
      <c r="H50" s="236">
        <v>0</v>
      </c>
      <c r="I50" s="236">
        <v>0</v>
      </c>
      <c r="J50" s="236">
        <v>0</v>
      </c>
      <c r="K50" s="236">
        <v>0</v>
      </c>
      <c r="L50" s="236">
        <v>0</v>
      </c>
      <c r="M50" s="236">
        <v>0</v>
      </c>
      <c r="N50" s="236">
        <v>0</v>
      </c>
      <c r="O50" s="236">
        <v>0</v>
      </c>
      <c r="P50" s="236">
        <v>0</v>
      </c>
      <c r="Q50" s="236">
        <v>0</v>
      </c>
      <c r="R50" s="236">
        <v>0</v>
      </c>
      <c r="S50" s="236">
        <v>0</v>
      </c>
      <c r="T50" s="236">
        <v>0</v>
      </c>
      <c r="U50" s="236">
        <v>0</v>
      </c>
      <c r="V50" s="236">
        <v>0</v>
      </c>
      <c r="W50" s="236">
        <v>0</v>
      </c>
      <c r="X50" s="236">
        <v>0</v>
      </c>
      <c r="Y50" s="236">
        <v>0</v>
      </c>
      <c r="Z50" s="236">
        <v>0</v>
      </c>
      <c r="AA50" s="236">
        <v>0</v>
      </c>
      <c r="AB50" s="236">
        <v>0</v>
      </c>
      <c r="AC50" s="236">
        <v>0</v>
      </c>
      <c r="AD50" s="236">
        <v>0</v>
      </c>
      <c r="AE50" s="236">
        <v>0</v>
      </c>
      <c r="AF50" s="236">
        <v>0</v>
      </c>
      <c r="AG50" s="236">
        <v>0</v>
      </c>
      <c r="AH50" s="236">
        <v>0</v>
      </c>
      <c r="AI50" s="236">
        <v>0</v>
      </c>
      <c r="AJ50" s="236">
        <v>0</v>
      </c>
      <c r="AK50" s="236">
        <v>0</v>
      </c>
      <c r="AL50" s="236">
        <v>0</v>
      </c>
      <c r="AM50" s="236">
        <v>0</v>
      </c>
      <c r="AN50" s="236">
        <v>0</v>
      </c>
      <c r="AO50" s="236">
        <v>0</v>
      </c>
      <c r="AP50" s="236">
        <v>0</v>
      </c>
      <c r="AQ50" s="236">
        <v>0</v>
      </c>
      <c r="AR50" s="236">
        <v>0</v>
      </c>
      <c r="AS50" s="236">
        <v>0</v>
      </c>
      <c r="AT50" s="236">
        <v>0</v>
      </c>
      <c r="AU50" s="236">
        <v>0</v>
      </c>
      <c r="AV50" s="236">
        <v>0</v>
      </c>
      <c r="AW50" s="236">
        <v>0</v>
      </c>
      <c r="AX50" s="236">
        <v>0</v>
      </c>
      <c r="AY50" s="236">
        <v>0</v>
      </c>
      <c r="AZ50" s="236">
        <v>0</v>
      </c>
      <c r="BA50" s="236">
        <v>0</v>
      </c>
      <c r="BB50" s="236">
        <v>0</v>
      </c>
      <c r="BC50" s="236">
        <v>0</v>
      </c>
      <c r="BD50" s="236">
        <v>0</v>
      </c>
      <c r="BE50" s="236">
        <v>0</v>
      </c>
      <c r="BF50" s="236">
        <v>0</v>
      </c>
      <c r="BG50" s="236">
        <v>0</v>
      </c>
      <c r="BH50" s="236">
        <v>0</v>
      </c>
      <c r="BI50" s="236">
        <v>0</v>
      </c>
      <c r="BJ50" s="236">
        <v>0</v>
      </c>
      <c r="BK50" s="236">
        <v>0</v>
      </c>
      <c r="BL50" s="236">
        <v>0</v>
      </c>
      <c r="BM50" s="236">
        <v>0</v>
      </c>
      <c r="BN50" s="236">
        <v>0</v>
      </c>
      <c r="BO50" s="236">
        <v>0</v>
      </c>
      <c r="BP50" s="236">
        <v>0</v>
      </c>
      <c r="BQ50" s="236">
        <v>0</v>
      </c>
      <c r="BR50" s="236">
        <v>0</v>
      </c>
      <c r="BS50" s="236">
        <v>0</v>
      </c>
      <c r="BT50" s="236">
        <v>0</v>
      </c>
      <c r="BU50" s="236">
        <v>0</v>
      </c>
      <c r="BV50" s="236">
        <v>0</v>
      </c>
      <c r="BW50" s="236">
        <v>0</v>
      </c>
      <c r="BX50" s="236">
        <v>0</v>
      </c>
      <c r="BY50" s="236">
        <v>0</v>
      </c>
      <c r="BZ50" s="236">
        <v>0</v>
      </c>
      <c r="CA50" s="236">
        <v>0</v>
      </c>
      <c r="CB50" s="236">
        <v>0</v>
      </c>
      <c r="CC50" s="236">
        <v>0</v>
      </c>
      <c r="CD50" s="236">
        <v>0</v>
      </c>
      <c r="CE50" s="236">
        <v>0</v>
      </c>
      <c r="CF50" s="236">
        <v>0</v>
      </c>
      <c r="CG50" s="236">
        <v>0</v>
      </c>
      <c r="CH50" s="236">
        <v>0</v>
      </c>
      <c r="CI50" s="236">
        <v>0</v>
      </c>
      <c r="CJ50" s="236">
        <v>0</v>
      </c>
      <c r="CK50" s="236">
        <v>0</v>
      </c>
      <c r="CL50" s="236">
        <v>0</v>
      </c>
      <c r="CM50" s="236">
        <v>0</v>
      </c>
      <c r="CN50" s="236">
        <v>0</v>
      </c>
      <c r="CO50" s="236">
        <v>0</v>
      </c>
      <c r="CP50" s="236">
        <v>0</v>
      </c>
      <c r="CQ50" s="236">
        <v>0</v>
      </c>
      <c r="CR50" s="236">
        <v>0</v>
      </c>
      <c r="CS50" s="236">
        <v>0</v>
      </c>
      <c r="CT50" s="236">
        <v>0</v>
      </c>
      <c r="CU50" s="236">
        <v>0</v>
      </c>
      <c r="CV50" s="236">
        <v>0</v>
      </c>
      <c r="CW50" s="236">
        <v>0</v>
      </c>
      <c r="CX50" s="236">
        <v>0</v>
      </c>
      <c r="CY50" s="236">
        <v>0</v>
      </c>
      <c r="CZ50" s="236">
        <v>0</v>
      </c>
      <c r="DA50" s="236">
        <v>0</v>
      </c>
    </row>
    <row r="51" spans="1:105">
      <c r="A51" s="242" t="s">
        <v>1727</v>
      </c>
      <c r="B51" s="236">
        <v>0</v>
      </c>
      <c r="C51" s="236">
        <v>0</v>
      </c>
      <c r="D51" s="236">
        <v>0</v>
      </c>
      <c r="E51" s="236">
        <v>0</v>
      </c>
      <c r="F51" s="236">
        <v>0</v>
      </c>
      <c r="G51" s="236">
        <v>0</v>
      </c>
      <c r="H51" s="236">
        <v>0</v>
      </c>
      <c r="I51" s="236">
        <v>0</v>
      </c>
      <c r="J51" s="236">
        <v>0</v>
      </c>
      <c r="K51" s="236">
        <v>0</v>
      </c>
      <c r="L51" s="236">
        <v>0</v>
      </c>
      <c r="M51" s="236">
        <v>0</v>
      </c>
      <c r="N51" s="236">
        <v>0</v>
      </c>
      <c r="O51" s="236">
        <v>0</v>
      </c>
      <c r="P51" s="236">
        <v>0</v>
      </c>
      <c r="Q51" s="236">
        <v>0</v>
      </c>
      <c r="R51" s="236">
        <v>0</v>
      </c>
      <c r="S51" s="236">
        <v>0</v>
      </c>
      <c r="T51" s="236">
        <v>0</v>
      </c>
      <c r="U51" s="236">
        <v>0</v>
      </c>
      <c r="V51" s="236">
        <v>0</v>
      </c>
      <c r="W51" s="236">
        <v>0</v>
      </c>
      <c r="X51" s="236">
        <v>0</v>
      </c>
      <c r="Y51" s="236">
        <v>0</v>
      </c>
      <c r="Z51" s="236">
        <v>0</v>
      </c>
      <c r="AA51" s="236">
        <v>0</v>
      </c>
      <c r="AB51" s="236">
        <v>0</v>
      </c>
      <c r="AC51" s="236">
        <v>0</v>
      </c>
      <c r="AD51" s="236">
        <v>0</v>
      </c>
      <c r="AE51" s="236">
        <v>0</v>
      </c>
      <c r="AF51" s="236">
        <v>0</v>
      </c>
      <c r="AG51" s="236">
        <v>0</v>
      </c>
      <c r="AH51" s="236">
        <v>0</v>
      </c>
      <c r="AI51" s="236">
        <v>0</v>
      </c>
      <c r="AJ51" s="236">
        <v>0</v>
      </c>
      <c r="AK51" s="236">
        <v>0</v>
      </c>
      <c r="AL51" s="236">
        <v>0</v>
      </c>
      <c r="AM51" s="236">
        <v>0</v>
      </c>
      <c r="AN51" s="236">
        <v>0</v>
      </c>
      <c r="AO51" s="236">
        <v>0</v>
      </c>
      <c r="AP51" s="236">
        <v>0</v>
      </c>
      <c r="AQ51" s="236">
        <v>0</v>
      </c>
      <c r="AR51" s="236">
        <v>0</v>
      </c>
      <c r="AS51" s="236">
        <v>0</v>
      </c>
      <c r="AT51" s="236">
        <v>0</v>
      </c>
      <c r="AU51" s="236">
        <v>0</v>
      </c>
      <c r="AV51" s="236">
        <v>0</v>
      </c>
      <c r="AW51" s="236">
        <v>0</v>
      </c>
      <c r="AX51" s="236">
        <v>0</v>
      </c>
      <c r="AY51" s="236">
        <v>0</v>
      </c>
      <c r="AZ51" s="236">
        <v>0</v>
      </c>
      <c r="BA51" s="236">
        <v>0</v>
      </c>
      <c r="BB51" s="236">
        <v>0</v>
      </c>
      <c r="BC51" s="236">
        <v>0</v>
      </c>
      <c r="BD51" s="236">
        <v>0</v>
      </c>
      <c r="BE51" s="236">
        <v>0</v>
      </c>
      <c r="BF51" s="236">
        <v>0</v>
      </c>
      <c r="BG51" s="236">
        <v>0</v>
      </c>
      <c r="BH51" s="236">
        <v>0</v>
      </c>
      <c r="BI51" s="236">
        <v>0</v>
      </c>
      <c r="BJ51" s="236">
        <v>0</v>
      </c>
      <c r="BK51" s="236">
        <v>0</v>
      </c>
      <c r="BL51" s="236">
        <v>0</v>
      </c>
      <c r="BM51" s="236">
        <v>0</v>
      </c>
      <c r="BN51" s="236">
        <v>0</v>
      </c>
      <c r="BO51" s="236">
        <v>0</v>
      </c>
      <c r="BP51" s="236">
        <v>0</v>
      </c>
      <c r="BQ51" s="236">
        <v>0</v>
      </c>
      <c r="BR51" s="236">
        <v>0</v>
      </c>
      <c r="BS51" s="236">
        <v>0</v>
      </c>
      <c r="BT51" s="236">
        <v>0</v>
      </c>
      <c r="BU51" s="236">
        <v>0</v>
      </c>
      <c r="BV51" s="236">
        <v>0</v>
      </c>
      <c r="BW51" s="236">
        <v>0</v>
      </c>
      <c r="BX51" s="236">
        <v>0</v>
      </c>
      <c r="BY51" s="236">
        <v>0</v>
      </c>
      <c r="BZ51" s="236">
        <v>0</v>
      </c>
      <c r="CA51" s="236">
        <v>0</v>
      </c>
      <c r="CB51" s="236">
        <v>0</v>
      </c>
      <c r="CC51" s="236">
        <v>0</v>
      </c>
      <c r="CD51" s="236">
        <v>0</v>
      </c>
      <c r="CE51" s="236">
        <v>0</v>
      </c>
      <c r="CF51" s="236">
        <v>0</v>
      </c>
      <c r="CG51" s="236">
        <v>0</v>
      </c>
      <c r="CH51" s="236">
        <v>0</v>
      </c>
      <c r="CI51" s="236">
        <v>0</v>
      </c>
      <c r="CJ51" s="236">
        <v>0</v>
      </c>
      <c r="CK51" s="236">
        <v>0</v>
      </c>
      <c r="CL51" s="236">
        <v>0</v>
      </c>
      <c r="CM51" s="236">
        <v>0</v>
      </c>
      <c r="CN51" s="236">
        <v>0</v>
      </c>
      <c r="CO51" s="236">
        <v>0</v>
      </c>
      <c r="CP51" s="236">
        <v>0</v>
      </c>
      <c r="CQ51" s="236">
        <v>0</v>
      </c>
      <c r="CR51" s="236">
        <v>0</v>
      </c>
      <c r="CS51" s="236">
        <v>0</v>
      </c>
      <c r="CT51" s="236">
        <v>0</v>
      </c>
      <c r="CU51" s="236">
        <v>0</v>
      </c>
      <c r="CV51" s="236">
        <v>0</v>
      </c>
      <c r="CW51" s="236">
        <v>0</v>
      </c>
      <c r="CX51" s="236">
        <v>0</v>
      </c>
      <c r="CY51" s="236">
        <v>0</v>
      </c>
      <c r="CZ51" s="236">
        <v>0</v>
      </c>
      <c r="DA51" s="236">
        <v>0</v>
      </c>
    </row>
    <row r="52" spans="1:105">
      <c r="A52" s="242" t="s">
        <v>1728</v>
      </c>
      <c r="B52" s="236">
        <v>0</v>
      </c>
      <c r="C52" s="236">
        <v>0</v>
      </c>
      <c r="D52" s="236">
        <v>0</v>
      </c>
      <c r="E52" s="236">
        <v>0</v>
      </c>
      <c r="F52" s="236">
        <v>0</v>
      </c>
      <c r="G52" s="236">
        <v>0</v>
      </c>
      <c r="H52" s="236">
        <v>0</v>
      </c>
      <c r="I52" s="236">
        <v>0</v>
      </c>
      <c r="J52" s="236">
        <v>0</v>
      </c>
      <c r="K52" s="236">
        <v>0</v>
      </c>
      <c r="L52" s="236">
        <v>0</v>
      </c>
      <c r="M52" s="236">
        <v>0</v>
      </c>
      <c r="N52" s="236">
        <v>0</v>
      </c>
      <c r="O52" s="236">
        <v>0</v>
      </c>
      <c r="P52" s="236">
        <v>0</v>
      </c>
      <c r="Q52" s="236">
        <v>0</v>
      </c>
      <c r="R52" s="236">
        <v>0</v>
      </c>
      <c r="S52" s="236">
        <v>0</v>
      </c>
      <c r="T52" s="236">
        <v>0</v>
      </c>
      <c r="U52" s="236">
        <v>0</v>
      </c>
      <c r="V52" s="236">
        <v>0</v>
      </c>
      <c r="W52" s="236">
        <v>0</v>
      </c>
      <c r="X52" s="236">
        <v>0</v>
      </c>
      <c r="Y52" s="236">
        <v>0</v>
      </c>
      <c r="Z52" s="236">
        <v>0</v>
      </c>
      <c r="AA52" s="236">
        <v>0</v>
      </c>
      <c r="AB52" s="236">
        <v>0</v>
      </c>
      <c r="AC52" s="236">
        <v>0</v>
      </c>
      <c r="AD52" s="236">
        <v>0</v>
      </c>
      <c r="AE52" s="236">
        <v>0</v>
      </c>
      <c r="AF52" s="236">
        <v>0</v>
      </c>
      <c r="AG52" s="236">
        <v>0</v>
      </c>
      <c r="AH52" s="236">
        <v>0</v>
      </c>
      <c r="AI52" s="236">
        <v>0</v>
      </c>
      <c r="AJ52" s="236">
        <v>0</v>
      </c>
      <c r="AK52" s="236">
        <v>0</v>
      </c>
      <c r="AL52" s="236">
        <v>0</v>
      </c>
      <c r="AM52" s="236">
        <v>0</v>
      </c>
      <c r="AN52" s="236">
        <v>0</v>
      </c>
      <c r="AO52" s="236">
        <v>0</v>
      </c>
      <c r="AP52" s="236">
        <v>0</v>
      </c>
      <c r="AQ52" s="236">
        <v>0</v>
      </c>
      <c r="AR52" s="236">
        <v>0</v>
      </c>
      <c r="AS52" s="236">
        <v>0</v>
      </c>
      <c r="AT52" s="236">
        <v>0</v>
      </c>
      <c r="AU52" s="236">
        <v>0</v>
      </c>
      <c r="AV52" s="236">
        <v>0</v>
      </c>
      <c r="AW52" s="236">
        <v>0</v>
      </c>
      <c r="AX52" s="236">
        <v>0</v>
      </c>
      <c r="AY52" s="236">
        <v>0</v>
      </c>
      <c r="AZ52" s="236">
        <v>0</v>
      </c>
      <c r="BA52" s="236">
        <v>0</v>
      </c>
      <c r="BB52" s="236">
        <v>0</v>
      </c>
      <c r="BC52" s="236">
        <v>0</v>
      </c>
      <c r="BD52" s="236">
        <v>0</v>
      </c>
      <c r="BE52" s="236">
        <v>0</v>
      </c>
      <c r="BF52" s="236">
        <v>0</v>
      </c>
      <c r="BG52" s="236">
        <v>0</v>
      </c>
      <c r="BH52" s="236">
        <v>0</v>
      </c>
      <c r="BI52" s="236">
        <v>0</v>
      </c>
      <c r="BJ52" s="236">
        <v>0</v>
      </c>
      <c r="BK52" s="236">
        <v>0</v>
      </c>
      <c r="BL52" s="236">
        <v>0</v>
      </c>
      <c r="BM52" s="236">
        <v>0</v>
      </c>
      <c r="BN52" s="236">
        <v>0</v>
      </c>
      <c r="BO52" s="236">
        <v>0</v>
      </c>
      <c r="BP52" s="236">
        <v>0</v>
      </c>
      <c r="BQ52" s="236">
        <v>0</v>
      </c>
      <c r="BR52" s="236">
        <v>0</v>
      </c>
      <c r="BS52" s="236">
        <v>0</v>
      </c>
      <c r="BT52" s="236">
        <v>0</v>
      </c>
      <c r="BU52" s="236">
        <v>0</v>
      </c>
      <c r="BV52" s="236">
        <v>0</v>
      </c>
      <c r="BW52" s="236">
        <v>0</v>
      </c>
      <c r="BX52" s="236">
        <v>0</v>
      </c>
      <c r="BY52" s="236">
        <v>0</v>
      </c>
      <c r="BZ52" s="236">
        <v>0</v>
      </c>
      <c r="CA52" s="236">
        <v>0</v>
      </c>
      <c r="CB52" s="236">
        <v>0</v>
      </c>
      <c r="CC52" s="236">
        <v>0</v>
      </c>
      <c r="CD52" s="236">
        <v>0</v>
      </c>
      <c r="CE52" s="236">
        <v>0</v>
      </c>
      <c r="CF52" s="236">
        <v>0</v>
      </c>
      <c r="CG52" s="236">
        <v>0</v>
      </c>
      <c r="CH52" s="236">
        <v>0</v>
      </c>
      <c r="CI52" s="236">
        <v>0</v>
      </c>
      <c r="CJ52" s="236">
        <v>0</v>
      </c>
      <c r="CK52" s="236">
        <v>0</v>
      </c>
      <c r="CL52" s="236">
        <v>0</v>
      </c>
      <c r="CM52" s="236">
        <v>0</v>
      </c>
      <c r="CN52" s="236">
        <v>0</v>
      </c>
      <c r="CO52" s="236">
        <v>0</v>
      </c>
      <c r="CP52" s="236">
        <v>0</v>
      </c>
      <c r="CQ52" s="236">
        <v>0</v>
      </c>
      <c r="CR52" s="236">
        <v>0</v>
      </c>
      <c r="CS52" s="236">
        <v>0</v>
      </c>
      <c r="CT52" s="236">
        <v>0</v>
      </c>
      <c r="CU52" s="236">
        <v>0</v>
      </c>
      <c r="CV52" s="236">
        <v>0</v>
      </c>
      <c r="CW52" s="236">
        <v>0</v>
      </c>
      <c r="CX52" s="236">
        <v>0</v>
      </c>
      <c r="CY52" s="236">
        <v>0</v>
      </c>
      <c r="CZ52" s="236">
        <v>0</v>
      </c>
      <c r="DA52" s="236">
        <v>0</v>
      </c>
    </row>
    <row r="54" spans="1:105">
      <c r="A54" s="246" t="s">
        <v>1729</v>
      </c>
      <c r="B54" s="247"/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  <c r="AG54" s="247"/>
      <c r="AH54" s="247"/>
      <c r="AI54" s="247"/>
      <c r="AJ54" s="247"/>
      <c r="AK54" s="247"/>
      <c r="AL54" s="247"/>
      <c r="AM54" s="247"/>
      <c r="AN54" s="247"/>
      <c r="AO54" s="247"/>
      <c r="AP54" s="247"/>
      <c r="AQ54" s="247"/>
      <c r="AR54" s="247"/>
      <c r="AS54" s="247"/>
      <c r="AT54" s="247"/>
      <c r="AU54" s="247"/>
      <c r="AV54" s="247"/>
      <c r="AW54" s="247"/>
      <c r="AX54" s="247"/>
      <c r="AY54" s="247"/>
      <c r="AZ54" s="247"/>
      <c r="BA54" s="247"/>
      <c r="BB54" s="247"/>
      <c r="BC54" s="247"/>
      <c r="BD54" s="247"/>
      <c r="BE54" s="247"/>
      <c r="BF54" s="247"/>
      <c r="BG54" s="247"/>
      <c r="BH54" s="247"/>
      <c r="BI54" s="247"/>
      <c r="BJ54" s="247"/>
      <c r="BK54" s="247"/>
      <c r="BL54" s="247"/>
      <c r="BM54" s="247"/>
      <c r="BN54" s="247"/>
      <c r="BO54" s="247"/>
      <c r="BP54" s="247"/>
      <c r="BQ54" s="247"/>
      <c r="BR54" s="247"/>
      <c r="BS54" s="247"/>
      <c r="BT54" s="247"/>
      <c r="BU54" s="247"/>
      <c r="BV54" s="247"/>
      <c r="BW54" s="247"/>
      <c r="BX54" s="247"/>
      <c r="BY54" s="247"/>
      <c r="BZ54" s="247"/>
      <c r="CA54" s="247"/>
      <c r="CB54" s="247"/>
      <c r="CC54" s="247"/>
      <c r="CD54" s="247"/>
      <c r="CE54" s="247"/>
      <c r="CF54" s="247"/>
      <c r="CG54" s="247"/>
      <c r="CH54" s="247"/>
      <c r="CI54" s="247"/>
      <c r="CJ54" s="247"/>
      <c r="CK54" s="247"/>
      <c r="CL54" s="247"/>
      <c r="CM54" s="247"/>
      <c r="CN54" s="247"/>
      <c r="CO54" s="247"/>
      <c r="CP54" s="247"/>
      <c r="CQ54" s="247"/>
      <c r="CR54" s="247"/>
      <c r="CS54" s="247"/>
      <c r="CT54" s="247"/>
      <c r="CU54" s="247"/>
      <c r="CV54" s="247"/>
      <c r="CW54" s="247"/>
      <c r="CX54" s="247"/>
      <c r="CY54" s="247"/>
      <c r="CZ54" s="247"/>
      <c r="DA54" s="247"/>
    </row>
    <row r="55" spans="1:105">
      <c r="A55" s="242" t="s">
        <v>1512</v>
      </c>
      <c r="B55" s="236">
        <v>0</v>
      </c>
      <c r="C55" s="236">
        <v>0</v>
      </c>
      <c r="D55" s="236">
        <v>0</v>
      </c>
      <c r="E55" s="236">
        <v>0</v>
      </c>
      <c r="F55" s="236">
        <v>0</v>
      </c>
      <c r="G55" s="236">
        <v>0</v>
      </c>
      <c r="H55" s="236">
        <v>0</v>
      </c>
      <c r="I55" s="236">
        <v>0</v>
      </c>
      <c r="J55" s="236">
        <v>0</v>
      </c>
      <c r="K55" s="236">
        <v>0</v>
      </c>
      <c r="L55" s="236">
        <v>0</v>
      </c>
      <c r="M55" s="236">
        <v>0</v>
      </c>
      <c r="N55" s="236">
        <v>0</v>
      </c>
      <c r="O55" s="236">
        <v>0</v>
      </c>
      <c r="P55" s="236">
        <v>0</v>
      </c>
      <c r="Q55" s="236">
        <v>0</v>
      </c>
      <c r="R55" s="236">
        <v>0</v>
      </c>
      <c r="S55" s="236">
        <v>0</v>
      </c>
      <c r="T55" s="236">
        <v>0</v>
      </c>
      <c r="U55" s="236">
        <v>0</v>
      </c>
      <c r="V55" s="236">
        <v>0</v>
      </c>
      <c r="W55" s="236">
        <v>0</v>
      </c>
      <c r="X55" s="236">
        <v>0</v>
      </c>
      <c r="Y55" s="236">
        <v>0</v>
      </c>
      <c r="Z55" s="236">
        <v>0</v>
      </c>
      <c r="AA55" s="236">
        <v>0</v>
      </c>
      <c r="AB55" s="236">
        <v>0</v>
      </c>
      <c r="AC55" s="236">
        <v>0</v>
      </c>
      <c r="AD55" s="236">
        <v>0</v>
      </c>
      <c r="AE55" s="236">
        <v>0</v>
      </c>
      <c r="AF55" s="236">
        <v>0</v>
      </c>
      <c r="AG55" s="236">
        <v>0</v>
      </c>
      <c r="AH55" s="236">
        <v>0</v>
      </c>
      <c r="AI55" s="236">
        <v>0</v>
      </c>
      <c r="AJ55" s="236">
        <v>0</v>
      </c>
      <c r="AK55" s="236">
        <v>0</v>
      </c>
      <c r="AL55" s="236">
        <v>0</v>
      </c>
      <c r="AM55" s="236">
        <v>0</v>
      </c>
      <c r="AN55" s="236">
        <v>0</v>
      </c>
      <c r="AO55" s="236">
        <v>273990</v>
      </c>
      <c r="AP55" s="236">
        <v>545168</v>
      </c>
      <c r="AQ55" s="236">
        <v>811286</v>
      </c>
      <c r="AR55" s="236">
        <v>1072817</v>
      </c>
      <c r="AS55" s="236">
        <v>1330056</v>
      </c>
      <c r="AT55" s="236">
        <v>1583344</v>
      </c>
      <c r="AU55" s="236">
        <v>1832915</v>
      </c>
      <c r="AV55" s="236">
        <v>2079012</v>
      </c>
      <c r="AW55" s="236">
        <v>2321789</v>
      </c>
      <c r="AX55" s="236">
        <v>2561417</v>
      </c>
      <c r="AY55" s="236">
        <v>2798109</v>
      </c>
      <c r="AZ55" s="236">
        <v>3031929</v>
      </c>
      <c r="BA55" s="236">
        <v>20241832</v>
      </c>
      <c r="BB55" s="236">
        <v>3308125</v>
      </c>
      <c r="BC55" s="236">
        <v>3539794</v>
      </c>
      <c r="BD55" s="236">
        <v>3768902</v>
      </c>
      <c r="BE55" s="236">
        <v>3995575</v>
      </c>
      <c r="BF55" s="236">
        <v>4219848</v>
      </c>
      <c r="BG55" s="236">
        <v>4441826</v>
      </c>
      <c r="BH55" s="236">
        <v>4661580</v>
      </c>
      <c r="BI55" s="236">
        <v>4879183</v>
      </c>
      <c r="BJ55" s="236">
        <v>5094675</v>
      </c>
      <c r="BK55" s="236">
        <v>5308122</v>
      </c>
      <c r="BL55" s="236">
        <v>5519633</v>
      </c>
      <c r="BM55" s="236">
        <v>5729197</v>
      </c>
      <c r="BN55" s="236">
        <v>54466460</v>
      </c>
      <c r="BO55" s="236">
        <v>5756800</v>
      </c>
      <c r="BP55" s="236">
        <v>5956433</v>
      </c>
      <c r="BQ55" s="236">
        <v>6154322</v>
      </c>
      <c r="BR55" s="236">
        <v>6350531</v>
      </c>
      <c r="BS55" s="236">
        <v>6545065</v>
      </c>
      <c r="BT55" s="236">
        <v>6737977</v>
      </c>
      <c r="BU55" s="236">
        <v>6929300</v>
      </c>
      <c r="BV55" s="236">
        <v>7119071</v>
      </c>
      <c r="BW55" s="236">
        <v>7307305</v>
      </c>
      <c r="BX55" s="236">
        <v>7494036</v>
      </c>
      <c r="BY55" s="236">
        <v>7679331</v>
      </c>
      <c r="BZ55" s="236">
        <v>7863173</v>
      </c>
      <c r="CA55" s="236">
        <v>81893344</v>
      </c>
      <c r="CB55" s="236">
        <v>8067962</v>
      </c>
      <c r="CC55" s="236">
        <v>8249523</v>
      </c>
      <c r="CD55" s="236">
        <v>8429710</v>
      </c>
      <c r="CE55" s="236">
        <v>8608564</v>
      </c>
      <c r="CF55" s="236">
        <v>8786080</v>
      </c>
      <c r="CG55" s="236">
        <v>8962293</v>
      </c>
      <c r="CH55" s="236">
        <v>9137225</v>
      </c>
      <c r="CI55" s="236">
        <v>9310896</v>
      </c>
      <c r="CJ55" s="236">
        <v>9483315</v>
      </c>
      <c r="CK55" s="236">
        <v>9654503</v>
      </c>
      <c r="CL55" s="236">
        <v>9824510</v>
      </c>
      <c r="CM55" s="236">
        <v>9993313</v>
      </c>
      <c r="CN55" s="236">
        <v>108507894</v>
      </c>
      <c r="CO55" s="236">
        <v>10367699</v>
      </c>
      <c r="CP55" s="236">
        <v>10537569</v>
      </c>
      <c r="CQ55" s="236">
        <v>10706269</v>
      </c>
      <c r="CR55" s="236">
        <v>10873825</v>
      </c>
      <c r="CS55" s="236">
        <v>11040235</v>
      </c>
      <c r="CT55" s="236">
        <v>11205525</v>
      </c>
      <c r="CU55" s="236">
        <v>11369705</v>
      </c>
      <c r="CV55" s="236">
        <v>11532796</v>
      </c>
      <c r="CW55" s="236">
        <v>11694800</v>
      </c>
      <c r="CX55" s="236">
        <v>11855730</v>
      </c>
      <c r="CY55" s="236">
        <v>12015621</v>
      </c>
      <c r="CZ55" s="236">
        <v>12174462</v>
      </c>
      <c r="DA55" s="236">
        <v>135374236</v>
      </c>
    </row>
    <row r="57" spans="1:105">
      <c r="A57" s="245" t="s">
        <v>1730</v>
      </c>
    </row>
    <row r="58" spans="1:105">
      <c r="A58" s="242" t="s">
        <v>1731</v>
      </c>
      <c r="B58" s="236">
        <v>0</v>
      </c>
      <c r="C58" s="236">
        <v>0</v>
      </c>
      <c r="D58" s="236">
        <v>0</v>
      </c>
      <c r="E58" s="236">
        <v>0</v>
      </c>
      <c r="F58" s="236">
        <v>0</v>
      </c>
      <c r="G58" s="236">
        <v>0</v>
      </c>
      <c r="H58" s="236">
        <v>0</v>
      </c>
      <c r="I58" s="236">
        <v>0</v>
      </c>
      <c r="J58" s="236">
        <v>0</v>
      </c>
      <c r="K58" s="236">
        <v>0</v>
      </c>
      <c r="L58" s="236">
        <v>0</v>
      </c>
      <c r="M58" s="236">
        <v>0</v>
      </c>
      <c r="N58" s="236">
        <v>0</v>
      </c>
      <c r="O58" s="236">
        <v>0</v>
      </c>
      <c r="P58" s="236">
        <v>0</v>
      </c>
      <c r="Q58" s="236">
        <v>0</v>
      </c>
      <c r="R58" s="236">
        <v>0</v>
      </c>
      <c r="S58" s="236">
        <v>0</v>
      </c>
      <c r="T58" s="236">
        <v>0</v>
      </c>
      <c r="U58" s="236">
        <v>0</v>
      </c>
      <c r="V58" s="236">
        <v>0</v>
      </c>
      <c r="W58" s="236">
        <v>0</v>
      </c>
      <c r="X58" s="236">
        <v>0</v>
      </c>
      <c r="Y58" s="236">
        <v>0</v>
      </c>
      <c r="Z58" s="236">
        <v>0</v>
      </c>
      <c r="AA58" s="236">
        <v>0</v>
      </c>
      <c r="AB58" s="236">
        <v>0</v>
      </c>
      <c r="AC58" s="236">
        <v>0</v>
      </c>
      <c r="AD58" s="236">
        <v>0</v>
      </c>
      <c r="AE58" s="236">
        <v>0</v>
      </c>
      <c r="AF58" s="236">
        <v>0</v>
      </c>
      <c r="AG58" s="236">
        <v>0</v>
      </c>
      <c r="AH58" s="236">
        <v>0</v>
      </c>
      <c r="AI58" s="236">
        <v>0</v>
      </c>
      <c r="AJ58" s="236">
        <v>0</v>
      </c>
      <c r="AK58" s="236">
        <v>0</v>
      </c>
      <c r="AL58" s="236">
        <v>0</v>
      </c>
      <c r="AM58" s="236">
        <v>0</v>
      </c>
      <c r="AN58" s="236">
        <v>0</v>
      </c>
      <c r="AO58" s="236">
        <v>0</v>
      </c>
      <c r="AP58" s="236">
        <v>0</v>
      </c>
      <c r="AQ58" s="236">
        <v>0</v>
      </c>
      <c r="AR58" s="236">
        <v>0</v>
      </c>
      <c r="AS58" s="236">
        <v>0</v>
      </c>
      <c r="AT58" s="236">
        <v>0</v>
      </c>
      <c r="AU58" s="236">
        <v>0</v>
      </c>
      <c r="AV58" s="236">
        <v>0</v>
      </c>
      <c r="AW58" s="236">
        <v>0</v>
      </c>
      <c r="AX58" s="236">
        <v>0</v>
      </c>
      <c r="AY58" s="236">
        <v>0</v>
      </c>
      <c r="AZ58" s="236">
        <v>0</v>
      </c>
      <c r="BA58" s="236">
        <v>0</v>
      </c>
      <c r="BB58" s="236">
        <v>0</v>
      </c>
      <c r="BC58" s="236">
        <v>0</v>
      </c>
      <c r="BD58" s="236">
        <v>0</v>
      </c>
      <c r="BE58" s="236">
        <v>0</v>
      </c>
      <c r="BF58" s="236">
        <v>0</v>
      </c>
      <c r="BG58" s="236">
        <v>0</v>
      </c>
      <c r="BH58" s="236">
        <v>0</v>
      </c>
      <c r="BI58" s="236">
        <v>0</v>
      </c>
      <c r="BJ58" s="236">
        <v>0</v>
      </c>
      <c r="BK58" s="236">
        <v>0</v>
      </c>
      <c r="BL58" s="236">
        <v>0</v>
      </c>
      <c r="BM58" s="236">
        <v>0</v>
      </c>
      <c r="BN58" s="236">
        <v>0</v>
      </c>
      <c r="BO58" s="236">
        <v>0</v>
      </c>
      <c r="BP58" s="236">
        <v>0</v>
      </c>
      <c r="BQ58" s="236">
        <v>0</v>
      </c>
      <c r="BR58" s="236">
        <v>0</v>
      </c>
      <c r="BS58" s="236">
        <v>0</v>
      </c>
      <c r="BT58" s="236">
        <v>0</v>
      </c>
      <c r="BU58" s="236">
        <v>0</v>
      </c>
      <c r="BV58" s="236">
        <v>0</v>
      </c>
      <c r="BW58" s="236">
        <v>0</v>
      </c>
      <c r="BX58" s="236">
        <v>0</v>
      </c>
      <c r="BY58" s="236">
        <v>0</v>
      </c>
      <c r="BZ58" s="236">
        <v>0</v>
      </c>
      <c r="CA58" s="236">
        <v>0</v>
      </c>
      <c r="CB58" s="236">
        <v>0</v>
      </c>
      <c r="CC58" s="236">
        <v>0</v>
      </c>
      <c r="CD58" s="236">
        <v>0</v>
      </c>
      <c r="CE58" s="236">
        <v>0</v>
      </c>
      <c r="CF58" s="236">
        <v>0</v>
      </c>
      <c r="CG58" s="236">
        <v>0</v>
      </c>
      <c r="CH58" s="236">
        <v>0</v>
      </c>
      <c r="CI58" s="236">
        <v>0</v>
      </c>
      <c r="CJ58" s="236">
        <v>0</v>
      </c>
      <c r="CK58" s="236">
        <v>0</v>
      </c>
      <c r="CL58" s="236">
        <v>0</v>
      </c>
      <c r="CM58" s="236">
        <v>0</v>
      </c>
      <c r="CN58" s="236">
        <v>0</v>
      </c>
      <c r="CO58" s="236">
        <v>0</v>
      </c>
      <c r="CP58" s="236">
        <v>0</v>
      </c>
      <c r="CQ58" s="236">
        <v>0</v>
      </c>
      <c r="CR58" s="236">
        <v>0</v>
      </c>
      <c r="CS58" s="236">
        <v>0</v>
      </c>
      <c r="CT58" s="236">
        <v>0</v>
      </c>
      <c r="CU58" s="236">
        <v>0</v>
      </c>
      <c r="CV58" s="236">
        <v>0</v>
      </c>
      <c r="CW58" s="236">
        <v>0</v>
      </c>
      <c r="CX58" s="236">
        <v>0</v>
      </c>
      <c r="CY58" s="236">
        <v>0</v>
      </c>
      <c r="CZ58" s="236">
        <v>0</v>
      </c>
      <c r="DA58" s="236">
        <v>0</v>
      </c>
    </row>
    <row r="59" spans="1:105">
      <c r="A59" s="242" t="s">
        <v>1732</v>
      </c>
      <c r="B59" s="236">
        <v>0</v>
      </c>
      <c r="C59" s="236">
        <v>0</v>
      </c>
      <c r="D59" s="236">
        <v>0</v>
      </c>
      <c r="E59" s="236">
        <v>0</v>
      </c>
      <c r="F59" s="236">
        <v>0</v>
      </c>
      <c r="G59" s="236">
        <v>0</v>
      </c>
      <c r="H59" s="236">
        <v>0</v>
      </c>
      <c r="I59" s="236">
        <v>0</v>
      </c>
      <c r="J59" s="236">
        <v>0</v>
      </c>
      <c r="K59" s="236">
        <v>0</v>
      </c>
      <c r="L59" s="236">
        <v>0</v>
      </c>
      <c r="M59" s="236">
        <v>0</v>
      </c>
      <c r="N59" s="236">
        <v>0</v>
      </c>
      <c r="O59" s="236">
        <v>0</v>
      </c>
      <c r="P59" s="236">
        <v>0</v>
      </c>
      <c r="Q59" s="236">
        <v>0</v>
      </c>
      <c r="R59" s="236">
        <v>0</v>
      </c>
      <c r="S59" s="236">
        <v>0</v>
      </c>
      <c r="T59" s="236">
        <v>0</v>
      </c>
      <c r="U59" s="236">
        <v>0</v>
      </c>
      <c r="V59" s="236">
        <v>0</v>
      </c>
      <c r="W59" s="236">
        <v>0</v>
      </c>
      <c r="X59" s="236">
        <v>0</v>
      </c>
      <c r="Y59" s="236">
        <v>0</v>
      </c>
      <c r="Z59" s="236">
        <v>0</v>
      </c>
      <c r="AA59" s="236">
        <v>0</v>
      </c>
      <c r="AB59" s="236">
        <v>0</v>
      </c>
      <c r="AC59" s="236">
        <v>0</v>
      </c>
      <c r="AD59" s="236">
        <v>0</v>
      </c>
      <c r="AE59" s="236">
        <v>0</v>
      </c>
      <c r="AF59" s="236">
        <v>0</v>
      </c>
      <c r="AG59" s="236">
        <v>0</v>
      </c>
      <c r="AH59" s="236">
        <v>0</v>
      </c>
      <c r="AI59" s="236">
        <v>0</v>
      </c>
      <c r="AJ59" s="236">
        <v>0</v>
      </c>
      <c r="AK59" s="236">
        <v>0</v>
      </c>
      <c r="AL59" s="236">
        <v>0</v>
      </c>
      <c r="AM59" s="236">
        <v>0</v>
      </c>
      <c r="AN59" s="236">
        <v>0</v>
      </c>
      <c r="AO59" s="236">
        <v>0</v>
      </c>
      <c r="AP59" s="236">
        <v>0</v>
      </c>
      <c r="AQ59" s="236">
        <v>0</v>
      </c>
      <c r="AR59" s="236">
        <v>0</v>
      </c>
      <c r="AS59" s="236">
        <v>0</v>
      </c>
      <c r="AT59" s="236">
        <v>0</v>
      </c>
      <c r="AU59" s="236">
        <v>0</v>
      </c>
      <c r="AV59" s="236">
        <v>0</v>
      </c>
      <c r="AW59" s="236">
        <v>0</v>
      </c>
      <c r="AX59" s="236">
        <v>0</v>
      </c>
      <c r="AY59" s="236">
        <v>0</v>
      </c>
      <c r="AZ59" s="236">
        <v>0</v>
      </c>
      <c r="BA59" s="236">
        <v>0</v>
      </c>
      <c r="BB59" s="236">
        <v>0</v>
      </c>
      <c r="BC59" s="236">
        <v>0</v>
      </c>
      <c r="BD59" s="236">
        <v>0</v>
      </c>
      <c r="BE59" s="236">
        <v>0</v>
      </c>
      <c r="BF59" s="236">
        <v>0</v>
      </c>
      <c r="BG59" s="236">
        <v>0</v>
      </c>
      <c r="BH59" s="236">
        <v>0</v>
      </c>
      <c r="BI59" s="236">
        <v>0</v>
      </c>
      <c r="BJ59" s="236">
        <v>0</v>
      </c>
      <c r="BK59" s="236">
        <v>0</v>
      </c>
      <c r="BL59" s="236">
        <v>0</v>
      </c>
      <c r="BM59" s="236">
        <v>0</v>
      </c>
      <c r="BN59" s="236">
        <v>0</v>
      </c>
      <c r="BO59" s="236">
        <v>0</v>
      </c>
      <c r="BP59" s="236">
        <v>0</v>
      </c>
      <c r="BQ59" s="236">
        <v>0</v>
      </c>
      <c r="BR59" s="236">
        <v>0</v>
      </c>
      <c r="BS59" s="236">
        <v>0</v>
      </c>
      <c r="BT59" s="236">
        <v>0</v>
      </c>
      <c r="BU59" s="236">
        <v>0</v>
      </c>
      <c r="BV59" s="236">
        <v>0</v>
      </c>
      <c r="BW59" s="236">
        <v>0</v>
      </c>
      <c r="BX59" s="236">
        <v>0</v>
      </c>
      <c r="BY59" s="236">
        <v>0</v>
      </c>
      <c r="BZ59" s="236">
        <v>0</v>
      </c>
      <c r="CA59" s="236">
        <v>0</v>
      </c>
      <c r="CB59" s="236">
        <v>0</v>
      </c>
      <c r="CC59" s="236">
        <v>0</v>
      </c>
      <c r="CD59" s="236">
        <v>0</v>
      </c>
      <c r="CE59" s="236">
        <v>0</v>
      </c>
      <c r="CF59" s="236">
        <v>0</v>
      </c>
      <c r="CG59" s="236">
        <v>0</v>
      </c>
      <c r="CH59" s="236">
        <v>0</v>
      </c>
      <c r="CI59" s="236">
        <v>0</v>
      </c>
      <c r="CJ59" s="236">
        <v>0</v>
      </c>
      <c r="CK59" s="236">
        <v>0</v>
      </c>
      <c r="CL59" s="236">
        <v>0</v>
      </c>
      <c r="CM59" s="236">
        <v>0</v>
      </c>
      <c r="CN59" s="236">
        <v>0</v>
      </c>
      <c r="CO59" s="236">
        <v>0</v>
      </c>
      <c r="CP59" s="236">
        <v>0</v>
      </c>
      <c r="CQ59" s="236">
        <v>0</v>
      </c>
      <c r="CR59" s="236">
        <v>0</v>
      </c>
      <c r="CS59" s="236">
        <v>0</v>
      </c>
      <c r="CT59" s="236">
        <v>0</v>
      </c>
      <c r="CU59" s="236">
        <v>0</v>
      </c>
      <c r="CV59" s="236">
        <v>0</v>
      </c>
      <c r="CW59" s="236">
        <v>0</v>
      </c>
      <c r="CX59" s="236">
        <v>0</v>
      </c>
      <c r="CY59" s="236">
        <v>0</v>
      </c>
      <c r="CZ59" s="236">
        <v>0</v>
      </c>
      <c r="DA59" s="236">
        <v>0</v>
      </c>
    </row>
    <row r="60" spans="1:105">
      <c r="A60" s="242" t="s">
        <v>1733</v>
      </c>
      <c r="B60" s="248">
        <v>0</v>
      </c>
      <c r="C60" s="248">
        <v>0</v>
      </c>
      <c r="D60" s="248">
        <v>0</v>
      </c>
      <c r="E60" s="248">
        <v>0</v>
      </c>
      <c r="F60" s="248">
        <v>0</v>
      </c>
      <c r="G60" s="248">
        <v>0</v>
      </c>
      <c r="H60" s="248">
        <v>0</v>
      </c>
      <c r="I60" s="248">
        <v>0</v>
      </c>
      <c r="J60" s="248">
        <v>0</v>
      </c>
      <c r="K60" s="248">
        <v>0</v>
      </c>
      <c r="L60" s="248">
        <v>0</v>
      </c>
      <c r="M60" s="248">
        <v>0</v>
      </c>
      <c r="N60" s="248">
        <v>0</v>
      </c>
      <c r="O60" s="248">
        <v>0</v>
      </c>
      <c r="P60" s="248">
        <v>0</v>
      </c>
      <c r="Q60" s="248">
        <v>0</v>
      </c>
      <c r="R60" s="248">
        <v>0</v>
      </c>
      <c r="S60" s="248">
        <v>0</v>
      </c>
      <c r="T60" s="248">
        <v>0</v>
      </c>
      <c r="U60" s="248">
        <v>0</v>
      </c>
      <c r="V60" s="248">
        <v>0</v>
      </c>
      <c r="W60" s="248">
        <v>0</v>
      </c>
      <c r="X60" s="248">
        <v>0</v>
      </c>
      <c r="Y60" s="248">
        <v>0</v>
      </c>
      <c r="Z60" s="248">
        <v>0</v>
      </c>
      <c r="AA60" s="248">
        <v>0</v>
      </c>
      <c r="AB60" s="248">
        <v>0</v>
      </c>
      <c r="AC60" s="248">
        <v>0</v>
      </c>
      <c r="AD60" s="248">
        <v>0</v>
      </c>
      <c r="AE60" s="248">
        <v>0</v>
      </c>
      <c r="AF60" s="248">
        <v>0</v>
      </c>
      <c r="AG60" s="248">
        <v>0</v>
      </c>
      <c r="AH60" s="248">
        <v>0</v>
      </c>
      <c r="AI60" s="248">
        <v>0</v>
      </c>
      <c r="AJ60" s="248">
        <v>0</v>
      </c>
      <c r="AK60" s="248">
        <v>0</v>
      </c>
      <c r="AL60" s="248">
        <v>0</v>
      </c>
      <c r="AM60" s="248">
        <v>0</v>
      </c>
      <c r="AN60" s="248">
        <v>0</v>
      </c>
      <c r="AO60" s="248">
        <v>0</v>
      </c>
      <c r="AP60" s="248">
        <v>0</v>
      </c>
      <c r="AQ60" s="248">
        <v>0</v>
      </c>
      <c r="AR60" s="248">
        <v>0</v>
      </c>
      <c r="AS60" s="248">
        <v>0</v>
      </c>
      <c r="AT60" s="248">
        <v>0</v>
      </c>
      <c r="AU60" s="248">
        <v>0</v>
      </c>
      <c r="AV60" s="248">
        <v>0</v>
      </c>
      <c r="AW60" s="248">
        <v>0</v>
      </c>
      <c r="AX60" s="248">
        <v>0</v>
      </c>
      <c r="AY60" s="248">
        <v>0</v>
      </c>
      <c r="AZ60" s="248">
        <v>0</v>
      </c>
      <c r="BA60" s="248">
        <v>0</v>
      </c>
      <c r="BB60" s="248">
        <v>0</v>
      </c>
      <c r="BC60" s="248">
        <v>0</v>
      </c>
      <c r="BD60" s="248">
        <v>0</v>
      </c>
      <c r="BE60" s="248">
        <v>0</v>
      </c>
      <c r="BF60" s="248">
        <v>0</v>
      </c>
      <c r="BG60" s="248">
        <v>0</v>
      </c>
      <c r="BH60" s="248">
        <v>0</v>
      </c>
      <c r="BI60" s="248">
        <v>0</v>
      </c>
      <c r="BJ60" s="248">
        <v>0</v>
      </c>
      <c r="BK60" s="248">
        <v>0</v>
      </c>
      <c r="BL60" s="248">
        <v>0</v>
      </c>
      <c r="BM60" s="248">
        <v>0</v>
      </c>
      <c r="BN60" s="248">
        <v>0</v>
      </c>
      <c r="BO60" s="248">
        <v>0</v>
      </c>
      <c r="BP60" s="248">
        <v>0</v>
      </c>
      <c r="BQ60" s="248">
        <v>0</v>
      </c>
      <c r="BR60" s="248">
        <v>0</v>
      </c>
      <c r="BS60" s="248">
        <v>0</v>
      </c>
      <c r="BT60" s="248">
        <v>0</v>
      </c>
      <c r="BU60" s="248">
        <v>0</v>
      </c>
      <c r="BV60" s="248">
        <v>0</v>
      </c>
      <c r="BW60" s="248">
        <v>0</v>
      </c>
      <c r="BX60" s="248">
        <v>0</v>
      </c>
      <c r="BY60" s="248">
        <v>0</v>
      </c>
      <c r="BZ60" s="248">
        <v>0</v>
      </c>
      <c r="CA60" s="248">
        <v>0</v>
      </c>
      <c r="CB60" s="248">
        <v>0</v>
      </c>
      <c r="CC60" s="248">
        <v>0</v>
      </c>
      <c r="CD60" s="248">
        <v>0</v>
      </c>
      <c r="CE60" s="248">
        <v>0</v>
      </c>
      <c r="CF60" s="248">
        <v>0</v>
      </c>
      <c r="CG60" s="248">
        <v>0</v>
      </c>
      <c r="CH60" s="248">
        <v>0</v>
      </c>
      <c r="CI60" s="248">
        <v>0</v>
      </c>
      <c r="CJ60" s="248">
        <v>0</v>
      </c>
      <c r="CK60" s="248">
        <v>0</v>
      </c>
      <c r="CL60" s="248">
        <v>0</v>
      </c>
      <c r="CM60" s="248">
        <v>0</v>
      </c>
      <c r="CN60" s="248">
        <v>0</v>
      </c>
      <c r="CO60" s="248">
        <v>0</v>
      </c>
      <c r="CP60" s="248">
        <v>0</v>
      </c>
      <c r="CQ60" s="248">
        <v>0</v>
      </c>
      <c r="CR60" s="248">
        <v>0</v>
      </c>
      <c r="CS60" s="248">
        <v>0</v>
      </c>
      <c r="CT60" s="248">
        <v>0</v>
      </c>
      <c r="CU60" s="248">
        <v>0</v>
      </c>
      <c r="CV60" s="248">
        <v>0</v>
      </c>
      <c r="CW60" s="248">
        <v>0</v>
      </c>
      <c r="CX60" s="248">
        <v>0</v>
      </c>
      <c r="CY60" s="248">
        <v>0</v>
      </c>
      <c r="CZ60" s="248">
        <v>0</v>
      </c>
      <c r="DA60" s="248">
        <v>0</v>
      </c>
    </row>
    <row r="61" spans="1:105">
      <c r="A61" s="245" t="s">
        <v>1734</v>
      </c>
    </row>
    <row r="62" spans="1:105">
      <c r="A62" s="242" t="s">
        <v>1709</v>
      </c>
      <c r="B62" s="236">
        <v>0</v>
      </c>
      <c r="C62" s="236">
        <v>0</v>
      </c>
      <c r="D62" s="236">
        <v>0</v>
      </c>
      <c r="E62" s="236">
        <v>0</v>
      </c>
      <c r="F62" s="236">
        <v>0</v>
      </c>
      <c r="G62" s="236">
        <v>0</v>
      </c>
      <c r="H62" s="236">
        <v>0</v>
      </c>
      <c r="I62" s="236">
        <v>0</v>
      </c>
      <c r="J62" s="236">
        <v>0</v>
      </c>
      <c r="K62" s="236">
        <v>0</v>
      </c>
      <c r="L62" s="236">
        <v>0</v>
      </c>
      <c r="M62" s="236">
        <v>0</v>
      </c>
      <c r="N62" s="236">
        <v>0</v>
      </c>
      <c r="O62" s="236">
        <v>0</v>
      </c>
      <c r="P62" s="236">
        <v>0</v>
      </c>
      <c r="Q62" s="236">
        <v>0</v>
      </c>
      <c r="R62" s="236">
        <v>0</v>
      </c>
      <c r="S62" s="236">
        <v>0</v>
      </c>
      <c r="T62" s="236">
        <v>0</v>
      </c>
      <c r="U62" s="236">
        <v>0</v>
      </c>
      <c r="V62" s="236">
        <v>0</v>
      </c>
      <c r="W62" s="236">
        <v>0</v>
      </c>
      <c r="X62" s="236">
        <v>0</v>
      </c>
      <c r="Y62" s="236">
        <v>0</v>
      </c>
      <c r="Z62" s="236">
        <v>0</v>
      </c>
      <c r="AA62" s="236">
        <v>0</v>
      </c>
      <c r="AB62" s="236">
        <v>0</v>
      </c>
      <c r="AC62" s="236">
        <v>0</v>
      </c>
      <c r="AD62" s="236">
        <v>0</v>
      </c>
      <c r="AE62" s="236">
        <v>0</v>
      </c>
      <c r="AF62" s="236">
        <v>0</v>
      </c>
      <c r="AG62" s="236">
        <v>0</v>
      </c>
      <c r="AH62" s="236">
        <v>0</v>
      </c>
      <c r="AI62" s="236">
        <v>0</v>
      </c>
      <c r="AJ62" s="236">
        <v>0</v>
      </c>
      <c r="AK62" s="236">
        <v>0</v>
      </c>
      <c r="AL62" s="236">
        <v>0</v>
      </c>
      <c r="AM62" s="236">
        <v>0</v>
      </c>
      <c r="AN62" s="236">
        <v>0</v>
      </c>
      <c r="AO62" s="236">
        <v>-745547.09665562504</v>
      </c>
      <c r="AP62" s="236">
        <v>-745547.09665562504</v>
      </c>
      <c r="AQ62" s="236">
        <v>-745547.09665562504</v>
      </c>
      <c r="AR62" s="236">
        <v>-745547.09665562504</v>
      </c>
      <c r="AS62" s="236">
        <v>-745547.09665562504</v>
      </c>
      <c r="AT62" s="236">
        <v>-745547.09665562504</v>
      </c>
      <c r="AU62" s="236">
        <v>-745547.09665562504</v>
      </c>
      <c r="AV62" s="236">
        <v>-745547.09665562504</v>
      </c>
      <c r="AW62" s="236">
        <v>-745547.09665562504</v>
      </c>
      <c r="AX62" s="236">
        <v>-745547.09665562504</v>
      </c>
      <c r="AY62" s="236">
        <v>-745547.09665562504</v>
      </c>
      <c r="AZ62" s="236">
        <v>-745547.09665562504</v>
      </c>
      <c r="BA62" s="236">
        <v>-8946565.1598675009</v>
      </c>
      <c r="BB62" s="236">
        <v>-2023245.2848308301</v>
      </c>
      <c r="BC62" s="236">
        <v>-2023245.2848308301</v>
      </c>
      <c r="BD62" s="236">
        <v>-2023245.2848308301</v>
      </c>
      <c r="BE62" s="236">
        <v>-2023245.2848308301</v>
      </c>
      <c r="BF62" s="236">
        <v>-2023245.2848308301</v>
      </c>
      <c r="BG62" s="236">
        <v>-2023245.2848308301</v>
      </c>
      <c r="BH62" s="236">
        <v>-2023245.2848308301</v>
      </c>
      <c r="BI62" s="236">
        <v>-2023245.2848308301</v>
      </c>
      <c r="BJ62" s="236">
        <v>-2023245.2848308301</v>
      </c>
      <c r="BK62" s="236">
        <v>-2023245.2848308301</v>
      </c>
      <c r="BL62" s="236">
        <v>-2023245.2848308301</v>
      </c>
      <c r="BM62" s="236">
        <v>-2023245.2848308301</v>
      </c>
      <c r="BN62" s="236">
        <v>-24278943.417969901</v>
      </c>
      <c r="BO62" s="236">
        <v>-3084064.5944699598</v>
      </c>
      <c r="BP62" s="236">
        <v>-3084064.5944699598</v>
      </c>
      <c r="BQ62" s="236">
        <v>-3084064.5944699598</v>
      </c>
      <c r="BR62" s="236">
        <v>-3084064.5944699598</v>
      </c>
      <c r="BS62" s="236">
        <v>-3084064.5944699598</v>
      </c>
      <c r="BT62" s="236">
        <v>-3084064.5944699598</v>
      </c>
      <c r="BU62" s="236">
        <v>-3084064.5944699598</v>
      </c>
      <c r="BV62" s="236">
        <v>-3084064.5944699598</v>
      </c>
      <c r="BW62" s="236">
        <v>-3084064.5944699598</v>
      </c>
      <c r="BX62" s="236">
        <v>-3084064.5944699598</v>
      </c>
      <c r="BY62" s="236">
        <v>-3084064.5944699598</v>
      </c>
      <c r="BZ62" s="236">
        <v>-3084064.5944699598</v>
      </c>
      <c r="CA62" s="236">
        <v>-37008775.1336395</v>
      </c>
      <c r="CB62" s="236">
        <v>-4139378.7038969002</v>
      </c>
      <c r="CC62" s="236">
        <v>-4139378.7038969002</v>
      </c>
      <c r="CD62" s="236">
        <v>-4139378.7038969002</v>
      </c>
      <c r="CE62" s="236">
        <v>-4139378.7038969002</v>
      </c>
      <c r="CF62" s="236">
        <v>-4139378.7038969002</v>
      </c>
      <c r="CG62" s="236">
        <v>-4139378.7038969002</v>
      </c>
      <c r="CH62" s="236">
        <v>-4139378.7038969002</v>
      </c>
      <c r="CI62" s="236">
        <v>-4139378.7038969002</v>
      </c>
      <c r="CJ62" s="236">
        <v>-4139378.7038969002</v>
      </c>
      <c r="CK62" s="236">
        <v>-4139378.7038969002</v>
      </c>
      <c r="CL62" s="236">
        <v>-4139378.7038969002</v>
      </c>
      <c r="CM62" s="236">
        <v>-4139378.7038969002</v>
      </c>
      <c r="CN62" s="236">
        <v>-49672544.4467628</v>
      </c>
      <c r="CO62" s="236">
        <v>-5487518.0156715801</v>
      </c>
      <c r="CP62" s="236">
        <v>-5487518.0156715801</v>
      </c>
      <c r="CQ62" s="236">
        <v>-5487518.0156715801</v>
      </c>
      <c r="CR62" s="236">
        <v>-5487518.0156715801</v>
      </c>
      <c r="CS62" s="236">
        <v>-5487518.0156715801</v>
      </c>
      <c r="CT62" s="236">
        <v>-5487518.0156715801</v>
      </c>
      <c r="CU62" s="236">
        <v>-5487518.0156715801</v>
      </c>
      <c r="CV62" s="236">
        <v>-5487518.0156715801</v>
      </c>
      <c r="CW62" s="236">
        <v>-5487518.0156715801</v>
      </c>
      <c r="CX62" s="236">
        <v>-5487518.0156715801</v>
      </c>
      <c r="CY62" s="236">
        <v>-5487518.0156715801</v>
      </c>
      <c r="CZ62" s="236">
        <v>-5487518.0156715801</v>
      </c>
      <c r="DA62" s="236">
        <v>-65850216.188058898</v>
      </c>
    </row>
    <row r="63" spans="1:105">
      <c r="A63" s="242" t="s">
        <v>1710</v>
      </c>
      <c r="B63" s="236">
        <v>0</v>
      </c>
      <c r="C63" s="236">
        <v>0</v>
      </c>
      <c r="D63" s="236">
        <v>0</v>
      </c>
      <c r="E63" s="236">
        <v>0</v>
      </c>
      <c r="F63" s="236">
        <v>0</v>
      </c>
      <c r="G63" s="236">
        <v>0</v>
      </c>
      <c r="H63" s="236">
        <v>0</v>
      </c>
      <c r="I63" s="236">
        <v>0</v>
      </c>
      <c r="J63" s="236">
        <v>0</v>
      </c>
      <c r="K63" s="236">
        <v>0</v>
      </c>
      <c r="L63" s="236">
        <v>0</v>
      </c>
      <c r="M63" s="236">
        <v>0</v>
      </c>
      <c r="N63" s="236">
        <v>0</v>
      </c>
      <c r="O63" s="236">
        <v>0</v>
      </c>
      <c r="P63" s="236">
        <v>0</v>
      </c>
      <c r="Q63" s="236">
        <v>0</v>
      </c>
      <c r="R63" s="236">
        <v>0</v>
      </c>
      <c r="S63" s="236">
        <v>0</v>
      </c>
      <c r="T63" s="236">
        <v>0</v>
      </c>
      <c r="U63" s="236">
        <v>0</v>
      </c>
      <c r="V63" s="236">
        <v>0</v>
      </c>
      <c r="W63" s="236">
        <v>0</v>
      </c>
      <c r="X63" s="236">
        <v>0</v>
      </c>
      <c r="Y63" s="236">
        <v>0</v>
      </c>
      <c r="Z63" s="236">
        <v>0</v>
      </c>
      <c r="AA63" s="236">
        <v>0</v>
      </c>
      <c r="AB63" s="236">
        <v>0</v>
      </c>
      <c r="AC63" s="236">
        <v>0</v>
      </c>
      <c r="AD63" s="236">
        <v>0</v>
      </c>
      <c r="AE63" s="236">
        <v>0</v>
      </c>
      <c r="AF63" s="236">
        <v>0</v>
      </c>
      <c r="AG63" s="236">
        <v>0</v>
      </c>
      <c r="AH63" s="236">
        <v>0</v>
      </c>
      <c r="AI63" s="236">
        <v>0</v>
      </c>
      <c r="AJ63" s="236">
        <v>0</v>
      </c>
      <c r="AK63" s="236">
        <v>0</v>
      </c>
      <c r="AL63" s="236">
        <v>0</v>
      </c>
      <c r="AM63" s="236">
        <v>0</v>
      </c>
      <c r="AN63" s="236">
        <v>0</v>
      </c>
      <c r="AO63" s="236">
        <v>0</v>
      </c>
      <c r="AP63" s="236">
        <v>0</v>
      </c>
      <c r="AQ63" s="236">
        <v>0</v>
      </c>
      <c r="AR63" s="236">
        <v>0</v>
      </c>
      <c r="AS63" s="236">
        <v>0</v>
      </c>
      <c r="AT63" s="236">
        <v>0</v>
      </c>
      <c r="AU63" s="236">
        <v>0</v>
      </c>
      <c r="AV63" s="236">
        <v>0</v>
      </c>
      <c r="AW63" s="236">
        <v>0</v>
      </c>
      <c r="AX63" s="236">
        <v>0</v>
      </c>
      <c r="AY63" s="236">
        <v>0</v>
      </c>
      <c r="AZ63" s="236">
        <v>0</v>
      </c>
      <c r="BA63" s="236">
        <v>0</v>
      </c>
      <c r="BB63" s="236">
        <v>0</v>
      </c>
      <c r="BC63" s="236">
        <v>0</v>
      </c>
      <c r="BD63" s="236">
        <v>0</v>
      </c>
      <c r="BE63" s="236">
        <v>0</v>
      </c>
      <c r="BF63" s="236">
        <v>0</v>
      </c>
      <c r="BG63" s="236">
        <v>0</v>
      </c>
      <c r="BH63" s="236">
        <v>0</v>
      </c>
      <c r="BI63" s="236">
        <v>0</v>
      </c>
      <c r="BJ63" s="236">
        <v>0</v>
      </c>
      <c r="BK63" s="236">
        <v>0</v>
      </c>
      <c r="BL63" s="236">
        <v>0</v>
      </c>
      <c r="BM63" s="236">
        <v>0</v>
      </c>
      <c r="BN63" s="236">
        <v>0</v>
      </c>
      <c r="BO63" s="236">
        <v>0</v>
      </c>
      <c r="BP63" s="236">
        <v>0</v>
      </c>
      <c r="BQ63" s="236">
        <v>0</v>
      </c>
      <c r="BR63" s="236">
        <v>0</v>
      </c>
      <c r="BS63" s="236">
        <v>0</v>
      </c>
      <c r="BT63" s="236">
        <v>0</v>
      </c>
      <c r="BU63" s="236">
        <v>0</v>
      </c>
      <c r="BV63" s="236">
        <v>0</v>
      </c>
      <c r="BW63" s="236">
        <v>0</v>
      </c>
      <c r="BX63" s="236">
        <v>0</v>
      </c>
      <c r="BY63" s="236">
        <v>0</v>
      </c>
      <c r="BZ63" s="236">
        <v>0</v>
      </c>
      <c r="CA63" s="236">
        <v>0</v>
      </c>
      <c r="CB63" s="236">
        <v>0</v>
      </c>
      <c r="CC63" s="236">
        <v>0</v>
      </c>
      <c r="CD63" s="236">
        <v>0</v>
      </c>
      <c r="CE63" s="236">
        <v>0</v>
      </c>
      <c r="CF63" s="236">
        <v>0</v>
      </c>
      <c r="CG63" s="236">
        <v>0</v>
      </c>
      <c r="CH63" s="236">
        <v>0</v>
      </c>
      <c r="CI63" s="236">
        <v>0</v>
      </c>
      <c r="CJ63" s="236">
        <v>0</v>
      </c>
      <c r="CK63" s="236">
        <v>0</v>
      </c>
      <c r="CL63" s="236">
        <v>0</v>
      </c>
      <c r="CM63" s="236">
        <v>0</v>
      </c>
      <c r="CN63" s="236">
        <v>0</v>
      </c>
      <c r="CO63" s="236">
        <v>0</v>
      </c>
      <c r="CP63" s="236">
        <v>0</v>
      </c>
      <c r="CQ63" s="236">
        <v>0</v>
      </c>
      <c r="CR63" s="236">
        <v>0</v>
      </c>
      <c r="CS63" s="236">
        <v>0</v>
      </c>
      <c r="CT63" s="236">
        <v>0</v>
      </c>
      <c r="CU63" s="236">
        <v>0</v>
      </c>
      <c r="CV63" s="236">
        <v>0</v>
      </c>
      <c r="CW63" s="236">
        <v>0</v>
      </c>
      <c r="CX63" s="236">
        <v>0</v>
      </c>
      <c r="CY63" s="236">
        <v>0</v>
      </c>
      <c r="CZ63" s="236">
        <v>0</v>
      </c>
      <c r="DA63" s="236">
        <v>0</v>
      </c>
    </row>
    <row r="64" spans="1:105">
      <c r="A64" s="242" t="s">
        <v>1711</v>
      </c>
      <c r="B64" s="236">
        <v>0</v>
      </c>
      <c r="C64" s="236">
        <v>0</v>
      </c>
      <c r="D64" s="236">
        <v>0</v>
      </c>
      <c r="E64" s="236">
        <v>0</v>
      </c>
      <c r="F64" s="236">
        <v>0</v>
      </c>
      <c r="G64" s="236">
        <v>0</v>
      </c>
      <c r="H64" s="236">
        <v>0</v>
      </c>
      <c r="I64" s="236">
        <v>0</v>
      </c>
      <c r="J64" s="236">
        <v>0</v>
      </c>
      <c r="K64" s="236">
        <v>0</v>
      </c>
      <c r="L64" s="236">
        <v>0</v>
      </c>
      <c r="M64" s="236">
        <v>0</v>
      </c>
      <c r="N64" s="236">
        <v>0</v>
      </c>
      <c r="O64" s="236">
        <v>0</v>
      </c>
      <c r="P64" s="236">
        <v>0</v>
      </c>
      <c r="Q64" s="236">
        <v>0</v>
      </c>
      <c r="R64" s="236">
        <v>0</v>
      </c>
      <c r="S64" s="236">
        <v>0</v>
      </c>
      <c r="T64" s="236">
        <v>0</v>
      </c>
      <c r="U64" s="236">
        <v>0</v>
      </c>
      <c r="V64" s="236">
        <v>0</v>
      </c>
      <c r="W64" s="236">
        <v>0</v>
      </c>
      <c r="X64" s="236">
        <v>0</v>
      </c>
      <c r="Y64" s="236">
        <v>0</v>
      </c>
      <c r="Z64" s="236">
        <v>0</v>
      </c>
      <c r="AA64" s="236">
        <v>0</v>
      </c>
      <c r="AB64" s="236">
        <v>0</v>
      </c>
      <c r="AC64" s="236">
        <v>0</v>
      </c>
      <c r="AD64" s="236">
        <v>0</v>
      </c>
      <c r="AE64" s="236">
        <v>0</v>
      </c>
      <c r="AF64" s="236">
        <v>0</v>
      </c>
      <c r="AG64" s="236">
        <v>0</v>
      </c>
      <c r="AH64" s="236">
        <v>0</v>
      </c>
      <c r="AI64" s="236">
        <v>0</v>
      </c>
      <c r="AJ64" s="236">
        <v>0</v>
      </c>
      <c r="AK64" s="236">
        <v>0</v>
      </c>
      <c r="AL64" s="236">
        <v>0</v>
      </c>
      <c r="AM64" s="236">
        <v>0</v>
      </c>
      <c r="AN64" s="236">
        <v>0</v>
      </c>
      <c r="AO64" s="236">
        <v>-5218725.3020833302</v>
      </c>
      <c r="AP64" s="236">
        <v>-5218725.3020833302</v>
      </c>
      <c r="AQ64" s="236">
        <v>-5218725.3020833302</v>
      </c>
      <c r="AR64" s="236">
        <v>-5218725.3020833302</v>
      </c>
      <c r="AS64" s="236">
        <v>-5218725.3020833302</v>
      </c>
      <c r="AT64" s="236">
        <v>-5218725.3020833302</v>
      </c>
      <c r="AU64" s="236">
        <v>-5218725.3020833302</v>
      </c>
      <c r="AV64" s="236">
        <v>-5218725.3020833302</v>
      </c>
      <c r="AW64" s="236">
        <v>-5218725.3020833302</v>
      </c>
      <c r="AX64" s="236">
        <v>-5218725.3020833302</v>
      </c>
      <c r="AY64" s="236">
        <v>-5218725.3020833302</v>
      </c>
      <c r="AZ64" s="236">
        <v>-5218725.3020833302</v>
      </c>
      <c r="BA64" s="236">
        <v>-62624703.624999903</v>
      </c>
      <c r="BB64" s="236">
        <v>-5216151.8854166698</v>
      </c>
      <c r="BC64" s="236">
        <v>-5216151.8854166698</v>
      </c>
      <c r="BD64" s="236">
        <v>-5216151.8854166698</v>
      </c>
      <c r="BE64" s="236">
        <v>-5216151.8854166698</v>
      </c>
      <c r="BF64" s="236">
        <v>-5216151.8854166698</v>
      </c>
      <c r="BG64" s="236">
        <v>-5216151.8854166698</v>
      </c>
      <c r="BH64" s="236">
        <v>-5216151.8854166698</v>
      </c>
      <c r="BI64" s="236">
        <v>-5216151.8854166698</v>
      </c>
      <c r="BJ64" s="236">
        <v>-5216151.8854166698</v>
      </c>
      <c r="BK64" s="236">
        <v>-5216151.8854166698</v>
      </c>
      <c r="BL64" s="236">
        <v>-5216151.8854166698</v>
      </c>
      <c r="BM64" s="236">
        <v>-5216151.8854166698</v>
      </c>
      <c r="BN64" s="236">
        <v>-62593822.625</v>
      </c>
      <c r="BO64" s="236">
        <v>-4170841.2333333301</v>
      </c>
      <c r="BP64" s="236">
        <v>-4170841.2333333301</v>
      </c>
      <c r="BQ64" s="236">
        <v>-4170841.2333333301</v>
      </c>
      <c r="BR64" s="236">
        <v>-4170841.2333333301</v>
      </c>
      <c r="BS64" s="236">
        <v>-4170841.2333333301</v>
      </c>
      <c r="BT64" s="236">
        <v>-4170841.2333333301</v>
      </c>
      <c r="BU64" s="236">
        <v>-4170841.2333333301</v>
      </c>
      <c r="BV64" s="236">
        <v>-4170841.2333333301</v>
      </c>
      <c r="BW64" s="236">
        <v>-4170841.2333333301</v>
      </c>
      <c r="BX64" s="236">
        <v>-4170841.2333333301</v>
      </c>
      <c r="BY64" s="236">
        <v>-4170841.2333333301</v>
      </c>
      <c r="BZ64" s="236">
        <v>-4170841.2333333301</v>
      </c>
      <c r="CA64" s="236">
        <v>-50050094.7999999</v>
      </c>
      <c r="CB64" s="236">
        <v>-3128130.9249999998</v>
      </c>
      <c r="CC64" s="236">
        <v>-3128130.9249999998</v>
      </c>
      <c r="CD64" s="236">
        <v>-3128130.9249999998</v>
      </c>
      <c r="CE64" s="236">
        <v>-3128130.9249999998</v>
      </c>
      <c r="CF64" s="236">
        <v>-3128130.9249999998</v>
      </c>
      <c r="CG64" s="236">
        <v>-3128130.9249999998</v>
      </c>
      <c r="CH64" s="236">
        <v>-3128130.9249999998</v>
      </c>
      <c r="CI64" s="236">
        <v>-3128130.9249999998</v>
      </c>
      <c r="CJ64" s="236">
        <v>-3128130.9249999998</v>
      </c>
      <c r="CK64" s="236">
        <v>-3128130.9249999998</v>
      </c>
      <c r="CL64" s="236">
        <v>-3128130.9249999998</v>
      </c>
      <c r="CM64" s="236">
        <v>-3128130.9249999998</v>
      </c>
      <c r="CN64" s="236">
        <v>-37537571.100000001</v>
      </c>
      <c r="CO64" s="236">
        <v>0</v>
      </c>
      <c r="CP64" s="236">
        <v>0</v>
      </c>
      <c r="CQ64" s="236">
        <v>0</v>
      </c>
      <c r="CR64" s="236">
        <v>0</v>
      </c>
      <c r="CS64" s="236">
        <v>0</v>
      </c>
      <c r="CT64" s="236">
        <v>0</v>
      </c>
      <c r="CU64" s="236">
        <v>0</v>
      </c>
      <c r="CV64" s="236">
        <v>0</v>
      </c>
      <c r="CW64" s="236">
        <v>0</v>
      </c>
      <c r="CX64" s="236">
        <v>0</v>
      </c>
      <c r="CY64" s="236">
        <v>0</v>
      </c>
      <c r="CZ64" s="236">
        <v>0</v>
      </c>
      <c r="DA64" s="236">
        <v>0</v>
      </c>
    </row>
    <row r="65" spans="1:105">
      <c r="A65" s="242" t="s">
        <v>1712</v>
      </c>
      <c r="B65" s="236">
        <v>0</v>
      </c>
      <c r="C65" s="236">
        <v>0</v>
      </c>
      <c r="D65" s="236">
        <v>0</v>
      </c>
      <c r="E65" s="236">
        <v>0</v>
      </c>
      <c r="F65" s="236">
        <v>0</v>
      </c>
      <c r="G65" s="236">
        <v>0</v>
      </c>
      <c r="H65" s="236">
        <v>0</v>
      </c>
      <c r="I65" s="236">
        <v>0</v>
      </c>
      <c r="J65" s="236">
        <v>0</v>
      </c>
      <c r="K65" s="236">
        <v>0</v>
      </c>
      <c r="L65" s="236">
        <v>0</v>
      </c>
      <c r="M65" s="236">
        <v>0</v>
      </c>
      <c r="N65" s="236">
        <v>0</v>
      </c>
      <c r="O65" s="236">
        <v>0</v>
      </c>
      <c r="P65" s="236">
        <v>0</v>
      </c>
      <c r="Q65" s="236">
        <v>0</v>
      </c>
      <c r="R65" s="236">
        <v>0</v>
      </c>
      <c r="S65" s="236">
        <v>0</v>
      </c>
      <c r="T65" s="236">
        <v>0</v>
      </c>
      <c r="U65" s="236">
        <v>0</v>
      </c>
      <c r="V65" s="236">
        <v>0</v>
      </c>
      <c r="W65" s="236">
        <v>0</v>
      </c>
      <c r="X65" s="236">
        <v>0</v>
      </c>
      <c r="Y65" s="236">
        <v>0</v>
      </c>
      <c r="Z65" s="236">
        <v>0</v>
      </c>
      <c r="AA65" s="236">
        <v>0</v>
      </c>
      <c r="AB65" s="236">
        <v>0</v>
      </c>
      <c r="AC65" s="236">
        <v>0</v>
      </c>
      <c r="AD65" s="236">
        <v>0</v>
      </c>
      <c r="AE65" s="236">
        <v>0</v>
      </c>
      <c r="AF65" s="236">
        <v>0</v>
      </c>
      <c r="AG65" s="236">
        <v>0</v>
      </c>
      <c r="AH65" s="236">
        <v>0</v>
      </c>
      <c r="AI65" s="236">
        <v>0</v>
      </c>
      <c r="AJ65" s="236">
        <v>0</v>
      </c>
      <c r="AK65" s="236">
        <v>0</v>
      </c>
      <c r="AL65" s="236">
        <v>0</v>
      </c>
      <c r="AM65" s="236">
        <v>0</v>
      </c>
      <c r="AN65" s="236">
        <v>0</v>
      </c>
      <c r="AO65" s="236">
        <v>0</v>
      </c>
      <c r="AP65" s="236">
        <v>0</v>
      </c>
      <c r="AQ65" s="236">
        <v>0</v>
      </c>
      <c r="AR65" s="236">
        <v>0</v>
      </c>
      <c r="AS65" s="236">
        <v>0</v>
      </c>
      <c r="AT65" s="236">
        <v>0</v>
      </c>
      <c r="AU65" s="236">
        <v>0</v>
      </c>
      <c r="AV65" s="236">
        <v>0</v>
      </c>
      <c r="AW65" s="236">
        <v>0</v>
      </c>
      <c r="AX65" s="236">
        <v>0</v>
      </c>
      <c r="AY65" s="236">
        <v>0</v>
      </c>
      <c r="AZ65" s="236">
        <v>0</v>
      </c>
      <c r="BA65" s="236">
        <v>0</v>
      </c>
      <c r="BB65" s="236">
        <v>0</v>
      </c>
      <c r="BC65" s="236">
        <v>0</v>
      </c>
      <c r="BD65" s="236">
        <v>0</v>
      </c>
      <c r="BE65" s="236">
        <v>0</v>
      </c>
      <c r="BF65" s="236">
        <v>0</v>
      </c>
      <c r="BG65" s="236">
        <v>0</v>
      </c>
      <c r="BH65" s="236">
        <v>0</v>
      </c>
      <c r="BI65" s="236">
        <v>0</v>
      </c>
      <c r="BJ65" s="236">
        <v>0</v>
      </c>
      <c r="BK65" s="236">
        <v>0</v>
      </c>
      <c r="BL65" s="236">
        <v>0</v>
      </c>
      <c r="BM65" s="236">
        <v>0</v>
      </c>
      <c r="BN65" s="236">
        <v>0</v>
      </c>
      <c r="BO65" s="236">
        <v>0</v>
      </c>
      <c r="BP65" s="236">
        <v>0</v>
      </c>
      <c r="BQ65" s="236">
        <v>0</v>
      </c>
      <c r="BR65" s="236">
        <v>0</v>
      </c>
      <c r="BS65" s="236">
        <v>0</v>
      </c>
      <c r="BT65" s="236">
        <v>0</v>
      </c>
      <c r="BU65" s="236">
        <v>0</v>
      </c>
      <c r="BV65" s="236">
        <v>0</v>
      </c>
      <c r="BW65" s="236">
        <v>0</v>
      </c>
      <c r="BX65" s="236">
        <v>0</v>
      </c>
      <c r="BY65" s="236">
        <v>0</v>
      </c>
      <c r="BZ65" s="236">
        <v>0</v>
      </c>
      <c r="CA65" s="236">
        <v>0</v>
      </c>
      <c r="CB65" s="236">
        <v>0</v>
      </c>
      <c r="CC65" s="236">
        <v>0</v>
      </c>
      <c r="CD65" s="236">
        <v>0</v>
      </c>
      <c r="CE65" s="236">
        <v>0</v>
      </c>
      <c r="CF65" s="236">
        <v>0</v>
      </c>
      <c r="CG65" s="236">
        <v>0</v>
      </c>
      <c r="CH65" s="236">
        <v>0</v>
      </c>
      <c r="CI65" s="236">
        <v>0</v>
      </c>
      <c r="CJ65" s="236">
        <v>0</v>
      </c>
      <c r="CK65" s="236">
        <v>0</v>
      </c>
      <c r="CL65" s="236">
        <v>0</v>
      </c>
      <c r="CM65" s="236">
        <v>0</v>
      </c>
      <c r="CN65" s="236">
        <v>0</v>
      </c>
      <c r="CO65" s="236">
        <v>0</v>
      </c>
      <c r="CP65" s="236">
        <v>0</v>
      </c>
      <c r="CQ65" s="236">
        <v>0</v>
      </c>
      <c r="CR65" s="236">
        <v>0</v>
      </c>
      <c r="CS65" s="236">
        <v>0</v>
      </c>
      <c r="CT65" s="236">
        <v>0</v>
      </c>
      <c r="CU65" s="236">
        <v>0</v>
      </c>
      <c r="CV65" s="236">
        <v>0</v>
      </c>
      <c r="CW65" s="236">
        <v>0</v>
      </c>
      <c r="CX65" s="236">
        <v>0</v>
      </c>
      <c r="CY65" s="236">
        <v>0</v>
      </c>
      <c r="CZ65" s="236">
        <v>0</v>
      </c>
      <c r="DA65" s="236">
        <v>0</v>
      </c>
    </row>
    <row r="66" spans="1:105">
      <c r="A66" s="242" t="s">
        <v>1713</v>
      </c>
      <c r="B66" s="236">
        <v>0</v>
      </c>
      <c r="C66" s="236">
        <v>0</v>
      </c>
      <c r="D66" s="236">
        <v>0</v>
      </c>
      <c r="E66" s="236">
        <v>0</v>
      </c>
      <c r="F66" s="236">
        <v>0</v>
      </c>
      <c r="G66" s="236">
        <v>0</v>
      </c>
      <c r="H66" s="236">
        <v>0</v>
      </c>
      <c r="I66" s="236">
        <v>0</v>
      </c>
      <c r="J66" s="236">
        <v>0</v>
      </c>
      <c r="K66" s="236">
        <v>0</v>
      </c>
      <c r="L66" s="236">
        <v>0</v>
      </c>
      <c r="M66" s="236">
        <v>0</v>
      </c>
      <c r="N66" s="236">
        <v>0</v>
      </c>
      <c r="O66" s="236">
        <v>0</v>
      </c>
      <c r="P66" s="236">
        <v>0</v>
      </c>
      <c r="Q66" s="236">
        <v>0</v>
      </c>
      <c r="R66" s="236">
        <v>0</v>
      </c>
      <c r="S66" s="236">
        <v>0</v>
      </c>
      <c r="T66" s="236">
        <v>0</v>
      </c>
      <c r="U66" s="236">
        <v>0</v>
      </c>
      <c r="V66" s="236">
        <v>0</v>
      </c>
      <c r="W66" s="236">
        <v>0</v>
      </c>
      <c r="X66" s="236">
        <v>0</v>
      </c>
      <c r="Y66" s="236">
        <v>0</v>
      </c>
      <c r="Z66" s="236">
        <v>0</v>
      </c>
      <c r="AA66" s="236">
        <v>0</v>
      </c>
      <c r="AB66" s="236">
        <v>0</v>
      </c>
      <c r="AC66" s="236">
        <v>0</v>
      </c>
      <c r="AD66" s="236">
        <v>0</v>
      </c>
      <c r="AE66" s="236">
        <v>0</v>
      </c>
      <c r="AF66" s="236">
        <v>0</v>
      </c>
      <c r="AG66" s="236">
        <v>0</v>
      </c>
      <c r="AH66" s="236">
        <v>0</v>
      </c>
      <c r="AI66" s="236">
        <v>0</v>
      </c>
      <c r="AJ66" s="236">
        <v>0</v>
      </c>
      <c r="AK66" s="236">
        <v>0</v>
      </c>
      <c r="AL66" s="236">
        <v>0</v>
      </c>
      <c r="AM66" s="236">
        <v>0</v>
      </c>
      <c r="AN66" s="236">
        <v>0</v>
      </c>
      <c r="AO66" s="236">
        <v>0</v>
      </c>
      <c r="AP66" s="236">
        <v>427776</v>
      </c>
      <c r="AQ66" s="236">
        <v>1197163</v>
      </c>
      <c r="AR66" s="236">
        <v>1894641</v>
      </c>
      <c r="AS66" s="236">
        <v>2547482</v>
      </c>
      <c r="AT66" s="236">
        <v>3148243</v>
      </c>
      <c r="AU66" s="236">
        <v>3713431</v>
      </c>
      <c r="AV66" s="236">
        <v>4241959</v>
      </c>
      <c r="AW66" s="236">
        <v>4746668</v>
      </c>
      <c r="AX66" s="236">
        <v>5225535</v>
      </c>
      <c r="AY66" s="236">
        <v>5672088</v>
      </c>
      <c r="AZ66" s="236">
        <v>6108878</v>
      </c>
      <c r="BA66" s="236">
        <v>38923864</v>
      </c>
      <c r="BB66" s="236">
        <v>6518776</v>
      </c>
      <c r="BC66" s="236">
        <v>6915902</v>
      </c>
      <c r="BD66" s="236">
        <v>7300173</v>
      </c>
      <c r="BE66" s="236">
        <v>7665384</v>
      </c>
      <c r="BF66" s="236">
        <v>8025252</v>
      </c>
      <c r="BG66" s="236">
        <v>8369655</v>
      </c>
      <c r="BH66" s="236">
        <v>8703165</v>
      </c>
      <c r="BI66" s="236">
        <v>9025981</v>
      </c>
      <c r="BJ66" s="236">
        <v>9342484</v>
      </c>
      <c r="BK66" s="236">
        <v>9649204</v>
      </c>
      <c r="BL66" s="236">
        <v>9939671</v>
      </c>
      <c r="BM66" s="236">
        <v>10231743</v>
      </c>
      <c r="BN66" s="236">
        <v>101687390</v>
      </c>
      <c r="BO66" s="236">
        <v>10510004</v>
      </c>
      <c r="BP66" s="236">
        <v>10784639</v>
      </c>
      <c r="BQ66" s="236">
        <v>11054311</v>
      </c>
      <c r="BR66" s="236">
        <v>11314124</v>
      </c>
      <c r="BS66" s="236">
        <v>11573306</v>
      </c>
      <c r="BT66" s="236">
        <v>11824346</v>
      </c>
      <c r="BU66" s="236">
        <v>12069951</v>
      </c>
      <c r="BV66" s="236">
        <v>12310200</v>
      </c>
      <c r="BW66" s="236">
        <v>12547956</v>
      </c>
      <c r="BX66" s="236">
        <v>12780400</v>
      </c>
      <c r="BY66" s="236">
        <v>13002443</v>
      </c>
      <c r="BZ66" s="236">
        <v>13227367</v>
      </c>
      <c r="CA66" s="236">
        <v>142999047</v>
      </c>
      <c r="CB66" s="236">
        <v>13443280</v>
      </c>
      <c r="CC66" s="236">
        <v>13657860</v>
      </c>
      <c r="CD66" s="236">
        <v>13869961</v>
      </c>
      <c r="CE66" s="236">
        <v>14075613</v>
      </c>
      <c r="CF66" s="236">
        <v>14281941</v>
      </c>
      <c r="CG66" s="236">
        <v>14482974</v>
      </c>
      <c r="CH66" s="236">
        <v>14680614</v>
      </c>
      <c r="CI66" s="236">
        <v>14875017</v>
      </c>
      <c r="CJ66" s="236">
        <v>15068316</v>
      </c>
      <c r="CK66" s="236">
        <v>15258169</v>
      </c>
      <c r="CL66" s="236">
        <v>15440390</v>
      </c>
      <c r="CM66" s="236">
        <v>15626069</v>
      </c>
      <c r="CN66" s="236">
        <v>174760204</v>
      </c>
      <c r="CO66" s="236">
        <v>15805240</v>
      </c>
      <c r="CP66" s="236">
        <v>15984065</v>
      </c>
      <c r="CQ66" s="236">
        <v>16160876</v>
      </c>
      <c r="CR66" s="236">
        <v>16333958</v>
      </c>
      <c r="CS66" s="236">
        <v>16507148</v>
      </c>
      <c r="CT66" s="236">
        <v>16676497</v>
      </c>
      <c r="CU66" s="236">
        <v>16844260</v>
      </c>
      <c r="CV66" s="236">
        <v>17009039</v>
      </c>
      <c r="CW66" s="236">
        <v>17173350</v>
      </c>
      <c r="CX66" s="236">
        <v>17335605</v>
      </c>
      <c r="CY66" s="236">
        <v>17492739</v>
      </c>
      <c r="CZ66" s="236">
        <v>17651542</v>
      </c>
      <c r="DA66" s="236">
        <v>200974319</v>
      </c>
    </row>
    <row r="67" spans="1:105">
      <c r="A67" s="242" t="s">
        <v>1714</v>
      </c>
      <c r="B67" s="236">
        <v>0</v>
      </c>
      <c r="C67" s="236">
        <v>0</v>
      </c>
      <c r="D67" s="236">
        <v>0</v>
      </c>
      <c r="E67" s="236">
        <v>0</v>
      </c>
      <c r="F67" s="236">
        <v>0</v>
      </c>
      <c r="G67" s="236">
        <v>0</v>
      </c>
      <c r="H67" s="236">
        <v>0</v>
      </c>
      <c r="I67" s="236">
        <v>0</v>
      </c>
      <c r="J67" s="236">
        <v>0</v>
      </c>
      <c r="K67" s="236">
        <v>0</v>
      </c>
      <c r="L67" s="236">
        <v>0</v>
      </c>
      <c r="M67" s="236">
        <v>0</v>
      </c>
      <c r="N67" s="236">
        <v>0</v>
      </c>
      <c r="O67" s="236">
        <v>0</v>
      </c>
      <c r="P67" s="236">
        <v>0</v>
      </c>
      <c r="Q67" s="236">
        <v>0</v>
      </c>
      <c r="R67" s="236">
        <v>0</v>
      </c>
      <c r="S67" s="236">
        <v>0</v>
      </c>
      <c r="T67" s="236">
        <v>0</v>
      </c>
      <c r="U67" s="236">
        <v>0</v>
      </c>
      <c r="V67" s="236">
        <v>0</v>
      </c>
      <c r="W67" s="236">
        <v>0</v>
      </c>
      <c r="X67" s="236">
        <v>0</v>
      </c>
      <c r="Y67" s="236">
        <v>0</v>
      </c>
      <c r="Z67" s="236">
        <v>0</v>
      </c>
      <c r="AA67" s="236">
        <v>0</v>
      </c>
      <c r="AB67" s="236">
        <v>0</v>
      </c>
      <c r="AC67" s="236">
        <v>0</v>
      </c>
      <c r="AD67" s="236">
        <v>0</v>
      </c>
      <c r="AE67" s="236">
        <v>0</v>
      </c>
      <c r="AF67" s="236">
        <v>0</v>
      </c>
      <c r="AG67" s="236">
        <v>0</v>
      </c>
      <c r="AH67" s="236">
        <v>0</v>
      </c>
      <c r="AI67" s="236">
        <v>0</v>
      </c>
      <c r="AJ67" s="236">
        <v>0</v>
      </c>
      <c r="AK67" s="236">
        <v>0</v>
      </c>
      <c r="AL67" s="236">
        <v>0</v>
      </c>
      <c r="AM67" s="236">
        <v>0</v>
      </c>
      <c r="AN67" s="236">
        <v>0</v>
      </c>
      <c r="AO67" s="236">
        <v>-31250000</v>
      </c>
      <c r="AP67" s="236">
        <v>-31249999.999999899</v>
      </c>
      <c r="AQ67" s="236">
        <v>-31250000</v>
      </c>
      <c r="AR67" s="236">
        <v>-31250000</v>
      </c>
      <c r="AS67" s="236">
        <v>-31250000</v>
      </c>
      <c r="AT67" s="236">
        <v>-31250000</v>
      </c>
      <c r="AU67" s="236">
        <v>-31250000</v>
      </c>
      <c r="AV67" s="236">
        <v>-31250000</v>
      </c>
      <c r="AW67" s="236">
        <v>-31250000</v>
      </c>
      <c r="AX67" s="236">
        <v>-31250000</v>
      </c>
      <c r="AY67" s="236">
        <v>-31250000</v>
      </c>
      <c r="AZ67" s="236">
        <v>-31250000</v>
      </c>
      <c r="BA67" s="236">
        <v>-375000000</v>
      </c>
      <c r="BB67" s="236">
        <v>-31250000</v>
      </c>
      <c r="BC67" s="236">
        <v>-31250000</v>
      </c>
      <c r="BD67" s="236">
        <v>-31250000</v>
      </c>
      <c r="BE67" s="236">
        <v>-31250000</v>
      </c>
      <c r="BF67" s="236">
        <v>-31250000</v>
      </c>
      <c r="BG67" s="236">
        <v>-31250000</v>
      </c>
      <c r="BH67" s="236">
        <v>-31250000</v>
      </c>
      <c r="BI67" s="236">
        <v>-31250000</v>
      </c>
      <c r="BJ67" s="236">
        <v>-31250000</v>
      </c>
      <c r="BK67" s="236">
        <v>-31250000</v>
      </c>
      <c r="BL67" s="236">
        <v>-31250000</v>
      </c>
      <c r="BM67" s="236">
        <v>-31250000</v>
      </c>
      <c r="BN67" s="236">
        <v>-375000000</v>
      </c>
      <c r="BO67" s="236">
        <v>-31250000</v>
      </c>
      <c r="BP67" s="236">
        <v>-31250000</v>
      </c>
      <c r="BQ67" s="236">
        <v>-31250000</v>
      </c>
      <c r="BR67" s="236">
        <v>-31250000</v>
      </c>
      <c r="BS67" s="236">
        <v>-31250000</v>
      </c>
      <c r="BT67" s="236">
        <v>-31250000</v>
      </c>
      <c r="BU67" s="236">
        <v>-31250000</v>
      </c>
      <c r="BV67" s="236">
        <v>-31250000</v>
      </c>
      <c r="BW67" s="236">
        <v>-31250000</v>
      </c>
      <c r="BX67" s="236">
        <v>-31250000</v>
      </c>
      <c r="BY67" s="236">
        <v>-31250000</v>
      </c>
      <c r="BZ67" s="236">
        <v>-31250000</v>
      </c>
      <c r="CA67" s="236">
        <v>-375000000</v>
      </c>
      <c r="CB67" s="236">
        <v>-31250000</v>
      </c>
      <c r="CC67" s="236">
        <v>-31250000</v>
      </c>
      <c r="CD67" s="236">
        <v>-31250000</v>
      </c>
      <c r="CE67" s="236">
        <v>-31250000</v>
      </c>
      <c r="CF67" s="236">
        <v>-31250000</v>
      </c>
      <c r="CG67" s="236">
        <v>-31250000</v>
      </c>
      <c r="CH67" s="236">
        <v>-31250000</v>
      </c>
      <c r="CI67" s="236">
        <v>-31250000</v>
      </c>
      <c r="CJ67" s="236">
        <v>-31250000</v>
      </c>
      <c r="CK67" s="236">
        <v>-31250000</v>
      </c>
      <c r="CL67" s="236">
        <v>-31250000</v>
      </c>
      <c r="CM67" s="236">
        <v>-31250000</v>
      </c>
      <c r="CN67" s="236">
        <v>-375000000</v>
      </c>
      <c r="CO67" s="236">
        <v>-31250000</v>
      </c>
      <c r="CP67" s="236">
        <v>-31250000</v>
      </c>
      <c r="CQ67" s="236">
        <v>-31250000</v>
      </c>
      <c r="CR67" s="236">
        <v>-31250000</v>
      </c>
      <c r="CS67" s="236">
        <v>-31250000</v>
      </c>
      <c r="CT67" s="236">
        <v>-31250000</v>
      </c>
      <c r="CU67" s="236">
        <v>-31250000</v>
      </c>
      <c r="CV67" s="236">
        <v>-31250000</v>
      </c>
      <c r="CW67" s="236">
        <v>-31250000</v>
      </c>
      <c r="CX67" s="236">
        <v>-31250000</v>
      </c>
      <c r="CY67" s="236">
        <v>-31250000</v>
      </c>
      <c r="CZ67" s="236">
        <v>-31250000</v>
      </c>
      <c r="DA67" s="236">
        <v>-375000000</v>
      </c>
    </row>
    <row r="68" spans="1:105">
      <c r="A68" s="242" t="s">
        <v>1715</v>
      </c>
      <c r="B68" s="236">
        <v>0</v>
      </c>
      <c r="C68" s="236">
        <v>0</v>
      </c>
      <c r="D68" s="236">
        <v>0</v>
      </c>
      <c r="E68" s="236">
        <v>0</v>
      </c>
      <c r="F68" s="236">
        <v>0</v>
      </c>
      <c r="G68" s="236">
        <v>0</v>
      </c>
      <c r="H68" s="236">
        <v>0</v>
      </c>
      <c r="I68" s="236">
        <v>0</v>
      </c>
      <c r="J68" s="236">
        <v>0</v>
      </c>
      <c r="K68" s="236">
        <v>0</v>
      </c>
      <c r="L68" s="236">
        <v>0</v>
      </c>
      <c r="M68" s="236">
        <v>0</v>
      </c>
      <c r="N68" s="236">
        <v>0</v>
      </c>
      <c r="O68" s="236">
        <v>0</v>
      </c>
      <c r="P68" s="236">
        <v>0</v>
      </c>
      <c r="Q68" s="236">
        <v>0</v>
      </c>
      <c r="R68" s="236">
        <v>0</v>
      </c>
      <c r="S68" s="236">
        <v>0</v>
      </c>
      <c r="T68" s="236">
        <v>0</v>
      </c>
      <c r="U68" s="236">
        <v>0</v>
      </c>
      <c r="V68" s="236">
        <v>0</v>
      </c>
      <c r="W68" s="236">
        <v>0</v>
      </c>
      <c r="X68" s="236">
        <v>0</v>
      </c>
      <c r="Y68" s="236">
        <v>0</v>
      </c>
      <c r="Z68" s="236">
        <v>0</v>
      </c>
      <c r="AA68" s="236">
        <v>0</v>
      </c>
      <c r="AB68" s="236">
        <v>0</v>
      </c>
      <c r="AC68" s="236">
        <v>0</v>
      </c>
      <c r="AD68" s="236">
        <v>0</v>
      </c>
      <c r="AE68" s="236">
        <v>0</v>
      </c>
      <c r="AF68" s="236">
        <v>0</v>
      </c>
      <c r="AG68" s="236">
        <v>0</v>
      </c>
      <c r="AH68" s="236">
        <v>0</v>
      </c>
      <c r="AI68" s="236">
        <v>0</v>
      </c>
      <c r="AJ68" s="236">
        <v>0</v>
      </c>
      <c r="AK68" s="236">
        <v>0</v>
      </c>
      <c r="AL68" s="236">
        <v>0</v>
      </c>
      <c r="AM68" s="236">
        <v>0</v>
      </c>
      <c r="AN68" s="236">
        <v>0</v>
      </c>
      <c r="AO68" s="236">
        <v>0</v>
      </c>
      <c r="AP68" s="236">
        <v>0</v>
      </c>
      <c r="AQ68" s="236">
        <v>0</v>
      </c>
      <c r="AR68" s="236">
        <v>0</v>
      </c>
      <c r="AS68" s="236">
        <v>0</v>
      </c>
      <c r="AT68" s="236">
        <v>0</v>
      </c>
      <c r="AU68" s="236">
        <v>0</v>
      </c>
      <c r="AV68" s="236">
        <v>0</v>
      </c>
      <c r="AW68" s="236">
        <v>0</v>
      </c>
      <c r="AX68" s="236">
        <v>0</v>
      </c>
      <c r="AY68" s="236">
        <v>0</v>
      </c>
      <c r="AZ68" s="236">
        <v>0</v>
      </c>
      <c r="BA68" s="236">
        <v>0</v>
      </c>
      <c r="BB68" s="236">
        <v>0</v>
      </c>
      <c r="BC68" s="236">
        <v>0</v>
      </c>
      <c r="BD68" s="236">
        <v>0</v>
      </c>
      <c r="BE68" s="236">
        <v>0</v>
      </c>
      <c r="BF68" s="236">
        <v>0</v>
      </c>
      <c r="BG68" s="236">
        <v>0</v>
      </c>
      <c r="BH68" s="236">
        <v>0</v>
      </c>
      <c r="BI68" s="236">
        <v>0</v>
      </c>
      <c r="BJ68" s="236">
        <v>0</v>
      </c>
      <c r="BK68" s="236">
        <v>0</v>
      </c>
      <c r="BL68" s="236">
        <v>0</v>
      </c>
      <c r="BM68" s="236">
        <v>0</v>
      </c>
      <c r="BN68" s="236">
        <v>0</v>
      </c>
      <c r="BO68" s="236">
        <v>0</v>
      </c>
      <c r="BP68" s="236">
        <v>0</v>
      </c>
      <c r="BQ68" s="236">
        <v>0</v>
      </c>
      <c r="BR68" s="236">
        <v>0</v>
      </c>
      <c r="BS68" s="236">
        <v>0</v>
      </c>
      <c r="BT68" s="236">
        <v>0</v>
      </c>
      <c r="BU68" s="236">
        <v>0</v>
      </c>
      <c r="BV68" s="236">
        <v>0</v>
      </c>
      <c r="BW68" s="236">
        <v>0</v>
      </c>
      <c r="BX68" s="236">
        <v>0</v>
      </c>
      <c r="BY68" s="236">
        <v>0</v>
      </c>
      <c r="BZ68" s="236">
        <v>0</v>
      </c>
      <c r="CA68" s="236">
        <v>0</v>
      </c>
      <c r="CB68" s="236">
        <v>0</v>
      </c>
      <c r="CC68" s="236">
        <v>0</v>
      </c>
      <c r="CD68" s="236">
        <v>0</v>
      </c>
      <c r="CE68" s="236">
        <v>0</v>
      </c>
      <c r="CF68" s="236">
        <v>0</v>
      </c>
      <c r="CG68" s="236">
        <v>0</v>
      </c>
      <c r="CH68" s="236">
        <v>0</v>
      </c>
      <c r="CI68" s="236">
        <v>0</v>
      </c>
      <c r="CJ68" s="236">
        <v>0</v>
      </c>
      <c r="CK68" s="236">
        <v>0</v>
      </c>
      <c r="CL68" s="236">
        <v>0</v>
      </c>
      <c r="CM68" s="236">
        <v>0</v>
      </c>
      <c r="CN68" s="236">
        <v>0</v>
      </c>
      <c r="CO68" s="236">
        <v>0</v>
      </c>
      <c r="CP68" s="236">
        <v>0</v>
      </c>
      <c r="CQ68" s="236">
        <v>0</v>
      </c>
      <c r="CR68" s="236">
        <v>0</v>
      </c>
      <c r="CS68" s="236">
        <v>0</v>
      </c>
      <c r="CT68" s="236">
        <v>0</v>
      </c>
      <c r="CU68" s="236">
        <v>0</v>
      </c>
      <c r="CV68" s="236">
        <v>0</v>
      </c>
      <c r="CW68" s="236">
        <v>0</v>
      </c>
      <c r="CX68" s="236">
        <v>0</v>
      </c>
      <c r="CY68" s="236">
        <v>0</v>
      </c>
      <c r="CZ68" s="236">
        <v>0</v>
      </c>
      <c r="DA68" s="236">
        <v>0</v>
      </c>
    </row>
    <row r="69" spans="1:105">
      <c r="A69" s="242" t="s">
        <v>1716</v>
      </c>
      <c r="B69" s="236">
        <v>0</v>
      </c>
      <c r="C69" s="236">
        <v>0</v>
      </c>
      <c r="D69" s="236">
        <v>0</v>
      </c>
      <c r="E69" s="236">
        <v>0</v>
      </c>
      <c r="F69" s="236">
        <v>0</v>
      </c>
      <c r="G69" s="236">
        <v>0</v>
      </c>
      <c r="H69" s="236">
        <v>0</v>
      </c>
      <c r="I69" s="236">
        <v>0</v>
      </c>
      <c r="J69" s="236">
        <v>0</v>
      </c>
      <c r="K69" s="236">
        <v>0</v>
      </c>
      <c r="L69" s="236">
        <v>0</v>
      </c>
      <c r="M69" s="236">
        <v>0</v>
      </c>
      <c r="N69" s="236">
        <v>0</v>
      </c>
      <c r="O69" s="236">
        <v>0</v>
      </c>
      <c r="P69" s="236">
        <v>0</v>
      </c>
      <c r="Q69" s="236">
        <v>0</v>
      </c>
      <c r="R69" s="236">
        <v>0</v>
      </c>
      <c r="S69" s="236">
        <v>0</v>
      </c>
      <c r="T69" s="236">
        <v>0</v>
      </c>
      <c r="U69" s="236">
        <v>0</v>
      </c>
      <c r="V69" s="236">
        <v>0</v>
      </c>
      <c r="W69" s="236">
        <v>0</v>
      </c>
      <c r="X69" s="236">
        <v>0</v>
      </c>
      <c r="Y69" s="236">
        <v>0</v>
      </c>
      <c r="Z69" s="236">
        <v>0</v>
      </c>
      <c r="AA69" s="236">
        <v>0</v>
      </c>
      <c r="AB69" s="236">
        <v>0</v>
      </c>
      <c r="AC69" s="236">
        <v>0</v>
      </c>
      <c r="AD69" s="236">
        <v>0</v>
      </c>
      <c r="AE69" s="236">
        <v>0</v>
      </c>
      <c r="AF69" s="236">
        <v>0</v>
      </c>
      <c r="AG69" s="236">
        <v>0</v>
      </c>
      <c r="AH69" s="236">
        <v>0</v>
      </c>
      <c r="AI69" s="236">
        <v>0</v>
      </c>
      <c r="AJ69" s="236">
        <v>0</v>
      </c>
      <c r="AK69" s="236">
        <v>0</v>
      </c>
      <c r="AL69" s="236">
        <v>0</v>
      </c>
      <c r="AM69" s="236">
        <v>0</v>
      </c>
      <c r="AN69" s="236">
        <v>0</v>
      </c>
      <c r="AO69" s="236">
        <v>0</v>
      </c>
      <c r="AP69" s="236">
        <v>0</v>
      </c>
      <c r="AQ69" s="236">
        <v>0</v>
      </c>
      <c r="AR69" s="236">
        <v>0</v>
      </c>
      <c r="AS69" s="236">
        <v>0</v>
      </c>
      <c r="AT69" s="236">
        <v>0</v>
      </c>
      <c r="AU69" s="236">
        <v>0</v>
      </c>
      <c r="AV69" s="236">
        <v>0</v>
      </c>
      <c r="AW69" s="236">
        <v>0</v>
      </c>
      <c r="AX69" s="236">
        <v>0</v>
      </c>
      <c r="AY69" s="236">
        <v>0</v>
      </c>
      <c r="AZ69" s="236">
        <v>0</v>
      </c>
      <c r="BA69" s="236">
        <v>0</v>
      </c>
      <c r="BB69" s="236">
        <v>0</v>
      </c>
      <c r="BC69" s="236">
        <v>0</v>
      </c>
      <c r="BD69" s="236">
        <v>0</v>
      </c>
      <c r="BE69" s="236">
        <v>0</v>
      </c>
      <c r="BF69" s="236">
        <v>0</v>
      </c>
      <c r="BG69" s="236">
        <v>0</v>
      </c>
      <c r="BH69" s="236">
        <v>0</v>
      </c>
      <c r="BI69" s="236">
        <v>0</v>
      </c>
      <c r="BJ69" s="236">
        <v>0</v>
      </c>
      <c r="BK69" s="236">
        <v>0</v>
      </c>
      <c r="BL69" s="236">
        <v>0</v>
      </c>
      <c r="BM69" s="236">
        <v>0</v>
      </c>
      <c r="BN69" s="236">
        <v>0</v>
      </c>
      <c r="BO69" s="236">
        <v>0</v>
      </c>
      <c r="BP69" s="236">
        <v>0</v>
      </c>
      <c r="BQ69" s="236">
        <v>0</v>
      </c>
      <c r="BR69" s="236">
        <v>0</v>
      </c>
      <c r="BS69" s="236">
        <v>0</v>
      </c>
      <c r="BT69" s="236">
        <v>0</v>
      </c>
      <c r="BU69" s="236">
        <v>0</v>
      </c>
      <c r="BV69" s="236">
        <v>0</v>
      </c>
      <c r="BW69" s="236">
        <v>0</v>
      </c>
      <c r="BX69" s="236">
        <v>0</v>
      </c>
      <c r="BY69" s="236">
        <v>0</v>
      </c>
      <c r="BZ69" s="236">
        <v>0</v>
      </c>
      <c r="CA69" s="236">
        <v>0</v>
      </c>
      <c r="CB69" s="236">
        <v>0</v>
      </c>
      <c r="CC69" s="236">
        <v>0</v>
      </c>
      <c r="CD69" s="236">
        <v>0</v>
      </c>
      <c r="CE69" s="236">
        <v>0</v>
      </c>
      <c r="CF69" s="236">
        <v>0</v>
      </c>
      <c r="CG69" s="236">
        <v>0</v>
      </c>
      <c r="CH69" s="236">
        <v>0</v>
      </c>
      <c r="CI69" s="236">
        <v>0</v>
      </c>
      <c r="CJ69" s="236">
        <v>0</v>
      </c>
      <c r="CK69" s="236">
        <v>0</v>
      </c>
      <c r="CL69" s="236">
        <v>0</v>
      </c>
      <c r="CM69" s="236">
        <v>0</v>
      </c>
      <c r="CN69" s="236">
        <v>0</v>
      </c>
      <c r="CO69" s="236">
        <v>0</v>
      </c>
      <c r="CP69" s="236">
        <v>0</v>
      </c>
      <c r="CQ69" s="236">
        <v>0</v>
      </c>
      <c r="CR69" s="236">
        <v>0</v>
      </c>
      <c r="CS69" s="236">
        <v>0</v>
      </c>
      <c r="CT69" s="236">
        <v>0</v>
      </c>
      <c r="CU69" s="236">
        <v>0</v>
      </c>
      <c r="CV69" s="236">
        <v>0</v>
      </c>
      <c r="CW69" s="236">
        <v>0</v>
      </c>
      <c r="CX69" s="236">
        <v>0</v>
      </c>
      <c r="CY69" s="236">
        <v>0</v>
      </c>
      <c r="CZ69" s="236">
        <v>0</v>
      </c>
      <c r="DA69" s="236">
        <v>0</v>
      </c>
    </row>
    <row r="70" spans="1:105">
      <c r="A70" s="242" t="s">
        <v>1735</v>
      </c>
      <c r="B70" s="236">
        <v>0</v>
      </c>
      <c r="C70" s="236">
        <v>0</v>
      </c>
      <c r="D70" s="236">
        <v>0</v>
      </c>
      <c r="E70" s="236">
        <v>0</v>
      </c>
      <c r="F70" s="236">
        <v>0</v>
      </c>
      <c r="G70" s="236">
        <v>0</v>
      </c>
      <c r="H70" s="236">
        <v>0</v>
      </c>
      <c r="I70" s="236">
        <v>0</v>
      </c>
      <c r="J70" s="236">
        <v>0</v>
      </c>
      <c r="K70" s="236">
        <v>0</v>
      </c>
      <c r="L70" s="236">
        <v>0</v>
      </c>
      <c r="M70" s="236">
        <v>0</v>
      </c>
      <c r="N70" s="236">
        <v>0</v>
      </c>
      <c r="O70" s="236">
        <v>0</v>
      </c>
      <c r="P70" s="236">
        <v>0</v>
      </c>
      <c r="Q70" s="236">
        <v>0</v>
      </c>
      <c r="R70" s="236">
        <v>0</v>
      </c>
      <c r="S70" s="236">
        <v>0</v>
      </c>
      <c r="T70" s="236">
        <v>0</v>
      </c>
      <c r="U70" s="236">
        <v>0</v>
      </c>
      <c r="V70" s="236">
        <v>0</v>
      </c>
      <c r="W70" s="236">
        <v>0</v>
      </c>
      <c r="X70" s="236">
        <v>0</v>
      </c>
      <c r="Y70" s="236">
        <v>0</v>
      </c>
      <c r="Z70" s="236">
        <v>0</v>
      </c>
      <c r="AA70" s="236">
        <v>0</v>
      </c>
      <c r="AB70" s="236">
        <v>0</v>
      </c>
      <c r="AC70" s="236">
        <v>0</v>
      </c>
      <c r="AD70" s="236">
        <v>0</v>
      </c>
      <c r="AE70" s="236">
        <v>0</v>
      </c>
      <c r="AF70" s="236">
        <v>0</v>
      </c>
      <c r="AG70" s="236">
        <v>0</v>
      </c>
      <c r="AH70" s="236">
        <v>0</v>
      </c>
      <c r="AI70" s="236">
        <v>0</v>
      </c>
      <c r="AJ70" s="236">
        <v>0</v>
      </c>
      <c r="AK70" s="236">
        <v>0</v>
      </c>
      <c r="AL70" s="236">
        <v>0</v>
      </c>
      <c r="AM70" s="236">
        <v>0</v>
      </c>
      <c r="AN70" s="236">
        <v>0</v>
      </c>
      <c r="AO70" s="236">
        <v>0</v>
      </c>
      <c r="AP70" s="236">
        <v>0</v>
      </c>
      <c r="AQ70" s="236">
        <v>0</v>
      </c>
      <c r="AR70" s="236">
        <v>0</v>
      </c>
      <c r="AS70" s="236">
        <v>0</v>
      </c>
      <c r="AT70" s="236">
        <v>0</v>
      </c>
      <c r="AU70" s="236">
        <v>0</v>
      </c>
      <c r="AV70" s="236">
        <v>0</v>
      </c>
      <c r="AW70" s="236">
        <v>0</v>
      </c>
      <c r="AX70" s="236">
        <v>0</v>
      </c>
      <c r="AY70" s="236">
        <v>0</v>
      </c>
      <c r="AZ70" s="236">
        <v>0</v>
      </c>
      <c r="BA70" s="236">
        <v>0</v>
      </c>
      <c r="BB70" s="236">
        <v>0</v>
      </c>
      <c r="BC70" s="236">
        <v>0</v>
      </c>
      <c r="BD70" s="236">
        <v>0</v>
      </c>
      <c r="BE70" s="236">
        <v>0</v>
      </c>
      <c r="BF70" s="236">
        <v>0</v>
      </c>
      <c r="BG70" s="236">
        <v>0</v>
      </c>
      <c r="BH70" s="236">
        <v>0</v>
      </c>
      <c r="BI70" s="236">
        <v>0</v>
      </c>
      <c r="BJ70" s="236">
        <v>0</v>
      </c>
      <c r="BK70" s="236">
        <v>0</v>
      </c>
      <c r="BL70" s="236">
        <v>0</v>
      </c>
      <c r="BM70" s="236">
        <v>0</v>
      </c>
      <c r="BN70" s="236">
        <v>0</v>
      </c>
      <c r="BO70" s="236">
        <v>0</v>
      </c>
      <c r="BP70" s="236">
        <v>0</v>
      </c>
      <c r="BQ70" s="236">
        <v>0</v>
      </c>
      <c r="BR70" s="236">
        <v>0</v>
      </c>
      <c r="BS70" s="236">
        <v>0</v>
      </c>
      <c r="BT70" s="236">
        <v>0</v>
      </c>
      <c r="BU70" s="236">
        <v>0</v>
      </c>
      <c r="BV70" s="236">
        <v>0</v>
      </c>
      <c r="BW70" s="236">
        <v>0</v>
      </c>
      <c r="BX70" s="236">
        <v>0</v>
      </c>
      <c r="BY70" s="236">
        <v>0</v>
      </c>
      <c r="BZ70" s="236">
        <v>0</v>
      </c>
      <c r="CA70" s="236">
        <v>0</v>
      </c>
      <c r="CB70" s="236">
        <v>0</v>
      </c>
      <c r="CC70" s="236">
        <v>0</v>
      </c>
      <c r="CD70" s="236">
        <v>0</v>
      </c>
      <c r="CE70" s="236">
        <v>0</v>
      </c>
      <c r="CF70" s="236">
        <v>0</v>
      </c>
      <c r="CG70" s="236">
        <v>0</v>
      </c>
      <c r="CH70" s="236">
        <v>0</v>
      </c>
      <c r="CI70" s="236">
        <v>0</v>
      </c>
      <c r="CJ70" s="236">
        <v>0</v>
      </c>
      <c r="CK70" s="236">
        <v>0</v>
      </c>
      <c r="CL70" s="236">
        <v>0</v>
      </c>
      <c r="CM70" s="236">
        <v>0</v>
      </c>
      <c r="CN70" s="236">
        <v>0</v>
      </c>
      <c r="CO70" s="236">
        <v>0</v>
      </c>
      <c r="CP70" s="236">
        <v>0</v>
      </c>
      <c r="CQ70" s="236">
        <v>0</v>
      </c>
      <c r="CR70" s="236">
        <v>0</v>
      </c>
      <c r="CS70" s="236">
        <v>0</v>
      </c>
      <c r="CT70" s="236">
        <v>0</v>
      </c>
      <c r="CU70" s="236">
        <v>0</v>
      </c>
      <c r="CV70" s="236">
        <v>0</v>
      </c>
      <c r="CW70" s="236">
        <v>0</v>
      </c>
      <c r="CX70" s="236">
        <v>0</v>
      </c>
      <c r="CY70" s="236">
        <v>0</v>
      </c>
      <c r="CZ70" s="236">
        <v>0</v>
      </c>
      <c r="DA70" s="236">
        <v>0</v>
      </c>
    </row>
    <row r="71" spans="1:105">
      <c r="A71" s="242" t="s">
        <v>1736</v>
      </c>
      <c r="B71" s="248">
        <v>0</v>
      </c>
      <c r="C71" s="248">
        <v>0</v>
      </c>
      <c r="D71" s="248">
        <v>0</v>
      </c>
      <c r="E71" s="248">
        <v>0</v>
      </c>
      <c r="F71" s="248">
        <v>0</v>
      </c>
      <c r="G71" s="248">
        <v>0</v>
      </c>
      <c r="H71" s="248">
        <v>0</v>
      </c>
      <c r="I71" s="248">
        <v>0</v>
      </c>
      <c r="J71" s="248">
        <v>0</v>
      </c>
      <c r="K71" s="248">
        <v>0</v>
      </c>
      <c r="L71" s="248">
        <v>0</v>
      </c>
      <c r="M71" s="248">
        <v>0</v>
      </c>
      <c r="N71" s="248">
        <v>0</v>
      </c>
      <c r="O71" s="248">
        <v>0</v>
      </c>
      <c r="P71" s="248">
        <v>0</v>
      </c>
      <c r="Q71" s="248">
        <v>0</v>
      </c>
      <c r="R71" s="248">
        <v>0</v>
      </c>
      <c r="S71" s="248">
        <v>0</v>
      </c>
      <c r="T71" s="248">
        <v>0</v>
      </c>
      <c r="U71" s="248">
        <v>0</v>
      </c>
      <c r="V71" s="248">
        <v>0</v>
      </c>
      <c r="W71" s="248">
        <v>0</v>
      </c>
      <c r="X71" s="248">
        <v>0</v>
      </c>
      <c r="Y71" s="248">
        <v>0</v>
      </c>
      <c r="Z71" s="248">
        <v>0</v>
      </c>
      <c r="AA71" s="248">
        <v>0</v>
      </c>
      <c r="AB71" s="248">
        <v>0</v>
      </c>
      <c r="AC71" s="248">
        <v>0</v>
      </c>
      <c r="AD71" s="248">
        <v>0</v>
      </c>
      <c r="AE71" s="248">
        <v>0</v>
      </c>
      <c r="AF71" s="248">
        <v>0</v>
      </c>
      <c r="AG71" s="248">
        <v>0</v>
      </c>
      <c r="AH71" s="248">
        <v>0</v>
      </c>
      <c r="AI71" s="248">
        <v>0</v>
      </c>
      <c r="AJ71" s="248">
        <v>0</v>
      </c>
      <c r="AK71" s="248">
        <v>0</v>
      </c>
      <c r="AL71" s="248">
        <v>0</v>
      </c>
      <c r="AM71" s="248">
        <v>0</v>
      </c>
      <c r="AN71" s="248">
        <v>0</v>
      </c>
      <c r="AO71" s="248">
        <v>-37214272.398738898</v>
      </c>
      <c r="AP71" s="248">
        <v>-36786496.398738898</v>
      </c>
      <c r="AQ71" s="248">
        <v>-36017109.398738898</v>
      </c>
      <c r="AR71" s="248">
        <v>-35319631.398738898</v>
      </c>
      <c r="AS71" s="248">
        <v>-34666790.398738898</v>
      </c>
      <c r="AT71" s="248">
        <v>-34066029.398738898</v>
      </c>
      <c r="AU71" s="248">
        <v>-33500841.398738898</v>
      </c>
      <c r="AV71" s="248">
        <v>-32972313.398738898</v>
      </c>
      <c r="AW71" s="248">
        <v>-32467604.398738898</v>
      </c>
      <c r="AX71" s="248">
        <v>-31988737.398738898</v>
      </c>
      <c r="AY71" s="248">
        <v>-31542184.398738898</v>
      </c>
      <c r="AZ71" s="248">
        <v>-31105394.398738898</v>
      </c>
      <c r="BA71" s="248">
        <v>-407647404.78486699</v>
      </c>
      <c r="BB71" s="248">
        <v>-31970621.170247499</v>
      </c>
      <c r="BC71" s="248">
        <v>-31573495.170247499</v>
      </c>
      <c r="BD71" s="248">
        <v>-31189224.170247499</v>
      </c>
      <c r="BE71" s="248">
        <v>-30824013.170247499</v>
      </c>
      <c r="BF71" s="248">
        <v>-30464145.170247499</v>
      </c>
      <c r="BG71" s="248">
        <v>-30119742.170247499</v>
      </c>
      <c r="BH71" s="248">
        <v>-29786232.170247499</v>
      </c>
      <c r="BI71" s="248">
        <v>-29463416.170247499</v>
      </c>
      <c r="BJ71" s="248">
        <v>-29146913.170247499</v>
      </c>
      <c r="BK71" s="248">
        <v>-28840193.170247499</v>
      </c>
      <c r="BL71" s="248">
        <v>-28549726.170247499</v>
      </c>
      <c r="BM71" s="248">
        <v>-28257654.170247499</v>
      </c>
      <c r="BN71" s="248">
        <v>-360185376.04297</v>
      </c>
      <c r="BO71" s="248">
        <v>-27994901.827803198</v>
      </c>
      <c r="BP71" s="248">
        <v>-27720266.827803198</v>
      </c>
      <c r="BQ71" s="248">
        <v>-27450594.827803198</v>
      </c>
      <c r="BR71" s="248">
        <v>-27190781.827803198</v>
      </c>
      <c r="BS71" s="248">
        <v>-26931599.827803198</v>
      </c>
      <c r="BT71" s="248">
        <v>-26680559.827803198</v>
      </c>
      <c r="BU71" s="248">
        <v>-26434954.827803198</v>
      </c>
      <c r="BV71" s="248">
        <v>-26194705.827803198</v>
      </c>
      <c r="BW71" s="248">
        <v>-25956949.827803198</v>
      </c>
      <c r="BX71" s="248">
        <v>-25724505.827803198</v>
      </c>
      <c r="BY71" s="248">
        <v>-25502462.827803198</v>
      </c>
      <c r="BZ71" s="248">
        <v>-25277538.827803198</v>
      </c>
      <c r="CA71" s="248">
        <v>-319059822.93363899</v>
      </c>
      <c r="CB71" s="248">
        <v>-25074229.6288969</v>
      </c>
      <c r="CC71" s="248">
        <v>-24859649.6288969</v>
      </c>
      <c r="CD71" s="248">
        <v>-24647548.6288969</v>
      </c>
      <c r="CE71" s="248">
        <v>-24441896.6288969</v>
      </c>
      <c r="CF71" s="248">
        <v>-24235568.6288969</v>
      </c>
      <c r="CG71" s="248">
        <v>-24034535.6288969</v>
      </c>
      <c r="CH71" s="248">
        <v>-23836895.6288969</v>
      </c>
      <c r="CI71" s="248">
        <v>-23642492.6288969</v>
      </c>
      <c r="CJ71" s="248">
        <v>-23449193.6288969</v>
      </c>
      <c r="CK71" s="248">
        <v>-23259340.6288969</v>
      </c>
      <c r="CL71" s="248">
        <v>-23077119.6288969</v>
      </c>
      <c r="CM71" s="248">
        <v>-22891440.6288969</v>
      </c>
      <c r="CN71" s="248">
        <v>-287449911.54676199</v>
      </c>
      <c r="CO71" s="248">
        <v>-20932278.015671499</v>
      </c>
      <c r="CP71" s="248">
        <v>-20753453.015671499</v>
      </c>
      <c r="CQ71" s="248">
        <v>-20576642.015671499</v>
      </c>
      <c r="CR71" s="248">
        <v>-20403560.015671499</v>
      </c>
      <c r="CS71" s="248">
        <v>-20230370.015671499</v>
      </c>
      <c r="CT71" s="248">
        <v>-20061021.015671499</v>
      </c>
      <c r="CU71" s="248">
        <v>-19893258.015671499</v>
      </c>
      <c r="CV71" s="248">
        <v>-19728479.015671499</v>
      </c>
      <c r="CW71" s="248">
        <v>-19564168.015671499</v>
      </c>
      <c r="CX71" s="248">
        <v>-19401913.015671499</v>
      </c>
      <c r="CY71" s="248">
        <v>-19244779.015671499</v>
      </c>
      <c r="CZ71" s="248">
        <v>-19085976.015671499</v>
      </c>
      <c r="DA71" s="248">
        <v>-239875897.18805799</v>
      </c>
    </row>
    <row r="73" spans="1:105">
      <c r="A73" s="242" t="s">
        <v>1737</v>
      </c>
      <c r="B73" s="236">
        <v>0</v>
      </c>
      <c r="C73" s="236">
        <v>0</v>
      </c>
      <c r="D73" s="236">
        <v>0</v>
      </c>
      <c r="E73" s="236">
        <v>0</v>
      </c>
      <c r="F73" s="236">
        <v>0</v>
      </c>
      <c r="G73" s="236">
        <v>0</v>
      </c>
      <c r="H73" s="236">
        <v>0</v>
      </c>
      <c r="I73" s="236">
        <v>0</v>
      </c>
      <c r="J73" s="236">
        <v>0</v>
      </c>
      <c r="K73" s="236">
        <v>0</v>
      </c>
      <c r="L73" s="236">
        <v>0</v>
      </c>
      <c r="M73" s="236">
        <v>0</v>
      </c>
      <c r="N73" s="236">
        <v>0</v>
      </c>
      <c r="O73" s="236">
        <v>0</v>
      </c>
      <c r="P73" s="236">
        <v>0</v>
      </c>
      <c r="Q73" s="236">
        <v>0</v>
      </c>
      <c r="R73" s="236">
        <v>0</v>
      </c>
      <c r="S73" s="236">
        <v>0</v>
      </c>
      <c r="T73" s="236">
        <v>0</v>
      </c>
      <c r="U73" s="236">
        <v>0</v>
      </c>
      <c r="V73" s="236">
        <v>0</v>
      </c>
      <c r="W73" s="236">
        <v>0</v>
      </c>
      <c r="X73" s="236">
        <v>0</v>
      </c>
      <c r="Y73" s="236">
        <v>0</v>
      </c>
      <c r="Z73" s="236">
        <v>0</v>
      </c>
      <c r="AA73" s="236">
        <v>0</v>
      </c>
      <c r="AB73" s="236">
        <v>0</v>
      </c>
      <c r="AC73" s="236">
        <v>0</v>
      </c>
      <c r="AD73" s="236">
        <v>0</v>
      </c>
      <c r="AE73" s="236">
        <v>0</v>
      </c>
      <c r="AF73" s="236">
        <v>0</v>
      </c>
      <c r="AG73" s="236">
        <v>0</v>
      </c>
      <c r="AH73" s="236">
        <v>0</v>
      </c>
      <c r="AI73" s="236">
        <v>0</v>
      </c>
      <c r="AJ73" s="236">
        <v>0</v>
      </c>
      <c r="AK73" s="236">
        <v>0</v>
      </c>
      <c r="AL73" s="236">
        <v>0</v>
      </c>
      <c r="AM73" s="236">
        <v>0</v>
      </c>
      <c r="AN73" s="236">
        <v>0</v>
      </c>
      <c r="AO73" s="236">
        <v>-36940282.398738898</v>
      </c>
      <c r="AP73" s="236">
        <v>-36241328.398738898</v>
      </c>
      <c r="AQ73" s="236">
        <v>-35205823.398738898</v>
      </c>
      <c r="AR73" s="236">
        <v>-34246814.398738898</v>
      </c>
      <c r="AS73" s="236">
        <v>-33336734.398738898</v>
      </c>
      <c r="AT73" s="236">
        <v>-32482685.398738898</v>
      </c>
      <c r="AU73" s="236">
        <v>-31667926.398738898</v>
      </c>
      <c r="AV73" s="236">
        <v>-30893301.398738898</v>
      </c>
      <c r="AW73" s="236">
        <v>-30145815.398738898</v>
      </c>
      <c r="AX73" s="236">
        <v>-29427320.398738898</v>
      </c>
      <c r="AY73" s="236">
        <v>-28744075.398738898</v>
      </c>
      <c r="AZ73" s="236">
        <v>-28073465.398738898</v>
      </c>
      <c r="BA73" s="236">
        <v>-387405572.78486699</v>
      </c>
      <c r="BB73" s="236">
        <v>-28662496.170247499</v>
      </c>
      <c r="BC73" s="236">
        <v>-28033701.170247499</v>
      </c>
      <c r="BD73" s="236">
        <v>-27420322.170247499</v>
      </c>
      <c r="BE73" s="236">
        <v>-26828438.170247499</v>
      </c>
      <c r="BF73" s="236">
        <v>-26244297.170247499</v>
      </c>
      <c r="BG73" s="236">
        <v>-25677916.170247499</v>
      </c>
      <c r="BH73" s="236">
        <v>-25124652.170247499</v>
      </c>
      <c r="BI73" s="236">
        <v>-24584233.170247499</v>
      </c>
      <c r="BJ73" s="236">
        <v>-24052238.170247499</v>
      </c>
      <c r="BK73" s="236">
        <v>-23532071.170247499</v>
      </c>
      <c r="BL73" s="236">
        <v>-23030093.170247499</v>
      </c>
      <c r="BM73" s="236">
        <v>-22528457.170247499</v>
      </c>
      <c r="BN73" s="236">
        <v>-305718916.04297</v>
      </c>
      <c r="BO73" s="236">
        <v>-22238101.827803198</v>
      </c>
      <c r="BP73" s="236">
        <v>-21763833.827803198</v>
      </c>
      <c r="BQ73" s="236">
        <v>-21296272.827803198</v>
      </c>
      <c r="BR73" s="236">
        <v>-20840250.827803198</v>
      </c>
      <c r="BS73" s="236">
        <v>-20386534.827803198</v>
      </c>
      <c r="BT73" s="236">
        <v>-19942582.827803198</v>
      </c>
      <c r="BU73" s="236">
        <v>-19505654.827803198</v>
      </c>
      <c r="BV73" s="236">
        <v>-19075634.827803198</v>
      </c>
      <c r="BW73" s="236">
        <v>-18649644.827803198</v>
      </c>
      <c r="BX73" s="236">
        <v>-18230469.827803198</v>
      </c>
      <c r="BY73" s="236">
        <v>-17823131.827803198</v>
      </c>
      <c r="BZ73" s="236">
        <v>-17414365.827803198</v>
      </c>
      <c r="CA73" s="236">
        <v>-237166478.93363899</v>
      </c>
      <c r="CB73" s="236">
        <v>-17006267.6288969</v>
      </c>
      <c r="CC73" s="236">
        <v>-16610126.6288969</v>
      </c>
      <c r="CD73" s="236">
        <v>-16217838.6288969</v>
      </c>
      <c r="CE73" s="236">
        <v>-15833332.6288969</v>
      </c>
      <c r="CF73" s="236">
        <v>-15449488.6288969</v>
      </c>
      <c r="CG73" s="236">
        <v>-15072242.6288969</v>
      </c>
      <c r="CH73" s="236">
        <v>-14699670.6288969</v>
      </c>
      <c r="CI73" s="236">
        <v>-14331596.6288969</v>
      </c>
      <c r="CJ73" s="236">
        <v>-13965878.6288969</v>
      </c>
      <c r="CK73" s="236">
        <v>-13604837.6288969</v>
      </c>
      <c r="CL73" s="236">
        <v>-13252609.6288969</v>
      </c>
      <c r="CM73" s="236">
        <v>-12898127.6288969</v>
      </c>
      <c r="CN73" s="236">
        <v>-178942017.54676199</v>
      </c>
      <c r="CO73" s="236">
        <v>-10564579.015671499</v>
      </c>
      <c r="CP73" s="236">
        <v>-10215884.015671499</v>
      </c>
      <c r="CQ73" s="236">
        <v>-9870373.0156715792</v>
      </c>
      <c r="CR73" s="236">
        <v>-9529735.0156715792</v>
      </c>
      <c r="CS73" s="236">
        <v>-9190135.0156715792</v>
      </c>
      <c r="CT73" s="236">
        <v>-8855496.0156715792</v>
      </c>
      <c r="CU73" s="236">
        <v>-8523553.0156715792</v>
      </c>
      <c r="CV73" s="236">
        <v>-8195683.0156715801</v>
      </c>
      <c r="CW73" s="236">
        <v>-7869368.0156715801</v>
      </c>
      <c r="CX73" s="236">
        <v>-7546183.0156715801</v>
      </c>
      <c r="CY73" s="236">
        <v>-7229158.0156715801</v>
      </c>
      <c r="CZ73" s="236">
        <v>-6911514.0156715801</v>
      </c>
      <c r="DA73" s="236">
        <v>-104501661.188058</v>
      </c>
    </row>
    <row r="75" spans="1:105">
      <c r="A75" s="242" t="s">
        <v>1738</v>
      </c>
      <c r="B75" s="236">
        <v>0</v>
      </c>
      <c r="C75" s="236">
        <v>0</v>
      </c>
      <c r="D75" s="236">
        <v>0</v>
      </c>
      <c r="E75" s="236">
        <v>0</v>
      </c>
      <c r="F75" s="236">
        <v>0</v>
      </c>
      <c r="G75" s="236">
        <v>0</v>
      </c>
      <c r="H75" s="236">
        <v>0</v>
      </c>
      <c r="I75" s="236">
        <v>0</v>
      </c>
      <c r="J75" s="236">
        <v>0</v>
      </c>
      <c r="K75" s="236">
        <v>0</v>
      </c>
      <c r="L75" s="236">
        <v>0</v>
      </c>
      <c r="M75" s="236">
        <v>0</v>
      </c>
      <c r="N75" s="236">
        <v>0</v>
      </c>
      <c r="O75" s="236">
        <v>0</v>
      </c>
      <c r="P75" s="236">
        <v>0</v>
      </c>
      <c r="Q75" s="236">
        <v>0</v>
      </c>
      <c r="R75" s="236">
        <v>0</v>
      </c>
      <c r="S75" s="236">
        <v>0</v>
      </c>
      <c r="T75" s="236">
        <v>0</v>
      </c>
      <c r="U75" s="236">
        <v>0</v>
      </c>
      <c r="V75" s="236">
        <v>0</v>
      </c>
      <c r="W75" s="236">
        <v>0</v>
      </c>
      <c r="X75" s="236">
        <v>0</v>
      </c>
      <c r="Y75" s="236">
        <v>0</v>
      </c>
      <c r="Z75" s="236">
        <v>0</v>
      </c>
      <c r="AA75" s="236">
        <v>0</v>
      </c>
      <c r="AB75" s="236">
        <v>0</v>
      </c>
      <c r="AC75" s="236">
        <v>0</v>
      </c>
      <c r="AD75" s="236">
        <v>0</v>
      </c>
      <c r="AE75" s="236">
        <v>0</v>
      </c>
      <c r="AF75" s="236">
        <v>0</v>
      </c>
      <c r="AG75" s="236">
        <v>0</v>
      </c>
      <c r="AH75" s="236">
        <v>0</v>
      </c>
      <c r="AI75" s="236">
        <v>0</v>
      </c>
      <c r="AJ75" s="236">
        <v>0</v>
      </c>
      <c r="AK75" s="236">
        <v>0</v>
      </c>
      <c r="AL75" s="236">
        <v>0</v>
      </c>
      <c r="AM75" s="236">
        <v>0</v>
      </c>
      <c r="AN75" s="236">
        <v>0</v>
      </c>
      <c r="AO75" s="236">
        <v>0</v>
      </c>
      <c r="AP75" s="236">
        <v>36940282.398738898</v>
      </c>
      <c r="AQ75" s="236">
        <v>73181610.797477901</v>
      </c>
      <c r="AR75" s="236">
        <v>108387434.196216</v>
      </c>
      <c r="AS75" s="236">
        <v>142634248.594955</v>
      </c>
      <c r="AT75" s="236">
        <v>175970982.99369401</v>
      </c>
      <c r="AU75" s="236">
        <v>208453668.39243299</v>
      </c>
      <c r="AV75" s="236">
        <v>240121594.791172</v>
      </c>
      <c r="AW75" s="236">
        <v>271014896.18991101</v>
      </c>
      <c r="AX75" s="236">
        <v>301160711.58864999</v>
      </c>
      <c r="AY75" s="236">
        <v>330588031.98738903</v>
      </c>
      <c r="AZ75" s="236">
        <v>359332107.38612801</v>
      </c>
      <c r="BA75" s="236">
        <v>0</v>
      </c>
      <c r="BB75" s="236">
        <v>387405572.78486699</v>
      </c>
      <c r="BC75" s="236">
        <v>416068068.95511502</v>
      </c>
      <c r="BD75" s="236">
        <v>444101770.12536198</v>
      </c>
      <c r="BE75" s="236">
        <v>471522092.29561001</v>
      </c>
      <c r="BF75" s="236">
        <v>498350530.46585703</v>
      </c>
      <c r="BG75" s="236">
        <v>524594827.636105</v>
      </c>
      <c r="BH75" s="236">
        <v>550272743.80635202</v>
      </c>
      <c r="BI75" s="236">
        <v>575397395.97660005</v>
      </c>
      <c r="BJ75" s="236">
        <v>599981629.14684701</v>
      </c>
      <c r="BK75" s="236">
        <v>624033867.31709504</v>
      </c>
      <c r="BL75" s="236">
        <v>647565938.487342</v>
      </c>
      <c r="BM75" s="236">
        <v>670596031.65759003</v>
      </c>
      <c r="BN75" s="236">
        <v>387405572.78486699</v>
      </c>
      <c r="BO75" s="236">
        <v>693124488.82783699</v>
      </c>
      <c r="BP75" s="236">
        <v>715362590.65564096</v>
      </c>
      <c r="BQ75" s="236">
        <v>737126424.48344398</v>
      </c>
      <c r="BR75" s="236">
        <v>758422697.31124699</v>
      </c>
      <c r="BS75" s="236">
        <v>779262948.13905001</v>
      </c>
      <c r="BT75" s="236">
        <v>799649482.96685398</v>
      </c>
      <c r="BU75" s="236">
        <v>819592065.79465699</v>
      </c>
      <c r="BV75" s="236">
        <v>839097720.62246001</v>
      </c>
      <c r="BW75" s="236">
        <v>858173355.45026302</v>
      </c>
      <c r="BX75" s="236">
        <v>876823000.27806699</v>
      </c>
      <c r="BY75" s="236">
        <v>895053470.10587001</v>
      </c>
      <c r="BZ75" s="236">
        <v>912876601.93367302</v>
      </c>
      <c r="CA75" s="236">
        <v>693124488.82783699</v>
      </c>
      <c r="CB75" s="236">
        <v>930290967.76147604</v>
      </c>
      <c r="CC75" s="236">
        <v>947297235.39037299</v>
      </c>
      <c r="CD75" s="236">
        <v>963907362.01926994</v>
      </c>
      <c r="CE75" s="236">
        <v>980125200.64816701</v>
      </c>
      <c r="CF75" s="236">
        <v>995958533.27706397</v>
      </c>
      <c r="CG75" s="236">
        <v>1011408021.90596</v>
      </c>
      <c r="CH75" s="236">
        <v>1026480264.53485</v>
      </c>
      <c r="CI75" s="236">
        <v>1041179935.1637501</v>
      </c>
      <c r="CJ75" s="236">
        <v>1055511531.79265</v>
      </c>
      <c r="CK75" s="236">
        <v>1069477410.42154</v>
      </c>
      <c r="CL75" s="236">
        <v>1083082248.0504401</v>
      </c>
      <c r="CM75" s="236">
        <v>1096334857.6793399</v>
      </c>
      <c r="CN75" s="236">
        <v>930290967.76147604</v>
      </c>
      <c r="CO75" s="236">
        <v>1109232985.3082399</v>
      </c>
      <c r="CP75" s="236">
        <v>1119797564.32391</v>
      </c>
      <c r="CQ75" s="236">
        <v>1130013448.3395801</v>
      </c>
      <c r="CR75" s="236">
        <v>1139883821.3552499</v>
      </c>
      <c r="CS75" s="236">
        <v>1149413556.3709199</v>
      </c>
      <c r="CT75" s="236">
        <v>1158603691.38659</v>
      </c>
      <c r="CU75" s="236">
        <v>1167459187.4022601</v>
      </c>
      <c r="CV75" s="236">
        <v>1175982740.4179399</v>
      </c>
      <c r="CW75" s="236">
        <v>1184178423.43361</v>
      </c>
      <c r="CX75" s="236">
        <v>1192047791.44928</v>
      </c>
      <c r="CY75" s="236">
        <v>1199593974.4649501</v>
      </c>
      <c r="CZ75" s="236">
        <v>1206823132.4806199</v>
      </c>
      <c r="DA75" s="236">
        <v>1109232985.3082399</v>
      </c>
    </row>
    <row r="76" spans="1:105">
      <c r="A76" s="242" t="s">
        <v>1739</v>
      </c>
      <c r="B76" s="236">
        <v>0</v>
      </c>
      <c r="C76" s="236">
        <v>0</v>
      </c>
      <c r="D76" s="236">
        <v>0</v>
      </c>
      <c r="E76" s="236">
        <v>0</v>
      </c>
      <c r="F76" s="236">
        <v>0</v>
      </c>
      <c r="G76" s="236">
        <v>0</v>
      </c>
      <c r="H76" s="236">
        <v>0</v>
      </c>
      <c r="I76" s="236">
        <v>0</v>
      </c>
      <c r="J76" s="236">
        <v>0</v>
      </c>
      <c r="K76" s="236">
        <v>0</v>
      </c>
      <c r="L76" s="236">
        <v>0</v>
      </c>
      <c r="M76" s="236">
        <v>0</v>
      </c>
      <c r="N76" s="236">
        <v>0</v>
      </c>
      <c r="O76" s="236">
        <v>0</v>
      </c>
      <c r="P76" s="236">
        <v>0</v>
      </c>
      <c r="Q76" s="236">
        <v>0</v>
      </c>
      <c r="R76" s="236">
        <v>0</v>
      </c>
      <c r="S76" s="236">
        <v>0</v>
      </c>
      <c r="T76" s="236">
        <v>0</v>
      </c>
      <c r="U76" s="236">
        <v>0</v>
      </c>
      <c r="V76" s="236">
        <v>0</v>
      </c>
      <c r="W76" s="236">
        <v>0</v>
      </c>
      <c r="X76" s="236">
        <v>0</v>
      </c>
      <c r="Y76" s="236">
        <v>0</v>
      </c>
      <c r="Z76" s="236">
        <v>0</v>
      </c>
      <c r="AA76" s="236">
        <v>0</v>
      </c>
      <c r="AB76" s="236">
        <v>0</v>
      </c>
      <c r="AC76" s="236">
        <v>0</v>
      </c>
      <c r="AD76" s="236">
        <v>0</v>
      </c>
      <c r="AE76" s="236">
        <v>0</v>
      </c>
      <c r="AF76" s="236">
        <v>0</v>
      </c>
      <c r="AG76" s="236">
        <v>0</v>
      </c>
      <c r="AH76" s="236">
        <v>0</v>
      </c>
      <c r="AI76" s="236">
        <v>0</v>
      </c>
      <c r="AJ76" s="236">
        <v>0</v>
      </c>
      <c r="AK76" s="236">
        <v>0</v>
      </c>
      <c r="AL76" s="236">
        <v>0</v>
      </c>
      <c r="AM76" s="236">
        <v>0</v>
      </c>
      <c r="AN76" s="236">
        <v>0</v>
      </c>
      <c r="AO76" s="236">
        <v>36940282.398738898</v>
      </c>
      <c r="AP76" s="236">
        <v>36241328.398738898</v>
      </c>
      <c r="AQ76" s="236">
        <v>35205823.398738898</v>
      </c>
      <c r="AR76" s="236">
        <v>34246814.398738898</v>
      </c>
      <c r="AS76" s="236">
        <v>33336734.398738898</v>
      </c>
      <c r="AT76" s="236">
        <v>32482685.398738898</v>
      </c>
      <c r="AU76" s="236">
        <v>31667926.398738898</v>
      </c>
      <c r="AV76" s="236">
        <v>30893301.398738898</v>
      </c>
      <c r="AW76" s="236">
        <v>30145815.398738898</v>
      </c>
      <c r="AX76" s="236">
        <v>29427320.398738898</v>
      </c>
      <c r="AY76" s="236">
        <v>28744075.398738898</v>
      </c>
      <c r="AZ76" s="236">
        <v>28073465.398738898</v>
      </c>
      <c r="BA76" s="236">
        <v>387405572.78486699</v>
      </c>
      <c r="BB76" s="236">
        <v>28662496.170247499</v>
      </c>
      <c r="BC76" s="236">
        <v>28033701.170247499</v>
      </c>
      <c r="BD76" s="236">
        <v>27420322.170247499</v>
      </c>
      <c r="BE76" s="236">
        <v>26828438.170247499</v>
      </c>
      <c r="BF76" s="236">
        <v>26244297.170247499</v>
      </c>
      <c r="BG76" s="236">
        <v>25677916.170247499</v>
      </c>
      <c r="BH76" s="236">
        <v>25124652.170247499</v>
      </c>
      <c r="BI76" s="236">
        <v>24584233.170247499</v>
      </c>
      <c r="BJ76" s="236">
        <v>24052238.170247499</v>
      </c>
      <c r="BK76" s="236">
        <v>23532071.170247499</v>
      </c>
      <c r="BL76" s="236">
        <v>23030093.170247499</v>
      </c>
      <c r="BM76" s="236">
        <v>22528457.170247499</v>
      </c>
      <c r="BN76" s="236">
        <v>305718916.04297</v>
      </c>
      <c r="BO76" s="236">
        <v>22238101.827803198</v>
      </c>
      <c r="BP76" s="236">
        <v>21763833.827803198</v>
      </c>
      <c r="BQ76" s="236">
        <v>21296272.827803198</v>
      </c>
      <c r="BR76" s="236">
        <v>20840250.827803198</v>
      </c>
      <c r="BS76" s="236">
        <v>20386534.827803198</v>
      </c>
      <c r="BT76" s="236">
        <v>19942582.827803198</v>
      </c>
      <c r="BU76" s="236">
        <v>19505654.827803198</v>
      </c>
      <c r="BV76" s="236">
        <v>19075634.827803198</v>
      </c>
      <c r="BW76" s="236">
        <v>18649644.827803198</v>
      </c>
      <c r="BX76" s="236">
        <v>18230469.827803198</v>
      </c>
      <c r="BY76" s="236">
        <v>17823131.827803198</v>
      </c>
      <c r="BZ76" s="236">
        <v>17414365.827803198</v>
      </c>
      <c r="CA76" s="236">
        <v>237166478.93363899</v>
      </c>
      <c r="CB76" s="236">
        <v>17006267.6288969</v>
      </c>
      <c r="CC76" s="236">
        <v>16610126.6288969</v>
      </c>
      <c r="CD76" s="236">
        <v>16217838.6288969</v>
      </c>
      <c r="CE76" s="236">
        <v>15833332.6288969</v>
      </c>
      <c r="CF76" s="236">
        <v>15449488.6288969</v>
      </c>
      <c r="CG76" s="236">
        <v>15072242.6288969</v>
      </c>
      <c r="CH76" s="236">
        <v>14699670.6288969</v>
      </c>
      <c r="CI76" s="236">
        <v>14331596.6288969</v>
      </c>
      <c r="CJ76" s="236">
        <v>13965878.6288969</v>
      </c>
      <c r="CK76" s="236">
        <v>13604837.6288969</v>
      </c>
      <c r="CL76" s="236">
        <v>13252609.6288969</v>
      </c>
      <c r="CM76" s="236">
        <v>12898127.6288969</v>
      </c>
      <c r="CN76" s="236">
        <v>178942017.54676199</v>
      </c>
      <c r="CO76" s="236">
        <v>10564579.015671499</v>
      </c>
      <c r="CP76" s="236">
        <v>10215884.015671499</v>
      </c>
      <c r="CQ76" s="236">
        <v>9870373.0156715792</v>
      </c>
      <c r="CR76" s="236">
        <v>9529735.0156715792</v>
      </c>
      <c r="CS76" s="236">
        <v>9190135.0156715792</v>
      </c>
      <c r="CT76" s="236">
        <v>8855496.0156715792</v>
      </c>
      <c r="CU76" s="236">
        <v>8523553.0156715792</v>
      </c>
      <c r="CV76" s="236">
        <v>8195683.0156715801</v>
      </c>
      <c r="CW76" s="236">
        <v>7869368.0156715801</v>
      </c>
      <c r="CX76" s="236">
        <v>7546183.0156715801</v>
      </c>
      <c r="CY76" s="236">
        <v>7229158.0156715801</v>
      </c>
      <c r="CZ76" s="236">
        <v>6911514.0156715801</v>
      </c>
      <c r="DA76" s="236">
        <v>104501661.188058</v>
      </c>
    </row>
    <row r="77" spans="1:105">
      <c r="A77" s="242" t="s">
        <v>1740</v>
      </c>
      <c r="B77" s="236">
        <v>0</v>
      </c>
      <c r="C77" s="236">
        <v>0</v>
      </c>
      <c r="D77" s="236">
        <v>0</v>
      </c>
      <c r="E77" s="236">
        <v>0</v>
      </c>
      <c r="F77" s="236">
        <v>0</v>
      </c>
      <c r="G77" s="236">
        <v>0</v>
      </c>
      <c r="H77" s="236">
        <v>0</v>
      </c>
      <c r="I77" s="236">
        <v>0</v>
      </c>
      <c r="J77" s="236">
        <v>0</v>
      </c>
      <c r="K77" s="236">
        <v>0</v>
      </c>
      <c r="L77" s="236">
        <v>0</v>
      </c>
      <c r="M77" s="236">
        <v>0</v>
      </c>
      <c r="N77" s="236">
        <v>0</v>
      </c>
      <c r="O77" s="236">
        <v>0</v>
      </c>
      <c r="P77" s="236">
        <v>0</v>
      </c>
      <c r="Q77" s="236">
        <v>0</v>
      </c>
      <c r="R77" s="236">
        <v>0</v>
      </c>
      <c r="S77" s="236">
        <v>0</v>
      </c>
      <c r="T77" s="236">
        <v>0</v>
      </c>
      <c r="U77" s="236">
        <v>0</v>
      </c>
      <c r="V77" s="236">
        <v>0</v>
      </c>
      <c r="W77" s="236">
        <v>0</v>
      </c>
      <c r="X77" s="236">
        <v>0</v>
      </c>
      <c r="Y77" s="236">
        <v>0</v>
      </c>
      <c r="Z77" s="236">
        <v>0</v>
      </c>
      <c r="AA77" s="236">
        <v>0</v>
      </c>
      <c r="AB77" s="236">
        <v>0</v>
      </c>
      <c r="AC77" s="236">
        <v>0</v>
      </c>
      <c r="AD77" s="236">
        <v>0</v>
      </c>
      <c r="AE77" s="236">
        <v>0</v>
      </c>
      <c r="AF77" s="236">
        <v>0</v>
      </c>
      <c r="AG77" s="236">
        <v>0</v>
      </c>
      <c r="AH77" s="236">
        <v>0</v>
      </c>
      <c r="AI77" s="236">
        <v>0</v>
      </c>
      <c r="AJ77" s="236">
        <v>0</v>
      </c>
      <c r="AK77" s="236">
        <v>0</v>
      </c>
      <c r="AL77" s="236">
        <v>0</v>
      </c>
      <c r="AM77" s="236">
        <v>0</v>
      </c>
      <c r="AN77" s="236">
        <v>0</v>
      </c>
      <c r="AO77" s="236">
        <v>0</v>
      </c>
      <c r="AP77" s="236">
        <v>0</v>
      </c>
      <c r="AQ77" s="236">
        <v>0</v>
      </c>
      <c r="AR77" s="236">
        <v>0</v>
      </c>
      <c r="AS77" s="236">
        <v>0</v>
      </c>
      <c r="AT77" s="236">
        <v>0</v>
      </c>
      <c r="AU77" s="236">
        <v>0</v>
      </c>
      <c r="AV77" s="236">
        <v>0</v>
      </c>
      <c r="AW77" s="236">
        <v>0</v>
      </c>
      <c r="AX77" s="236">
        <v>0</v>
      </c>
      <c r="AY77" s="236">
        <v>0</v>
      </c>
      <c r="AZ77" s="236">
        <v>0</v>
      </c>
      <c r="BA77" s="236">
        <v>0</v>
      </c>
      <c r="BB77" s="236">
        <v>0</v>
      </c>
      <c r="BC77" s="236">
        <v>0</v>
      </c>
      <c r="BD77" s="236">
        <v>0</v>
      </c>
      <c r="BE77" s="236">
        <v>0</v>
      </c>
      <c r="BF77" s="236">
        <v>0</v>
      </c>
      <c r="BG77" s="236">
        <v>0</v>
      </c>
      <c r="BH77" s="236">
        <v>0</v>
      </c>
      <c r="BI77" s="236">
        <v>0</v>
      </c>
      <c r="BJ77" s="236">
        <v>0</v>
      </c>
      <c r="BK77" s="236">
        <v>0</v>
      </c>
      <c r="BL77" s="236">
        <v>0</v>
      </c>
      <c r="BM77" s="236">
        <v>0</v>
      </c>
      <c r="BN77" s="236">
        <v>0</v>
      </c>
      <c r="BO77" s="236">
        <v>0</v>
      </c>
      <c r="BP77" s="236">
        <v>0</v>
      </c>
      <c r="BQ77" s="236">
        <v>0</v>
      </c>
      <c r="BR77" s="236">
        <v>0</v>
      </c>
      <c r="BS77" s="236">
        <v>0</v>
      </c>
      <c r="BT77" s="236">
        <v>0</v>
      </c>
      <c r="BU77" s="236">
        <v>0</v>
      </c>
      <c r="BV77" s="236">
        <v>0</v>
      </c>
      <c r="BW77" s="236">
        <v>0</v>
      </c>
      <c r="BX77" s="236">
        <v>0</v>
      </c>
      <c r="BY77" s="236">
        <v>0</v>
      </c>
      <c r="BZ77" s="236">
        <v>0</v>
      </c>
      <c r="CA77" s="236">
        <v>0</v>
      </c>
      <c r="CB77" s="236">
        <v>0</v>
      </c>
      <c r="CC77" s="236">
        <v>0</v>
      </c>
      <c r="CD77" s="236">
        <v>0</v>
      </c>
      <c r="CE77" s="236">
        <v>0</v>
      </c>
      <c r="CF77" s="236">
        <v>0</v>
      </c>
      <c r="CG77" s="236">
        <v>0</v>
      </c>
      <c r="CH77" s="236">
        <v>0</v>
      </c>
      <c r="CI77" s="236">
        <v>0</v>
      </c>
      <c r="CJ77" s="236">
        <v>0</v>
      </c>
      <c r="CK77" s="236">
        <v>0</v>
      </c>
      <c r="CL77" s="236">
        <v>0</v>
      </c>
      <c r="CM77" s="236">
        <v>0</v>
      </c>
      <c r="CN77" s="236">
        <v>0</v>
      </c>
      <c r="CO77" s="236">
        <v>0</v>
      </c>
      <c r="CP77" s="236">
        <v>0</v>
      </c>
      <c r="CQ77" s="236">
        <v>0</v>
      </c>
      <c r="CR77" s="236">
        <v>0</v>
      </c>
      <c r="CS77" s="236">
        <v>0</v>
      </c>
      <c r="CT77" s="236">
        <v>0</v>
      </c>
      <c r="CU77" s="236">
        <v>0</v>
      </c>
      <c r="CV77" s="236">
        <v>0</v>
      </c>
      <c r="CW77" s="236">
        <v>0</v>
      </c>
      <c r="CX77" s="236">
        <v>0</v>
      </c>
      <c r="CY77" s="236">
        <v>0</v>
      </c>
      <c r="CZ77" s="236">
        <v>0</v>
      </c>
      <c r="DA77" s="236">
        <v>0</v>
      </c>
    </row>
    <row r="78" spans="1:105">
      <c r="A78" s="242" t="s">
        <v>1741</v>
      </c>
      <c r="B78" s="236">
        <v>0</v>
      </c>
      <c r="C78" s="236">
        <v>0</v>
      </c>
      <c r="D78" s="236">
        <v>0</v>
      </c>
      <c r="E78" s="236">
        <v>0</v>
      </c>
      <c r="F78" s="236">
        <v>0</v>
      </c>
      <c r="G78" s="236">
        <v>0</v>
      </c>
      <c r="H78" s="236">
        <v>0</v>
      </c>
      <c r="I78" s="236">
        <v>0</v>
      </c>
      <c r="J78" s="236">
        <v>0</v>
      </c>
      <c r="K78" s="236">
        <v>0</v>
      </c>
      <c r="L78" s="236">
        <v>0</v>
      </c>
      <c r="M78" s="236">
        <v>0</v>
      </c>
      <c r="N78" s="236">
        <v>0</v>
      </c>
      <c r="O78" s="236">
        <v>0</v>
      </c>
      <c r="P78" s="236">
        <v>0</v>
      </c>
      <c r="Q78" s="236">
        <v>0</v>
      </c>
      <c r="R78" s="236">
        <v>0</v>
      </c>
      <c r="S78" s="236">
        <v>0</v>
      </c>
      <c r="T78" s="236">
        <v>0</v>
      </c>
      <c r="U78" s="236">
        <v>0</v>
      </c>
      <c r="V78" s="236">
        <v>0</v>
      </c>
      <c r="W78" s="236">
        <v>0</v>
      </c>
      <c r="X78" s="236">
        <v>0</v>
      </c>
      <c r="Y78" s="236">
        <v>0</v>
      </c>
      <c r="Z78" s="236">
        <v>0</v>
      </c>
      <c r="AA78" s="236">
        <v>0</v>
      </c>
      <c r="AB78" s="236">
        <v>0</v>
      </c>
      <c r="AC78" s="236">
        <v>0</v>
      </c>
      <c r="AD78" s="236">
        <v>0</v>
      </c>
      <c r="AE78" s="236">
        <v>0</v>
      </c>
      <c r="AF78" s="236">
        <v>0</v>
      </c>
      <c r="AG78" s="236">
        <v>0</v>
      </c>
      <c r="AH78" s="236">
        <v>0</v>
      </c>
      <c r="AI78" s="236">
        <v>0</v>
      </c>
      <c r="AJ78" s="236">
        <v>0</v>
      </c>
      <c r="AK78" s="236">
        <v>0</v>
      </c>
      <c r="AL78" s="236">
        <v>0</v>
      </c>
      <c r="AM78" s="236">
        <v>0</v>
      </c>
      <c r="AN78" s="236">
        <v>0</v>
      </c>
      <c r="AO78" s="236">
        <v>0</v>
      </c>
      <c r="AP78" s="236">
        <v>0</v>
      </c>
      <c r="AQ78" s="236">
        <v>0</v>
      </c>
      <c r="AR78" s="236">
        <v>0</v>
      </c>
      <c r="AS78" s="236">
        <v>0</v>
      </c>
      <c r="AT78" s="236">
        <v>0</v>
      </c>
      <c r="AU78" s="236">
        <v>0</v>
      </c>
      <c r="AV78" s="236">
        <v>0</v>
      </c>
      <c r="AW78" s="236">
        <v>0</v>
      </c>
      <c r="AX78" s="236">
        <v>0</v>
      </c>
      <c r="AY78" s="236">
        <v>0</v>
      </c>
      <c r="AZ78" s="236">
        <v>0</v>
      </c>
      <c r="BA78" s="236">
        <v>0</v>
      </c>
      <c r="BB78" s="236">
        <v>0</v>
      </c>
      <c r="BC78" s="236">
        <v>0</v>
      </c>
      <c r="BD78" s="236">
        <v>0</v>
      </c>
      <c r="BE78" s="236">
        <v>0</v>
      </c>
      <c r="BF78" s="236">
        <v>0</v>
      </c>
      <c r="BG78" s="236">
        <v>0</v>
      </c>
      <c r="BH78" s="236">
        <v>0</v>
      </c>
      <c r="BI78" s="236">
        <v>0</v>
      </c>
      <c r="BJ78" s="236">
        <v>0</v>
      </c>
      <c r="BK78" s="236">
        <v>0</v>
      </c>
      <c r="BL78" s="236">
        <v>0</v>
      </c>
      <c r="BM78" s="236">
        <v>0</v>
      </c>
      <c r="BN78" s="236">
        <v>0</v>
      </c>
      <c r="BO78" s="236">
        <v>0</v>
      </c>
      <c r="BP78" s="236">
        <v>0</v>
      </c>
      <c r="BQ78" s="236">
        <v>0</v>
      </c>
      <c r="BR78" s="236">
        <v>0</v>
      </c>
      <c r="BS78" s="236">
        <v>0</v>
      </c>
      <c r="BT78" s="236">
        <v>0</v>
      </c>
      <c r="BU78" s="236">
        <v>0</v>
      </c>
      <c r="BV78" s="236">
        <v>0</v>
      </c>
      <c r="BW78" s="236">
        <v>0</v>
      </c>
      <c r="BX78" s="236">
        <v>0</v>
      </c>
      <c r="BY78" s="236">
        <v>0</v>
      </c>
      <c r="BZ78" s="236">
        <v>0</v>
      </c>
      <c r="CA78" s="236">
        <v>0</v>
      </c>
      <c r="CB78" s="236">
        <v>0</v>
      </c>
      <c r="CC78" s="236">
        <v>0</v>
      </c>
      <c r="CD78" s="236">
        <v>0</v>
      </c>
      <c r="CE78" s="236">
        <v>0</v>
      </c>
      <c r="CF78" s="236">
        <v>0</v>
      </c>
      <c r="CG78" s="236">
        <v>0</v>
      </c>
      <c r="CH78" s="236">
        <v>0</v>
      </c>
      <c r="CI78" s="236">
        <v>0</v>
      </c>
      <c r="CJ78" s="236">
        <v>0</v>
      </c>
      <c r="CK78" s="236">
        <v>0</v>
      </c>
      <c r="CL78" s="236">
        <v>0</v>
      </c>
      <c r="CM78" s="236">
        <v>0</v>
      </c>
      <c r="CN78" s="236">
        <v>0</v>
      </c>
      <c r="CO78" s="236">
        <v>0</v>
      </c>
      <c r="CP78" s="236">
        <v>0</v>
      </c>
      <c r="CQ78" s="236">
        <v>0</v>
      </c>
      <c r="CR78" s="236">
        <v>0</v>
      </c>
      <c r="CS78" s="236">
        <v>0</v>
      </c>
      <c r="CT78" s="236">
        <v>0</v>
      </c>
      <c r="CU78" s="236">
        <v>0</v>
      </c>
      <c r="CV78" s="236">
        <v>0</v>
      </c>
      <c r="CW78" s="236">
        <v>0</v>
      </c>
      <c r="CX78" s="236">
        <v>0</v>
      </c>
      <c r="CY78" s="236">
        <v>0</v>
      </c>
      <c r="CZ78" s="236">
        <v>0</v>
      </c>
      <c r="DA78" s="236">
        <v>0</v>
      </c>
    </row>
    <row r="79" spans="1:105">
      <c r="A79" s="242" t="s">
        <v>1742</v>
      </c>
      <c r="B79" s="236">
        <v>0</v>
      </c>
      <c r="C79" s="236">
        <v>0</v>
      </c>
      <c r="D79" s="236">
        <v>0</v>
      </c>
      <c r="E79" s="236">
        <v>0</v>
      </c>
      <c r="F79" s="236">
        <v>0</v>
      </c>
      <c r="G79" s="236">
        <v>0</v>
      </c>
      <c r="H79" s="236">
        <v>0</v>
      </c>
      <c r="I79" s="236">
        <v>0</v>
      </c>
      <c r="J79" s="236">
        <v>0</v>
      </c>
      <c r="K79" s="236">
        <v>0</v>
      </c>
      <c r="L79" s="236">
        <v>0</v>
      </c>
      <c r="M79" s="236">
        <v>0</v>
      </c>
      <c r="N79" s="236">
        <v>0</v>
      </c>
      <c r="O79" s="236">
        <v>0</v>
      </c>
      <c r="P79" s="236">
        <v>0</v>
      </c>
      <c r="Q79" s="236">
        <v>0</v>
      </c>
      <c r="R79" s="236">
        <v>0</v>
      </c>
      <c r="S79" s="236">
        <v>0</v>
      </c>
      <c r="T79" s="236">
        <v>0</v>
      </c>
      <c r="U79" s="236">
        <v>0</v>
      </c>
      <c r="V79" s="236">
        <v>0</v>
      </c>
      <c r="W79" s="236">
        <v>0</v>
      </c>
      <c r="X79" s="236">
        <v>0</v>
      </c>
      <c r="Y79" s="236">
        <v>0</v>
      </c>
      <c r="Z79" s="236">
        <v>0</v>
      </c>
      <c r="AA79" s="236">
        <v>0</v>
      </c>
      <c r="AB79" s="236">
        <v>0</v>
      </c>
      <c r="AC79" s="236">
        <v>0</v>
      </c>
      <c r="AD79" s="236">
        <v>0</v>
      </c>
      <c r="AE79" s="236">
        <v>0</v>
      </c>
      <c r="AF79" s="236">
        <v>0</v>
      </c>
      <c r="AG79" s="236">
        <v>0</v>
      </c>
      <c r="AH79" s="236">
        <v>0</v>
      </c>
      <c r="AI79" s="236">
        <v>0</v>
      </c>
      <c r="AJ79" s="236">
        <v>0</v>
      </c>
      <c r="AK79" s="236">
        <v>0</v>
      </c>
      <c r="AL79" s="236">
        <v>0</v>
      </c>
      <c r="AM79" s="236">
        <v>0</v>
      </c>
      <c r="AN79" s="236">
        <v>0</v>
      </c>
      <c r="AO79" s="236">
        <v>0</v>
      </c>
      <c r="AP79" s="236">
        <v>0</v>
      </c>
      <c r="AQ79" s="236">
        <v>0</v>
      </c>
      <c r="AR79" s="236">
        <v>0</v>
      </c>
      <c r="AS79" s="236">
        <v>0</v>
      </c>
      <c r="AT79" s="236">
        <v>0</v>
      </c>
      <c r="AU79" s="236">
        <v>0</v>
      </c>
      <c r="AV79" s="236">
        <v>0</v>
      </c>
      <c r="AW79" s="236">
        <v>0</v>
      </c>
      <c r="AX79" s="236">
        <v>0</v>
      </c>
      <c r="AY79" s="236">
        <v>0</v>
      </c>
      <c r="AZ79" s="236">
        <v>0</v>
      </c>
      <c r="BA79" s="236">
        <v>0</v>
      </c>
      <c r="BB79" s="236">
        <v>0</v>
      </c>
      <c r="BC79" s="236">
        <v>0</v>
      </c>
      <c r="BD79" s="236">
        <v>0</v>
      </c>
      <c r="BE79" s="236">
        <v>0</v>
      </c>
      <c r="BF79" s="236">
        <v>0</v>
      </c>
      <c r="BG79" s="236">
        <v>0</v>
      </c>
      <c r="BH79" s="236">
        <v>0</v>
      </c>
      <c r="BI79" s="236">
        <v>0</v>
      </c>
      <c r="BJ79" s="236">
        <v>0</v>
      </c>
      <c r="BK79" s="236">
        <v>0</v>
      </c>
      <c r="BL79" s="236">
        <v>0</v>
      </c>
      <c r="BM79" s="236">
        <v>0</v>
      </c>
      <c r="BN79" s="236">
        <v>0</v>
      </c>
      <c r="BO79" s="236">
        <v>0</v>
      </c>
      <c r="BP79" s="236">
        <v>0</v>
      </c>
      <c r="BQ79" s="236">
        <v>0</v>
      </c>
      <c r="BR79" s="236">
        <v>0</v>
      </c>
      <c r="BS79" s="236">
        <v>0</v>
      </c>
      <c r="BT79" s="236">
        <v>0</v>
      </c>
      <c r="BU79" s="236">
        <v>0</v>
      </c>
      <c r="BV79" s="236">
        <v>0</v>
      </c>
      <c r="BW79" s="236">
        <v>0</v>
      </c>
      <c r="BX79" s="236">
        <v>0</v>
      </c>
      <c r="BY79" s="236">
        <v>0</v>
      </c>
      <c r="BZ79" s="236">
        <v>0</v>
      </c>
      <c r="CA79" s="236">
        <v>0</v>
      </c>
      <c r="CB79" s="236">
        <v>0</v>
      </c>
      <c r="CC79" s="236">
        <v>0</v>
      </c>
      <c r="CD79" s="236">
        <v>0</v>
      </c>
      <c r="CE79" s="236">
        <v>0</v>
      </c>
      <c r="CF79" s="236">
        <v>0</v>
      </c>
      <c r="CG79" s="236">
        <v>0</v>
      </c>
      <c r="CH79" s="236">
        <v>0</v>
      </c>
      <c r="CI79" s="236">
        <v>0</v>
      </c>
      <c r="CJ79" s="236">
        <v>0</v>
      </c>
      <c r="CK79" s="236">
        <v>0</v>
      </c>
      <c r="CL79" s="236">
        <v>0</v>
      </c>
      <c r="CM79" s="236">
        <v>0</v>
      </c>
      <c r="CN79" s="236">
        <v>0</v>
      </c>
      <c r="CO79" s="236">
        <v>0</v>
      </c>
      <c r="CP79" s="236">
        <v>0</v>
      </c>
      <c r="CQ79" s="236">
        <v>0</v>
      </c>
      <c r="CR79" s="236">
        <v>0</v>
      </c>
      <c r="CS79" s="236">
        <v>0</v>
      </c>
      <c r="CT79" s="236">
        <v>0</v>
      </c>
      <c r="CU79" s="236">
        <v>0</v>
      </c>
      <c r="CV79" s="236">
        <v>0</v>
      </c>
      <c r="CW79" s="236">
        <v>0</v>
      </c>
      <c r="CX79" s="236">
        <v>0</v>
      </c>
      <c r="CY79" s="236">
        <v>0</v>
      </c>
      <c r="CZ79" s="236">
        <v>0</v>
      </c>
      <c r="DA79" s="236">
        <v>0</v>
      </c>
    </row>
    <row r="80" spans="1:105">
      <c r="A80" s="242" t="s">
        <v>1743</v>
      </c>
      <c r="B80" s="236">
        <v>0</v>
      </c>
      <c r="C80" s="236">
        <v>0</v>
      </c>
      <c r="D80" s="236">
        <v>0</v>
      </c>
      <c r="E80" s="236">
        <v>0</v>
      </c>
      <c r="F80" s="236">
        <v>0</v>
      </c>
      <c r="G80" s="236">
        <v>0</v>
      </c>
      <c r="H80" s="236">
        <v>0</v>
      </c>
      <c r="I80" s="236">
        <v>0</v>
      </c>
      <c r="J80" s="236">
        <v>0</v>
      </c>
      <c r="K80" s="236">
        <v>0</v>
      </c>
      <c r="L80" s="236">
        <v>0</v>
      </c>
      <c r="M80" s="236">
        <v>0</v>
      </c>
      <c r="N80" s="236">
        <v>0</v>
      </c>
      <c r="O80" s="236">
        <v>0</v>
      </c>
      <c r="P80" s="236">
        <v>0</v>
      </c>
      <c r="Q80" s="236">
        <v>0</v>
      </c>
      <c r="R80" s="236">
        <v>0</v>
      </c>
      <c r="S80" s="236">
        <v>0</v>
      </c>
      <c r="T80" s="236">
        <v>0</v>
      </c>
      <c r="U80" s="236">
        <v>0</v>
      </c>
      <c r="V80" s="236">
        <v>0</v>
      </c>
      <c r="W80" s="236">
        <v>0</v>
      </c>
      <c r="X80" s="236">
        <v>0</v>
      </c>
      <c r="Y80" s="236">
        <v>0</v>
      </c>
      <c r="Z80" s="236">
        <v>0</v>
      </c>
      <c r="AA80" s="236">
        <v>0</v>
      </c>
      <c r="AB80" s="236">
        <v>0</v>
      </c>
      <c r="AC80" s="236">
        <v>0</v>
      </c>
      <c r="AD80" s="236">
        <v>0</v>
      </c>
      <c r="AE80" s="236">
        <v>0</v>
      </c>
      <c r="AF80" s="236">
        <v>0</v>
      </c>
      <c r="AG80" s="236">
        <v>0</v>
      </c>
      <c r="AH80" s="236">
        <v>0</v>
      </c>
      <c r="AI80" s="236">
        <v>0</v>
      </c>
      <c r="AJ80" s="236">
        <v>0</v>
      </c>
      <c r="AK80" s="236">
        <v>0</v>
      </c>
      <c r="AL80" s="236">
        <v>0</v>
      </c>
      <c r="AM80" s="236">
        <v>0</v>
      </c>
      <c r="AN80" s="236">
        <v>0</v>
      </c>
      <c r="AO80" s="236">
        <v>36940282.398738898</v>
      </c>
      <c r="AP80" s="236">
        <v>73181610.797477901</v>
      </c>
      <c r="AQ80" s="236">
        <v>108387434.196216</v>
      </c>
      <c r="AR80" s="236">
        <v>142634248.594955</v>
      </c>
      <c r="AS80" s="236">
        <v>175970982.99369401</v>
      </c>
      <c r="AT80" s="236">
        <v>208453668.39243299</v>
      </c>
      <c r="AU80" s="236">
        <v>240121594.791172</v>
      </c>
      <c r="AV80" s="236">
        <v>271014896.18991101</v>
      </c>
      <c r="AW80" s="236">
        <v>301160711.58864999</v>
      </c>
      <c r="AX80" s="236">
        <v>330588031.98738903</v>
      </c>
      <c r="AY80" s="236">
        <v>359332107.38612801</v>
      </c>
      <c r="AZ80" s="236">
        <v>387405572.78486699</v>
      </c>
      <c r="BA80" s="236">
        <v>387405572.78486699</v>
      </c>
      <c r="BB80" s="236">
        <v>416068068.95511502</v>
      </c>
      <c r="BC80" s="236">
        <v>444101770.12536198</v>
      </c>
      <c r="BD80" s="236">
        <v>471522092.29561001</v>
      </c>
      <c r="BE80" s="236">
        <v>498350530.46585703</v>
      </c>
      <c r="BF80" s="236">
        <v>524594827.636105</v>
      </c>
      <c r="BG80" s="236">
        <v>550272743.80635202</v>
      </c>
      <c r="BH80" s="236">
        <v>575397395.97660005</v>
      </c>
      <c r="BI80" s="236">
        <v>599981629.14684701</v>
      </c>
      <c r="BJ80" s="236">
        <v>624033867.31709504</v>
      </c>
      <c r="BK80" s="236">
        <v>647565938.487342</v>
      </c>
      <c r="BL80" s="236">
        <v>670596031.65759003</v>
      </c>
      <c r="BM80" s="236">
        <v>693124488.82783699</v>
      </c>
      <c r="BN80" s="236">
        <v>693124488.82783699</v>
      </c>
      <c r="BO80" s="236">
        <v>715362590.65564096</v>
      </c>
      <c r="BP80" s="236">
        <v>737126424.48344398</v>
      </c>
      <c r="BQ80" s="236">
        <v>758422697.31124699</v>
      </c>
      <c r="BR80" s="236">
        <v>779262948.13905001</v>
      </c>
      <c r="BS80" s="236">
        <v>799649482.96685398</v>
      </c>
      <c r="BT80" s="236">
        <v>819592065.79465699</v>
      </c>
      <c r="BU80" s="236">
        <v>839097720.62246001</v>
      </c>
      <c r="BV80" s="236">
        <v>858173355.45026302</v>
      </c>
      <c r="BW80" s="236">
        <v>876823000.27806699</v>
      </c>
      <c r="BX80" s="236">
        <v>895053470.10587001</v>
      </c>
      <c r="BY80" s="236">
        <v>912876601.93367302</v>
      </c>
      <c r="BZ80" s="236">
        <v>930290967.76147604</v>
      </c>
      <c r="CA80" s="236">
        <v>930290967.76147604</v>
      </c>
      <c r="CB80" s="236">
        <v>947297235.39037299</v>
      </c>
      <c r="CC80" s="236">
        <v>963907362.01926994</v>
      </c>
      <c r="CD80" s="236">
        <v>980125200.64816701</v>
      </c>
      <c r="CE80" s="236">
        <v>995958533.27706397</v>
      </c>
      <c r="CF80" s="236">
        <v>1011408021.90596</v>
      </c>
      <c r="CG80" s="236">
        <v>1026480264.53485</v>
      </c>
      <c r="CH80" s="236">
        <v>1041179935.1637501</v>
      </c>
      <c r="CI80" s="236">
        <v>1055511531.79265</v>
      </c>
      <c r="CJ80" s="236">
        <v>1069477410.42154</v>
      </c>
      <c r="CK80" s="236">
        <v>1083082248.0504401</v>
      </c>
      <c r="CL80" s="236">
        <v>1096334857.6793399</v>
      </c>
      <c r="CM80" s="236">
        <v>1109232985.3082399</v>
      </c>
      <c r="CN80" s="236">
        <v>1109232985.3082399</v>
      </c>
      <c r="CO80" s="236">
        <v>1119797564.32391</v>
      </c>
      <c r="CP80" s="236">
        <v>1130013448.3395801</v>
      </c>
      <c r="CQ80" s="236">
        <v>1139883821.3552499</v>
      </c>
      <c r="CR80" s="236">
        <v>1149413556.3709199</v>
      </c>
      <c r="CS80" s="236">
        <v>1158603691.38659</v>
      </c>
      <c r="CT80" s="236">
        <v>1167459187.4022601</v>
      </c>
      <c r="CU80" s="236">
        <v>1175982740.4179399</v>
      </c>
      <c r="CV80" s="236">
        <v>1184178423.43361</v>
      </c>
      <c r="CW80" s="236">
        <v>1192047791.44928</v>
      </c>
      <c r="CX80" s="236">
        <v>1199593974.4649501</v>
      </c>
      <c r="CY80" s="236">
        <v>1206823132.4806199</v>
      </c>
      <c r="CZ80" s="236">
        <v>1213734646.49629</v>
      </c>
      <c r="DA80" s="236">
        <v>1213734646.49629</v>
      </c>
    </row>
    <row r="82" spans="1:105">
      <c r="A82" s="242" t="s">
        <v>1744</v>
      </c>
      <c r="B82" s="236">
        <v>0</v>
      </c>
      <c r="C82" s="236">
        <v>0</v>
      </c>
      <c r="D82" s="236">
        <v>0</v>
      </c>
      <c r="E82" s="236">
        <v>0</v>
      </c>
      <c r="F82" s="236">
        <v>0</v>
      </c>
      <c r="G82" s="236">
        <v>0</v>
      </c>
      <c r="H82" s="236">
        <v>0</v>
      </c>
      <c r="I82" s="236">
        <v>0</v>
      </c>
      <c r="J82" s="236">
        <v>0</v>
      </c>
      <c r="K82" s="236">
        <v>0</v>
      </c>
      <c r="L82" s="236">
        <v>0</v>
      </c>
      <c r="M82" s="236">
        <v>0</v>
      </c>
      <c r="N82" s="236">
        <v>0</v>
      </c>
      <c r="O82" s="236">
        <v>0</v>
      </c>
      <c r="P82" s="236">
        <v>0</v>
      </c>
      <c r="Q82" s="236">
        <v>0</v>
      </c>
      <c r="R82" s="236">
        <v>0</v>
      </c>
      <c r="S82" s="236">
        <v>0</v>
      </c>
      <c r="T82" s="236">
        <v>0</v>
      </c>
      <c r="U82" s="236">
        <v>0</v>
      </c>
      <c r="V82" s="236">
        <v>0</v>
      </c>
      <c r="W82" s="236">
        <v>0</v>
      </c>
      <c r="X82" s="236">
        <v>0</v>
      </c>
      <c r="Y82" s="236">
        <v>0</v>
      </c>
      <c r="Z82" s="236">
        <v>0</v>
      </c>
      <c r="AA82" s="236">
        <v>0</v>
      </c>
      <c r="AB82" s="236">
        <v>0</v>
      </c>
      <c r="AC82" s="236">
        <v>0</v>
      </c>
      <c r="AD82" s="236">
        <v>0</v>
      </c>
      <c r="AE82" s="236">
        <v>0</v>
      </c>
      <c r="AF82" s="236">
        <v>0</v>
      </c>
      <c r="AG82" s="236">
        <v>0</v>
      </c>
      <c r="AH82" s="236">
        <v>0</v>
      </c>
      <c r="AI82" s="236">
        <v>0</v>
      </c>
      <c r="AJ82" s="236">
        <v>0</v>
      </c>
      <c r="AK82" s="236">
        <v>0</v>
      </c>
      <c r="AL82" s="236">
        <v>0</v>
      </c>
      <c r="AM82" s="236">
        <v>0</v>
      </c>
      <c r="AN82" s="236">
        <v>0</v>
      </c>
      <c r="AO82" s="236">
        <v>0</v>
      </c>
      <c r="AP82" s="236">
        <v>0</v>
      </c>
      <c r="AQ82" s="236">
        <v>0</v>
      </c>
      <c r="AR82" s="236">
        <v>0</v>
      </c>
      <c r="AS82" s="236">
        <v>0</v>
      </c>
      <c r="AT82" s="236">
        <v>0</v>
      </c>
      <c r="AU82" s="236">
        <v>0</v>
      </c>
      <c r="AV82" s="236">
        <v>0</v>
      </c>
      <c r="AW82" s="236">
        <v>0</v>
      </c>
      <c r="AX82" s="236">
        <v>0</v>
      </c>
      <c r="AY82" s="236">
        <v>0</v>
      </c>
      <c r="AZ82" s="236">
        <v>0</v>
      </c>
      <c r="BA82" s="236">
        <v>0</v>
      </c>
      <c r="BB82" s="236">
        <v>0</v>
      </c>
      <c r="BC82" s="236">
        <v>0</v>
      </c>
      <c r="BD82" s="236">
        <v>0</v>
      </c>
      <c r="BE82" s="236">
        <v>0</v>
      </c>
      <c r="BF82" s="236">
        <v>0</v>
      </c>
      <c r="BG82" s="236">
        <v>0</v>
      </c>
      <c r="BH82" s="236">
        <v>0</v>
      </c>
      <c r="BI82" s="236">
        <v>0</v>
      </c>
      <c r="BJ82" s="236">
        <v>0</v>
      </c>
      <c r="BK82" s="236">
        <v>0</v>
      </c>
      <c r="BL82" s="236">
        <v>0</v>
      </c>
      <c r="BM82" s="236">
        <v>0</v>
      </c>
      <c r="BN82" s="236">
        <v>0</v>
      </c>
      <c r="BO82" s="236">
        <v>0</v>
      </c>
      <c r="BP82" s="236">
        <v>0</v>
      </c>
      <c r="BQ82" s="236">
        <v>0</v>
      </c>
      <c r="BR82" s="236">
        <v>0</v>
      </c>
      <c r="BS82" s="236">
        <v>0</v>
      </c>
      <c r="BT82" s="236">
        <v>0</v>
      </c>
      <c r="BU82" s="236">
        <v>0</v>
      </c>
      <c r="BV82" s="236">
        <v>0</v>
      </c>
      <c r="BW82" s="236">
        <v>0</v>
      </c>
      <c r="BX82" s="236">
        <v>0</v>
      </c>
      <c r="BY82" s="236">
        <v>0</v>
      </c>
      <c r="BZ82" s="236">
        <v>0</v>
      </c>
      <c r="CA82" s="236">
        <v>0</v>
      </c>
      <c r="CB82" s="236">
        <v>0</v>
      </c>
      <c r="CC82" s="236">
        <v>0</v>
      </c>
      <c r="CD82" s="236">
        <v>0</v>
      </c>
      <c r="CE82" s="236">
        <v>0</v>
      </c>
      <c r="CF82" s="236">
        <v>0</v>
      </c>
      <c r="CG82" s="236">
        <v>0</v>
      </c>
      <c r="CH82" s="236">
        <v>0</v>
      </c>
      <c r="CI82" s="236">
        <v>0</v>
      </c>
      <c r="CJ82" s="236">
        <v>0</v>
      </c>
      <c r="CK82" s="236">
        <v>0</v>
      </c>
      <c r="CL82" s="236">
        <v>0</v>
      </c>
      <c r="CM82" s="236">
        <v>0</v>
      </c>
      <c r="CN82" s="236">
        <v>0</v>
      </c>
      <c r="CO82" s="236">
        <v>0</v>
      </c>
      <c r="CP82" s="236">
        <v>0</v>
      </c>
      <c r="CQ82" s="236">
        <v>0</v>
      </c>
      <c r="CR82" s="236">
        <v>0</v>
      </c>
      <c r="CS82" s="236">
        <v>0</v>
      </c>
      <c r="CT82" s="236">
        <v>0</v>
      </c>
      <c r="CU82" s="236">
        <v>0</v>
      </c>
      <c r="CV82" s="236">
        <v>0</v>
      </c>
      <c r="CW82" s="236">
        <v>0</v>
      </c>
      <c r="CX82" s="236">
        <v>0</v>
      </c>
      <c r="CY82" s="236">
        <v>0</v>
      </c>
      <c r="CZ82" s="236">
        <v>0</v>
      </c>
      <c r="DA82" s="236">
        <v>0</v>
      </c>
    </row>
    <row r="83" spans="1:105" s="250" customFormat="1">
      <c r="A83" s="249" t="s">
        <v>1553</v>
      </c>
      <c r="B83" s="250">
        <v>0</v>
      </c>
      <c r="C83" s="250">
        <v>0</v>
      </c>
      <c r="D83" s="250">
        <v>0</v>
      </c>
      <c r="E83" s="250">
        <v>0</v>
      </c>
      <c r="F83" s="250">
        <v>0</v>
      </c>
      <c r="G83" s="250">
        <v>0</v>
      </c>
      <c r="H83" s="250">
        <v>0</v>
      </c>
      <c r="I83" s="250">
        <v>0</v>
      </c>
      <c r="J83" s="250">
        <v>0</v>
      </c>
      <c r="K83" s="250">
        <v>0</v>
      </c>
      <c r="L83" s="250">
        <v>0</v>
      </c>
      <c r="M83" s="250">
        <v>0</v>
      </c>
      <c r="N83" s="250">
        <v>0</v>
      </c>
      <c r="O83" s="250">
        <v>0</v>
      </c>
      <c r="P83" s="250">
        <v>0</v>
      </c>
      <c r="Q83" s="250">
        <v>0</v>
      </c>
      <c r="R83" s="250">
        <v>0</v>
      </c>
      <c r="S83" s="250">
        <v>0</v>
      </c>
      <c r="T83" s="250">
        <v>0</v>
      </c>
      <c r="U83" s="250">
        <v>0</v>
      </c>
      <c r="V83" s="250">
        <v>0</v>
      </c>
      <c r="W83" s="250">
        <v>0</v>
      </c>
      <c r="X83" s="250">
        <v>0</v>
      </c>
      <c r="Y83" s="250">
        <v>0</v>
      </c>
      <c r="Z83" s="250">
        <v>0</v>
      </c>
      <c r="AA83" s="250">
        <v>0</v>
      </c>
      <c r="AB83" s="250">
        <v>0.06</v>
      </c>
      <c r="AC83" s="250">
        <v>0.06</v>
      </c>
      <c r="AD83" s="250">
        <v>0.06</v>
      </c>
      <c r="AE83" s="250">
        <v>0.06</v>
      </c>
      <c r="AF83" s="250">
        <v>0.06</v>
      </c>
      <c r="AG83" s="250">
        <v>0.06</v>
      </c>
      <c r="AH83" s="250">
        <v>0.06</v>
      </c>
      <c r="AI83" s="250">
        <v>0.06</v>
      </c>
      <c r="AJ83" s="250">
        <v>0.06</v>
      </c>
      <c r="AK83" s="250">
        <v>0.06</v>
      </c>
      <c r="AL83" s="250">
        <v>0.06</v>
      </c>
      <c r="AM83" s="250">
        <v>0.06</v>
      </c>
      <c r="AN83" s="250">
        <v>0.06</v>
      </c>
      <c r="AO83" s="250">
        <v>0.06</v>
      </c>
      <c r="AP83" s="250">
        <v>0.06</v>
      </c>
      <c r="AQ83" s="250">
        <v>0.06</v>
      </c>
      <c r="AR83" s="250">
        <v>0.06</v>
      </c>
      <c r="AS83" s="250">
        <v>0.06</v>
      </c>
      <c r="AT83" s="250">
        <v>0.06</v>
      </c>
      <c r="AU83" s="250">
        <v>0.06</v>
      </c>
      <c r="AV83" s="250">
        <v>0.06</v>
      </c>
      <c r="AW83" s="250">
        <v>0.06</v>
      </c>
      <c r="AX83" s="250">
        <v>0.06</v>
      </c>
      <c r="AY83" s="250">
        <v>0.06</v>
      </c>
      <c r="AZ83" s="250">
        <v>0.06</v>
      </c>
      <c r="BA83" s="250">
        <v>0.06</v>
      </c>
      <c r="BB83" s="250">
        <v>0.06</v>
      </c>
      <c r="BC83" s="250">
        <v>0.06</v>
      </c>
      <c r="BD83" s="250">
        <v>0.06</v>
      </c>
      <c r="BE83" s="250">
        <v>0.06</v>
      </c>
      <c r="BF83" s="250">
        <v>0.06</v>
      </c>
      <c r="BG83" s="250">
        <v>0.06</v>
      </c>
      <c r="BH83" s="250">
        <v>0.06</v>
      </c>
      <c r="BI83" s="250">
        <v>0.06</v>
      </c>
      <c r="BJ83" s="250">
        <v>0.06</v>
      </c>
      <c r="BK83" s="250">
        <v>0.06</v>
      </c>
      <c r="BL83" s="250">
        <v>0.06</v>
      </c>
      <c r="BM83" s="250">
        <v>0.06</v>
      </c>
      <c r="BN83" s="250">
        <v>0.06</v>
      </c>
      <c r="BO83" s="250">
        <v>0.06</v>
      </c>
      <c r="BP83" s="250">
        <v>0.06</v>
      </c>
      <c r="BQ83" s="250">
        <v>0.06</v>
      </c>
      <c r="BR83" s="250">
        <v>0.06</v>
      </c>
      <c r="BS83" s="250">
        <v>0.06</v>
      </c>
      <c r="BT83" s="250">
        <v>0.06</v>
      </c>
      <c r="BU83" s="250">
        <v>0.06</v>
      </c>
      <c r="BV83" s="250">
        <v>0.06</v>
      </c>
      <c r="BW83" s="250">
        <v>0.06</v>
      </c>
      <c r="BX83" s="250">
        <v>0.06</v>
      </c>
      <c r="BY83" s="250">
        <v>0.06</v>
      </c>
      <c r="BZ83" s="250">
        <v>0.06</v>
      </c>
      <c r="CA83" s="250">
        <v>0.06</v>
      </c>
      <c r="CB83" s="250">
        <v>0.06</v>
      </c>
      <c r="CC83" s="250">
        <v>0.06</v>
      </c>
      <c r="CD83" s="250">
        <v>0.06</v>
      </c>
      <c r="CE83" s="250">
        <v>0.06</v>
      </c>
      <c r="CF83" s="250">
        <v>0.06</v>
      </c>
      <c r="CG83" s="250">
        <v>0.06</v>
      </c>
      <c r="CH83" s="250">
        <v>0.06</v>
      </c>
      <c r="CI83" s="250">
        <v>0.06</v>
      </c>
      <c r="CJ83" s="250">
        <v>0.06</v>
      </c>
      <c r="CK83" s="250">
        <v>0.06</v>
      </c>
      <c r="CL83" s="250">
        <v>0.06</v>
      </c>
      <c r="CM83" s="250">
        <v>0.06</v>
      </c>
      <c r="CN83" s="250">
        <v>0.06</v>
      </c>
      <c r="CO83" s="250">
        <v>0.06</v>
      </c>
      <c r="CP83" s="250">
        <v>0.06</v>
      </c>
      <c r="CQ83" s="250">
        <v>0.06</v>
      </c>
      <c r="CR83" s="250">
        <v>0.06</v>
      </c>
      <c r="CS83" s="250">
        <v>0.06</v>
      </c>
      <c r="CT83" s="250">
        <v>0.06</v>
      </c>
      <c r="CU83" s="250">
        <v>0.06</v>
      </c>
      <c r="CV83" s="250">
        <v>0.06</v>
      </c>
      <c r="CW83" s="250">
        <v>0.06</v>
      </c>
      <c r="CX83" s="250">
        <v>0.06</v>
      </c>
      <c r="CY83" s="250">
        <v>0.06</v>
      </c>
      <c r="CZ83" s="250">
        <v>0.06</v>
      </c>
      <c r="DA83" s="250">
        <v>0.06</v>
      </c>
    </row>
    <row r="84" spans="1:105">
      <c r="A84" s="251" t="s">
        <v>1745</v>
      </c>
      <c r="B84" s="252">
        <v>0</v>
      </c>
      <c r="C84" s="252">
        <v>0</v>
      </c>
      <c r="D84" s="252">
        <v>0</v>
      </c>
      <c r="E84" s="252">
        <v>0</v>
      </c>
      <c r="F84" s="252">
        <v>0</v>
      </c>
      <c r="G84" s="252">
        <v>0</v>
      </c>
      <c r="H84" s="252">
        <v>0</v>
      </c>
      <c r="I84" s="252">
        <v>0</v>
      </c>
      <c r="J84" s="252">
        <v>0</v>
      </c>
      <c r="K84" s="252">
        <v>0</v>
      </c>
      <c r="L84" s="252">
        <v>0</v>
      </c>
      <c r="M84" s="252">
        <v>0</v>
      </c>
      <c r="N84" s="252">
        <v>0</v>
      </c>
      <c r="O84" s="252">
        <v>0</v>
      </c>
      <c r="P84" s="252">
        <v>0</v>
      </c>
      <c r="Q84" s="252">
        <v>0</v>
      </c>
      <c r="R84" s="252">
        <v>0</v>
      </c>
      <c r="S84" s="252">
        <v>0</v>
      </c>
      <c r="T84" s="252">
        <v>0</v>
      </c>
      <c r="U84" s="252">
        <v>0</v>
      </c>
      <c r="V84" s="252">
        <v>0</v>
      </c>
      <c r="W84" s="252">
        <v>0</v>
      </c>
      <c r="X84" s="252">
        <v>0</v>
      </c>
      <c r="Y84" s="252">
        <v>0</v>
      </c>
      <c r="Z84" s="252">
        <v>0</v>
      </c>
      <c r="AA84" s="252">
        <v>0</v>
      </c>
      <c r="AB84" s="252">
        <v>0</v>
      </c>
      <c r="AC84" s="252">
        <v>0</v>
      </c>
      <c r="AD84" s="252">
        <v>0</v>
      </c>
      <c r="AE84" s="252">
        <v>0</v>
      </c>
      <c r="AF84" s="252">
        <v>0</v>
      </c>
      <c r="AG84" s="252">
        <v>0</v>
      </c>
      <c r="AH84" s="252">
        <v>0</v>
      </c>
      <c r="AI84" s="252">
        <v>0</v>
      </c>
      <c r="AJ84" s="252">
        <v>0</v>
      </c>
      <c r="AK84" s="252">
        <v>0</v>
      </c>
      <c r="AL84" s="252">
        <v>0</v>
      </c>
      <c r="AM84" s="252">
        <v>0</v>
      </c>
      <c r="AN84" s="252">
        <v>0</v>
      </c>
      <c r="AO84" s="252">
        <v>0</v>
      </c>
      <c r="AP84" s="252">
        <v>0</v>
      </c>
      <c r="AQ84" s="252">
        <v>0</v>
      </c>
      <c r="AR84" s="252">
        <v>0</v>
      </c>
      <c r="AS84" s="252">
        <v>0</v>
      </c>
      <c r="AT84" s="252">
        <v>0</v>
      </c>
      <c r="AU84" s="252">
        <v>0</v>
      </c>
      <c r="AV84" s="252">
        <v>0</v>
      </c>
      <c r="AW84" s="252">
        <v>0</v>
      </c>
      <c r="AX84" s="252">
        <v>0</v>
      </c>
      <c r="AY84" s="252">
        <v>0</v>
      </c>
      <c r="AZ84" s="252">
        <v>0</v>
      </c>
      <c r="BA84" s="252">
        <v>0</v>
      </c>
      <c r="BB84" s="252">
        <v>0</v>
      </c>
      <c r="BC84" s="252">
        <v>0</v>
      </c>
      <c r="BD84" s="252">
        <v>0</v>
      </c>
      <c r="BE84" s="252">
        <v>0</v>
      </c>
      <c r="BF84" s="252">
        <v>0</v>
      </c>
      <c r="BG84" s="252">
        <v>0</v>
      </c>
      <c r="BH84" s="252">
        <v>0</v>
      </c>
      <c r="BI84" s="252">
        <v>0</v>
      </c>
      <c r="BJ84" s="252">
        <v>0</v>
      </c>
      <c r="BK84" s="252">
        <v>0</v>
      </c>
      <c r="BL84" s="252">
        <v>0</v>
      </c>
      <c r="BM84" s="252">
        <v>0</v>
      </c>
      <c r="BN84" s="252">
        <v>0</v>
      </c>
      <c r="BO84" s="252">
        <v>0</v>
      </c>
      <c r="BP84" s="252">
        <v>0</v>
      </c>
      <c r="BQ84" s="252">
        <v>0</v>
      </c>
      <c r="BR84" s="252">
        <v>0</v>
      </c>
      <c r="BS84" s="252">
        <v>0</v>
      </c>
      <c r="BT84" s="252">
        <v>0</v>
      </c>
      <c r="BU84" s="252">
        <v>0</v>
      </c>
      <c r="BV84" s="252">
        <v>0</v>
      </c>
      <c r="BW84" s="252">
        <v>0</v>
      </c>
      <c r="BX84" s="252">
        <v>0</v>
      </c>
      <c r="BY84" s="252">
        <v>0</v>
      </c>
      <c r="BZ84" s="252">
        <v>0</v>
      </c>
      <c r="CA84" s="252">
        <v>0</v>
      </c>
      <c r="CB84" s="252">
        <v>0</v>
      </c>
      <c r="CC84" s="252">
        <v>0</v>
      </c>
      <c r="CD84" s="252">
        <v>0</v>
      </c>
      <c r="CE84" s="252">
        <v>0</v>
      </c>
      <c r="CF84" s="252">
        <v>0</v>
      </c>
      <c r="CG84" s="252">
        <v>0</v>
      </c>
      <c r="CH84" s="252">
        <v>0</v>
      </c>
      <c r="CI84" s="252">
        <v>0</v>
      </c>
      <c r="CJ84" s="252">
        <v>0</v>
      </c>
      <c r="CK84" s="252">
        <v>0</v>
      </c>
      <c r="CL84" s="252">
        <v>0</v>
      </c>
      <c r="CM84" s="252">
        <v>0</v>
      </c>
      <c r="CN84" s="252">
        <v>0</v>
      </c>
      <c r="CO84" s="252">
        <v>0</v>
      </c>
      <c r="CP84" s="252">
        <v>0</v>
      </c>
      <c r="CQ84" s="252">
        <v>0</v>
      </c>
      <c r="CR84" s="252">
        <v>0</v>
      </c>
      <c r="CS84" s="252">
        <v>0</v>
      </c>
      <c r="CT84" s="252">
        <v>0</v>
      </c>
      <c r="CU84" s="252">
        <v>0</v>
      </c>
      <c r="CV84" s="252">
        <v>0</v>
      </c>
      <c r="CW84" s="252">
        <v>0</v>
      </c>
      <c r="CX84" s="252">
        <v>0</v>
      </c>
      <c r="CY84" s="252">
        <v>0</v>
      </c>
      <c r="CZ84" s="252">
        <v>0</v>
      </c>
      <c r="DA84" s="252">
        <v>0</v>
      </c>
    </row>
    <row r="86" spans="1:105">
      <c r="A86" s="245" t="s">
        <v>1746</v>
      </c>
    </row>
    <row r="87" spans="1:105">
      <c r="A87" s="242" t="s">
        <v>1747</v>
      </c>
      <c r="B87" s="236">
        <v>0</v>
      </c>
      <c r="C87" s="236">
        <v>0</v>
      </c>
      <c r="D87" s="236">
        <v>0</v>
      </c>
      <c r="E87" s="236">
        <v>0</v>
      </c>
      <c r="F87" s="236">
        <v>0</v>
      </c>
      <c r="G87" s="236">
        <v>0</v>
      </c>
      <c r="H87" s="236">
        <v>0</v>
      </c>
      <c r="I87" s="236">
        <v>0</v>
      </c>
      <c r="J87" s="236">
        <v>0</v>
      </c>
      <c r="K87" s="236">
        <v>0</v>
      </c>
      <c r="L87" s="236">
        <v>0</v>
      </c>
      <c r="M87" s="236">
        <v>0</v>
      </c>
      <c r="N87" s="236">
        <v>0</v>
      </c>
      <c r="O87" s="236">
        <v>0</v>
      </c>
      <c r="P87" s="236">
        <v>0</v>
      </c>
      <c r="Q87" s="236">
        <v>0</v>
      </c>
      <c r="R87" s="236">
        <v>0</v>
      </c>
      <c r="S87" s="236">
        <v>0</v>
      </c>
      <c r="T87" s="236">
        <v>0</v>
      </c>
      <c r="U87" s="236">
        <v>0</v>
      </c>
      <c r="V87" s="236">
        <v>0</v>
      </c>
      <c r="W87" s="236">
        <v>0</v>
      </c>
      <c r="X87" s="236">
        <v>0</v>
      </c>
      <c r="Y87" s="236">
        <v>0</v>
      </c>
      <c r="Z87" s="236">
        <v>0</v>
      </c>
      <c r="AA87" s="236">
        <v>0</v>
      </c>
      <c r="AB87" s="236">
        <v>0</v>
      </c>
      <c r="AC87" s="236">
        <v>0</v>
      </c>
      <c r="AD87" s="236">
        <v>0</v>
      </c>
      <c r="AE87" s="236">
        <v>0</v>
      </c>
      <c r="AF87" s="236">
        <v>0</v>
      </c>
      <c r="AG87" s="236">
        <v>0</v>
      </c>
      <c r="AH87" s="236">
        <v>0</v>
      </c>
      <c r="AI87" s="236">
        <v>0</v>
      </c>
      <c r="AJ87" s="236">
        <v>0</v>
      </c>
      <c r="AK87" s="236">
        <v>0</v>
      </c>
      <c r="AL87" s="236">
        <v>0</v>
      </c>
      <c r="AM87" s="236">
        <v>0</v>
      </c>
      <c r="AN87" s="236">
        <v>0</v>
      </c>
      <c r="AO87" s="236">
        <v>44732.825799337501</v>
      </c>
      <c r="AP87" s="236">
        <v>44732.825799337501</v>
      </c>
      <c r="AQ87" s="236">
        <v>44732.825799337501</v>
      </c>
      <c r="AR87" s="236">
        <v>44732.825799337501</v>
      </c>
      <c r="AS87" s="236">
        <v>44732.825799337501</v>
      </c>
      <c r="AT87" s="236">
        <v>44732.825799337501</v>
      </c>
      <c r="AU87" s="236">
        <v>44732.825799337501</v>
      </c>
      <c r="AV87" s="236">
        <v>44732.825799337501</v>
      </c>
      <c r="AW87" s="236">
        <v>44732.825799337501</v>
      </c>
      <c r="AX87" s="236">
        <v>44732.825799337501</v>
      </c>
      <c r="AY87" s="236">
        <v>44732.825799337501</v>
      </c>
      <c r="AZ87" s="236">
        <v>44732.825799337501</v>
      </c>
      <c r="BA87" s="236">
        <v>536793.90959204896</v>
      </c>
      <c r="BB87" s="236">
        <v>121394.717089849</v>
      </c>
      <c r="BC87" s="236">
        <v>121394.717089849</v>
      </c>
      <c r="BD87" s="236">
        <v>121394.717089849</v>
      </c>
      <c r="BE87" s="236">
        <v>121394.717089849</v>
      </c>
      <c r="BF87" s="236">
        <v>121394.717089849</v>
      </c>
      <c r="BG87" s="236">
        <v>121394.717089849</v>
      </c>
      <c r="BH87" s="236">
        <v>121394.717089849</v>
      </c>
      <c r="BI87" s="236">
        <v>121394.717089849</v>
      </c>
      <c r="BJ87" s="236">
        <v>121394.717089849</v>
      </c>
      <c r="BK87" s="236">
        <v>121394.717089849</v>
      </c>
      <c r="BL87" s="236">
        <v>121394.717089849</v>
      </c>
      <c r="BM87" s="236">
        <v>121394.717089849</v>
      </c>
      <c r="BN87" s="236">
        <v>1456736.6050781901</v>
      </c>
      <c r="BO87" s="236">
        <v>185043.875668197</v>
      </c>
      <c r="BP87" s="236">
        <v>185043.875668197</v>
      </c>
      <c r="BQ87" s="236">
        <v>185043.875668197</v>
      </c>
      <c r="BR87" s="236">
        <v>185043.875668197</v>
      </c>
      <c r="BS87" s="236">
        <v>185043.875668197</v>
      </c>
      <c r="BT87" s="236">
        <v>185043.875668197</v>
      </c>
      <c r="BU87" s="236">
        <v>185043.875668197</v>
      </c>
      <c r="BV87" s="236">
        <v>185043.875668197</v>
      </c>
      <c r="BW87" s="236">
        <v>185043.875668197</v>
      </c>
      <c r="BX87" s="236">
        <v>185043.875668197</v>
      </c>
      <c r="BY87" s="236">
        <v>185043.875668197</v>
      </c>
      <c r="BZ87" s="236">
        <v>185043.875668197</v>
      </c>
      <c r="CA87" s="236">
        <v>2220526.5080183698</v>
      </c>
      <c r="CB87" s="236">
        <v>248362.72223381401</v>
      </c>
      <c r="CC87" s="236">
        <v>248362.72223381401</v>
      </c>
      <c r="CD87" s="236">
        <v>248362.72223381401</v>
      </c>
      <c r="CE87" s="236">
        <v>248362.72223381401</v>
      </c>
      <c r="CF87" s="236">
        <v>248362.72223381401</v>
      </c>
      <c r="CG87" s="236">
        <v>248362.72223381401</v>
      </c>
      <c r="CH87" s="236">
        <v>248362.72223381401</v>
      </c>
      <c r="CI87" s="236">
        <v>248362.72223381401</v>
      </c>
      <c r="CJ87" s="236">
        <v>248362.72223381401</v>
      </c>
      <c r="CK87" s="236">
        <v>248362.72223381401</v>
      </c>
      <c r="CL87" s="236">
        <v>248362.72223381401</v>
      </c>
      <c r="CM87" s="236">
        <v>248362.72223381401</v>
      </c>
      <c r="CN87" s="236">
        <v>2980352.66680576</v>
      </c>
      <c r="CO87" s="236">
        <v>329251.08094029402</v>
      </c>
      <c r="CP87" s="236">
        <v>329251.08094029402</v>
      </c>
      <c r="CQ87" s="236">
        <v>329251.08094029402</v>
      </c>
      <c r="CR87" s="236">
        <v>329251.08094029402</v>
      </c>
      <c r="CS87" s="236">
        <v>329251.08094029402</v>
      </c>
      <c r="CT87" s="236">
        <v>329251.08094029402</v>
      </c>
      <c r="CU87" s="236">
        <v>329251.08094029402</v>
      </c>
      <c r="CV87" s="236">
        <v>329251.08094029402</v>
      </c>
      <c r="CW87" s="236">
        <v>329251.08094029402</v>
      </c>
      <c r="CX87" s="236">
        <v>329251.08094029402</v>
      </c>
      <c r="CY87" s="236">
        <v>329251.08094029402</v>
      </c>
      <c r="CZ87" s="236">
        <v>329251.08094029402</v>
      </c>
      <c r="DA87" s="236">
        <v>3951012.9712835299</v>
      </c>
    </row>
    <row r="88" spans="1:105">
      <c r="A88" s="242" t="s">
        <v>1748</v>
      </c>
      <c r="B88" s="236">
        <v>0</v>
      </c>
      <c r="C88" s="236">
        <v>0</v>
      </c>
      <c r="D88" s="236">
        <v>0</v>
      </c>
      <c r="E88" s="236">
        <v>0</v>
      </c>
      <c r="F88" s="236">
        <v>0</v>
      </c>
      <c r="G88" s="236">
        <v>0</v>
      </c>
      <c r="H88" s="236">
        <v>0</v>
      </c>
      <c r="I88" s="236">
        <v>0</v>
      </c>
      <c r="J88" s="236">
        <v>0</v>
      </c>
      <c r="K88" s="236">
        <v>0</v>
      </c>
      <c r="L88" s="236">
        <v>0</v>
      </c>
      <c r="M88" s="236">
        <v>0</v>
      </c>
      <c r="N88" s="236">
        <v>0</v>
      </c>
      <c r="O88" s="236">
        <v>0</v>
      </c>
      <c r="P88" s="236">
        <v>0</v>
      </c>
      <c r="Q88" s="236">
        <v>0</v>
      </c>
      <c r="R88" s="236">
        <v>0</v>
      </c>
      <c r="S88" s="236">
        <v>0</v>
      </c>
      <c r="T88" s="236">
        <v>0</v>
      </c>
      <c r="U88" s="236">
        <v>0</v>
      </c>
      <c r="V88" s="236">
        <v>0</v>
      </c>
      <c r="W88" s="236">
        <v>0</v>
      </c>
      <c r="X88" s="236">
        <v>0</v>
      </c>
      <c r="Y88" s="236">
        <v>0</v>
      </c>
      <c r="Z88" s="236">
        <v>0</v>
      </c>
      <c r="AA88" s="236">
        <v>0</v>
      </c>
      <c r="AB88" s="236">
        <v>0</v>
      </c>
      <c r="AC88" s="236">
        <v>0</v>
      </c>
      <c r="AD88" s="236">
        <v>0</v>
      </c>
      <c r="AE88" s="236">
        <v>0</v>
      </c>
      <c r="AF88" s="236">
        <v>0</v>
      </c>
      <c r="AG88" s="236">
        <v>0</v>
      </c>
      <c r="AH88" s="236">
        <v>0</v>
      </c>
      <c r="AI88" s="236">
        <v>0</v>
      </c>
      <c r="AJ88" s="236">
        <v>0</v>
      </c>
      <c r="AK88" s="236">
        <v>0</v>
      </c>
      <c r="AL88" s="236">
        <v>0</v>
      </c>
      <c r="AM88" s="236">
        <v>0</v>
      </c>
      <c r="AN88" s="236">
        <v>0</v>
      </c>
      <c r="AO88" s="236">
        <v>0</v>
      </c>
      <c r="AP88" s="236">
        <v>0</v>
      </c>
      <c r="AQ88" s="236">
        <v>0</v>
      </c>
      <c r="AR88" s="236">
        <v>0</v>
      </c>
      <c r="AS88" s="236">
        <v>0</v>
      </c>
      <c r="AT88" s="236">
        <v>0</v>
      </c>
      <c r="AU88" s="236">
        <v>0</v>
      </c>
      <c r="AV88" s="236">
        <v>0</v>
      </c>
      <c r="AW88" s="236">
        <v>0</v>
      </c>
      <c r="AX88" s="236">
        <v>0</v>
      </c>
      <c r="AY88" s="236">
        <v>0</v>
      </c>
      <c r="AZ88" s="236">
        <v>0</v>
      </c>
      <c r="BA88" s="236">
        <v>0</v>
      </c>
      <c r="BB88" s="236">
        <v>0</v>
      </c>
      <c r="BC88" s="236">
        <v>0</v>
      </c>
      <c r="BD88" s="236">
        <v>0</v>
      </c>
      <c r="BE88" s="236">
        <v>0</v>
      </c>
      <c r="BF88" s="236">
        <v>0</v>
      </c>
      <c r="BG88" s="236">
        <v>0</v>
      </c>
      <c r="BH88" s="236">
        <v>0</v>
      </c>
      <c r="BI88" s="236">
        <v>0</v>
      </c>
      <c r="BJ88" s="236">
        <v>0</v>
      </c>
      <c r="BK88" s="236">
        <v>0</v>
      </c>
      <c r="BL88" s="236">
        <v>0</v>
      </c>
      <c r="BM88" s="236">
        <v>0</v>
      </c>
      <c r="BN88" s="236">
        <v>0</v>
      </c>
      <c r="BO88" s="236">
        <v>0</v>
      </c>
      <c r="BP88" s="236">
        <v>0</v>
      </c>
      <c r="BQ88" s="236">
        <v>0</v>
      </c>
      <c r="BR88" s="236">
        <v>0</v>
      </c>
      <c r="BS88" s="236">
        <v>0</v>
      </c>
      <c r="BT88" s="236">
        <v>0</v>
      </c>
      <c r="BU88" s="236">
        <v>0</v>
      </c>
      <c r="BV88" s="236">
        <v>0</v>
      </c>
      <c r="BW88" s="236">
        <v>0</v>
      </c>
      <c r="BX88" s="236">
        <v>0</v>
      </c>
      <c r="BY88" s="236">
        <v>0</v>
      </c>
      <c r="BZ88" s="236">
        <v>0</v>
      </c>
      <c r="CA88" s="236">
        <v>0</v>
      </c>
      <c r="CB88" s="236">
        <v>0</v>
      </c>
      <c r="CC88" s="236">
        <v>0</v>
      </c>
      <c r="CD88" s="236">
        <v>0</v>
      </c>
      <c r="CE88" s="236">
        <v>0</v>
      </c>
      <c r="CF88" s="236">
        <v>0</v>
      </c>
      <c r="CG88" s="236">
        <v>0</v>
      </c>
      <c r="CH88" s="236">
        <v>0</v>
      </c>
      <c r="CI88" s="236">
        <v>0</v>
      </c>
      <c r="CJ88" s="236">
        <v>0</v>
      </c>
      <c r="CK88" s="236">
        <v>0</v>
      </c>
      <c r="CL88" s="236">
        <v>0</v>
      </c>
      <c r="CM88" s="236">
        <v>0</v>
      </c>
      <c r="CN88" s="236">
        <v>0</v>
      </c>
      <c r="CO88" s="236">
        <v>0</v>
      </c>
      <c r="CP88" s="236">
        <v>0</v>
      </c>
      <c r="CQ88" s="236">
        <v>0</v>
      </c>
      <c r="CR88" s="236">
        <v>0</v>
      </c>
      <c r="CS88" s="236">
        <v>0</v>
      </c>
      <c r="CT88" s="236">
        <v>0</v>
      </c>
      <c r="CU88" s="236">
        <v>0</v>
      </c>
      <c r="CV88" s="236">
        <v>0</v>
      </c>
      <c r="CW88" s="236">
        <v>0</v>
      </c>
      <c r="CX88" s="236">
        <v>0</v>
      </c>
      <c r="CY88" s="236">
        <v>0</v>
      </c>
      <c r="CZ88" s="236">
        <v>0</v>
      </c>
      <c r="DA88" s="236">
        <v>0</v>
      </c>
    </row>
    <row r="89" spans="1:105">
      <c r="A89" s="242" t="s">
        <v>1749</v>
      </c>
      <c r="B89" s="236">
        <v>0</v>
      </c>
      <c r="C89" s="236">
        <v>0</v>
      </c>
      <c r="D89" s="236">
        <v>0</v>
      </c>
      <c r="E89" s="236">
        <v>0</v>
      </c>
      <c r="F89" s="236">
        <v>0</v>
      </c>
      <c r="G89" s="236">
        <v>0</v>
      </c>
      <c r="H89" s="236">
        <v>0</v>
      </c>
      <c r="I89" s="236">
        <v>0</v>
      </c>
      <c r="J89" s="236">
        <v>0</v>
      </c>
      <c r="K89" s="236">
        <v>0</v>
      </c>
      <c r="L89" s="236">
        <v>0</v>
      </c>
      <c r="M89" s="236">
        <v>0</v>
      </c>
      <c r="N89" s="236">
        <v>0</v>
      </c>
      <c r="O89" s="236">
        <v>0</v>
      </c>
      <c r="P89" s="236">
        <v>0</v>
      </c>
      <c r="Q89" s="236">
        <v>0</v>
      </c>
      <c r="R89" s="236">
        <v>0</v>
      </c>
      <c r="S89" s="236">
        <v>0</v>
      </c>
      <c r="T89" s="236">
        <v>0</v>
      </c>
      <c r="U89" s="236">
        <v>0</v>
      </c>
      <c r="V89" s="236">
        <v>0</v>
      </c>
      <c r="W89" s="236">
        <v>0</v>
      </c>
      <c r="X89" s="236">
        <v>0</v>
      </c>
      <c r="Y89" s="236">
        <v>0</v>
      </c>
      <c r="Z89" s="236">
        <v>0</v>
      </c>
      <c r="AA89" s="236">
        <v>0</v>
      </c>
      <c r="AB89" s="236">
        <v>0</v>
      </c>
      <c r="AC89" s="236">
        <v>0</v>
      </c>
      <c r="AD89" s="236">
        <v>0</v>
      </c>
      <c r="AE89" s="236">
        <v>0</v>
      </c>
      <c r="AF89" s="236">
        <v>0</v>
      </c>
      <c r="AG89" s="236">
        <v>0</v>
      </c>
      <c r="AH89" s="236">
        <v>0</v>
      </c>
      <c r="AI89" s="236">
        <v>0</v>
      </c>
      <c r="AJ89" s="236">
        <v>0</v>
      </c>
      <c r="AK89" s="236">
        <v>0</v>
      </c>
      <c r="AL89" s="236">
        <v>0</v>
      </c>
      <c r="AM89" s="236">
        <v>0</v>
      </c>
      <c r="AN89" s="236">
        <v>0</v>
      </c>
      <c r="AO89" s="236">
        <v>313123.51812499901</v>
      </c>
      <c r="AP89" s="236">
        <v>313123.51812499901</v>
      </c>
      <c r="AQ89" s="236">
        <v>313123.51812499901</v>
      </c>
      <c r="AR89" s="236">
        <v>313123.51812499901</v>
      </c>
      <c r="AS89" s="236">
        <v>313123.51812499901</v>
      </c>
      <c r="AT89" s="236">
        <v>313123.51812499901</v>
      </c>
      <c r="AU89" s="236">
        <v>313123.51812499901</v>
      </c>
      <c r="AV89" s="236">
        <v>313123.51812499901</v>
      </c>
      <c r="AW89" s="236">
        <v>313123.51812499901</v>
      </c>
      <c r="AX89" s="236">
        <v>313123.51812499901</v>
      </c>
      <c r="AY89" s="236">
        <v>313123.51812499901</v>
      </c>
      <c r="AZ89" s="236">
        <v>313123.51812499901</v>
      </c>
      <c r="BA89" s="236">
        <v>3757482.21749999</v>
      </c>
      <c r="BB89" s="236">
        <v>312969.11312499997</v>
      </c>
      <c r="BC89" s="236">
        <v>312969.11312499997</v>
      </c>
      <c r="BD89" s="236">
        <v>312969.11312499997</v>
      </c>
      <c r="BE89" s="236">
        <v>312969.11312499997</v>
      </c>
      <c r="BF89" s="236">
        <v>312969.11312499997</v>
      </c>
      <c r="BG89" s="236">
        <v>312969.11312499997</v>
      </c>
      <c r="BH89" s="236">
        <v>312969.11312499997</v>
      </c>
      <c r="BI89" s="236">
        <v>312969.11312499997</v>
      </c>
      <c r="BJ89" s="236">
        <v>312969.11312499997</v>
      </c>
      <c r="BK89" s="236">
        <v>312969.11312499997</v>
      </c>
      <c r="BL89" s="236">
        <v>312969.11312499997</v>
      </c>
      <c r="BM89" s="236">
        <v>312969.11312499997</v>
      </c>
      <c r="BN89" s="236">
        <v>3755629.3574999999</v>
      </c>
      <c r="BO89" s="236">
        <v>250250.473999999</v>
      </c>
      <c r="BP89" s="236">
        <v>250250.473999999</v>
      </c>
      <c r="BQ89" s="236">
        <v>250250.473999999</v>
      </c>
      <c r="BR89" s="236">
        <v>250250.473999999</v>
      </c>
      <c r="BS89" s="236">
        <v>250250.473999999</v>
      </c>
      <c r="BT89" s="236">
        <v>250250.473999999</v>
      </c>
      <c r="BU89" s="236">
        <v>250250.473999999</v>
      </c>
      <c r="BV89" s="236">
        <v>250250.473999999</v>
      </c>
      <c r="BW89" s="236">
        <v>250250.473999999</v>
      </c>
      <c r="BX89" s="236">
        <v>250250.473999999</v>
      </c>
      <c r="BY89" s="236">
        <v>250250.473999999</v>
      </c>
      <c r="BZ89" s="236">
        <v>250250.473999999</v>
      </c>
      <c r="CA89" s="236">
        <v>3003005.6879999898</v>
      </c>
      <c r="CB89" s="236">
        <v>187687.85549999899</v>
      </c>
      <c r="CC89" s="236">
        <v>187687.85549999899</v>
      </c>
      <c r="CD89" s="236">
        <v>187687.85549999899</v>
      </c>
      <c r="CE89" s="236">
        <v>187687.85549999899</v>
      </c>
      <c r="CF89" s="236">
        <v>187687.85549999899</v>
      </c>
      <c r="CG89" s="236">
        <v>187687.85549999899</v>
      </c>
      <c r="CH89" s="236">
        <v>187687.85549999899</v>
      </c>
      <c r="CI89" s="236">
        <v>187687.85549999899</v>
      </c>
      <c r="CJ89" s="236">
        <v>187687.85549999899</v>
      </c>
      <c r="CK89" s="236">
        <v>187687.85549999899</v>
      </c>
      <c r="CL89" s="236">
        <v>187687.85549999899</v>
      </c>
      <c r="CM89" s="236">
        <v>187687.85549999899</v>
      </c>
      <c r="CN89" s="236">
        <v>2252254.2659999998</v>
      </c>
      <c r="CO89" s="236">
        <v>0</v>
      </c>
      <c r="CP89" s="236">
        <v>0</v>
      </c>
      <c r="CQ89" s="236">
        <v>0</v>
      </c>
      <c r="CR89" s="236">
        <v>0</v>
      </c>
      <c r="CS89" s="236">
        <v>0</v>
      </c>
      <c r="CT89" s="236">
        <v>0</v>
      </c>
      <c r="CU89" s="236">
        <v>0</v>
      </c>
      <c r="CV89" s="236">
        <v>0</v>
      </c>
      <c r="CW89" s="236">
        <v>0</v>
      </c>
      <c r="CX89" s="236">
        <v>0</v>
      </c>
      <c r="CY89" s="236">
        <v>0</v>
      </c>
      <c r="CZ89" s="236">
        <v>0</v>
      </c>
      <c r="DA89" s="236">
        <v>0</v>
      </c>
    </row>
    <row r="90" spans="1:105">
      <c r="A90" s="242" t="s">
        <v>1750</v>
      </c>
      <c r="B90" s="236">
        <v>0</v>
      </c>
      <c r="C90" s="236">
        <v>0</v>
      </c>
      <c r="D90" s="236">
        <v>0</v>
      </c>
      <c r="E90" s="236">
        <v>0</v>
      </c>
      <c r="F90" s="236">
        <v>0</v>
      </c>
      <c r="G90" s="236">
        <v>0</v>
      </c>
      <c r="H90" s="236">
        <v>0</v>
      </c>
      <c r="I90" s="236">
        <v>0</v>
      </c>
      <c r="J90" s="236">
        <v>0</v>
      </c>
      <c r="K90" s="236">
        <v>0</v>
      </c>
      <c r="L90" s="236">
        <v>0</v>
      </c>
      <c r="M90" s="236">
        <v>0</v>
      </c>
      <c r="N90" s="236">
        <v>0</v>
      </c>
      <c r="O90" s="236">
        <v>0</v>
      </c>
      <c r="P90" s="236">
        <v>0</v>
      </c>
      <c r="Q90" s="236">
        <v>0</v>
      </c>
      <c r="R90" s="236">
        <v>0</v>
      </c>
      <c r="S90" s="236">
        <v>0</v>
      </c>
      <c r="T90" s="236">
        <v>0</v>
      </c>
      <c r="U90" s="236">
        <v>0</v>
      </c>
      <c r="V90" s="236">
        <v>0</v>
      </c>
      <c r="W90" s="236">
        <v>0</v>
      </c>
      <c r="X90" s="236">
        <v>0</v>
      </c>
      <c r="Y90" s="236">
        <v>0</v>
      </c>
      <c r="Z90" s="236">
        <v>0</v>
      </c>
      <c r="AA90" s="236">
        <v>0</v>
      </c>
      <c r="AB90" s="236">
        <v>0</v>
      </c>
      <c r="AC90" s="236">
        <v>0</v>
      </c>
      <c r="AD90" s="236">
        <v>0</v>
      </c>
      <c r="AE90" s="236">
        <v>0</v>
      </c>
      <c r="AF90" s="236">
        <v>0</v>
      </c>
      <c r="AG90" s="236">
        <v>0</v>
      </c>
      <c r="AH90" s="236">
        <v>0</v>
      </c>
      <c r="AI90" s="236">
        <v>0</v>
      </c>
      <c r="AJ90" s="236">
        <v>0</v>
      </c>
      <c r="AK90" s="236">
        <v>0</v>
      </c>
      <c r="AL90" s="236">
        <v>0</v>
      </c>
      <c r="AM90" s="236">
        <v>0</v>
      </c>
      <c r="AN90" s="236">
        <v>0</v>
      </c>
      <c r="AO90" s="236">
        <v>0</v>
      </c>
      <c r="AP90" s="236">
        <v>0</v>
      </c>
      <c r="AQ90" s="236">
        <v>0</v>
      </c>
      <c r="AR90" s="236">
        <v>0</v>
      </c>
      <c r="AS90" s="236">
        <v>0</v>
      </c>
      <c r="AT90" s="236">
        <v>0</v>
      </c>
      <c r="AU90" s="236">
        <v>0</v>
      </c>
      <c r="AV90" s="236">
        <v>0</v>
      </c>
      <c r="AW90" s="236">
        <v>0</v>
      </c>
      <c r="AX90" s="236">
        <v>0</v>
      </c>
      <c r="AY90" s="236">
        <v>0</v>
      </c>
      <c r="AZ90" s="236">
        <v>0</v>
      </c>
      <c r="BA90" s="236">
        <v>0</v>
      </c>
      <c r="BB90" s="236">
        <v>0</v>
      </c>
      <c r="BC90" s="236">
        <v>0</v>
      </c>
      <c r="BD90" s="236">
        <v>0</v>
      </c>
      <c r="BE90" s="236">
        <v>0</v>
      </c>
      <c r="BF90" s="236">
        <v>0</v>
      </c>
      <c r="BG90" s="236">
        <v>0</v>
      </c>
      <c r="BH90" s="236">
        <v>0</v>
      </c>
      <c r="BI90" s="236">
        <v>0</v>
      </c>
      <c r="BJ90" s="236">
        <v>0</v>
      </c>
      <c r="BK90" s="236">
        <v>0</v>
      </c>
      <c r="BL90" s="236">
        <v>0</v>
      </c>
      <c r="BM90" s="236">
        <v>0</v>
      </c>
      <c r="BN90" s="236">
        <v>0</v>
      </c>
      <c r="BO90" s="236">
        <v>0</v>
      </c>
      <c r="BP90" s="236">
        <v>0</v>
      </c>
      <c r="BQ90" s="236">
        <v>0</v>
      </c>
      <c r="BR90" s="236">
        <v>0</v>
      </c>
      <c r="BS90" s="236">
        <v>0</v>
      </c>
      <c r="BT90" s="236">
        <v>0</v>
      </c>
      <c r="BU90" s="236">
        <v>0</v>
      </c>
      <c r="BV90" s="236">
        <v>0</v>
      </c>
      <c r="BW90" s="236">
        <v>0</v>
      </c>
      <c r="BX90" s="236">
        <v>0</v>
      </c>
      <c r="BY90" s="236">
        <v>0</v>
      </c>
      <c r="BZ90" s="236">
        <v>0</v>
      </c>
      <c r="CA90" s="236">
        <v>0</v>
      </c>
      <c r="CB90" s="236">
        <v>0</v>
      </c>
      <c r="CC90" s="236">
        <v>0</v>
      </c>
      <c r="CD90" s="236">
        <v>0</v>
      </c>
      <c r="CE90" s="236">
        <v>0</v>
      </c>
      <c r="CF90" s="236">
        <v>0</v>
      </c>
      <c r="CG90" s="236">
        <v>0</v>
      </c>
      <c r="CH90" s="236">
        <v>0</v>
      </c>
      <c r="CI90" s="236">
        <v>0</v>
      </c>
      <c r="CJ90" s="236">
        <v>0</v>
      </c>
      <c r="CK90" s="236">
        <v>0</v>
      </c>
      <c r="CL90" s="236">
        <v>0</v>
      </c>
      <c r="CM90" s="236">
        <v>0</v>
      </c>
      <c r="CN90" s="236">
        <v>0</v>
      </c>
      <c r="CO90" s="236">
        <v>0</v>
      </c>
      <c r="CP90" s="236">
        <v>0</v>
      </c>
      <c r="CQ90" s="236">
        <v>0</v>
      </c>
      <c r="CR90" s="236">
        <v>0</v>
      </c>
      <c r="CS90" s="236">
        <v>0</v>
      </c>
      <c r="CT90" s="236">
        <v>0</v>
      </c>
      <c r="CU90" s="236">
        <v>0</v>
      </c>
      <c r="CV90" s="236">
        <v>0</v>
      </c>
      <c r="CW90" s="236">
        <v>0</v>
      </c>
      <c r="CX90" s="236">
        <v>0</v>
      </c>
      <c r="CY90" s="236">
        <v>0</v>
      </c>
      <c r="CZ90" s="236">
        <v>0</v>
      </c>
      <c r="DA90" s="236">
        <v>0</v>
      </c>
    </row>
    <row r="91" spans="1:105">
      <c r="A91" s="242" t="s">
        <v>1751</v>
      </c>
      <c r="B91" s="236">
        <v>0</v>
      </c>
      <c r="C91" s="236">
        <v>0</v>
      </c>
      <c r="D91" s="236">
        <v>0</v>
      </c>
      <c r="E91" s="236">
        <v>0</v>
      </c>
      <c r="F91" s="236">
        <v>0</v>
      </c>
      <c r="G91" s="236">
        <v>0</v>
      </c>
      <c r="H91" s="236">
        <v>0</v>
      </c>
      <c r="I91" s="236">
        <v>0</v>
      </c>
      <c r="J91" s="236">
        <v>0</v>
      </c>
      <c r="K91" s="236">
        <v>0</v>
      </c>
      <c r="L91" s="236">
        <v>0</v>
      </c>
      <c r="M91" s="236">
        <v>0</v>
      </c>
      <c r="N91" s="236">
        <v>0</v>
      </c>
      <c r="O91" s="236">
        <v>0</v>
      </c>
      <c r="P91" s="236">
        <v>0</v>
      </c>
      <c r="Q91" s="236">
        <v>0</v>
      </c>
      <c r="R91" s="236">
        <v>0</v>
      </c>
      <c r="S91" s="236">
        <v>0</v>
      </c>
      <c r="T91" s="236">
        <v>0</v>
      </c>
      <c r="U91" s="236">
        <v>0</v>
      </c>
      <c r="V91" s="236">
        <v>0</v>
      </c>
      <c r="W91" s="236">
        <v>0</v>
      </c>
      <c r="X91" s="236">
        <v>0</v>
      </c>
      <c r="Y91" s="236">
        <v>0</v>
      </c>
      <c r="Z91" s="236">
        <v>0</v>
      </c>
      <c r="AA91" s="236">
        <v>0</v>
      </c>
      <c r="AB91" s="236">
        <v>0</v>
      </c>
      <c r="AC91" s="236">
        <v>0</v>
      </c>
      <c r="AD91" s="236">
        <v>0</v>
      </c>
      <c r="AE91" s="236">
        <v>0</v>
      </c>
      <c r="AF91" s="236">
        <v>0</v>
      </c>
      <c r="AG91" s="236">
        <v>0</v>
      </c>
      <c r="AH91" s="236">
        <v>0</v>
      </c>
      <c r="AI91" s="236">
        <v>0</v>
      </c>
      <c r="AJ91" s="236">
        <v>0</v>
      </c>
      <c r="AK91" s="236">
        <v>0</v>
      </c>
      <c r="AL91" s="236">
        <v>0</v>
      </c>
      <c r="AM91" s="236">
        <v>0</v>
      </c>
      <c r="AN91" s="236">
        <v>0</v>
      </c>
      <c r="AO91" s="236">
        <v>0</v>
      </c>
      <c r="AP91" s="236">
        <v>-25666.559999999899</v>
      </c>
      <c r="AQ91" s="236">
        <v>-71829.78</v>
      </c>
      <c r="AR91" s="236">
        <v>-113678.459999999</v>
      </c>
      <c r="AS91" s="236">
        <v>-152848.91999999899</v>
      </c>
      <c r="AT91" s="236">
        <v>-188894.58</v>
      </c>
      <c r="AU91" s="236">
        <v>-222805.86</v>
      </c>
      <c r="AV91" s="236">
        <v>-254517.53999999899</v>
      </c>
      <c r="AW91" s="236">
        <v>-284800.08</v>
      </c>
      <c r="AX91" s="236">
        <v>-313532.09999999998</v>
      </c>
      <c r="AY91" s="236">
        <v>-340325.27999999898</v>
      </c>
      <c r="AZ91" s="236">
        <v>-366532.68</v>
      </c>
      <c r="BA91" s="236">
        <v>-2335431.84</v>
      </c>
      <c r="BB91" s="236">
        <v>-391126.56</v>
      </c>
      <c r="BC91" s="236">
        <v>-414954.12</v>
      </c>
      <c r="BD91" s="236">
        <v>-438010.38</v>
      </c>
      <c r="BE91" s="236">
        <v>-459923.04</v>
      </c>
      <c r="BF91" s="236">
        <v>-481515.12</v>
      </c>
      <c r="BG91" s="236">
        <v>-502179.3</v>
      </c>
      <c r="BH91" s="236">
        <v>-522189.89999999898</v>
      </c>
      <c r="BI91" s="236">
        <v>-541558.86</v>
      </c>
      <c r="BJ91" s="236">
        <v>-560549.04</v>
      </c>
      <c r="BK91" s="236">
        <v>-578952.24</v>
      </c>
      <c r="BL91" s="236">
        <v>-596380.26</v>
      </c>
      <c r="BM91" s="236">
        <v>-613904.57999999996</v>
      </c>
      <c r="BN91" s="236">
        <v>-6101243.4000000004</v>
      </c>
      <c r="BO91" s="236">
        <v>-630600.24</v>
      </c>
      <c r="BP91" s="236">
        <v>-647078.34</v>
      </c>
      <c r="BQ91" s="236">
        <v>-663258.66</v>
      </c>
      <c r="BR91" s="236">
        <v>-678847.44</v>
      </c>
      <c r="BS91" s="236">
        <v>-694398.36</v>
      </c>
      <c r="BT91" s="236">
        <v>-709460.76</v>
      </c>
      <c r="BU91" s="236">
        <v>-724197.05999999901</v>
      </c>
      <c r="BV91" s="236">
        <v>-738612</v>
      </c>
      <c r="BW91" s="236">
        <v>-752877.36</v>
      </c>
      <c r="BX91" s="236">
        <v>-766824</v>
      </c>
      <c r="BY91" s="236">
        <v>-780146.58</v>
      </c>
      <c r="BZ91" s="236">
        <v>-793642.02</v>
      </c>
      <c r="CA91" s="236">
        <v>-8579942.8200000003</v>
      </c>
      <c r="CB91" s="236">
        <v>-806596.799999999</v>
      </c>
      <c r="CC91" s="236">
        <v>-819471.6</v>
      </c>
      <c r="CD91" s="236">
        <v>-832197.65999999898</v>
      </c>
      <c r="CE91" s="236">
        <v>-844536.77999999898</v>
      </c>
      <c r="CF91" s="236">
        <v>-856916.46</v>
      </c>
      <c r="CG91" s="236">
        <v>-868978.44</v>
      </c>
      <c r="CH91" s="236">
        <v>-880836.84</v>
      </c>
      <c r="CI91" s="236">
        <v>-892501.02</v>
      </c>
      <c r="CJ91" s="236">
        <v>-904098.96</v>
      </c>
      <c r="CK91" s="236">
        <v>-915490.14</v>
      </c>
      <c r="CL91" s="236">
        <v>-926423.4</v>
      </c>
      <c r="CM91" s="236">
        <v>-937564.14</v>
      </c>
      <c r="CN91" s="236">
        <v>-10485612.24</v>
      </c>
      <c r="CO91" s="236">
        <v>-948314.39999999898</v>
      </c>
      <c r="CP91" s="236">
        <v>-959043.89999999898</v>
      </c>
      <c r="CQ91" s="236">
        <v>-969652.55999999901</v>
      </c>
      <c r="CR91" s="236">
        <v>-980037.48</v>
      </c>
      <c r="CS91" s="236">
        <v>-990428.88</v>
      </c>
      <c r="CT91" s="236">
        <v>-1000589.82</v>
      </c>
      <c r="CU91" s="236">
        <v>-1010655.6</v>
      </c>
      <c r="CV91" s="236">
        <v>-1020542.34</v>
      </c>
      <c r="CW91" s="236">
        <v>-1030401</v>
      </c>
      <c r="CX91" s="236">
        <v>-1040136.29999999</v>
      </c>
      <c r="CY91" s="236">
        <v>-1049564.3399999901</v>
      </c>
      <c r="CZ91" s="236">
        <v>-1059092.52</v>
      </c>
      <c r="DA91" s="236">
        <v>-12058459.140000001</v>
      </c>
    </row>
    <row r="92" spans="1:105">
      <c r="A92" s="242" t="s">
        <v>1752</v>
      </c>
      <c r="B92" s="236">
        <v>0</v>
      </c>
      <c r="C92" s="236">
        <v>0</v>
      </c>
      <c r="D92" s="236">
        <v>0</v>
      </c>
      <c r="E92" s="236">
        <v>0</v>
      </c>
      <c r="F92" s="236">
        <v>0</v>
      </c>
      <c r="G92" s="236">
        <v>0</v>
      </c>
      <c r="H92" s="236">
        <v>0</v>
      </c>
      <c r="I92" s="236">
        <v>0</v>
      </c>
      <c r="J92" s="236">
        <v>0</v>
      </c>
      <c r="K92" s="236">
        <v>0</v>
      </c>
      <c r="L92" s="236">
        <v>0</v>
      </c>
      <c r="M92" s="236">
        <v>0</v>
      </c>
      <c r="N92" s="236">
        <v>0</v>
      </c>
      <c r="O92" s="236">
        <v>0</v>
      </c>
      <c r="P92" s="236">
        <v>0</v>
      </c>
      <c r="Q92" s="236">
        <v>0</v>
      </c>
      <c r="R92" s="236">
        <v>0</v>
      </c>
      <c r="S92" s="236">
        <v>0</v>
      </c>
      <c r="T92" s="236">
        <v>0</v>
      </c>
      <c r="U92" s="236">
        <v>0</v>
      </c>
      <c r="V92" s="236">
        <v>0</v>
      </c>
      <c r="W92" s="236">
        <v>0</v>
      </c>
      <c r="X92" s="236">
        <v>0</v>
      </c>
      <c r="Y92" s="236">
        <v>0</v>
      </c>
      <c r="Z92" s="236">
        <v>0</v>
      </c>
      <c r="AA92" s="236">
        <v>0</v>
      </c>
      <c r="AB92" s="236">
        <v>0</v>
      </c>
      <c r="AC92" s="236">
        <v>0</v>
      </c>
      <c r="AD92" s="236">
        <v>0</v>
      </c>
      <c r="AE92" s="236">
        <v>0</v>
      </c>
      <c r="AF92" s="236">
        <v>0</v>
      </c>
      <c r="AG92" s="236">
        <v>0</v>
      </c>
      <c r="AH92" s="236">
        <v>0</v>
      </c>
      <c r="AI92" s="236">
        <v>0</v>
      </c>
      <c r="AJ92" s="236">
        <v>0</v>
      </c>
      <c r="AK92" s="236">
        <v>0</v>
      </c>
      <c r="AL92" s="236">
        <v>0</v>
      </c>
      <c r="AM92" s="236">
        <v>0</v>
      </c>
      <c r="AN92" s="236">
        <v>0</v>
      </c>
      <c r="AO92" s="236">
        <v>1875000</v>
      </c>
      <c r="AP92" s="236">
        <v>1874999.99999999</v>
      </c>
      <c r="AQ92" s="236">
        <v>1875000</v>
      </c>
      <c r="AR92" s="236">
        <v>1875000</v>
      </c>
      <c r="AS92" s="236">
        <v>1875000</v>
      </c>
      <c r="AT92" s="236">
        <v>1875000</v>
      </c>
      <c r="AU92" s="236">
        <v>1875000</v>
      </c>
      <c r="AV92" s="236">
        <v>1875000</v>
      </c>
      <c r="AW92" s="236">
        <v>1875000</v>
      </c>
      <c r="AX92" s="236">
        <v>1875000</v>
      </c>
      <c r="AY92" s="236">
        <v>1875000</v>
      </c>
      <c r="AZ92" s="236">
        <v>1875000</v>
      </c>
      <c r="BA92" s="236">
        <v>22500000</v>
      </c>
      <c r="BB92" s="236">
        <v>1875000</v>
      </c>
      <c r="BC92" s="236">
        <v>1875000</v>
      </c>
      <c r="BD92" s="236">
        <v>1875000</v>
      </c>
      <c r="BE92" s="236">
        <v>1875000</v>
      </c>
      <c r="BF92" s="236">
        <v>1875000</v>
      </c>
      <c r="BG92" s="236">
        <v>1875000</v>
      </c>
      <c r="BH92" s="236">
        <v>1875000</v>
      </c>
      <c r="BI92" s="236">
        <v>1875000</v>
      </c>
      <c r="BJ92" s="236">
        <v>1875000</v>
      </c>
      <c r="BK92" s="236">
        <v>1875000</v>
      </c>
      <c r="BL92" s="236">
        <v>1875000</v>
      </c>
      <c r="BM92" s="236">
        <v>1875000</v>
      </c>
      <c r="BN92" s="236">
        <v>22500000</v>
      </c>
      <c r="BO92" s="236">
        <v>1875000</v>
      </c>
      <c r="BP92" s="236">
        <v>1875000</v>
      </c>
      <c r="BQ92" s="236">
        <v>1875000</v>
      </c>
      <c r="BR92" s="236">
        <v>1875000</v>
      </c>
      <c r="BS92" s="236">
        <v>1875000</v>
      </c>
      <c r="BT92" s="236">
        <v>1875000</v>
      </c>
      <c r="BU92" s="236">
        <v>1875000</v>
      </c>
      <c r="BV92" s="236">
        <v>1875000</v>
      </c>
      <c r="BW92" s="236">
        <v>1875000</v>
      </c>
      <c r="BX92" s="236">
        <v>1875000</v>
      </c>
      <c r="BY92" s="236">
        <v>1875000</v>
      </c>
      <c r="BZ92" s="236">
        <v>1875000</v>
      </c>
      <c r="CA92" s="236">
        <v>22500000</v>
      </c>
      <c r="CB92" s="236">
        <v>1875000</v>
      </c>
      <c r="CC92" s="236">
        <v>1875000</v>
      </c>
      <c r="CD92" s="236">
        <v>1875000</v>
      </c>
      <c r="CE92" s="236">
        <v>1875000</v>
      </c>
      <c r="CF92" s="236">
        <v>1875000</v>
      </c>
      <c r="CG92" s="236">
        <v>1875000</v>
      </c>
      <c r="CH92" s="236">
        <v>1875000</v>
      </c>
      <c r="CI92" s="236">
        <v>1875000</v>
      </c>
      <c r="CJ92" s="236">
        <v>1875000</v>
      </c>
      <c r="CK92" s="236">
        <v>1875000</v>
      </c>
      <c r="CL92" s="236">
        <v>1875000</v>
      </c>
      <c r="CM92" s="236">
        <v>1875000</v>
      </c>
      <c r="CN92" s="236">
        <v>22500000</v>
      </c>
      <c r="CO92" s="236">
        <v>1875000</v>
      </c>
      <c r="CP92" s="236">
        <v>1875000</v>
      </c>
      <c r="CQ92" s="236">
        <v>1875000</v>
      </c>
      <c r="CR92" s="236">
        <v>1875000</v>
      </c>
      <c r="CS92" s="236">
        <v>1875000</v>
      </c>
      <c r="CT92" s="236">
        <v>1875000</v>
      </c>
      <c r="CU92" s="236">
        <v>1875000</v>
      </c>
      <c r="CV92" s="236">
        <v>1875000</v>
      </c>
      <c r="CW92" s="236">
        <v>1875000</v>
      </c>
      <c r="CX92" s="236">
        <v>1875000</v>
      </c>
      <c r="CY92" s="236">
        <v>1875000</v>
      </c>
      <c r="CZ92" s="236">
        <v>1875000</v>
      </c>
      <c r="DA92" s="236">
        <v>22500000</v>
      </c>
    </row>
    <row r="93" spans="1:105">
      <c r="A93" s="242" t="s">
        <v>1753</v>
      </c>
      <c r="B93" s="236">
        <v>0</v>
      </c>
      <c r="C93" s="236">
        <v>0</v>
      </c>
      <c r="D93" s="236">
        <v>0</v>
      </c>
      <c r="E93" s="236">
        <v>0</v>
      </c>
      <c r="F93" s="236">
        <v>0</v>
      </c>
      <c r="G93" s="236">
        <v>0</v>
      </c>
      <c r="H93" s="236">
        <v>0</v>
      </c>
      <c r="I93" s="236">
        <v>0</v>
      </c>
      <c r="J93" s="236">
        <v>0</v>
      </c>
      <c r="K93" s="236">
        <v>0</v>
      </c>
      <c r="L93" s="236">
        <v>0</v>
      </c>
      <c r="M93" s="236">
        <v>0</v>
      </c>
      <c r="N93" s="236">
        <v>0</v>
      </c>
      <c r="O93" s="236">
        <v>0</v>
      </c>
      <c r="P93" s="236">
        <v>0</v>
      </c>
      <c r="Q93" s="236">
        <v>0</v>
      </c>
      <c r="R93" s="236">
        <v>0</v>
      </c>
      <c r="S93" s="236">
        <v>0</v>
      </c>
      <c r="T93" s="236">
        <v>0</v>
      </c>
      <c r="U93" s="236">
        <v>0</v>
      </c>
      <c r="V93" s="236">
        <v>0</v>
      </c>
      <c r="W93" s="236">
        <v>0</v>
      </c>
      <c r="X93" s="236">
        <v>0</v>
      </c>
      <c r="Y93" s="236">
        <v>0</v>
      </c>
      <c r="Z93" s="236">
        <v>0</v>
      </c>
      <c r="AA93" s="236">
        <v>0</v>
      </c>
      <c r="AB93" s="236">
        <v>0</v>
      </c>
      <c r="AC93" s="236">
        <v>0</v>
      </c>
      <c r="AD93" s="236">
        <v>0</v>
      </c>
      <c r="AE93" s="236">
        <v>0</v>
      </c>
      <c r="AF93" s="236">
        <v>0</v>
      </c>
      <c r="AG93" s="236">
        <v>0</v>
      </c>
      <c r="AH93" s="236">
        <v>0</v>
      </c>
      <c r="AI93" s="236">
        <v>0</v>
      </c>
      <c r="AJ93" s="236">
        <v>0</v>
      </c>
      <c r="AK93" s="236">
        <v>0</v>
      </c>
      <c r="AL93" s="236">
        <v>0</v>
      </c>
      <c r="AM93" s="236">
        <v>0</v>
      </c>
      <c r="AN93" s="236">
        <v>0</v>
      </c>
      <c r="AO93" s="236">
        <v>0</v>
      </c>
      <c r="AP93" s="236">
        <v>0</v>
      </c>
      <c r="AQ93" s="236">
        <v>0</v>
      </c>
      <c r="AR93" s="236">
        <v>0</v>
      </c>
      <c r="AS93" s="236">
        <v>0</v>
      </c>
      <c r="AT93" s="236">
        <v>0</v>
      </c>
      <c r="AU93" s="236">
        <v>0</v>
      </c>
      <c r="AV93" s="236">
        <v>0</v>
      </c>
      <c r="AW93" s="236">
        <v>0</v>
      </c>
      <c r="AX93" s="236">
        <v>0</v>
      </c>
      <c r="AY93" s="236">
        <v>0</v>
      </c>
      <c r="AZ93" s="236">
        <v>0</v>
      </c>
      <c r="BA93" s="236">
        <v>0</v>
      </c>
      <c r="BB93" s="236">
        <v>0</v>
      </c>
      <c r="BC93" s="236">
        <v>0</v>
      </c>
      <c r="BD93" s="236">
        <v>0</v>
      </c>
      <c r="BE93" s="236">
        <v>0</v>
      </c>
      <c r="BF93" s="236">
        <v>0</v>
      </c>
      <c r="BG93" s="236">
        <v>0</v>
      </c>
      <c r="BH93" s="236">
        <v>0</v>
      </c>
      <c r="BI93" s="236">
        <v>0</v>
      </c>
      <c r="BJ93" s="236">
        <v>0</v>
      </c>
      <c r="BK93" s="236">
        <v>0</v>
      </c>
      <c r="BL93" s="236">
        <v>0</v>
      </c>
      <c r="BM93" s="236">
        <v>0</v>
      </c>
      <c r="BN93" s="236">
        <v>0</v>
      </c>
      <c r="BO93" s="236">
        <v>0</v>
      </c>
      <c r="BP93" s="236">
        <v>0</v>
      </c>
      <c r="BQ93" s="236">
        <v>0</v>
      </c>
      <c r="BR93" s="236">
        <v>0</v>
      </c>
      <c r="BS93" s="236">
        <v>0</v>
      </c>
      <c r="BT93" s="236">
        <v>0</v>
      </c>
      <c r="BU93" s="236">
        <v>0</v>
      </c>
      <c r="BV93" s="236">
        <v>0</v>
      </c>
      <c r="BW93" s="236">
        <v>0</v>
      </c>
      <c r="BX93" s="236">
        <v>0</v>
      </c>
      <c r="BY93" s="236">
        <v>0</v>
      </c>
      <c r="BZ93" s="236">
        <v>0</v>
      </c>
      <c r="CA93" s="236">
        <v>0</v>
      </c>
      <c r="CB93" s="236">
        <v>0</v>
      </c>
      <c r="CC93" s="236">
        <v>0</v>
      </c>
      <c r="CD93" s="236">
        <v>0</v>
      </c>
      <c r="CE93" s="236">
        <v>0</v>
      </c>
      <c r="CF93" s="236">
        <v>0</v>
      </c>
      <c r="CG93" s="236">
        <v>0</v>
      </c>
      <c r="CH93" s="236">
        <v>0</v>
      </c>
      <c r="CI93" s="236">
        <v>0</v>
      </c>
      <c r="CJ93" s="236">
        <v>0</v>
      </c>
      <c r="CK93" s="236">
        <v>0</v>
      </c>
      <c r="CL93" s="236">
        <v>0</v>
      </c>
      <c r="CM93" s="236">
        <v>0</v>
      </c>
      <c r="CN93" s="236">
        <v>0</v>
      </c>
      <c r="CO93" s="236">
        <v>0</v>
      </c>
      <c r="CP93" s="236">
        <v>0</v>
      </c>
      <c r="CQ93" s="236">
        <v>0</v>
      </c>
      <c r="CR93" s="236">
        <v>0</v>
      </c>
      <c r="CS93" s="236">
        <v>0</v>
      </c>
      <c r="CT93" s="236">
        <v>0</v>
      </c>
      <c r="CU93" s="236">
        <v>0</v>
      </c>
      <c r="CV93" s="236">
        <v>0</v>
      </c>
      <c r="CW93" s="236">
        <v>0</v>
      </c>
      <c r="CX93" s="236">
        <v>0</v>
      </c>
      <c r="CY93" s="236">
        <v>0</v>
      </c>
      <c r="CZ93" s="236">
        <v>0</v>
      </c>
      <c r="DA93" s="236">
        <v>0</v>
      </c>
    </row>
    <row r="94" spans="1:105">
      <c r="A94" s="242" t="s">
        <v>1754</v>
      </c>
      <c r="B94" s="236">
        <v>0</v>
      </c>
      <c r="C94" s="236">
        <v>0</v>
      </c>
      <c r="D94" s="236">
        <v>0</v>
      </c>
      <c r="E94" s="236">
        <v>0</v>
      </c>
      <c r="F94" s="236">
        <v>0</v>
      </c>
      <c r="G94" s="236">
        <v>0</v>
      </c>
      <c r="H94" s="236">
        <v>0</v>
      </c>
      <c r="I94" s="236">
        <v>0</v>
      </c>
      <c r="J94" s="236">
        <v>0</v>
      </c>
      <c r="K94" s="236">
        <v>0</v>
      </c>
      <c r="L94" s="236">
        <v>0</v>
      </c>
      <c r="M94" s="236">
        <v>0</v>
      </c>
      <c r="N94" s="236">
        <v>0</v>
      </c>
      <c r="O94" s="236">
        <v>0</v>
      </c>
      <c r="P94" s="236">
        <v>0</v>
      </c>
      <c r="Q94" s="236">
        <v>0</v>
      </c>
      <c r="R94" s="236">
        <v>0</v>
      </c>
      <c r="S94" s="236">
        <v>0</v>
      </c>
      <c r="T94" s="236">
        <v>0</v>
      </c>
      <c r="U94" s="236">
        <v>0</v>
      </c>
      <c r="V94" s="236">
        <v>0</v>
      </c>
      <c r="W94" s="236">
        <v>0</v>
      </c>
      <c r="X94" s="236">
        <v>0</v>
      </c>
      <c r="Y94" s="236">
        <v>0</v>
      </c>
      <c r="Z94" s="236">
        <v>0</v>
      </c>
      <c r="AA94" s="236">
        <v>0</v>
      </c>
      <c r="AB94" s="236">
        <v>0</v>
      </c>
      <c r="AC94" s="236">
        <v>0</v>
      </c>
      <c r="AD94" s="236">
        <v>0</v>
      </c>
      <c r="AE94" s="236">
        <v>0</v>
      </c>
      <c r="AF94" s="236">
        <v>0</v>
      </c>
      <c r="AG94" s="236">
        <v>0</v>
      </c>
      <c r="AH94" s="236">
        <v>0</v>
      </c>
      <c r="AI94" s="236">
        <v>0</v>
      </c>
      <c r="AJ94" s="236">
        <v>0</v>
      </c>
      <c r="AK94" s="236">
        <v>0</v>
      </c>
      <c r="AL94" s="236">
        <v>0</v>
      </c>
      <c r="AM94" s="236">
        <v>0</v>
      </c>
      <c r="AN94" s="236">
        <v>0</v>
      </c>
      <c r="AO94" s="236">
        <v>0</v>
      </c>
      <c r="AP94" s="236">
        <v>0</v>
      </c>
      <c r="AQ94" s="236">
        <v>0</v>
      </c>
      <c r="AR94" s="236">
        <v>0</v>
      </c>
      <c r="AS94" s="236">
        <v>0</v>
      </c>
      <c r="AT94" s="236">
        <v>0</v>
      </c>
      <c r="AU94" s="236">
        <v>0</v>
      </c>
      <c r="AV94" s="236">
        <v>0</v>
      </c>
      <c r="AW94" s="236">
        <v>0</v>
      </c>
      <c r="AX94" s="236">
        <v>0</v>
      </c>
      <c r="AY94" s="236">
        <v>0</v>
      </c>
      <c r="AZ94" s="236">
        <v>0</v>
      </c>
      <c r="BA94" s="236">
        <v>0</v>
      </c>
      <c r="BB94" s="236">
        <v>0</v>
      </c>
      <c r="BC94" s="236">
        <v>0</v>
      </c>
      <c r="BD94" s="236">
        <v>0</v>
      </c>
      <c r="BE94" s="236">
        <v>0</v>
      </c>
      <c r="BF94" s="236">
        <v>0</v>
      </c>
      <c r="BG94" s="236">
        <v>0</v>
      </c>
      <c r="BH94" s="236">
        <v>0</v>
      </c>
      <c r="BI94" s="236">
        <v>0</v>
      </c>
      <c r="BJ94" s="236">
        <v>0</v>
      </c>
      <c r="BK94" s="236">
        <v>0</v>
      </c>
      <c r="BL94" s="236">
        <v>0</v>
      </c>
      <c r="BM94" s="236">
        <v>0</v>
      </c>
      <c r="BN94" s="236">
        <v>0</v>
      </c>
      <c r="BO94" s="236">
        <v>0</v>
      </c>
      <c r="BP94" s="236">
        <v>0</v>
      </c>
      <c r="BQ94" s="236">
        <v>0</v>
      </c>
      <c r="BR94" s="236">
        <v>0</v>
      </c>
      <c r="BS94" s="236">
        <v>0</v>
      </c>
      <c r="BT94" s="236">
        <v>0</v>
      </c>
      <c r="BU94" s="236">
        <v>0</v>
      </c>
      <c r="BV94" s="236">
        <v>0</v>
      </c>
      <c r="BW94" s="236">
        <v>0</v>
      </c>
      <c r="BX94" s="236">
        <v>0</v>
      </c>
      <c r="BY94" s="236">
        <v>0</v>
      </c>
      <c r="BZ94" s="236">
        <v>0</v>
      </c>
      <c r="CA94" s="236">
        <v>0</v>
      </c>
      <c r="CB94" s="236">
        <v>0</v>
      </c>
      <c r="CC94" s="236">
        <v>0</v>
      </c>
      <c r="CD94" s="236">
        <v>0</v>
      </c>
      <c r="CE94" s="236">
        <v>0</v>
      </c>
      <c r="CF94" s="236">
        <v>0</v>
      </c>
      <c r="CG94" s="236">
        <v>0</v>
      </c>
      <c r="CH94" s="236">
        <v>0</v>
      </c>
      <c r="CI94" s="236">
        <v>0</v>
      </c>
      <c r="CJ94" s="236">
        <v>0</v>
      </c>
      <c r="CK94" s="236">
        <v>0</v>
      </c>
      <c r="CL94" s="236">
        <v>0</v>
      </c>
      <c r="CM94" s="236">
        <v>0</v>
      </c>
      <c r="CN94" s="236">
        <v>0</v>
      </c>
      <c r="CO94" s="236">
        <v>0</v>
      </c>
      <c r="CP94" s="236">
        <v>0</v>
      </c>
      <c r="CQ94" s="236">
        <v>0</v>
      </c>
      <c r="CR94" s="236">
        <v>0</v>
      </c>
      <c r="CS94" s="236">
        <v>0</v>
      </c>
      <c r="CT94" s="236">
        <v>0</v>
      </c>
      <c r="CU94" s="236">
        <v>0</v>
      </c>
      <c r="CV94" s="236">
        <v>0</v>
      </c>
      <c r="CW94" s="236">
        <v>0</v>
      </c>
      <c r="CX94" s="236">
        <v>0</v>
      </c>
      <c r="CY94" s="236">
        <v>0</v>
      </c>
      <c r="CZ94" s="236">
        <v>0</v>
      </c>
      <c r="DA94" s="236">
        <v>0</v>
      </c>
    </row>
    <row r="95" spans="1:105">
      <c r="A95" s="242" t="s">
        <v>1755</v>
      </c>
      <c r="B95" s="236">
        <v>0</v>
      </c>
      <c r="C95" s="236">
        <v>0</v>
      </c>
      <c r="D95" s="236">
        <v>0</v>
      </c>
      <c r="E95" s="236">
        <v>0</v>
      </c>
      <c r="F95" s="236">
        <v>0</v>
      </c>
      <c r="G95" s="236">
        <v>0</v>
      </c>
      <c r="H95" s="236">
        <v>0</v>
      </c>
      <c r="I95" s="236">
        <v>0</v>
      </c>
      <c r="J95" s="236">
        <v>0</v>
      </c>
      <c r="K95" s="236">
        <v>0</v>
      </c>
      <c r="L95" s="236">
        <v>0</v>
      </c>
      <c r="M95" s="236">
        <v>0</v>
      </c>
      <c r="N95" s="236">
        <v>0</v>
      </c>
      <c r="O95" s="236">
        <v>0</v>
      </c>
      <c r="P95" s="236">
        <v>0</v>
      </c>
      <c r="Q95" s="236">
        <v>0</v>
      </c>
      <c r="R95" s="236">
        <v>0</v>
      </c>
      <c r="S95" s="236">
        <v>0</v>
      </c>
      <c r="T95" s="236">
        <v>0</v>
      </c>
      <c r="U95" s="236">
        <v>0</v>
      </c>
      <c r="V95" s="236">
        <v>0</v>
      </c>
      <c r="W95" s="236">
        <v>0</v>
      </c>
      <c r="X95" s="236">
        <v>0</v>
      </c>
      <c r="Y95" s="236">
        <v>0</v>
      </c>
      <c r="Z95" s="236">
        <v>0</v>
      </c>
      <c r="AA95" s="236">
        <v>0</v>
      </c>
      <c r="AB95" s="236">
        <v>0</v>
      </c>
      <c r="AC95" s="236">
        <v>0</v>
      </c>
      <c r="AD95" s="236">
        <v>0</v>
      </c>
      <c r="AE95" s="236">
        <v>0</v>
      </c>
      <c r="AF95" s="236">
        <v>0</v>
      </c>
      <c r="AG95" s="236">
        <v>0</v>
      </c>
      <c r="AH95" s="236">
        <v>0</v>
      </c>
      <c r="AI95" s="236">
        <v>0</v>
      </c>
      <c r="AJ95" s="236">
        <v>0</v>
      </c>
      <c r="AK95" s="236">
        <v>0</v>
      </c>
      <c r="AL95" s="236">
        <v>0</v>
      </c>
      <c r="AM95" s="236">
        <v>0</v>
      </c>
      <c r="AN95" s="236">
        <v>0</v>
      </c>
      <c r="AO95" s="236">
        <v>0</v>
      </c>
      <c r="AP95" s="236">
        <v>0</v>
      </c>
      <c r="AQ95" s="236">
        <v>0</v>
      </c>
      <c r="AR95" s="236">
        <v>0</v>
      </c>
      <c r="AS95" s="236">
        <v>0</v>
      </c>
      <c r="AT95" s="236">
        <v>0</v>
      </c>
      <c r="AU95" s="236">
        <v>0</v>
      </c>
      <c r="AV95" s="236">
        <v>0</v>
      </c>
      <c r="AW95" s="236">
        <v>0</v>
      </c>
      <c r="AX95" s="236">
        <v>0</v>
      </c>
      <c r="AY95" s="236">
        <v>0</v>
      </c>
      <c r="AZ95" s="236">
        <v>0</v>
      </c>
      <c r="BA95" s="236">
        <v>0</v>
      </c>
      <c r="BB95" s="236">
        <v>0</v>
      </c>
      <c r="BC95" s="236">
        <v>0</v>
      </c>
      <c r="BD95" s="236">
        <v>0</v>
      </c>
      <c r="BE95" s="236">
        <v>0</v>
      </c>
      <c r="BF95" s="236">
        <v>0</v>
      </c>
      <c r="BG95" s="236">
        <v>0</v>
      </c>
      <c r="BH95" s="236">
        <v>0</v>
      </c>
      <c r="BI95" s="236">
        <v>0</v>
      </c>
      <c r="BJ95" s="236">
        <v>0</v>
      </c>
      <c r="BK95" s="236">
        <v>0</v>
      </c>
      <c r="BL95" s="236">
        <v>0</v>
      </c>
      <c r="BM95" s="236">
        <v>0</v>
      </c>
      <c r="BN95" s="236">
        <v>0</v>
      </c>
      <c r="BO95" s="236">
        <v>0</v>
      </c>
      <c r="BP95" s="236">
        <v>0</v>
      </c>
      <c r="BQ95" s="236">
        <v>0</v>
      </c>
      <c r="BR95" s="236">
        <v>0</v>
      </c>
      <c r="BS95" s="236">
        <v>0</v>
      </c>
      <c r="BT95" s="236">
        <v>0</v>
      </c>
      <c r="BU95" s="236">
        <v>0</v>
      </c>
      <c r="BV95" s="236">
        <v>0</v>
      </c>
      <c r="BW95" s="236">
        <v>0</v>
      </c>
      <c r="BX95" s="236">
        <v>0</v>
      </c>
      <c r="BY95" s="236">
        <v>0</v>
      </c>
      <c r="BZ95" s="236">
        <v>0</v>
      </c>
      <c r="CA95" s="236">
        <v>0</v>
      </c>
      <c r="CB95" s="236">
        <v>0</v>
      </c>
      <c r="CC95" s="236">
        <v>0</v>
      </c>
      <c r="CD95" s="236">
        <v>0</v>
      </c>
      <c r="CE95" s="236">
        <v>0</v>
      </c>
      <c r="CF95" s="236">
        <v>0</v>
      </c>
      <c r="CG95" s="236">
        <v>0</v>
      </c>
      <c r="CH95" s="236">
        <v>0</v>
      </c>
      <c r="CI95" s="236">
        <v>0</v>
      </c>
      <c r="CJ95" s="236">
        <v>0</v>
      </c>
      <c r="CK95" s="236">
        <v>0</v>
      </c>
      <c r="CL95" s="236">
        <v>0</v>
      </c>
      <c r="CM95" s="236">
        <v>0</v>
      </c>
      <c r="CN95" s="236">
        <v>0</v>
      </c>
      <c r="CO95" s="236">
        <v>0</v>
      </c>
      <c r="CP95" s="236">
        <v>0</v>
      </c>
      <c r="CQ95" s="236">
        <v>0</v>
      </c>
      <c r="CR95" s="236">
        <v>0</v>
      </c>
      <c r="CS95" s="236">
        <v>0</v>
      </c>
      <c r="CT95" s="236">
        <v>0</v>
      </c>
      <c r="CU95" s="236">
        <v>0</v>
      </c>
      <c r="CV95" s="236">
        <v>0</v>
      </c>
      <c r="CW95" s="236">
        <v>0</v>
      </c>
      <c r="CX95" s="236">
        <v>0</v>
      </c>
      <c r="CY95" s="236">
        <v>0</v>
      </c>
      <c r="CZ95" s="236">
        <v>0</v>
      </c>
      <c r="DA95" s="236">
        <v>0</v>
      </c>
    </row>
    <row r="96" spans="1:105">
      <c r="A96" s="242" t="s">
        <v>1756</v>
      </c>
      <c r="B96" s="236">
        <v>0</v>
      </c>
      <c r="C96" s="236">
        <v>0</v>
      </c>
      <c r="D96" s="236">
        <v>0</v>
      </c>
      <c r="E96" s="236">
        <v>0</v>
      </c>
      <c r="F96" s="236">
        <v>0</v>
      </c>
      <c r="G96" s="236">
        <v>0</v>
      </c>
      <c r="H96" s="236">
        <v>0</v>
      </c>
      <c r="I96" s="236">
        <v>0</v>
      </c>
      <c r="J96" s="236">
        <v>0</v>
      </c>
      <c r="K96" s="236">
        <v>0</v>
      </c>
      <c r="L96" s="236">
        <v>0</v>
      </c>
      <c r="M96" s="236">
        <v>0</v>
      </c>
      <c r="N96" s="236">
        <v>0</v>
      </c>
      <c r="O96" s="236">
        <v>0</v>
      </c>
      <c r="P96" s="236">
        <v>0</v>
      </c>
      <c r="Q96" s="236">
        <v>0</v>
      </c>
      <c r="R96" s="236">
        <v>0</v>
      </c>
      <c r="S96" s="236">
        <v>0</v>
      </c>
      <c r="T96" s="236">
        <v>0</v>
      </c>
      <c r="U96" s="236">
        <v>0</v>
      </c>
      <c r="V96" s="236">
        <v>0</v>
      </c>
      <c r="W96" s="236">
        <v>0</v>
      </c>
      <c r="X96" s="236">
        <v>0</v>
      </c>
      <c r="Y96" s="236">
        <v>0</v>
      </c>
      <c r="Z96" s="236">
        <v>0</v>
      </c>
      <c r="AA96" s="236">
        <v>0</v>
      </c>
      <c r="AB96" s="236">
        <v>0</v>
      </c>
      <c r="AC96" s="236">
        <v>0</v>
      </c>
      <c r="AD96" s="236">
        <v>0</v>
      </c>
      <c r="AE96" s="236">
        <v>0</v>
      </c>
      <c r="AF96" s="236">
        <v>0</v>
      </c>
      <c r="AG96" s="236">
        <v>0</v>
      </c>
      <c r="AH96" s="236">
        <v>0</v>
      </c>
      <c r="AI96" s="236">
        <v>0</v>
      </c>
      <c r="AJ96" s="236">
        <v>0</v>
      </c>
      <c r="AK96" s="236">
        <v>0</v>
      </c>
      <c r="AL96" s="236">
        <v>0</v>
      </c>
      <c r="AM96" s="236">
        <v>0</v>
      </c>
      <c r="AN96" s="236">
        <v>0</v>
      </c>
      <c r="AO96" s="236">
        <v>2232856.3439243301</v>
      </c>
      <c r="AP96" s="236">
        <v>2207189.78392433</v>
      </c>
      <c r="AQ96" s="236">
        <v>2161026.5639243298</v>
      </c>
      <c r="AR96" s="236">
        <v>2119177.8839243301</v>
      </c>
      <c r="AS96" s="236">
        <v>2080007.4239243299</v>
      </c>
      <c r="AT96" s="236">
        <v>2043961.76392433</v>
      </c>
      <c r="AU96" s="236">
        <v>2010050.48392433</v>
      </c>
      <c r="AV96" s="236">
        <v>1978338.80392433</v>
      </c>
      <c r="AW96" s="236">
        <v>1948056.26392433</v>
      </c>
      <c r="AX96" s="236">
        <v>1919324.24392433</v>
      </c>
      <c r="AY96" s="236">
        <v>1892531.0639243301</v>
      </c>
      <c r="AZ96" s="236">
        <v>1866323.6639243299</v>
      </c>
      <c r="BA96" s="236">
        <v>24458844.287092</v>
      </c>
      <c r="BB96" s="236">
        <v>1918237.2702148501</v>
      </c>
      <c r="BC96" s="236">
        <v>1894409.71021485</v>
      </c>
      <c r="BD96" s="236">
        <v>1871353.45021485</v>
      </c>
      <c r="BE96" s="236">
        <v>1849440.7902148501</v>
      </c>
      <c r="BF96" s="236">
        <v>1827848.71021485</v>
      </c>
      <c r="BG96" s="236">
        <v>1807184.5302148401</v>
      </c>
      <c r="BH96" s="236">
        <v>1787173.93021485</v>
      </c>
      <c r="BI96" s="236">
        <v>1767804.97021485</v>
      </c>
      <c r="BJ96" s="236">
        <v>1748814.7902148401</v>
      </c>
      <c r="BK96" s="236">
        <v>1730411.5902148499</v>
      </c>
      <c r="BL96" s="236">
        <v>1712983.5702148499</v>
      </c>
      <c r="BM96" s="236">
        <v>1695459.2502148501</v>
      </c>
      <c r="BN96" s="236">
        <v>21611122.562578101</v>
      </c>
      <c r="BO96" s="236">
        <v>1679694.1096681899</v>
      </c>
      <c r="BP96" s="236">
        <v>1663216.00966819</v>
      </c>
      <c r="BQ96" s="236">
        <v>1647035.68966819</v>
      </c>
      <c r="BR96" s="236">
        <v>1631446.9096681899</v>
      </c>
      <c r="BS96" s="236">
        <v>1615895.98966819</v>
      </c>
      <c r="BT96" s="236">
        <v>1600833.5896681901</v>
      </c>
      <c r="BU96" s="236">
        <v>1586097.2896681901</v>
      </c>
      <c r="BV96" s="236">
        <v>1571682.3496681901</v>
      </c>
      <c r="BW96" s="236">
        <v>1557416.98966819</v>
      </c>
      <c r="BX96" s="236">
        <v>1543470.3496681901</v>
      </c>
      <c r="BY96" s="236">
        <v>1530147.76966819</v>
      </c>
      <c r="BZ96" s="236">
        <v>1516652.3296681901</v>
      </c>
      <c r="CA96" s="236">
        <v>19143589.376018301</v>
      </c>
      <c r="CB96" s="236">
        <v>1504453.77773381</v>
      </c>
      <c r="CC96" s="236">
        <v>1491578.97773381</v>
      </c>
      <c r="CD96" s="236">
        <v>1478852.9177338099</v>
      </c>
      <c r="CE96" s="236">
        <v>1466513.79773381</v>
      </c>
      <c r="CF96" s="236">
        <v>1454134.1177338101</v>
      </c>
      <c r="CG96" s="236">
        <v>1442072.1377338101</v>
      </c>
      <c r="CH96" s="236">
        <v>1430213.73773381</v>
      </c>
      <c r="CI96" s="236">
        <v>1418549.55773381</v>
      </c>
      <c r="CJ96" s="236">
        <v>1406951.6177338101</v>
      </c>
      <c r="CK96" s="236">
        <v>1395560.4377338099</v>
      </c>
      <c r="CL96" s="236">
        <v>1384627.1777338099</v>
      </c>
      <c r="CM96" s="236">
        <v>1373486.4377338099</v>
      </c>
      <c r="CN96" s="236">
        <v>17246994.6928057</v>
      </c>
      <c r="CO96" s="236">
        <v>1255936.68094029</v>
      </c>
      <c r="CP96" s="236">
        <v>1245207.18094029</v>
      </c>
      <c r="CQ96" s="236">
        <v>1234598.5209402901</v>
      </c>
      <c r="CR96" s="236">
        <v>1224213.6009402899</v>
      </c>
      <c r="CS96" s="236">
        <v>1213822.20094029</v>
      </c>
      <c r="CT96" s="236">
        <v>1203661.2609402901</v>
      </c>
      <c r="CU96" s="236">
        <v>1193595.48094029</v>
      </c>
      <c r="CV96" s="236">
        <v>1183708.74094029</v>
      </c>
      <c r="CW96" s="236">
        <v>1173850.0809402899</v>
      </c>
      <c r="CX96" s="236">
        <v>1164114.7809402901</v>
      </c>
      <c r="CY96" s="236">
        <v>1154686.74094029</v>
      </c>
      <c r="CZ96" s="236">
        <v>1145158.5609402901</v>
      </c>
      <c r="DA96" s="236">
        <v>14392553.8312835</v>
      </c>
    </row>
    <row r="97" spans="1:105">
      <c r="A97" s="242" t="s">
        <v>1757</v>
      </c>
      <c r="B97" s="236">
        <v>0</v>
      </c>
      <c r="C97" s="236">
        <v>0</v>
      </c>
      <c r="D97" s="236">
        <v>0</v>
      </c>
      <c r="E97" s="236">
        <v>0</v>
      </c>
      <c r="F97" s="236">
        <v>0</v>
      </c>
      <c r="G97" s="236">
        <v>0</v>
      </c>
      <c r="H97" s="236">
        <v>0</v>
      </c>
      <c r="I97" s="236">
        <v>0</v>
      </c>
      <c r="J97" s="236">
        <v>0</v>
      </c>
      <c r="K97" s="236">
        <v>0</v>
      </c>
      <c r="L97" s="236">
        <v>0</v>
      </c>
      <c r="M97" s="236">
        <v>0</v>
      </c>
      <c r="N97" s="236">
        <v>0</v>
      </c>
      <c r="O97" s="236">
        <v>0</v>
      </c>
      <c r="P97" s="236">
        <v>0</v>
      </c>
      <c r="Q97" s="236">
        <v>0</v>
      </c>
      <c r="R97" s="236">
        <v>0</v>
      </c>
      <c r="S97" s="236">
        <v>0</v>
      </c>
      <c r="T97" s="236">
        <v>0</v>
      </c>
      <c r="U97" s="236">
        <v>0</v>
      </c>
      <c r="V97" s="236">
        <v>0</v>
      </c>
      <c r="W97" s="236">
        <v>0</v>
      </c>
      <c r="X97" s="236">
        <v>0</v>
      </c>
      <c r="Y97" s="236">
        <v>0</v>
      </c>
      <c r="Z97" s="236">
        <v>0</v>
      </c>
      <c r="AA97" s="236">
        <v>0</v>
      </c>
      <c r="AB97" s="236">
        <v>0</v>
      </c>
      <c r="AC97" s="236">
        <v>0</v>
      </c>
      <c r="AD97" s="236">
        <v>0</v>
      </c>
      <c r="AE97" s="236">
        <v>0</v>
      </c>
      <c r="AF97" s="236">
        <v>0</v>
      </c>
      <c r="AG97" s="236">
        <v>0</v>
      </c>
      <c r="AH97" s="236">
        <v>0</v>
      </c>
      <c r="AI97" s="236">
        <v>0</v>
      </c>
      <c r="AJ97" s="236">
        <v>0</v>
      </c>
      <c r="AK97" s="236">
        <v>0</v>
      </c>
      <c r="AL97" s="236">
        <v>0</v>
      </c>
      <c r="AM97" s="236">
        <v>0</v>
      </c>
      <c r="AN97" s="236">
        <v>0</v>
      </c>
      <c r="AO97" s="236">
        <v>-2216416.9439243302</v>
      </c>
      <c r="AP97" s="236">
        <v>-2174479.70392433</v>
      </c>
      <c r="AQ97" s="236">
        <v>-2112349.4039243301</v>
      </c>
      <c r="AR97" s="236">
        <v>-2054808.8639243301</v>
      </c>
      <c r="AS97" s="236">
        <v>-2000204.0639243301</v>
      </c>
      <c r="AT97" s="236">
        <v>-1948961.1239243301</v>
      </c>
      <c r="AU97" s="236">
        <v>-1900075.5839243301</v>
      </c>
      <c r="AV97" s="236">
        <v>-1853598.0839243301</v>
      </c>
      <c r="AW97" s="236">
        <v>-1808748.9239243299</v>
      </c>
      <c r="AX97" s="236">
        <v>-1765639.22392433</v>
      </c>
      <c r="AY97" s="236">
        <v>-1724644.52392433</v>
      </c>
      <c r="AZ97" s="236">
        <v>-1684407.9239243299</v>
      </c>
      <c r="BA97" s="236">
        <v>-23244334.367091998</v>
      </c>
      <c r="BB97" s="236">
        <v>-1719749.7702148401</v>
      </c>
      <c r="BC97" s="236">
        <v>-1682022.0702148499</v>
      </c>
      <c r="BD97" s="236">
        <v>-1645219.3302148499</v>
      </c>
      <c r="BE97" s="236">
        <v>-1609706.2902148401</v>
      </c>
      <c r="BF97" s="236">
        <v>-1574657.8302148499</v>
      </c>
      <c r="BG97" s="236">
        <v>-1540674.97021484</v>
      </c>
      <c r="BH97" s="236">
        <v>-1507479.13021485</v>
      </c>
      <c r="BI97" s="236">
        <v>-1475053.99021484</v>
      </c>
      <c r="BJ97" s="236">
        <v>-1443134.2902148401</v>
      </c>
      <c r="BK97" s="236">
        <v>-1411924.2702148401</v>
      </c>
      <c r="BL97" s="236">
        <v>-1381805.5902148499</v>
      </c>
      <c r="BM97" s="236">
        <v>-1351707.43021485</v>
      </c>
      <c r="BN97" s="236">
        <v>-18343134.962578099</v>
      </c>
      <c r="BO97" s="236">
        <v>-1334286.1096681899</v>
      </c>
      <c r="BP97" s="236">
        <v>-1305830.0296681901</v>
      </c>
      <c r="BQ97" s="236">
        <v>-1277776.3696681899</v>
      </c>
      <c r="BR97" s="236">
        <v>-1250415.0496681901</v>
      </c>
      <c r="BS97" s="236">
        <v>-1223192.0896681901</v>
      </c>
      <c r="BT97" s="236">
        <v>-1196554.96966819</v>
      </c>
      <c r="BU97" s="236">
        <v>-1170339.2896681901</v>
      </c>
      <c r="BV97" s="236">
        <v>-1144538.0896681901</v>
      </c>
      <c r="BW97" s="236">
        <v>-1118978.68966819</v>
      </c>
      <c r="BX97" s="236">
        <v>-1093828.18966819</v>
      </c>
      <c r="BY97" s="236">
        <v>-1069387.9096681899</v>
      </c>
      <c r="BZ97" s="236">
        <v>-1044861.94966819</v>
      </c>
      <c r="CA97" s="236">
        <v>-14229988.7360183</v>
      </c>
      <c r="CB97" s="236">
        <v>-1020376.05773381</v>
      </c>
      <c r="CC97" s="236">
        <v>-996607.59773381299</v>
      </c>
      <c r="CD97" s="236">
        <v>-973070.31773381296</v>
      </c>
      <c r="CE97" s="236">
        <v>-949999.95773381297</v>
      </c>
      <c r="CF97" s="236">
        <v>-926969.31773381296</v>
      </c>
      <c r="CG97" s="236">
        <v>-904334.55773381295</v>
      </c>
      <c r="CH97" s="236">
        <v>-881980.237733813</v>
      </c>
      <c r="CI97" s="236">
        <v>-859895.79773381399</v>
      </c>
      <c r="CJ97" s="236">
        <v>-837952.71773381298</v>
      </c>
      <c r="CK97" s="236">
        <v>-816290.25773381395</v>
      </c>
      <c r="CL97" s="236">
        <v>-795156.57773381297</v>
      </c>
      <c r="CM97" s="236">
        <v>-773887.65773381398</v>
      </c>
      <c r="CN97" s="236">
        <v>-10736521.052805699</v>
      </c>
      <c r="CO97" s="236">
        <v>-633874.740940294</v>
      </c>
      <c r="CP97" s="236">
        <v>-612953.04094029404</v>
      </c>
      <c r="CQ97" s="236">
        <v>-592222.38094029401</v>
      </c>
      <c r="CR97" s="236">
        <v>-571784.10094029398</v>
      </c>
      <c r="CS97" s="236">
        <v>-551408.10094029398</v>
      </c>
      <c r="CT97" s="236">
        <v>-531329.76094029401</v>
      </c>
      <c r="CU97" s="236">
        <v>-511413.180940294</v>
      </c>
      <c r="CV97" s="236">
        <v>-491740.98094029399</v>
      </c>
      <c r="CW97" s="236">
        <v>-472162.08094029402</v>
      </c>
      <c r="CX97" s="236">
        <v>-452770.98094029399</v>
      </c>
      <c r="CY97" s="236">
        <v>-433749.48094029399</v>
      </c>
      <c r="CZ97" s="236">
        <v>-414690.84094029397</v>
      </c>
      <c r="DA97" s="236">
        <v>-6270099.6712835301</v>
      </c>
    </row>
    <row r="98" spans="1:105">
      <c r="A98" s="251" t="s">
        <v>1758</v>
      </c>
      <c r="B98" s="252">
        <v>0</v>
      </c>
      <c r="C98" s="252">
        <v>0</v>
      </c>
      <c r="D98" s="252">
        <v>0</v>
      </c>
      <c r="E98" s="252">
        <v>0</v>
      </c>
      <c r="F98" s="252">
        <v>0</v>
      </c>
      <c r="G98" s="252">
        <v>0</v>
      </c>
      <c r="H98" s="252">
        <v>0</v>
      </c>
      <c r="I98" s="252">
        <v>0</v>
      </c>
      <c r="J98" s="252">
        <v>0</v>
      </c>
      <c r="K98" s="252">
        <v>0</v>
      </c>
      <c r="L98" s="252">
        <v>0</v>
      </c>
      <c r="M98" s="252">
        <v>0</v>
      </c>
      <c r="N98" s="252">
        <v>0</v>
      </c>
      <c r="O98" s="252">
        <v>0</v>
      </c>
      <c r="P98" s="252">
        <v>0</v>
      </c>
      <c r="Q98" s="252">
        <v>0</v>
      </c>
      <c r="R98" s="252">
        <v>0</v>
      </c>
      <c r="S98" s="252">
        <v>0</v>
      </c>
      <c r="T98" s="252">
        <v>0</v>
      </c>
      <c r="U98" s="252">
        <v>0</v>
      </c>
      <c r="V98" s="252">
        <v>0</v>
      </c>
      <c r="W98" s="252">
        <v>0</v>
      </c>
      <c r="X98" s="252">
        <v>0</v>
      </c>
      <c r="Y98" s="252">
        <v>0</v>
      </c>
      <c r="Z98" s="252">
        <v>0</v>
      </c>
      <c r="AA98" s="252">
        <v>0</v>
      </c>
      <c r="AB98" s="252">
        <v>0</v>
      </c>
      <c r="AC98" s="252">
        <v>0</v>
      </c>
      <c r="AD98" s="252">
        <v>0</v>
      </c>
      <c r="AE98" s="252">
        <v>0</v>
      </c>
      <c r="AF98" s="252">
        <v>0</v>
      </c>
      <c r="AG98" s="252">
        <v>0</v>
      </c>
      <c r="AH98" s="252">
        <v>0</v>
      </c>
      <c r="AI98" s="252">
        <v>0</v>
      </c>
      <c r="AJ98" s="252">
        <v>0</v>
      </c>
      <c r="AK98" s="252">
        <v>0</v>
      </c>
      <c r="AL98" s="252">
        <v>0</v>
      </c>
      <c r="AM98" s="252">
        <v>0</v>
      </c>
      <c r="AN98" s="252">
        <v>0</v>
      </c>
      <c r="AO98" s="252">
        <v>16439.3999999999</v>
      </c>
      <c r="AP98" s="252">
        <v>32710.080000000002</v>
      </c>
      <c r="AQ98" s="252">
        <v>48677.159999999603</v>
      </c>
      <c r="AR98" s="252">
        <v>64369.019999999698</v>
      </c>
      <c r="AS98" s="252">
        <v>79803.359999999797</v>
      </c>
      <c r="AT98" s="252">
        <v>95000.639999999898</v>
      </c>
      <c r="AU98" s="252">
        <v>109974.899999999</v>
      </c>
      <c r="AV98" s="252">
        <v>124740.719999999</v>
      </c>
      <c r="AW98" s="252">
        <v>139307.34</v>
      </c>
      <c r="AX98" s="252">
        <v>153685.01999999999</v>
      </c>
      <c r="AY98" s="252">
        <v>167886.54</v>
      </c>
      <c r="AZ98" s="252">
        <v>181915.74</v>
      </c>
      <c r="BA98" s="252">
        <v>1214509.9199999899</v>
      </c>
      <c r="BB98" s="252">
        <v>198487.5</v>
      </c>
      <c r="BC98" s="252">
        <v>212387.64</v>
      </c>
      <c r="BD98" s="252">
        <v>226134.12</v>
      </c>
      <c r="BE98" s="252">
        <v>239734.5</v>
      </c>
      <c r="BF98" s="252">
        <v>253190.88</v>
      </c>
      <c r="BG98" s="252">
        <v>266509.56</v>
      </c>
      <c r="BH98" s="252">
        <v>279694.8</v>
      </c>
      <c r="BI98" s="252">
        <v>292750.98</v>
      </c>
      <c r="BJ98" s="252">
        <v>305680.5</v>
      </c>
      <c r="BK98" s="252">
        <v>318487.32</v>
      </c>
      <c r="BL98" s="252">
        <v>331177.98</v>
      </c>
      <c r="BM98" s="252">
        <v>343751.82</v>
      </c>
      <c r="BN98" s="252">
        <v>3267987.6</v>
      </c>
      <c r="BO98" s="252">
        <v>345408</v>
      </c>
      <c r="BP98" s="252">
        <v>357385.98</v>
      </c>
      <c r="BQ98" s="252">
        <v>369259.32</v>
      </c>
      <c r="BR98" s="252">
        <v>381031.859999999</v>
      </c>
      <c r="BS98" s="252">
        <v>392703.9</v>
      </c>
      <c r="BT98" s="252">
        <v>404278.61999999901</v>
      </c>
      <c r="BU98" s="252">
        <v>415758</v>
      </c>
      <c r="BV98" s="252">
        <v>427144.26</v>
      </c>
      <c r="BW98" s="252">
        <v>438438.3</v>
      </c>
      <c r="BX98" s="252">
        <v>449642.15999999898</v>
      </c>
      <c r="BY98" s="252">
        <v>460759.86</v>
      </c>
      <c r="BZ98" s="252">
        <v>471790.37999999902</v>
      </c>
      <c r="CA98" s="252">
        <v>4913600.6399999997</v>
      </c>
      <c r="CB98" s="252">
        <v>484077.72</v>
      </c>
      <c r="CC98" s="252">
        <v>494971.38</v>
      </c>
      <c r="CD98" s="252">
        <v>505782.6</v>
      </c>
      <c r="CE98" s="252">
        <v>516513.84</v>
      </c>
      <c r="CF98" s="252">
        <v>527164.80000000005</v>
      </c>
      <c r="CG98" s="252">
        <v>537737.57999999996</v>
      </c>
      <c r="CH98" s="252">
        <v>548233.5</v>
      </c>
      <c r="CI98" s="252">
        <v>558653.76</v>
      </c>
      <c r="CJ98" s="252">
        <v>568998.9</v>
      </c>
      <c r="CK98" s="252">
        <v>579270.18000000005</v>
      </c>
      <c r="CL98" s="252">
        <v>589470.6</v>
      </c>
      <c r="CM98" s="252">
        <v>599598.78</v>
      </c>
      <c r="CN98" s="252">
        <v>6510473.6399999997</v>
      </c>
      <c r="CO98" s="252">
        <v>622061.93999999994</v>
      </c>
      <c r="CP98" s="252">
        <v>632254.14</v>
      </c>
      <c r="CQ98" s="252">
        <v>642376.14</v>
      </c>
      <c r="CR98" s="252">
        <v>652429.5</v>
      </c>
      <c r="CS98" s="252">
        <v>662414.09999999905</v>
      </c>
      <c r="CT98" s="252">
        <v>672331.49999999895</v>
      </c>
      <c r="CU98" s="252">
        <v>682182.3</v>
      </c>
      <c r="CV98" s="252">
        <v>691967.75999999896</v>
      </c>
      <c r="CW98" s="252">
        <v>701688</v>
      </c>
      <c r="CX98" s="252">
        <v>711343.799999999</v>
      </c>
      <c r="CY98" s="252">
        <v>720937.26</v>
      </c>
      <c r="CZ98" s="252">
        <v>730467.72</v>
      </c>
      <c r="DA98" s="252">
        <v>8122454.1599999899</v>
      </c>
    </row>
    <row r="100" spans="1:105">
      <c r="A100" s="242" t="s">
        <v>1759</v>
      </c>
      <c r="B100" s="236">
        <v>0</v>
      </c>
      <c r="C100" s="236">
        <v>0</v>
      </c>
      <c r="D100" s="236">
        <v>0</v>
      </c>
      <c r="E100" s="236">
        <v>0</v>
      </c>
      <c r="F100" s="236">
        <v>0</v>
      </c>
      <c r="G100" s="236">
        <v>0</v>
      </c>
      <c r="H100" s="236">
        <v>0</v>
      </c>
      <c r="I100" s="236">
        <v>0</v>
      </c>
      <c r="J100" s="236">
        <v>0</v>
      </c>
      <c r="K100" s="236">
        <v>0</v>
      </c>
      <c r="L100" s="236">
        <v>0</v>
      </c>
      <c r="M100" s="236">
        <v>0</v>
      </c>
      <c r="N100" s="236">
        <v>0</v>
      </c>
      <c r="O100" s="236">
        <v>0</v>
      </c>
      <c r="P100" s="236">
        <v>0</v>
      </c>
      <c r="Q100" s="236">
        <v>0</v>
      </c>
      <c r="R100" s="236">
        <v>0</v>
      </c>
      <c r="S100" s="236">
        <v>0</v>
      </c>
      <c r="T100" s="236">
        <v>0</v>
      </c>
      <c r="U100" s="236">
        <v>0</v>
      </c>
      <c r="V100" s="236">
        <v>0</v>
      </c>
      <c r="W100" s="236">
        <v>0</v>
      </c>
      <c r="X100" s="236">
        <v>0</v>
      </c>
      <c r="Y100" s="236">
        <v>0</v>
      </c>
      <c r="Z100" s="236">
        <v>0</v>
      </c>
      <c r="AA100" s="236">
        <v>0</v>
      </c>
      <c r="AB100" s="236">
        <v>0</v>
      </c>
      <c r="AC100" s="236">
        <v>0</v>
      </c>
      <c r="AD100" s="236">
        <v>0</v>
      </c>
      <c r="AE100" s="236">
        <v>0</v>
      </c>
      <c r="AF100" s="236">
        <v>0</v>
      </c>
      <c r="AG100" s="236">
        <v>0</v>
      </c>
      <c r="AH100" s="236">
        <v>0</v>
      </c>
      <c r="AI100" s="236">
        <v>0</v>
      </c>
      <c r="AJ100" s="236">
        <v>0</v>
      </c>
      <c r="AK100" s="236">
        <v>0</v>
      </c>
      <c r="AL100" s="236">
        <v>0</v>
      </c>
      <c r="AM100" s="236">
        <v>0</v>
      </c>
      <c r="AN100" s="236">
        <v>0</v>
      </c>
      <c r="AO100" s="236">
        <v>0</v>
      </c>
      <c r="AP100" s="236">
        <v>0</v>
      </c>
      <c r="AQ100" s="236">
        <v>0</v>
      </c>
      <c r="AR100" s="236">
        <v>0</v>
      </c>
      <c r="AS100" s="236">
        <v>0</v>
      </c>
      <c r="AT100" s="236">
        <v>0</v>
      </c>
      <c r="AU100" s="236">
        <v>0</v>
      </c>
      <c r="AV100" s="236">
        <v>0</v>
      </c>
      <c r="AW100" s="236">
        <v>0</v>
      </c>
      <c r="AX100" s="236">
        <v>0</v>
      </c>
      <c r="AY100" s="236">
        <v>0</v>
      </c>
      <c r="AZ100" s="236">
        <v>0</v>
      </c>
      <c r="BA100" s="236">
        <v>0</v>
      </c>
      <c r="BB100" s="236">
        <v>0</v>
      </c>
      <c r="BC100" s="236">
        <v>0</v>
      </c>
      <c r="BD100" s="236">
        <v>0</v>
      </c>
      <c r="BE100" s="236">
        <v>0</v>
      </c>
      <c r="BF100" s="236">
        <v>0</v>
      </c>
      <c r="BG100" s="236">
        <v>0</v>
      </c>
      <c r="BH100" s="236">
        <v>0</v>
      </c>
      <c r="BI100" s="236">
        <v>0</v>
      </c>
      <c r="BJ100" s="236">
        <v>0</v>
      </c>
      <c r="BK100" s="236">
        <v>0</v>
      </c>
      <c r="BL100" s="236">
        <v>0</v>
      </c>
      <c r="BM100" s="236">
        <v>0</v>
      </c>
      <c r="BN100" s="236">
        <v>0</v>
      </c>
      <c r="BO100" s="236">
        <v>0</v>
      </c>
      <c r="BP100" s="236">
        <v>0</v>
      </c>
      <c r="BQ100" s="236">
        <v>0</v>
      </c>
      <c r="BR100" s="236">
        <v>0</v>
      </c>
      <c r="BS100" s="236">
        <v>0</v>
      </c>
      <c r="BT100" s="236">
        <v>0</v>
      </c>
      <c r="BU100" s="236">
        <v>0</v>
      </c>
      <c r="BV100" s="236">
        <v>0</v>
      </c>
      <c r="BW100" s="236">
        <v>0</v>
      </c>
      <c r="BX100" s="236">
        <v>0</v>
      </c>
      <c r="BY100" s="236">
        <v>0</v>
      </c>
      <c r="BZ100" s="236">
        <v>0</v>
      </c>
      <c r="CA100" s="236">
        <v>0</v>
      </c>
      <c r="CB100" s="236">
        <v>0</v>
      </c>
      <c r="CC100" s="236">
        <v>0</v>
      </c>
      <c r="CD100" s="236">
        <v>0</v>
      </c>
      <c r="CE100" s="236">
        <v>0</v>
      </c>
      <c r="CF100" s="236">
        <v>0</v>
      </c>
      <c r="CG100" s="236">
        <v>0</v>
      </c>
      <c r="CH100" s="236">
        <v>0</v>
      </c>
      <c r="CI100" s="236">
        <v>0</v>
      </c>
      <c r="CJ100" s="236">
        <v>0</v>
      </c>
      <c r="CK100" s="236">
        <v>0</v>
      </c>
      <c r="CL100" s="236">
        <v>0</v>
      </c>
      <c r="CM100" s="236">
        <v>0</v>
      </c>
      <c r="CN100" s="236">
        <v>0</v>
      </c>
      <c r="CO100" s="236">
        <v>0</v>
      </c>
      <c r="CP100" s="236">
        <v>0</v>
      </c>
      <c r="CQ100" s="236">
        <v>0</v>
      </c>
      <c r="CR100" s="236">
        <v>0</v>
      </c>
      <c r="CS100" s="236">
        <v>0</v>
      </c>
      <c r="CT100" s="236">
        <v>0</v>
      </c>
      <c r="CU100" s="236">
        <v>0</v>
      </c>
      <c r="CV100" s="236">
        <v>0</v>
      </c>
      <c r="CW100" s="236">
        <v>0</v>
      </c>
      <c r="CX100" s="236">
        <v>0</v>
      </c>
      <c r="CY100" s="236">
        <v>0</v>
      </c>
      <c r="CZ100" s="236">
        <v>0</v>
      </c>
      <c r="DA100" s="236">
        <v>0</v>
      </c>
    </row>
    <row r="101" spans="1:105">
      <c r="A101" s="242" t="s">
        <v>1760</v>
      </c>
      <c r="B101" s="236">
        <v>0</v>
      </c>
      <c r="C101" s="236">
        <v>0</v>
      </c>
      <c r="D101" s="236">
        <v>0</v>
      </c>
      <c r="E101" s="236">
        <v>0</v>
      </c>
      <c r="F101" s="236">
        <v>0</v>
      </c>
      <c r="G101" s="236">
        <v>0</v>
      </c>
      <c r="H101" s="236">
        <v>0</v>
      </c>
      <c r="I101" s="236">
        <v>0</v>
      </c>
      <c r="J101" s="236">
        <v>0</v>
      </c>
      <c r="K101" s="236">
        <v>0</v>
      </c>
      <c r="L101" s="236">
        <v>0</v>
      </c>
      <c r="M101" s="236">
        <v>0</v>
      </c>
      <c r="N101" s="236">
        <v>0</v>
      </c>
      <c r="O101" s="236">
        <v>0</v>
      </c>
      <c r="P101" s="236">
        <v>0</v>
      </c>
      <c r="Q101" s="236">
        <v>0</v>
      </c>
      <c r="R101" s="236">
        <v>0</v>
      </c>
      <c r="S101" s="236">
        <v>0</v>
      </c>
      <c r="T101" s="236">
        <v>0</v>
      </c>
      <c r="U101" s="236">
        <v>0</v>
      </c>
      <c r="V101" s="236">
        <v>0</v>
      </c>
      <c r="W101" s="236">
        <v>0</v>
      </c>
      <c r="X101" s="236">
        <v>0</v>
      </c>
      <c r="Y101" s="236">
        <v>0</v>
      </c>
      <c r="Z101" s="236">
        <v>0</v>
      </c>
      <c r="AA101" s="236">
        <v>0</v>
      </c>
      <c r="AB101" s="236">
        <v>0</v>
      </c>
      <c r="AC101" s="236">
        <v>0</v>
      </c>
      <c r="AD101" s="236">
        <v>0</v>
      </c>
      <c r="AE101" s="236">
        <v>0</v>
      </c>
      <c r="AF101" s="236">
        <v>0</v>
      </c>
      <c r="AG101" s="236">
        <v>0</v>
      </c>
      <c r="AH101" s="236">
        <v>0</v>
      </c>
      <c r="AI101" s="236">
        <v>0</v>
      </c>
      <c r="AJ101" s="236">
        <v>0</v>
      </c>
      <c r="AK101" s="236">
        <v>0</v>
      </c>
      <c r="AL101" s="236">
        <v>0</v>
      </c>
      <c r="AM101" s="236">
        <v>0</v>
      </c>
      <c r="AN101" s="236">
        <v>0</v>
      </c>
      <c r="AO101" s="236">
        <v>16439.3999999999</v>
      </c>
      <c r="AP101" s="236">
        <v>32710.080000000002</v>
      </c>
      <c r="AQ101" s="236">
        <v>48677.159999999603</v>
      </c>
      <c r="AR101" s="236">
        <v>64369.019999999698</v>
      </c>
      <c r="AS101" s="236">
        <v>79803.359999999797</v>
      </c>
      <c r="AT101" s="236">
        <v>95000.639999999898</v>
      </c>
      <c r="AU101" s="236">
        <v>109974.899999999</v>
      </c>
      <c r="AV101" s="236">
        <v>124740.719999999</v>
      </c>
      <c r="AW101" s="236">
        <v>139307.34</v>
      </c>
      <c r="AX101" s="236">
        <v>153685.01999999999</v>
      </c>
      <c r="AY101" s="236">
        <v>167886.54</v>
      </c>
      <c r="AZ101" s="236">
        <v>181915.74</v>
      </c>
      <c r="BA101" s="236">
        <v>1214509.9199999899</v>
      </c>
      <c r="BB101" s="236">
        <v>198487.5</v>
      </c>
      <c r="BC101" s="236">
        <v>212387.64</v>
      </c>
      <c r="BD101" s="236">
        <v>226134.12</v>
      </c>
      <c r="BE101" s="236">
        <v>239734.5</v>
      </c>
      <c r="BF101" s="236">
        <v>253190.88</v>
      </c>
      <c r="BG101" s="236">
        <v>266509.56</v>
      </c>
      <c r="BH101" s="236">
        <v>279694.8</v>
      </c>
      <c r="BI101" s="236">
        <v>292750.98</v>
      </c>
      <c r="BJ101" s="236">
        <v>305680.5</v>
      </c>
      <c r="BK101" s="236">
        <v>318487.32</v>
      </c>
      <c r="BL101" s="236">
        <v>331177.98</v>
      </c>
      <c r="BM101" s="236">
        <v>343751.82</v>
      </c>
      <c r="BN101" s="236">
        <v>3267987.6</v>
      </c>
      <c r="BO101" s="236">
        <v>345408</v>
      </c>
      <c r="BP101" s="236">
        <v>357385.98</v>
      </c>
      <c r="BQ101" s="236">
        <v>369259.32</v>
      </c>
      <c r="BR101" s="236">
        <v>381031.859999999</v>
      </c>
      <c r="BS101" s="236">
        <v>392703.9</v>
      </c>
      <c r="BT101" s="236">
        <v>404278.61999999901</v>
      </c>
      <c r="BU101" s="236">
        <v>415758</v>
      </c>
      <c r="BV101" s="236">
        <v>427144.26</v>
      </c>
      <c r="BW101" s="236">
        <v>438438.3</v>
      </c>
      <c r="BX101" s="236">
        <v>449642.15999999898</v>
      </c>
      <c r="BY101" s="236">
        <v>460759.86</v>
      </c>
      <c r="BZ101" s="236">
        <v>471790.37999999902</v>
      </c>
      <c r="CA101" s="236">
        <v>4913600.6399999997</v>
      </c>
      <c r="CB101" s="236">
        <v>484077.72</v>
      </c>
      <c r="CC101" s="236">
        <v>494971.38</v>
      </c>
      <c r="CD101" s="236">
        <v>505782.6</v>
      </c>
      <c r="CE101" s="236">
        <v>516513.84</v>
      </c>
      <c r="CF101" s="236">
        <v>527164.80000000005</v>
      </c>
      <c r="CG101" s="236">
        <v>537737.57999999996</v>
      </c>
      <c r="CH101" s="236">
        <v>548233.5</v>
      </c>
      <c r="CI101" s="236">
        <v>558653.76</v>
      </c>
      <c r="CJ101" s="236">
        <v>568998.9</v>
      </c>
      <c r="CK101" s="236">
        <v>579270.18000000005</v>
      </c>
      <c r="CL101" s="236">
        <v>589470.6</v>
      </c>
      <c r="CM101" s="236">
        <v>599598.78</v>
      </c>
      <c r="CN101" s="236">
        <v>6510473.6399999997</v>
      </c>
      <c r="CO101" s="236">
        <v>622061.93999999994</v>
      </c>
      <c r="CP101" s="236">
        <v>632254.14</v>
      </c>
      <c r="CQ101" s="236">
        <v>642376.14</v>
      </c>
      <c r="CR101" s="236">
        <v>652429.5</v>
      </c>
      <c r="CS101" s="236">
        <v>662414.09999999905</v>
      </c>
      <c r="CT101" s="236">
        <v>672331.49999999895</v>
      </c>
      <c r="CU101" s="236">
        <v>682182.3</v>
      </c>
      <c r="CV101" s="236">
        <v>691967.75999999896</v>
      </c>
      <c r="CW101" s="236">
        <v>701688</v>
      </c>
      <c r="CX101" s="236">
        <v>711343.799999999</v>
      </c>
      <c r="CY101" s="236">
        <v>720937.26</v>
      </c>
      <c r="CZ101" s="236">
        <v>730467.72</v>
      </c>
      <c r="DA101" s="236">
        <v>8122454.1599999899</v>
      </c>
    </row>
    <row r="102" spans="1:105" ht="12" thickBot="1">
      <c r="A102" s="251" t="s">
        <v>1761</v>
      </c>
      <c r="B102" s="253">
        <v>0</v>
      </c>
      <c r="C102" s="253">
        <v>0</v>
      </c>
      <c r="D102" s="253">
        <v>0</v>
      </c>
      <c r="E102" s="253">
        <v>0</v>
      </c>
      <c r="F102" s="253">
        <v>0</v>
      </c>
      <c r="G102" s="253">
        <v>0</v>
      </c>
      <c r="H102" s="253">
        <v>0</v>
      </c>
      <c r="I102" s="253">
        <v>0</v>
      </c>
      <c r="J102" s="253">
        <v>0</v>
      </c>
      <c r="K102" s="253">
        <v>0</v>
      </c>
      <c r="L102" s="253">
        <v>0</v>
      </c>
      <c r="M102" s="253">
        <v>0</v>
      </c>
      <c r="N102" s="253">
        <v>0</v>
      </c>
      <c r="O102" s="253">
        <v>0</v>
      </c>
      <c r="P102" s="253">
        <v>0</v>
      </c>
      <c r="Q102" s="253">
        <v>0</v>
      </c>
      <c r="R102" s="253">
        <v>0</v>
      </c>
      <c r="S102" s="253">
        <v>0</v>
      </c>
      <c r="T102" s="253">
        <v>0</v>
      </c>
      <c r="U102" s="253">
        <v>0</v>
      </c>
      <c r="V102" s="253">
        <v>0</v>
      </c>
      <c r="W102" s="253">
        <v>0</v>
      </c>
      <c r="X102" s="253">
        <v>0</v>
      </c>
      <c r="Y102" s="253">
        <v>0</v>
      </c>
      <c r="Z102" s="253">
        <v>0</v>
      </c>
      <c r="AA102" s="253">
        <v>0</v>
      </c>
      <c r="AB102" s="253">
        <v>0</v>
      </c>
      <c r="AC102" s="253">
        <v>0</v>
      </c>
      <c r="AD102" s="253">
        <v>0</v>
      </c>
      <c r="AE102" s="253">
        <v>0</v>
      </c>
      <c r="AF102" s="253">
        <v>0</v>
      </c>
      <c r="AG102" s="253">
        <v>0</v>
      </c>
      <c r="AH102" s="253">
        <v>0</v>
      </c>
      <c r="AI102" s="253">
        <v>0</v>
      </c>
      <c r="AJ102" s="253">
        <v>0</v>
      </c>
      <c r="AK102" s="253">
        <v>0</v>
      </c>
      <c r="AL102" s="253">
        <v>0</v>
      </c>
      <c r="AM102" s="253">
        <v>0</v>
      </c>
      <c r="AN102" s="253">
        <v>0</v>
      </c>
      <c r="AO102" s="253">
        <v>16439.3999999999</v>
      </c>
      <c r="AP102" s="253">
        <v>32710.080000000002</v>
      </c>
      <c r="AQ102" s="253">
        <v>48677.159999999603</v>
      </c>
      <c r="AR102" s="253">
        <v>64369.019999999698</v>
      </c>
      <c r="AS102" s="253">
        <v>79803.359999999797</v>
      </c>
      <c r="AT102" s="253">
        <v>95000.639999999898</v>
      </c>
      <c r="AU102" s="253">
        <v>109974.899999999</v>
      </c>
      <c r="AV102" s="253">
        <v>124740.719999999</v>
      </c>
      <c r="AW102" s="253">
        <v>139307.34</v>
      </c>
      <c r="AX102" s="253">
        <v>153685.01999999999</v>
      </c>
      <c r="AY102" s="253">
        <v>167886.54</v>
      </c>
      <c r="AZ102" s="253">
        <v>181915.74</v>
      </c>
      <c r="BA102" s="253">
        <v>1214509.9199999899</v>
      </c>
      <c r="BB102" s="253">
        <v>198487.5</v>
      </c>
      <c r="BC102" s="253">
        <v>212387.64</v>
      </c>
      <c r="BD102" s="253">
        <v>226134.12</v>
      </c>
      <c r="BE102" s="253">
        <v>239734.5</v>
      </c>
      <c r="BF102" s="253">
        <v>253190.88</v>
      </c>
      <c r="BG102" s="253">
        <v>266509.56</v>
      </c>
      <c r="BH102" s="253">
        <v>279694.8</v>
      </c>
      <c r="BI102" s="253">
        <v>292750.98</v>
      </c>
      <c r="BJ102" s="253">
        <v>305680.5</v>
      </c>
      <c r="BK102" s="253">
        <v>318487.32</v>
      </c>
      <c r="BL102" s="253">
        <v>331177.98</v>
      </c>
      <c r="BM102" s="253">
        <v>343751.82</v>
      </c>
      <c r="BN102" s="253">
        <v>3267987.6</v>
      </c>
      <c r="BO102" s="253">
        <v>345408</v>
      </c>
      <c r="BP102" s="253">
        <v>357385.98</v>
      </c>
      <c r="BQ102" s="253">
        <v>369259.32</v>
      </c>
      <c r="BR102" s="253">
        <v>381031.859999999</v>
      </c>
      <c r="BS102" s="253">
        <v>392703.9</v>
      </c>
      <c r="BT102" s="253">
        <v>404278.61999999901</v>
      </c>
      <c r="BU102" s="253">
        <v>415758</v>
      </c>
      <c r="BV102" s="253">
        <v>427144.26</v>
      </c>
      <c r="BW102" s="253">
        <v>438438.3</v>
      </c>
      <c r="BX102" s="253">
        <v>449642.15999999898</v>
      </c>
      <c r="BY102" s="253">
        <v>460759.86</v>
      </c>
      <c r="BZ102" s="253">
        <v>471790.37999999902</v>
      </c>
      <c r="CA102" s="253">
        <v>4913600.6399999997</v>
      </c>
      <c r="CB102" s="253">
        <v>484077.72</v>
      </c>
      <c r="CC102" s="253">
        <v>494971.38</v>
      </c>
      <c r="CD102" s="253">
        <v>505782.6</v>
      </c>
      <c r="CE102" s="253">
        <v>516513.84</v>
      </c>
      <c r="CF102" s="253">
        <v>527164.80000000005</v>
      </c>
      <c r="CG102" s="253">
        <v>537737.57999999996</v>
      </c>
      <c r="CH102" s="253">
        <v>548233.5</v>
      </c>
      <c r="CI102" s="253">
        <v>558653.76</v>
      </c>
      <c r="CJ102" s="253">
        <v>568998.9</v>
      </c>
      <c r="CK102" s="253">
        <v>579270.18000000005</v>
      </c>
      <c r="CL102" s="253">
        <v>589470.6</v>
      </c>
      <c r="CM102" s="253">
        <v>599598.78</v>
      </c>
      <c r="CN102" s="253">
        <v>6510473.6399999997</v>
      </c>
      <c r="CO102" s="253">
        <v>622061.93999999994</v>
      </c>
      <c r="CP102" s="253">
        <v>632254.14</v>
      </c>
      <c r="CQ102" s="253">
        <v>642376.14</v>
      </c>
      <c r="CR102" s="253">
        <v>652429.5</v>
      </c>
      <c r="CS102" s="253">
        <v>662414.09999999905</v>
      </c>
      <c r="CT102" s="253">
        <v>672331.49999999895</v>
      </c>
      <c r="CU102" s="253">
        <v>682182.3</v>
      </c>
      <c r="CV102" s="253">
        <v>691967.75999999896</v>
      </c>
      <c r="CW102" s="253">
        <v>701688</v>
      </c>
      <c r="CX102" s="253">
        <v>711343.799999999</v>
      </c>
      <c r="CY102" s="253">
        <v>720937.26</v>
      </c>
      <c r="CZ102" s="253">
        <v>730467.72</v>
      </c>
      <c r="DA102" s="253">
        <v>8122454.1599999899</v>
      </c>
    </row>
    <row r="103" spans="1:105" ht="12" thickTop="1"/>
    <row r="104" spans="1:105">
      <c r="A104" s="254"/>
      <c r="B104" s="255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  <c r="P104" s="255"/>
      <c r="Q104" s="255"/>
      <c r="R104" s="255"/>
      <c r="S104" s="255"/>
      <c r="T104" s="255"/>
      <c r="U104" s="255"/>
      <c r="V104" s="255"/>
      <c r="W104" s="255"/>
      <c r="X104" s="255"/>
      <c r="Y104" s="255"/>
      <c r="Z104" s="255"/>
      <c r="AA104" s="255"/>
      <c r="AB104" s="255"/>
      <c r="AC104" s="255"/>
      <c r="AD104" s="255"/>
      <c r="AE104" s="255"/>
      <c r="AF104" s="255"/>
      <c r="AG104" s="255"/>
      <c r="AH104" s="255"/>
      <c r="AI104" s="255"/>
      <c r="AJ104" s="255"/>
      <c r="AK104" s="255"/>
      <c r="AL104" s="255"/>
      <c r="AM104" s="255"/>
      <c r="AN104" s="255"/>
      <c r="AO104" s="255"/>
      <c r="AP104" s="255"/>
      <c r="AQ104" s="255"/>
      <c r="AR104" s="255"/>
      <c r="AS104" s="255"/>
      <c r="AT104" s="255"/>
      <c r="AU104" s="255"/>
      <c r="AV104" s="255"/>
      <c r="AW104" s="255"/>
      <c r="AX104" s="255"/>
      <c r="AY104" s="255"/>
      <c r="AZ104" s="255"/>
      <c r="BA104" s="255"/>
      <c r="BB104" s="255"/>
      <c r="BC104" s="255"/>
      <c r="BD104" s="255"/>
      <c r="BE104" s="255"/>
      <c r="BF104" s="255"/>
      <c r="BG104" s="255"/>
      <c r="BH104" s="255"/>
      <c r="BI104" s="255"/>
      <c r="BJ104" s="255"/>
      <c r="BK104" s="255"/>
      <c r="BL104" s="255"/>
      <c r="BM104" s="255"/>
      <c r="BN104" s="255"/>
      <c r="BO104" s="255"/>
      <c r="BP104" s="255"/>
      <c r="BQ104" s="255"/>
      <c r="BR104" s="255"/>
      <c r="BS104" s="255"/>
      <c r="BT104" s="255"/>
      <c r="BU104" s="255"/>
      <c r="BV104" s="255"/>
      <c r="BW104" s="255"/>
      <c r="BX104" s="255"/>
      <c r="BY104" s="255"/>
      <c r="BZ104" s="255"/>
      <c r="CA104" s="255"/>
      <c r="CB104" s="255"/>
      <c r="CC104" s="255"/>
      <c r="CD104" s="255"/>
      <c r="CE104" s="255"/>
      <c r="CF104" s="255"/>
      <c r="CG104" s="255"/>
      <c r="CH104" s="255"/>
      <c r="CI104" s="255"/>
      <c r="CJ104" s="255"/>
      <c r="CK104" s="255"/>
      <c r="CL104" s="255"/>
      <c r="CM104" s="255"/>
      <c r="CN104" s="255"/>
      <c r="CO104" s="255"/>
      <c r="CP104" s="255"/>
      <c r="CQ104" s="255"/>
      <c r="CR104" s="255"/>
      <c r="CS104" s="255"/>
      <c r="CT104" s="255"/>
      <c r="CU104" s="255"/>
      <c r="CV104" s="255"/>
      <c r="CW104" s="255"/>
      <c r="CX104" s="255"/>
      <c r="CY104" s="255"/>
      <c r="CZ104" s="255"/>
      <c r="DA104" s="255"/>
    </row>
    <row r="105" spans="1:105">
      <c r="A105" s="245" t="s">
        <v>1762</v>
      </c>
    </row>
    <row r="106" spans="1:105">
      <c r="A106" s="242" t="s">
        <v>1724</v>
      </c>
      <c r="B106" s="236">
        <v>0</v>
      </c>
      <c r="C106" s="236">
        <v>0</v>
      </c>
      <c r="D106" s="236">
        <v>0</v>
      </c>
      <c r="E106" s="236">
        <v>0</v>
      </c>
      <c r="F106" s="236">
        <v>0</v>
      </c>
      <c r="G106" s="236">
        <v>0</v>
      </c>
      <c r="H106" s="236">
        <v>0</v>
      </c>
      <c r="I106" s="236">
        <v>0</v>
      </c>
      <c r="J106" s="236">
        <v>0</v>
      </c>
      <c r="K106" s="236">
        <v>0</v>
      </c>
      <c r="L106" s="236">
        <v>0</v>
      </c>
      <c r="M106" s="236">
        <v>0</v>
      </c>
      <c r="N106" s="236">
        <v>0</v>
      </c>
      <c r="O106" s="236">
        <v>0</v>
      </c>
      <c r="P106" s="236">
        <v>0</v>
      </c>
      <c r="Q106" s="236">
        <v>0</v>
      </c>
      <c r="R106" s="236">
        <v>0</v>
      </c>
      <c r="S106" s="236">
        <v>0</v>
      </c>
      <c r="T106" s="236">
        <v>0</v>
      </c>
      <c r="U106" s="236">
        <v>0</v>
      </c>
      <c r="V106" s="236">
        <v>0</v>
      </c>
      <c r="W106" s="236">
        <v>0</v>
      </c>
      <c r="X106" s="236">
        <v>0</v>
      </c>
      <c r="Y106" s="236">
        <v>0</v>
      </c>
      <c r="Z106" s="236">
        <v>0</v>
      </c>
      <c r="AA106" s="236">
        <v>0</v>
      </c>
      <c r="AB106" s="236">
        <v>0</v>
      </c>
      <c r="AC106" s="236">
        <v>0</v>
      </c>
      <c r="AD106" s="236">
        <v>0</v>
      </c>
      <c r="AE106" s="236">
        <v>0</v>
      </c>
      <c r="AF106" s="236">
        <v>0</v>
      </c>
      <c r="AG106" s="236">
        <v>0</v>
      </c>
      <c r="AH106" s="236">
        <v>0</v>
      </c>
      <c r="AI106" s="236">
        <v>0</v>
      </c>
      <c r="AJ106" s="236">
        <v>0</v>
      </c>
      <c r="AK106" s="236">
        <v>0</v>
      </c>
      <c r="AL106" s="236">
        <v>0</v>
      </c>
      <c r="AM106" s="236">
        <v>0</v>
      </c>
      <c r="AN106" s="236">
        <v>0</v>
      </c>
      <c r="AO106" s="236">
        <v>0</v>
      </c>
      <c r="AP106" s="236">
        <v>0</v>
      </c>
      <c r="AQ106" s="236">
        <v>0</v>
      </c>
      <c r="AR106" s="236">
        <v>0</v>
      </c>
      <c r="AS106" s="236">
        <v>0</v>
      </c>
      <c r="AT106" s="236">
        <v>0</v>
      </c>
      <c r="AU106" s="236">
        <v>0</v>
      </c>
      <c r="AV106" s="236">
        <v>0</v>
      </c>
      <c r="AW106" s="236">
        <v>0</v>
      </c>
      <c r="AX106" s="236">
        <v>0</v>
      </c>
      <c r="AY106" s="236">
        <v>0</v>
      </c>
      <c r="AZ106" s="236">
        <v>0</v>
      </c>
      <c r="BA106" s="236">
        <v>0</v>
      </c>
      <c r="BB106" s="236">
        <v>0</v>
      </c>
      <c r="BC106" s="236">
        <v>0</v>
      </c>
      <c r="BD106" s="236">
        <v>0</v>
      </c>
      <c r="BE106" s="236">
        <v>0</v>
      </c>
      <c r="BF106" s="236">
        <v>0</v>
      </c>
      <c r="BG106" s="236">
        <v>0</v>
      </c>
      <c r="BH106" s="236">
        <v>0</v>
      </c>
      <c r="BI106" s="236">
        <v>0</v>
      </c>
      <c r="BJ106" s="236">
        <v>0</v>
      </c>
      <c r="BK106" s="236">
        <v>0</v>
      </c>
      <c r="BL106" s="236">
        <v>0</v>
      </c>
      <c r="BM106" s="236">
        <v>0</v>
      </c>
      <c r="BN106" s="236">
        <v>0</v>
      </c>
      <c r="BO106" s="236">
        <v>0</v>
      </c>
      <c r="BP106" s="236">
        <v>0</v>
      </c>
      <c r="BQ106" s="236">
        <v>0</v>
      </c>
      <c r="BR106" s="236">
        <v>0</v>
      </c>
      <c r="BS106" s="236">
        <v>0</v>
      </c>
      <c r="BT106" s="236">
        <v>0</v>
      </c>
      <c r="BU106" s="236">
        <v>0</v>
      </c>
      <c r="BV106" s="236">
        <v>0</v>
      </c>
      <c r="BW106" s="236">
        <v>0</v>
      </c>
      <c r="BX106" s="236">
        <v>0</v>
      </c>
      <c r="BY106" s="236">
        <v>0</v>
      </c>
      <c r="BZ106" s="236">
        <v>0</v>
      </c>
      <c r="CA106" s="236">
        <v>0</v>
      </c>
      <c r="CB106" s="236">
        <v>0</v>
      </c>
      <c r="CC106" s="236">
        <v>0</v>
      </c>
      <c r="CD106" s="236">
        <v>0</v>
      </c>
      <c r="CE106" s="236">
        <v>0</v>
      </c>
      <c r="CF106" s="236">
        <v>0</v>
      </c>
      <c r="CG106" s="236">
        <v>0</v>
      </c>
      <c r="CH106" s="236">
        <v>0</v>
      </c>
      <c r="CI106" s="236">
        <v>0</v>
      </c>
      <c r="CJ106" s="236">
        <v>0</v>
      </c>
      <c r="CK106" s="236">
        <v>0</v>
      </c>
      <c r="CL106" s="236">
        <v>0</v>
      </c>
      <c r="CM106" s="236">
        <v>0</v>
      </c>
      <c r="CN106" s="236">
        <v>0</v>
      </c>
      <c r="CO106" s="236">
        <v>0</v>
      </c>
      <c r="CP106" s="236">
        <v>0</v>
      </c>
      <c r="CQ106" s="236">
        <v>0</v>
      </c>
      <c r="CR106" s="236">
        <v>0</v>
      </c>
      <c r="CS106" s="236">
        <v>0</v>
      </c>
      <c r="CT106" s="236">
        <v>0</v>
      </c>
      <c r="CU106" s="236">
        <v>0</v>
      </c>
      <c r="CV106" s="236">
        <v>0</v>
      </c>
      <c r="CW106" s="236">
        <v>0</v>
      </c>
      <c r="CX106" s="236">
        <v>0</v>
      </c>
      <c r="CY106" s="236">
        <v>0</v>
      </c>
      <c r="CZ106" s="236">
        <v>0</v>
      </c>
      <c r="DA106" s="236">
        <v>0</v>
      </c>
    </row>
    <row r="107" spans="1:105">
      <c r="A107" s="242" t="s">
        <v>1727</v>
      </c>
      <c r="B107" s="236">
        <v>0</v>
      </c>
      <c r="C107" s="236">
        <v>0</v>
      </c>
      <c r="D107" s="236">
        <v>0</v>
      </c>
      <c r="E107" s="236">
        <v>0</v>
      </c>
      <c r="F107" s="236">
        <v>0</v>
      </c>
      <c r="G107" s="236">
        <v>0</v>
      </c>
      <c r="H107" s="236">
        <v>0</v>
      </c>
      <c r="I107" s="236">
        <v>0</v>
      </c>
      <c r="J107" s="236">
        <v>0</v>
      </c>
      <c r="K107" s="236">
        <v>0</v>
      </c>
      <c r="L107" s="236">
        <v>0</v>
      </c>
      <c r="M107" s="236">
        <v>0</v>
      </c>
      <c r="N107" s="236">
        <v>0</v>
      </c>
      <c r="O107" s="236">
        <v>0</v>
      </c>
      <c r="P107" s="236">
        <v>0</v>
      </c>
      <c r="Q107" s="236">
        <v>0</v>
      </c>
      <c r="R107" s="236">
        <v>0</v>
      </c>
      <c r="S107" s="236">
        <v>0</v>
      </c>
      <c r="T107" s="236">
        <v>0</v>
      </c>
      <c r="U107" s="236">
        <v>0</v>
      </c>
      <c r="V107" s="236">
        <v>0</v>
      </c>
      <c r="W107" s="236">
        <v>0</v>
      </c>
      <c r="X107" s="236">
        <v>0</v>
      </c>
      <c r="Y107" s="236">
        <v>0</v>
      </c>
      <c r="Z107" s="236">
        <v>0</v>
      </c>
      <c r="AA107" s="236">
        <v>0</v>
      </c>
      <c r="AB107" s="236">
        <v>0</v>
      </c>
      <c r="AC107" s="236">
        <v>0</v>
      </c>
      <c r="AD107" s="236">
        <v>0</v>
      </c>
      <c r="AE107" s="236">
        <v>0</v>
      </c>
      <c r="AF107" s="236">
        <v>0</v>
      </c>
      <c r="AG107" s="236">
        <v>0</v>
      </c>
      <c r="AH107" s="236">
        <v>0</v>
      </c>
      <c r="AI107" s="236">
        <v>0</v>
      </c>
      <c r="AJ107" s="236">
        <v>0</v>
      </c>
      <c r="AK107" s="236">
        <v>0</v>
      </c>
      <c r="AL107" s="236">
        <v>0</v>
      </c>
      <c r="AM107" s="236">
        <v>0</v>
      </c>
      <c r="AN107" s="236">
        <v>0</v>
      </c>
      <c r="AO107" s="236">
        <v>0</v>
      </c>
      <c r="AP107" s="236">
        <v>0</v>
      </c>
      <c r="AQ107" s="236">
        <v>0</v>
      </c>
      <c r="AR107" s="236">
        <v>0</v>
      </c>
      <c r="AS107" s="236">
        <v>0</v>
      </c>
      <c r="AT107" s="236">
        <v>0</v>
      </c>
      <c r="AU107" s="236">
        <v>0</v>
      </c>
      <c r="AV107" s="236">
        <v>0</v>
      </c>
      <c r="AW107" s="236">
        <v>0</v>
      </c>
      <c r="AX107" s="236">
        <v>0</v>
      </c>
      <c r="AY107" s="236">
        <v>0</v>
      </c>
      <c r="AZ107" s="236">
        <v>0</v>
      </c>
      <c r="BA107" s="236">
        <v>0</v>
      </c>
      <c r="BB107" s="236">
        <v>0</v>
      </c>
      <c r="BC107" s="236">
        <v>0</v>
      </c>
      <c r="BD107" s="236">
        <v>0</v>
      </c>
      <c r="BE107" s="236">
        <v>0</v>
      </c>
      <c r="BF107" s="236">
        <v>0</v>
      </c>
      <c r="BG107" s="236">
        <v>0</v>
      </c>
      <c r="BH107" s="236">
        <v>0</v>
      </c>
      <c r="BI107" s="236">
        <v>0</v>
      </c>
      <c r="BJ107" s="236">
        <v>0</v>
      </c>
      <c r="BK107" s="236">
        <v>0</v>
      </c>
      <c r="BL107" s="236">
        <v>0</v>
      </c>
      <c r="BM107" s="236">
        <v>0</v>
      </c>
      <c r="BN107" s="236">
        <v>0</v>
      </c>
      <c r="BO107" s="236">
        <v>0</v>
      </c>
      <c r="BP107" s="236">
        <v>0</v>
      </c>
      <c r="BQ107" s="236">
        <v>0</v>
      </c>
      <c r="BR107" s="236">
        <v>0</v>
      </c>
      <c r="BS107" s="236">
        <v>0</v>
      </c>
      <c r="BT107" s="236">
        <v>0</v>
      </c>
      <c r="BU107" s="236">
        <v>0</v>
      </c>
      <c r="BV107" s="236">
        <v>0</v>
      </c>
      <c r="BW107" s="236">
        <v>0</v>
      </c>
      <c r="BX107" s="236">
        <v>0</v>
      </c>
      <c r="BY107" s="236">
        <v>0</v>
      </c>
      <c r="BZ107" s="236">
        <v>0</v>
      </c>
      <c r="CA107" s="236">
        <v>0</v>
      </c>
      <c r="CB107" s="236">
        <v>0</v>
      </c>
      <c r="CC107" s="236">
        <v>0</v>
      </c>
      <c r="CD107" s="236">
        <v>0</v>
      </c>
      <c r="CE107" s="236">
        <v>0</v>
      </c>
      <c r="CF107" s="236">
        <v>0</v>
      </c>
      <c r="CG107" s="236">
        <v>0</v>
      </c>
      <c r="CH107" s="236">
        <v>0</v>
      </c>
      <c r="CI107" s="236">
        <v>0</v>
      </c>
      <c r="CJ107" s="236">
        <v>0</v>
      </c>
      <c r="CK107" s="236">
        <v>0</v>
      </c>
      <c r="CL107" s="236">
        <v>0</v>
      </c>
      <c r="CM107" s="236">
        <v>0</v>
      </c>
      <c r="CN107" s="236">
        <v>0</v>
      </c>
      <c r="CO107" s="236">
        <v>0</v>
      </c>
      <c r="CP107" s="236">
        <v>0</v>
      </c>
      <c r="CQ107" s="236">
        <v>0</v>
      </c>
      <c r="CR107" s="236">
        <v>0</v>
      </c>
      <c r="CS107" s="236">
        <v>0</v>
      </c>
      <c r="CT107" s="236">
        <v>0</v>
      </c>
      <c r="CU107" s="236">
        <v>0</v>
      </c>
      <c r="CV107" s="236">
        <v>0</v>
      </c>
      <c r="CW107" s="236">
        <v>0</v>
      </c>
      <c r="CX107" s="236">
        <v>0</v>
      </c>
      <c r="CY107" s="236">
        <v>0</v>
      </c>
      <c r="CZ107" s="236">
        <v>0</v>
      </c>
      <c r="DA107" s="236">
        <v>0</v>
      </c>
    </row>
    <row r="108" spans="1:105">
      <c r="A108" s="242" t="s">
        <v>1763</v>
      </c>
      <c r="B108" s="236">
        <v>0</v>
      </c>
      <c r="C108" s="236">
        <v>0</v>
      </c>
      <c r="D108" s="236">
        <v>0</v>
      </c>
      <c r="E108" s="236">
        <v>0</v>
      </c>
      <c r="F108" s="236">
        <v>0</v>
      </c>
      <c r="G108" s="236">
        <v>0</v>
      </c>
      <c r="H108" s="236">
        <v>0</v>
      </c>
      <c r="I108" s="236">
        <v>0</v>
      </c>
      <c r="J108" s="236">
        <v>0</v>
      </c>
      <c r="K108" s="236">
        <v>0</v>
      </c>
      <c r="L108" s="236">
        <v>0</v>
      </c>
      <c r="M108" s="236">
        <v>0</v>
      </c>
      <c r="N108" s="236">
        <v>0</v>
      </c>
      <c r="O108" s="236">
        <v>0</v>
      </c>
      <c r="P108" s="236">
        <v>0</v>
      </c>
      <c r="Q108" s="236">
        <v>0</v>
      </c>
      <c r="R108" s="236">
        <v>0</v>
      </c>
      <c r="S108" s="236">
        <v>0</v>
      </c>
      <c r="T108" s="236">
        <v>0</v>
      </c>
      <c r="U108" s="236">
        <v>0</v>
      </c>
      <c r="V108" s="236">
        <v>0</v>
      </c>
      <c r="W108" s="236">
        <v>0</v>
      </c>
      <c r="X108" s="236">
        <v>0</v>
      </c>
      <c r="Y108" s="236">
        <v>0</v>
      </c>
      <c r="Z108" s="236">
        <v>0</v>
      </c>
      <c r="AA108" s="236">
        <v>0</v>
      </c>
      <c r="AB108" s="236">
        <v>0</v>
      </c>
      <c r="AC108" s="236">
        <v>0</v>
      </c>
      <c r="AD108" s="236">
        <v>0</v>
      </c>
      <c r="AE108" s="236">
        <v>0</v>
      </c>
      <c r="AF108" s="236">
        <v>0</v>
      </c>
      <c r="AG108" s="236">
        <v>0</v>
      </c>
      <c r="AH108" s="236">
        <v>0</v>
      </c>
      <c r="AI108" s="236">
        <v>0</v>
      </c>
      <c r="AJ108" s="236">
        <v>0</v>
      </c>
      <c r="AK108" s="236">
        <v>0</v>
      </c>
      <c r="AL108" s="236">
        <v>0</v>
      </c>
      <c r="AM108" s="236">
        <v>0</v>
      </c>
      <c r="AN108" s="236">
        <v>0</v>
      </c>
      <c r="AO108" s="236">
        <v>0</v>
      </c>
      <c r="AP108" s="236">
        <v>0</v>
      </c>
      <c r="AQ108" s="236">
        <v>0</v>
      </c>
      <c r="AR108" s="236">
        <v>0</v>
      </c>
      <c r="AS108" s="236">
        <v>0</v>
      </c>
      <c r="AT108" s="236">
        <v>0</v>
      </c>
      <c r="AU108" s="236">
        <v>0</v>
      </c>
      <c r="AV108" s="236">
        <v>0</v>
      </c>
      <c r="AW108" s="236">
        <v>0</v>
      </c>
      <c r="AX108" s="236">
        <v>0</v>
      </c>
      <c r="AY108" s="236">
        <v>0</v>
      </c>
      <c r="AZ108" s="236">
        <v>0</v>
      </c>
      <c r="BA108" s="236">
        <v>0</v>
      </c>
      <c r="BB108" s="236">
        <v>0</v>
      </c>
      <c r="BC108" s="236">
        <v>0</v>
      </c>
      <c r="BD108" s="236">
        <v>0</v>
      </c>
      <c r="BE108" s="236">
        <v>0</v>
      </c>
      <c r="BF108" s="236">
        <v>0</v>
      </c>
      <c r="BG108" s="236">
        <v>0</v>
      </c>
      <c r="BH108" s="236">
        <v>0</v>
      </c>
      <c r="BI108" s="236">
        <v>0</v>
      </c>
      <c r="BJ108" s="236">
        <v>0</v>
      </c>
      <c r="BK108" s="236">
        <v>0</v>
      </c>
      <c r="BL108" s="236">
        <v>0</v>
      </c>
      <c r="BM108" s="236">
        <v>0</v>
      </c>
      <c r="BN108" s="236">
        <v>0</v>
      </c>
      <c r="BO108" s="236">
        <v>0</v>
      </c>
      <c r="BP108" s="236">
        <v>0</v>
      </c>
      <c r="BQ108" s="236">
        <v>0</v>
      </c>
      <c r="BR108" s="236">
        <v>0</v>
      </c>
      <c r="BS108" s="236">
        <v>0</v>
      </c>
      <c r="BT108" s="236">
        <v>0</v>
      </c>
      <c r="BU108" s="236">
        <v>0</v>
      </c>
      <c r="BV108" s="236">
        <v>0</v>
      </c>
      <c r="BW108" s="236">
        <v>0</v>
      </c>
      <c r="BX108" s="236">
        <v>0</v>
      </c>
      <c r="BY108" s="236">
        <v>0</v>
      </c>
      <c r="BZ108" s="236">
        <v>0</v>
      </c>
      <c r="CA108" s="236">
        <v>0</v>
      </c>
      <c r="CB108" s="236">
        <v>0</v>
      </c>
      <c r="CC108" s="236">
        <v>0</v>
      </c>
      <c r="CD108" s="236">
        <v>0</v>
      </c>
      <c r="CE108" s="236">
        <v>0</v>
      </c>
      <c r="CF108" s="236">
        <v>0</v>
      </c>
      <c r="CG108" s="236">
        <v>0</v>
      </c>
      <c r="CH108" s="236">
        <v>0</v>
      </c>
      <c r="CI108" s="236">
        <v>0</v>
      </c>
      <c r="CJ108" s="236">
        <v>0</v>
      </c>
      <c r="CK108" s="236">
        <v>0</v>
      </c>
      <c r="CL108" s="236">
        <v>0</v>
      </c>
      <c r="CM108" s="236">
        <v>0</v>
      </c>
      <c r="CN108" s="236">
        <v>0</v>
      </c>
      <c r="CO108" s="236">
        <v>0</v>
      </c>
      <c r="CP108" s="236">
        <v>0</v>
      </c>
      <c r="CQ108" s="236">
        <v>0</v>
      </c>
      <c r="CR108" s="236">
        <v>0</v>
      </c>
      <c r="CS108" s="236">
        <v>0</v>
      </c>
      <c r="CT108" s="236">
        <v>0</v>
      </c>
      <c r="CU108" s="236">
        <v>0</v>
      </c>
      <c r="CV108" s="236">
        <v>0</v>
      </c>
      <c r="CW108" s="236">
        <v>0</v>
      </c>
      <c r="CX108" s="236">
        <v>0</v>
      </c>
      <c r="CY108" s="236">
        <v>0</v>
      </c>
      <c r="CZ108" s="236">
        <v>0</v>
      </c>
      <c r="DA108" s="236">
        <v>0</v>
      </c>
    </row>
    <row r="110" spans="1:105">
      <c r="A110" s="242" t="s">
        <v>1725</v>
      </c>
      <c r="B110" s="236">
        <v>0</v>
      </c>
      <c r="C110" s="236">
        <v>0</v>
      </c>
      <c r="D110" s="236">
        <v>0</v>
      </c>
      <c r="E110" s="236">
        <v>0</v>
      </c>
      <c r="F110" s="236">
        <v>0</v>
      </c>
      <c r="G110" s="236">
        <v>0</v>
      </c>
      <c r="H110" s="236">
        <v>0</v>
      </c>
      <c r="I110" s="236">
        <v>0</v>
      </c>
      <c r="J110" s="236">
        <v>0</v>
      </c>
      <c r="K110" s="236">
        <v>0</v>
      </c>
      <c r="L110" s="236">
        <v>0</v>
      </c>
      <c r="M110" s="236">
        <v>0</v>
      </c>
      <c r="N110" s="236">
        <v>0</v>
      </c>
      <c r="O110" s="236">
        <v>0</v>
      </c>
      <c r="P110" s="236">
        <v>0</v>
      </c>
      <c r="Q110" s="236">
        <v>0</v>
      </c>
      <c r="R110" s="236">
        <v>0</v>
      </c>
      <c r="S110" s="236">
        <v>0</v>
      </c>
      <c r="T110" s="236">
        <v>0</v>
      </c>
      <c r="U110" s="236">
        <v>0</v>
      </c>
      <c r="V110" s="236">
        <v>0</v>
      </c>
      <c r="W110" s="236">
        <v>0</v>
      </c>
      <c r="X110" s="236">
        <v>0</v>
      </c>
      <c r="Y110" s="236">
        <v>0</v>
      </c>
      <c r="Z110" s="236">
        <v>0</v>
      </c>
      <c r="AA110" s="236">
        <v>0</v>
      </c>
      <c r="AB110" s="236">
        <v>0</v>
      </c>
      <c r="AC110" s="236">
        <v>0</v>
      </c>
      <c r="AD110" s="236">
        <v>0</v>
      </c>
      <c r="AE110" s="236">
        <v>0</v>
      </c>
      <c r="AF110" s="236">
        <v>0</v>
      </c>
      <c r="AG110" s="236">
        <v>0</v>
      </c>
      <c r="AH110" s="236">
        <v>0</v>
      </c>
      <c r="AI110" s="236">
        <v>0</v>
      </c>
      <c r="AJ110" s="236">
        <v>0</v>
      </c>
      <c r="AK110" s="236">
        <v>0</v>
      </c>
      <c r="AL110" s="236">
        <v>0</v>
      </c>
      <c r="AM110" s="236">
        <v>0</v>
      </c>
      <c r="AN110" s="236">
        <v>0</v>
      </c>
      <c r="AO110" s="236">
        <v>0</v>
      </c>
      <c r="AP110" s="236">
        <v>0</v>
      </c>
      <c r="AQ110" s="236">
        <v>0</v>
      </c>
      <c r="AR110" s="236">
        <v>0</v>
      </c>
      <c r="AS110" s="236">
        <v>0</v>
      </c>
      <c r="AT110" s="236">
        <v>0</v>
      </c>
      <c r="AU110" s="236">
        <v>0</v>
      </c>
      <c r="AV110" s="236">
        <v>0</v>
      </c>
      <c r="AW110" s="236">
        <v>0</v>
      </c>
      <c r="AX110" s="236">
        <v>0</v>
      </c>
      <c r="AY110" s="236">
        <v>0</v>
      </c>
      <c r="AZ110" s="236">
        <v>0</v>
      </c>
      <c r="BA110" s="236">
        <v>0</v>
      </c>
      <c r="BB110" s="236">
        <v>0</v>
      </c>
      <c r="BC110" s="236">
        <v>0</v>
      </c>
      <c r="BD110" s="236">
        <v>0</v>
      </c>
      <c r="BE110" s="236">
        <v>0</v>
      </c>
      <c r="BF110" s="236">
        <v>0</v>
      </c>
      <c r="BG110" s="236">
        <v>0</v>
      </c>
      <c r="BH110" s="236">
        <v>0</v>
      </c>
      <c r="BI110" s="236">
        <v>0</v>
      </c>
      <c r="BJ110" s="236">
        <v>0</v>
      </c>
      <c r="BK110" s="236">
        <v>0</v>
      </c>
      <c r="BL110" s="236">
        <v>0</v>
      </c>
      <c r="BM110" s="236">
        <v>0</v>
      </c>
      <c r="BN110" s="236">
        <v>0</v>
      </c>
      <c r="BO110" s="236">
        <v>0</v>
      </c>
      <c r="BP110" s="236">
        <v>0</v>
      </c>
      <c r="BQ110" s="236">
        <v>0</v>
      </c>
      <c r="BR110" s="236">
        <v>0</v>
      </c>
      <c r="BS110" s="236">
        <v>0</v>
      </c>
      <c r="BT110" s="236">
        <v>0</v>
      </c>
      <c r="BU110" s="236">
        <v>0</v>
      </c>
      <c r="BV110" s="236">
        <v>0</v>
      </c>
      <c r="BW110" s="236">
        <v>0</v>
      </c>
      <c r="BX110" s="236">
        <v>0</v>
      </c>
      <c r="BY110" s="236">
        <v>0</v>
      </c>
      <c r="BZ110" s="236">
        <v>0</v>
      </c>
      <c r="CA110" s="236">
        <v>0</v>
      </c>
      <c r="CB110" s="236">
        <v>0</v>
      </c>
      <c r="CC110" s="236">
        <v>0</v>
      </c>
      <c r="CD110" s="236">
        <v>0</v>
      </c>
      <c r="CE110" s="236">
        <v>0</v>
      </c>
      <c r="CF110" s="236">
        <v>0</v>
      </c>
      <c r="CG110" s="236">
        <v>0</v>
      </c>
      <c r="CH110" s="236">
        <v>0</v>
      </c>
      <c r="CI110" s="236">
        <v>0</v>
      </c>
      <c r="CJ110" s="236">
        <v>0</v>
      </c>
      <c r="CK110" s="236">
        <v>0</v>
      </c>
      <c r="CL110" s="236">
        <v>0</v>
      </c>
      <c r="CM110" s="236">
        <v>0</v>
      </c>
      <c r="CN110" s="236">
        <v>0</v>
      </c>
      <c r="CO110" s="236">
        <v>0</v>
      </c>
      <c r="CP110" s="236">
        <v>0</v>
      </c>
      <c r="CQ110" s="236">
        <v>0</v>
      </c>
      <c r="CR110" s="236">
        <v>0</v>
      </c>
      <c r="CS110" s="236">
        <v>0</v>
      </c>
      <c r="CT110" s="236">
        <v>0</v>
      </c>
      <c r="CU110" s="236">
        <v>0</v>
      </c>
      <c r="CV110" s="236">
        <v>0</v>
      </c>
      <c r="CW110" s="236">
        <v>0</v>
      </c>
      <c r="CX110" s="236">
        <v>0</v>
      </c>
      <c r="CY110" s="236">
        <v>0</v>
      </c>
      <c r="CZ110" s="236">
        <v>0</v>
      </c>
      <c r="DA110" s="236">
        <v>0</v>
      </c>
    </row>
    <row r="111" spans="1:105">
      <c r="A111" s="242" t="s">
        <v>1726</v>
      </c>
      <c r="B111" s="236">
        <v>0</v>
      </c>
      <c r="C111" s="236">
        <v>0</v>
      </c>
      <c r="D111" s="236">
        <v>0</v>
      </c>
      <c r="E111" s="236">
        <v>0</v>
      </c>
      <c r="F111" s="236">
        <v>0</v>
      </c>
      <c r="G111" s="236">
        <v>0</v>
      </c>
      <c r="H111" s="236">
        <v>0</v>
      </c>
      <c r="I111" s="236">
        <v>0</v>
      </c>
      <c r="J111" s="236">
        <v>0</v>
      </c>
      <c r="K111" s="236">
        <v>0</v>
      </c>
      <c r="L111" s="236">
        <v>0</v>
      </c>
      <c r="M111" s="236">
        <v>0</v>
      </c>
      <c r="N111" s="236">
        <v>0</v>
      </c>
      <c r="O111" s="236">
        <v>0</v>
      </c>
      <c r="P111" s="236">
        <v>0</v>
      </c>
      <c r="Q111" s="236">
        <v>0</v>
      </c>
      <c r="R111" s="236">
        <v>0</v>
      </c>
      <c r="S111" s="236">
        <v>0</v>
      </c>
      <c r="T111" s="236">
        <v>0</v>
      </c>
      <c r="U111" s="236">
        <v>0</v>
      </c>
      <c r="V111" s="236">
        <v>0</v>
      </c>
      <c r="W111" s="236">
        <v>0</v>
      </c>
      <c r="X111" s="236">
        <v>0</v>
      </c>
      <c r="Y111" s="236">
        <v>0</v>
      </c>
      <c r="Z111" s="236">
        <v>0</v>
      </c>
      <c r="AA111" s="236">
        <v>0</v>
      </c>
      <c r="AB111" s="236">
        <v>0</v>
      </c>
      <c r="AC111" s="236">
        <v>0</v>
      </c>
      <c r="AD111" s="236">
        <v>0</v>
      </c>
      <c r="AE111" s="236">
        <v>0</v>
      </c>
      <c r="AF111" s="236">
        <v>0</v>
      </c>
      <c r="AG111" s="236">
        <v>0</v>
      </c>
      <c r="AH111" s="236">
        <v>0</v>
      </c>
      <c r="AI111" s="236">
        <v>0</v>
      </c>
      <c r="AJ111" s="236">
        <v>0</v>
      </c>
      <c r="AK111" s="236">
        <v>0</v>
      </c>
      <c r="AL111" s="236">
        <v>0</v>
      </c>
      <c r="AM111" s="236">
        <v>0</v>
      </c>
      <c r="AN111" s="236">
        <v>0</v>
      </c>
      <c r="AO111" s="236">
        <v>0</v>
      </c>
      <c r="AP111" s="236">
        <v>0</v>
      </c>
      <c r="AQ111" s="236">
        <v>0</v>
      </c>
      <c r="AR111" s="236">
        <v>0</v>
      </c>
      <c r="AS111" s="236">
        <v>0</v>
      </c>
      <c r="AT111" s="236">
        <v>0</v>
      </c>
      <c r="AU111" s="236">
        <v>0</v>
      </c>
      <c r="AV111" s="236">
        <v>0</v>
      </c>
      <c r="AW111" s="236">
        <v>0</v>
      </c>
      <c r="AX111" s="236">
        <v>0</v>
      </c>
      <c r="AY111" s="236">
        <v>0</v>
      </c>
      <c r="AZ111" s="236">
        <v>0</v>
      </c>
      <c r="BA111" s="236">
        <v>0</v>
      </c>
      <c r="BB111" s="236">
        <v>0</v>
      </c>
      <c r="BC111" s="236">
        <v>0</v>
      </c>
      <c r="BD111" s="236">
        <v>0</v>
      </c>
      <c r="BE111" s="236">
        <v>0</v>
      </c>
      <c r="BF111" s="236">
        <v>0</v>
      </c>
      <c r="BG111" s="236">
        <v>0</v>
      </c>
      <c r="BH111" s="236">
        <v>0</v>
      </c>
      <c r="BI111" s="236">
        <v>0</v>
      </c>
      <c r="BJ111" s="236">
        <v>0</v>
      </c>
      <c r="BK111" s="236">
        <v>0</v>
      </c>
      <c r="BL111" s="236">
        <v>0</v>
      </c>
      <c r="BM111" s="236">
        <v>0</v>
      </c>
      <c r="BN111" s="236">
        <v>0</v>
      </c>
      <c r="BO111" s="236">
        <v>0</v>
      </c>
      <c r="BP111" s="236">
        <v>0</v>
      </c>
      <c r="BQ111" s="236">
        <v>0</v>
      </c>
      <c r="BR111" s="236">
        <v>0</v>
      </c>
      <c r="BS111" s="236">
        <v>0</v>
      </c>
      <c r="BT111" s="236">
        <v>0</v>
      </c>
      <c r="BU111" s="236">
        <v>0</v>
      </c>
      <c r="BV111" s="236">
        <v>0</v>
      </c>
      <c r="BW111" s="236">
        <v>0</v>
      </c>
      <c r="BX111" s="236">
        <v>0</v>
      </c>
      <c r="BY111" s="236">
        <v>0</v>
      </c>
      <c r="BZ111" s="236">
        <v>0</v>
      </c>
      <c r="CA111" s="236">
        <v>0</v>
      </c>
      <c r="CB111" s="236">
        <v>0</v>
      </c>
      <c r="CC111" s="236">
        <v>0</v>
      </c>
      <c r="CD111" s="236">
        <v>0</v>
      </c>
      <c r="CE111" s="236">
        <v>0</v>
      </c>
      <c r="CF111" s="236">
        <v>0</v>
      </c>
      <c r="CG111" s="236">
        <v>0</v>
      </c>
      <c r="CH111" s="236">
        <v>0</v>
      </c>
      <c r="CI111" s="236">
        <v>0</v>
      </c>
      <c r="CJ111" s="236">
        <v>0</v>
      </c>
      <c r="CK111" s="236">
        <v>0</v>
      </c>
      <c r="CL111" s="236">
        <v>0</v>
      </c>
      <c r="CM111" s="236">
        <v>0</v>
      </c>
      <c r="CN111" s="236">
        <v>0</v>
      </c>
      <c r="CO111" s="236">
        <v>0</v>
      </c>
      <c r="CP111" s="236">
        <v>0</v>
      </c>
      <c r="CQ111" s="236">
        <v>0</v>
      </c>
      <c r="CR111" s="236">
        <v>0</v>
      </c>
      <c r="CS111" s="236">
        <v>0</v>
      </c>
      <c r="CT111" s="236">
        <v>0</v>
      </c>
      <c r="CU111" s="236">
        <v>0</v>
      </c>
      <c r="CV111" s="236">
        <v>0</v>
      </c>
      <c r="CW111" s="236">
        <v>0</v>
      </c>
      <c r="CX111" s="236">
        <v>0</v>
      </c>
      <c r="CY111" s="236">
        <v>0</v>
      </c>
      <c r="CZ111" s="236">
        <v>0</v>
      </c>
      <c r="DA111" s="236">
        <v>0</v>
      </c>
    </row>
    <row r="112" spans="1:105">
      <c r="A112" s="242" t="s">
        <v>1764</v>
      </c>
      <c r="B112" s="236">
        <v>0</v>
      </c>
      <c r="C112" s="236">
        <v>0</v>
      </c>
      <c r="D112" s="236">
        <v>0</v>
      </c>
      <c r="E112" s="236">
        <v>0</v>
      </c>
      <c r="F112" s="236">
        <v>0</v>
      </c>
      <c r="G112" s="236">
        <v>0</v>
      </c>
      <c r="H112" s="236">
        <v>0</v>
      </c>
      <c r="I112" s="236">
        <v>0</v>
      </c>
      <c r="J112" s="236">
        <v>0</v>
      </c>
      <c r="K112" s="236">
        <v>0</v>
      </c>
      <c r="L112" s="236">
        <v>0</v>
      </c>
      <c r="M112" s="236">
        <v>0</v>
      </c>
      <c r="N112" s="236">
        <v>0</v>
      </c>
      <c r="O112" s="236">
        <v>0</v>
      </c>
      <c r="P112" s="236">
        <v>0</v>
      </c>
      <c r="Q112" s="236">
        <v>0</v>
      </c>
      <c r="R112" s="236">
        <v>0</v>
      </c>
      <c r="S112" s="236">
        <v>0</v>
      </c>
      <c r="T112" s="236">
        <v>0</v>
      </c>
      <c r="U112" s="236">
        <v>0</v>
      </c>
      <c r="V112" s="236">
        <v>0</v>
      </c>
      <c r="W112" s="236">
        <v>0</v>
      </c>
      <c r="X112" s="236">
        <v>0</v>
      </c>
      <c r="Y112" s="236">
        <v>0</v>
      </c>
      <c r="Z112" s="236">
        <v>0</v>
      </c>
      <c r="AA112" s="236">
        <v>0</v>
      </c>
      <c r="AB112" s="236">
        <v>0</v>
      </c>
      <c r="AC112" s="236">
        <v>0</v>
      </c>
      <c r="AD112" s="236">
        <v>0</v>
      </c>
      <c r="AE112" s="236">
        <v>0</v>
      </c>
      <c r="AF112" s="236">
        <v>0</v>
      </c>
      <c r="AG112" s="236">
        <v>0</v>
      </c>
      <c r="AH112" s="236">
        <v>0</v>
      </c>
      <c r="AI112" s="236">
        <v>0</v>
      </c>
      <c r="AJ112" s="236">
        <v>0</v>
      </c>
      <c r="AK112" s="236">
        <v>0</v>
      </c>
      <c r="AL112" s="236">
        <v>0</v>
      </c>
      <c r="AM112" s="236">
        <v>0</v>
      </c>
      <c r="AN112" s="236">
        <v>0</v>
      </c>
      <c r="AO112" s="236">
        <v>0</v>
      </c>
      <c r="AP112" s="236">
        <v>0</v>
      </c>
      <c r="AQ112" s="236">
        <v>0</v>
      </c>
      <c r="AR112" s="236">
        <v>0</v>
      </c>
      <c r="AS112" s="236">
        <v>0</v>
      </c>
      <c r="AT112" s="236">
        <v>0</v>
      </c>
      <c r="AU112" s="236">
        <v>0</v>
      </c>
      <c r="AV112" s="236">
        <v>0</v>
      </c>
      <c r="AW112" s="236">
        <v>0</v>
      </c>
      <c r="AX112" s="236">
        <v>0</v>
      </c>
      <c r="AY112" s="236">
        <v>0</v>
      </c>
      <c r="AZ112" s="236">
        <v>0</v>
      </c>
      <c r="BA112" s="236">
        <v>0</v>
      </c>
      <c r="BB112" s="236">
        <v>0</v>
      </c>
      <c r="BC112" s="236">
        <v>0</v>
      </c>
      <c r="BD112" s="236">
        <v>0</v>
      </c>
      <c r="BE112" s="236">
        <v>0</v>
      </c>
      <c r="BF112" s="236">
        <v>0</v>
      </c>
      <c r="BG112" s="236">
        <v>0</v>
      </c>
      <c r="BH112" s="236">
        <v>0</v>
      </c>
      <c r="BI112" s="236">
        <v>0</v>
      </c>
      <c r="BJ112" s="236">
        <v>0</v>
      </c>
      <c r="BK112" s="236">
        <v>0</v>
      </c>
      <c r="BL112" s="236">
        <v>0</v>
      </c>
      <c r="BM112" s="236">
        <v>0</v>
      </c>
      <c r="BN112" s="236">
        <v>0</v>
      </c>
      <c r="BO112" s="236">
        <v>0</v>
      </c>
      <c r="BP112" s="236">
        <v>0</v>
      </c>
      <c r="BQ112" s="236">
        <v>0</v>
      </c>
      <c r="BR112" s="236">
        <v>0</v>
      </c>
      <c r="BS112" s="236">
        <v>0</v>
      </c>
      <c r="BT112" s="236">
        <v>0</v>
      </c>
      <c r="BU112" s="236">
        <v>0</v>
      </c>
      <c r="BV112" s="236">
        <v>0</v>
      </c>
      <c r="BW112" s="236">
        <v>0</v>
      </c>
      <c r="BX112" s="236">
        <v>0</v>
      </c>
      <c r="BY112" s="236">
        <v>0</v>
      </c>
      <c r="BZ112" s="236">
        <v>0</v>
      </c>
      <c r="CA112" s="236">
        <v>0</v>
      </c>
      <c r="CB112" s="236">
        <v>0</v>
      </c>
      <c r="CC112" s="236">
        <v>0</v>
      </c>
      <c r="CD112" s="236">
        <v>0</v>
      </c>
      <c r="CE112" s="236">
        <v>0</v>
      </c>
      <c r="CF112" s="236">
        <v>0</v>
      </c>
      <c r="CG112" s="236">
        <v>0</v>
      </c>
      <c r="CH112" s="236">
        <v>0</v>
      </c>
      <c r="CI112" s="236">
        <v>0</v>
      </c>
      <c r="CJ112" s="236">
        <v>0</v>
      </c>
      <c r="CK112" s="236">
        <v>0</v>
      </c>
      <c r="CL112" s="236">
        <v>0</v>
      </c>
      <c r="CM112" s="236">
        <v>0</v>
      </c>
      <c r="CN112" s="236">
        <v>0</v>
      </c>
      <c r="CO112" s="236">
        <v>0</v>
      </c>
      <c r="CP112" s="236">
        <v>0</v>
      </c>
      <c r="CQ112" s="236">
        <v>0</v>
      </c>
      <c r="CR112" s="236">
        <v>0</v>
      </c>
      <c r="CS112" s="236">
        <v>0</v>
      </c>
      <c r="CT112" s="236">
        <v>0</v>
      </c>
      <c r="CU112" s="236">
        <v>0</v>
      </c>
      <c r="CV112" s="236">
        <v>0</v>
      </c>
      <c r="CW112" s="236">
        <v>0</v>
      </c>
      <c r="CX112" s="236">
        <v>0</v>
      </c>
      <c r="CY112" s="236">
        <v>0</v>
      </c>
      <c r="CZ112" s="236">
        <v>0</v>
      </c>
      <c r="DA112" s="236">
        <v>0</v>
      </c>
    </row>
    <row r="114" spans="1:105">
      <c r="A114" s="242" t="s">
        <v>1765</v>
      </c>
      <c r="B114" s="236">
        <v>0</v>
      </c>
      <c r="C114" s="236">
        <v>0</v>
      </c>
      <c r="D114" s="236">
        <v>0</v>
      </c>
      <c r="E114" s="236">
        <v>0</v>
      </c>
      <c r="F114" s="236">
        <v>0</v>
      </c>
      <c r="G114" s="236">
        <v>0</v>
      </c>
      <c r="H114" s="236">
        <v>0</v>
      </c>
      <c r="I114" s="236">
        <v>0</v>
      </c>
      <c r="J114" s="236">
        <v>0</v>
      </c>
      <c r="K114" s="236">
        <v>0</v>
      </c>
      <c r="L114" s="236">
        <v>0</v>
      </c>
      <c r="M114" s="236">
        <v>0</v>
      </c>
      <c r="N114" s="236">
        <v>0</v>
      </c>
      <c r="O114" s="236">
        <v>0</v>
      </c>
      <c r="P114" s="236">
        <v>0</v>
      </c>
      <c r="Q114" s="236">
        <v>0</v>
      </c>
      <c r="R114" s="236">
        <v>0</v>
      </c>
      <c r="S114" s="236">
        <v>0</v>
      </c>
      <c r="T114" s="236">
        <v>0</v>
      </c>
      <c r="U114" s="236">
        <v>0</v>
      </c>
      <c r="V114" s="236">
        <v>0</v>
      </c>
      <c r="W114" s="236">
        <v>0</v>
      </c>
      <c r="X114" s="236">
        <v>0</v>
      </c>
      <c r="Y114" s="236">
        <v>0</v>
      </c>
      <c r="Z114" s="236">
        <v>0</v>
      </c>
      <c r="AA114" s="236">
        <v>0</v>
      </c>
      <c r="AB114" s="236">
        <v>0</v>
      </c>
      <c r="AC114" s="236">
        <v>0</v>
      </c>
      <c r="AD114" s="236">
        <v>0</v>
      </c>
      <c r="AE114" s="236">
        <v>0</v>
      </c>
      <c r="AF114" s="236">
        <v>0</v>
      </c>
      <c r="AG114" s="236">
        <v>0</v>
      </c>
      <c r="AH114" s="236">
        <v>0</v>
      </c>
      <c r="AI114" s="236">
        <v>0</v>
      </c>
      <c r="AJ114" s="236">
        <v>0</v>
      </c>
      <c r="AK114" s="236">
        <v>0</v>
      </c>
      <c r="AL114" s="236">
        <v>0</v>
      </c>
      <c r="AM114" s="236">
        <v>0</v>
      </c>
      <c r="AN114" s="236">
        <v>0</v>
      </c>
      <c r="AO114" s="236">
        <v>0</v>
      </c>
      <c r="AP114" s="236">
        <v>0</v>
      </c>
      <c r="AQ114" s="236">
        <v>0</v>
      </c>
      <c r="AR114" s="236">
        <v>0</v>
      </c>
      <c r="AS114" s="236">
        <v>0</v>
      </c>
      <c r="AT114" s="236">
        <v>0</v>
      </c>
      <c r="AU114" s="236">
        <v>0</v>
      </c>
      <c r="AV114" s="236">
        <v>0</v>
      </c>
      <c r="AW114" s="236">
        <v>0</v>
      </c>
      <c r="AX114" s="236">
        <v>0</v>
      </c>
      <c r="AY114" s="236">
        <v>0</v>
      </c>
      <c r="AZ114" s="236">
        <v>0</v>
      </c>
      <c r="BA114" s="236">
        <v>0</v>
      </c>
      <c r="BB114" s="236">
        <v>0</v>
      </c>
      <c r="BC114" s="236">
        <v>0</v>
      </c>
      <c r="BD114" s="236">
        <v>0</v>
      </c>
      <c r="BE114" s="236">
        <v>0</v>
      </c>
      <c r="BF114" s="236">
        <v>0</v>
      </c>
      <c r="BG114" s="236">
        <v>0</v>
      </c>
      <c r="BH114" s="236">
        <v>0</v>
      </c>
      <c r="BI114" s="236">
        <v>0</v>
      </c>
      <c r="BJ114" s="236">
        <v>0</v>
      </c>
      <c r="BK114" s="236">
        <v>0</v>
      </c>
      <c r="BL114" s="236">
        <v>0</v>
      </c>
      <c r="BM114" s="236">
        <v>0</v>
      </c>
      <c r="BN114" s="236">
        <v>0</v>
      </c>
      <c r="BO114" s="236">
        <v>0</v>
      </c>
      <c r="BP114" s="236">
        <v>0</v>
      </c>
      <c r="BQ114" s="236">
        <v>0</v>
      </c>
      <c r="BR114" s="236">
        <v>0</v>
      </c>
      <c r="BS114" s="236">
        <v>0</v>
      </c>
      <c r="BT114" s="236">
        <v>0</v>
      </c>
      <c r="BU114" s="236">
        <v>0</v>
      </c>
      <c r="BV114" s="236">
        <v>0</v>
      </c>
      <c r="BW114" s="236">
        <v>0</v>
      </c>
      <c r="BX114" s="236">
        <v>0</v>
      </c>
      <c r="BY114" s="236">
        <v>0</v>
      </c>
      <c r="BZ114" s="236">
        <v>0</v>
      </c>
      <c r="CA114" s="236">
        <v>0</v>
      </c>
      <c r="CB114" s="236">
        <v>0</v>
      </c>
      <c r="CC114" s="236">
        <v>0</v>
      </c>
      <c r="CD114" s="236">
        <v>0</v>
      </c>
      <c r="CE114" s="236">
        <v>0</v>
      </c>
      <c r="CF114" s="236">
        <v>0</v>
      </c>
      <c r="CG114" s="236">
        <v>0</v>
      </c>
      <c r="CH114" s="236">
        <v>0</v>
      </c>
      <c r="CI114" s="236">
        <v>0</v>
      </c>
      <c r="CJ114" s="236">
        <v>0</v>
      </c>
      <c r="CK114" s="236">
        <v>0</v>
      </c>
      <c r="CL114" s="236">
        <v>0</v>
      </c>
      <c r="CM114" s="236">
        <v>0</v>
      </c>
      <c r="CN114" s="236">
        <v>0</v>
      </c>
      <c r="CO114" s="236">
        <v>0</v>
      </c>
      <c r="CP114" s="236">
        <v>0</v>
      </c>
      <c r="CQ114" s="236">
        <v>0</v>
      </c>
      <c r="CR114" s="236">
        <v>0</v>
      </c>
      <c r="CS114" s="236">
        <v>0</v>
      </c>
      <c r="CT114" s="236">
        <v>0</v>
      </c>
      <c r="CU114" s="236">
        <v>0</v>
      </c>
      <c r="CV114" s="236">
        <v>0</v>
      </c>
      <c r="CW114" s="236">
        <v>0</v>
      </c>
      <c r="CX114" s="236">
        <v>0</v>
      </c>
      <c r="CY114" s="236">
        <v>0</v>
      </c>
      <c r="CZ114" s="236">
        <v>0</v>
      </c>
      <c r="DA114" s="236">
        <v>0</v>
      </c>
    </row>
    <row r="116" spans="1:105">
      <c r="A116" s="242" t="s">
        <v>1708</v>
      </c>
      <c r="B116" s="236">
        <v>0</v>
      </c>
      <c r="C116" s="236">
        <v>0</v>
      </c>
      <c r="D116" s="236">
        <v>0</v>
      </c>
      <c r="E116" s="236">
        <v>0</v>
      </c>
      <c r="F116" s="236">
        <v>0</v>
      </c>
      <c r="G116" s="236">
        <v>0</v>
      </c>
      <c r="H116" s="236">
        <v>0</v>
      </c>
      <c r="I116" s="236">
        <v>0</v>
      </c>
      <c r="J116" s="236">
        <v>0</v>
      </c>
      <c r="K116" s="236">
        <v>0</v>
      </c>
      <c r="L116" s="236">
        <v>0</v>
      </c>
      <c r="M116" s="236">
        <v>1</v>
      </c>
      <c r="N116" s="236">
        <v>1</v>
      </c>
      <c r="O116" s="236">
        <v>0</v>
      </c>
      <c r="P116" s="236">
        <v>0</v>
      </c>
      <c r="Q116" s="236">
        <v>0</v>
      </c>
      <c r="R116" s="236">
        <v>0</v>
      </c>
      <c r="S116" s="236">
        <v>0</v>
      </c>
      <c r="T116" s="236">
        <v>0</v>
      </c>
      <c r="U116" s="236">
        <v>0</v>
      </c>
      <c r="V116" s="236">
        <v>0</v>
      </c>
      <c r="W116" s="236">
        <v>0</v>
      </c>
      <c r="X116" s="236">
        <v>0</v>
      </c>
      <c r="Y116" s="236">
        <v>0</v>
      </c>
      <c r="Z116" s="236">
        <v>1</v>
      </c>
      <c r="AA116" s="236">
        <v>1</v>
      </c>
      <c r="AB116" s="236">
        <v>0</v>
      </c>
      <c r="AC116" s="236">
        <v>0</v>
      </c>
      <c r="AD116" s="236">
        <v>0</v>
      </c>
      <c r="AE116" s="236">
        <v>0</v>
      </c>
      <c r="AF116" s="236">
        <v>0</v>
      </c>
      <c r="AG116" s="236">
        <v>0</v>
      </c>
      <c r="AH116" s="236">
        <v>0</v>
      </c>
      <c r="AI116" s="236">
        <v>0</v>
      </c>
      <c r="AJ116" s="236">
        <v>0</v>
      </c>
      <c r="AK116" s="236">
        <v>0</v>
      </c>
      <c r="AL116" s="236">
        <v>0</v>
      </c>
      <c r="AM116" s="236">
        <v>1</v>
      </c>
      <c r="AN116" s="236">
        <v>1</v>
      </c>
      <c r="AO116" s="236">
        <v>0</v>
      </c>
      <c r="AP116" s="236">
        <v>0</v>
      </c>
      <c r="AQ116" s="236">
        <v>0</v>
      </c>
      <c r="AR116" s="236">
        <v>0</v>
      </c>
      <c r="AS116" s="236">
        <v>0</v>
      </c>
      <c r="AT116" s="236">
        <v>0</v>
      </c>
      <c r="AU116" s="236">
        <v>0</v>
      </c>
      <c r="AV116" s="236">
        <v>0</v>
      </c>
      <c r="AW116" s="236">
        <v>0</v>
      </c>
      <c r="AX116" s="236">
        <v>0</v>
      </c>
      <c r="AY116" s="236">
        <v>0</v>
      </c>
      <c r="AZ116" s="236">
        <v>1</v>
      </c>
      <c r="BA116" s="236">
        <v>1</v>
      </c>
      <c r="BB116" s="236">
        <v>0</v>
      </c>
      <c r="BC116" s="236">
        <v>0</v>
      </c>
      <c r="BD116" s="236">
        <v>0</v>
      </c>
      <c r="BE116" s="236">
        <v>0</v>
      </c>
      <c r="BF116" s="236">
        <v>0</v>
      </c>
      <c r="BG116" s="236">
        <v>0</v>
      </c>
      <c r="BH116" s="236">
        <v>0</v>
      </c>
      <c r="BI116" s="236">
        <v>0</v>
      </c>
      <c r="BJ116" s="236">
        <v>0</v>
      </c>
      <c r="BK116" s="236">
        <v>0</v>
      </c>
      <c r="BL116" s="236">
        <v>0</v>
      </c>
      <c r="BM116" s="236">
        <v>1</v>
      </c>
      <c r="BN116" s="236">
        <v>1</v>
      </c>
      <c r="BO116" s="236">
        <v>0</v>
      </c>
      <c r="BP116" s="236">
        <v>0</v>
      </c>
      <c r="BQ116" s="236">
        <v>0</v>
      </c>
      <c r="BR116" s="236">
        <v>0</v>
      </c>
      <c r="BS116" s="236">
        <v>0</v>
      </c>
      <c r="BT116" s="236">
        <v>0</v>
      </c>
      <c r="BU116" s="236">
        <v>0</v>
      </c>
      <c r="BV116" s="236">
        <v>0</v>
      </c>
      <c r="BW116" s="236">
        <v>0</v>
      </c>
      <c r="BX116" s="236">
        <v>0</v>
      </c>
      <c r="BY116" s="236">
        <v>0</v>
      </c>
      <c r="BZ116" s="236">
        <v>1</v>
      </c>
      <c r="CA116" s="236">
        <v>1</v>
      </c>
      <c r="CB116" s="236">
        <v>0</v>
      </c>
      <c r="CC116" s="236">
        <v>0</v>
      </c>
      <c r="CD116" s="236">
        <v>0</v>
      </c>
      <c r="CE116" s="236">
        <v>0</v>
      </c>
      <c r="CF116" s="236">
        <v>0</v>
      </c>
      <c r="CG116" s="236">
        <v>0</v>
      </c>
      <c r="CH116" s="236">
        <v>0</v>
      </c>
      <c r="CI116" s="236">
        <v>0</v>
      </c>
      <c r="CJ116" s="236">
        <v>0</v>
      </c>
      <c r="CK116" s="236">
        <v>0</v>
      </c>
      <c r="CL116" s="236">
        <v>0</v>
      </c>
      <c r="CM116" s="236">
        <v>1</v>
      </c>
      <c r="CN116" s="236">
        <v>1</v>
      </c>
      <c r="CO116" s="236">
        <v>0</v>
      </c>
      <c r="CP116" s="236">
        <v>0</v>
      </c>
      <c r="CQ116" s="236">
        <v>0</v>
      </c>
      <c r="CR116" s="236">
        <v>0</v>
      </c>
      <c r="CS116" s="236">
        <v>0</v>
      </c>
      <c r="CT116" s="236">
        <v>0</v>
      </c>
      <c r="CU116" s="236">
        <v>0</v>
      </c>
      <c r="CV116" s="236">
        <v>0</v>
      </c>
      <c r="CW116" s="236">
        <v>0</v>
      </c>
      <c r="CX116" s="236">
        <v>0</v>
      </c>
      <c r="CY116" s="236">
        <v>0</v>
      </c>
      <c r="CZ116" s="236">
        <v>1</v>
      </c>
      <c r="DA116" s="236">
        <v>1</v>
      </c>
    </row>
    <row r="117" spans="1:105">
      <c r="A117" s="242" t="s">
        <v>1766</v>
      </c>
      <c r="B117" s="236">
        <v>0</v>
      </c>
      <c r="C117" s="236">
        <v>0</v>
      </c>
      <c r="D117" s="236">
        <v>0</v>
      </c>
      <c r="E117" s="236">
        <v>0</v>
      </c>
      <c r="F117" s="236">
        <v>0</v>
      </c>
      <c r="G117" s="236">
        <v>0</v>
      </c>
      <c r="H117" s="236">
        <v>0</v>
      </c>
      <c r="I117" s="236">
        <v>0</v>
      </c>
      <c r="J117" s="236">
        <v>0</v>
      </c>
      <c r="K117" s="236">
        <v>0</v>
      </c>
      <c r="L117" s="236">
        <v>0</v>
      </c>
      <c r="M117" s="236">
        <v>0</v>
      </c>
      <c r="N117" s="236">
        <v>0</v>
      </c>
      <c r="O117" s="236">
        <v>0</v>
      </c>
      <c r="P117" s="236">
        <v>0</v>
      </c>
      <c r="Q117" s="236">
        <v>0</v>
      </c>
      <c r="R117" s="236">
        <v>0</v>
      </c>
      <c r="S117" s="236">
        <v>0</v>
      </c>
      <c r="T117" s="236">
        <v>0</v>
      </c>
      <c r="U117" s="236">
        <v>0</v>
      </c>
      <c r="V117" s="236">
        <v>0</v>
      </c>
      <c r="W117" s="236">
        <v>0</v>
      </c>
      <c r="X117" s="236">
        <v>0</v>
      </c>
      <c r="Y117" s="236">
        <v>0</v>
      </c>
      <c r="Z117" s="236">
        <v>0</v>
      </c>
      <c r="AA117" s="236">
        <v>0</v>
      </c>
      <c r="AB117" s="236">
        <v>0</v>
      </c>
      <c r="AC117" s="236">
        <v>0</v>
      </c>
      <c r="AD117" s="236">
        <v>0</v>
      </c>
      <c r="AE117" s="236">
        <v>0</v>
      </c>
      <c r="AF117" s="236">
        <v>0</v>
      </c>
      <c r="AG117" s="236">
        <v>0</v>
      </c>
      <c r="AH117" s="236">
        <v>0</v>
      </c>
      <c r="AI117" s="236">
        <v>0</v>
      </c>
      <c r="AJ117" s="236">
        <v>0</v>
      </c>
      <c r="AK117" s="236">
        <v>0</v>
      </c>
      <c r="AL117" s="236">
        <v>0</v>
      </c>
      <c r="AM117" s="236">
        <v>0</v>
      </c>
      <c r="AN117" s="236">
        <v>0</v>
      </c>
      <c r="AO117" s="236">
        <v>0</v>
      </c>
      <c r="AP117" s="236">
        <v>0</v>
      </c>
      <c r="AQ117" s="236">
        <v>0</v>
      </c>
      <c r="AR117" s="236">
        <v>0</v>
      </c>
      <c r="AS117" s="236">
        <v>0</v>
      </c>
      <c r="AT117" s="236">
        <v>0</v>
      </c>
      <c r="AU117" s="236">
        <v>0</v>
      </c>
      <c r="AV117" s="236">
        <v>0</v>
      </c>
      <c r="AW117" s="236">
        <v>0</v>
      </c>
      <c r="AX117" s="236">
        <v>0</v>
      </c>
      <c r="AY117" s="236">
        <v>0</v>
      </c>
      <c r="AZ117" s="236">
        <v>0</v>
      </c>
      <c r="BA117" s="236">
        <v>0</v>
      </c>
      <c r="BB117" s="236">
        <v>0</v>
      </c>
      <c r="BC117" s="236">
        <v>0</v>
      </c>
      <c r="BD117" s="236">
        <v>0</v>
      </c>
      <c r="BE117" s="236">
        <v>0</v>
      </c>
      <c r="BF117" s="236">
        <v>0</v>
      </c>
      <c r="BG117" s="236">
        <v>0</v>
      </c>
      <c r="BH117" s="236">
        <v>0</v>
      </c>
      <c r="BI117" s="236">
        <v>0</v>
      </c>
      <c r="BJ117" s="236">
        <v>0</v>
      </c>
      <c r="BK117" s="236">
        <v>0</v>
      </c>
      <c r="BL117" s="236">
        <v>0</v>
      </c>
      <c r="BM117" s="236">
        <v>0</v>
      </c>
      <c r="BN117" s="236">
        <v>0</v>
      </c>
      <c r="BO117" s="236">
        <v>0</v>
      </c>
      <c r="BP117" s="236">
        <v>0</v>
      </c>
      <c r="BQ117" s="236">
        <v>0</v>
      </c>
      <c r="BR117" s="236">
        <v>0</v>
      </c>
      <c r="BS117" s="236">
        <v>0</v>
      </c>
      <c r="BT117" s="236">
        <v>0</v>
      </c>
      <c r="BU117" s="236">
        <v>0</v>
      </c>
      <c r="BV117" s="236">
        <v>0</v>
      </c>
      <c r="BW117" s="236">
        <v>0</v>
      </c>
      <c r="BX117" s="236">
        <v>0</v>
      </c>
      <c r="BY117" s="236">
        <v>0</v>
      </c>
      <c r="BZ117" s="236">
        <v>0</v>
      </c>
      <c r="CA117" s="236">
        <v>0</v>
      </c>
      <c r="CB117" s="236">
        <v>0</v>
      </c>
      <c r="CC117" s="236">
        <v>0</v>
      </c>
      <c r="CD117" s="236">
        <v>0</v>
      </c>
      <c r="CE117" s="236">
        <v>0</v>
      </c>
      <c r="CF117" s="236">
        <v>0</v>
      </c>
      <c r="CG117" s="236">
        <v>0</v>
      </c>
      <c r="CH117" s="236">
        <v>0</v>
      </c>
      <c r="CI117" s="236">
        <v>0</v>
      </c>
      <c r="CJ117" s="236">
        <v>0</v>
      </c>
      <c r="CK117" s="236">
        <v>0</v>
      </c>
      <c r="CL117" s="236">
        <v>0</v>
      </c>
      <c r="CM117" s="236">
        <v>0</v>
      </c>
      <c r="CN117" s="236">
        <v>0</v>
      </c>
      <c r="CO117" s="236">
        <v>0</v>
      </c>
      <c r="CP117" s="236">
        <v>0</v>
      </c>
      <c r="CQ117" s="236">
        <v>0</v>
      </c>
      <c r="CR117" s="236">
        <v>0</v>
      </c>
      <c r="CS117" s="236">
        <v>0</v>
      </c>
      <c r="CT117" s="236">
        <v>0</v>
      </c>
      <c r="CU117" s="236">
        <v>0</v>
      </c>
      <c r="CV117" s="236">
        <v>0</v>
      </c>
      <c r="CW117" s="236">
        <v>0</v>
      </c>
      <c r="CX117" s="236">
        <v>0</v>
      </c>
      <c r="CY117" s="236">
        <v>0</v>
      </c>
      <c r="CZ117" s="236">
        <v>0</v>
      </c>
      <c r="DA117" s="236">
        <v>0</v>
      </c>
    </row>
    <row r="118" spans="1:105">
      <c r="A118" s="242" t="s">
        <v>1728</v>
      </c>
      <c r="B118" s="236">
        <v>0</v>
      </c>
      <c r="C118" s="236">
        <v>0</v>
      </c>
      <c r="D118" s="236">
        <v>0</v>
      </c>
      <c r="E118" s="236">
        <v>0</v>
      </c>
      <c r="F118" s="236">
        <v>0</v>
      </c>
      <c r="G118" s="236">
        <v>0</v>
      </c>
      <c r="H118" s="236">
        <v>0</v>
      </c>
      <c r="I118" s="236">
        <v>0</v>
      </c>
      <c r="J118" s="236">
        <v>0</v>
      </c>
      <c r="K118" s="236">
        <v>0</v>
      </c>
      <c r="L118" s="236">
        <v>0</v>
      </c>
      <c r="M118" s="236">
        <v>0</v>
      </c>
      <c r="N118" s="236">
        <v>0</v>
      </c>
      <c r="O118" s="236">
        <v>0</v>
      </c>
      <c r="P118" s="236">
        <v>0</v>
      </c>
      <c r="Q118" s="236">
        <v>0</v>
      </c>
      <c r="R118" s="236">
        <v>0</v>
      </c>
      <c r="S118" s="236">
        <v>0</v>
      </c>
      <c r="T118" s="236">
        <v>0</v>
      </c>
      <c r="U118" s="236">
        <v>0</v>
      </c>
      <c r="V118" s="236">
        <v>0</v>
      </c>
      <c r="W118" s="236">
        <v>0</v>
      </c>
      <c r="X118" s="236">
        <v>0</v>
      </c>
      <c r="Y118" s="236">
        <v>0</v>
      </c>
      <c r="Z118" s="236">
        <v>0</v>
      </c>
      <c r="AA118" s="236">
        <v>0</v>
      </c>
      <c r="AB118" s="236">
        <v>0</v>
      </c>
      <c r="AC118" s="236">
        <v>0</v>
      </c>
      <c r="AD118" s="236">
        <v>0</v>
      </c>
      <c r="AE118" s="236">
        <v>0</v>
      </c>
      <c r="AF118" s="236">
        <v>0</v>
      </c>
      <c r="AG118" s="236">
        <v>0</v>
      </c>
      <c r="AH118" s="236">
        <v>0</v>
      </c>
      <c r="AI118" s="236">
        <v>0</v>
      </c>
      <c r="AJ118" s="236">
        <v>0</v>
      </c>
      <c r="AK118" s="236">
        <v>0</v>
      </c>
      <c r="AL118" s="236">
        <v>0</v>
      </c>
      <c r="AM118" s="236">
        <v>0</v>
      </c>
      <c r="AN118" s="236">
        <v>0</v>
      </c>
      <c r="AO118" s="236">
        <v>0</v>
      </c>
      <c r="AP118" s="236">
        <v>0</v>
      </c>
      <c r="AQ118" s="236">
        <v>0</v>
      </c>
      <c r="AR118" s="236">
        <v>0</v>
      </c>
      <c r="AS118" s="236">
        <v>0</v>
      </c>
      <c r="AT118" s="236">
        <v>0</v>
      </c>
      <c r="AU118" s="236">
        <v>0</v>
      </c>
      <c r="AV118" s="236">
        <v>0</v>
      </c>
      <c r="AW118" s="236">
        <v>0</v>
      </c>
      <c r="AX118" s="236">
        <v>0</v>
      </c>
      <c r="AY118" s="236">
        <v>0</v>
      </c>
      <c r="AZ118" s="236">
        <v>0</v>
      </c>
      <c r="BA118" s="236">
        <v>0</v>
      </c>
      <c r="BB118" s="236">
        <v>0</v>
      </c>
      <c r="BC118" s="236">
        <v>0</v>
      </c>
      <c r="BD118" s="236">
        <v>0</v>
      </c>
      <c r="BE118" s="236">
        <v>0</v>
      </c>
      <c r="BF118" s="236">
        <v>0</v>
      </c>
      <c r="BG118" s="236">
        <v>0</v>
      </c>
      <c r="BH118" s="236">
        <v>0</v>
      </c>
      <c r="BI118" s="236">
        <v>0</v>
      </c>
      <c r="BJ118" s="236">
        <v>0</v>
      </c>
      <c r="BK118" s="236">
        <v>0</v>
      </c>
      <c r="BL118" s="236">
        <v>0</v>
      </c>
      <c r="BM118" s="236">
        <v>0</v>
      </c>
      <c r="BN118" s="236">
        <v>0</v>
      </c>
      <c r="BO118" s="236">
        <v>0</v>
      </c>
      <c r="BP118" s="236">
        <v>0</v>
      </c>
      <c r="BQ118" s="236">
        <v>0</v>
      </c>
      <c r="BR118" s="236">
        <v>0</v>
      </c>
      <c r="BS118" s="236">
        <v>0</v>
      </c>
      <c r="BT118" s="236">
        <v>0</v>
      </c>
      <c r="BU118" s="236">
        <v>0</v>
      </c>
      <c r="BV118" s="236">
        <v>0</v>
      </c>
      <c r="BW118" s="236">
        <v>0</v>
      </c>
      <c r="BX118" s="236">
        <v>0</v>
      </c>
      <c r="BY118" s="236">
        <v>0</v>
      </c>
      <c r="BZ118" s="236">
        <v>0</v>
      </c>
      <c r="CA118" s="236">
        <v>0</v>
      </c>
      <c r="CB118" s="236">
        <v>0</v>
      </c>
      <c r="CC118" s="236">
        <v>0</v>
      </c>
      <c r="CD118" s="236">
        <v>0</v>
      </c>
      <c r="CE118" s="236">
        <v>0</v>
      </c>
      <c r="CF118" s="236">
        <v>0</v>
      </c>
      <c r="CG118" s="236">
        <v>0</v>
      </c>
      <c r="CH118" s="236">
        <v>0</v>
      </c>
      <c r="CI118" s="236">
        <v>0</v>
      </c>
      <c r="CJ118" s="236">
        <v>0</v>
      </c>
      <c r="CK118" s="236">
        <v>0</v>
      </c>
      <c r="CL118" s="236">
        <v>0</v>
      </c>
      <c r="CM118" s="236">
        <v>0</v>
      </c>
      <c r="CN118" s="236">
        <v>0</v>
      </c>
      <c r="CO118" s="236">
        <v>0</v>
      </c>
      <c r="CP118" s="236">
        <v>0</v>
      </c>
      <c r="CQ118" s="236">
        <v>0</v>
      </c>
      <c r="CR118" s="236">
        <v>0</v>
      </c>
      <c r="CS118" s="236">
        <v>0</v>
      </c>
      <c r="CT118" s="236">
        <v>0</v>
      </c>
      <c r="CU118" s="236">
        <v>0</v>
      </c>
      <c r="CV118" s="236">
        <v>0</v>
      </c>
      <c r="CW118" s="236">
        <v>0</v>
      </c>
      <c r="CX118" s="236">
        <v>0</v>
      </c>
      <c r="CY118" s="236">
        <v>0</v>
      </c>
      <c r="CZ118" s="236">
        <v>0</v>
      </c>
      <c r="DA118" s="236">
        <v>0</v>
      </c>
    </row>
    <row r="120" spans="1:105">
      <c r="A120" s="246" t="s">
        <v>1767</v>
      </c>
      <c r="B120" s="247"/>
      <c r="C120" s="247"/>
      <c r="D120" s="247"/>
      <c r="E120" s="247"/>
      <c r="F120" s="247"/>
      <c r="G120" s="247"/>
      <c r="H120" s="247"/>
      <c r="I120" s="247"/>
      <c r="J120" s="247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  <c r="AA120" s="247"/>
      <c r="AB120" s="247"/>
      <c r="AC120" s="247"/>
      <c r="AD120" s="247"/>
      <c r="AE120" s="247"/>
      <c r="AF120" s="247"/>
      <c r="AG120" s="247"/>
      <c r="AH120" s="247"/>
      <c r="AI120" s="247"/>
      <c r="AJ120" s="247"/>
      <c r="AK120" s="247"/>
      <c r="AL120" s="247"/>
      <c r="AM120" s="247"/>
      <c r="AN120" s="247"/>
      <c r="AO120" s="247"/>
      <c r="AP120" s="247"/>
      <c r="AQ120" s="247"/>
      <c r="AR120" s="247"/>
      <c r="AS120" s="247"/>
      <c r="AT120" s="247"/>
      <c r="AU120" s="247"/>
      <c r="AV120" s="247"/>
      <c r="AW120" s="247"/>
      <c r="AX120" s="247"/>
      <c r="AY120" s="247"/>
      <c r="AZ120" s="247"/>
      <c r="BA120" s="247"/>
      <c r="BB120" s="247"/>
      <c r="BC120" s="247"/>
      <c r="BD120" s="247"/>
      <c r="BE120" s="247"/>
      <c r="BF120" s="247"/>
      <c r="BG120" s="247"/>
      <c r="BH120" s="247"/>
      <c r="BI120" s="247"/>
      <c r="BJ120" s="247"/>
      <c r="BK120" s="247"/>
      <c r="BL120" s="247"/>
      <c r="BM120" s="247"/>
      <c r="BN120" s="247"/>
      <c r="BO120" s="247"/>
      <c r="BP120" s="247"/>
      <c r="BQ120" s="247"/>
      <c r="BR120" s="247"/>
      <c r="BS120" s="247"/>
      <c r="BT120" s="247"/>
      <c r="BU120" s="247"/>
      <c r="BV120" s="247"/>
      <c r="BW120" s="247"/>
      <c r="BX120" s="247"/>
      <c r="BY120" s="247"/>
      <c r="BZ120" s="247"/>
      <c r="CA120" s="247"/>
      <c r="CB120" s="247"/>
      <c r="CC120" s="247"/>
      <c r="CD120" s="247"/>
      <c r="CE120" s="247"/>
      <c r="CF120" s="247"/>
      <c r="CG120" s="247"/>
      <c r="CH120" s="247"/>
      <c r="CI120" s="247"/>
      <c r="CJ120" s="247"/>
      <c r="CK120" s="247"/>
      <c r="CL120" s="247"/>
      <c r="CM120" s="247"/>
      <c r="CN120" s="247"/>
      <c r="CO120" s="247"/>
      <c r="CP120" s="247"/>
      <c r="CQ120" s="247"/>
      <c r="CR120" s="247"/>
      <c r="CS120" s="247"/>
      <c r="CT120" s="247"/>
      <c r="CU120" s="247"/>
      <c r="CV120" s="247"/>
      <c r="CW120" s="247"/>
      <c r="CX120" s="247"/>
      <c r="CY120" s="247"/>
      <c r="CZ120" s="247"/>
      <c r="DA120" s="247"/>
    </row>
    <row r="121" spans="1:105">
      <c r="A121" s="242" t="s">
        <v>1512</v>
      </c>
      <c r="B121" s="236">
        <v>0</v>
      </c>
      <c r="C121" s="236">
        <v>0</v>
      </c>
      <c r="D121" s="236">
        <v>0</v>
      </c>
      <c r="E121" s="236">
        <v>0</v>
      </c>
      <c r="F121" s="236">
        <v>0</v>
      </c>
      <c r="G121" s="236">
        <v>0</v>
      </c>
      <c r="H121" s="236">
        <v>0</v>
      </c>
      <c r="I121" s="236">
        <v>0</v>
      </c>
      <c r="J121" s="236">
        <v>0</v>
      </c>
      <c r="K121" s="236">
        <v>0</v>
      </c>
      <c r="L121" s="236">
        <v>0</v>
      </c>
      <c r="M121" s="236">
        <v>0</v>
      </c>
      <c r="N121" s="236">
        <v>0</v>
      </c>
      <c r="O121" s="236">
        <v>0</v>
      </c>
      <c r="P121" s="236">
        <v>0</v>
      </c>
      <c r="Q121" s="236">
        <v>0</v>
      </c>
      <c r="R121" s="236">
        <v>0</v>
      </c>
      <c r="S121" s="236">
        <v>0</v>
      </c>
      <c r="T121" s="236">
        <v>0</v>
      </c>
      <c r="U121" s="236">
        <v>0</v>
      </c>
      <c r="V121" s="236">
        <v>0</v>
      </c>
      <c r="W121" s="236">
        <v>0</v>
      </c>
      <c r="X121" s="236">
        <v>0</v>
      </c>
      <c r="Y121" s="236">
        <v>0</v>
      </c>
      <c r="Z121" s="236">
        <v>0</v>
      </c>
      <c r="AA121" s="236">
        <v>0</v>
      </c>
      <c r="AB121" s="236">
        <v>0</v>
      </c>
      <c r="AC121" s="236">
        <v>0</v>
      </c>
      <c r="AD121" s="236">
        <v>0</v>
      </c>
      <c r="AE121" s="236">
        <v>0</v>
      </c>
      <c r="AF121" s="236">
        <v>0</v>
      </c>
      <c r="AG121" s="236">
        <v>0</v>
      </c>
      <c r="AH121" s="236">
        <v>0</v>
      </c>
      <c r="AI121" s="236">
        <v>0</v>
      </c>
      <c r="AJ121" s="236">
        <v>0</v>
      </c>
      <c r="AK121" s="236">
        <v>0</v>
      </c>
      <c r="AL121" s="236">
        <v>0</v>
      </c>
      <c r="AM121" s="236">
        <v>0</v>
      </c>
      <c r="AN121" s="236">
        <v>0</v>
      </c>
      <c r="AO121" s="236">
        <v>273990</v>
      </c>
      <c r="AP121" s="236">
        <v>545168</v>
      </c>
      <c r="AQ121" s="236">
        <v>811286</v>
      </c>
      <c r="AR121" s="236">
        <v>1072817</v>
      </c>
      <c r="AS121" s="236">
        <v>1330056</v>
      </c>
      <c r="AT121" s="236">
        <v>1583344</v>
      </c>
      <c r="AU121" s="236">
        <v>1832915</v>
      </c>
      <c r="AV121" s="236">
        <v>2079012</v>
      </c>
      <c r="AW121" s="236">
        <v>2321789</v>
      </c>
      <c r="AX121" s="236">
        <v>2561417</v>
      </c>
      <c r="AY121" s="236">
        <v>2798109</v>
      </c>
      <c r="AZ121" s="236">
        <v>3031929</v>
      </c>
      <c r="BA121" s="236">
        <v>20241832</v>
      </c>
      <c r="BB121" s="236">
        <v>3308125</v>
      </c>
      <c r="BC121" s="236">
        <v>3539794</v>
      </c>
      <c r="BD121" s="236">
        <v>3768902</v>
      </c>
      <c r="BE121" s="236">
        <v>3995575</v>
      </c>
      <c r="BF121" s="236">
        <v>4219848</v>
      </c>
      <c r="BG121" s="236">
        <v>4441826</v>
      </c>
      <c r="BH121" s="236">
        <v>4661580</v>
      </c>
      <c r="BI121" s="236">
        <v>4879183</v>
      </c>
      <c r="BJ121" s="236">
        <v>5094675</v>
      </c>
      <c r="BK121" s="236">
        <v>5308122</v>
      </c>
      <c r="BL121" s="236">
        <v>5519633</v>
      </c>
      <c r="BM121" s="236">
        <v>5729197</v>
      </c>
      <c r="BN121" s="236">
        <v>54466460</v>
      </c>
      <c r="BO121" s="236">
        <v>5756800</v>
      </c>
      <c r="BP121" s="236">
        <v>5956433</v>
      </c>
      <c r="BQ121" s="236">
        <v>6154322</v>
      </c>
      <c r="BR121" s="236">
        <v>6350531</v>
      </c>
      <c r="BS121" s="236">
        <v>6545065</v>
      </c>
      <c r="BT121" s="236">
        <v>6737977</v>
      </c>
      <c r="BU121" s="236">
        <v>6929300</v>
      </c>
      <c r="BV121" s="236">
        <v>7119071</v>
      </c>
      <c r="BW121" s="236">
        <v>7307305</v>
      </c>
      <c r="BX121" s="236">
        <v>7494036</v>
      </c>
      <c r="BY121" s="236">
        <v>7679331</v>
      </c>
      <c r="BZ121" s="236">
        <v>7863173</v>
      </c>
      <c r="CA121" s="236">
        <v>81893344</v>
      </c>
      <c r="CB121" s="236">
        <v>8067962</v>
      </c>
      <c r="CC121" s="236">
        <v>8249523</v>
      </c>
      <c r="CD121" s="236">
        <v>8429710</v>
      </c>
      <c r="CE121" s="236">
        <v>8608564</v>
      </c>
      <c r="CF121" s="236">
        <v>8786080</v>
      </c>
      <c r="CG121" s="236">
        <v>8962293</v>
      </c>
      <c r="CH121" s="236">
        <v>9137225</v>
      </c>
      <c r="CI121" s="236">
        <v>9310896</v>
      </c>
      <c r="CJ121" s="236">
        <v>9483315</v>
      </c>
      <c r="CK121" s="236">
        <v>9654503</v>
      </c>
      <c r="CL121" s="236">
        <v>9824510</v>
      </c>
      <c r="CM121" s="236">
        <v>9993313</v>
      </c>
      <c r="CN121" s="236">
        <v>108507894</v>
      </c>
      <c r="CO121" s="236">
        <v>10367699</v>
      </c>
      <c r="CP121" s="236">
        <v>10537569</v>
      </c>
      <c r="CQ121" s="236">
        <v>10706269</v>
      </c>
      <c r="CR121" s="236">
        <v>10873825</v>
      </c>
      <c r="CS121" s="236">
        <v>11040235</v>
      </c>
      <c r="CT121" s="236">
        <v>11205525</v>
      </c>
      <c r="CU121" s="236">
        <v>11369705</v>
      </c>
      <c r="CV121" s="236">
        <v>11532796</v>
      </c>
      <c r="CW121" s="236">
        <v>11694800</v>
      </c>
      <c r="CX121" s="236">
        <v>11855730</v>
      </c>
      <c r="CY121" s="236">
        <v>12015621</v>
      </c>
      <c r="CZ121" s="236">
        <v>12174462</v>
      </c>
      <c r="DA121" s="236">
        <v>135374236</v>
      </c>
    </row>
    <row r="123" spans="1:105">
      <c r="A123" s="245" t="s">
        <v>1730</v>
      </c>
    </row>
    <row r="124" spans="1:105">
      <c r="A124" s="242" t="s">
        <v>1731</v>
      </c>
      <c r="B124" s="236">
        <v>0</v>
      </c>
      <c r="C124" s="236">
        <v>0</v>
      </c>
      <c r="D124" s="236">
        <v>0</v>
      </c>
      <c r="E124" s="236">
        <v>0</v>
      </c>
      <c r="F124" s="236">
        <v>0</v>
      </c>
      <c r="G124" s="236">
        <v>0</v>
      </c>
      <c r="H124" s="236">
        <v>0</v>
      </c>
      <c r="I124" s="236">
        <v>0</v>
      </c>
      <c r="J124" s="236">
        <v>0</v>
      </c>
      <c r="K124" s="236">
        <v>0</v>
      </c>
      <c r="L124" s="236">
        <v>0</v>
      </c>
      <c r="M124" s="236">
        <v>0</v>
      </c>
      <c r="N124" s="236">
        <v>0</v>
      </c>
      <c r="O124" s="236">
        <v>0</v>
      </c>
      <c r="P124" s="236">
        <v>0</v>
      </c>
      <c r="Q124" s="236">
        <v>0</v>
      </c>
      <c r="R124" s="236">
        <v>0</v>
      </c>
      <c r="S124" s="236">
        <v>0</v>
      </c>
      <c r="T124" s="236">
        <v>0</v>
      </c>
      <c r="U124" s="236">
        <v>0</v>
      </c>
      <c r="V124" s="236">
        <v>0</v>
      </c>
      <c r="W124" s="236">
        <v>0</v>
      </c>
      <c r="X124" s="236">
        <v>0</v>
      </c>
      <c r="Y124" s="236">
        <v>0</v>
      </c>
      <c r="Z124" s="236">
        <v>0</v>
      </c>
      <c r="AA124" s="236">
        <v>0</v>
      </c>
      <c r="AB124" s="236">
        <v>0</v>
      </c>
      <c r="AC124" s="236">
        <v>0</v>
      </c>
      <c r="AD124" s="236">
        <v>0</v>
      </c>
      <c r="AE124" s="236">
        <v>0</v>
      </c>
      <c r="AF124" s="236">
        <v>0</v>
      </c>
      <c r="AG124" s="236">
        <v>0</v>
      </c>
      <c r="AH124" s="236">
        <v>0</v>
      </c>
      <c r="AI124" s="236">
        <v>0</v>
      </c>
      <c r="AJ124" s="236">
        <v>0</v>
      </c>
      <c r="AK124" s="236">
        <v>0</v>
      </c>
      <c r="AL124" s="236">
        <v>0</v>
      </c>
      <c r="AM124" s="236">
        <v>0</v>
      </c>
      <c r="AN124" s="236">
        <v>0</v>
      </c>
      <c r="AO124" s="236">
        <v>1213525.4839925901</v>
      </c>
      <c r="AP124" s="236">
        <v>1213525.4839925901</v>
      </c>
      <c r="AQ124" s="236">
        <v>1213525.4839925901</v>
      </c>
      <c r="AR124" s="236">
        <v>1330908.0885199199</v>
      </c>
      <c r="AS124" s="236">
        <v>1330908.0885199199</v>
      </c>
      <c r="AT124" s="236">
        <v>1330908.0885199199</v>
      </c>
      <c r="AU124" s="236">
        <v>1737849.20424809</v>
      </c>
      <c r="AV124" s="236">
        <v>1737849.20424809</v>
      </c>
      <c r="AW124" s="236">
        <v>1737849.20424809</v>
      </c>
      <c r="AX124" s="236">
        <v>1143617.3133918899</v>
      </c>
      <c r="AY124" s="236">
        <v>1143617.3133918899</v>
      </c>
      <c r="AZ124" s="236">
        <v>1143617.3133918899</v>
      </c>
      <c r="BA124" s="236">
        <v>16277700.270457501</v>
      </c>
      <c r="BB124" s="236">
        <v>992515.87917396601</v>
      </c>
      <c r="BC124" s="236">
        <v>992515.87917396601</v>
      </c>
      <c r="BD124" s="236">
        <v>992515.87917396706</v>
      </c>
      <c r="BE124" s="236">
        <v>1572092.9280636299</v>
      </c>
      <c r="BF124" s="236">
        <v>1572092.9280636299</v>
      </c>
      <c r="BG124" s="236">
        <v>1572092.9280636299</v>
      </c>
      <c r="BH124" s="236">
        <v>2110554.93864987</v>
      </c>
      <c r="BI124" s="236">
        <v>2110554.93864987</v>
      </c>
      <c r="BJ124" s="236">
        <v>2110554.93864987</v>
      </c>
      <c r="BK124" s="236">
        <v>1310812.6302338699</v>
      </c>
      <c r="BL124" s="236">
        <v>1310812.6302338699</v>
      </c>
      <c r="BM124" s="236">
        <v>1310812.6302338699</v>
      </c>
      <c r="BN124" s="236">
        <v>17957929.128364</v>
      </c>
      <c r="BO124" s="236">
        <v>734044.95098037005</v>
      </c>
      <c r="BP124" s="236">
        <v>734044.95098037005</v>
      </c>
      <c r="BQ124" s="236">
        <v>734044.95098037005</v>
      </c>
      <c r="BR124" s="236">
        <v>1236411.38847446</v>
      </c>
      <c r="BS124" s="236">
        <v>1236411.38847446</v>
      </c>
      <c r="BT124" s="236">
        <v>1236411.38847446</v>
      </c>
      <c r="BU124" s="236">
        <v>1666886.1466739201</v>
      </c>
      <c r="BV124" s="236">
        <v>1666886.1466739201</v>
      </c>
      <c r="BW124" s="236">
        <v>1666886.1466739101</v>
      </c>
      <c r="BX124" s="236">
        <v>1006377.1713919</v>
      </c>
      <c r="BY124" s="236">
        <v>1006377.1713919</v>
      </c>
      <c r="BZ124" s="236">
        <v>1006377.1713919</v>
      </c>
      <c r="CA124" s="236">
        <v>13931158.9725619</v>
      </c>
      <c r="CB124" s="236">
        <v>563915.35027351195</v>
      </c>
      <c r="CC124" s="236">
        <v>563915.35027351195</v>
      </c>
      <c r="CD124" s="236">
        <v>563915.35027351195</v>
      </c>
      <c r="CE124" s="236">
        <v>950341.17294929002</v>
      </c>
      <c r="CF124" s="236">
        <v>950341.17294929002</v>
      </c>
      <c r="CG124" s="236">
        <v>950341.17294928897</v>
      </c>
      <c r="CH124" s="236">
        <v>1261458.53436361</v>
      </c>
      <c r="CI124" s="236">
        <v>1261458.53436361</v>
      </c>
      <c r="CJ124" s="236">
        <v>1261458.53436361</v>
      </c>
      <c r="CK124" s="236">
        <v>727969.64597919595</v>
      </c>
      <c r="CL124" s="236">
        <v>727969.64597919595</v>
      </c>
      <c r="CM124" s="236">
        <v>727969.64597919502</v>
      </c>
      <c r="CN124" s="236">
        <v>10511054.1106968</v>
      </c>
      <c r="CO124" s="236">
        <v>304249.98386785801</v>
      </c>
      <c r="CP124" s="236">
        <v>304249.98386785801</v>
      </c>
      <c r="CQ124" s="236">
        <v>304249.98386783601</v>
      </c>
      <c r="CR124" s="236">
        <v>550687.14508680697</v>
      </c>
      <c r="CS124" s="236">
        <v>550687.14508680697</v>
      </c>
      <c r="CT124" s="236">
        <v>550687.14508672606</v>
      </c>
      <c r="CU124" s="236">
        <v>759652.95535916695</v>
      </c>
      <c r="CV124" s="236">
        <v>759652.95535916695</v>
      </c>
      <c r="CW124" s="236">
        <v>759652.95535903703</v>
      </c>
      <c r="CX124" s="236">
        <v>431552.44174843899</v>
      </c>
      <c r="CY124" s="236">
        <v>431552.44174843899</v>
      </c>
      <c r="CZ124" s="236">
        <v>431552.44174843899</v>
      </c>
      <c r="DA124" s="236">
        <v>6138427.57818658</v>
      </c>
    </row>
    <row r="125" spans="1:105">
      <c r="A125" s="242" t="s">
        <v>1768</v>
      </c>
      <c r="B125" s="236">
        <v>0</v>
      </c>
      <c r="C125" s="236">
        <v>0</v>
      </c>
      <c r="D125" s="236">
        <v>0</v>
      </c>
      <c r="E125" s="236">
        <v>0</v>
      </c>
      <c r="F125" s="236">
        <v>0</v>
      </c>
      <c r="G125" s="236">
        <v>0</v>
      </c>
      <c r="H125" s="236">
        <v>0</v>
      </c>
      <c r="I125" s="236">
        <v>0</v>
      </c>
      <c r="J125" s="236">
        <v>0</v>
      </c>
      <c r="K125" s="236">
        <v>0</v>
      </c>
      <c r="L125" s="236">
        <v>0</v>
      </c>
      <c r="M125" s="236">
        <v>0</v>
      </c>
      <c r="N125" s="236">
        <v>0</v>
      </c>
      <c r="O125" s="236">
        <v>0</v>
      </c>
      <c r="P125" s="236">
        <v>0</v>
      </c>
      <c r="Q125" s="236">
        <v>0</v>
      </c>
      <c r="R125" s="236">
        <v>0</v>
      </c>
      <c r="S125" s="236">
        <v>0</v>
      </c>
      <c r="T125" s="236">
        <v>0</v>
      </c>
      <c r="U125" s="236">
        <v>0</v>
      </c>
      <c r="V125" s="236">
        <v>0</v>
      </c>
      <c r="W125" s="236">
        <v>0</v>
      </c>
      <c r="X125" s="236">
        <v>0</v>
      </c>
      <c r="Y125" s="236">
        <v>0</v>
      </c>
      <c r="Z125" s="236">
        <v>0</v>
      </c>
      <c r="AA125" s="236">
        <v>0</v>
      </c>
      <c r="AB125" s="236">
        <v>0</v>
      </c>
      <c r="AC125" s="236">
        <v>0</v>
      </c>
      <c r="AD125" s="236">
        <v>0</v>
      </c>
      <c r="AE125" s="236">
        <v>0</v>
      </c>
      <c r="AF125" s="236">
        <v>0</v>
      </c>
      <c r="AG125" s="236">
        <v>0</v>
      </c>
      <c r="AH125" s="236">
        <v>0</v>
      </c>
      <c r="AI125" s="236">
        <v>0</v>
      </c>
      <c r="AJ125" s="236">
        <v>0</v>
      </c>
      <c r="AK125" s="236">
        <v>0</v>
      </c>
      <c r="AL125" s="236">
        <v>0</v>
      </c>
      <c r="AM125" s="236">
        <v>0</v>
      </c>
      <c r="AN125" s="236">
        <v>0</v>
      </c>
      <c r="AO125" s="236">
        <v>0</v>
      </c>
      <c r="AP125" s="236">
        <v>0</v>
      </c>
      <c r="AQ125" s="236">
        <v>0</v>
      </c>
      <c r="AR125" s="236">
        <v>0</v>
      </c>
      <c r="AS125" s="236">
        <v>0</v>
      </c>
      <c r="AT125" s="236">
        <v>0</v>
      </c>
      <c r="AU125" s="236">
        <v>0</v>
      </c>
      <c r="AV125" s="236">
        <v>0</v>
      </c>
      <c r="AW125" s="236">
        <v>0</v>
      </c>
      <c r="AX125" s="236">
        <v>0</v>
      </c>
      <c r="AY125" s="236">
        <v>0</v>
      </c>
      <c r="AZ125" s="236">
        <v>0</v>
      </c>
      <c r="BA125" s="236">
        <v>0</v>
      </c>
      <c r="BB125" s="236">
        <v>0</v>
      </c>
      <c r="BC125" s="236">
        <v>0</v>
      </c>
      <c r="BD125" s="236">
        <v>0</v>
      </c>
      <c r="BE125" s="236">
        <v>0</v>
      </c>
      <c r="BF125" s="236">
        <v>0</v>
      </c>
      <c r="BG125" s="236">
        <v>0</v>
      </c>
      <c r="BH125" s="236">
        <v>0</v>
      </c>
      <c r="BI125" s="236">
        <v>0</v>
      </c>
      <c r="BJ125" s="236">
        <v>0</v>
      </c>
      <c r="BK125" s="236">
        <v>0</v>
      </c>
      <c r="BL125" s="236">
        <v>0</v>
      </c>
      <c r="BM125" s="236">
        <v>0</v>
      </c>
      <c r="BN125" s="236">
        <v>0</v>
      </c>
      <c r="BO125" s="236">
        <v>0</v>
      </c>
      <c r="BP125" s="236">
        <v>0</v>
      </c>
      <c r="BQ125" s="236">
        <v>0</v>
      </c>
      <c r="BR125" s="236">
        <v>0</v>
      </c>
      <c r="BS125" s="236">
        <v>0</v>
      </c>
      <c r="BT125" s="236">
        <v>0</v>
      </c>
      <c r="BU125" s="236">
        <v>0</v>
      </c>
      <c r="BV125" s="236">
        <v>0</v>
      </c>
      <c r="BW125" s="236">
        <v>0</v>
      </c>
      <c r="BX125" s="236">
        <v>0</v>
      </c>
      <c r="BY125" s="236">
        <v>0</v>
      </c>
      <c r="BZ125" s="236">
        <v>0</v>
      </c>
      <c r="CA125" s="236">
        <v>0</v>
      </c>
      <c r="CB125" s="236">
        <v>0</v>
      </c>
      <c r="CC125" s="236">
        <v>0</v>
      </c>
      <c r="CD125" s="236">
        <v>0</v>
      </c>
      <c r="CE125" s="236">
        <v>0</v>
      </c>
      <c r="CF125" s="236">
        <v>0</v>
      </c>
      <c r="CG125" s="236">
        <v>0</v>
      </c>
      <c r="CH125" s="236">
        <v>0</v>
      </c>
      <c r="CI125" s="236">
        <v>0</v>
      </c>
      <c r="CJ125" s="236">
        <v>0</v>
      </c>
      <c r="CK125" s="236">
        <v>0</v>
      </c>
      <c r="CL125" s="236">
        <v>0</v>
      </c>
      <c r="CM125" s="236">
        <v>0</v>
      </c>
      <c r="CN125" s="236">
        <v>0</v>
      </c>
      <c r="CO125" s="236">
        <v>0</v>
      </c>
      <c r="CP125" s="236">
        <v>0</v>
      </c>
      <c r="CQ125" s="236">
        <v>0</v>
      </c>
      <c r="CR125" s="236">
        <v>0</v>
      </c>
      <c r="CS125" s="236">
        <v>0</v>
      </c>
      <c r="CT125" s="236">
        <v>0</v>
      </c>
      <c r="CU125" s="236">
        <v>0</v>
      </c>
      <c r="CV125" s="236">
        <v>0</v>
      </c>
      <c r="CW125" s="236">
        <v>0</v>
      </c>
      <c r="CX125" s="236">
        <v>0</v>
      </c>
      <c r="CY125" s="236">
        <v>0</v>
      </c>
      <c r="CZ125" s="236">
        <v>0</v>
      </c>
      <c r="DA125" s="236">
        <v>0</v>
      </c>
    </row>
    <row r="126" spans="1:105">
      <c r="A126" s="242" t="s">
        <v>1733</v>
      </c>
      <c r="B126" s="248">
        <v>0</v>
      </c>
      <c r="C126" s="248">
        <v>0</v>
      </c>
      <c r="D126" s="248">
        <v>0</v>
      </c>
      <c r="E126" s="248">
        <v>0</v>
      </c>
      <c r="F126" s="248">
        <v>0</v>
      </c>
      <c r="G126" s="248">
        <v>0</v>
      </c>
      <c r="H126" s="248">
        <v>0</v>
      </c>
      <c r="I126" s="248">
        <v>0</v>
      </c>
      <c r="J126" s="248">
        <v>0</v>
      </c>
      <c r="K126" s="248">
        <v>0</v>
      </c>
      <c r="L126" s="248">
        <v>0</v>
      </c>
      <c r="M126" s="248">
        <v>0</v>
      </c>
      <c r="N126" s="248">
        <v>0</v>
      </c>
      <c r="O126" s="248">
        <v>0</v>
      </c>
      <c r="P126" s="248">
        <v>0</v>
      </c>
      <c r="Q126" s="248">
        <v>0</v>
      </c>
      <c r="R126" s="248">
        <v>0</v>
      </c>
      <c r="S126" s="248">
        <v>0</v>
      </c>
      <c r="T126" s="248">
        <v>0</v>
      </c>
      <c r="U126" s="248">
        <v>0</v>
      </c>
      <c r="V126" s="248">
        <v>0</v>
      </c>
      <c r="W126" s="248">
        <v>0</v>
      </c>
      <c r="X126" s="248">
        <v>0</v>
      </c>
      <c r="Y126" s="248">
        <v>0</v>
      </c>
      <c r="Z126" s="248">
        <v>0</v>
      </c>
      <c r="AA126" s="248">
        <v>0</v>
      </c>
      <c r="AB126" s="248">
        <v>0</v>
      </c>
      <c r="AC126" s="248">
        <v>0</v>
      </c>
      <c r="AD126" s="248">
        <v>0</v>
      </c>
      <c r="AE126" s="248">
        <v>0</v>
      </c>
      <c r="AF126" s="248">
        <v>0</v>
      </c>
      <c r="AG126" s="248">
        <v>0</v>
      </c>
      <c r="AH126" s="248">
        <v>0</v>
      </c>
      <c r="AI126" s="248">
        <v>0</v>
      </c>
      <c r="AJ126" s="248">
        <v>0</v>
      </c>
      <c r="AK126" s="248">
        <v>0</v>
      </c>
      <c r="AL126" s="248">
        <v>0</v>
      </c>
      <c r="AM126" s="248">
        <v>0</v>
      </c>
      <c r="AN126" s="248">
        <v>0</v>
      </c>
      <c r="AO126" s="248">
        <v>1213525.4839925901</v>
      </c>
      <c r="AP126" s="248">
        <v>1213525.4839925901</v>
      </c>
      <c r="AQ126" s="248">
        <v>1213525.4839925901</v>
      </c>
      <c r="AR126" s="248">
        <v>1330908.0885199199</v>
      </c>
      <c r="AS126" s="248">
        <v>1330908.0885199199</v>
      </c>
      <c r="AT126" s="248">
        <v>1330908.0885199199</v>
      </c>
      <c r="AU126" s="248">
        <v>1737849.20424809</v>
      </c>
      <c r="AV126" s="248">
        <v>1737849.20424809</v>
      </c>
      <c r="AW126" s="248">
        <v>1737849.20424809</v>
      </c>
      <c r="AX126" s="248">
        <v>1143617.3133918899</v>
      </c>
      <c r="AY126" s="248">
        <v>1143617.3133918899</v>
      </c>
      <c r="AZ126" s="248">
        <v>1143617.3133918899</v>
      </c>
      <c r="BA126" s="248">
        <v>16277700.270457501</v>
      </c>
      <c r="BB126" s="248">
        <v>992515.87917396601</v>
      </c>
      <c r="BC126" s="248">
        <v>992515.87917396601</v>
      </c>
      <c r="BD126" s="248">
        <v>992515.87917396706</v>
      </c>
      <c r="BE126" s="248">
        <v>1572092.9280636299</v>
      </c>
      <c r="BF126" s="248">
        <v>1572092.9280636299</v>
      </c>
      <c r="BG126" s="248">
        <v>1572092.9280636299</v>
      </c>
      <c r="BH126" s="248">
        <v>2110554.93864987</v>
      </c>
      <c r="BI126" s="248">
        <v>2110554.93864987</v>
      </c>
      <c r="BJ126" s="248">
        <v>2110554.93864987</v>
      </c>
      <c r="BK126" s="248">
        <v>1310812.6302338699</v>
      </c>
      <c r="BL126" s="248">
        <v>1310812.6302338699</v>
      </c>
      <c r="BM126" s="248">
        <v>1310812.6302338699</v>
      </c>
      <c r="BN126" s="248">
        <v>17957929.128364</v>
      </c>
      <c r="BO126" s="248">
        <v>734044.95098037005</v>
      </c>
      <c r="BP126" s="248">
        <v>734044.95098037005</v>
      </c>
      <c r="BQ126" s="248">
        <v>734044.95098037005</v>
      </c>
      <c r="BR126" s="248">
        <v>1236411.38847446</v>
      </c>
      <c r="BS126" s="248">
        <v>1236411.38847446</v>
      </c>
      <c r="BT126" s="248">
        <v>1236411.38847446</v>
      </c>
      <c r="BU126" s="248">
        <v>1666886.1466739201</v>
      </c>
      <c r="BV126" s="248">
        <v>1666886.1466739201</v>
      </c>
      <c r="BW126" s="248">
        <v>1666886.1466739101</v>
      </c>
      <c r="BX126" s="248">
        <v>1006377.1713919</v>
      </c>
      <c r="BY126" s="248">
        <v>1006377.1713919</v>
      </c>
      <c r="BZ126" s="248">
        <v>1006377.1713919</v>
      </c>
      <c r="CA126" s="248">
        <v>13931158.9725619</v>
      </c>
      <c r="CB126" s="248">
        <v>563915.35027351195</v>
      </c>
      <c r="CC126" s="248">
        <v>563915.35027351195</v>
      </c>
      <c r="CD126" s="248">
        <v>563915.35027351195</v>
      </c>
      <c r="CE126" s="248">
        <v>950341.17294929002</v>
      </c>
      <c r="CF126" s="248">
        <v>950341.17294929002</v>
      </c>
      <c r="CG126" s="248">
        <v>950341.17294928897</v>
      </c>
      <c r="CH126" s="248">
        <v>1261458.53436361</v>
      </c>
      <c r="CI126" s="248">
        <v>1261458.53436361</v>
      </c>
      <c r="CJ126" s="248">
        <v>1261458.53436361</v>
      </c>
      <c r="CK126" s="248">
        <v>727969.64597919595</v>
      </c>
      <c r="CL126" s="248">
        <v>727969.64597919595</v>
      </c>
      <c r="CM126" s="248">
        <v>727969.64597919502</v>
      </c>
      <c r="CN126" s="248">
        <v>10511054.1106968</v>
      </c>
      <c r="CO126" s="248">
        <v>304249.98386785801</v>
      </c>
      <c r="CP126" s="248">
        <v>304249.98386785801</v>
      </c>
      <c r="CQ126" s="248">
        <v>304249.98386783601</v>
      </c>
      <c r="CR126" s="248">
        <v>550687.14508680697</v>
      </c>
      <c r="CS126" s="248">
        <v>550687.14508680697</v>
      </c>
      <c r="CT126" s="248">
        <v>550687.14508672606</v>
      </c>
      <c r="CU126" s="248">
        <v>759652.95535916695</v>
      </c>
      <c r="CV126" s="248">
        <v>759652.95535916695</v>
      </c>
      <c r="CW126" s="248">
        <v>759652.95535903703</v>
      </c>
      <c r="CX126" s="248">
        <v>431552.44174843899</v>
      </c>
      <c r="CY126" s="248">
        <v>431552.44174843899</v>
      </c>
      <c r="CZ126" s="248">
        <v>431552.44174843899</v>
      </c>
      <c r="DA126" s="248">
        <v>6138427.57818658</v>
      </c>
    </row>
    <row r="127" spans="1:105">
      <c r="A127" s="245" t="s">
        <v>1734</v>
      </c>
    </row>
    <row r="128" spans="1:105">
      <c r="A128" s="242" t="s">
        <v>1709</v>
      </c>
      <c r="B128" s="236">
        <v>0</v>
      </c>
      <c r="C128" s="236">
        <v>0</v>
      </c>
      <c r="D128" s="236">
        <v>0</v>
      </c>
      <c r="E128" s="236">
        <v>0</v>
      </c>
      <c r="F128" s="236">
        <v>0</v>
      </c>
      <c r="G128" s="236">
        <v>0</v>
      </c>
      <c r="H128" s="236">
        <v>0</v>
      </c>
      <c r="I128" s="236">
        <v>0</v>
      </c>
      <c r="J128" s="236">
        <v>0</v>
      </c>
      <c r="K128" s="236">
        <v>0</v>
      </c>
      <c r="L128" s="236">
        <v>0</v>
      </c>
      <c r="M128" s="236">
        <v>0</v>
      </c>
      <c r="N128" s="236">
        <v>0</v>
      </c>
      <c r="O128" s="236">
        <v>0</v>
      </c>
      <c r="P128" s="236">
        <v>0</v>
      </c>
      <c r="Q128" s="236">
        <v>0</v>
      </c>
      <c r="R128" s="236">
        <v>0</v>
      </c>
      <c r="S128" s="236">
        <v>0</v>
      </c>
      <c r="T128" s="236">
        <v>0</v>
      </c>
      <c r="U128" s="236">
        <v>0</v>
      </c>
      <c r="V128" s="236">
        <v>0</v>
      </c>
      <c r="W128" s="236">
        <v>0</v>
      </c>
      <c r="X128" s="236">
        <v>0</v>
      </c>
      <c r="Y128" s="236">
        <v>0</v>
      </c>
      <c r="Z128" s="236">
        <v>0</v>
      </c>
      <c r="AA128" s="236">
        <v>0</v>
      </c>
      <c r="AB128" s="236">
        <v>0</v>
      </c>
      <c r="AC128" s="236">
        <v>0</v>
      </c>
      <c r="AD128" s="236">
        <v>0</v>
      </c>
      <c r="AE128" s="236">
        <v>0</v>
      </c>
      <c r="AF128" s="236">
        <v>0</v>
      </c>
      <c r="AG128" s="236">
        <v>0</v>
      </c>
      <c r="AH128" s="236">
        <v>0</v>
      </c>
      <c r="AI128" s="236">
        <v>0</v>
      </c>
      <c r="AJ128" s="236">
        <v>0</v>
      </c>
      <c r="AK128" s="236">
        <v>0</v>
      </c>
      <c r="AL128" s="236">
        <v>0</v>
      </c>
      <c r="AM128" s="236">
        <v>0</v>
      </c>
      <c r="AN128" s="236">
        <v>0</v>
      </c>
      <c r="AO128" s="236">
        <v>-745547.09665562504</v>
      </c>
      <c r="AP128" s="236">
        <v>-745547.09665562504</v>
      </c>
      <c r="AQ128" s="236">
        <v>-745547.09665562504</v>
      </c>
      <c r="AR128" s="236">
        <v>-745547.09665562504</v>
      </c>
      <c r="AS128" s="236">
        <v>-745547.09665562504</v>
      </c>
      <c r="AT128" s="236">
        <v>-745547.09665562504</v>
      </c>
      <c r="AU128" s="236">
        <v>-745547.09665562504</v>
      </c>
      <c r="AV128" s="236">
        <v>-745547.09665562504</v>
      </c>
      <c r="AW128" s="236">
        <v>-745547.09665562504</v>
      </c>
      <c r="AX128" s="236">
        <v>-745547.09665562504</v>
      </c>
      <c r="AY128" s="236">
        <v>-745547.09665562504</v>
      </c>
      <c r="AZ128" s="236">
        <v>-745547.09665562504</v>
      </c>
      <c r="BA128" s="236">
        <v>-8946565.1598675009</v>
      </c>
      <c r="BB128" s="236">
        <v>-2023245.2848308301</v>
      </c>
      <c r="BC128" s="236">
        <v>-2023245.2848308301</v>
      </c>
      <c r="BD128" s="236">
        <v>-2023245.2848308301</v>
      </c>
      <c r="BE128" s="236">
        <v>-2023245.2848308301</v>
      </c>
      <c r="BF128" s="236">
        <v>-2023245.2848308301</v>
      </c>
      <c r="BG128" s="236">
        <v>-2023245.2848308301</v>
      </c>
      <c r="BH128" s="236">
        <v>-2023245.2848308301</v>
      </c>
      <c r="BI128" s="236">
        <v>-2023245.2848308301</v>
      </c>
      <c r="BJ128" s="236">
        <v>-2023245.2848308301</v>
      </c>
      <c r="BK128" s="236">
        <v>-2023245.2848308301</v>
      </c>
      <c r="BL128" s="236">
        <v>-2023245.2848308301</v>
      </c>
      <c r="BM128" s="236">
        <v>-2023245.2848308301</v>
      </c>
      <c r="BN128" s="236">
        <v>-24278943.417969901</v>
      </c>
      <c r="BO128" s="236">
        <v>-3084064.5944699598</v>
      </c>
      <c r="BP128" s="236">
        <v>-3084064.5944699598</v>
      </c>
      <c r="BQ128" s="236">
        <v>-3084064.5944699598</v>
      </c>
      <c r="BR128" s="236">
        <v>-3084064.5944699598</v>
      </c>
      <c r="BS128" s="236">
        <v>-3084064.5944699598</v>
      </c>
      <c r="BT128" s="236">
        <v>-3084064.5944699598</v>
      </c>
      <c r="BU128" s="236">
        <v>-3084064.5944699598</v>
      </c>
      <c r="BV128" s="236">
        <v>-3084064.5944699598</v>
      </c>
      <c r="BW128" s="236">
        <v>-3084064.5944699598</v>
      </c>
      <c r="BX128" s="236">
        <v>-3084064.5944699598</v>
      </c>
      <c r="BY128" s="236">
        <v>-3084064.5944699598</v>
      </c>
      <c r="BZ128" s="236">
        <v>-3084064.5944699598</v>
      </c>
      <c r="CA128" s="236">
        <v>-37008775.1336395</v>
      </c>
      <c r="CB128" s="236">
        <v>-4139378.7038969002</v>
      </c>
      <c r="CC128" s="236">
        <v>-4139378.7038969002</v>
      </c>
      <c r="CD128" s="236">
        <v>-4139378.7038969002</v>
      </c>
      <c r="CE128" s="236">
        <v>-4139378.7038969002</v>
      </c>
      <c r="CF128" s="236">
        <v>-4139378.7038969002</v>
      </c>
      <c r="CG128" s="236">
        <v>-4139378.7038969002</v>
      </c>
      <c r="CH128" s="236">
        <v>-4139378.7038969002</v>
      </c>
      <c r="CI128" s="236">
        <v>-4139378.7038969002</v>
      </c>
      <c r="CJ128" s="236">
        <v>-4139378.7038969002</v>
      </c>
      <c r="CK128" s="236">
        <v>-4139378.7038969002</v>
      </c>
      <c r="CL128" s="236">
        <v>-4139378.7038969002</v>
      </c>
      <c r="CM128" s="236">
        <v>-4139378.7038969002</v>
      </c>
      <c r="CN128" s="236">
        <v>-49672544.4467628</v>
      </c>
      <c r="CO128" s="236">
        <v>-5487518.0156715801</v>
      </c>
      <c r="CP128" s="236">
        <v>-5487518.0156715801</v>
      </c>
      <c r="CQ128" s="236">
        <v>-5487518.0156715801</v>
      </c>
      <c r="CR128" s="236">
        <v>-5487518.0156715801</v>
      </c>
      <c r="CS128" s="236">
        <v>-5487518.0156715801</v>
      </c>
      <c r="CT128" s="236">
        <v>-5487518.0156715801</v>
      </c>
      <c r="CU128" s="236">
        <v>-5487518.0156715801</v>
      </c>
      <c r="CV128" s="236">
        <v>-5487518.0156715801</v>
      </c>
      <c r="CW128" s="236">
        <v>-5487518.0156715801</v>
      </c>
      <c r="CX128" s="236">
        <v>-5487518.0156715801</v>
      </c>
      <c r="CY128" s="236">
        <v>-5487518.0156715801</v>
      </c>
      <c r="CZ128" s="236">
        <v>-5487518.0156715801</v>
      </c>
      <c r="DA128" s="236">
        <v>-65850216.188058898</v>
      </c>
    </row>
    <row r="129" spans="1:105">
      <c r="A129" s="242" t="s">
        <v>1710</v>
      </c>
      <c r="B129" s="236">
        <v>0</v>
      </c>
      <c r="C129" s="236">
        <v>0</v>
      </c>
      <c r="D129" s="236">
        <v>0</v>
      </c>
      <c r="E129" s="236">
        <v>0</v>
      </c>
      <c r="F129" s="236">
        <v>0</v>
      </c>
      <c r="G129" s="236">
        <v>0</v>
      </c>
      <c r="H129" s="236">
        <v>0</v>
      </c>
      <c r="I129" s="236">
        <v>0</v>
      </c>
      <c r="J129" s="236">
        <v>0</v>
      </c>
      <c r="K129" s="236">
        <v>0</v>
      </c>
      <c r="L129" s="236">
        <v>0</v>
      </c>
      <c r="M129" s="236">
        <v>0</v>
      </c>
      <c r="N129" s="236">
        <v>0</v>
      </c>
      <c r="O129" s="236">
        <v>0</v>
      </c>
      <c r="P129" s="236">
        <v>0</v>
      </c>
      <c r="Q129" s="236">
        <v>0</v>
      </c>
      <c r="R129" s="236">
        <v>0</v>
      </c>
      <c r="S129" s="236">
        <v>0</v>
      </c>
      <c r="T129" s="236">
        <v>0</v>
      </c>
      <c r="U129" s="236">
        <v>0</v>
      </c>
      <c r="V129" s="236">
        <v>0</v>
      </c>
      <c r="W129" s="236">
        <v>0</v>
      </c>
      <c r="X129" s="236">
        <v>0</v>
      </c>
      <c r="Y129" s="236">
        <v>0</v>
      </c>
      <c r="Z129" s="236">
        <v>0</v>
      </c>
      <c r="AA129" s="236">
        <v>0</v>
      </c>
      <c r="AB129" s="236">
        <v>0</v>
      </c>
      <c r="AC129" s="236">
        <v>0</v>
      </c>
      <c r="AD129" s="236">
        <v>0</v>
      </c>
      <c r="AE129" s="236">
        <v>0</v>
      </c>
      <c r="AF129" s="236">
        <v>0</v>
      </c>
      <c r="AG129" s="236">
        <v>0</v>
      </c>
      <c r="AH129" s="236">
        <v>0</v>
      </c>
      <c r="AI129" s="236">
        <v>0</v>
      </c>
      <c r="AJ129" s="236">
        <v>0</v>
      </c>
      <c r="AK129" s="236">
        <v>0</v>
      </c>
      <c r="AL129" s="236">
        <v>0</v>
      </c>
      <c r="AM129" s="236">
        <v>0</v>
      </c>
      <c r="AN129" s="236">
        <v>0</v>
      </c>
      <c r="AO129" s="236">
        <v>0</v>
      </c>
      <c r="AP129" s="236">
        <v>0</v>
      </c>
      <c r="AQ129" s="236">
        <v>0</v>
      </c>
      <c r="AR129" s="236">
        <v>0</v>
      </c>
      <c r="AS129" s="236">
        <v>0</v>
      </c>
      <c r="AT129" s="236">
        <v>0</v>
      </c>
      <c r="AU129" s="236">
        <v>0</v>
      </c>
      <c r="AV129" s="236">
        <v>0</v>
      </c>
      <c r="AW129" s="236">
        <v>0</v>
      </c>
      <c r="AX129" s="236">
        <v>0</v>
      </c>
      <c r="AY129" s="236">
        <v>0</v>
      </c>
      <c r="AZ129" s="236">
        <v>0</v>
      </c>
      <c r="BA129" s="236">
        <v>0</v>
      </c>
      <c r="BB129" s="236">
        <v>0</v>
      </c>
      <c r="BC129" s="236">
        <v>0</v>
      </c>
      <c r="BD129" s="236">
        <v>0</v>
      </c>
      <c r="BE129" s="236">
        <v>0</v>
      </c>
      <c r="BF129" s="236">
        <v>0</v>
      </c>
      <c r="BG129" s="236">
        <v>0</v>
      </c>
      <c r="BH129" s="236">
        <v>0</v>
      </c>
      <c r="BI129" s="236">
        <v>0</v>
      </c>
      <c r="BJ129" s="236">
        <v>0</v>
      </c>
      <c r="BK129" s="236">
        <v>0</v>
      </c>
      <c r="BL129" s="236">
        <v>0</v>
      </c>
      <c r="BM129" s="236">
        <v>0</v>
      </c>
      <c r="BN129" s="236">
        <v>0</v>
      </c>
      <c r="BO129" s="236">
        <v>0</v>
      </c>
      <c r="BP129" s="236">
        <v>0</v>
      </c>
      <c r="BQ129" s="236">
        <v>0</v>
      </c>
      <c r="BR129" s="236">
        <v>0</v>
      </c>
      <c r="BS129" s="236">
        <v>0</v>
      </c>
      <c r="BT129" s="236">
        <v>0</v>
      </c>
      <c r="BU129" s="236">
        <v>0</v>
      </c>
      <c r="BV129" s="236">
        <v>0</v>
      </c>
      <c r="BW129" s="236">
        <v>0</v>
      </c>
      <c r="BX129" s="236">
        <v>0</v>
      </c>
      <c r="BY129" s="236">
        <v>0</v>
      </c>
      <c r="BZ129" s="236">
        <v>0</v>
      </c>
      <c r="CA129" s="236">
        <v>0</v>
      </c>
      <c r="CB129" s="236">
        <v>0</v>
      </c>
      <c r="CC129" s="236">
        <v>0</v>
      </c>
      <c r="CD129" s="236">
        <v>0</v>
      </c>
      <c r="CE129" s="236">
        <v>0</v>
      </c>
      <c r="CF129" s="236">
        <v>0</v>
      </c>
      <c r="CG129" s="236">
        <v>0</v>
      </c>
      <c r="CH129" s="236">
        <v>0</v>
      </c>
      <c r="CI129" s="236">
        <v>0</v>
      </c>
      <c r="CJ129" s="236">
        <v>0</v>
      </c>
      <c r="CK129" s="236">
        <v>0</v>
      </c>
      <c r="CL129" s="236">
        <v>0</v>
      </c>
      <c r="CM129" s="236">
        <v>0</v>
      </c>
      <c r="CN129" s="236">
        <v>0</v>
      </c>
      <c r="CO129" s="236">
        <v>0</v>
      </c>
      <c r="CP129" s="236">
        <v>0</v>
      </c>
      <c r="CQ129" s="236">
        <v>0</v>
      </c>
      <c r="CR129" s="236">
        <v>0</v>
      </c>
      <c r="CS129" s="236">
        <v>0</v>
      </c>
      <c r="CT129" s="236">
        <v>0</v>
      </c>
      <c r="CU129" s="236">
        <v>0</v>
      </c>
      <c r="CV129" s="236">
        <v>0</v>
      </c>
      <c r="CW129" s="236">
        <v>0</v>
      </c>
      <c r="CX129" s="236">
        <v>0</v>
      </c>
      <c r="CY129" s="236">
        <v>0</v>
      </c>
      <c r="CZ129" s="236">
        <v>0</v>
      </c>
      <c r="DA129" s="236">
        <v>0</v>
      </c>
    </row>
    <row r="130" spans="1:105">
      <c r="A130" s="242" t="s">
        <v>1711</v>
      </c>
      <c r="B130" s="236">
        <v>0</v>
      </c>
      <c r="C130" s="236">
        <v>0</v>
      </c>
      <c r="D130" s="236">
        <v>0</v>
      </c>
      <c r="E130" s="236">
        <v>0</v>
      </c>
      <c r="F130" s="236">
        <v>0</v>
      </c>
      <c r="G130" s="236">
        <v>0</v>
      </c>
      <c r="H130" s="236">
        <v>0</v>
      </c>
      <c r="I130" s="236">
        <v>0</v>
      </c>
      <c r="J130" s="236">
        <v>0</v>
      </c>
      <c r="K130" s="236">
        <v>0</v>
      </c>
      <c r="L130" s="236">
        <v>0</v>
      </c>
      <c r="M130" s="236">
        <v>0</v>
      </c>
      <c r="N130" s="236">
        <v>0</v>
      </c>
      <c r="O130" s="236">
        <v>0</v>
      </c>
      <c r="P130" s="236">
        <v>0</v>
      </c>
      <c r="Q130" s="236">
        <v>0</v>
      </c>
      <c r="R130" s="236">
        <v>0</v>
      </c>
      <c r="S130" s="236">
        <v>0</v>
      </c>
      <c r="T130" s="236">
        <v>0</v>
      </c>
      <c r="U130" s="236">
        <v>0</v>
      </c>
      <c r="V130" s="236">
        <v>0</v>
      </c>
      <c r="W130" s="236">
        <v>0</v>
      </c>
      <c r="X130" s="236">
        <v>0</v>
      </c>
      <c r="Y130" s="236">
        <v>0</v>
      </c>
      <c r="Z130" s="236">
        <v>0</v>
      </c>
      <c r="AA130" s="236">
        <v>0</v>
      </c>
      <c r="AB130" s="236">
        <v>0</v>
      </c>
      <c r="AC130" s="236">
        <v>0</v>
      </c>
      <c r="AD130" s="236">
        <v>0</v>
      </c>
      <c r="AE130" s="236">
        <v>0</v>
      </c>
      <c r="AF130" s="236">
        <v>0</v>
      </c>
      <c r="AG130" s="236">
        <v>0</v>
      </c>
      <c r="AH130" s="236">
        <v>0</v>
      </c>
      <c r="AI130" s="236">
        <v>0</v>
      </c>
      <c r="AJ130" s="236">
        <v>0</v>
      </c>
      <c r="AK130" s="236">
        <v>0</v>
      </c>
      <c r="AL130" s="236">
        <v>0</v>
      </c>
      <c r="AM130" s="236">
        <v>0</v>
      </c>
      <c r="AN130" s="236">
        <v>0</v>
      </c>
      <c r="AO130" s="236">
        <v>-5218725.3020833302</v>
      </c>
      <c r="AP130" s="236">
        <v>-5218725.3020833302</v>
      </c>
      <c r="AQ130" s="236">
        <v>-5218725.3020833302</v>
      </c>
      <c r="AR130" s="236">
        <v>-5218725.3020833302</v>
      </c>
      <c r="AS130" s="236">
        <v>-5218725.3020833302</v>
      </c>
      <c r="AT130" s="236">
        <v>-5218725.3020833302</v>
      </c>
      <c r="AU130" s="236">
        <v>-5218725.3020833302</v>
      </c>
      <c r="AV130" s="236">
        <v>-5218725.3020833302</v>
      </c>
      <c r="AW130" s="236">
        <v>-5218725.3020833302</v>
      </c>
      <c r="AX130" s="236">
        <v>-5218725.3020833302</v>
      </c>
      <c r="AY130" s="236">
        <v>-5218725.3020833302</v>
      </c>
      <c r="AZ130" s="236">
        <v>-5218725.3020833302</v>
      </c>
      <c r="BA130" s="236">
        <v>-62624703.624999903</v>
      </c>
      <c r="BB130" s="236">
        <v>-5216151.8854166698</v>
      </c>
      <c r="BC130" s="236">
        <v>-5216151.8854166698</v>
      </c>
      <c r="BD130" s="236">
        <v>-5216151.8854166698</v>
      </c>
      <c r="BE130" s="236">
        <v>-5216151.8854166698</v>
      </c>
      <c r="BF130" s="236">
        <v>-5216151.8854166698</v>
      </c>
      <c r="BG130" s="236">
        <v>-5216151.8854166698</v>
      </c>
      <c r="BH130" s="236">
        <v>-5216151.8854166698</v>
      </c>
      <c r="BI130" s="236">
        <v>-5216151.8854166698</v>
      </c>
      <c r="BJ130" s="236">
        <v>-5216151.8854166698</v>
      </c>
      <c r="BK130" s="236">
        <v>-5216151.8854166698</v>
      </c>
      <c r="BL130" s="236">
        <v>-5216151.8854166698</v>
      </c>
      <c r="BM130" s="236">
        <v>-5216151.8854166698</v>
      </c>
      <c r="BN130" s="236">
        <v>-62593822.625</v>
      </c>
      <c r="BO130" s="236">
        <v>-4170841.2333333301</v>
      </c>
      <c r="BP130" s="236">
        <v>-4170841.2333333301</v>
      </c>
      <c r="BQ130" s="236">
        <v>-4170841.2333333301</v>
      </c>
      <c r="BR130" s="236">
        <v>-4170841.2333333301</v>
      </c>
      <c r="BS130" s="236">
        <v>-4170841.2333333301</v>
      </c>
      <c r="BT130" s="236">
        <v>-4170841.2333333301</v>
      </c>
      <c r="BU130" s="236">
        <v>-4170841.2333333301</v>
      </c>
      <c r="BV130" s="236">
        <v>-4170841.2333333301</v>
      </c>
      <c r="BW130" s="236">
        <v>-4170841.2333333301</v>
      </c>
      <c r="BX130" s="236">
        <v>-4170841.2333333301</v>
      </c>
      <c r="BY130" s="236">
        <v>-4170841.2333333301</v>
      </c>
      <c r="BZ130" s="236">
        <v>-4170841.2333333301</v>
      </c>
      <c r="CA130" s="236">
        <v>-50050094.7999999</v>
      </c>
      <c r="CB130" s="236">
        <v>-3128130.9249999998</v>
      </c>
      <c r="CC130" s="236">
        <v>-3128130.9249999998</v>
      </c>
      <c r="CD130" s="236">
        <v>-3128130.9249999998</v>
      </c>
      <c r="CE130" s="236">
        <v>-3128130.9249999998</v>
      </c>
      <c r="CF130" s="236">
        <v>-3128130.9249999998</v>
      </c>
      <c r="CG130" s="236">
        <v>-3128130.9249999998</v>
      </c>
      <c r="CH130" s="236">
        <v>-3128130.9249999998</v>
      </c>
      <c r="CI130" s="236">
        <v>-3128130.9249999998</v>
      </c>
      <c r="CJ130" s="236">
        <v>-3128130.9249999998</v>
      </c>
      <c r="CK130" s="236">
        <v>-3128130.9249999998</v>
      </c>
      <c r="CL130" s="236">
        <v>-3128130.9249999998</v>
      </c>
      <c r="CM130" s="236">
        <v>-3128130.9249999998</v>
      </c>
      <c r="CN130" s="236">
        <v>-37537571.100000001</v>
      </c>
      <c r="CO130" s="236">
        <v>0</v>
      </c>
      <c r="CP130" s="236">
        <v>0</v>
      </c>
      <c r="CQ130" s="236">
        <v>0</v>
      </c>
      <c r="CR130" s="236">
        <v>0</v>
      </c>
      <c r="CS130" s="236">
        <v>0</v>
      </c>
      <c r="CT130" s="236">
        <v>0</v>
      </c>
      <c r="CU130" s="236">
        <v>0</v>
      </c>
      <c r="CV130" s="236">
        <v>0</v>
      </c>
      <c r="CW130" s="236">
        <v>0</v>
      </c>
      <c r="CX130" s="236">
        <v>0</v>
      </c>
      <c r="CY130" s="236">
        <v>0</v>
      </c>
      <c r="CZ130" s="236">
        <v>0</v>
      </c>
      <c r="DA130" s="236">
        <v>0</v>
      </c>
    </row>
    <row r="131" spans="1:105">
      <c r="A131" s="242" t="s">
        <v>1712</v>
      </c>
      <c r="B131" s="236">
        <v>0</v>
      </c>
      <c r="C131" s="236">
        <v>0</v>
      </c>
      <c r="D131" s="236">
        <v>0</v>
      </c>
      <c r="E131" s="236">
        <v>0</v>
      </c>
      <c r="F131" s="236">
        <v>0</v>
      </c>
      <c r="G131" s="236">
        <v>0</v>
      </c>
      <c r="H131" s="236">
        <v>0</v>
      </c>
      <c r="I131" s="236">
        <v>0</v>
      </c>
      <c r="J131" s="236">
        <v>0</v>
      </c>
      <c r="K131" s="236">
        <v>0</v>
      </c>
      <c r="L131" s="236">
        <v>0</v>
      </c>
      <c r="M131" s="236">
        <v>0</v>
      </c>
      <c r="N131" s="236">
        <v>0</v>
      </c>
      <c r="O131" s="236">
        <v>0</v>
      </c>
      <c r="P131" s="236">
        <v>0</v>
      </c>
      <c r="Q131" s="236">
        <v>0</v>
      </c>
      <c r="R131" s="236">
        <v>0</v>
      </c>
      <c r="S131" s="236">
        <v>0</v>
      </c>
      <c r="T131" s="236">
        <v>0</v>
      </c>
      <c r="U131" s="236">
        <v>0</v>
      </c>
      <c r="V131" s="236">
        <v>0</v>
      </c>
      <c r="W131" s="236">
        <v>0</v>
      </c>
      <c r="X131" s="236">
        <v>0</v>
      </c>
      <c r="Y131" s="236">
        <v>0</v>
      </c>
      <c r="Z131" s="236">
        <v>0</v>
      </c>
      <c r="AA131" s="236">
        <v>0</v>
      </c>
      <c r="AB131" s="236">
        <v>0</v>
      </c>
      <c r="AC131" s="236">
        <v>0</v>
      </c>
      <c r="AD131" s="236">
        <v>0</v>
      </c>
      <c r="AE131" s="236">
        <v>0</v>
      </c>
      <c r="AF131" s="236">
        <v>0</v>
      </c>
      <c r="AG131" s="236">
        <v>0</v>
      </c>
      <c r="AH131" s="236">
        <v>0</v>
      </c>
      <c r="AI131" s="236">
        <v>0</v>
      </c>
      <c r="AJ131" s="236">
        <v>0</v>
      </c>
      <c r="AK131" s="236">
        <v>0</v>
      </c>
      <c r="AL131" s="236">
        <v>0</v>
      </c>
      <c r="AM131" s="236">
        <v>0</v>
      </c>
      <c r="AN131" s="236">
        <v>0</v>
      </c>
      <c r="AO131" s="236">
        <v>0</v>
      </c>
      <c r="AP131" s="236">
        <v>0</v>
      </c>
      <c r="AQ131" s="236">
        <v>0</v>
      </c>
      <c r="AR131" s="236">
        <v>0</v>
      </c>
      <c r="AS131" s="236">
        <v>0</v>
      </c>
      <c r="AT131" s="236">
        <v>0</v>
      </c>
      <c r="AU131" s="236">
        <v>0</v>
      </c>
      <c r="AV131" s="236">
        <v>0</v>
      </c>
      <c r="AW131" s="236">
        <v>0</v>
      </c>
      <c r="AX131" s="236">
        <v>0</v>
      </c>
      <c r="AY131" s="236">
        <v>0</v>
      </c>
      <c r="AZ131" s="236">
        <v>0</v>
      </c>
      <c r="BA131" s="236">
        <v>0</v>
      </c>
      <c r="BB131" s="236">
        <v>0</v>
      </c>
      <c r="BC131" s="236">
        <v>0</v>
      </c>
      <c r="BD131" s="236">
        <v>0</v>
      </c>
      <c r="BE131" s="236">
        <v>0</v>
      </c>
      <c r="BF131" s="236">
        <v>0</v>
      </c>
      <c r="BG131" s="236">
        <v>0</v>
      </c>
      <c r="BH131" s="236">
        <v>0</v>
      </c>
      <c r="BI131" s="236">
        <v>0</v>
      </c>
      <c r="BJ131" s="236">
        <v>0</v>
      </c>
      <c r="BK131" s="236">
        <v>0</v>
      </c>
      <c r="BL131" s="236">
        <v>0</v>
      </c>
      <c r="BM131" s="236">
        <v>0</v>
      </c>
      <c r="BN131" s="236">
        <v>0</v>
      </c>
      <c r="BO131" s="236">
        <v>0</v>
      </c>
      <c r="BP131" s="236">
        <v>0</v>
      </c>
      <c r="BQ131" s="236">
        <v>0</v>
      </c>
      <c r="BR131" s="236">
        <v>0</v>
      </c>
      <c r="BS131" s="236">
        <v>0</v>
      </c>
      <c r="BT131" s="236">
        <v>0</v>
      </c>
      <c r="BU131" s="236">
        <v>0</v>
      </c>
      <c r="BV131" s="236">
        <v>0</v>
      </c>
      <c r="BW131" s="236">
        <v>0</v>
      </c>
      <c r="BX131" s="236">
        <v>0</v>
      </c>
      <c r="BY131" s="236">
        <v>0</v>
      </c>
      <c r="BZ131" s="236">
        <v>0</v>
      </c>
      <c r="CA131" s="236">
        <v>0</v>
      </c>
      <c r="CB131" s="236">
        <v>0</v>
      </c>
      <c r="CC131" s="236">
        <v>0</v>
      </c>
      <c r="CD131" s="236">
        <v>0</v>
      </c>
      <c r="CE131" s="236">
        <v>0</v>
      </c>
      <c r="CF131" s="236">
        <v>0</v>
      </c>
      <c r="CG131" s="236">
        <v>0</v>
      </c>
      <c r="CH131" s="236">
        <v>0</v>
      </c>
      <c r="CI131" s="236">
        <v>0</v>
      </c>
      <c r="CJ131" s="236">
        <v>0</v>
      </c>
      <c r="CK131" s="236">
        <v>0</v>
      </c>
      <c r="CL131" s="236">
        <v>0</v>
      </c>
      <c r="CM131" s="236">
        <v>0</v>
      </c>
      <c r="CN131" s="236">
        <v>0</v>
      </c>
      <c r="CO131" s="236">
        <v>0</v>
      </c>
      <c r="CP131" s="236">
        <v>0</v>
      </c>
      <c r="CQ131" s="236">
        <v>0</v>
      </c>
      <c r="CR131" s="236">
        <v>0</v>
      </c>
      <c r="CS131" s="236">
        <v>0</v>
      </c>
      <c r="CT131" s="236">
        <v>0</v>
      </c>
      <c r="CU131" s="236">
        <v>0</v>
      </c>
      <c r="CV131" s="236">
        <v>0</v>
      </c>
      <c r="CW131" s="236">
        <v>0</v>
      </c>
      <c r="CX131" s="236">
        <v>0</v>
      </c>
      <c r="CY131" s="236">
        <v>0</v>
      </c>
      <c r="CZ131" s="236">
        <v>0</v>
      </c>
      <c r="DA131" s="236">
        <v>0</v>
      </c>
    </row>
    <row r="132" spans="1:105">
      <c r="A132" s="242" t="s">
        <v>1713</v>
      </c>
      <c r="B132" s="236">
        <v>0</v>
      </c>
      <c r="C132" s="236">
        <v>0</v>
      </c>
      <c r="D132" s="236">
        <v>0</v>
      </c>
      <c r="E132" s="236">
        <v>0</v>
      </c>
      <c r="F132" s="236">
        <v>0</v>
      </c>
      <c r="G132" s="236">
        <v>0</v>
      </c>
      <c r="H132" s="236">
        <v>0</v>
      </c>
      <c r="I132" s="236">
        <v>0</v>
      </c>
      <c r="J132" s="236">
        <v>0</v>
      </c>
      <c r="K132" s="236">
        <v>0</v>
      </c>
      <c r="L132" s="236">
        <v>0</v>
      </c>
      <c r="M132" s="236">
        <v>0</v>
      </c>
      <c r="N132" s="236">
        <v>0</v>
      </c>
      <c r="O132" s="236">
        <v>0</v>
      </c>
      <c r="P132" s="236">
        <v>0</v>
      </c>
      <c r="Q132" s="236">
        <v>0</v>
      </c>
      <c r="R132" s="236">
        <v>0</v>
      </c>
      <c r="S132" s="236">
        <v>0</v>
      </c>
      <c r="T132" s="236">
        <v>0</v>
      </c>
      <c r="U132" s="236">
        <v>0</v>
      </c>
      <c r="V132" s="236">
        <v>0</v>
      </c>
      <c r="W132" s="236">
        <v>0</v>
      </c>
      <c r="X132" s="236">
        <v>0</v>
      </c>
      <c r="Y132" s="236">
        <v>0</v>
      </c>
      <c r="Z132" s="236">
        <v>0</v>
      </c>
      <c r="AA132" s="236">
        <v>0</v>
      </c>
      <c r="AB132" s="236">
        <v>0</v>
      </c>
      <c r="AC132" s="236">
        <v>0</v>
      </c>
      <c r="AD132" s="236">
        <v>0</v>
      </c>
      <c r="AE132" s="236">
        <v>0</v>
      </c>
      <c r="AF132" s="236">
        <v>0</v>
      </c>
      <c r="AG132" s="236">
        <v>0</v>
      </c>
      <c r="AH132" s="236">
        <v>0</v>
      </c>
      <c r="AI132" s="236">
        <v>0</v>
      </c>
      <c r="AJ132" s="236">
        <v>0</v>
      </c>
      <c r="AK132" s="236">
        <v>0</v>
      </c>
      <c r="AL132" s="236">
        <v>0</v>
      </c>
      <c r="AM132" s="236">
        <v>0</v>
      </c>
      <c r="AN132" s="236">
        <v>0</v>
      </c>
      <c r="AO132" s="236">
        <v>0</v>
      </c>
      <c r="AP132" s="236">
        <v>427776</v>
      </c>
      <c r="AQ132" s="236">
        <v>1197163</v>
      </c>
      <c r="AR132" s="236">
        <v>1894641</v>
      </c>
      <c r="AS132" s="236">
        <v>2547482</v>
      </c>
      <c r="AT132" s="236">
        <v>3148243</v>
      </c>
      <c r="AU132" s="236">
        <v>3713431</v>
      </c>
      <c r="AV132" s="236">
        <v>4241959</v>
      </c>
      <c r="AW132" s="236">
        <v>4746668</v>
      </c>
      <c r="AX132" s="236">
        <v>5225535</v>
      </c>
      <c r="AY132" s="236">
        <v>5672088</v>
      </c>
      <c r="AZ132" s="236">
        <v>6108878</v>
      </c>
      <c r="BA132" s="236">
        <v>38923864</v>
      </c>
      <c r="BB132" s="236">
        <v>6518776</v>
      </c>
      <c r="BC132" s="236">
        <v>6915902</v>
      </c>
      <c r="BD132" s="236">
        <v>7300173</v>
      </c>
      <c r="BE132" s="236">
        <v>7665384</v>
      </c>
      <c r="BF132" s="236">
        <v>8025252</v>
      </c>
      <c r="BG132" s="236">
        <v>8369655</v>
      </c>
      <c r="BH132" s="236">
        <v>8703165</v>
      </c>
      <c r="BI132" s="236">
        <v>9025981</v>
      </c>
      <c r="BJ132" s="236">
        <v>9342484</v>
      </c>
      <c r="BK132" s="236">
        <v>9649204</v>
      </c>
      <c r="BL132" s="236">
        <v>9939671</v>
      </c>
      <c r="BM132" s="236">
        <v>10231743</v>
      </c>
      <c r="BN132" s="236">
        <v>101687390</v>
      </c>
      <c r="BO132" s="236">
        <v>10510004</v>
      </c>
      <c r="BP132" s="236">
        <v>10784639</v>
      </c>
      <c r="BQ132" s="236">
        <v>11054311</v>
      </c>
      <c r="BR132" s="236">
        <v>11314124</v>
      </c>
      <c r="BS132" s="236">
        <v>11573306</v>
      </c>
      <c r="BT132" s="236">
        <v>11824346</v>
      </c>
      <c r="BU132" s="236">
        <v>12069951</v>
      </c>
      <c r="BV132" s="236">
        <v>12310200</v>
      </c>
      <c r="BW132" s="236">
        <v>12547956</v>
      </c>
      <c r="BX132" s="236">
        <v>12780400</v>
      </c>
      <c r="BY132" s="236">
        <v>13002443</v>
      </c>
      <c r="BZ132" s="236">
        <v>13227367</v>
      </c>
      <c r="CA132" s="236">
        <v>142999047</v>
      </c>
      <c r="CB132" s="236">
        <v>13443280</v>
      </c>
      <c r="CC132" s="236">
        <v>13657860</v>
      </c>
      <c r="CD132" s="236">
        <v>13869961</v>
      </c>
      <c r="CE132" s="236">
        <v>14075613</v>
      </c>
      <c r="CF132" s="236">
        <v>14281941</v>
      </c>
      <c r="CG132" s="236">
        <v>14482974</v>
      </c>
      <c r="CH132" s="236">
        <v>14680614</v>
      </c>
      <c r="CI132" s="236">
        <v>14875017</v>
      </c>
      <c r="CJ132" s="236">
        <v>15068316</v>
      </c>
      <c r="CK132" s="236">
        <v>15258169</v>
      </c>
      <c r="CL132" s="236">
        <v>15440390</v>
      </c>
      <c r="CM132" s="236">
        <v>15626069</v>
      </c>
      <c r="CN132" s="236">
        <v>174760204</v>
      </c>
      <c r="CO132" s="236">
        <v>15805240</v>
      </c>
      <c r="CP132" s="236">
        <v>15984065</v>
      </c>
      <c r="CQ132" s="236">
        <v>16160876</v>
      </c>
      <c r="CR132" s="236">
        <v>16333958</v>
      </c>
      <c r="CS132" s="236">
        <v>16507148</v>
      </c>
      <c r="CT132" s="236">
        <v>16676497</v>
      </c>
      <c r="CU132" s="236">
        <v>16844260</v>
      </c>
      <c r="CV132" s="236">
        <v>17009039</v>
      </c>
      <c r="CW132" s="236">
        <v>17173350</v>
      </c>
      <c r="CX132" s="236">
        <v>17335605</v>
      </c>
      <c r="CY132" s="236">
        <v>17492739</v>
      </c>
      <c r="CZ132" s="236">
        <v>17651542</v>
      </c>
      <c r="DA132" s="236">
        <v>200974319</v>
      </c>
    </row>
    <row r="133" spans="1:105">
      <c r="A133" s="242" t="s">
        <v>1714</v>
      </c>
      <c r="B133" s="236">
        <v>0</v>
      </c>
      <c r="C133" s="236">
        <v>0</v>
      </c>
      <c r="D133" s="236">
        <v>0</v>
      </c>
      <c r="E133" s="236">
        <v>0</v>
      </c>
      <c r="F133" s="236">
        <v>0</v>
      </c>
      <c r="G133" s="236">
        <v>0</v>
      </c>
      <c r="H133" s="236">
        <v>0</v>
      </c>
      <c r="I133" s="236">
        <v>0</v>
      </c>
      <c r="J133" s="236">
        <v>0</v>
      </c>
      <c r="K133" s="236">
        <v>0</v>
      </c>
      <c r="L133" s="236">
        <v>0</v>
      </c>
      <c r="M133" s="236">
        <v>0</v>
      </c>
      <c r="N133" s="236">
        <v>0</v>
      </c>
      <c r="O133" s="236">
        <v>0</v>
      </c>
      <c r="P133" s="236">
        <v>0</v>
      </c>
      <c r="Q133" s="236">
        <v>0</v>
      </c>
      <c r="R133" s="236">
        <v>0</v>
      </c>
      <c r="S133" s="236">
        <v>0</v>
      </c>
      <c r="T133" s="236">
        <v>0</v>
      </c>
      <c r="U133" s="236">
        <v>0</v>
      </c>
      <c r="V133" s="236">
        <v>0</v>
      </c>
      <c r="W133" s="236">
        <v>0</v>
      </c>
      <c r="X133" s="236">
        <v>0</v>
      </c>
      <c r="Y133" s="236">
        <v>0</v>
      </c>
      <c r="Z133" s="236">
        <v>0</v>
      </c>
      <c r="AA133" s="236">
        <v>0</v>
      </c>
      <c r="AB133" s="236">
        <v>0</v>
      </c>
      <c r="AC133" s="236">
        <v>0</v>
      </c>
      <c r="AD133" s="236">
        <v>0</v>
      </c>
      <c r="AE133" s="236">
        <v>0</v>
      </c>
      <c r="AF133" s="236">
        <v>0</v>
      </c>
      <c r="AG133" s="236">
        <v>0</v>
      </c>
      <c r="AH133" s="236">
        <v>0</v>
      </c>
      <c r="AI133" s="236">
        <v>0</v>
      </c>
      <c r="AJ133" s="236">
        <v>0</v>
      </c>
      <c r="AK133" s="236">
        <v>0</v>
      </c>
      <c r="AL133" s="236">
        <v>0</v>
      </c>
      <c r="AM133" s="236">
        <v>0</v>
      </c>
      <c r="AN133" s="236">
        <v>0</v>
      </c>
      <c r="AO133" s="236">
        <v>-31250000</v>
      </c>
      <c r="AP133" s="236">
        <v>-31249999.999999899</v>
      </c>
      <c r="AQ133" s="236">
        <v>-31250000</v>
      </c>
      <c r="AR133" s="236">
        <v>-31250000</v>
      </c>
      <c r="AS133" s="236">
        <v>-31250000</v>
      </c>
      <c r="AT133" s="236">
        <v>-31250000</v>
      </c>
      <c r="AU133" s="236">
        <v>-31250000</v>
      </c>
      <c r="AV133" s="236">
        <v>-31250000</v>
      </c>
      <c r="AW133" s="236">
        <v>-31250000</v>
      </c>
      <c r="AX133" s="236">
        <v>-31250000</v>
      </c>
      <c r="AY133" s="236">
        <v>-31250000</v>
      </c>
      <c r="AZ133" s="236">
        <v>-31250000</v>
      </c>
      <c r="BA133" s="236">
        <v>-375000000</v>
      </c>
      <c r="BB133" s="236">
        <v>-31250000</v>
      </c>
      <c r="BC133" s="236">
        <v>-31250000</v>
      </c>
      <c r="BD133" s="236">
        <v>-31250000</v>
      </c>
      <c r="BE133" s="236">
        <v>-31250000</v>
      </c>
      <c r="BF133" s="236">
        <v>-31250000</v>
      </c>
      <c r="BG133" s="236">
        <v>-31250000</v>
      </c>
      <c r="BH133" s="236">
        <v>-31250000</v>
      </c>
      <c r="BI133" s="236">
        <v>-31250000</v>
      </c>
      <c r="BJ133" s="236">
        <v>-31250000</v>
      </c>
      <c r="BK133" s="236">
        <v>-31250000</v>
      </c>
      <c r="BL133" s="236">
        <v>-31250000</v>
      </c>
      <c r="BM133" s="236">
        <v>-31250000</v>
      </c>
      <c r="BN133" s="236">
        <v>-375000000</v>
      </c>
      <c r="BO133" s="236">
        <v>-31250000</v>
      </c>
      <c r="BP133" s="236">
        <v>-31250000</v>
      </c>
      <c r="BQ133" s="236">
        <v>-31250000</v>
      </c>
      <c r="BR133" s="236">
        <v>-31250000</v>
      </c>
      <c r="BS133" s="236">
        <v>-31250000</v>
      </c>
      <c r="BT133" s="236">
        <v>-31250000</v>
      </c>
      <c r="BU133" s="236">
        <v>-31250000</v>
      </c>
      <c r="BV133" s="236">
        <v>-31250000</v>
      </c>
      <c r="BW133" s="236">
        <v>-31250000</v>
      </c>
      <c r="BX133" s="236">
        <v>-31250000</v>
      </c>
      <c r="BY133" s="236">
        <v>-31250000</v>
      </c>
      <c r="BZ133" s="236">
        <v>-31250000</v>
      </c>
      <c r="CA133" s="236">
        <v>-375000000</v>
      </c>
      <c r="CB133" s="236">
        <v>-31250000</v>
      </c>
      <c r="CC133" s="236">
        <v>-31250000</v>
      </c>
      <c r="CD133" s="236">
        <v>-31250000</v>
      </c>
      <c r="CE133" s="236">
        <v>-31250000</v>
      </c>
      <c r="CF133" s="236">
        <v>-31250000</v>
      </c>
      <c r="CG133" s="236">
        <v>-31250000</v>
      </c>
      <c r="CH133" s="236">
        <v>-31250000</v>
      </c>
      <c r="CI133" s="236">
        <v>-31250000</v>
      </c>
      <c r="CJ133" s="236">
        <v>-31250000</v>
      </c>
      <c r="CK133" s="236">
        <v>-31250000</v>
      </c>
      <c r="CL133" s="236">
        <v>-31250000</v>
      </c>
      <c r="CM133" s="236">
        <v>-31250000</v>
      </c>
      <c r="CN133" s="236">
        <v>-375000000</v>
      </c>
      <c r="CO133" s="236">
        <v>-31250000</v>
      </c>
      <c r="CP133" s="236">
        <v>-31250000</v>
      </c>
      <c r="CQ133" s="236">
        <v>-31250000</v>
      </c>
      <c r="CR133" s="236">
        <v>-31250000</v>
      </c>
      <c r="CS133" s="236">
        <v>-31250000</v>
      </c>
      <c r="CT133" s="236">
        <v>-31250000</v>
      </c>
      <c r="CU133" s="236">
        <v>-31250000</v>
      </c>
      <c r="CV133" s="236">
        <v>-31250000</v>
      </c>
      <c r="CW133" s="236">
        <v>-31250000</v>
      </c>
      <c r="CX133" s="236">
        <v>-31250000</v>
      </c>
      <c r="CY133" s="236">
        <v>-31250000</v>
      </c>
      <c r="CZ133" s="236">
        <v>-31250000</v>
      </c>
      <c r="DA133" s="236">
        <v>-375000000</v>
      </c>
    </row>
    <row r="134" spans="1:105">
      <c r="A134" s="242" t="s">
        <v>1715</v>
      </c>
      <c r="B134" s="236">
        <v>0</v>
      </c>
      <c r="C134" s="236">
        <v>0</v>
      </c>
      <c r="D134" s="236">
        <v>0</v>
      </c>
      <c r="E134" s="236">
        <v>0</v>
      </c>
      <c r="F134" s="236">
        <v>0</v>
      </c>
      <c r="G134" s="236">
        <v>0</v>
      </c>
      <c r="H134" s="236">
        <v>0</v>
      </c>
      <c r="I134" s="236">
        <v>0</v>
      </c>
      <c r="J134" s="236">
        <v>0</v>
      </c>
      <c r="K134" s="236">
        <v>0</v>
      </c>
      <c r="L134" s="236">
        <v>0</v>
      </c>
      <c r="M134" s="236">
        <v>0</v>
      </c>
      <c r="N134" s="236">
        <v>0</v>
      </c>
      <c r="O134" s="236">
        <v>0</v>
      </c>
      <c r="P134" s="236">
        <v>0</v>
      </c>
      <c r="Q134" s="236">
        <v>0</v>
      </c>
      <c r="R134" s="236">
        <v>0</v>
      </c>
      <c r="S134" s="236">
        <v>0</v>
      </c>
      <c r="T134" s="236">
        <v>0</v>
      </c>
      <c r="U134" s="236">
        <v>0</v>
      </c>
      <c r="V134" s="236">
        <v>0</v>
      </c>
      <c r="W134" s="236">
        <v>0</v>
      </c>
      <c r="X134" s="236">
        <v>0</v>
      </c>
      <c r="Y134" s="236">
        <v>0</v>
      </c>
      <c r="Z134" s="236">
        <v>0</v>
      </c>
      <c r="AA134" s="236">
        <v>0</v>
      </c>
      <c r="AB134" s="236">
        <v>0</v>
      </c>
      <c r="AC134" s="236">
        <v>0</v>
      </c>
      <c r="AD134" s="236">
        <v>0</v>
      </c>
      <c r="AE134" s="236">
        <v>0</v>
      </c>
      <c r="AF134" s="236">
        <v>0</v>
      </c>
      <c r="AG134" s="236">
        <v>0</v>
      </c>
      <c r="AH134" s="236">
        <v>0</v>
      </c>
      <c r="AI134" s="236">
        <v>0</v>
      </c>
      <c r="AJ134" s="236">
        <v>0</v>
      </c>
      <c r="AK134" s="236">
        <v>0</v>
      </c>
      <c r="AL134" s="236">
        <v>0</v>
      </c>
      <c r="AM134" s="236">
        <v>0</v>
      </c>
      <c r="AN134" s="236">
        <v>0</v>
      </c>
      <c r="AO134" s="236">
        <v>0</v>
      </c>
      <c r="AP134" s="236">
        <v>0</v>
      </c>
      <c r="AQ134" s="236">
        <v>0</v>
      </c>
      <c r="AR134" s="236">
        <v>0</v>
      </c>
      <c r="AS134" s="236">
        <v>0</v>
      </c>
      <c r="AT134" s="236">
        <v>0</v>
      </c>
      <c r="AU134" s="236">
        <v>0</v>
      </c>
      <c r="AV134" s="236">
        <v>0</v>
      </c>
      <c r="AW134" s="236">
        <v>0</v>
      </c>
      <c r="AX134" s="236">
        <v>0</v>
      </c>
      <c r="AY134" s="236">
        <v>0</v>
      </c>
      <c r="AZ134" s="236">
        <v>0</v>
      </c>
      <c r="BA134" s="236">
        <v>0</v>
      </c>
      <c r="BB134" s="236">
        <v>0</v>
      </c>
      <c r="BC134" s="236">
        <v>0</v>
      </c>
      <c r="BD134" s="236">
        <v>0</v>
      </c>
      <c r="BE134" s="236">
        <v>0</v>
      </c>
      <c r="BF134" s="236">
        <v>0</v>
      </c>
      <c r="BG134" s="236">
        <v>0</v>
      </c>
      <c r="BH134" s="236">
        <v>0</v>
      </c>
      <c r="BI134" s="236">
        <v>0</v>
      </c>
      <c r="BJ134" s="236">
        <v>0</v>
      </c>
      <c r="BK134" s="236">
        <v>0</v>
      </c>
      <c r="BL134" s="236">
        <v>0</v>
      </c>
      <c r="BM134" s="236">
        <v>0</v>
      </c>
      <c r="BN134" s="236">
        <v>0</v>
      </c>
      <c r="BO134" s="236">
        <v>0</v>
      </c>
      <c r="BP134" s="236">
        <v>0</v>
      </c>
      <c r="BQ134" s="236">
        <v>0</v>
      </c>
      <c r="BR134" s="236">
        <v>0</v>
      </c>
      <c r="BS134" s="236">
        <v>0</v>
      </c>
      <c r="BT134" s="236">
        <v>0</v>
      </c>
      <c r="BU134" s="236">
        <v>0</v>
      </c>
      <c r="BV134" s="236">
        <v>0</v>
      </c>
      <c r="BW134" s="236">
        <v>0</v>
      </c>
      <c r="BX134" s="236">
        <v>0</v>
      </c>
      <c r="BY134" s="236">
        <v>0</v>
      </c>
      <c r="BZ134" s="236">
        <v>0</v>
      </c>
      <c r="CA134" s="236">
        <v>0</v>
      </c>
      <c r="CB134" s="236">
        <v>0</v>
      </c>
      <c r="CC134" s="236">
        <v>0</v>
      </c>
      <c r="CD134" s="236">
        <v>0</v>
      </c>
      <c r="CE134" s="236">
        <v>0</v>
      </c>
      <c r="CF134" s="236">
        <v>0</v>
      </c>
      <c r="CG134" s="236">
        <v>0</v>
      </c>
      <c r="CH134" s="236">
        <v>0</v>
      </c>
      <c r="CI134" s="236">
        <v>0</v>
      </c>
      <c r="CJ134" s="236">
        <v>0</v>
      </c>
      <c r="CK134" s="236">
        <v>0</v>
      </c>
      <c r="CL134" s="236">
        <v>0</v>
      </c>
      <c r="CM134" s="236">
        <v>0</v>
      </c>
      <c r="CN134" s="236">
        <v>0</v>
      </c>
      <c r="CO134" s="236">
        <v>0</v>
      </c>
      <c r="CP134" s="236">
        <v>0</v>
      </c>
      <c r="CQ134" s="236">
        <v>0</v>
      </c>
      <c r="CR134" s="236">
        <v>0</v>
      </c>
      <c r="CS134" s="236">
        <v>0</v>
      </c>
      <c r="CT134" s="236">
        <v>0</v>
      </c>
      <c r="CU134" s="236">
        <v>0</v>
      </c>
      <c r="CV134" s="236">
        <v>0</v>
      </c>
      <c r="CW134" s="236">
        <v>0</v>
      </c>
      <c r="CX134" s="236">
        <v>0</v>
      </c>
      <c r="CY134" s="236">
        <v>0</v>
      </c>
      <c r="CZ134" s="236">
        <v>0</v>
      </c>
      <c r="DA134" s="236">
        <v>0</v>
      </c>
    </row>
    <row r="135" spans="1:105">
      <c r="A135" s="242" t="s">
        <v>1716</v>
      </c>
      <c r="B135" s="236">
        <v>0</v>
      </c>
      <c r="C135" s="236">
        <v>0</v>
      </c>
      <c r="D135" s="236">
        <v>0</v>
      </c>
      <c r="E135" s="236">
        <v>0</v>
      </c>
      <c r="F135" s="236">
        <v>0</v>
      </c>
      <c r="G135" s="236">
        <v>0</v>
      </c>
      <c r="H135" s="236">
        <v>0</v>
      </c>
      <c r="I135" s="236">
        <v>0</v>
      </c>
      <c r="J135" s="236">
        <v>0</v>
      </c>
      <c r="K135" s="236">
        <v>0</v>
      </c>
      <c r="L135" s="236">
        <v>0</v>
      </c>
      <c r="M135" s="236">
        <v>0</v>
      </c>
      <c r="N135" s="236">
        <v>0</v>
      </c>
      <c r="O135" s="236">
        <v>0</v>
      </c>
      <c r="P135" s="236">
        <v>0</v>
      </c>
      <c r="Q135" s="236">
        <v>0</v>
      </c>
      <c r="R135" s="236">
        <v>0</v>
      </c>
      <c r="S135" s="236">
        <v>0</v>
      </c>
      <c r="T135" s="236">
        <v>0</v>
      </c>
      <c r="U135" s="236">
        <v>0</v>
      </c>
      <c r="V135" s="236">
        <v>0</v>
      </c>
      <c r="W135" s="236">
        <v>0</v>
      </c>
      <c r="X135" s="236">
        <v>0</v>
      </c>
      <c r="Y135" s="236">
        <v>0</v>
      </c>
      <c r="Z135" s="236">
        <v>0</v>
      </c>
      <c r="AA135" s="236">
        <v>0</v>
      </c>
      <c r="AB135" s="236">
        <v>0</v>
      </c>
      <c r="AC135" s="236">
        <v>0</v>
      </c>
      <c r="AD135" s="236">
        <v>0</v>
      </c>
      <c r="AE135" s="236">
        <v>0</v>
      </c>
      <c r="AF135" s="236">
        <v>0</v>
      </c>
      <c r="AG135" s="236">
        <v>0</v>
      </c>
      <c r="AH135" s="236">
        <v>0</v>
      </c>
      <c r="AI135" s="236">
        <v>0</v>
      </c>
      <c r="AJ135" s="236">
        <v>0</v>
      </c>
      <c r="AK135" s="236">
        <v>0</v>
      </c>
      <c r="AL135" s="236">
        <v>0</v>
      </c>
      <c r="AM135" s="236">
        <v>0</v>
      </c>
      <c r="AN135" s="236">
        <v>0</v>
      </c>
      <c r="AO135" s="236">
        <v>0</v>
      </c>
      <c r="AP135" s="236">
        <v>0</v>
      </c>
      <c r="AQ135" s="236">
        <v>0</v>
      </c>
      <c r="AR135" s="236">
        <v>0</v>
      </c>
      <c r="AS135" s="236">
        <v>0</v>
      </c>
      <c r="AT135" s="236">
        <v>0</v>
      </c>
      <c r="AU135" s="236">
        <v>0</v>
      </c>
      <c r="AV135" s="236">
        <v>0</v>
      </c>
      <c r="AW135" s="236">
        <v>0</v>
      </c>
      <c r="AX135" s="236">
        <v>0</v>
      </c>
      <c r="AY135" s="236">
        <v>0</v>
      </c>
      <c r="AZ135" s="236">
        <v>0</v>
      </c>
      <c r="BA135" s="236">
        <v>0</v>
      </c>
      <c r="BB135" s="236">
        <v>0</v>
      </c>
      <c r="BC135" s="236">
        <v>0</v>
      </c>
      <c r="BD135" s="236">
        <v>0</v>
      </c>
      <c r="BE135" s="236">
        <v>0</v>
      </c>
      <c r="BF135" s="236">
        <v>0</v>
      </c>
      <c r="BG135" s="236">
        <v>0</v>
      </c>
      <c r="BH135" s="236">
        <v>0</v>
      </c>
      <c r="BI135" s="236">
        <v>0</v>
      </c>
      <c r="BJ135" s="236">
        <v>0</v>
      </c>
      <c r="BK135" s="236">
        <v>0</v>
      </c>
      <c r="BL135" s="236">
        <v>0</v>
      </c>
      <c r="BM135" s="236">
        <v>0</v>
      </c>
      <c r="BN135" s="236">
        <v>0</v>
      </c>
      <c r="BO135" s="236">
        <v>0</v>
      </c>
      <c r="BP135" s="236">
        <v>0</v>
      </c>
      <c r="BQ135" s="236">
        <v>0</v>
      </c>
      <c r="BR135" s="236">
        <v>0</v>
      </c>
      <c r="BS135" s="236">
        <v>0</v>
      </c>
      <c r="BT135" s="236">
        <v>0</v>
      </c>
      <c r="BU135" s="236">
        <v>0</v>
      </c>
      <c r="BV135" s="236">
        <v>0</v>
      </c>
      <c r="BW135" s="236">
        <v>0</v>
      </c>
      <c r="BX135" s="236">
        <v>0</v>
      </c>
      <c r="BY135" s="236">
        <v>0</v>
      </c>
      <c r="BZ135" s="236">
        <v>0</v>
      </c>
      <c r="CA135" s="236">
        <v>0</v>
      </c>
      <c r="CB135" s="236">
        <v>0</v>
      </c>
      <c r="CC135" s="236">
        <v>0</v>
      </c>
      <c r="CD135" s="236">
        <v>0</v>
      </c>
      <c r="CE135" s="236">
        <v>0</v>
      </c>
      <c r="CF135" s="236">
        <v>0</v>
      </c>
      <c r="CG135" s="236">
        <v>0</v>
      </c>
      <c r="CH135" s="236">
        <v>0</v>
      </c>
      <c r="CI135" s="236">
        <v>0</v>
      </c>
      <c r="CJ135" s="236">
        <v>0</v>
      </c>
      <c r="CK135" s="236">
        <v>0</v>
      </c>
      <c r="CL135" s="236">
        <v>0</v>
      </c>
      <c r="CM135" s="236">
        <v>0</v>
      </c>
      <c r="CN135" s="236">
        <v>0</v>
      </c>
      <c r="CO135" s="236">
        <v>0</v>
      </c>
      <c r="CP135" s="236">
        <v>0</v>
      </c>
      <c r="CQ135" s="236">
        <v>0</v>
      </c>
      <c r="CR135" s="236">
        <v>0</v>
      </c>
      <c r="CS135" s="236">
        <v>0</v>
      </c>
      <c r="CT135" s="236">
        <v>0</v>
      </c>
      <c r="CU135" s="236">
        <v>0</v>
      </c>
      <c r="CV135" s="236">
        <v>0</v>
      </c>
      <c r="CW135" s="236">
        <v>0</v>
      </c>
      <c r="CX135" s="236">
        <v>0</v>
      </c>
      <c r="CY135" s="236">
        <v>0</v>
      </c>
      <c r="CZ135" s="236">
        <v>0</v>
      </c>
      <c r="DA135" s="236">
        <v>0</v>
      </c>
    </row>
    <row r="136" spans="1:105">
      <c r="A136" s="242" t="s">
        <v>1769</v>
      </c>
      <c r="B136" s="236">
        <v>0</v>
      </c>
      <c r="C136" s="236">
        <v>0</v>
      </c>
      <c r="D136" s="236">
        <v>0</v>
      </c>
      <c r="E136" s="236">
        <v>0</v>
      </c>
      <c r="F136" s="236">
        <v>0</v>
      </c>
      <c r="G136" s="236">
        <v>0</v>
      </c>
      <c r="H136" s="236">
        <v>0</v>
      </c>
      <c r="I136" s="236">
        <v>0</v>
      </c>
      <c r="J136" s="236">
        <v>0</v>
      </c>
      <c r="K136" s="236">
        <v>0</v>
      </c>
      <c r="L136" s="236">
        <v>0</v>
      </c>
      <c r="M136" s="236">
        <v>0</v>
      </c>
      <c r="N136" s="236">
        <v>0</v>
      </c>
      <c r="O136" s="236">
        <v>0</v>
      </c>
      <c r="P136" s="236">
        <v>0</v>
      </c>
      <c r="Q136" s="236">
        <v>0</v>
      </c>
      <c r="R136" s="236">
        <v>0</v>
      </c>
      <c r="S136" s="236">
        <v>0</v>
      </c>
      <c r="T136" s="236">
        <v>0</v>
      </c>
      <c r="U136" s="236">
        <v>0</v>
      </c>
      <c r="V136" s="236">
        <v>0</v>
      </c>
      <c r="W136" s="236">
        <v>0</v>
      </c>
      <c r="X136" s="236">
        <v>0</v>
      </c>
      <c r="Y136" s="236">
        <v>0</v>
      </c>
      <c r="Z136" s="236">
        <v>0</v>
      </c>
      <c r="AA136" s="236">
        <v>0</v>
      </c>
      <c r="AB136" s="236">
        <v>0</v>
      </c>
      <c r="AC136" s="236">
        <v>0</v>
      </c>
      <c r="AD136" s="236">
        <v>0</v>
      </c>
      <c r="AE136" s="236">
        <v>0</v>
      </c>
      <c r="AF136" s="236">
        <v>0</v>
      </c>
      <c r="AG136" s="236">
        <v>0</v>
      </c>
      <c r="AH136" s="236">
        <v>0</v>
      </c>
      <c r="AI136" s="236">
        <v>0</v>
      </c>
      <c r="AJ136" s="236">
        <v>0</v>
      </c>
      <c r="AK136" s="236">
        <v>0</v>
      </c>
      <c r="AL136" s="236">
        <v>0</v>
      </c>
      <c r="AM136" s="236">
        <v>0</v>
      </c>
      <c r="AN136" s="236">
        <v>0</v>
      </c>
      <c r="AO136" s="236">
        <v>0</v>
      </c>
      <c r="AP136" s="236">
        <v>0</v>
      </c>
      <c r="AQ136" s="236">
        <v>0</v>
      </c>
      <c r="AR136" s="236">
        <v>0</v>
      </c>
      <c r="AS136" s="236">
        <v>0</v>
      </c>
      <c r="AT136" s="236">
        <v>0</v>
      </c>
      <c r="AU136" s="236">
        <v>0</v>
      </c>
      <c r="AV136" s="236">
        <v>0</v>
      </c>
      <c r="AW136" s="236">
        <v>0</v>
      </c>
      <c r="AX136" s="236">
        <v>0</v>
      </c>
      <c r="AY136" s="236">
        <v>0</v>
      </c>
      <c r="AZ136" s="236">
        <v>0</v>
      </c>
      <c r="BA136" s="236">
        <v>0</v>
      </c>
      <c r="BB136" s="236">
        <v>0</v>
      </c>
      <c r="BC136" s="236">
        <v>0</v>
      </c>
      <c r="BD136" s="236">
        <v>0</v>
      </c>
      <c r="BE136" s="236">
        <v>0</v>
      </c>
      <c r="BF136" s="236">
        <v>0</v>
      </c>
      <c r="BG136" s="236">
        <v>0</v>
      </c>
      <c r="BH136" s="236">
        <v>0</v>
      </c>
      <c r="BI136" s="236">
        <v>0</v>
      </c>
      <c r="BJ136" s="236">
        <v>0</v>
      </c>
      <c r="BK136" s="236">
        <v>0</v>
      </c>
      <c r="BL136" s="236">
        <v>0</v>
      </c>
      <c r="BM136" s="236">
        <v>0</v>
      </c>
      <c r="BN136" s="236">
        <v>0</v>
      </c>
      <c r="BO136" s="236">
        <v>0</v>
      </c>
      <c r="BP136" s="236">
        <v>0</v>
      </c>
      <c r="BQ136" s="236">
        <v>0</v>
      </c>
      <c r="BR136" s="236">
        <v>0</v>
      </c>
      <c r="BS136" s="236">
        <v>0</v>
      </c>
      <c r="BT136" s="236">
        <v>0</v>
      </c>
      <c r="BU136" s="236">
        <v>0</v>
      </c>
      <c r="BV136" s="236">
        <v>0</v>
      </c>
      <c r="BW136" s="236">
        <v>0</v>
      </c>
      <c r="BX136" s="236">
        <v>0</v>
      </c>
      <c r="BY136" s="236">
        <v>0</v>
      </c>
      <c r="BZ136" s="236">
        <v>0</v>
      </c>
      <c r="CA136" s="236">
        <v>0</v>
      </c>
      <c r="CB136" s="236">
        <v>0</v>
      </c>
      <c r="CC136" s="236">
        <v>0</v>
      </c>
      <c r="CD136" s="236">
        <v>0</v>
      </c>
      <c r="CE136" s="236">
        <v>0</v>
      </c>
      <c r="CF136" s="236">
        <v>0</v>
      </c>
      <c r="CG136" s="236">
        <v>0</v>
      </c>
      <c r="CH136" s="236">
        <v>0</v>
      </c>
      <c r="CI136" s="236">
        <v>0</v>
      </c>
      <c r="CJ136" s="236">
        <v>0</v>
      </c>
      <c r="CK136" s="236">
        <v>0</v>
      </c>
      <c r="CL136" s="236">
        <v>0</v>
      </c>
      <c r="CM136" s="236">
        <v>0</v>
      </c>
      <c r="CN136" s="236">
        <v>0</v>
      </c>
      <c r="CO136" s="236">
        <v>0</v>
      </c>
      <c r="CP136" s="236">
        <v>0</v>
      </c>
      <c r="CQ136" s="236">
        <v>0</v>
      </c>
      <c r="CR136" s="236">
        <v>0</v>
      </c>
      <c r="CS136" s="236">
        <v>0</v>
      </c>
      <c r="CT136" s="236">
        <v>0</v>
      </c>
      <c r="CU136" s="236">
        <v>0</v>
      </c>
      <c r="CV136" s="236">
        <v>0</v>
      </c>
      <c r="CW136" s="236">
        <v>0</v>
      </c>
      <c r="CX136" s="236">
        <v>0</v>
      </c>
      <c r="CY136" s="236">
        <v>0</v>
      </c>
      <c r="CZ136" s="236">
        <v>0</v>
      </c>
      <c r="DA136" s="236">
        <v>0</v>
      </c>
    </row>
    <row r="137" spans="1:105">
      <c r="A137" s="242" t="s">
        <v>1736</v>
      </c>
      <c r="B137" s="248">
        <v>0</v>
      </c>
      <c r="C137" s="248">
        <v>0</v>
      </c>
      <c r="D137" s="248">
        <v>0</v>
      </c>
      <c r="E137" s="248">
        <v>0</v>
      </c>
      <c r="F137" s="248">
        <v>0</v>
      </c>
      <c r="G137" s="248">
        <v>0</v>
      </c>
      <c r="H137" s="248">
        <v>0</v>
      </c>
      <c r="I137" s="248">
        <v>0</v>
      </c>
      <c r="J137" s="248">
        <v>0</v>
      </c>
      <c r="K137" s="248">
        <v>0</v>
      </c>
      <c r="L137" s="248">
        <v>0</v>
      </c>
      <c r="M137" s="248">
        <v>0</v>
      </c>
      <c r="N137" s="248">
        <v>0</v>
      </c>
      <c r="O137" s="248">
        <v>0</v>
      </c>
      <c r="P137" s="248">
        <v>0</v>
      </c>
      <c r="Q137" s="248">
        <v>0</v>
      </c>
      <c r="R137" s="248">
        <v>0</v>
      </c>
      <c r="S137" s="248">
        <v>0</v>
      </c>
      <c r="T137" s="248">
        <v>0</v>
      </c>
      <c r="U137" s="248">
        <v>0</v>
      </c>
      <c r="V137" s="248">
        <v>0</v>
      </c>
      <c r="W137" s="248">
        <v>0</v>
      </c>
      <c r="X137" s="248">
        <v>0</v>
      </c>
      <c r="Y137" s="248">
        <v>0</v>
      </c>
      <c r="Z137" s="248">
        <v>0</v>
      </c>
      <c r="AA137" s="248">
        <v>0</v>
      </c>
      <c r="AB137" s="248">
        <v>0</v>
      </c>
      <c r="AC137" s="248">
        <v>0</v>
      </c>
      <c r="AD137" s="248">
        <v>0</v>
      </c>
      <c r="AE137" s="248">
        <v>0</v>
      </c>
      <c r="AF137" s="248">
        <v>0</v>
      </c>
      <c r="AG137" s="248">
        <v>0</v>
      </c>
      <c r="AH137" s="248">
        <v>0</v>
      </c>
      <c r="AI137" s="248">
        <v>0</v>
      </c>
      <c r="AJ137" s="248">
        <v>0</v>
      </c>
      <c r="AK137" s="248">
        <v>0</v>
      </c>
      <c r="AL137" s="248">
        <v>0</v>
      </c>
      <c r="AM137" s="248">
        <v>0</v>
      </c>
      <c r="AN137" s="248">
        <v>0</v>
      </c>
      <c r="AO137" s="248">
        <v>-37214272.398738898</v>
      </c>
      <c r="AP137" s="248">
        <v>-36786496.398738898</v>
      </c>
      <c r="AQ137" s="248">
        <v>-36017109.398738898</v>
      </c>
      <c r="AR137" s="248">
        <v>-35319631.398738898</v>
      </c>
      <c r="AS137" s="248">
        <v>-34666790.398738898</v>
      </c>
      <c r="AT137" s="248">
        <v>-34066029.398738898</v>
      </c>
      <c r="AU137" s="248">
        <v>-33500841.398738898</v>
      </c>
      <c r="AV137" s="248">
        <v>-32972313.398738898</v>
      </c>
      <c r="AW137" s="248">
        <v>-32467604.398738898</v>
      </c>
      <c r="AX137" s="248">
        <v>-31988737.398738898</v>
      </c>
      <c r="AY137" s="248">
        <v>-31542184.398738898</v>
      </c>
      <c r="AZ137" s="248">
        <v>-31105394.398738898</v>
      </c>
      <c r="BA137" s="248">
        <v>-407647404.78486699</v>
      </c>
      <c r="BB137" s="248">
        <v>-31970621.170247499</v>
      </c>
      <c r="BC137" s="248">
        <v>-31573495.170247499</v>
      </c>
      <c r="BD137" s="248">
        <v>-31189224.170247499</v>
      </c>
      <c r="BE137" s="248">
        <v>-30824013.170247499</v>
      </c>
      <c r="BF137" s="248">
        <v>-30464145.170247499</v>
      </c>
      <c r="BG137" s="248">
        <v>-30119742.170247499</v>
      </c>
      <c r="BH137" s="248">
        <v>-29786232.170247499</v>
      </c>
      <c r="BI137" s="248">
        <v>-29463416.170247499</v>
      </c>
      <c r="BJ137" s="248">
        <v>-29146913.170247499</v>
      </c>
      <c r="BK137" s="248">
        <v>-28840193.170247499</v>
      </c>
      <c r="BL137" s="248">
        <v>-28549726.170247499</v>
      </c>
      <c r="BM137" s="248">
        <v>-28257654.170247499</v>
      </c>
      <c r="BN137" s="248">
        <v>-360185376.04297</v>
      </c>
      <c r="BO137" s="248">
        <v>-27994901.827803198</v>
      </c>
      <c r="BP137" s="248">
        <v>-27720266.827803198</v>
      </c>
      <c r="BQ137" s="248">
        <v>-27450594.827803198</v>
      </c>
      <c r="BR137" s="248">
        <v>-27190781.827803198</v>
      </c>
      <c r="BS137" s="248">
        <v>-26931599.827803198</v>
      </c>
      <c r="BT137" s="248">
        <v>-26680559.827803198</v>
      </c>
      <c r="BU137" s="248">
        <v>-26434954.827803198</v>
      </c>
      <c r="BV137" s="248">
        <v>-26194705.827803198</v>
      </c>
      <c r="BW137" s="248">
        <v>-25956949.827803198</v>
      </c>
      <c r="BX137" s="248">
        <v>-25724505.827803198</v>
      </c>
      <c r="BY137" s="248">
        <v>-25502462.827803198</v>
      </c>
      <c r="BZ137" s="248">
        <v>-25277538.827803198</v>
      </c>
      <c r="CA137" s="248">
        <v>-319059822.93363899</v>
      </c>
      <c r="CB137" s="248">
        <v>-25074229.6288969</v>
      </c>
      <c r="CC137" s="248">
        <v>-24859649.6288969</v>
      </c>
      <c r="CD137" s="248">
        <v>-24647548.6288969</v>
      </c>
      <c r="CE137" s="248">
        <v>-24441896.6288969</v>
      </c>
      <c r="CF137" s="248">
        <v>-24235568.6288969</v>
      </c>
      <c r="CG137" s="248">
        <v>-24034535.6288969</v>
      </c>
      <c r="CH137" s="248">
        <v>-23836895.6288969</v>
      </c>
      <c r="CI137" s="248">
        <v>-23642492.6288969</v>
      </c>
      <c r="CJ137" s="248">
        <v>-23449193.6288969</v>
      </c>
      <c r="CK137" s="248">
        <v>-23259340.6288969</v>
      </c>
      <c r="CL137" s="248">
        <v>-23077119.6288969</v>
      </c>
      <c r="CM137" s="248">
        <v>-22891440.6288969</v>
      </c>
      <c r="CN137" s="248">
        <v>-287449911.54676199</v>
      </c>
      <c r="CO137" s="248">
        <v>-20932278.015671499</v>
      </c>
      <c r="CP137" s="248">
        <v>-20753453.015671499</v>
      </c>
      <c r="CQ137" s="248">
        <v>-20576642.015671499</v>
      </c>
      <c r="CR137" s="248">
        <v>-20403560.015671499</v>
      </c>
      <c r="CS137" s="248">
        <v>-20230370.015671499</v>
      </c>
      <c r="CT137" s="248">
        <v>-20061021.015671499</v>
      </c>
      <c r="CU137" s="248">
        <v>-19893258.015671499</v>
      </c>
      <c r="CV137" s="248">
        <v>-19728479.015671499</v>
      </c>
      <c r="CW137" s="248">
        <v>-19564168.015671499</v>
      </c>
      <c r="CX137" s="248">
        <v>-19401913.015671499</v>
      </c>
      <c r="CY137" s="248">
        <v>-19244779.015671499</v>
      </c>
      <c r="CZ137" s="248">
        <v>-19085976.015671499</v>
      </c>
      <c r="DA137" s="248">
        <v>-239875897.18805799</v>
      </c>
    </row>
    <row r="139" spans="1:105">
      <c r="A139" s="242" t="s">
        <v>1770</v>
      </c>
      <c r="B139" s="236">
        <v>0</v>
      </c>
      <c r="C139" s="236">
        <v>0</v>
      </c>
      <c r="D139" s="236">
        <v>0</v>
      </c>
      <c r="E139" s="236">
        <v>0</v>
      </c>
      <c r="F139" s="236">
        <v>0</v>
      </c>
      <c r="G139" s="236">
        <v>0</v>
      </c>
      <c r="H139" s="236">
        <v>0</v>
      </c>
      <c r="I139" s="236">
        <v>0</v>
      </c>
      <c r="J139" s="236">
        <v>0</v>
      </c>
      <c r="K139" s="236">
        <v>0</v>
      </c>
      <c r="L139" s="236">
        <v>0</v>
      </c>
      <c r="M139" s="236">
        <v>0</v>
      </c>
      <c r="N139" s="236">
        <v>0</v>
      </c>
      <c r="O139" s="236">
        <v>0</v>
      </c>
      <c r="P139" s="236">
        <v>0</v>
      </c>
      <c r="Q139" s="236">
        <v>0</v>
      </c>
      <c r="R139" s="236">
        <v>0</v>
      </c>
      <c r="S139" s="236">
        <v>0</v>
      </c>
      <c r="T139" s="236">
        <v>0</v>
      </c>
      <c r="U139" s="236">
        <v>0</v>
      </c>
      <c r="V139" s="236">
        <v>0</v>
      </c>
      <c r="W139" s="236">
        <v>0</v>
      </c>
      <c r="X139" s="236">
        <v>0</v>
      </c>
      <c r="Y139" s="236">
        <v>0</v>
      </c>
      <c r="Z139" s="236">
        <v>0</v>
      </c>
      <c r="AA139" s="236">
        <v>0</v>
      </c>
      <c r="AB139" s="236">
        <v>0</v>
      </c>
      <c r="AC139" s="236">
        <v>0</v>
      </c>
      <c r="AD139" s="236">
        <v>0</v>
      </c>
      <c r="AE139" s="236">
        <v>0</v>
      </c>
      <c r="AF139" s="236">
        <v>0</v>
      </c>
      <c r="AG139" s="236">
        <v>0</v>
      </c>
      <c r="AH139" s="236">
        <v>0</v>
      </c>
      <c r="AI139" s="236">
        <v>0</v>
      </c>
      <c r="AJ139" s="236">
        <v>0</v>
      </c>
      <c r="AK139" s="236">
        <v>0</v>
      </c>
      <c r="AL139" s="236">
        <v>0</v>
      </c>
      <c r="AM139" s="236">
        <v>0</v>
      </c>
      <c r="AN139" s="236">
        <v>0</v>
      </c>
      <c r="AO139" s="236">
        <v>0</v>
      </c>
      <c r="AP139" s="236">
        <v>0</v>
      </c>
      <c r="AQ139" s="236">
        <v>0</v>
      </c>
      <c r="AR139" s="236">
        <v>0</v>
      </c>
      <c r="AS139" s="236">
        <v>0</v>
      </c>
      <c r="AT139" s="236">
        <v>0</v>
      </c>
      <c r="AU139" s="236">
        <v>0</v>
      </c>
      <c r="AV139" s="236">
        <v>0</v>
      </c>
      <c r="AW139" s="236">
        <v>0</v>
      </c>
      <c r="AX139" s="236">
        <v>0</v>
      </c>
      <c r="AY139" s="236">
        <v>0</v>
      </c>
      <c r="AZ139" s="236">
        <v>0</v>
      </c>
      <c r="BA139" s="236">
        <v>0</v>
      </c>
      <c r="BB139" s="236">
        <v>0</v>
      </c>
      <c r="BC139" s="236">
        <v>0</v>
      </c>
      <c r="BD139" s="236">
        <v>0</v>
      </c>
      <c r="BE139" s="236">
        <v>0</v>
      </c>
      <c r="BF139" s="236">
        <v>0</v>
      </c>
      <c r="BG139" s="236">
        <v>0</v>
      </c>
      <c r="BH139" s="236">
        <v>0</v>
      </c>
      <c r="BI139" s="236">
        <v>0</v>
      </c>
      <c r="BJ139" s="236">
        <v>0</v>
      </c>
      <c r="BK139" s="236">
        <v>0</v>
      </c>
      <c r="BL139" s="236">
        <v>0</v>
      </c>
      <c r="BM139" s="236">
        <v>0</v>
      </c>
      <c r="BN139" s="236">
        <v>0</v>
      </c>
      <c r="BO139" s="236">
        <v>0</v>
      </c>
      <c r="BP139" s="236">
        <v>0</v>
      </c>
      <c r="BQ139" s="236">
        <v>0</v>
      </c>
      <c r="BR139" s="236">
        <v>0</v>
      </c>
      <c r="BS139" s="236">
        <v>0</v>
      </c>
      <c r="BT139" s="236">
        <v>0</v>
      </c>
      <c r="BU139" s="236">
        <v>0</v>
      </c>
      <c r="BV139" s="236">
        <v>0</v>
      </c>
      <c r="BW139" s="236">
        <v>0</v>
      </c>
      <c r="BX139" s="236">
        <v>0</v>
      </c>
      <c r="BY139" s="236">
        <v>0</v>
      </c>
      <c r="BZ139" s="236">
        <v>0</v>
      </c>
      <c r="CA139" s="236">
        <v>0</v>
      </c>
      <c r="CB139" s="236">
        <v>0</v>
      </c>
      <c r="CC139" s="236">
        <v>0</v>
      </c>
      <c r="CD139" s="236">
        <v>0</v>
      </c>
      <c r="CE139" s="236">
        <v>0</v>
      </c>
      <c r="CF139" s="236">
        <v>0</v>
      </c>
      <c r="CG139" s="236">
        <v>0</v>
      </c>
      <c r="CH139" s="236">
        <v>0</v>
      </c>
      <c r="CI139" s="236">
        <v>0</v>
      </c>
      <c r="CJ139" s="236">
        <v>0</v>
      </c>
      <c r="CK139" s="236">
        <v>0</v>
      </c>
      <c r="CL139" s="236">
        <v>0</v>
      </c>
      <c r="CM139" s="236">
        <v>0</v>
      </c>
      <c r="CN139" s="236">
        <v>0</v>
      </c>
      <c r="CO139" s="236">
        <v>0</v>
      </c>
      <c r="CP139" s="236">
        <v>0</v>
      </c>
      <c r="CQ139" s="236">
        <v>0</v>
      </c>
      <c r="CR139" s="236">
        <v>0</v>
      </c>
      <c r="CS139" s="236">
        <v>0</v>
      </c>
      <c r="CT139" s="236">
        <v>0</v>
      </c>
      <c r="CU139" s="236">
        <v>0</v>
      </c>
      <c r="CV139" s="236">
        <v>0</v>
      </c>
      <c r="CW139" s="236">
        <v>0</v>
      </c>
      <c r="CX139" s="236">
        <v>0</v>
      </c>
      <c r="CY139" s="236">
        <v>0</v>
      </c>
      <c r="CZ139" s="236">
        <v>0</v>
      </c>
      <c r="DA139" s="236">
        <v>0</v>
      </c>
    </row>
    <row r="141" spans="1:105">
      <c r="A141" s="242" t="s">
        <v>1771</v>
      </c>
      <c r="B141" s="236">
        <v>0</v>
      </c>
      <c r="C141" s="236">
        <v>0</v>
      </c>
      <c r="D141" s="236">
        <v>0</v>
      </c>
      <c r="E141" s="236">
        <v>0</v>
      </c>
      <c r="F141" s="236">
        <v>0</v>
      </c>
      <c r="G141" s="236">
        <v>0</v>
      </c>
      <c r="H141" s="236">
        <v>0</v>
      </c>
      <c r="I141" s="236">
        <v>0</v>
      </c>
      <c r="J141" s="236">
        <v>0</v>
      </c>
      <c r="K141" s="236">
        <v>0</v>
      </c>
      <c r="L141" s="236">
        <v>0</v>
      </c>
      <c r="M141" s="236">
        <v>0</v>
      </c>
      <c r="N141" s="236">
        <v>0</v>
      </c>
      <c r="O141" s="236">
        <v>0</v>
      </c>
      <c r="P141" s="236">
        <v>0</v>
      </c>
      <c r="Q141" s="236">
        <v>0</v>
      </c>
      <c r="R141" s="236">
        <v>0</v>
      </c>
      <c r="S141" s="236">
        <v>0</v>
      </c>
      <c r="T141" s="236">
        <v>0</v>
      </c>
      <c r="U141" s="236">
        <v>0</v>
      </c>
      <c r="V141" s="236">
        <v>0</v>
      </c>
      <c r="W141" s="236">
        <v>0</v>
      </c>
      <c r="X141" s="236">
        <v>0</v>
      </c>
      <c r="Y141" s="236">
        <v>0</v>
      </c>
      <c r="Z141" s="236">
        <v>0</v>
      </c>
      <c r="AA141" s="236">
        <v>0</v>
      </c>
      <c r="AB141" s="236">
        <v>0</v>
      </c>
      <c r="AC141" s="236">
        <v>0</v>
      </c>
      <c r="AD141" s="236">
        <v>0</v>
      </c>
      <c r="AE141" s="236">
        <v>0</v>
      </c>
      <c r="AF141" s="236">
        <v>0</v>
      </c>
      <c r="AG141" s="236">
        <v>0</v>
      </c>
      <c r="AH141" s="236">
        <v>0</v>
      </c>
      <c r="AI141" s="236">
        <v>0</v>
      </c>
      <c r="AJ141" s="236">
        <v>0</v>
      </c>
      <c r="AK141" s="236">
        <v>0</v>
      </c>
      <c r="AL141" s="236">
        <v>0</v>
      </c>
      <c r="AM141" s="236">
        <v>0</v>
      </c>
      <c r="AN141" s="236">
        <v>0</v>
      </c>
      <c r="AO141" s="236">
        <v>-35726756.914746299</v>
      </c>
      <c r="AP141" s="236">
        <v>-35027802.914746299</v>
      </c>
      <c r="AQ141" s="236">
        <v>-33992297.914746299</v>
      </c>
      <c r="AR141" s="236">
        <v>-32915906.310219001</v>
      </c>
      <c r="AS141" s="236">
        <v>-32005826.310219001</v>
      </c>
      <c r="AT141" s="236">
        <v>-31151777.310219001</v>
      </c>
      <c r="AU141" s="236">
        <v>-29930077.194490802</v>
      </c>
      <c r="AV141" s="236">
        <v>-29155452.194490802</v>
      </c>
      <c r="AW141" s="236">
        <v>-28407966.194490802</v>
      </c>
      <c r="AX141" s="236">
        <v>-28283703.085347001</v>
      </c>
      <c r="AY141" s="236">
        <v>-27600458.085347001</v>
      </c>
      <c r="AZ141" s="236">
        <v>-26929848.085347001</v>
      </c>
      <c r="BA141" s="236">
        <v>-371127872.51440901</v>
      </c>
      <c r="BB141" s="236">
        <v>-27669980.291073501</v>
      </c>
      <c r="BC141" s="236">
        <v>-27041185.291073501</v>
      </c>
      <c r="BD141" s="236">
        <v>-26427806.291073501</v>
      </c>
      <c r="BE141" s="236">
        <v>-25256345.242183801</v>
      </c>
      <c r="BF141" s="236">
        <v>-24672204.242183801</v>
      </c>
      <c r="BG141" s="236">
        <v>-24105823.242183801</v>
      </c>
      <c r="BH141" s="236">
        <v>-23014097.231597599</v>
      </c>
      <c r="BI141" s="236">
        <v>-22473678.231597599</v>
      </c>
      <c r="BJ141" s="236">
        <v>-21941683.231597599</v>
      </c>
      <c r="BK141" s="236">
        <v>-22221258.5400136</v>
      </c>
      <c r="BL141" s="236">
        <v>-21719280.5400136</v>
      </c>
      <c r="BM141" s="236">
        <v>-21217644.5400136</v>
      </c>
      <c r="BN141" s="236">
        <v>-287760986.91460502</v>
      </c>
      <c r="BO141" s="236">
        <v>-21504056.8768229</v>
      </c>
      <c r="BP141" s="236">
        <v>-21029788.8768229</v>
      </c>
      <c r="BQ141" s="236">
        <v>-20562227.8768229</v>
      </c>
      <c r="BR141" s="236">
        <v>-19603839.439328801</v>
      </c>
      <c r="BS141" s="236">
        <v>-19150123.439328801</v>
      </c>
      <c r="BT141" s="236">
        <v>-18706171.439328801</v>
      </c>
      <c r="BU141" s="236">
        <v>-17838768.681129299</v>
      </c>
      <c r="BV141" s="236">
        <v>-17408748.681129299</v>
      </c>
      <c r="BW141" s="236">
        <v>-16982758.681129299</v>
      </c>
      <c r="BX141" s="236">
        <v>-17224092.656411301</v>
      </c>
      <c r="BY141" s="236">
        <v>-16816754.656411301</v>
      </c>
      <c r="BZ141" s="236">
        <v>-16407988.656411299</v>
      </c>
      <c r="CA141" s="236">
        <v>-223235319.961077</v>
      </c>
      <c r="CB141" s="236">
        <v>-16442352.2786233</v>
      </c>
      <c r="CC141" s="236">
        <v>-16046211.2786233</v>
      </c>
      <c r="CD141" s="236">
        <v>-15653923.2786233</v>
      </c>
      <c r="CE141" s="236">
        <v>-14882991.4559476</v>
      </c>
      <c r="CF141" s="236">
        <v>-14499147.4559476</v>
      </c>
      <c r="CG141" s="236">
        <v>-14121901.4559476</v>
      </c>
      <c r="CH141" s="236">
        <v>-13438212.094533199</v>
      </c>
      <c r="CI141" s="236">
        <v>-13070138.094533199</v>
      </c>
      <c r="CJ141" s="236">
        <v>-12704420.094533199</v>
      </c>
      <c r="CK141" s="236">
        <v>-12876867.9829177</v>
      </c>
      <c r="CL141" s="236">
        <v>-12524639.9829177</v>
      </c>
      <c r="CM141" s="236">
        <v>-12170157.9829177</v>
      </c>
      <c r="CN141" s="236">
        <v>-168430963.43606499</v>
      </c>
      <c r="CO141" s="236">
        <v>-10260329.031803699</v>
      </c>
      <c r="CP141" s="236">
        <v>-9911634.0318037197</v>
      </c>
      <c r="CQ141" s="236">
        <v>-9566123.0318037402</v>
      </c>
      <c r="CR141" s="236">
        <v>-8979047.8705847692</v>
      </c>
      <c r="CS141" s="236">
        <v>-8639447.8705847692</v>
      </c>
      <c r="CT141" s="236">
        <v>-8304808.8705848502</v>
      </c>
      <c r="CU141" s="236">
        <v>-7763900.0603124099</v>
      </c>
      <c r="CV141" s="236">
        <v>-7436030.0603124099</v>
      </c>
      <c r="CW141" s="236">
        <v>-7109715.0603125403</v>
      </c>
      <c r="CX141" s="236">
        <v>-7114630.5739231398</v>
      </c>
      <c r="CY141" s="236">
        <v>-6797605.5739231398</v>
      </c>
      <c r="CZ141" s="236">
        <v>-6479961.5739231398</v>
      </c>
      <c r="DA141" s="236">
        <v>-98363233.609872296</v>
      </c>
    </row>
    <row r="142" spans="1:105" s="250" customFormat="1">
      <c r="A142" s="249" t="s">
        <v>1538</v>
      </c>
      <c r="B142" s="250">
        <v>0.35</v>
      </c>
      <c r="C142" s="250">
        <v>0.35</v>
      </c>
      <c r="D142" s="250">
        <v>0.35</v>
      </c>
      <c r="E142" s="250">
        <v>0.35</v>
      </c>
      <c r="F142" s="250">
        <v>0.35</v>
      </c>
      <c r="G142" s="250">
        <v>0.35</v>
      </c>
      <c r="H142" s="250">
        <v>0.35</v>
      </c>
      <c r="I142" s="250">
        <v>0.35</v>
      </c>
      <c r="J142" s="250">
        <v>0.35</v>
      </c>
      <c r="K142" s="250">
        <v>0.35</v>
      </c>
      <c r="L142" s="250">
        <v>0.35</v>
      </c>
      <c r="M142" s="250">
        <v>0.35</v>
      </c>
      <c r="N142" s="250">
        <v>0.35</v>
      </c>
      <c r="O142" s="250">
        <v>0.35</v>
      </c>
      <c r="P142" s="250">
        <v>0.35</v>
      </c>
      <c r="Q142" s="250">
        <v>0.35</v>
      </c>
      <c r="R142" s="250">
        <v>0.35</v>
      </c>
      <c r="S142" s="250">
        <v>0.35</v>
      </c>
      <c r="T142" s="250">
        <v>0.35</v>
      </c>
      <c r="U142" s="250">
        <v>0.35</v>
      </c>
      <c r="V142" s="250">
        <v>0.35</v>
      </c>
      <c r="W142" s="250">
        <v>0.35</v>
      </c>
      <c r="X142" s="250">
        <v>0.35</v>
      </c>
      <c r="Y142" s="250">
        <v>0.35</v>
      </c>
      <c r="Z142" s="250">
        <v>0.35</v>
      </c>
      <c r="AA142" s="250">
        <v>0.35</v>
      </c>
      <c r="AB142" s="250">
        <v>0.35</v>
      </c>
      <c r="AC142" s="250">
        <v>0.35</v>
      </c>
      <c r="AD142" s="250">
        <v>0.35</v>
      </c>
      <c r="AE142" s="250">
        <v>0.35</v>
      </c>
      <c r="AF142" s="250">
        <v>0.35</v>
      </c>
      <c r="AG142" s="250">
        <v>0.35</v>
      </c>
      <c r="AH142" s="250">
        <v>0.35</v>
      </c>
      <c r="AI142" s="250">
        <v>0.35</v>
      </c>
      <c r="AJ142" s="250">
        <v>0.35</v>
      </c>
      <c r="AK142" s="250">
        <v>0.35</v>
      </c>
      <c r="AL142" s="250">
        <v>0.35</v>
      </c>
      <c r="AM142" s="250">
        <v>0.35</v>
      </c>
      <c r="AN142" s="250">
        <v>0.35</v>
      </c>
      <c r="AO142" s="250">
        <v>0.35</v>
      </c>
      <c r="AP142" s="250">
        <v>0.35</v>
      </c>
      <c r="AQ142" s="250">
        <v>0.35</v>
      </c>
      <c r="AR142" s="250">
        <v>0.35</v>
      </c>
      <c r="AS142" s="250">
        <v>0.35</v>
      </c>
      <c r="AT142" s="250">
        <v>0.35</v>
      </c>
      <c r="AU142" s="250">
        <v>0.35</v>
      </c>
      <c r="AV142" s="250">
        <v>0.35</v>
      </c>
      <c r="AW142" s="250">
        <v>0.35</v>
      </c>
      <c r="AX142" s="250">
        <v>0.35</v>
      </c>
      <c r="AY142" s="250">
        <v>0.35</v>
      </c>
      <c r="AZ142" s="250">
        <v>0.35</v>
      </c>
      <c r="BA142" s="250">
        <v>0.35</v>
      </c>
      <c r="BB142" s="250">
        <v>0.35</v>
      </c>
      <c r="BC142" s="250">
        <v>0.35</v>
      </c>
      <c r="BD142" s="250">
        <v>0.35</v>
      </c>
      <c r="BE142" s="250">
        <v>0.35</v>
      </c>
      <c r="BF142" s="250">
        <v>0.35</v>
      </c>
      <c r="BG142" s="250">
        <v>0.35</v>
      </c>
      <c r="BH142" s="250">
        <v>0.35</v>
      </c>
      <c r="BI142" s="250">
        <v>0.35</v>
      </c>
      <c r="BJ142" s="250">
        <v>0.35</v>
      </c>
      <c r="BK142" s="250">
        <v>0.35</v>
      </c>
      <c r="BL142" s="250">
        <v>0.35</v>
      </c>
      <c r="BM142" s="250">
        <v>0.35</v>
      </c>
      <c r="BN142" s="250">
        <v>0.35</v>
      </c>
      <c r="BO142" s="250">
        <v>0.35</v>
      </c>
      <c r="BP142" s="250">
        <v>0.35</v>
      </c>
      <c r="BQ142" s="250">
        <v>0.35</v>
      </c>
      <c r="BR142" s="250">
        <v>0.35</v>
      </c>
      <c r="BS142" s="250">
        <v>0.35</v>
      </c>
      <c r="BT142" s="250">
        <v>0.35</v>
      </c>
      <c r="BU142" s="250">
        <v>0.35</v>
      </c>
      <c r="BV142" s="250">
        <v>0.35</v>
      </c>
      <c r="BW142" s="250">
        <v>0.35</v>
      </c>
      <c r="BX142" s="250">
        <v>0.35</v>
      </c>
      <c r="BY142" s="250">
        <v>0.35</v>
      </c>
      <c r="BZ142" s="250">
        <v>0.35</v>
      </c>
      <c r="CA142" s="250">
        <v>0.35</v>
      </c>
      <c r="CB142" s="250">
        <v>0.35</v>
      </c>
      <c r="CC142" s="250">
        <v>0.35</v>
      </c>
      <c r="CD142" s="250">
        <v>0.35</v>
      </c>
      <c r="CE142" s="250">
        <v>0.35</v>
      </c>
      <c r="CF142" s="250">
        <v>0.35</v>
      </c>
      <c r="CG142" s="250">
        <v>0.35</v>
      </c>
      <c r="CH142" s="250">
        <v>0.35</v>
      </c>
      <c r="CI142" s="250">
        <v>0.35</v>
      </c>
      <c r="CJ142" s="250">
        <v>0.35</v>
      </c>
      <c r="CK142" s="250">
        <v>0.35</v>
      </c>
      <c r="CL142" s="250">
        <v>0.35</v>
      </c>
      <c r="CM142" s="250">
        <v>0.35</v>
      </c>
      <c r="CN142" s="250">
        <v>0.35</v>
      </c>
      <c r="CO142" s="250">
        <v>0.35</v>
      </c>
      <c r="CP142" s="250">
        <v>0.35</v>
      </c>
      <c r="CQ142" s="250">
        <v>0.35</v>
      </c>
      <c r="CR142" s="250">
        <v>0.35</v>
      </c>
      <c r="CS142" s="250">
        <v>0.35</v>
      </c>
      <c r="CT142" s="250">
        <v>0.35</v>
      </c>
      <c r="CU142" s="250">
        <v>0.35</v>
      </c>
      <c r="CV142" s="250">
        <v>0.35</v>
      </c>
      <c r="CW142" s="250">
        <v>0.35</v>
      </c>
      <c r="CX142" s="250">
        <v>0.35</v>
      </c>
      <c r="CY142" s="250">
        <v>0.35</v>
      </c>
      <c r="CZ142" s="250">
        <v>0.35</v>
      </c>
      <c r="DA142" s="250">
        <v>0.35</v>
      </c>
    </row>
    <row r="143" spans="1:105">
      <c r="A143" s="251" t="s">
        <v>1772</v>
      </c>
      <c r="B143" s="252">
        <v>0</v>
      </c>
      <c r="C143" s="252">
        <v>0</v>
      </c>
      <c r="D143" s="252">
        <v>0</v>
      </c>
      <c r="E143" s="252">
        <v>0</v>
      </c>
      <c r="F143" s="252">
        <v>0</v>
      </c>
      <c r="G143" s="252">
        <v>0</v>
      </c>
      <c r="H143" s="252">
        <v>0</v>
      </c>
      <c r="I143" s="252">
        <v>0</v>
      </c>
      <c r="J143" s="252">
        <v>0</v>
      </c>
      <c r="K143" s="252">
        <v>0</v>
      </c>
      <c r="L143" s="252">
        <v>0</v>
      </c>
      <c r="M143" s="252">
        <v>0</v>
      </c>
      <c r="N143" s="252">
        <v>0</v>
      </c>
      <c r="O143" s="252">
        <v>0</v>
      </c>
      <c r="P143" s="252">
        <v>0</v>
      </c>
      <c r="Q143" s="252">
        <v>0</v>
      </c>
      <c r="R143" s="252">
        <v>0</v>
      </c>
      <c r="S143" s="252">
        <v>0</v>
      </c>
      <c r="T143" s="252">
        <v>0</v>
      </c>
      <c r="U143" s="252">
        <v>0</v>
      </c>
      <c r="V143" s="252">
        <v>0</v>
      </c>
      <c r="W143" s="252">
        <v>0</v>
      </c>
      <c r="X143" s="252">
        <v>0</v>
      </c>
      <c r="Y143" s="252">
        <v>0</v>
      </c>
      <c r="Z143" s="252">
        <v>0</v>
      </c>
      <c r="AA143" s="252">
        <v>0</v>
      </c>
      <c r="AB143" s="252">
        <v>0</v>
      </c>
      <c r="AC143" s="252">
        <v>0</v>
      </c>
      <c r="AD143" s="252">
        <v>0</v>
      </c>
      <c r="AE143" s="252">
        <v>0</v>
      </c>
      <c r="AF143" s="252">
        <v>0</v>
      </c>
      <c r="AG143" s="252">
        <v>0</v>
      </c>
      <c r="AH143" s="252">
        <v>0</v>
      </c>
      <c r="AI143" s="252">
        <v>0</v>
      </c>
      <c r="AJ143" s="252">
        <v>0</v>
      </c>
      <c r="AK143" s="252">
        <v>0</v>
      </c>
      <c r="AL143" s="252">
        <v>0</v>
      </c>
      <c r="AM143" s="252">
        <v>0</v>
      </c>
      <c r="AN143" s="252">
        <v>0</v>
      </c>
      <c r="AO143" s="252">
        <v>-12504364.920161201</v>
      </c>
      <c r="AP143" s="252">
        <v>-12259731.0201612</v>
      </c>
      <c r="AQ143" s="252">
        <v>-11897304.2701612</v>
      </c>
      <c r="AR143" s="252">
        <v>-11520567.208576599</v>
      </c>
      <c r="AS143" s="252">
        <v>-11202039.208576599</v>
      </c>
      <c r="AT143" s="252">
        <v>-10903122.058576601</v>
      </c>
      <c r="AU143" s="252">
        <v>-10475527.0180718</v>
      </c>
      <c r="AV143" s="252">
        <v>-10204408.2680718</v>
      </c>
      <c r="AW143" s="252">
        <v>-9942788.1680718008</v>
      </c>
      <c r="AX143" s="252">
        <v>-9899296.0798714701</v>
      </c>
      <c r="AY143" s="252">
        <v>-9660160.3298714701</v>
      </c>
      <c r="AZ143" s="252">
        <v>-9425446.8298714701</v>
      </c>
      <c r="BA143" s="252">
        <v>-129894755.380043</v>
      </c>
      <c r="BB143" s="252">
        <v>-9684493.1018757299</v>
      </c>
      <c r="BC143" s="252">
        <v>-9464414.8518757299</v>
      </c>
      <c r="BD143" s="252">
        <v>-9249732.2018757295</v>
      </c>
      <c r="BE143" s="252">
        <v>-8839720.8347643502</v>
      </c>
      <c r="BF143" s="252">
        <v>-8635271.4847643506</v>
      </c>
      <c r="BG143" s="252">
        <v>-8437038.1347643491</v>
      </c>
      <c r="BH143" s="252">
        <v>-8054934.0310591599</v>
      </c>
      <c r="BI143" s="252">
        <v>-7865787.3810591698</v>
      </c>
      <c r="BJ143" s="252">
        <v>-7679589.1310591698</v>
      </c>
      <c r="BK143" s="252">
        <v>-7777440.4890047703</v>
      </c>
      <c r="BL143" s="252">
        <v>-7601748.1890047695</v>
      </c>
      <c r="BM143" s="252">
        <v>-7426175.5890047699</v>
      </c>
      <c r="BN143" s="252">
        <v>-100716345.420112</v>
      </c>
      <c r="BO143" s="252">
        <v>-7526419.9068880202</v>
      </c>
      <c r="BP143" s="252">
        <v>-7360426.1068880204</v>
      </c>
      <c r="BQ143" s="252">
        <v>-7196779.7568880199</v>
      </c>
      <c r="BR143" s="252">
        <v>-6861343.8037650902</v>
      </c>
      <c r="BS143" s="252">
        <v>-6702543.2037650896</v>
      </c>
      <c r="BT143" s="252">
        <v>-6547160.0037650904</v>
      </c>
      <c r="BU143" s="252">
        <v>-6243569.03839528</v>
      </c>
      <c r="BV143" s="252">
        <v>-6093062.03839528</v>
      </c>
      <c r="BW143" s="252">
        <v>-5943965.53839528</v>
      </c>
      <c r="BX143" s="252">
        <v>-6028432.4297439801</v>
      </c>
      <c r="BY143" s="252">
        <v>-5885864.1297439802</v>
      </c>
      <c r="BZ143" s="252">
        <v>-5742796.0297439797</v>
      </c>
      <c r="CA143" s="252">
        <v>-78132361.986377105</v>
      </c>
      <c r="CB143" s="252">
        <v>-5754823.2975181798</v>
      </c>
      <c r="CC143" s="252">
        <v>-5616173.9475181801</v>
      </c>
      <c r="CD143" s="252">
        <v>-5478873.1475181803</v>
      </c>
      <c r="CE143" s="252">
        <v>-5209047.0095816599</v>
      </c>
      <c r="CF143" s="252">
        <v>-5074701.6095816595</v>
      </c>
      <c r="CG143" s="252">
        <v>-4942665.5095816599</v>
      </c>
      <c r="CH143" s="252">
        <v>-4703374.23308664</v>
      </c>
      <c r="CI143" s="252">
        <v>-4574548.3330866499</v>
      </c>
      <c r="CJ143" s="252">
        <v>-4446547.0330866398</v>
      </c>
      <c r="CK143" s="252">
        <v>-4506903.7940211901</v>
      </c>
      <c r="CL143" s="252">
        <v>-4383623.9940211903</v>
      </c>
      <c r="CM143" s="252">
        <v>-4259555.2940211901</v>
      </c>
      <c r="CN143" s="252">
        <v>-58950837.202623002</v>
      </c>
      <c r="CO143" s="252">
        <v>-3591115.1611313</v>
      </c>
      <c r="CP143" s="252">
        <v>-3469071.9111313</v>
      </c>
      <c r="CQ143" s="252">
        <v>-3348143.0611313102</v>
      </c>
      <c r="CR143" s="252">
        <v>-3142666.75470467</v>
      </c>
      <c r="CS143" s="252">
        <v>-3023806.75470467</v>
      </c>
      <c r="CT143" s="252">
        <v>-2906683.1047046902</v>
      </c>
      <c r="CU143" s="252">
        <v>-2717365.0211093398</v>
      </c>
      <c r="CV143" s="252">
        <v>-2602610.5211093398</v>
      </c>
      <c r="CW143" s="252">
        <v>-2488400.2711093901</v>
      </c>
      <c r="CX143" s="252">
        <v>-2490120.70087309</v>
      </c>
      <c r="CY143" s="252">
        <v>-2379161.95087309</v>
      </c>
      <c r="CZ143" s="252">
        <v>-2267986.55087309</v>
      </c>
      <c r="DA143" s="252">
        <v>-34427131.763455302</v>
      </c>
    </row>
    <row r="145" spans="1:105">
      <c r="A145" s="245" t="s">
        <v>1746</v>
      </c>
    </row>
    <row r="146" spans="1:105">
      <c r="A146" s="242" t="s">
        <v>1773</v>
      </c>
      <c r="B146" s="236">
        <v>0</v>
      </c>
      <c r="C146" s="236">
        <v>0</v>
      </c>
      <c r="D146" s="236">
        <v>0</v>
      </c>
      <c r="E146" s="236">
        <v>0</v>
      </c>
      <c r="F146" s="236">
        <v>0</v>
      </c>
      <c r="G146" s="236">
        <v>0</v>
      </c>
      <c r="H146" s="236">
        <v>0</v>
      </c>
      <c r="I146" s="236">
        <v>0</v>
      </c>
      <c r="J146" s="236">
        <v>0</v>
      </c>
      <c r="K146" s="236">
        <v>0</v>
      </c>
      <c r="L146" s="236">
        <v>0</v>
      </c>
      <c r="M146" s="236">
        <v>0</v>
      </c>
      <c r="N146" s="236">
        <v>0</v>
      </c>
      <c r="O146" s="236">
        <v>0</v>
      </c>
      <c r="P146" s="236">
        <v>0</v>
      </c>
      <c r="Q146" s="236">
        <v>0</v>
      </c>
      <c r="R146" s="236">
        <v>0</v>
      </c>
      <c r="S146" s="236">
        <v>0</v>
      </c>
      <c r="T146" s="236">
        <v>0</v>
      </c>
      <c r="U146" s="236">
        <v>0</v>
      </c>
      <c r="V146" s="236">
        <v>0</v>
      </c>
      <c r="W146" s="236">
        <v>0</v>
      </c>
      <c r="X146" s="236">
        <v>0</v>
      </c>
      <c r="Y146" s="236">
        <v>0</v>
      </c>
      <c r="Z146" s="236">
        <v>0</v>
      </c>
      <c r="AA146" s="236">
        <v>0</v>
      </c>
      <c r="AB146" s="236">
        <v>0</v>
      </c>
      <c r="AC146" s="236">
        <v>0</v>
      </c>
      <c r="AD146" s="236">
        <v>0</v>
      </c>
      <c r="AE146" s="236">
        <v>0</v>
      </c>
      <c r="AF146" s="236">
        <v>0</v>
      </c>
      <c r="AG146" s="236">
        <v>0</v>
      </c>
      <c r="AH146" s="236">
        <v>0</v>
      </c>
      <c r="AI146" s="236">
        <v>0</v>
      </c>
      <c r="AJ146" s="236">
        <v>0</v>
      </c>
      <c r="AK146" s="236">
        <v>0</v>
      </c>
      <c r="AL146" s="236">
        <v>0</v>
      </c>
      <c r="AM146" s="236">
        <v>0</v>
      </c>
      <c r="AN146" s="236">
        <v>0</v>
      </c>
      <c r="AO146" s="236">
        <v>245284.99479970001</v>
      </c>
      <c r="AP146" s="236">
        <v>245284.99479970001</v>
      </c>
      <c r="AQ146" s="236">
        <v>245284.99479970001</v>
      </c>
      <c r="AR146" s="236">
        <v>245284.99479970001</v>
      </c>
      <c r="AS146" s="236">
        <v>245284.99479970001</v>
      </c>
      <c r="AT146" s="236">
        <v>245284.99479970001</v>
      </c>
      <c r="AU146" s="236">
        <v>245284.99479970001</v>
      </c>
      <c r="AV146" s="236">
        <v>245284.99479970001</v>
      </c>
      <c r="AW146" s="236">
        <v>245284.99479970001</v>
      </c>
      <c r="AX146" s="236">
        <v>245284.99479970001</v>
      </c>
      <c r="AY146" s="236">
        <v>245284.99479970001</v>
      </c>
      <c r="AZ146" s="236">
        <v>245284.99479970001</v>
      </c>
      <c r="BA146" s="236">
        <v>2943419.9375963998</v>
      </c>
      <c r="BB146" s="236">
        <v>665647.69870934298</v>
      </c>
      <c r="BC146" s="236">
        <v>665647.69870934298</v>
      </c>
      <c r="BD146" s="236">
        <v>665647.69870934298</v>
      </c>
      <c r="BE146" s="236">
        <v>665647.69870934298</v>
      </c>
      <c r="BF146" s="236">
        <v>665647.69870934298</v>
      </c>
      <c r="BG146" s="236">
        <v>665647.69870934298</v>
      </c>
      <c r="BH146" s="236">
        <v>665647.69870934298</v>
      </c>
      <c r="BI146" s="236">
        <v>665647.69870934298</v>
      </c>
      <c r="BJ146" s="236">
        <v>665647.69870934298</v>
      </c>
      <c r="BK146" s="236">
        <v>665647.69870934298</v>
      </c>
      <c r="BL146" s="236">
        <v>665647.69870934298</v>
      </c>
      <c r="BM146" s="236">
        <v>665647.69870934298</v>
      </c>
      <c r="BN146" s="236">
        <v>7987772.3845121199</v>
      </c>
      <c r="BO146" s="236">
        <v>1014657.2515806101</v>
      </c>
      <c r="BP146" s="236">
        <v>1014657.2515806101</v>
      </c>
      <c r="BQ146" s="236">
        <v>1014657.2515806101</v>
      </c>
      <c r="BR146" s="236">
        <v>1014657.2515806101</v>
      </c>
      <c r="BS146" s="236">
        <v>1014657.2515806101</v>
      </c>
      <c r="BT146" s="236">
        <v>1014657.2515806101</v>
      </c>
      <c r="BU146" s="236">
        <v>1014657.2515806101</v>
      </c>
      <c r="BV146" s="236">
        <v>1014657.2515806101</v>
      </c>
      <c r="BW146" s="236">
        <v>1014657.2515806101</v>
      </c>
      <c r="BX146" s="236">
        <v>1014657.2515806101</v>
      </c>
      <c r="BY146" s="236">
        <v>1014657.2515806101</v>
      </c>
      <c r="BZ146" s="236">
        <v>1014657.2515806101</v>
      </c>
      <c r="CA146" s="236">
        <v>12175887.018967399</v>
      </c>
      <c r="CB146" s="236">
        <v>1361855.59358208</v>
      </c>
      <c r="CC146" s="236">
        <v>1361855.59358208</v>
      </c>
      <c r="CD146" s="236">
        <v>1361855.59358208</v>
      </c>
      <c r="CE146" s="236">
        <v>1361855.59358208</v>
      </c>
      <c r="CF146" s="236">
        <v>1361855.59358208</v>
      </c>
      <c r="CG146" s="236">
        <v>1361855.59358208</v>
      </c>
      <c r="CH146" s="236">
        <v>1361855.59358208</v>
      </c>
      <c r="CI146" s="236">
        <v>1361855.59358208</v>
      </c>
      <c r="CJ146" s="236">
        <v>1361855.59358208</v>
      </c>
      <c r="CK146" s="236">
        <v>1361855.59358208</v>
      </c>
      <c r="CL146" s="236">
        <v>1361855.59358208</v>
      </c>
      <c r="CM146" s="236">
        <v>1361855.59358208</v>
      </c>
      <c r="CN146" s="236">
        <v>16342267.122984899</v>
      </c>
      <c r="CO146" s="236">
        <v>1805393.4271559401</v>
      </c>
      <c r="CP146" s="236">
        <v>1805393.4271559401</v>
      </c>
      <c r="CQ146" s="236">
        <v>1805393.4271559401</v>
      </c>
      <c r="CR146" s="236">
        <v>1805393.4271559401</v>
      </c>
      <c r="CS146" s="236">
        <v>1805393.4271559401</v>
      </c>
      <c r="CT146" s="236">
        <v>1805393.4271559401</v>
      </c>
      <c r="CU146" s="236">
        <v>1805393.4271559401</v>
      </c>
      <c r="CV146" s="236">
        <v>1805393.4271559401</v>
      </c>
      <c r="CW146" s="236">
        <v>1805393.4271559401</v>
      </c>
      <c r="CX146" s="236">
        <v>1805393.4271559401</v>
      </c>
      <c r="CY146" s="236">
        <v>1805393.4271559401</v>
      </c>
      <c r="CZ146" s="236">
        <v>1805393.4271559401</v>
      </c>
      <c r="DA146" s="236">
        <v>21664721.125871301</v>
      </c>
    </row>
    <row r="147" spans="1:105">
      <c r="A147" s="242" t="s">
        <v>1774</v>
      </c>
      <c r="B147" s="236">
        <v>0</v>
      </c>
      <c r="C147" s="236">
        <v>0</v>
      </c>
      <c r="D147" s="236">
        <v>0</v>
      </c>
      <c r="E147" s="236">
        <v>0</v>
      </c>
      <c r="F147" s="236">
        <v>0</v>
      </c>
      <c r="G147" s="236">
        <v>0</v>
      </c>
      <c r="H147" s="236">
        <v>0</v>
      </c>
      <c r="I147" s="236">
        <v>0</v>
      </c>
      <c r="J147" s="236">
        <v>0</v>
      </c>
      <c r="K147" s="236">
        <v>0</v>
      </c>
      <c r="L147" s="236">
        <v>0</v>
      </c>
      <c r="M147" s="236">
        <v>0</v>
      </c>
      <c r="N147" s="236">
        <v>0</v>
      </c>
      <c r="O147" s="236">
        <v>0</v>
      </c>
      <c r="P147" s="236">
        <v>0</v>
      </c>
      <c r="Q147" s="236">
        <v>0</v>
      </c>
      <c r="R147" s="236">
        <v>0</v>
      </c>
      <c r="S147" s="236">
        <v>0</v>
      </c>
      <c r="T147" s="236">
        <v>0</v>
      </c>
      <c r="U147" s="236">
        <v>0</v>
      </c>
      <c r="V147" s="236">
        <v>0</v>
      </c>
      <c r="W147" s="236">
        <v>0</v>
      </c>
      <c r="X147" s="236">
        <v>0</v>
      </c>
      <c r="Y147" s="236">
        <v>0</v>
      </c>
      <c r="Z147" s="236">
        <v>0</v>
      </c>
      <c r="AA147" s="236">
        <v>0</v>
      </c>
      <c r="AB147" s="236">
        <v>0</v>
      </c>
      <c r="AC147" s="236">
        <v>0</v>
      </c>
      <c r="AD147" s="236">
        <v>0</v>
      </c>
      <c r="AE147" s="236">
        <v>0</v>
      </c>
      <c r="AF147" s="236">
        <v>0</v>
      </c>
      <c r="AG147" s="236">
        <v>0</v>
      </c>
      <c r="AH147" s="236">
        <v>0</v>
      </c>
      <c r="AI147" s="236">
        <v>0</v>
      </c>
      <c r="AJ147" s="236">
        <v>0</v>
      </c>
      <c r="AK147" s="236">
        <v>0</v>
      </c>
      <c r="AL147" s="236">
        <v>0</v>
      </c>
      <c r="AM147" s="236">
        <v>0</v>
      </c>
      <c r="AN147" s="236">
        <v>0</v>
      </c>
      <c r="AO147" s="236">
        <v>0</v>
      </c>
      <c r="AP147" s="236">
        <v>0</v>
      </c>
      <c r="AQ147" s="236">
        <v>0</v>
      </c>
      <c r="AR147" s="236">
        <v>0</v>
      </c>
      <c r="AS147" s="236">
        <v>0</v>
      </c>
      <c r="AT147" s="236">
        <v>0</v>
      </c>
      <c r="AU147" s="236">
        <v>0</v>
      </c>
      <c r="AV147" s="236">
        <v>0</v>
      </c>
      <c r="AW147" s="236">
        <v>0</v>
      </c>
      <c r="AX147" s="236">
        <v>0</v>
      </c>
      <c r="AY147" s="236">
        <v>0</v>
      </c>
      <c r="AZ147" s="236">
        <v>0</v>
      </c>
      <c r="BA147" s="236">
        <v>0</v>
      </c>
      <c r="BB147" s="236">
        <v>0</v>
      </c>
      <c r="BC147" s="236">
        <v>0</v>
      </c>
      <c r="BD147" s="236">
        <v>0</v>
      </c>
      <c r="BE147" s="236">
        <v>0</v>
      </c>
      <c r="BF147" s="236">
        <v>0</v>
      </c>
      <c r="BG147" s="236">
        <v>0</v>
      </c>
      <c r="BH147" s="236">
        <v>0</v>
      </c>
      <c r="BI147" s="236">
        <v>0</v>
      </c>
      <c r="BJ147" s="236">
        <v>0</v>
      </c>
      <c r="BK147" s="236">
        <v>0</v>
      </c>
      <c r="BL147" s="236">
        <v>0</v>
      </c>
      <c r="BM147" s="236">
        <v>0</v>
      </c>
      <c r="BN147" s="236">
        <v>0</v>
      </c>
      <c r="BO147" s="236">
        <v>0</v>
      </c>
      <c r="BP147" s="236">
        <v>0</v>
      </c>
      <c r="BQ147" s="236">
        <v>0</v>
      </c>
      <c r="BR147" s="236">
        <v>0</v>
      </c>
      <c r="BS147" s="236">
        <v>0</v>
      </c>
      <c r="BT147" s="236">
        <v>0</v>
      </c>
      <c r="BU147" s="236">
        <v>0</v>
      </c>
      <c r="BV147" s="236">
        <v>0</v>
      </c>
      <c r="BW147" s="236">
        <v>0</v>
      </c>
      <c r="BX147" s="236">
        <v>0</v>
      </c>
      <c r="BY147" s="236">
        <v>0</v>
      </c>
      <c r="BZ147" s="236">
        <v>0</v>
      </c>
      <c r="CA147" s="236">
        <v>0</v>
      </c>
      <c r="CB147" s="236">
        <v>0</v>
      </c>
      <c r="CC147" s="236">
        <v>0</v>
      </c>
      <c r="CD147" s="236">
        <v>0</v>
      </c>
      <c r="CE147" s="236">
        <v>0</v>
      </c>
      <c r="CF147" s="236">
        <v>0</v>
      </c>
      <c r="CG147" s="236">
        <v>0</v>
      </c>
      <c r="CH147" s="236">
        <v>0</v>
      </c>
      <c r="CI147" s="236">
        <v>0</v>
      </c>
      <c r="CJ147" s="236">
        <v>0</v>
      </c>
      <c r="CK147" s="236">
        <v>0</v>
      </c>
      <c r="CL147" s="236">
        <v>0</v>
      </c>
      <c r="CM147" s="236">
        <v>0</v>
      </c>
      <c r="CN147" s="236">
        <v>0</v>
      </c>
      <c r="CO147" s="236">
        <v>0</v>
      </c>
      <c r="CP147" s="236">
        <v>0</v>
      </c>
      <c r="CQ147" s="236">
        <v>0</v>
      </c>
      <c r="CR147" s="236">
        <v>0</v>
      </c>
      <c r="CS147" s="236">
        <v>0</v>
      </c>
      <c r="CT147" s="236">
        <v>0</v>
      </c>
      <c r="CU147" s="236">
        <v>0</v>
      </c>
      <c r="CV147" s="236">
        <v>0</v>
      </c>
      <c r="CW147" s="236">
        <v>0</v>
      </c>
      <c r="CX147" s="236">
        <v>0</v>
      </c>
      <c r="CY147" s="236">
        <v>0</v>
      </c>
      <c r="CZ147" s="236">
        <v>0</v>
      </c>
      <c r="DA147" s="236">
        <v>0</v>
      </c>
    </row>
    <row r="148" spans="1:105">
      <c r="A148" s="242" t="s">
        <v>1775</v>
      </c>
      <c r="B148" s="236">
        <v>0</v>
      </c>
      <c r="C148" s="236">
        <v>0</v>
      </c>
      <c r="D148" s="236">
        <v>0</v>
      </c>
      <c r="E148" s="236">
        <v>0</v>
      </c>
      <c r="F148" s="236">
        <v>0</v>
      </c>
      <c r="G148" s="236">
        <v>0</v>
      </c>
      <c r="H148" s="236">
        <v>0</v>
      </c>
      <c r="I148" s="236">
        <v>0</v>
      </c>
      <c r="J148" s="236">
        <v>0</v>
      </c>
      <c r="K148" s="236">
        <v>0</v>
      </c>
      <c r="L148" s="236">
        <v>0</v>
      </c>
      <c r="M148" s="236">
        <v>0</v>
      </c>
      <c r="N148" s="236">
        <v>0</v>
      </c>
      <c r="O148" s="236">
        <v>0</v>
      </c>
      <c r="P148" s="236">
        <v>0</v>
      </c>
      <c r="Q148" s="236">
        <v>0</v>
      </c>
      <c r="R148" s="236">
        <v>0</v>
      </c>
      <c r="S148" s="236">
        <v>0</v>
      </c>
      <c r="T148" s="236">
        <v>0</v>
      </c>
      <c r="U148" s="236">
        <v>0</v>
      </c>
      <c r="V148" s="236">
        <v>0</v>
      </c>
      <c r="W148" s="236">
        <v>0</v>
      </c>
      <c r="X148" s="236">
        <v>0</v>
      </c>
      <c r="Y148" s="236">
        <v>0</v>
      </c>
      <c r="Z148" s="236">
        <v>0</v>
      </c>
      <c r="AA148" s="236">
        <v>0</v>
      </c>
      <c r="AB148" s="236">
        <v>0</v>
      </c>
      <c r="AC148" s="236">
        <v>0</v>
      </c>
      <c r="AD148" s="236">
        <v>0</v>
      </c>
      <c r="AE148" s="236">
        <v>0</v>
      </c>
      <c r="AF148" s="236">
        <v>0</v>
      </c>
      <c r="AG148" s="236">
        <v>0</v>
      </c>
      <c r="AH148" s="236">
        <v>0</v>
      </c>
      <c r="AI148" s="236">
        <v>0</v>
      </c>
      <c r="AJ148" s="236">
        <v>0</v>
      </c>
      <c r="AK148" s="236">
        <v>0</v>
      </c>
      <c r="AL148" s="236">
        <v>0</v>
      </c>
      <c r="AM148" s="236">
        <v>0</v>
      </c>
      <c r="AN148" s="236">
        <v>0</v>
      </c>
      <c r="AO148" s="236">
        <v>1716960.62438541</v>
      </c>
      <c r="AP148" s="236">
        <v>1716960.62438541</v>
      </c>
      <c r="AQ148" s="236">
        <v>1716960.62438541</v>
      </c>
      <c r="AR148" s="236">
        <v>1716960.62438541</v>
      </c>
      <c r="AS148" s="236">
        <v>1716960.62438541</v>
      </c>
      <c r="AT148" s="236">
        <v>1716960.62438541</v>
      </c>
      <c r="AU148" s="236">
        <v>1716960.62438541</v>
      </c>
      <c r="AV148" s="236">
        <v>1716960.62438541</v>
      </c>
      <c r="AW148" s="236">
        <v>1716960.62438541</v>
      </c>
      <c r="AX148" s="236">
        <v>1716960.62438541</v>
      </c>
      <c r="AY148" s="236">
        <v>1716960.62438541</v>
      </c>
      <c r="AZ148" s="236">
        <v>1716960.62438541</v>
      </c>
      <c r="BA148" s="236">
        <v>20603527.492624901</v>
      </c>
      <c r="BB148" s="236">
        <v>1716113.97030208</v>
      </c>
      <c r="BC148" s="236">
        <v>1716113.97030208</v>
      </c>
      <c r="BD148" s="236">
        <v>1716113.97030208</v>
      </c>
      <c r="BE148" s="236">
        <v>1716113.97030208</v>
      </c>
      <c r="BF148" s="236">
        <v>1716113.97030208</v>
      </c>
      <c r="BG148" s="236">
        <v>1716113.97030208</v>
      </c>
      <c r="BH148" s="236">
        <v>1716113.97030208</v>
      </c>
      <c r="BI148" s="236">
        <v>1716113.97030208</v>
      </c>
      <c r="BJ148" s="236">
        <v>1716113.97030208</v>
      </c>
      <c r="BK148" s="236">
        <v>1716113.97030208</v>
      </c>
      <c r="BL148" s="236">
        <v>1716113.97030208</v>
      </c>
      <c r="BM148" s="236">
        <v>1716113.97030208</v>
      </c>
      <c r="BN148" s="236">
        <v>20593367.643624999</v>
      </c>
      <c r="BO148" s="236">
        <v>1372206.76576666</v>
      </c>
      <c r="BP148" s="236">
        <v>1372206.76576666</v>
      </c>
      <c r="BQ148" s="236">
        <v>1372206.76576666</v>
      </c>
      <c r="BR148" s="236">
        <v>1372206.76576666</v>
      </c>
      <c r="BS148" s="236">
        <v>1372206.76576666</v>
      </c>
      <c r="BT148" s="236">
        <v>1372206.76576666</v>
      </c>
      <c r="BU148" s="236">
        <v>1372206.76576666</v>
      </c>
      <c r="BV148" s="236">
        <v>1372206.76576666</v>
      </c>
      <c r="BW148" s="236">
        <v>1372206.76576666</v>
      </c>
      <c r="BX148" s="236">
        <v>1372206.76576666</v>
      </c>
      <c r="BY148" s="236">
        <v>1372206.76576666</v>
      </c>
      <c r="BZ148" s="236">
        <v>1372206.76576666</v>
      </c>
      <c r="CA148" s="236">
        <v>16466481.1891999</v>
      </c>
      <c r="CB148" s="236">
        <v>1029155.0743250001</v>
      </c>
      <c r="CC148" s="236">
        <v>1029155.0743250001</v>
      </c>
      <c r="CD148" s="236">
        <v>1029155.0743250001</v>
      </c>
      <c r="CE148" s="236">
        <v>1029155.0743250001</v>
      </c>
      <c r="CF148" s="236">
        <v>1029155.0743250001</v>
      </c>
      <c r="CG148" s="236">
        <v>1029155.0743250001</v>
      </c>
      <c r="CH148" s="236">
        <v>1029155.0743250001</v>
      </c>
      <c r="CI148" s="236">
        <v>1029155.0743250001</v>
      </c>
      <c r="CJ148" s="236">
        <v>1029155.0743250001</v>
      </c>
      <c r="CK148" s="236">
        <v>1029155.0743250001</v>
      </c>
      <c r="CL148" s="236">
        <v>1029155.0743250001</v>
      </c>
      <c r="CM148" s="236">
        <v>1029155.0743250001</v>
      </c>
      <c r="CN148" s="236">
        <v>12349860.891899999</v>
      </c>
      <c r="CO148" s="236">
        <v>0</v>
      </c>
      <c r="CP148" s="236">
        <v>0</v>
      </c>
      <c r="CQ148" s="236">
        <v>0</v>
      </c>
      <c r="CR148" s="236">
        <v>0</v>
      </c>
      <c r="CS148" s="236">
        <v>0</v>
      </c>
      <c r="CT148" s="236">
        <v>0</v>
      </c>
      <c r="CU148" s="236">
        <v>0</v>
      </c>
      <c r="CV148" s="236">
        <v>0</v>
      </c>
      <c r="CW148" s="236">
        <v>0</v>
      </c>
      <c r="CX148" s="236">
        <v>0</v>
      </c>
      <c r="CY148" s="236">
        <v>0</v>
      </c>
      <c r="CZ148" s="236">
        <v>0</v>
      </c>
      <c r="DA148" s="236">
        <v>0</v>
      </c>
    </row>
    <row r="149" spans="1:105">
      <c r="A149" s="242" t="s">
        <v>1776</v>
      </c>
      <c r="B149" s="236">
        <v>0</v>
      </c>
      <c r="C149" s="236">
        <v>0</v>
      </c>
      <c r="D149" s="236">
        <v>0</v>
      </c>
      <c r="E149" s="236">
        <v>0</v>
      </c>
      <c r="F149" s="236">
        <v>0</v>
      </c>
      <c r="G149" s="236">
        <v>0</v>
      </c>
      <c r="H149" s="236">
        <v>0</v>
      </c>
      <c r="I149" s="236">
        <v>0</v>
      </c>
      <c r="J149" s="236">
        <v>0</v>
      </c>
      <c r="K149" s="236">
        <v>0</v>
      </c>
      <c r="L149" s="236">
        <v>0</v>
      </c>
      <c r="M149" s="236">
        <v>0</v>
      </c>
      <c r="N149" s="236">
        <v>0</v>
      </c>
      <c r="O149" s="236">
        <v>0</v>
      </c>
      <c r="P149" s="236">
        <v>0</v>
      </c>
      <c r="Q149" s="236">
        <v>0</v>
      </c>
      <c r="R149" s="236">
        <v>0</v>
      </c>
      <c r="S149" s="236">
        <v>0</v>
      </c>
      <c r="T149" s="236">
        <v>0</v>
      </c>
      <c r="U149" s="236">
        <v>0</v>
      </c>
      <c r="V149" s="236">
        <v>0</v>
      </c>
      <c r="W149" s="236">
        <v>0</v>
      </c>
      <c r="X149" s="236">
        <v>0</v>
      </c>
      <c r="Y149" s="236">
        <v>0</v>
      </c>
      <c r="Z149" s="236">
        <v>0</v>
      </c>
      <c r="AA149" s="236">
        <v>0</v>
      </c>
      <c r="AB149" s="236">
        <v>0</v>
      </c>
      <c r="AC149" s="236">
        <v>0</v>
      </c>
      <c r="AD149" s="236">
        <v>0</v>
      </c>
      <c r="AE149" s="236">
        <v>0</v>
      </c>
      <c r="AF149" s="236">
        <v>0</v>
      </c>
      <c r="AG149" s="236">
        <v>0</v>
      </c>
      <c r="AH149" s="236">
        <v>0</v>
      </c>
      <c r="AI149" s="236">
        <v>0</v>
      </c>
      <c r="AJ149" s="236">
        <v>0</v>
      </c>
      <c r="AK149" s="236">
        <v>0</v>
      </c>
      <c r="AL149" s="236">
        <v>0</v>
      </c>
      <c r="AM149" s="236">
        <v>0</v>
      </c>
      <c r="AN149" s="236">
        <v>0</v>
      </c>
      <c r="AO149" s="236">
        <v>0</v>
      </c>
      <c r="AP149" s="236">
        <v>0</v>
      </c>
      <c r="AQ149" s="236">
        <v>0</v>
      </c>
      <c r="AR149" s="236">
        <v>0</v>
      </c>
      <c r="AS149" s="236">
        <v>0</v>
      </c>
      <c r="AT149" s="236">
        <v>0</v>
      </c>
      <c r="AU149" s="236">
        <v>0</v>
      </c>
      <c r="AV149" s="236">
        <v>0</v>
      </c>
      <c r="AW149" s="236">
        <v>0</v>
      </c>
      <c r="AX149" s="236">
        <v>0</v>
      </c>
      <c r="AY149" s="236">
        <v>0</v>
      </c>
      <c r="AZ149" s="236">
        <v>0</v>
      </c>
      <c r="BA149" s="236">
        <v>0</v>
      </c>
      <c r="BB149" s="236">
        <v>0</v>
      </c>
      <c r="BC149" s="236">
        <v>0</v>
      </c>
      <c r="BD149" s="236">
        <v>0</v>
      </c>
      <c r="BE149" s="236">
        <v>0</v>
      </c>
      <c r="BF149" s="236">
        <v>0</v>
      </c>
      <c r="BG149" s="236">
        <v>0</v>
      </c>
      <c r="BH149" s="236">
        <v>0</v>
      </c>
      <c r="BI149" s="236">
        <v>0</v>
      </c>
      <c r="BJ149" s="236">
        <v>0</v>
      </c>
      <c r="BK149" s="236">
        <v>0</v>
      </c>
      <c r="BL149" s="236">
        <v>0</v>
      </c>
      <c r="BM149" s="236">
        <v>0</v>
      </c>
      <c r="BN149" s="236">
        <v>0</v>
      </c>
      <c r="BO149" s="236">
        <v>0</v>
      </c>
      <c r="BP149" s="236">
        <v>0</v>
      </c>
      <c r="BQ149" s="236">
        <v>0</v>
      </c>
      <c r="BR149" s="236">
        <v>0</v>
      </c>
      <c r="BS149" s="236">
        <v>0</v>
      </c>
      <c r="BT149" s="236">
        <v>0</v>
      </c>
      <c r="BU149" s="236">
        <v>0</v>
      </c>
      <c r="BV149" s="236">
        <v>0</v>
      </c>
      <c r="BW149" s="236">
        <v>0</v>
      </c>
      <c r="BX149" s="236">
        <v>0</v>
      </c>
      <c r="BY149" s="236">
        <v>0</v>
      </c>
      <c r="BZ149" s="236">
        <v>0</v>
      </c>
      <c r="CA149" s="236">
        <v>0</v>
      </c>
      <c r="CB149" s="236">
        <v>0</v>
      </c>
      <c r="CC149" s="236">
        <v>0</v>
      </c>
      <c r="CD149" s="236">
        <v>0</v>
      </c>
      <c r="CE149" s="236">
        <v>0</v>
      </c>
      <c r="CF149" s="236">
        <v>0</v>
      </c>
      <c r="CG149" s="236">
        <v>0</v>
      </c>
      <c r="CH149" s="236">
        <v>0</v>
      </c>
      <c r="CI149" s="236">
        <v>0</v>
      </c>
      <c r="CJ149" s="236">
        <v>0</v>
      </c>
      <c r="CK149" s="236">
        <v>0</v>
      </c>
      <c r="CL149" s="236">
        <v>0</v>
      </c>
      <c r="CM149" s="236">
        <v>0</v>
      </c>
      <c r="CN149" s="236">
        <v>0</v>
      </c>
      <c r="CO149" s="236">
        <v>0</v>
      </c>
      <c r="CP149" s="236">
        <v>0</v>
      </c>
      <c r="CQ149" s="236">
        <v>0</v>
      </c>
      <c r="CR149" s="236">
        <v>0</v>
      </c>
      <c r="CS149" s="236">
        <v>0</v>
      </c>
      <c r="CT149" s="236">
        <v>0</v>
      </c>
      <c r="CU149" s="236">
        <v>0</v>
      </c>
      <c r="CV149" s="236">
        <v>0</v>
      </c>
      <c r="CW149" s="236">
        <v>0</v>
      </c>
      <c r="CX149" s="236">
        <v>0</v>
      </c>
      <c r="CY149" s="236">
        <v>0</v>
      </c>
      <c r="CZ149" s="236">
        <v>0</v>
      </c>
      <c r="DA149" s="236">
        <v>0</v>
      </c>
    </row>
    <row r="150" spans="1:105">
      <c r="A150" s="242" t="s">
        <v>1777</v>
      </c>
      <c r="B150" s="236">
        <v>0</v>
      </c>
      <c r="C150" s="236">
        <v>0</v>
      </c>
      <c r="D150" s="236">
        <v>0</v>
      </c>
      <c r="E150" s="236">
        <v>0</v>
      </c>
      <c r="F150" s="236">
        <v>0</v>
      </c>
      <c r="G150" s="236">
        <v>0</v>
      </c>
      <c r="H150" s="236">
        <v>0</v>
      </c>
      <c r="I150" s="236">
        <v>0</v>
      </c>
      <c r="J150" s="236">
        <v>0</v>
      </c>
      <c r="K150" s="236">
        <v>0</v>
      </c>
      <c r="L150" s="236">
        <v>0</v>
      </c>
      <c r="M150" s="236">
        <v>0</v>
      </c>
      <c r="N150" s="236">
        <v>0</v>
      </c>
      <c r="O150" s="236">
        <v>0</v>
      </c>
      <c r="P150" s="236">
        <v>0</v>
      </c>
      <c r="Q150" s="236">
        <v>0</v>
      </c>
      <c r="R150" s="236">
        <v>0</v>
      </c>
      <c r="S150" s="236">
        <v>0</v>
      </c>
      <c r="T150" s="236">
        <v>0</v>
      </c>
      <c r="U150" s="236">
        <v>0</v>
      </c>
      <c r="V150" s="236">
        <v>0</v>
      </c>
      <c r="W150" s="236">
        <v>0</v>
      </c>
      <c r="X150" s="236">
        <v>0</v>
      </c>
      <c r="Y150" s="236">
        <v>0</v>
      </c>
      <c r="Z150" s="236">
        <v>0</v>
      </c>
      <c r="AA150" s="236">
        <v>0</v>
      </c>
      <c r="AB150" s="236">
        <v>0</v>
      </c>
      <c r="AC150" s="236">
        <v>0</v>
      </c>
      <c r="AD150" s="236">
        <v>0</v>
      </c>
      <c r="AE150" s="236">
        <v>0</v>
      </c>
      <c r="AF150" s="236">
        <v>0</v>
      </c>
      <c r="AG150" s="236">
        <v>0</v>
      </c>
      <c r="AH150" s="236">
        <v>0</v>
      </c>
      <c r="AI150" s="236">
        <v>0</v>
      </c>
      <c r="AJ150" s="236">
        <v>0</v>
      </c>
      <c r="AK150" s="236">
        <v>0</v>
      </c>
      <c r="AL150" s="236">
        <v>0</v>
      </c>
      <c r="AM150" s="236">
        <v>0</v>
      </c>
      <c r="AN150" s="236">
        <v>0</v>
      </c>
      <c r="AO150" s="236">
        <v>0</v>
      </c>
      <c r="AP150" s="236">
        <v>-140738.304</v>
      </c>
      <c r="AQ150" s="236">
        <v>-393866.62699999998</v>
      </c>
      <c r="AR150" s="236">
        <v>-623336.88899999997</v>
      </c>
      <c r="AS150" s="236">
        <v>-838121.57799999998</v>
      </c>
      <c r="AT150" s="236">
        <v>-1035771.947</v>
      </c>
      <c r="AU150" s="236">
        <v>-1221718.7990000001</v>
      </c>
      <c r="AV150" s="236">
        <v>-1395604.5109999999</v>
      </c>
      <c r="AW150" s="236">
        <v>-1561653.7720000001</v>
      </c>
      <c r="AX150" s="236">
        <v>-1719201.0149999999</v>
      </c>
      <c r="AY150" s="236">
        <v>-1866116.952</v>
      </c>
      <c r="AZ150" s="236">
        <v>-2009820.862</v>
      </c>
      <c r="BA150" s="236">
        <v>-12805951.255999999</v>
      </c>
      <c r="BB150" s="236">
        <v>-2144677.304</v>
      </c>
      <c r="BC150" s="236">
        <v>-2275331.7579999999</v>
      </c>
      <c r="BD150" s="236">
        <v>-2401756.9169999999</v>
      </c>
      <c r="BE150" s="236">
        <v>-2521911.3360000001</v>
      </c>
      <c r="BF150" s="236">
        <v>-2640307.9079999998</v>
      </c>
      <c r="BG150" s="236">
        <v>-2753616.4950000001</v>
      </c>
      <c r="BH150" s="236">
        <v>-2863341.2850000001</v>
      </c>
      <c r="BI150" s="236">
        <v>-2969547.7489999998</v>
      </c>
      <c r="BJ150" s="236">
        <v>-3073677.236</v>
      </c>
      <c r="BK150" s="236">
        <v>-3174588.1159999999</v>
      </c>
      <c r="BL150" s="236">
        <v>-3270151.7590000001</v>
      </c>
      <c r="BM150" s="236">
        <v>-3366243.4470000002</v>
      </c>
      <c r="BN150" s="236">
        <v>-33455151.309999999</v>
      </c>
      <c r="BO150" s="236">
        <v>-3457791.3160000001</v>
      </c>
      <c r="BP150" s="236">
        <v>-3548146.2310000001</v>
      </c>
      <c r="BQ150" s="236">
        <v>-3636868.3190000001</v>
      </c>
      <c r="BR150" s="236">
        <v>-3722346.7960000001</v>
      </c>
      <c r="BS150" s="236">
        <v>-3807617.6740000001</v>
      </c>
      <c r="BT150" s="236">
        <v>-3890209.8339999998</v>
      </c>
      <c r="BU150" s="236">
        <v>-3971013.8790000002</v>
      </c>
      <c r="BV150" s="236">
        <v>-4050055.8</v>
      </c>
      <c r="BW150" s="236">
        <v>-4128277.5240000002</v>
      </c>
      <c r="BX150" s="236">
        <v>-4204751.5999999996</v>
      </c>
      <c r="BY150" s="236">
        <v>-4277803.7470000004</v>
      </c>
      <c r="BZ150" s="236">
        <v>-4351803.7429999998</v>
      </c>
      <c r="CA150" s="236">
        <v>-47046686.463</v>
      </c>
      <c r="CB150" s="236">
        <v>-4422839.12</v>
      </c>
      <c r="CC150" s="236">
        <v>-4493435.9400000004</v>
      </c>
      <c r="CD150" s="236">
        <v>-4563217.1689999998</v>
      </c>
      <c r="CE150" s="236">
        <v>-4630876.6770000001</v>
      </c>
      <c r="CF150" s="236">
        <v>-4698758.5889999997</v>
      </c>
      <c r="CG150" s="236">
        <v>-4764898.4460000005</v>
      </c>
      <c r="CH150" s="236">
        <v>-4829922.0060000001</v>
      </c>
      <c r="CI150" s="236">
        <v>-4893880.5930000003</v>
      </c>
      <c r="CJ150" s="236">
        <v>-4957475.9639999997</v>
      </c>
      <c r="CK150" s="236">
        <v>-5019937.6009999998</v>
      </c>
      <c r="CL150" s="236">
        <v>-5079888.3099999996</v>
      </c>
      <c r="CM150" s="236">
        <v>-5140976.7010000004</v>
      </c>
      <c r="CN150" s="236">
        <v>-57496107.115999997</v>
      </c>
      <c r="CO150" s="236">
        <v>-5199923.96</v>
      </c>
      <c r="CP150" s="236">
        <v>-5258757.3849999998</v>
      </c>
      <c r="CQ150" s="236">
        <v>-5316928.2039999999</v>
      </c>
      <c r="CR150" s="236">
        <v>-5373872.182</v>
      </c>
      <c r="CS150" s="236">
        <v>-5430851.6919999998</v>
      </c>
      <c r="CT150" s="236">
        <v>-5486567.5130000003</v>
      </c>
      <c r="CU150" s="236">
        <v>-5541761.54</v>
      </c>
      <c r="CV150" s="236">
        <v>-5595973.8310000002</v>
      </c>
      <c r="CW150" s="236">
        <v>-5650032.1500000004</v>
      </c>
      <c r="CX150" s="236">
        <v>-5703414.0449999999</v>
      </c>
      <c r="CY150" s="236">
        <v>-5755111.1310000001</v>
      </c>
      <c r="CZ150" s="236">
        <v>-5807357.318</v>
      </c>
      <c r="DA150" s="236">
        <v>-66120550.950999998</v>
      </c>
    </row>
    <row r="151" spans="1:105">
      <c r="A151" s="242" t="s">
        <v>1778</v>
      </c>
      <c r="B151" s="236">
        <v>0</v>
      </c>
      <c r="C151" s="236">
        <v>0</v>
      </c>
      <c r="D151" s="236">
        <v>0</v>
      </c>
      <c r="E151" s="236">
        <v>0</v>
      </c>
      <c r="F151" s="236">
        <v>0</v>
      </c>
      <c r="G151" s="236">
        <v>0</v>
      </c>
      <c r="H151" s="236">
        <v>0</v>
      </c>
      <c r="I151" s="236">
        <v>0</v>
      </c>
      <c r="J151" s="236">
        <v>0</v>
      </c>
      <c r="K151" s="236">
        <v>0</v>
      </c>
      <c r="L151" s="236">
        <v>0</v>
      </c>
      <c r="M151" s="236">
        <v>0</v>
      </c>
      <c r="N151" s="236">
        <v>0</v>
      </c>
      <c r="O151" s="236">
        <v>0</v>
      </c>
      <c r="P151" s="236">
        <v>0</v>
      </c>
      <c r="Q151" s="236">
        <v>0</v>
      </c>
      <c r="R151" s="236">
        <v>0</v>
      </c>
      <c r="S151" s="236">
        <v>0</v>
      </c>
      <c r="T151" s="236">
        <v>0</v>
      </c>
      <c r="U151" s="236">
        <v>0</v>
      </c>
      <c r="V151" s="236">
        <v>0</v>
      </c>
      <c r="W151" s="236">
        <v>0</v>
      </c>
      <c r="X151" s="236">
        <v>0</v>
      </c>
      <c r="Y151" s="236">
        <v>0</v>
      </c>
      <c r="Z151" s="236">
        <v>0</v>
      </c>
      <c r="AA151" s="236">
        <v>0</v>
      </c>
      <c r="AB151" s="236">
        <v>0</v>
      </c>
      <c r="AC151" s="236">
        <v>0</v>
      </c>
      <c r="AD151" s="236">
        <v>0</v>
      </c>
      <c r="AE151" s="236">
        <v>0</v>
      </c>
      <c r="AF151" s="236">
        <v>0</v>
      </c>
      <c r="AG151" s="236">
        <v>0</v>
      </c>
      <c r="AH151" s="236">
        <v>0</v>
      </c>
      <c r="AI151" s="236">
        <v>0</v>
      </c>
      <c r="AJ151" s="236">
        <v>0</v>
      </c>
      <c r="AK151" s="236">
        <v>0</v>
      </c>
      <c r="AL151" s="236">
        <v>0</v>
      </c>
      <c r="AM151" s="236">
        <v>0</v>
      </c>
      <c r="AN151" s="236">
        <v>0</v>
      </c>
      <c r="AO151" s="236">
        <v>10281250</v>
      </c>
      <c r="AP151" s="236">
        <v>10281250</v>
      </c>
      <c r="AQ151" s="236">
        <v>10281250</v>
      </c>
      <c r="AR151" s="236">
        <v>10281250</v>
      </c>
      <c r="AS151" s="236">
        <v>10281250</v>
      </c>
      <c r="AT151" s="236">
        <v>10281250</v>
      </c>
      <c r="AU151" s="236">
        <v>10281250</v>
      </c>
      <c r="AV151" s="236">
        <v>10281250</v>
      </c>
      <c r="AW151" s="236">
        <v>10281250</v>
      </c>
      <c r="AX151" s="236">
        <v>10281250</v>
      </c>
      <c r="AY151" s="236">
        <v>10281250</v>
      </c>
      <c r="AZ151" s="236">
        <v>10281250</v>
      </c>
      <c r="BA151" s="236">
        <v>123375000</v>
      </c>
      <c r="BB151" s="236">
        <v>10281250</v>
      </c>
      <c r="BC151" s="236">
        <v>10281250</v>
      </c>
      <c r="BD151" s="236">
        <v>10281250</v>
      </c>
      <c r="BE151" s="236">
        <v>10281250</v>
      </c>
      <c r="BF151" s="236">
        <v>10281250</v>
      </c>
      <c r="BG151" s="236">
        <v>10281250</v>
      </c>
      <c r="BH151" s="236">
        <v>10281250</v>
      </c>
      <c r="BI151" s="236">
        <v>10281250</v>
      </c>
      <c r="BJ151" s="236">
        <v>10281250</v>
      </c>
      <c r="BK151" s="236">
        <v>10281250</v>
      </c>
      <c r="BL151" s="236">
        <v>10281250</v>
      </c>
      <c r="BM151" s="236">
        <v>10281250</v>
      </c>
      <c r="BN151" s="236">
        <v>123375000</v>
      </c>
      <c r="BO151" s="236">
        <v>10281250</v>
      </c>
      <c r="BP151" s="236">
        <v>10281250</v>
      </c>
      <c r="BQ151" s="236">
        <v>10281250</v>
      </c>
      <c r="BR151" s="236">
        <v>10281250</v>
      </c>
      <c r="BS151" s="236">
        <v>10281250</v>
      </c>
      <c r="BT151" s="236">
        <v>10281250</v>
      </c>
      <c r="BU151" s="236">
        <v>10281250</v>
      </c>
      <c r="BV151" s="236">
        <v>10281250</v>
      </c>
      <c r="BW151" s="236">
        <v>10281250</v>
      </c>
      <c r="BX151" s="236">
        <v>10281250</v>
      </c>
      <c r="BY151" s="236">
        <v>10281250</v>
      </c>
      <c r="BZ151" s="236">
        <v>10281250</v>
      </c>
      <c r="CA151" s="236">
        <v>123375000</v>
      </c>
      <c r="CB151" s="236">
        <v>10281250</v>
      </c>
      <c r="CC151" s="236">
        <v>10281250</v>
      </c>
      <c r="CD151" s="236">
        <v>10281250</v>
      </c>
      <c r="CE151" s="236">
        <v>10281250</v>
      </c>
      <c r="CF151" s="236">
        <v>10281250</v>
      </c>
      <c r="CG151" s="236">
        <v>10281250</v>
      </c>
      <c r="CH151" s="236">
        <v>10281250</v>
      </c>
      <c r="CI151" s="236">
        <v>10281250</v>
      </c>
      <c r="CJ151" s="236">
        <v>10281250</v>
      </c>
      <c r="CK151" s="236">
        <v>10281250</v>
      </c>
      <c r="CL151" s="236">
        <v>10281250</v>
      </c>
      <c r="CM151" s="236">
        <v>10281250</v>
      </c>
      <c r="CN151" s="236">
        <v>123375000</v>
      </c>
      <c r="CO151" s="236">
        <v>10281250</v>
      </c>
      <c r="CP151" s="236">
        <v>10281250</v>
      </c>
      <c r="CQ151" s="236">
        <v>10281250</v>
      </c>
      <c r="CR151" s="236">
        <v>10281250</v>
      </c>
      <c r="CS151" s="236">
        <v>10281250</v>
      </c>
      <c r="CT151" s="236">
        <v>10281250</v>
      </c>
      <c r="CU151" s="236">
        <v>10281250</v>
      </c>
      <c r="CV151" s="236">
        <v>10281250</v>
      </c>
      <c r="CW151" s="236">
        <v>10281250</v>
      </c>
      <c r="CX151" s="236">
        <v>10281250</v>
      </c>
      <c r="CY151" s="236">
        <v>10281250</v>
      </c>
      <c r="CZ151" s="236">
        <v>10281250</v>
      </c>
      <c r="DA151" s="236">
        <v>123375000</v>
      </c>
    </row>
    <row r="152" spans="1:105">
      <c r="A152" s="242" t="s">
        <v>1779</v>
      </c>
      <c r="B152" s="236">
        <v>0</v>
      </c>
      <c r="C152" s="236">
        <v>0</v>
      </c>
      <c r="D152" s="236">
        <v>0</v>
      </c>
      <c r="E152" s="236">
        <v>0</v>
      </c>
      <c r="F152" s="236">
        <v>0</v>
      </c>
      <c r="G152" s="236">
        <v>0</v>
      </c>
      <c r="H152" s="236">
        <v>0</v>
      </c>
      <c r="I152" s="236">
        <v>0</v>
      </c>
      <c r="J152" s="236">
        <v>0</v>
      </c>
      <c r="K152" s="236">
        <v>0</v>
      </c>
      <c r="L152" s="236">
        <v>0</v>
      </c>
      <c r="M152" s="236">
        <v>0</v>
      </c>
      <c r="N152" s="236">
        <v>0</v>
      </c>
      <c r="O152" s="236">
        <v>0</v>
      </c>
      <c r="P152" s="236">
        <v>0</v>
      </c>
      <c r="Q152" s="236">
        <v>0</v>
      </c>
      <c r="R152" s="236">
        <v>0</v>
      </c>
      <c r="S152" s="236">
        <v>0</v>
      </c>
      <c r="T152" s="236">
        <v>0</v>
      </c>
      <c r="U152" s="236">
        <v>0</v>
      </c>
      <c r="V152" s="236">
        <v>0</v>
      </c>
      <c r="W152" s="236">
        <v>0</v>
      </c>
      <c r="X152" s="236">
        <v>0</v>
      </c>
      <c r="Y152" s="236">
        <v>0</v>
      </c>
      <c r="Z152" s="236">
        <v>0</v>
      </c>
      <c r="AA152" s="236">
        <v>0</v>
      </c>
      <c r="AB152" s="236">
        <v>0</v>
      </c>
      <c r="AC152" s="236">
        <v>0</v>
      </c>
      <c r="AD152" s="236">
        <v>0</v>
      </c>
      <c r="AE152" s="236">
        <v>0</v>
      </c>
      <c r="AF152" s="236">
        <v>0</v>
      </c>
      <c r="AG152" s="236">
        <v>0</v>
      </c>
      <c r="AH152" s="236">
        <v>0</v>
      </c>
      <c r="AI152" s="236">
        <v>0</v>
      </c>
      <c r="AJ152" s="236">
        <v>0</v>
      </c>
      <c r="AK152" s="236">
        <v>0</v>
      </c>
      <c r="AL152" s="236">
        <v>0</v>
      </c>
      <c r="AM152" s="236">
        <v>0</v>
      </c>
      <c r="AN152" s="236">
        <v>0</v>
      </c>
      <c r="AO152" s="236">
        <v>0</v>
      </c>
      <c r="AP152" s="236">
        <v>0</v>
      </c>
      <c r="AQ152" s="236">
        <v>0</v>
      </c>
      <c r="AR152" s="236">
        <v>0</v>
      </c>
      <c r="AS152" s="236">
        <v>0</v>
      </c>
      <c r="AT152" s="236">
        <v>0</v>
      </c>
      <c r="AU152" s="236">
        <v>0</v>
      </c>
      <c r="AV152" s="236">
        <v>0</v>
      </c>
      <c r="AW152" s="236">
        <v>0</v>
      </c>
      <c r="AX152" s="236">
        <v>0</v>
      </c>
      <c r="AY152" s="236">
        <v>0</v>
      </c>
      <c r="AZ152" s="236">
        <v>0</v>
      </c>
      <c r="BA152" s="236">
        <v>0</v>
      </c>
      <c r="BB152" s="236">
        <v>0</v>
      </c>
      <c r="BC152" s="236">
        <v>0</v>
      </c>
      <c r="BD152" s="236">
        <v>0</v>
      </c>
      <c r="BE152" s="236">
        <v>0</v>
      </c>
      <c r="BF152" s="236">
        <v>0</v>
      </c>
      <c r="BG152" s="236">
        <v>0</v>
      </c>
      <c r="BH152" s="236">
        <v>0</v>
      </c>
      <c r="BI152" s="236">
        <v>0</v>
      </c>
      <c r="BJ152" s="236">
        <v>0</v>
      </c>
      <c r="BK152" s="236">
        <v>0</v>
      </c>
      <c r="BL152" s="236">
        <v>0</v>
      </c>
      <c r="BM152" s="236">
        <v>0</v>
      </c>
      <c r="BN152" s="236">
        <v>0</v>
      </c>
      <c r="BO152" s="236">
        <v>0</v>
      </c>
      <c r="BP152" s="236">
        <v>0</v>
      </c>
      <c r="BQ152" s="236">
        <v>0</v>
      </c>
      <c r="BR152" s="236">
        <v>0</v>
      </c>
      <c r="BS152" s="236">
        <v>0</v>
      </c>
      <c r="BT152" s="236">
        <v>0</v>
      </c>
      <c r="BU152" s="236">
        <v>0</v>
      </c>
      <c r="BV152" s="236">
        <v>0</v>
      </c>
      <c r="BW152" s="236">
        <v>0</v>
      </c>
      <c r="BX152" s="236">
        <v>0</v>
      </c>
      <c r="BY152" s="236">
        <v>0</v>
      </c>
      <c r="BZ152" s="236">
        <v>0</v>
      </c>
      <c r="CA152" s="236">
        <v>0</v>
      </c>
      <c r="CB152" s="236">
        <v>0</v>
      </c>
      <c r="CC152" s="236">
        <v>0</v>
      </c>
      <c r="CD152" s="236">
        <v>0</v>
      </c>
      <c r="CE152" s="236">
        <v>0</v>
      </c>
      <c r="CF152" s="236">
        <v>0</v>
      </c>
      <c r="CG152" s="236">
        <v>0</v>
      </c>
      <c r="CH152" s="236">
        <v>0</v>
      </c>
      <c r="CI152" s="236">
        <v>0</v>
      </c>
      <c r="CJ152" s="236">
        <v>0</v>
      </c>
      <c r="CK152" s="236">
        <v>0</v>
      </c>
      <c r="CL152" s="236">
        <v>0</v>
      </c>
      <c r="CM152" s="236">
        <v>0</v>
      </c>
      <c r="CN152" s="236">
        <v>0</v>
      </c>
      <c r="CO152" s="236">
        <v>0</v>
      </c>
      <c r="CP152" s="236">
        <v>0</v>
      </c>
      <c r="CQ152" s="236">
        <v>0</v>
      </c>
      <c r="CR152" s="236">
        <v>0</v>
      </c>
      <c r="CS152" s="236">
        <v>0</v>
      </c>
      <c r="CT152" s="236">
        <v>0</v>
      </c>
      <c r="CU152" s="236">
        <v>0</v>
      </c>
      <c r="CV152" s="236">
        <v>0</v>
      </c>
      <c r="CW152" s="236">
        <v>0</v>
      </c>
      <c r="CX152" s="236">
        <v>0</v>
      </c>
      <c r="CY152" s="236">
        <v>0</v>
      </c>
      <c r="CZ152" s="236">
        <v>0</v>
      </c>
      <c r="DA152" s="236">
        <v>0</v>
      </c>
    </row>
    <row r="153" spans="1:105">
      <c r="A153" s="242" t="s">
        <v>1780</v>
      </c>
      <c r="B153" s="236">
        <v>0</v>
      </c>
      <c r="C153" s="236">
        <v>0</v>
      </c>
      <c r="D153" s="236">
        <v>0</v>
      </c>
      <c r="E153" s="236">
        <v>0</v>
      </c>
      <c r="F153" s="236">
        <v>0</v>
      </c>
      <c r="G153" s="236">
        <v>0</v>
      </c>
      <c r="H153" s="236">
        <v>0</v>
      </c>
      <c r="I153" s="236">
        <v>0</v>
      </c>
      <c r="J153" s="236">
        <v>0</v>
      </c>
      <c r="K153" s="236">
        <v>0</v>
      </c>
      <c r="L153" s="236">
        <v>0</v>
      </c>
      <c r="M153" s="236">
        <v>0</v>
      </c>
      <c r="N153" s="236">
        <v>0</v>
      </c>
      <c r="O153" s="236">
        <v>0</v>
      </c>
      <c r="P153" s="236">
        <v>0</v>
      </c>
      <c r="Q153" s="236">
        <v>0</v>
      </c>
      <c r="R153" s="236">
        <v>0</v>
      </c>
      <c r="S153" s="236">
        <v>0</v>
      </c>
      <c r="T153" s="236">
        <v>0</v>
      </c>
      <c r="U153" s="236">
        <v>0</v>
      </c>
      <c r="V153" s="236">
        <v>0</v>
      </c>
      <c r="W153" s="236">
        <v>0</v>
      </c>
      <c r="X153" s="236">
        <v>0</v>
      </c>
      <c r="Y153" s="236">
        <v>0</v>
      </c>
      <c r="Z153" s="236">
        <v>0</v>
      </c>
      <c r="AA153" s="236">
        <v>0</v>
      </c>
      <c r="AB153" s="236">
        <v>0</v>
      </c>
      <c r="AC153" s="236">
        <v>0</v>
      </c>
      <c r="AD153" s="236">
        <v>0</v>
      </c>
      <c r="AE153" s="236">
        <v>0</v>
      </c>
      <c r="AF153" s="236">
        <v>0</v>
      </c>
      <c r="AG153" s="236">
        <v>0</v>
      </c>
      <c r="AH153" s="236">
        <v>0</v>
      </c>
      <c r="AI153" s="236">
        <v>0</v>
      </c>
      <c r="AJ153" s="236">
        <v>0</v>
      </c>
      <c r="AK153" s="236">
        <v>0</v>
      </c>
      <c r="AL153" s="236">
        <v>0</v>
      </c>
      <c r="AM153" s="236">
        <v>0</v>
      </c>
      <c r="AN153" s="236">
        <v>0</v>
      </c>
      <c r="AO153" s="236">
        <v>0</v>
      </c>
      <c r="AP153" s="236">
        <v>0</v>
      </c>
      <c r="AQ153" s="236">
        <v>0</v>
      </c>
      <c r="AR153" s="236">
        <v>0</v>
      </c>
      <c r="AS153" s="236">
        <v>0</v>
      </c>
      <c r="AT153" s="236">
        <v>0</v>
      </c>
      <c r="AU153" s="236">
        <v>0</v>
      </c>
      <c r="AV153" s="236">
        <v>0</v>
      </c>
      <c r="AW153" s="236">
        <v>0</v>
      </c>
      <c r="AX153" s="236">
        <v>0</v>
      </c>
      <c r="AY153" s="236">
        <v>0</v>
      </c>
      <c r="AZ153" s="236">
        <v>0</v>
      </c>
      <c r="BA153" s="236">
        <v>0</v>
      </c>
      <c r="BB153" s="236">
        <v>0</v>
      </c>
      <c r="BC153" s="236">
        <v>0</v>
      </c>
      <c r="BD153" s="236">
        <v>0</v>
      </c>
      <c r="BE153" s="236">
        <v>0</v>
      </c>
      <c r="BF153" s="236">
        <v>0</v>
      </c>
      <c r="BG153" s="236">
        <v>0</v>
      </c>
      <c r="BH153" s="236">
        <v>0</v>
      </c>
      <c r="BI153" s="236">
        <v>0</v>
      </c>
      <c r="BJ153" s="236">
        <v>0</v>
      </c>
      <c r="BK153" s="236">
        <v>0</v>
      </c>
      <c r="BL153" s="236">
        <v>0</v>
      </c>
      <c r="BM153" s="236">
        <v>0</v>
      </c>
      <c r="BN153" s="236">
        <v>0</v>
      </c>
      <c r="BO153" s="236">
        <v>0</v>
      </c>
      <c r="BP153" s="236">
        <v>0</v>
      </c>
      <c r="BQ153" s="236">
        <v>0</v>
      </c>
      <c r="BR153" s="236">
        <v>0</v>
      </c>
      <c r="BS153" s="236">
        <v>0</v>
      </c>
      <c r="BT153" s="236">
        <v>0</v>
      </c>
      <c r="BU153" s="236">
        <v>0</v>
      </c>
      <c r="BV153" s="236">
        <v>0</v>
      </c>
      <c r="BW153" s="236">
        <v>0</v>
      </c>
      <c r="BX153" s="236">
        <v>0</v>
      </c>
      <c r="BY153" s="236">
        <v>0</v>
      </c>
      <c r="BZ153" s="236">
        <v>0</v>
      </c>
      <c r="CA153" s="236">
        <v>0</v>
      </c>
      <c r="CB153" s="236">
        <v>0</v>
      </c>
      <c r="CC153" s="236">
        <v>0</v>
      </c>
      <c r="CD153" s="236">
        <v>0</v>
      </c>
      <c r="CE153" s="236">
        <v>0</v>
      </c>
      <c r="CF153" s="236">
        <v>0</v>
      </c>
      <c r="CG153" s="236">
        <v>0</v>
      </c>
      <c r="CH153" s="236">
        <v>0</v>
      </c>
      <c r="CI153" s="236">
        <v>0</v>
      </c>
      <c r="CJ153" s="236">
        <v>0</v>
      </c>
      <c r="CK153" s="236">
        <v>0</v>
      </c>
      <c r="CL153" s="236">
        <v>0</v>
      </c>
      <c r="CM153" s="236">
        <v>0</v>
      </c>
      <c r="CN153" s="236">
        <v>0</v>
      </c>
      <c r="CO153" s="236">
        <v>0</v>
      </c>
      <c r="CP153" s="236">
        <v>0</v>
      </c>
      <c r="CQ153" s="236">
        <v>0</v>
      </c>
      <c r="CR153" s="236">
        <v>0</v>
      </c>
      <c r="CS153" s="236">
        <v>0</v>
      </c>
      <c r="CT153" s="236">
        <v>0</v>
      </c>
      <c r="CU153" s="236">
        <v>0</v>
      </c>
      <c r="CV153" s="236">
        <v>0</v>
      </c>
      <c r="CW153" s="236">
        <v>0</v>
      </c>
      <c r="CX153" s="236">
        <v>0</v>
      </c>
      <c r="CY153" s="236">
        <v>0</v>
      </c>
      <c r="CZ153" s="236">
        <v>0</v>
      </c>
      <c r="DA153" s="236">
        <v>0</v>
      </c>
    </row>
    <row r="154" spans="1:105">
      <c r="A154" s="242" t="s">
        <v>1781</v>
      </c>
      <c r="B154" s="236">
        <v>0</v>
      </c>
      <c r="C154" s="236">
        <v>0</v>
      </c>
      <c r="D154" s="236">
        <v>0</v>
      </c>
      <c r="E154" s="236">
        <v>0</v>
      </c>
      <c r="F154" s="236">
        <v>0</v>
      </c>
      <c r="G154" s="236">
        <v>0</v>
      </c>
      <c r="H154" s="236">
        <v>0</v>
      </c>
      <c r="I154" s="236">
        <v>0</v>
      </c>
      <c r="J154" s="236">
        <v>0</v>
      </c>
      <c r="K154" s="236">
        <v>0</v>
      </c>
      <c r="L154" s="236">
        <v>0</v>
      </c>
      <c r="M154" s="236">
        <v>0</v>
      </c>
      <c r="N154" s="236">
        <v>0</v>
      </c>
      <c r="O154" s="236">
        <v>0</v>
      </c>
      <c r="P154" s="236">
        <v>0</v>
      </c>
      <c r="Q154" s="236">
        <v>0</v>
      </c>
      <c r="R154" s="236">
        <v>0</v>
      </c>
      <c r="S154" s="236">
        <v>0</v>
      </c>
      <c r="T154" s="236">
        <v>0</v>
      </c>
      <c r="U154" s="236">
        <v>0</v>
      </c>
      <c r="V154" s="236">
        <v>0</v>
      </c>
      <c r="W154" s="236">
        <v>0</v>
      </c>
      <c r="X154" s="236">
        <v>0</v>
      </c>
      <c r="Y154" s="236">
        <v>0</v>
      </c>
      <c r="Z154" s="236">
        <v>0</v>
      </c>
      <c r="AA154" s="236">
        <v>0</v>
      </c>
      <c r="AB154" s="236">
        <v>0</v>
      </c>
      <c r="AC154" s="236">
        <v>0</v>
      </c>
      <c r="AD154" s="236">
        <v>0</v>
      </c>
      <c r="AE154" s="236">
        <v>0</v>
      </c>
      <c r="AF154" s="236">
        <v>0</v>
      </c>
      <c r="AG154" s="236">
        <v>0</v>
      </c>
      <c r="AH154" s="236">
        <v>0</v>
      </c>
      <c r="AI154" s="236">
        <v>0</v>
      </c>
      <c r="AJ154" s="236">
        <v>0</v>
      </c>
      <c r="AK154" s="236">
        <v>0</v>
      </c>
      <c r="AL154" s="236">
        <v>0</v>
      </c>
      <c r="AM154" s="236">
        <v>0</v>
      </c>
      <c r="AN154" s="236">
        <v>0</v>
      </c>
      <c r="AO154" s="236">
        <v>0</v>
      </c>
      <c r="AP154" s="236">
        <v>0</v>
      </c>
      <c r="AQ154" s="236">
        <v>0</v>
      </c>
      <c r="AR154" s="236">
        <v>0</v>
      </c>
      <c r="AS154" s="236">
        <v>0</v>
      </c>
      <c r="AT154" s="236">
        <v>0</v>
      </c>
      <c r="AU154" s="236">
        <v>0</v>
      </c>
      <c r="AV154" s="236">
        <v>0</v>
      </c>
      <c r="AW154" s="236">
        <v>0</v>
      </c>
      <c r="AX154" s="236">
        <v>0</v>
      </c>
      <c r="AY154" s="236">
        <v>0</v>
      </c>
      <c r="AZ154" s="236">
        <v>0</v>
      </c>
      <c r="BA154" s="236">
        <v>0</v>
      </c>
      <c r="BB154" s="236">
        <v>0</v>
      </c>
      <c r="BC154" s="236">
        <v>0</v>
      </c>
      <c r="BD154" s="236">
        <v>0</v>
      </c>
      <c r="BE154" s="236">
        <v>0</v>
      </c>
      <c r="BF154" s="236">
        <v>0</v>
      </c>
      <c r="BG154" s="236">
        <v>0</v>
      </c>
      <c r="BH154" s="236">
        <v>0</v>
      </c>
      <c r="BI154" s="236">
        <v>0</v>
      </c>
      <c r="BJ154" s="236">
        <v>0</v>
      </c>
      <c r="BK154" s="236">
        <v>0</v>
      </c>
      <c r="BL154" s="236">
        <v>0</v>
      </c>
      <c r="BM154" s="236">
        <v>0</v>
      </c>
      <c r="BN154" s="236">
        <v>0</v>
      </c>
      <c r="BO154" s="236">
        <v>0</v>
      </c>
      <c r="BP154" s="236">
        <v>0</v>
      </c>
      <c r="BQ154" s="236">
        <v>0</v>
      </c>
      <c r="BR154" s="236">
        <v>0</v>
      </c>
      <c r="BS154" s="236">
        <v>0</v>
      </c>
      <c r="BT154" s="236">
        <v>0</v>
      </c>
      <c r="BU154" s="236">
        <v>0</v>
      </c>
      <c r="BV154" s="236">
        <v>0</v>
      </c>
      <c r="BW154" s="236">
        <v>0</v>
      </c>
      <c r="BX154" s="236">
        <v>0</v>
      </c>
      <c r="BY154" s="236">
        <v>0</v>
      </c>
      <c r="BZ154" s="236">
        <v>0</v>
      </c>
      <c r="CA154" s="236">
        <v>0</v>
      </c>
      <c r="CB154" s="236">
        <v>0</v>
      </c>
      <c r="CC154" s="236">
        <v>0</v>
      </c>
      <c r="CD154" s="236">
        <v>0</v>
      </c>
      <c r="CE154" s="236">
        <v>0</v>
      </c>
      <c r="CF154" s="236">
        <v>0</v>
      </c>
      <c r="CG154" s="236">
        <v>0</v>
      </c>
      <c r="CH154" s="236">
        <v>0</v>
      </c>
      <c r="CI154" s="236">
        <v>0</v>
      </c>
      <c r="CJ154" s="236">
        <v>0</v>
      </c>
      <c r="CK154" s="236">
        <v>0</v>
      </c>
      <c r="CL154" s="236">
        <v>0</v>
      </c>
      <c r="CM154" s="236">
        <v>0</v>
      </c>
      <c r="CN154" s="236">
        <v>0</v>
      </c>
      <c r="CO154" s="236">
        <v>0</v>
      </c>
      <c r="CP154" s="236">
        <v>0</v>
      </c>
      <c r="CQ154" s="236">
        <v>0</v>
      </c>
      <c r="CR154" s="236">
        <v>0</v>
      </c>
      <c r="CS154" s="236">
        <v>0</v>
      </c>
      <c r="CT154" s="236">
        <v>0</v>
      </c>
      <c r="CU154" s="236">
        <v>0</v>
      </c>
      <c r="CV154" s="236">
        <v>0</v>
      </c>
      <c r="CW154" s="236">
        <v>0</v>
      </c>
      <c r="CX154" s="236">
        <v>0</v>
      </c>
      <c r="CY154" s="236">
        <v>0</v>
      </c>
      <c r="CZ154" s="236">
        <v>0</v>
      </c>
      <c r="DA154" s="236">
        <v>0</v>
      </c>
    </row>
    <row r="155" spans="1:105">
      <c r="A155" s="242" t="s">
        <v>1782</v>
      </c>
      <c r="B155" s="236">
        <v>0</v>
      </c>
      <c r="C155" s="236">
        <v>0</v>
      </c>
      <c r="D155" s="236">
        <v>0</v>
      </c>
      <c r="E155" s="236">
        <v>0</v>
      </c>
      <c r="F155" s="236">
        <v>0</v>
      </c>
      <c r="G155" s="236">
        <v>0</v>
      </c>
      <c r="H155" s="236">
        <v>0</v>
      </c>
      <c r="I155" s="236">
        <v>0</v>
      </c>
      <c r="J155" s="236">
        <v>0</v>
      </c>
      <c r="K155" s="236">
        <v>0</v>
      </c>
      <c r="L155" s="236">
        <v>0</v>
      </c>
      <c r="M155" s="236">
        <v>0</v>
      </c>
      <c r="N155" s="236">
        <v>0</v>
      </c>
      <c r="O155" s="236">
        <v>0</v>
      </c>
      <c r="P155" s="236">
        <v>0</v>
      </c>
      <c r="Q155" s="236">
        <v>0</v>
      </c>
      <c r="R155" s="236">
        <v>0</v>
      </c>
      <c r="S155" s="236">
        <v>0</v>
      </c>
      <c r="T155" s="236">
        <v>0</v>
      </c>
      <c r="U155" s="236">
        <v>0</v>
      </c>
      <c r="V155" s="236">
        <v>0</v>
      </c>
      <c r="W155" s="236">
        <v>0</v>
      </c>
      <c r="X155" s="236">
        <v>0</v>
      </c>
      <c r="Y155" s="236">
        <v>0</v>
      </c>
      <c r="Z155" s="236">
        <v>0</v>
      </c>
      <c r="AA155" s="236">
        <v>0</v>
      </c>
      <c r="AB155" s="236">
        <v>0</v>
      </c>
      <c r="AC155" s="236">
        <v>0</v>
      </c>
      <c r="AD155" s="236">
        <v>0</v>
      </c>
      <c r="AE155" s="236">
        <v>0</v>
      </c>
      <c r="AF155" s="236">
        <v>0</v>
      </c>
      <c r="AG155" s="236">
        <v>0</v>
      </c>
      <c r="AH155" s="236">
        <v>0</v>
      </c>
      <c r="AI155" s="236">
        <v>0</v>
      </c>
      <c r="AJ155" s="236">
        <v>0</v>
      </c>
      <c r="AK155" s="236">
        <v>0</v>
      </c>
      <c r="AL155" s="236">
        <v>0</v>
      </c>
      <c r="AM155" s="236">
        <v>0</v>
      </c>
      <c r="AN155" s="236">
        <v>0</v>
      </c>
      <c r="AO155" s="236">
        <v>775745.93037351803</v>
      </c>
      <c r="AP155" s="236">
        <v>761067.89637351804</v>
      </c>
      <c r="AQ155" s="236">
        <v>739322.29137351795</v>
      </c>
      <c r="AR155" s="236">
        <v>719183.10237351805</v>
      </c>
      <c r="AS155" s="236">
        <v>700071.422373518</v>
      </c>
      <c r="AT155" s="236">
        <v>682136.39337351802</v>
      </c>
      <c r="AU155" s="236">
        <v>665026.45437351801</v>
      </c>
      <c r="AV155" s="236">
        <v>648759.32937351801</v>
      </c>
      <c r="AW155" s="236">
        <v>633062.123373518</v>
      </c>
      <c r="AX155" s="236">
        <v>617973.72837351798</v>
      </c>
      <c r="AY155" s="236">
        <v>603625.58337351796</v>
      </c>
      <c r="AZ155" s="236">
        <v>589542.77337351802</v>
      </c>
      <c r="BA155" s="236">
        <v>8135517.0284822099</v>
      </c>
      <c r="BB155" s="236">
        <v>601912.41957519704</v>
      </c>
      <c r="BC155" s="236">
        <v>588707.72457519697</v>
      </c>
      <c r="BD155" s="236">
        <v>575826.76557519694</v>
      </c>
      <c r="BE155" s="236">
        <v>563397.20157519705</v>
      </c>
      <c r="BF155" s="236">
        <v>551130.24057519704</v>
      </c>
      <c r="BG155" s="236">
        <v>539236.23957519699</v>
      </c>
      <c r="BH155" s="236">
        <v>527617.69557519699</v>
      </c>
      <c r="BI155" s="236">
        <v>516268.896575197</v>
      </c>
      <c r="BJ155" s="236">
        <v>505097.00157519698</v>
      </c>
      <c r="BK155" s="236">
        <v>494173.49457519699</v>
      </c>
      <c r="BL155" s="236">
        <v>483631.95657519699</v>
      </c>
      <c r="BM155" s="236">
        <v>473097.60057519702</v>
      </c>
      <c r="BN155" s="236">
        <v>6420097.2369023599</v>
      </c>
      <c r="BO155" s="236">
        <v>467000.13838386902</v>
      </c>
      <c r="BP155" s="236">
        <v>457040.510383869</v>
      </c>
      <c r="BQ155" s="236">
        <v>447221.72938386898</v>
      </c>
      <c r="BR155" s="236">
        <v>437645.26738386898</v>
      </c>
      <c r="BS155" s="236">
        <v>428117.23138386902</v>
      </c>
      <c r="BT155" s="236">
        <v>418794.23938386899</v>
      </c>
      <c r="BU155" s="236">
        <v>409618.75138386898</v>
      </c>
      <c r="BV155" s="236">
        <v>400588.33138386899</v>
      </c>
      <c r="BW155" s="236">
        <v>391642.54138386901</v>
      </c>
      <c r="BX155" s="236">
        <v>382839.86638386903</v>
      </c>
      <c r="BY155" s="236">
        <v>374285.76838386903</v>
      </c>
      <c r="BZ155" s="236">
        <v>365701.68238386902</v>
      </c>
      <c r="CA155" s="236">
        <v>4980496.0576064195</v>
      </c>
      <c r="CB155" s="236">
        <v>357131.62020683399</v>
      </c>
      <c r="CC155" s="236">
        <v>348812.65920683398</v>
      </c>
      <c r="CD155" s="236">
        <v>340574.61120683397</v>
      </c>
      <c r="CE155" s="236">
        <v>332499.98520683398</v>
      </c>
      <c r="CF155" s="236">
        <v>324439.26120683399</v>
      </c>
      <c r="CG155" s="236">
        <v>316517.09520683403</v>
      </c>
      <c r="CH155" s="236">
        <v>308693.08320683398</v>
      </c>
      <c r="CI155" s="236">
        <v>300963.52920683398</v>
      </c>
      <c r="CJ155" s="236">
        <v>293283.451206834</v>
      </c>
      <c r="CK155" s="236">
        <v>285701.59020683402</v>
      </c>
      <c r="CL155" s="236">
        <v>278304.80220683402</v>
      </c>
      <c r="CM155" s="236">
        <v>270860.68020683399</v>
      </c>
      <c r="CN155" s="236">
        <v>3757782.36848201</v>
      </c>
      <c r="CO155" s="236">
        <v>221856.15932910299</v>
      </c>
      <c r="CP155" s="236">
        <v>214533.56432910301</v>
      </c>
      <c r="CQ155" s="236">
        <v>207277.83332910301</v>
      </c>
      <c r="CR155" s="236">
        <v>200124.435329103</v>
      </c>
      <c r="CS155" s="236">
        <v>192992.83532910299</v>
      </c>
      <c r="CT155" s="236">
        <v>185965.416329103</v>
      </c>
      <c r="CU155" s="236">
        <v>178994.61332910301</v>
      </c>
      <c r="CV155" s="236">
        <v>172109.34332910299</v>
      </c>
      <c r="CW155" s="236">
        <v>165256.728329103</v>
      </c>
      <c r="CX155" s="236">
        <v>158469.84332910299</v>
      </c>
      <c r="CY155" s="236">
        <v>151812.318329103</v>
      </c>
      <c r="CZ155" s="236">
        <v>145141.794329103</v>
      </c>
      <c r="DA155" s="236">
        <v>2194534.8849492301</v>
      </c>
    </row>
    <row r="156" spans="1:105">
      <c r="A156" s="251" t="s">
        <v>1783</v>
      </c>
      <c r="B156" s="252">
        <v>0</v>
      </c>
      <c r="C156" s="252">
        <v>0</v>
      </c>
      <c r="D156" s="252">
        <v>0</v>
      </c>
      <c r="E156" s="252">
        <v>0</v>
      </c>
      <c r="F156" s="252">
        <v>0</v>
      </c>
      <c r="G156" s="252">
        <v>0</v>
      </c>
      <c r="H156" s="252">
        <v>0</v>
      </c>
      <c r="I156" s="252">
        <v>0</v>
      </c>
      <c r="J156" s="252">
        <v>0</v>
      </c>
      <c r="K156" s="252">
        <v>0</v>
      </c>
      <c r="L156" s="252">
        <v>0</v>
      </c>
      <c r="M156" s="252">
        <v>0</v>
      </c>
      <c r="N156" s="252">
        <v>0</v>
      </c>
      <c r="O156" s="252">
        <v>0</v>
      </c>
      <c r="P156" s="252">
        <v>0</v>
      </c>
      <c r="Q156" s="252">
        <v>0</v>
      </c>
      <c r="R156" s="252">
        <v>0</v>
      </c>
      <c r="S156" s="252">
        <v>0</v>
      </c>
      <c r="T156" s="252">
        <v>0</v>
      </c>
      <c r="U156" s="252">
        <v>0</v>
      </c>
      <c r="V156" s="252">
        <v>0</v>
      </c>
      <c r="W156" s="252">
        <v>0</v>
      </c>
      <c r="X156" s="252">
        <v>0</v>
      </c>
      <c r="Y156" s="252">
        <v>0</v>
      </c>
      <c r="Z156" s="252">
        <v>0</v>
      </c>
      <c r="AA156" s="252">
        <v>0</v>
      </c>
      <c r="AB156" s="252">
        <v>0</v>
      </c>
      <c r="AC156" s="252">
        <v>0</v>
      </c>
      <c r="AD156" s="252">
        <v>0</v>
      </c>
      <c r="AE156" s="252">
        <v>0</v>
      </c>
      <c r="AF156" s="252">
        <v>0</v>
      </c>
      <c r="AG156" s="252">
        <v>0</v>
      </c>
      <c r="AH156" s="252">
        <v>0</v>
      </c>
      <c r="AI156" s="252">
        <v>0</v>
      </c>
      <c r="AJ156" s="252">
        <v>0</v>
      </c>
      <c r="AK156" s="252">
        <v>0</v>
      </c>
      <c r="AL156" s="252">
        <v>0</v>
      </c>
      <c r="AM156" s="252">
        <v>0</v>
      </c>
      <c r="AN156" s="252">
        <v>0</v>
      </c>
      <c r="AO156" s="252">
        <v>13019241.5495586</v>
      </c>
      <c r="AP156" s="252">
        <v>12863825.211558601</v>
      </c>
      <c r="AQ156" s="252">
        <v>12588951.2835586</v>
      </c>
      <c r="AR156" s="252">
        <v>12339341.8325586</v>
      </c>
      <c r="AS156" s="252">
        <v>12105445.463558599</v>
      </c>
      <c r="AT156" s="252">
        <v>11889860.065558599</v>
      </c>
      <c r="AU156" s="252">
        <v>11686803.2745586</v>
      </c>
      <c r="AV156" s="252">
        <v>11496650.437558601</v>
      </c>
      <c r="AW156" s="252">
        <v>11314903.970558601</v>
      </c>
      <c r="AX156" s="252">
        <v>11142268.3325586</v>
      </c>
      <c r="AY156" s="252">
        <v>10981004.2505586</v>
      </c>
      <c r="AZ156" s="252">
        <v>10823217.530558599</v>
      </c>
      <c r="BA156" s="252">
        <v>142251513.202703</v>
      </c>
      <c r="BB156" s="252">
        <v>11120246.784586599</v>
      </c>
      <c r="BC156" s="252">
        <v>10976387.635586601</v>
      </c>
      <c r="BD156" s="252">
        <v>10837081.5175866</v>
      </c>
      <c r="BE156" s="252">
        <v>10704497.534586599</v>
      </c>
      <c r="BF156" s="252">
        <v>10573834.001586599</v>
      </c>
      <c r="BG156" s="252">
        <v>10448631.4135866</v>
      </c>
      <c r="BH156" s="252">
        <v>10327288.079586601</v>
      </c>
      <c r="BI156" s="252">
        <v>10209732.816586601</v>
      </c>
      <c r="BJ156" s="252">
        <v>10094431.434586599</v>
      </c>
      <c r="BK156" s="252">
        <v>9982597.0475866199</v>
      </c>
      <c r="BL156" s="252">
        <v>9876491.86658662</v>
      </c>
      <c r="BM156" s="252">
        <v>9769865.8225866202</v>
      </c>
      <c r="BN156" s="252">
        <v>124921085.95503899</v>
      </c>
      <c r="BO156" s="252">
        <v>9677322.8397311494</v>
      </c>
      <c r="BP156" s="252">
        <v>9577008.2967311498</v>
      </c>
      <c r="BQ156" s="252">
        <v>9478467.4277311508</v>
      </c>
      <c r="BR156" s="252">
        <v>9383412.4887311496</v>
      </c>
      <c r="BS156" s="252">
        <v>9288613.5747311506</v>
      </c>
      <c r="BT156" s="252">
        <v>9196698.4227311499</v>
      </c>
      <c r="BU156" s="252">
        <v>9106718.8897311501</v>
      </c>
      <c r="BV156" s="252">
        <v>9018646.5487311501</v>
      </c>
      <c r="BW156" s="252">
        <v>8931479.0347311497</v>
      </c>
      <c r="BX156" s="252">
        <v>8846202.2837311495</v>
      </c>
      <c r="BY156" s="252">
        <v>8764596.0387311503</v>
      </c>
      <c r="BZ156" s="252">
        <v>8682011.9567311499</v>
      </c>
      <c r="CA156" s="252">
        <v>109951177.802773</v>
      </c>
      <c r="CB156" s="252">
        <v>8606553.1681139097</v>
      </c>
      <c r="CC156" s="252">
        <v>8527637.3871139102</v>
      </c>
      <c r="CD156" s="252">
        <v>8449618.1101139095</v>
      </c>
      <c r="CE156" s="252">
        <v>8373883.9761139099</v>
      </c>
      <c r="CF156" s="252">
        <v>8297941.3401139099</v>
      </c>
      <c r="CG156" s="252">
        <v>8223879.3171139099</v>
      </c>
      <c r="CH156" s="252">
        <v>8151031.7451139102</v>
      </c>
      <c r="CI156" s="252">
        <v>8079343.6041139103</v>
      </c>
      <c r="CJ156" s="252">
        <v>8008068.1551139103</v>
      </c>
      <c r="CK156" s="252">
        <v>7938024.6571139097</v>
      </c>
      <c r="CL156" s="252">
        <v>7870677.1601139102</v>
      </c>
      <c r="CM156" s="252">
        <v>7802144.6471139099</v>
      </c>
      <c r="CN156" s="252">
        <v>98328803.267366901</v>
      </c>
      <c r="CO156" s="252">
        <v>7108575.6264850497</v>
      </c>
      <c r="CP156" s="252">
        <v>7042419.6064850502</v>
      </c>
      <c r="CQ156" s="252">
        <v>6976993.0564850504</v>
      </c>
      <c r="CR156" s="252">
        <v>6912895.6804850502</v>
      </c>
      <c r="CS156" s="252">
        <v>6848784.5704850499</v>
      </c>
      <c r="CT156" s="252">
        <v>6786041.3304850496</v>
      </c>
      <c r="CU156" s="252">
        <v>6723876.5004850496</v>
      </c>
      <c r="CV156" s="252">
        <v>6662778.9394850498</v>
      </c>
      <c r="CW156" s="252">
        <v>6601868.0054850504</v>
      </c>
      <c r="CX156" s="252">
        <v>6541699.2254850501</v>
      </c>
      <c r="CY156" s="252">
        <v>6483344.6144850496</v>
      </c>
      <c r="CZ156" s="252">
        <v>6424427.9034850504</v>
      </c>
      <c r="DA156" s="252">
        <v>81113705.059820607</v>
      </c>
    </row>
    <row r="158" spans="1:105">
      <c r="A158" s="242" t="s">
        <v>1784</v>
      </c>
      <c r="B158" s="236">
        <v>0</v>
      </c>
      <c r="C158" s="236">
        <v>0</v>
      </c>
      <c r="D158" s="236">
        <v>0</v>
      </c>
      <c r="E158" s="236">
        <v>0</v>
      </c>
      <c r="F158" s="236">
        <v>0</v>
      </c>
      <c r="G158" s="236">
        <v>0</v>
      </c>
      <c r="H158" s="236">
        <v>0</v>
      </c>
      <c r="I158" s="236">
        <v>0</v>
      </c>
      <c r="J158" s="236">
        <v>0</v>
      </c>
      <c r="K158" s="236">
        <v>0</v>
      </c>
      <c r="L158" s="236">
        <v>0</v>
      </c>
      <c r="M158" s="236">
        <v>0</v>
      </c>
      <c r="N158" s="236">
        <v>0</v>
      </c>
      <c r="O158" s="236">
        <v>0</v>
      </c>
      <c r="P158" s="236">
        <v>0</v>
      </c>
      <c r="Q158" s="236">
        <v>0</v>
      </c>
      <c r="R158" s="236">
        <v>0</v>
      </c>
      <c r="S158" s="236">
        <v>0</v>
      </c>
      <c r="T158" s="236">
        <v>0</v>
      </c>
      <c r="U158" s="236">
        <v>0</v>
      </c>
      <c r="V158" s="236">
        <v>0</v>
      </c>
      <c r="W158" s="236">
        <v>0</v>
      </c>
      <c r="X158" s="236">
        <v>0</v>
      </c>
      <c r="Y158" s="236">
        <v>0</v>
      </c>
      <c r="Z158" s="236">
        <v>0</v>
      </c>
      <c r="AA158" s="236">
        <v>0</v>
      </c>
      <c r="AB158" s="236">
        <v>0</v>
      </c>
      <c r="AC158" s="236">
        <v>0</v>
      </c>
      <c r="AD158" s="236">
        <v>0</v>
      </c>
      <c r="AE158" s="236">
        <v>0</v>
      </c>
      <c r="AF158" s="236">
        <v>0</v>
      </c>
      <c r="AG158" s="236">
        <v>0</v>
      </c>
      <c r="AH158" s="236">
        <v>0</v>
      </c>
      <c r="AI158" s="236">
        <v>0</v>
      </c>
      <c r="AJ158" s="236">
        <v>0</v>
      </c>
      <c r="AK158" s="236">
        <v>0</v>
      </c>
      <c r="AL158" s="236">
        <v>0</v>
      </c>
      <c r="AM158" s="236">
        <v>0</v>
      </c>
      <c r="AN158" s="236">
        <v>0</v>
      </c>
      <c r="AO158" s="236">
        <v>-12504364.920161201</v>
      </c>
      <c r="AP158" s="236">
        <v>-12259731.0201612</v>
      </c>
      <c r="AQ158" s="236">
        <v>-11897304.2701612</v>
      </c>
      <c r="AR158" s="236">
        <v>-11520567.208576599</v>
      </c>
      <c r="AS158" s="236">
        <v>-11202039.208576599</v>
      </c>
      <c r="AT158" s="236">
        <v>-10903122.058576601</v>
      </c>
      <c r="AU158" s="236">
        <v>-10475527.0180718</v>
      </c>
      <c r="AV158" s="236">
        <v>-10204408.2680718</v>
      </c>
      <c r="AW158" s="236">
        <v>-9942788.1680718008</v>
      </c>
      <c r="AX158" s="236">
        <v>-9899296.0798714701</v>
      </c>
      <c r="AY158" s="236">
        <v>-9660160.3298714701</v>
      </c>
      <c r="AZ158" s="236">
        <v>-9425446.8298714701</v>
      </c>
      <c r="BA158" s="236">
        <v>-129894755.380043</v>
      </c>
      <c r="BB158" s="236">
        <v>-9684493.1018757299</v>
      </c>
      <c r="BC158" s="236">
        <v>-9464414.8518757299</v>
      </c>
      <c r="BD158" s="236">
        <v>-9249732.2018757295</v>
      </c>
      <c r="BE158" s="236">
        <v>-8839720.8347643502</v>
      </c>
      <c r="BF158" s="236">
        <v>-8635271.4847643506</v>
      </c>
      <c r="BG158" s="236">
        <v>-8437038.1347643491</v>
      </c>
      <c r="BH158" s="236">
        <v>-8054934.0310591599</v>
      </c>
      <c r="BI158" s="236">
        <v>-7865787.3810591698</v>
      </c>
      <c r="BJ158" s="236">
        <v>-7679589.1310591698</v>
      </c>
      <c r="BK158" s="236">
        <v>-7777440.4890047703</v>
      </c>
      <c r="BL158" s="236">
        <v>-7601748.1890047695</v>
      </c>
      <c r="BM158" s="236">
        <v>-7426175.5890047699</v>
      </c>
      <c r="BN158" s="236">
        <v>-100716345.420112</v>
      </c>
      <c r="BO158" s="236">
        <v>-7526419.9068880202</v>
      </c>
      <c r="BP158" s="236">
        <v>-7360426.1068880204</v>
      </c>
      <c r="BQ158" s="236">
        <v>-7196779.7568880199</v>
      </c>
      <c r="BR158" s="236">
        <v>-6861343.8037650902</v>
      </c>
      <c r="BS158" s="236">
        <v>-6702543.2037650896</v>
      </c>
      <c r="BT158" s="236">
        <v>-6547160.0037650904</v>
      </c>
      <c r="BU158" s="236">
        <v>-6243569.03839528</v>
      </c>
      <c r="BV158" s="236">
        <v>-6093062.03839528</v>
      </c>
      <c r="BW158" s="236">
        <v>-5943965.53839528</v>
      </c>
      <c r="BX158" s="236">
        <v>-6028432.4297439801</v>
      </c>
      <c r="BY158" s="236">
        <v>-5885864.1297439802</v>
      </c>
      <c r="BZ158" s="236">
        <v>-5742796.0297439797</v>
      </c>
      <c r="CA158" s="236">
        <v>-78132361.986377105</v>
      </c>
      <c r="CB158" s="236">
        <v>-5754823.2975181798</v>
      </c>
      <c r="CC158" s="236">
        <v>-5616173.9475181801</v>
      </c>
      <c r="CD158" s="236">
        <v>-5478873.1475181803</v>
      </c>
      <c r="CE158" s="236">
        <v>-5209047.0095816599</v>
      </c>
      <c r="CF158" s="236">
        <v>-5074701.6095816595</v>
      </c>
      <c r="CG158" s="236">
        <v>-4942665.5095816599</v>
      </c>
      <c r="CH158" s="236">
        <v>-4703374.23308664</v>
      </c>
      <c r="CI158" s="236">
        <v>-4574548.3330866499</v>
      </c>
      <c r="CJ158" s="236">
        <v>-4446547.0330866398</v>
      </c>
      <c r="CK158" s="236">
        <v>-4506903.7940211901</v>
      </c>
      <c r="CL158" s="236">
        <v>-4383623.9940211903</v>
      </c>
      <c r="CM158" s="236">
        <v>-4259555.2940211901</v>
      </c>
      <c r="CN158" s="236">
        <v>-58950837.202623002</v>
      </c>
      <c r="CO158" s="236">
        <v>-3591115.1611313</v>
      </c>
      <c r="CP158" s="236">
        <v>-3469071.9111313</v>
      </c>
      <c r="CQ158" s="236">
        <v>-3348143.0611313102</v>
      </c>
      <c r="CR158" s="236">
        <v>-3142666.75470467</v>
      </c>
      <c r="CS158" s="236">
        <v>-3023806.75470467</v>
      </c>
      <c r="CT158" s="236">
        <v>-2906683.1047046902</v>
      </c>
      <c r="CU158" s="236">
        <v>-2717365.0211093398</v>
      </c>
      <c r="CV158" s="236">
        <v>-2602610.5211093398</v>
      </c>
      <c r="CW158" s="236">
        <v>-2488400.2711093901</v>
      </c>
      <c r="CX158" s="236">
        <v>-2490120.70087309</v>
      </c>
      <c r="CY158" s="236">
        <v>-2379161.95087309</v>
      </c>
      <c r="CZ158" s="236">
        <v>-2267986.55087309</v>
      </c>
      <c r="DA158" s="236">
        <v>-34427131.763455302</v>
      </c>
    </row>
    <row r="159" spans="1:105">
      <c r="A159" s="242" t="s">
        <v>1785</v>
      </c>
      <c r="B159" s="236">
        <v>0</v>
      </c>
      <c r="C159" s="236">
        <v>0</v>
      </c>
      <c r="D159" s="236">
        <v>0</v>
      </c>
      <c r="E159" s="236">
        <v>0</v>
      </c>
      <c r="F159" s="236">
        <v>0</v>
      </c>
      <c r="G159" s="236">
        <v>0</v>
      </c>
      <c r="H159" s="236">
        <v>0</v>
      </c>
      <c r="I159" s="236">
        <v>0</v>
      </c>
      <c r="J159" s="236">
        <v>0</v>
      </c>
      <c r="K159" s="236">
        <v>0</v>
      </c>
      <c r="L159" s="236">
        <v>0</v>
      </c>
      <c r="M159" s="236">
        <v>0</v>
      </c>
      <c r="N159" s="236">
        <v>0</v>
      </c>
      <c r="O159" s="236">
        <v>0</v>
      </c>
      <c r="P159" s="236">
        <v>0</v>
      </c>
      <c r="Q159" s="236">
        <v>0</v>
      </c>
      <c r="R159" s="236">
        <v>0</v>
      </c>
      <c r="S159" s="236">
        <v>0</v>
      </c>
      <c r="T159" s="236">
        <v>0</v>
      </c>
      <c r="U159" s="236">
        <v>0</v>
      </c>
      <c r="V159" s="236">
        <v>0</v>
      </c>
      <c r="W159" s="236">
        <v>0</v>
      </c>
      <c r="X159" s="236">
        <v>0</v>
      </c>
      <c r="Y159" s="236">
        <v>0</v>
      </c>
      <c r="Z159" s="236">
        <v>0</v>
      </c>
      <c r="AA159" s="236">
        <v>0</v>
      </c>
      <c r="AB159" s="236">
        <v>0</v>
      </c>
      <c r="AC159" s="236">
        <v>0</v>
      </c>
      <c r="AD159" s="236">
        <v>0</v>
      </c>
      <c r="AE159" s="236">
        <v>0</v>
      </c>
      <c r="AF159" s="236">
        <v>0</v>
      </c>
      <c r="AG159" s="236">
        <v>0</v>
      </c>
      <c r="AH159" s="236">
        <v>0</v>
      </c>
      <c r="AI159" s="236">
        <v>0</v>
      </c>
      <c r="AJ159" s="236">
        <v>0</v>
      </c>
      <c r="AK159" s="236">
        <v>0</v>
      </c>
      <c r="AL159" s="236">
        <v>0</v>
      </c>
      <c r="AM159" s="236">
        <v>0</v>
      </c>
      <c r="AN159" s="236">
        <v>0</v>
      </c>
      <c r="AO159" s="236">
        <v>13019241.5495586</v>
      </c>
      <c r="AP159" s="236">
        <v>12863825.211558601</v>
      </c>
      <c r="AQ159" s="236">
        <v>12588951.2835586</v>
      </c>
      <c r="AR159" s="236">
        <v>12339341.8325586</v>
      </c>
      <c r="AS159" s="236">
        <v>12105445.463558599</v>
      </c>
      <c r="AT159" s="236">
        <v>11889860.065558599</v>
      </c>
      <c r="AU159" s="236">
        <v>11686803.2745586</v>
      </c>
      <c r="AV159" s="236">
        <v>11496650.437558601</v>
      </c>
      <c r="AW159" s="236">
        <v>11314903.970558601</v>
      </c>
      <c r="AX159" s="236">
        <v>11142268.3325586</v>
      </c>
      <c r="AY159" s="236">
        <v>10981004.2505586</v>
      </c>
      <c r="AZ159" s="236">
        <v>10823217.530558599</v>
      </c>
      <c r="BA159" s="236">
        <v>142251513.202703</v>
      </c>
      <c r="BB159" s="236">
        <v>11120246.784586599</v>
      </c>
      <c r="BC159" s="236">
        <v>10976387.635586601</v>
      </c>
      <c r="BD159" s="236">
        <v>10837081.5175866</v>
      </c>
      <c r="BE159" s="236">
        <v>10704497.534586599</v>
      </c>
      <c r="BF159" s="236">
        <v>10573834.001586599</v>
      </c>
      <c r="BG159" s="236">
        <v>10448631.4135866</v>
      </c>
      <c r="BH159" s="236">
        <v>10327288.079586601</v>
      </c>
      <c r="BI159" s="236">
        <v>10209732.816586601</v>
      </c>
      <c r="BJ159" s="236">
        <v>10094431.434586599</v>
      </c>
      <c r="BK159" s="236">
        <v>9982597.0475866199</v>
      </c>
      <c r="BL159" s="236">
        <v>9876491.86658662</v>
      </c>
      <c r="BM159" s="236">
        <v>9769865.8225866202</v>
      </c>
      <c r="BN159" s="236">
        <v>124921085.95503899</v>
      </c>
      <c r="BO159" s="236">
        <v>9677322.8397311494</v>
      </c>
      <c r="BP159" s="236">
        <v>9577008.2967311498</v>
      </c>
      <c r="BQ159" s="236">
        <v>9478467.4277311508</v>
      </c>
      <c r="BR159" s="236">
        <v>9383412.4887311496</v>
      </c>
      <c r="BS159" s="236">
        <v>9288613.5747311506</v>
      </c>
      <c r="BT159" s="236">
        <v>9196698.4227311499</v>
      </c>
      <c r="BU159" s="236">
        <v>9106718.8897311501</v>
      </c>
      <c r="BV159" s="236">
        <v>9018646.5487311501</v>
      </c>
      <c r="BW159" s="236">
        <v>8931479.0347311497</v>
      </c>
      <c r="BX159" s="236">
        <v>8846202.2837311495</v>
      </c>
      <c r="BY159" s="236">
        <v>8764596.0387311503</v>
      </c>
      <c r="BZ159" s="236">
        <v>8682011.9567311499</v>
      </c>
      <c r="CA159" s="236">
        <v>109951177.802773</v>
      </c>
      <c r="CB159" s="236">
        <v>8606553.1681139097</v>
      </c>
      <c r="CC159" s="236">
        <v>8527637.3871139102</v>
      </c>
      <c r="CD159" s="236">
        <v>8449618.1101139095</v>
      </c>
      <c r="CE159" s="236">
        <v>8373883.9761139099</v>
      </c>
      <c r="CF159" s="236">
        <v>8297941.3401139099</v>
      </c>
      <c r="CG159" s="236">
        <v>8223879.3171139099</v>
      </c>
      <c r="CH159" s="236">
        <v>8151031.7451139102</v>
      </c>
      <c r="CI159" s="236">
        <v>8079343.6041139103</v>
      </c>
      <c r="CJ159" s="236">
        <v>8008068.1551139103</v>
      </c>
      <c r="CK159" s="236">
        <v>7938024.6571139097</v>
      </c>
      <c r="CL159" s="236">
        <v>7870677.1601139102</v>
      </c>
      <c r="CM159" s="236">
        <v>7802144.6471139099</v>
      </c>
      <c r="CN159" s="236">
        <v>98328803.267366901</v>
      </c>
      <c r="CO159" s="236">
        <v>7108575.6264850497</v>
      </c>
      <c r="CP159" s="236">
        <v>7042419.6064850502</v>
      </c>
      <c r="CQ159" s="236">
        <v>6976993.0564850504</v>
      </c>
      <c r="CR159" s="236">
        <v>6912895.6804850502</v>
      </c>
      <c r="CS159" s="236">
        <v>6848784.5704850499</v>
      </c>
      <c r="CT159" s="236">
        <v>6786041.3304850496</v>
      </c>
      <c r="CU159" s="236">
        <v>6723876.5004850496</v>
      </c>
      <c r="CV159" s="236">
        <v>6662778.9394850498</v>
      </c>
      <c r="CW159" s="236">
        <v>6601868.0054850504</v>
      </c>
      <c r="CX159" s="236">
        <v>6541699.2254850501</v>
      </c>
      <c r="CY159" s="236">
        <v>6483344.6144850496</v>
      </c>
      <c r="CZ159" s="236">
        <v>6424427.9034850504</v>
      </c>
      <c r="DA159" s="236">
        <v>81113705.059820607</v>
      </c>
    </row>
    <row r="160" spans="1:105" ht="12" thickBot="1">
      <c r="A160" s="251" t="s">
        <v>1786</v>
      </c>
      <c r="B160" s="253">
        <v>0</v>
      </c>
      <c r="C160" s="253">
        <v>0</v>
      </c>
      <c r="D160" s="253">
        <v>0</v>
      </c>
      <c r="E160" s="253">
        <v>0</v>
      </c>
      <c r="F160" s="253">
        <v>0</v>
      </c>
      <c r="G160" s="253">
        <v>0</v>
      </c>
      <c r="H160" s="253">
        <v>0</v>
      </c>
      <c r="I160" s="253">
        <v>0</v>
      </c>
      <c r="J160" s="253">
        <v>0</v>
      </c>
      <c r="K160" s="253">
        <v>0</v>
      </c>
      <c r="L160" s="253">
        <v>0</v>
      </c>
      <c r="M160" s="253">
        <v>0</v>
      </c>
      <c r="N160" s="253">
        <v>0</v>
      </c>
      <c r="O160" s="253">
        <v>0</v>
      </c>
      <c r="P160" s="253">
        <v>0</v>
      </c>
      <c r="Q160" s="253">
        <v>0</v>
      </c>
      <c r="R160" s="253">
        <v>0</v>
      </c>
      <c r="S160" s="253">
        <v>0</v>
      </c>
      <c r="T160" s="253">
        <v>0</v>
      </c>
      <c r="U160" s="253">
        <v>0</v>
      </c>
      <c r="V160" s="253">
        <v>0</v>
      </c>
      <c r="W160" s="253">
        <v>0</v>
      </c>
      <c r="X160" s="253">
        <v>0</v>
      </c>
      <c r="Y160" s="253">
        <v>0</v>
      </c>
      <c r="Z160" s="253">
        <v>0</v>
      </c>
      <c r="AA160" s="253">
        <v>0</v>
      </c>
      <c r="AB160" s="253">
        <v>0</v>
      </c>
      <c r="AC160" s="253">
        <v>0</v>
      </c>
      <c r="AD160" s="253">
        <v>0</v>
      </c>
      <c r="AE160" s="253">
        <v>0</v>
      </c>
      <c r="AF160" s="253">
        <v>0</v>
      </c>
      <c r="AG160" s="253">
        <v>0</v>
      </c>
      <c r="AH160" s="253">
        <v>0</v>
      </c>
      <c r="AI160" s="253">
        <v>0</v>
      </c>
      <c r="AJ160" s="253">
        <v>0</v>
      </c>
      <c r="AK160" s="253">
        <v>0</v>
      </c>
      <c r="AL160" s="253">
        <v>0</v>
      </c>
      <c r="AM160" s="253">
        <v>0</v>
      </c>
      <c r="AN160" s="253">
        <v>0</v>
      </c>
      <c r="AO160" s="253">
        <v>514876.629397407</v>
      </c>
      <c r="AP160" s="253">
        <v>604094.19139740802</v>
      </c>
      <c r="AQ160" s="253">
        <v>691647.01339740399</v>
      </c>
      <c r="AR160" s="253">
        <v>818774.62398197304</v>
      </c>
      <c r="AS160" s="253">
        <v>903406.25498197402</v>
      </c>
      <c r="AT160" s="253">
        <v>986738.00698197202</v>
      </c>
      <c r="AU160" s="253">
        <v>1211276.2564868301</v>
      </c>
      <c r="AV160" s="253">
        <v>1292242.16948683</v>
      </c>
      <c r="AW160" s="253">
        <v>1372115.8024868299</v>
      </c>
      <c r="AX160" s="253">
        <v>1242972.2526871599</v>
      </c>
      <c r="AY160" s="253">
        <v>1320843.92068716</v>
      </c>
      <c r="AZ160" s="253">
        <v>1397770.70068716</v>
      </c>
      <c r="BA160" s="253">
        <v>12356757.8226601</v>
      </c>
      <c r="BB160" s="253">
        <v>1435753.6827108799</v>
      </c>
      <c r="BC160" s="253">
        <v>1511972.78371088</v>
      </c>
      <c r="BD160" s="253">
        <v>1587349.3157108801</v>
      </c>
      <c r="BE160" s="253">
        <v>1864776.6998222701</v>
      </c>
      <c r="BF160" s="253">
        <v>1938562.5168222699</v>
      </c>
      <c r="BG160" s="253">
        <v>2011593.27882227</v>
      </c>
      <c r="BH160" s="253">
        <v>2272354.0485274498</v>
      </c>
      <c r="BI160" s="253">
        <v>2343945.4355274499</v>
      </c>
      <c r="BJ160" s="253">
        <v>2414842.3035274502</v>
      </c>
      <c r="BK160" s="253">
        <v>2205156.55858185</v>
      </c>
      <c r="BL160" s="253">
        <v>2274743.67758185</v>
      </c>
      <c r="BM160" s="253">
        <v>2343690.2335818498</v>
      </c>
      <c r="BN160" s="253">
        <v>24204740.534927402</v>
      </c>
      <c r="BO160" s="253">
        <v>2150902.9328431198</v>
      </c>
      <c r="BP160" s="253">
        <v>2216582.1898431298</v>
      </c>
      <c r="BQ160" s="253">
        <v>2281687.67084313</v>
      </c>
      <c r="BR160" s="253">
        <v>2522068.6849660599</v>
      </c>
      <c r="BS160" s="253">
        <v>2586070.3709660601</v>
      </c>
      <c r="BT160" s="253">
        <v>2649538.41896606</v>
      </c>
      <c r="BU160" s="253">
        <v>2863149.8513358701</v>
      </c>
      <c r="BV160" s="253">
        <v>2925584.5103358701</v>
      </c>
      <c r="BW160" s="253">
        <v>2987513.4963358701</v>
      </c>
      <c r="BX160" s="253">
        <v>2817769.8539871601</v>
      </c>
      <c r="BY160" s="253">
        <v>2878731.9089871598</v>
      </c>
      <c r="BZ160" s="253">
        <v>2939215.92698716</v>
      </c>
      <c r="CA160" s="253">
        <v>31818815.816396698</v>
      </c>
      <c r="CB160" s="253">
        <v>2851729.8705957299</v>
      </c>
      <c r="CC160" s="253">
        <v>2911463.43959573</v>
      </c>
      <c r="CD160" s="253">
        <v>2970744.9625957301</v>
      </c>
      <c r="CE160" s="253">
        <v>3164836.9665322499</v>
      </c>
      <c r="CF160" s="253">
        <v>3223239.7305322499</v>
      </c>
      <c r="CG160" s="253">
        <v>3281213.8075322499</v>
      </c>
      <c r="CH160" s="253">
        <v>3447657.5120272599</v>
      </c>
      <c r="CI160" s="253">
        <v>3504795.27102726</v>
      </c>
      <c r="CJ160" s="253">
        <v>3561521.1220272598</v>
      </c>
      <c r="CK160" s="253">
        <v>3431120.8630927098</v>
      </c>
      <c r="CL160" s="253">
        <v>3487053.1660927101</v>
      </c>
      <c r="CM160" s="253">
        <v>3542589.3530927198</v>
      </c>
      <c r="CN160" s="253">
        <v>39377966.064743899</v>
      </c>
      <c r="CO160" s="253">
        <v>3517460.4653537502</v>
      </c>
      <c r="CP160" s="253">
        <v>3573347.6953537501</v>
      </c>
      <c r="CQ160" s="253">
        <v>3628849.9953537402</v>
      </c>
      <c r="CR160" s="253">
        <v>3770228.9257803801</v>
      </c>
      <c r="CS160" s="253">
        <v>3824977.8157803798</v>
      </c>
      <c r="CT160" s="253">
        <v>3879358.2257803502</v>
      </c>
      <c r="CU160" s="253">
        <v>4006511.4793757</v>
      </c>
      <c r="CV160" s="253">
        <v>4060168.41837571</v>
      </c>
      <c r="CW160" s="253">
        <v>4113467.7343756598</v>
      </c>
      <c r="CX160" s="253">
        <v>4051578.5246119499</v>
      </c>
      <c r="CY160" s="253">
        <v>4104182.6636119499</v>
      </c>
      <c r="CZ160" s="253">
        <v>4156441.3526119501</v>
      </c>
      <c r="DA160" s="253">
        <v>46686573.296365298</v>
      </c>
    </row>
    <row r="161" spans="1:105" ht="12" thickTop="1"/>
    <row r="162" spans="1:105">
      <c r="A162" s="254"/>
      <c r="B162" s="255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  <c r="P162" s="255"/>
      <c r="Q162" s="255"/>
      <c r="R162" s="255"/>
      <c r="S162" s="255"/>
      <c r="T162" s="255"/>
      <c r="U162" s="255"/>
      <c r="V162" s="255"/>
      <c r="W162" s="255"/>
      <c r="X162" s="255"/>
      <c r="Y162" s="255"/>
      <c r="Z162" s="255"/>
      <c r="AA162" s="255"/>
      <c r="AB162" s="255"/>
      <c r="AC162" s="255"/>
      <c r="AD162" s="255"/>
      <c r="AE162" s="255"/>
      <c r="AF162" s="255"/>
      <c r="AG162" s="255"/>
      <c r="AH162" s="255"/>
      <c r="AI162" s="255"/>
      <c r="AJ162" s="255"/>
      <c r="AK162" s="255"/>
      <c r="AL162" s="255"/>
      <c r="AM162" s="255"/>
      <c r="AN162" s="255"/>
      <c r="AO162" s="255"/>
      <c r="AP162" s="255"/>
      <c r="AQ162" s="255"/>
      <c r="AR162" s="255"/>
      <c r="AS162" s="255"/>
      <c r="AT162" s="255"/>
      <c r="AU162" s="255"/>
      <c r="AV162" s="255"/>
      <c r="AW162" s="255"/>
      <c r="AX162" s="255"/>
      <c r="AY162" s="255"/>
      <c r="AZ162" s="255"/>
      <c r="BA162" s="255"/>
      <c r="BB162" s="255"/>
      <c r="BC162" s="255"/>
      <c r="BD162" s="255"/>
      <c r="BE162" s="255"/>
      <c r="BF162" s="255"/>
      <c r="BG162" s="255"/>
      <c r="BH162" s="255"/>
      <c r="BI162" s="255"/>
      <c r="BJ162" s="255"/>
      <c r="BK162" s="255"/>
      <c r="BL162" s="255"/>
      <c r="BM162" s="255"/>
      <c r="BN162" s="255"/>
      <c r="BO162" s="255"/>
      <c r="BP162" s="255"/>
      <c r="BQ162" s="255"/>
      <c r="BR162" s="255"/>
      <c r="BS162" s="255"/>
      <c r="BT162" s="255"/>
      <c r="BU162" s="255"/>
      <c r="BV162" s="255"/>
      <c r="BW162" s="255"/>
      <c r="BX162" s="255"/>
      <c r="BY162" s="255"/>
      <c r="BZ162" s="255"/>
      <c r="CA162" s="255"/>
      <c r="CB162" s="255"/>
      <c r="CC162" s="255"/>
      <c r="CD162" s="255"/>
      <c r="CE162" s="255"/>
      <c r="CF162" s="255"/>
      <c r="CG162" s="255"/>
      <c r="CH162" s="255"/>
      <c r="CI162" s="255"/>
      <c r="CJ162" s="255"/>
      <c r="CK162" s="255"/>
      <c r="CL162" s="255"/>
      <c r="CM162" s="255"/>
      <c r="CN162" s="255"/>
      <c r="CO162" s="255"/>
      <c r="CP162" s="255"/>
      <c r="CQ162" s="255"/>
      <c r="CR162" s="255"/>
      <c r="CS162" s="255"/>
      <c r="CT162" s="255"/>
      <c r="CU162" s="255"/>
      <c r="CV162" s="255"/>
      <c r="CW162" s="255"/>
      <c r="CX162" s="255"/>
      <c r="CY162" s="255"/>
      <c r="CZ162" s="255"/>
      <c r="DA162" s="255"/>
    </row>
    <row r="164" spans="1:105" ht="12" thickBot="1">
      <c r="A164" s="245" t="s">
        <v>1787</v>
      </c>
      <c r="B164" s="256">
        <v>0</v>
      </c>
      <c r="C164" s="256">
        <v>0</v>
      </c>
      <c r="D164" s="256">
        <v>0</v>
      </c>
      <c r="E164" s="256">
        <v>0</v>
      </c>
      <c r="F164" s="256">
        <v>0</v>
      </c>
      <c r="G164" s="256">
        <v>0</v>
      </c>
      <c r="H164" s="256">
        <v>0</v>
      </c>
      <c r="I164" s="256">
        <v>0</v>
      </c>
      <c r="J164" s="256">
        <v>0</v>
      </c>
      <c r="K164" s="256">
        <v>0</v>
      </c>
      <c r="L164" s="256">
        <v>0</v>
      </c>
      <c r="M164" s="256">
        <v>0</v>
      </c>
      <c r="N164" s="256">
        <v>0</v>
      </c>
      <c r="O164" s="256">
        <v>0</v>
      </c>
      <c r="P164" s="256">
        <v>0</v>
      </c>
      <c r="Q164" s="256">
        <v>0</v>
      </c>
      <c r="R164" s="256">
        <v>0</v>
      </c>
      <c r="S164" s="256">
        <v>0</v>
      </c>
      <c r="T164" s="256">
        <v>0</v>
      </c>
      <c r="U164" s="256">
        <v>0</v>
      </c>
      <c r="V164" s="256">
        <v>0</v>
      </c>
      <c r="W164" s="256">
        <v>0</v>
      </c>
      <c r="X164" s="256">
        <v>0</v>
      </c>
      <c r="Y164" s="256">
        <v>0</v>
      </c>
      <c r="Z164" s="256">
        <v>0</v>
      </c>
      <c r="AA164" s="256">
        <v>0</v>
      </c>
      <c r="AB164" s="256">
        <v>0</v>
      </c>
      <c r="AC164" s="256">
        <v>0</v>
      </c>
      <c r="AD164" s="256">
        <v>0</v>
      </c>
      <c r="AE164" s="256">
        <v>0</v>
      </c>
      <c r="AF164" s="256">
        <v>0</v>
      </c>
      <c r="AG164" s="256">
        <v>0</v>
      </c>
      <c r="AH164" s="256">
        <v>0</v>
      </c>
      <c r="AI164" s="256">
        <v>0</v>
      </c>
      <c r="AJ164" s="256">
        <v>0</v>
      </c>
      <c r="AK164" s="256">
        <v>0</v>
      </c>
      <c r="AL164" s="256">
        <v>0</v>
      </c>
      <c r="AM164" s="256">
        <v>0</v>
      </c>
      <c r="AN164" s="256">
        <v>0</v>
      </c>
      <c r="AO164" s="256">
        <v>531316.02939740696</v>
      </c>
      <c r="AP164" s="256">
        <v>636804.27139740798</v>
      </c>
      <c r="AQ164" s="256">
        <v>740324.17339740403</v>
      </c>
      <c r="AR164" s="256">
        <v>883143.64398197294</v>
      </c>
      <c r="AS164" s="256">
        <v>983209.61498197401</v>
      </c>
      <c r="AT164" s="256">
        <v>1081738.6469819699</v>
      </c>
      <c r="AU164" s="256">
        <v>1321251.15648683</v>
      </c>
      <c r="AV164" s="256">
        <v>1416982.88948683</v>
      </c>
      <c r="AW164" s="256">
        <v>1511423.14248683</v>
      </c>
      <c r="AX164" s="256">
        <v>1396657.2726871599</v>
      </c>
      <c r="AY164" s="256">
        <v>1488730.46068716</v>
      </c>
      <c r="AZ164" s="256">
        <v>1579686.44068716</v>
      </c>
      <c r="BA164" s="256">
        <v>13571267.7426601</v>
      </c>
      <c r="BB164" s="256">
        <v>1634241.18271089</v>
      </c>
      <c r="BC164" s="256">
        <v>1724360.4237108801</v>
      </c>
      <c r="BD164" s="256">
        <v>1813483.43571088</v>
      </c>
      <c r="BE164" s="256">
        <v>2104511.1998222698</v>
      </c>
      <c r="BF164" s="256">
        <v>2191753.39682227</v>
      </c>
      <c r="BG164" s="256">
        <v>2278102.8388222698</v>
      </c>
      <c r="BH164" s="256">
        <v>2552048.8485274501</v>
      </c>
      <c r="BI164" s="256">
        <v>2636696.4155274499</v>
      </c>
      <c r="BJ164" s="256">
        <v>2720522.8035274502</v>
      </c>
      <c r="BK164" s="256">
        <v>2523643.8785818499</v>
      </c>
      <c r="BL164" s="256">
        <v>2605921.65758185</v>
      </c>
      <c r="BM164" s="256">
        <v>2687442.0535818501</v>
      </c>
      <c r="BN164" s="256">
        <v>27472728.134927399</v>
      </c>
      <c r="BO164" s="256">
        <v>2496310.9328431198</v>
      </c>
      <c r="BP164" s="256">
        <v>2573968.1698431298</v>
      </c>
      <c r="BQ164" s="256">
        <v>2650946.9908431298</v>
      </c>
      <c r="BR164" s="256">
        <v>2903100.5449660602</v>
      </c>
      <c r="BS164" s="256">
        <v>2978774.27096606</v>
      </c>
      <c r="BT164" s="256">
        <v>3053817.0389660602</v>
      </c>
      <c r="BU164" s="256">
        <v>3278907.8513358701</v>
      </c>
      <c r="BV164" s="256">
        <v>3352728.7703358699</v>
      </c>
      <c r="BW164" s="256">
        <v>3425951.7963358699</v>
      </c>
      <c r="BX164" s="256">
        <v>3267412.0139871598</v>
      </c>
      <c r="BY164" s="256">
        <v>3339491.7689871602</v>
      </c>
      <c r="BZ164" s="256">
        <v>3411006.3069871599</v>
      </c>
      <c r="CA164" s="256">
        <v>36732416.456396699</v>
      </c>
      <c r="CB164" s="256">
        <v>3335807.5905957301</v>
      </c>
      <c r="CC164" s="256">
        <v>3406434.8195957299</v>
      </c>
      <c r="CD164" s="256">
        <v>3476527.5625957302</v>
      </c>
      <c r="CE164" s="256">
        <v>3681350.8065322498</v>
      </c>
      <c r="CF164" s="256">
        <v>3750404.5305322502</v>
      </c>
      <c r="CG164" s="256">
        <v>3818951.38753225</v>
      </c>
      <c r="CH164" s="256">
        <v>3995891.0120272599</v>
      </c>
      <c r="CI164" s="256">
        <v>4063449.0310272598</v>
      </c>
      <c r="CJ164" s="256">
        <v>4130520.0220272602</v>
      </c>
      <c r="CK164" s="256">
        <v>4010391.04309271</v>
      </c>
      <c r="CL164" s="256">
        <v>4076523.7660927102</v>
      </c>
      <c r="CM164" s="256">
        <v>4142188.1330927201</v>
      </c>
      <c r="CN164" s="256">
        <v>45888439.704743899</v>
      </c>
      <c r="CO164" s="256">
        <v>4139522.4053537501</v>
      </c>
      <c r="CP164" s="256">
        <v>4205601.8353537498</v>
      </c>
      <c r="CQ164" s="256">
        <v>4271226.1353537403</v>
      </c>
      <c r="CR164" s="256">
        <v>4422658.4257803801</v>
      </c>
      <c r="CS164" s="256">
        <v>4487391.9157803804</v>
      </c>
      <c r="CT164" s="256">
        <v>4551689.7257803502</v>
      </c>
      <c r="CU164" s="256">
        <v>4688693.7793757003</v>
      </c>
      <c r="CV164" s="256">
        <v>4752136.1783757098</v>
      </c>
      <c r="CW164" s="256">
        <v>4815155.7343756603</v>
      </c>
      <c r="CX164" s="256">
        <v>4762922.3246119497</v>
      </c>
      <c r="CY164" s="256">
        <v>4825119.9236119501</v>
      </c>
      <c r="CZ164" s="256">
        <v>4886909.0726119503</v>
      </c>
      <c r="DA164" s="256">
        <v>54809027.456365302</v>
      </c>
    </row>
    <row r="165" spans="1:105" ht="12" thickTop="1"/>
    <row r="166" spans="1:105">
      <c r="A166" s="254"/>
      <c r="B166" s="255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  <c r="P166" s="255"/>
      <c r="Q166" s="255"/>
      <c r="R166" s="255"/>
      <c r="S166" s="255"/>
      <c r="T166" s="255"/>
      <c r="U166" s="255"/>
      <c r="V166" s="255"/>
      <c r="W166" s="255"/>
      <c r="X166" s="255"/>
      <c r="Y166" s="255"/>
      <c r="Z166" s="255"/>
      <c r="AA166" s="255"/>
      <c r="AB166" s="255"/>
      <c r="AC166" s="255"/>
      <c r="AD166" s="255"/>
      <c r="AE166" s="255"/>
      <c r="AF166" s="255"/>
      <c r="AG166" s="255"/>
      <c r="AH166" s="255"/>
      <c r="AI166" s="255"/>
      <c r="AJ166" s="255"/>
      <c r="AK166" s="255"/>
      <c r="AL166" s="255"/>
      <c r="AM166" s="255"/>
      <c r="AN166" s="255"/>
      <c r="AO166" s="255"/>
      <c r="AP166" s="255"/>
      <c r="AQ166" s="255"/>
      <c r="AR166" s="255"/>
      <c r="AS166" s="255"/>
      <c r="AT166" s="255"/>
      <c r="AU166" s="255"/>
      <c r="AV166" s="255"/>
      <c r="AW166" s="255"/>
      <c r="AX166" s="255"/>
      <c r="AY166" s="255"/>
      <c r="AZ166" s="255"/>
      <c r="BA166" s="255"/>
      <c r="BB166" s="255"/>
      <c r="BC166" s="255"/>
      <c r="BD166" s="255"/>
      <c r="BE166" s="255"/>
      <c r="BF166" s="255"/>
      <c r="BG166" s="255"/>
      <c r="BH166" s="255"/>
      <c r="BI166" s="255"/>
      <c r="BJ166" s="255"/>
      <c r="BK166" s="255"/>
      <c r="BL166" s="255"/>
      <c r="BM166" s="255"/>
      <c r="BN166" s="255"/>
      <c r="BO166" s="255"/>
      <c r="BP166" s="255"/>
      <c r="BQ166" s="255"/>
      <c r="BR166" s="255"/>
      <c r="BS166" s="255"/>
      <c r="BT166" s="255"/>
      <c r="BU166" s="255"/>
      <c r="BV166" s="255"/>
      <c r="BW166" s="255"/>
      <c r="BX166" s="255"/>
      <c r="BY166" s="255"/>
      <c r="BZ166" s="255"/>
      <c r="CA166" s="255"/>
      <c r="CB166" s="255"/>
      <c r="CC166" s="255"/>
      <c r="CD166" s="255"/>
      <c r="CE166" s="255"/>
      <c r="CF166" s="255"/>
      <c r="CG166" s="255"/>
      <c r="CH166" s="255"/>
      <c r="CI166" s="255"/>
      <c r="CJ166" s="255"/>
      <c r="CK166" s="255"/>
      <c r="CL166" s="255"/>
      <c r="CM166" s="255"/>
      <c r="CN166" s="255"/>
      <c r="CO166" s="255"/>
      <c r="CP166" s="255"/>
      <c r="CQ166" s="255"/>
      <c r="CR166" s="255"/>
      <c r="CS166" s="255"/>
      <c r="CT166" s="255"/>
      <c r="CU166" s="255"/>
      <c r="CV166" s="255"/>
      <c r="CW166" s="255"/>
      <c r="CX166" s="255"/>
      <c r="CY166" s="255"/>
      <c r="CZ166" s="255"/>
      <c r="DA166" s="255"/>
    </row>
    <row r="168" spans="1:105">
      <c r="A168" s="242" t="s">
        <v>1708</v>
      </c>
      <c r="B168" s="236">
        <v>0</v>
      </c>
      <c r="C168" s="236">
        <v>0</v>
      </c>
      <c r="D168" s="236">
        <v>0</v>
      </c>
      <c r="E168" s="236">
        <v>0</v>
      </c>
      <c r="F168" s="236">
        <v>0</v>
      </c>
      <c r="G168" s="236">
        <v>0</v>
      </c>
      <c r="H168" s="236">
        <v>0</v>
      </c>
      <c r="I168" s="236">
        <v>0</v>
      </c>
      <c r="J168" s="236">
        <v>0</v>
      </c>
      <c r="K168" s="236">
        <v>0</v>
      </c>
      <c r="L168" s="236">
        <v>0</v>
      </c>
      <c r="M168" s="236">
        <v>1</v>
      </c>
      <c r="N168" s="236">
        <v>1</v>
      </c>
      <c r="O168" s="236">
        <v>0</v>
      </c>
      <c r="P168" s="236">
        <v>0</v>
      </c>
      <c r="Q168" s="236">
        <v>0</v>
      </c>
      <c r="R168" s="236">
        <v>0</v>
      </c>
      <c r="S168" s="236">
        <v>0</v>
      </c>
      <c r="T168" s="236">
        <v>0</v>
      </c>
      <c r="U168" s="236">
        <v>0</v>
      </c>
      <c r="V168" s="236">
        <v>0</v>
      </c>
      <c r="W168" s="236">
        <v>0</v>
      </c>
      <c r="X168" s="236">
        <v>0</v>
      </c>
      <c r="Y168" s="236">
        <v>0</v>
      </c>
      <c r="Z168" s="236">
        <v>1</v>
      </c>
      <c r="AA168" s="236">
        <v>1</v>
      </c>
      <c r="AB168" s="236">
        <v>0</v>
      </c>
      <c r="AC168" s="236">
        <v>0</v>
      </c>
      <c r="AD168" s="236">
        <v>0</v>
      </c>
      <c r="AE168" s="236">
        <v>0</v>
      </c>
      <c r="AF168" s="236">
        <v>0</v>
      </c>
      <c r="AG168" s="236">
        <v>0</v>
      </c>
      <c r="AH168" s="236">
        <v>0</v>
      </c>
      <c r="AI168" s="236">
        <v>0</v>
      </c>
      <c r="AJ168" s="236">
        <v>0</v>
      </c>
      <c r="AK168" s="236">
        <v>0</v>
      </c>
      <c r="AL168" s="236">
        <v>0</v>
      </c>
      <c r="AM168" s="236">
        <v>1</v>
      </c>
      <c r="AN168" s="236">
        <v>1</v>
      </c>
      <c r="AO168" s="236">
        <v>0</v>
      </c>
      <c r="AP168" s="236">
        <v>0</v>
      </c>
      <c r="AQ168" s="236">
        <v>0</v>
      </c>
      <c r="AR168" s="236">
        <v>0</v>
      </c>
      <c r="AS168" s="236">
        <v>0</v>
      </c>
      <c r="AT168" s="236">
        <v>0</v>
      </c>
      <c r="AU168" s="236">
        <v>0</v>
      </c>
      <c r="AV168" s="236">
        <v>0</v>
      </c>
      <c r="AW168" s="236">
        <v>0</v>
      </c>
      <c r="AX168" s="236">
        <v>0</v>
      </c>
      <c r="AY168" s="236">
        <v>0</v>
      </c>
      <c r="AZ168" s="236">
        <v>1</v>
      </c>
      <c r="BA168" s="236">
        <v>1</v>
      </c>
      <c r="BB168" s="236">
        <v>0</v>
      </c>
      <c r="BC168" s="236">
        <v>0</v>
      </c>
      <c r="BD168" s="236">
        <v>0</v>
      </c>
      <c r="BE168" s="236">
        <v>0</v>
      </c>
      <c r="BF168" s="236">
        <v>0</v>
      </c>
      <c r="BG168" s="236">
        <v>0</v>
      </c>
      <c r="BH168" s="236">
        <v>0</v>
      </c>
      <c r="BI168" s="236">
        <v>0</v>
      </c>
      <c r="BJ168" s="236">
        <v>0</v>
      </c>
      <c r="BK168" s="236">
        <v>0</v>
      </c>
      <c r="BL168" s="236">
        <v>0</v>
      </c>
      <c r="BM168" s="236">
        <v>1</v>
      </c>
      <c r="BN168" s="236">
        <v>1</v>
      </c>
      <c r="BO168" s="236">
        <v>0</v>
      </c>
      <c r="BP168" s="236">
        <v>0</v>
      </c>
      <c r="BQ168" s="236">
        <v>0</v>
      </c>
      <c r="BR168" s="236">
        <v>0</v>
      </c>
      <c r="BS168" s="236">
        <v>0</v>
      </c>
      <c r="BT168" s="236">
        <v>0</v>
      </c>
      <c r="BU168" s="236">
        <v>0</v>
      </c>
      <c r="BV168" s="236">
        <v>0</v>
      </c>
      <c r="BW168" s="236">
        <v>0</v>
      </c>
      <c r="BX168" s="236">
        <v>0</v>
      </c>
      <c r="BY168" s="236">
        <v>0</v>
      </c>
      <c r="BZ168" s="236">
        <v>1</v>
      </c>
      <c r="CA168" s="236">
        <v>1</v>
      </c>
      <c r="CB168" s="236">
        <v>0</v>
      </c>
      <c r="CC168" s="236">
        <v>0</v>
      </c>
      <c r="CD168" s="236">
        <v>0</v>
      </c>
      <c r="CE168" s="236">
        <v>0</v>
      </c>
      <c r="CF168" s="236">
        <v>0</v>
      </c>
      <c r="CG168" s="236">
        <v>0</v>
      </c>
      <c r="CH168" s="236">
        <v>0</v>
      </c>
      <c r="CI168" s="236">
        <v>0</v>
      </c>
      <c r="CJ168" s="236">
        <v>0</v>
      </c>
      <c r="CK168" s="236">
        <v>0</v>
      </c>
      <c r="CL168" s="236">
        <v>0</v>
      </c>
      <c r="CM168" s="236">
        <v>1</v>
      </c>
      <c r="CN168" s="236">
        <v>1</v>
      </c>
      <c r="CO168" s="236">
        <v>0</v>
      </c>
      <c r="CP168" s="236">
        <v>0</v>
      </c>
      <c r="CQ168" s="236">
        <v>0</v>
      </c>
      <c r="CR168" s="236">
        <v>0</v>
      </c>
      <c r="CS168" s="236">
        <v>0</v>
      </c>
      <c r="CT168" s="236">
        <v>0</v>
      </c>
      <c r="CU168" s="236">
        <v>0</v>
      </c>
      <c r="CV168" s="236">
        <v>0</v>
      </c>
      <c r="CW168" s="236">
        <v>0</v>
      </c>
      <c r="CX168" s="236">
        <v>0</v>
      </c>
      <c r="CY168" s="236">
        <v>0</v>
      </c>
      <c r="CZ168" s="236">
        <v>1</v>
      </c>
      <c r="DA168" s="236">
        <v>1</v>
      </c>
    </row>
    <row r="169" spans="1:105">
      <c r="A169" s="242" t="s">
        <v>1788</v>
      </c>
      <c r="B169" s="236">
        <v>0</v>
      </c>
      <c r="C169" s="236">
        <v>0</v>
      </c>
      <c r="D169" s="236">
        <v>0</v>
      </c>
      <c r="E169" s="236">
        <v>0</v>
      </c>
      <c r="F169" s="236">
        <v>0</v>
      </c>
      <c r="G169" s="236">
        <v>0</v>
      </c>
      <c r="H169" s="236">
        <v>0</v>
      </c>
      <c r="I169" s="236">
        <v>0</v>
      </c>
      <c r="J169" s="236">
        <v>0</v>
      </c>
      <c r="K169" s="236">
        <v>0</v>
      </c>
      <c r="L169" s="236">
        <v>0</v>
      </c>
      <c r="M169" s="236">
        <v>0</v>
      </c>
      <c r="N169" s="236">
        <v>0</v>
      </c>
      <c r="O169" s="236">
        <v>0</v>
      </c>
      <c r="P169" s="236">
        <v>0</v>
      </c>
      <c r="Q169" s="236">
        <v>0</v>
      </c>
      <c r="R169" s="236">
        <v>0</v>
      </c>
      <c r="S169" s="236">
        <v>0</v>
      </c>
      <c r="T169" s="236">
        <v>0</v>
      </c>
      <c r="U169" s="236">
        <v>0</v>
      </c>
      <c r="V169" s="236">
        <v>0</v>
      </c>
      <c r="W169" s="236">
        <v>0</v>
      </c>
      <c r="X169" s="236">
        <v>0</v>
      </c>
      <c r="Y169" s="236">
        <v>0</v>
      </c>
      <c r="Z169" s="236">
        <v>0</v>
      </c>
      <c r="AA169" s="236">
        <v>0</v>
      </c>
      <c r="AB169" s="236">
        <v>0</v>
      </c>
      <c r="AC169" s="236">
        <v>0</v>
      </c>
      <c r="AD169" s="236">
        <v>0</v>
      </c>
      <c r="AE169" s="236">
        <v>0</v>
      </c>
      <c r="AF169" s="236">
        <v>0</v>
      </c>
      <c r="AG169" s="236">
        <v>0</v>
      </c>
      <c r="AH169" s="236">
        <v>0</v>
      </c>
      <c r="AI169" s="236">
        <v>0</v>
      </c>
      <c r="AJ169" s="236">
        <v>0</v>
      </c>
      <c r="AK169" s="236">
        <v>0</v>
      </c>
      <c r="AL169" s="236">
        <v>0</v>
      </c>
      <c r="AM169" s="236">
        <v>0</v>
      </c>
      <c r="AN169" s="236">
        <v>0</v>
      </c>
      <c r="AO169" s="236">
        <v>0</v>
      </c>
      <c r="AP169" s="236">
        <v>0</v>
      </c>
      <c r="AQ169" s="236">
        <v>0</v>
      </c>
      <c r="AR169" s="236">
        <v>0</v>
      </c>
      <c r="AS169" s="236">
        <v>0</v>
      </c>
      <c r="AT169" s="236">
        <v>0</v>
      </c>
      <c r="AU169" s="236">
        <v>0</v>
      </c>
      <c r="AV169" s="236">
        <v>0</v>
      </c>
      <c r="AW169" s="236">
        <v>0</v>
      </c>
      <c r="AX169" s="236">
        <v>0</v>
      </c>
      <c r="AY169" s="236">
        <v>0</v>
      </c>
      <c r="AZ169" s="236">
        <v>-129894755.380043</v>
      </c>
      <c r="BA169" s="236">
        <v>-129894755.380043</v>
      </c>
      <c r="BB169" s="236">
        <v>0</v>
      </c>
      <c r="BC169" s="236">
        <v>0</v>
      </c>
      <c r="BD169" s="236">
        <v>0</v>
      </c>
      <c r="BE169" s="236">
        <v>0</v>
      </c>
      <c r="BF169" s="236">
        <v>0</v>
      </c>
      <c r="BG169" s="236">
        <v>0</v>
      </c>
      <c r="BH169" s="236">
        <v>0</v>
      </c>
      <c r="BI169" s="236">
        <v>0</v>
      </c>
      <c r="BJ169" s="236">
        <v>0</v>
      </c>
      <c r="BK169" s="236">
        <v>0</v>
      </c>
      <c r="BL169" s="236">
        <v>0</v>
      </c>
      <c r="BM169" s="236">
        <v>-100716345.420112</v>
      </c>
      <c r="BN169" s="236">
        <v>-100716345.420112</v>
      </c>
      <c r="BO169" s="236">
        <v>0</v>
      </c>
      <c r="BP169" s="236">
        <v>0</v>
      </c>
      <c r="BQ169" s="236">
        <v>0</v>
      </c>
      <c r="BR169" s="236">
        <v>0</v>
      </c>
      <c r="BS169" s="236">
        <v>0</v>
      </c>
      <c r="BT169" s="236">
        <v>0</v>
      </c>
      <c r="BU169" s="236">
        <v>0</v>
      </c>
      <c r="BV169" s="236">
        <v>0</v>
      </c>
      <c r="BW169" s="236">
        <v>0</v>
      </c>
      <c r="BX169" s="236">
        <v>0</v>
      </c>
      <c r="BY169" s="236">
        <v>0</v>
      </c>
      <c r="BZ169" s="236">
        <v>-78132361.986377105</v>
      </c>
      <c r="CA169" s="236">
        <v>-78132361.986377105</v>
      </c>
      <c r="CB169" s="236">
        <v>0</v>
      </c>
      <c r="CC169" s="236">
        <v>0</v>
      </c>
      <c r="CD169" s="236">
        <v>0</v>
      </c>
      <c r="CE169" s="236">
        <v>0</v>
      </c>
      <c r="CF169" s="236">
        <v>0</v>
      </c>
      <c r="CG169" s="236">
        <v>0</v>
      </c>
      <c r="CH169" s="236">
        <v>0</v>
      </c>
      <c r="CI169" s="236">
        <v>0</v>
      </c>
      <c r="CJ169" s="236">
        <v>0</v>
      </c>
      <c r="CK169" s="236">
        <v>0</v>
      </c>
      <c r="CL169" s="236">
        <v>0</v>
      </c>
      <c r="CM169" s="236">
        <v>-58950837.202623002</v>
      </c>
      <c r="CN169" s="236">
        <v>-58950837.202623002</v>
      </c>
      <c r="CO169" s="236">
        <v>0</v>
      </c>
      <c r="CP169" s="236">
        <v>0</v>
      </c>
      <c r="CQ169" s="236">
        <v>0</v>
      </c>
      <c r="CR169" s="236">
        <v>0</v>
      </c>
      <c r="CS169" s="236">
        <v>0</v>
      </c>
      <c r="CT169" s="236">
        <v>0</v>
      </c>
      <c r="CU169" s="236">
        <v>0</v>
      </c>
      <c r="CV169" s="236">
        <v>0</v>
      </c>
      <c r="CW169" s="236">
        <v>0</v>
      </c>
      <c r="CX169" s="236">
        <v>0</v>
      </c>
      <c r="CY169" s="236">
        <v>0</v>
      </c>
      <c r="CZ169" s="236">
        <v>-34427131.763455302</v>
      </c>
      <c r="DA169" s="236">
        <v>-34427131.763455302</v>
      </c>
    </row>
    <row r="170" spans="1:105">
      <c r="A170" s="242" t="s">
        <v>1728</v>
      </c>
      <c r="B170" s="236">
        <v>0</v>
      </c>
      <c r="C170" s="236">
        <v>0</v>
      </c>
      <c r="D170" s="236">
        <v>0</v>
      </c>
      <c r="E170" s="236">
        <v>0</v>
      </c>
      <c r="F170" s="236">
        <v>0</v>
      </c>
      <c r="G170" s="236">
        <v>0</v>
      </c>
      <c r="H170" s="236">
        <v>0</v>
      </c>
      <c r="I170" s="236">
        <v>0</v>
      </c>
      <c r="J170" s="236">
        <v>0</v>
      </c>
      <c r="K170" s="236">
        <v>0</v>
      </c>
      <c r="L170" s="236">
        <v>0</v>
      </c>
      <c r="M170" s="236">
        <v>0</v>
      </c>
      <c r="N170" s="236">
        <v>0</v>
      </c>
      <c r="O170" s="236">
        <v>0</v>
      </c>
      <c r="P170" s="236">
        <v>0</v>
      </c>
      <c r="Q170" s="236">
        <v>0</v>
      </c>
      <c r="R170" s="236">
        <v>0</v>
      </c>
      <c r="S170" s="236">
        <v>0</v>
      </c>
      <c r="T170" s="236">
        <v>0</v>
      </c>
      <c r="U170" s="236">
        <v>0</v>
      </c>
      <c r="V170" s="236">
        <v>0</v>
      </c>
      <c r="W170" s="236">
        <v>0</v>
      </c>
      <c r="X170" s="236">
        <v>0</v>
      </c>
      <c r="Y170" s="236">
        <v>0</v>
      </c>
      <c r="Z170" s="236">
        <v>0</v>
      </c>
      <c r="AA170" s="236">
        <v>0</v>
      </c>
      <c r="AB170" s="236">
        <v>0</v>
      </c>
      <c r="AC170" s="236">
        <v>0</v>
      </c>
      <c r="AD170" s="236">
        <v>0</v>
      </c>
      <c r="AE170" s="236">
        <v>0</v>
      </c>
      <c r="AF170" s="236">
        <v>0</v>
      </c>
      <c r="AG170" s="236">
        <v>0</v>
      </c>
      <c r="AH170" s="236">
        <v>0</v>
      </c>
      <c r="AI170" s="236">
        <v>0</v>
      </c>
      <c r="AJ170" s="236">
        <v>0</v>
      </c>
      <c r="AK170" s="236">
        <v>0</v>
      </c>
      <c r="AL170" s="236">
        <v>0</v>
      </c>
      <c r="AM170" s="236">
        <v>0</v>
      </c>
      <c r="AN170" s="236">
        <v>0</v>
      </c>
      <c r="AO170" s="236">
        <v>0</v>
      </c>
      <c r="AP170" s="236">
        <v>0</v>
      </c>
      <c r="AQ170" s="236">
        <v>0</v>
      </c>
      <c r="AR170" s="236">
        <v>0</v>
      </c>
      <c r="AS170" s="236">
        <v>0</v>
      </c>
      <c r="AT170" s="236">
        <v>0</v>
      </c>
      <c r="AU170" s="236">
        <v>0</v>
      </c>
      <c r="AV170" s="236">
        <v>0</v>
      </c>
      <c r="AW170" s="236">
        <v>0</v>
      </c>
      <c r="AX170" s="236">
        <v>0</v>
      </c>
      <c r="AY170" s="236">
        <v>0</v>
      </c>
      <c r="AZ170" s="236">
        <v>0</v>
      </c>
      <c r="BA170" s="236">
        <v>0</v>
      </c>
      <c r="BB170" s="236">
        <v>0</v>
      </c>
      <c r="BC170" s="236">
        <v>0</v>
      </c>
      <c r="BD170" s="236">
        <v>0</v>
      </c>
      <c r="BE170" s="236">
        <v>0</v>
      </c>
      <c r="BF170" s="236">
        <v>0</v>
      </c>
      <c r="BG170" s="236">
        <v>0</v>
      </c>
      <c r="BH170" s="236">
        <v>0</v>
      </c>
      <c r="BI170" s="236">
        <v>0</v>
      </c>
      <c r="BJ170" s="236">
        <v>0</v>
      </c>
      <c r="BK170" s="236">
        <v>0</v>
      </c>
      <c r="BL170" s="236">
        <v>0</v>
      </c>
      <c r="BM170" s="236">
        <v>0</v>
      </c>
      <c r="BN170" s="236">
        <v>0</v>
      </c>
      <c r="BO170" s="236">
        <v>0</v>
      </c>
      <c r="BP170" s="236">
        <v>0</v>
      </c>
      <c r="BQ170" s="236">
        <v>0</v>
      </c>
      <c r="BR170" s="236">
        <v>0</v>
      </c>
      <c r="BS170" s="236">
        <v>0</v>
      </c>
      <c r="BT170" s="236">
        <v>0</v>
      </c>
      <c r="BU170" s="236">
        <v>0</v>
      </c>
      <c r="BV170" s="236">
        <v>0</v>
      </c>
      <c r="BW170" s="236">
        <v>0</v>
      </c>
      <c r="BX170" s="236">
        <v>0</v>
      </c>
      <c r="BY170" s="236">
        <v>0</v>
      </c>
      <c r="BZ170" s="236">
        <v>0</v>
      </c>
      <c r="CA170" s="236">
        <v>0</v>
      </c>
      <c r="CB170" s="236">
        <v>0</v>
      </c>
      <c r="CC170" s="236">
        <v>0</v>
      </c>
      <c r="CD170" s="236">
        <v>0</v>
      </c>
      <c r="CE170" s="236">
        <v>0</v>
      </c>
      <c r="CF170" s="236">
        <v>0</v>
      </c>
      <c r="CG170" s="236">
        <v>0</v>
      </c>
      <c r="CH170" s="236">
        <v>0</v>
      </c>
      <c r="CI170" s="236">
        <v>0</v>
      </c>
      <c r="CJ170" s="236">
        <v>0</v>
      </c>
      <c r="CK170" s="236">
        <v>0</v>
      </c>
      <c r="CL170" s="236">
        <v>0</v>
      </c>
      <c r="CM170" s="236">
        <v>0</v>
      </c>
      <c r="CN170" s="236">
        <v>0</v>
      </c>
      <c r="CO170" s="236">
        <v>0</v>
      </c>
      <c r="CP170" s="236">
        <v>0</v>
      </c>
      <c r="CQ170" s="236">
        <v>0</v>
      </c>
      <c r="CR170" s="236">
        <v>0</v>
      </c>
      <c r="CS170" s="236">
        <v>0</v>
      </c>
      <c r="CT170" s="236">
        <v>0</v>
      </c>
      <c r="CU170" s="236">
        <v>0</v>
      </c>
      <c r="CV170" s="236">
        <v>0</v>
      </c>
      <c r="CW170" s="236">
        <v>0</v>
      </c>
      <c r="CX170" s="236">
        <v>0</v>
      </c>
      <c r="CY170" s="236">
        <v>0</v>
      </c>
      <c r="CZ170" s="236">
        <v>0</v>
      </c>
      <c r="DA170" s="236">
        <v>0</v>
      </c>
    </row>
    <row r="173" spans="1:105">
      <c r="A173" s="245" t="s">
        <v>1789</v>
      </c>
    </row>
    <row r="174" spans="1:105">
      <c r="A174" s="242" t="s">
        <v>1720</v>
      </c>
      <c r="B174" s="236">
        <v>0</v>
      </c>
      <c r="C174" s="236">
        <v>0</v>
      </c>
      <c r="D174" s="236">
        <v>0</v>
      </c>
      <c r="E174" s="236">
        <v>0</v>
      </c>
      <c r="F174" s="236">
        <v>0</v>
      </c>
      <c r="G174" s="236">
        <v>0</v>
      </c>
      <c r="H174" s="236">
        <v>0</v>
      </c>
      <c r="I174" s="236">
        <v>0</v>
      </c>
      <c r="J174" s="236">
        <v>0</v>
      </c>
      <c r="K174" s="236">
        <v>0</v>
      </c>
      <c r="L174" s="236">
        <v>0</v>
      </c>
      <c r="M174" s="236">
        <v>0</v>
      </c>
      <c r="N174" s="236">
        <v>0</v>
      </c>
      <c r="O174" s="236">
        <v>0</v>
      </c>
      <c r="P174" s="236">
        <v>0</v>
      </c>
      <c r="Q174" s="236">
        <v>0</v>
      </c>
      <c r="R174" s="236">
        <v>0</v>
      </c>
      <c r="S174" s="236">
        <v>0</v>
      </c>
      <c r="T174" s="236">
        <v>0</v>
      </c>
      <c r="U174" s="236">
        <v>0</v>
      </c>
      <c r="V174" s="236">
        <v>0</v>
      </c>
      <c r="W174" s="236">
        <v>0</v>
      </c>
      <c r="X174" s="236">
        <v>0</v>
      </c>
      <c r="Y174" s="236">
        <v>0</v>
      </c>
      <c r="Z174" s="236">
        <v>0</v>
      </c>
      <c r="AA174" s="236">
        <v>0</v>
      </c>
      <c r="AB174" s="236">
        <v>0</v>
      </c>
      <c r="AC174" s="236">
        <v>0</v>
      </c>
      <c r="AD174" s="236">
        <v>0</v>
      </c>
      <c r="AE174" s="236">
        <v>0</v>
      </c>
      <c r="AF174" s="236">
        <v>0</v>
      </c>
      <c r="AG174" s="236">
        <v>0</v>
      </c>
      <c r="AH174" s="236">
        <v>0</v>
      </c>
      <c r="AI174" s="236">
        <v>0</v>
      </c>
      <c r="AJ174" s="236">
        <v>0</v>
      </c>
      <c r="AK174" s="236">
        <v>0</v>
      </c>
      <c r="AL174" s="236">
        <v>0</v>
      </c>
      <c r="AM174" s="236">
        <v>0</v>
      </c>
      <c r="AN174" s="236">
        <v>0</v>
      </c>
      <c r="AO174" s="236">
        <v>0</v>
      </c>
      <c r="AP174" s="236">
        <v>0</v>
      </c>
      <c r="AQ174" s="236">
        <v>0</v>
      </c>
      <c r="AR174" s="236">
        <v>0</v>
      </c>
      <c r="AS174" s="236">
        <v>0</v>
      </c>
      <c r="AT174" s="236">
        <v>0</v>
      </c>
      <c r="AU174" s="236">
        <v>0</v>
      </c>
      <c r="AV174" s="236">
        <v>0</v>
      </c>
      <c r="AW174" s="236">
        <v>0</v>
      </c>
      <c r="AX174" s="236">
        <v>0</v>
      </c>
      <c r="AY174" s="236">
        <v>0</v>
      </c>
      <c r="AZ174" s="236">
        <v>0</v>
      </c>
      <c r="BA174" s="236">
        <v>0</v>
      </c>
      <c r="BB174" s="236">
        <v>0</v>
      </c>
      <c r="BC174" s="236">
        <v>0</v>
      </c>
      <c r="BD174" s="236">
        <v>0</v>
      </c>
      <c r="BE174" s="236">
        <v>0</v>
      </c>
      <c r="BF174" s="236">
        <v>0</v>
      </c>
      <c r="BG174" s="236">
        <v>0</v>
      </c>
      <c r="BH174" s="236">
        <v>0</v>
      </c>
      <c r="BI174" s="236">
        <v>0</v>
      </c>
      <c r="BJ174" s="236">
        <v>0</v>
      </c>
      <c r="BK174" s="236">
        <v>0</v>
      </c>
      <c r="BL174" s="236">
        <v>0</v>
      </c>
      <c r="BM174" s="236">
        <v>0</v>
      </c>
      <c r="BN174" s="236">
        <v>0</v>
      </c>
      <c r="BO174" s="236">
        <v>0</v>
      </c>
      <c r="BP174" s="236">
        <v>0</v>
      </c>
      <c r="BQ174" s="236">
        <v>0</v>
      </c>
      <c r="BR174" s="236">
        <v>0</v>
      </c>
      <c r="BS174" s="236">
        <v>0</v>
      </c>
      <c r="BT174" s="236">
        <v>0</v>
      </c>
      <c r="BU174" s="236">
        <v>0</v>
      </c>
      <c r="BV174" s="236">
        <v>0</v>
      </c>
      <c r="BW174" s="236">
        <v>0</v>
      </c>
      <c r="BX174" s="236">
        <v>0</v>
      </c>
      <c r="BY174" s="236">
        <v>0</v>
      </c>
      <c r="BZ174" s="236">
        <v>0</v>
      </c>
      <c r="CA174" s="236">
        <v>0</v>
      </c>
      <c r="CB174" s="236">
        <v>0</v>
      </c>
      <c r="CC174" s="236">
        <v>0</v>
      </c>
      <c r="CD174" s="236">
        <v>0</v>
      </c>
      <c r="CE174" s="236">
        <v>0</v>
      </c>
      <c r="CF174" s="236">
        <v>0</v>
      </c>
      <c r="CG174" s="236">
        <v>0</v>
      </c>
      <c r="CH174" s="236">
        <v>0</v>
      </c>
      <c r="CI174" s="236">
        <v>0</v>
      </c>
      <c r="CJ174" s="236">
        <v>0</v>
      </c>
      <c r="CK174" s="236">
        <v>0</v>
      </c>
      <c r="CL174" s="236">
        <v>0</v>
      </c>
      <c r="CM174" s="236">
        <v>0</v>
      </c>
      <c r="CN174" s="236">
        <v>0</v>
      </c>
      <c r="CO174" s="236">
        <v>0</v>
      </c>
      <c r="CP174" s="236">
        <v>0</v>
      </c>
      <c r="CQ174" s="236">
        <v>0</v>
      </c>
      <c r="CR174" s="236">
        <v>0</v>
      </c>
      <c r="CS174" s="236">
        <v>0</v>
      </c>
      <c r="CT174" s="236">
        <v>0</v>
      </c>
      <c r="CU174" s="236">
        <v>0</v>
      </c>
      <c r="CV174" s="236">
        <v>0</v>
      </c>
      <c r="CW174" s="236">
        <v>0</v>
      </c>
      <c r="CX174" s="236">
        <v>0</v>
      </c>
      <c r="CY174" s="236">
        <v>0</v>
      </c>
      <c r="CZ174" s="236">
        <v>0</v>
      </c>
      <c r="DA174" s="236">
        <v>0</v>
      </c>
    </row>
    <row r="175" spans="1:105">
      <c r="A175" s="242" t="s">
        <v>1723</v>
      </c>
      <c r="B175" s="236">
        <v>0</v>
      </c>
      <c r="C175" s="236">
        <v>0</v>
      </c>
      <c r="D175" s="236">
        <v>0</v>
      </c>
      <c r="E175" s="236">
        <v>0</v>
      </c>
      <c r="F175" s="236">
        <v>0</v>
      </c>
      <c r="G175" s="236">
        <v>0</v>
      </c>
      <c r="H175" s="236">
        <v>0</v>
      </c>
      <c r="I175" s="236">
        <v>0</v>
      </c>
      <c r="J175" s="236">
        <v>0</v>
      </c>
      <c r="K175" s="236">
        <v>0</v>
      </c>
      <c r="L175" s="236">
        <v>0</v>
      </c>
      <c r="M175" s="236">
        <v>0</v>
      </c>
      <c r="N175" s="236">
        <v>0</v>
      </c>
      <c r="O175" s="236">
        <v>0</v>
      </c>
      <c r="P175" s="236">
        <v>0</v>
      </c>
      <c r="Q175" s="236">
        <v>0</v>
      </c>
      <c r="R175" s="236">
        <v>0</v>
      </c>
      <c r="S175" s="236">
        <v>0</v>
      </c>
      <c r="T175" s="236">
        <v>0</v>
      </c>
      <c r="U175" s="236">
        <v>0</v>
      </c>
      <c r="V175" s="236">
        <v>0</v>
      </c>
      <c r="W175" s="236">
        <v>0</v>
      </c>
      <c r="X175" s="236">
        <v>0</v>
      </c>
      <c r="Y175" s="236">
        <v>0</v>
      </c>
      <c r="Z175" s="236">
        <v>0</v>
      </c>
      <c r="AA175" s="236">
        <v>0</v>
      </c>
      <c r="AB175" s="236">
        <v>0</v>
      </c>
      <c r="AC175" s="236">
        <v>0</v>
      </c>
      <c r="AD175" s="236">
        <v>0</v>
      </c>
      <c r="AE175" s="236">
        <v>0</v>
      </c>
      <c r="AF175" s="236">
        <v>0</v>
      </c>
      <c r="AG175" s="236">
        <v>0</v>
      </c>
      <c r="AH175" s="236">
        <v>0</v>
      </c>
      <c r="AI175" s="236">
        <v>0</v>
      </c>
      <c r="AJ175" s="236">
        <v>0</v>
      </c>
      <c r="AK175" s="236">
        <v>0</v>
      </c>
      <c r="AL175" s="236">
        <v>0</v>
      </c>
      <c r="AM175" s="236">
        <v>0</v>
      </c>
      <c r="AN175" s="236">
        <v>0</v>
      </c>
      <c r="AO175" s="236">
        <v>0</v>
      </c>
      <c r="AP175" s="236">
        <v>0</v>
      </c>
      <c r="AQ175" s="236">
        <v>0</v>
      </c>
      <c r="AR175" s="236">
        <v>0</v>
      </c>
      <c r="AS175" s="236">
        <v>0</v>
      </c>
      <c r="AT175" s="236">
        <v>0</v>
      </c>
      <c r="AU175" s="236">
        <v>0</v>
      </c>
      <c r="AV175" s="236">
        <v>0</v>
      </c>
      <c r="AW175" s="236">
        <v>0</v>
      </c>
      <c r="AX175" s="236">
        <v>0</v>
      </c>
      <c r="AY175" s="236">
        <v>0</v>
      </c>
      <c r="AZ175" s="236">
        <v>0</v>
      </c>
      <c r="BA175" s="236">
        <v>0</v>
      </c>
      <c r="BB175" s="236">
        <v>0</v>
      </c>
      <c r="BC175" s="236">
        <v>0</v>
      </c>
      <c r="BD175" s="236">
        <v>0</v>
      </c>
      <c r="BE175" s="236">
        <v>0</v>
      </c>
      <c r="BF175" s="236">
        <v>0</v>
      </c>
      <c r="BG175" s="236">
        <v>0</v>
      </c>
      <c r="BH175" s="236">
        <v>0</v>
      </c>
      <c r="BI175" s="236">
        <v>0</v>
      </c>
      <c r="BJ175" s="236">
        <v>0</v>
      </c>
      <c r="BK175" s="236">
        <v>0</v>
      </c>
      <c r="BL175" s="236">
        <v>0</v>
      </c>
      <c r="BM175" s="236">
        <v>0</v>
      </c>
      <c r="BN175" s="236">
        <v>0</v>
      </c>
      <c r="BO175" s="236">
        <v>0</v>
      </c>
      <c r="BP175" s="236">
        <v>0</v>
      </c>
      <c r="BQ175" s="236">
        <v>0</v>
      </c>
      <c r="BR175" s="236">
        <v>0</v>
      </c>
      <c r="BS175" s="236">
        <v>0</v>
      </c>
      <c r="BT175" s="236">
        <v>0</v>
      </c>
      <c r="BU175" s="236">
        <v>0</v>
      </c>
      <c r="BV175" s="236">
        <v>0</v>
      </c>
      <c r="BW175" s="236">
        <v>0</v>
      </c>
      <c r="BX175" s="236">
        <v>0</v>
      </c>
      <c r="BY175" s="236">
        <v>0</v>
      </c>
      <c r="BZ175" s="236">
        <v>0</v>
      </c>
      <c r="CA175" s="236">
        <v>0</v>
      </c>
      <c r="CB175" s="236">
        <v>0</v>
      </c>
      <c r="CC175" s="236">
        <v>0</v>
      </c>
      <c r="CD175" s="236">
        <v>0</v>
      </c>
      <c r="CE175" s="236">
        <v>0</v>
      </c>
      <c r="CF175" s="236">
        <v>0</v>
      </c>
      <c r="CG175" s="236">
        <v>0</v>
      </c>
      <c r="CH175" s="236">
        <v>0</v>
      </c>
      <c r="CI175" s="236">
        <v>0</v>
      </c>
      <c r="CJ175" s="236">
        <v>0</v>
      </c>
      <c r="CK175" s="236">
        <v>0</v>
      </c>
      <c r="CL175" s="236">
        <v>0</v>
      </c>
      <c r="CM175" s="236">
        <v>0</v>
      </c>
      <c r="CN175" s="236">
        <v>0</v>
      </c>
      <c r="CO175" s="236">
        <v>0</v>
      </c>
      <c r="CP175" s="236">
        <v>0</v>
      </c>
      <c r="CQ175" s="236">
        <v>0</v>
      </c>
      <c r="CR175" s="236">
        <v>0</v>
      </c>
      <c r="CS175" s="236">
        <v>0</v>
      </c>
      <c r="CT175" s="236">
        <v>0</v>
      </c>
      <c r="CU175" s="236">
        <v>0</v>
      </c>
      <c r="CV175" s="236">
        <v>0</v>
      </c>
      <c r="CW175" s="236">
        <v>0</v>
      </c>
      <c r="CX175" s="236">
        <v>0</v>
      </c>
      <c r="CY175" s="236">
        <v>0</v>
      </c>
      <c r="CZ175" s="236">
        <v>0</v>
      </c>
      <c r="DA175" s="236">
        <v>0</v>
      </c>
    </row>
    <row r="176" spans="1:105">
      <c r="A176" s="242" t="s">
        <v>1790</v>
      </c>
      <c r="B176" s="236">
        <v>0</v>
      </c>
      <c r="C176" s="236">
        <v>0</v>
      </c>
      <c r="D176" s="236">
        <v>0</v>
      </c>
      <c r="E176" s="236">
        <v>0</v>
      </c>
      <c r="F176" s="236">
        <v>0</v>
      </c>
      <c r="G176" s="236">
        <v>0</v>
      </c>
      <c r="H176" s="236">
        <v>0</v>
      </c>
      <c r="I176" s="236">
        <v>0</v>
      </c>
      <c r="J176" s="236">
        <v>0</v>
      </c>
      <c r="K176" s="236">
        <v>0</v>
      </c>
      <c r="L176" s="236">
        <v>0</v>
      </c>
      <c r="M176" s="236">
        <v>0</v>
      </c>
      <c r="N176" s="236">
        <v>0</v>
      </c>
      <c r="O176" s="236">
        <v>0</v>
      </c>
      <c r="P176" s="236">
        <v>0</v>
      </c>
      <c r="Q176" s="236">
        <v>0</v>
      </c>
      <c r="R176" s="236">
        <v>0</v>
      </c>
      <c r="S176" s="236">
        <v>0</v>
      </c>
      <c r="T176" s="236">
        <v>0</v>
      </c>
      <c r="U176" s="236">
        <v>0</v>
      </c>
      <c r="V176" s="236">
        <v>0</v>
      </c>
      <c r="W176" s="236">
        <v>0</v>
      </c>
      <c r="X176" s="236">
        <v>0</v>
      </c>
      <c r="Y176" s="236">
        <v>0</v>
      </c>
      <c r="Z176" s="236">
        <v>0</v>
      </c>
      <c r="AA176" s="236">
        <v>0</v>
      </c>
      <c r="AB176" s="236">
        <v>0</v>
      </c>
      <c r="AC176" s="236">
        <v>0</v>
      </c>
      <c r="AD176" s="236">
        <v>0</v>
      </c>
      <c r="AE176" s="236">
        <v>0</v>
      </c>
      <c r="AF176" s="236">
        <v>0</v>
      </c>
      <c r="AG176" s="236">
        <v>0</v>
      </c>
      <c r="AH176" s="236">
        <v>0</v>
      </c>
      <c r="AI176" s="236">
        <v>0</v>
      </c>
      <c r="AJ176" s="236">
        <v>0</v>
      </c>
      <c r="AK176" s="236">
        <v>0</v>
      </c>
      <c r="AL176" s="236">
        <v>0</v>
      </c>
      <c r="AM176" s="236">
        <v>0</v>
      </c>
      <c r="AN176" s="236">
        <v>0</v>
      </c>
      <c r="AO176" s="236">
        <v>0</v>
      </c>
      <c r="AP176" s="236">
        <v>0</v>
      </c>
      <c r="AQ176" s="236">
        <v>0</v>
      </c>
      <c r="AR176" s="236">
        <v>0</v>
      </c>
      <c r="AS176" s="236">
        <v>0</v>
      </c>
      <c r="AT176" s="236">
        <v>0</v>
      </c>
      <c r="AU176" s="236">
        <v>0</v>
      </c>
      <c r="AV176" s="236">
        <v>0</v>
      </c>
      <c r="AW176" s="236">
        <v>0</v>
      </c>
      <c r="AX176" s="236">
        <v>0</v>
      </c>
      <c r="AY176" s="236">
        <v>0</v>
      </c>
      <c r="AZ176" s="236">
        <v>0</v>
      </c>
      <c r="BA176" s="236">
        <v>0</v>
      </c>
      <c r="BB176" s="236">
        <v>0</v>
      </c>
      <c r="BC176" s="236">
        <v>0</v>
      </c>
      <c r="BD176" s="236">
        <v>0</v>
      </c>
      <c r="BE176" s="236">
        <v>0</v>
      </c>
      <c r="BF176" s="236">
        <v>0</v>
      </c>
      <c r="BG176" s="236">
        <v>0</v>
      </c>
      <c r="BH176" s="236">
        <v>0</v>
      </c>
      <c r="BI176" s="236">
        <v>0</v>
      </c>
      <c r="BJ176" s="236">
        <v>0</v>
      </c>
      <c r="BK176" s="236">
        <v>0</v>
      </c>
      <c r="BL176" s="236">
        <v>0</v>
      </c>
      <c r="BM176" s="236">
        <v>0</v>
      </c>
      <c r="BN176" s="236">
        <v>0</v>
      </c>
      <c r="BO176" s="236">
        <v>0</v>
      </c>
      <c r="BP176" s="236">
        <v>0</v>
      </c>
      <c r="BQ176" s="236">
        <v>0</v>
      </c>
      <c r="BR176" s="236">
        <v>0</v>
      </c>
      <c r="BS176" s="236">
        <v>0</v>
      </c>
      <c r="BT176" s="236">
        <v>0</v>
      </c>
      <c r="BU176" s="236">
        <v>0</v>
      </c>
      <c r="BV176" s="236">
        <v>0</v>
      </c>
      <c r="BW176" s="236">
        <v>0</v>
      </c>
      <c r="BX176" s="236">
        <v>0</v>
      </c>
      <c r="BY176" s="236">
        <v>0</v>
      </c>
      <c r="BZ176" s="236">
        <v>0</v>
      </c>
      <c r="CA176" s="236">
        <v>0</v>
      </c>
      <c r="CB176" s="236">
        <v>0</v>
      </c>
      <c r="CC176" s="236">
        <v>0</v>
      </c>
      <c r="CD176" s="236">
        <v>0</v>
      </c>
      <c r="CE176" s="236">
        <v>0</v>
      </c>
      <c r="CF176" s="236">
        <v>0</v>
      </c>
      <c r="CG176" s="236">
        <v>0</v>
      </c>
      <c r="CH176" s="236">
        <v>0</v>
      </c>
      <c r="CI176" s="236">
        <v>0</v>
      </c>
      <c r="CJ176" s="236">
        <v>0</v>
      </c>
      <c r="CK176" s="236">
        <v>0</v>
      </c>
      <c r="CL176" s="236">
        <v>0</v>
      </c>
      <c r="CM176" s="236">
        <v>0</v>
      </c>
      <c r="CN176" s="236">
        <v>0</v>
      </c>
      <c r="CO176" s="236">
        <v>0</v>
      </c>
      <c r="CP176" s="236">
        <v>0</v>
      </c>
      <c r="CQ176" s="236">
        <v>0</v>
      </c>
      <c r="CR176" s="236">
        <v>0</v>
      </c>
      <c r="CS176" s="236">
        <v>0</v>
      </c>
      <c r="CT176" s="236">
        <v>0</v>
      </c>
      <c r="CU176" s="236">
        <v>0</v>
      </c>
      <c r="CV176" s="236">
        <v>0</v>
      </c>
      <c r="CW176" s="236">
        <v>0</v>
      </c>
      <c r="CX176" s="236">
        <v>0</v>
      </c>
      <c r="CY176" s="236">
        <v>0</v>
      </c>
      <c r="CZ176" s="236">
        <v>0</v>
      </c>
      <c r="DA176" s="236">
        <v>0</v>
      </c>
    </row>
    <row r="178" spans="1:105">
      <c r="A178" s="242" t="s">
        <v>1721</v>
      </c>
      <c r="B178" s="236">
        <v>0</v>
      </c>
      <c r="C178" s="236">
        <v>0</v>
      </c>
      <c r="D178" s="236">
        <v>0</v>
      </c>
      <c r="E178" s="236">
        <v>0</v>
      </c>
      <c r="F178" s="236">
        <v>0</v>
      </c>
      <c r="G178" s="236">
        <v>0</v>
      </c>
      <c r="H178" s="236">
        <v>0</v>
      </c>
      <c r="I178" s="236">
        <v>0</v>
      </c>
      <c r="J178" s="236">
        <v>0</v>
      </c>
      <c r="K178" s="236">
        <v>0</v>
      </c>
      <c r="L178" s="236">
        <v>0</v>
      </c>
      <c r="M178" s="236">
        <v>0</v>
      </c>
      <c r="N178" s="236">
        <v>0</v>
      </c>
      <c r="O178" s="236">
        <v>0</v>
      </c>
      <c r="P178" s="236">
        <v>0</v>
      </c>
      <c r="Q178" s="236">
        <v>0</v>
      </c>
      <c r="R178" s="236">
        <v>0</v>
      </c>
      <c r="S178" s="236">
        <v>0</v>
      </c>
      <c r="T178" s="236">
        <v>0</v>
      </c>
      <c r="U178" s="236">
        <v>0</v>
      </c>
      <c r="V178" s="236">
        <v>0</v>
      </c>
      <c r="W178" s="236">
        <v>0</v>
      </c>
      <c r="X178" s="236">
        <v>0</v>
      </c>
      <c r="Y178" s="236">
        <v>0</v>
      </c>
      <c r="Z178" s="236">
        <v>0</v>
      </c>
      <c r="AA178" s="236">
        <v>0</v>
      </c>
      <c r="AB178" s="236">
        <v>0</v>
      </c>
      <c r="AC178" s="236">
        <v>0</v>
      </c>
      <c r="AD178" s="236">
        <v>0</v>
      </c>
      <c r="AE178" s="236">
        <v>0</v>
      </c>
      <c r="AF178" s="236">
        <v>0</v>
      </c>
      <c r="AG178" s="236">
        <v>0</v>
      </c>
      <c r="AH178" s="236">
        <v>0</v>
      </c>
      <c r="AI178" s="236">
        <v>0</v>
      </c>
      <c r="AJ178" s="236">
        <v>0</v>
      </c>
      <c r="AK178" s="236">
        <v>0</v>
      </c>
      <c r="AL178" s="236">
        <v>0</v>
      </c>
      <c r="AM178" s="236">
        <v>0</v>
      </c>
      <c r="AN178" s="236">
        <v>0</v>
      </c>
      <c r="AO178" s="236">
        <v>0</v>
      </c>
      <c r="AP178" s="236">
        <v>0</v>
      </c>
      <c r="AQ178" s="236">
        <v>0</v>
      </c>
      <c r="AR178" s="236">
        <v>0</v>
      </c>
      <c r="AS178" s="236">
        <v>0</v>
      </c>
      <c r="AT178" s="236">
        <v>0</v>
      </c>
      <c r="AU178" s="236">
        <v>0</v>
      </c>
      <c r="AV178" s="236">
        <v>0</v>
      </c>
      <c r="AW178" s="236">
        <v>0</v>
      </c>
      <c r="AX178" s="236">
        <v>0</v>
      </c>
      <c r="AY178" s="236">
        <v>0</v>
      </c>
      <c r="AZ178" s="236">
        <v>0</v>
      </c>
      <c r="BA178" s="236">
        <v>0</v>
      </c>
      <c r="BB178" s="236">
        <v>0</v>
      </c>
      <c r="BC178" s="236">
        <v>0</v>
      </c>
      <c r="BD178" s="236">
        <v>0</v>
      </c>
      <c r="BE178" s="236">
        <v>0</v>
      </c>
      <c r="BF178" s="236">
        <v>0</v>
      </c>
      <c r="BG178" s="236">
        <v>0</v>
      </c>
      <c r="BH178" s="236">
        <v>0</v>
      </c>
      <c r="BI178" s="236">
        <v>0</v>
      </c>
      <c r="BJ178" s="236">
        <v>0</v>
      </c>
      <c r="BK178" s="236">
        <v>0</v>
      </c>
      <c r="BL178" s="236">
        <v>0</v>
      </c>
      <c r="BM178" s="236">
        <v>0</v>
      </c>
      <c r="BN178" s="236">
        <v>0</v>
      </c>
      <c r="BO178" s="236">
        <v>0</v>
      </c>
      <c r="BP178" s="236">
        <v>0</v>
      </c>
      <c r="BQ178" s="236">
        <v>0</v>
      </c>
      <c r="BR178" s="236">
        <v>0</v>
      </c>
      <c r="BS178" s="236">
        <v>0</v>
      </c>
      <c r="BT178" s="236">
        <v>0</v>
      </c>
      <c r="BU178" s="236">
        <v>0</v>
      </c>
      <c r="BV178" s="236">
        <v>0</v>
      </c>
      <c r="BW178" s="236">
        <v>0</v>
      </c>
      <c r="BX178" s="236">
        <v>0</v>
      </c>
      <c r="BY178" s="236">
        <v>0</v>
      </c>
      <c r="BZ178" s="236">
        <v>0</v>
      </c>
      <c r="CA178" s="236">
        <v>0</v>
      </c>
      <c r="CB178" s="236">
        <v>0</v>
      </c>
      <c r="CC178" s="236">
        <v>0</v>
      </c>
      <c r="CD178" s="236">
        <v>0</v>
      </c>
      <c r="CE178" s="236">
        <v>0</v>
      </c>
      <c r="CF178" s="236">
        <v>0</v>
      </c>
      <c r="CG178" s="236">
        <v>0</v>
      </c>
      <c r="CH178" s="236">
        <v>0</v>
      </c>
      <c r="CI178" s="236">
        <v>0</v>
      </c>
      <c r="CJ178" s="236">
        <v>0</v>
      </c>
      <c r="CK178" s="236">
        <v>0</v>
      </c>
      <c r="CL178" s="236">
        <v>0</v>
      </c>
      <c r="CM178" s="236">
        <v>0</v>
      </c>
      <c r="CN178" s="236">
        <v>0</v>
      </c>
      <c r="CO178" s="236">
        <v>0</v>
      </c>
      <c r="CP178" s="236">
        <v>0</v>
      </c>
      <c r="CQ178" s="236">
        <v>0</v>
      </c>
      <c r="CR178" s="236">
        <v>0</v>
      </c>
      <c r="CS178" s="236">
        <v>0</v>
      </c>
      <c r="CT178" s="236">
        <v>0</v>
      </c>
      <c r="CU178" s="236">
        <v>0</v>
      </c>
      <c r="CV178" s="236">
        <v>0</v>
      </c>
      <c r="CW178" s="236">
        <v>0</v>
      </c>
      <c r="CX178" s="236">
        <v>0</v>
      </c>
      <c r="CY178" s="236">
        <v>0</v>
      </c>
      <c r="CZ178" s="236">
        <v>0</v>
      </c>
      <c r="DA178" s="236">
        <v>0</v>
      </c>
    </row>
    <row r="179" spans="1:105">
      <c r="A179" s="242" t="s">
        <v>1722</v>
      </c>
      <c r="B179" s="236">
        <v>0</v>
      </c>
      <c r="C179" s="236">
        <v>0</v>
      </c>
      <c r="D179" s="236">
        <v>0</v>
      </c>
      <c r="E179" s="236">
        <v>0</v>
      </c>
      <c r="F179" s="236">
        <v>0</v>
      </c>
      <c r="G179" s="236">
        <v>0</v>
      </c>
      <c r="H179" s="236">
        <v>0</v>
      </c>
      <c r="I179" s="236">
        <v>0</v>
      </c>
      <c r="J179" s="236">
        <v>0</v>
      </c>
      <c r="K179" s="236">
        <v>0</v>
      </c>
      <c r="L179" s="236">
        <v>0</v>
      </c>
      <c r="M179" s="236">
        <v>0</v>
      </c>
      <c r="N179" s="236">
        <v>0</v>
      </c>
      <c r="O179" s="236">
        <v>0</v>
      </c>
      <c r="P179" s="236">
        <v>0</v>
      </c>
      <c r="Q179" s="236">
        <v>0</v>
      </c>
      <c r="R179" s="236">
        <v>0</v>
      </c>
      <c r="S179" s="236">
        <v>0</v>
      </c>
      <c r="T179" s="236">
        <v>0</v>
      </c>
      <c r="U179" s="236">
        <v>0</v>
      </c>
      <c r="V179" s="236">
        <v>0</v>
      </c>
      <c r="W179" s="236">
        <v>0</v>
      </c>
      <c r="X179" s="236">
        <v>0</v>
      </c>
      <c r="Y179" s="236">
        <v>0</v>
      </c>
      <c r="Z179" s="236">
        <v>0</v>
      </c>
      <c r="AA179" s="236">
        <v>0</v>
      </c>
      <c r="AB179" s="236">
        <v>0</v>
      </c>
      <c r="AC179" s="236">
        <v>0</v>
      </c>
      <c r="AD179" s="236">
        <v>0</v>
      </c>
      <c r="AE179" s="236">
        <v>0</v>
      </c>
      <c r="AF179" s="236">
        <v>0</v>
      </c>
      <c r="AG179" s="236">
        <v>0</v>
      </c>
      <c r="AH179" s="236">
        <v>0</v>
      </c>
      <c r="AI179" s="236">
        <v>0</v>
      </c>
      <c r="AJ179" s="236">
        <v>0</v>
      </c>
      <c r="AK179" s="236">
        <v>0</v>
      </c>
      <c r="AL179" s="236">
        <v>0</v>
      </c>
      <c r="AM179" s="236">
        <v>0</v>
      </c>
      <c r="AN179" s="236">
        <v>0</v>
      </c>
      <c r="AO179" s="236">
        <v>0</v>
      </c>
      <c r="AP179" s="236">
        <v>0</v>
      </c>
      <c r="AQ179" s="236">
        <v>0</v>
      </c>
      <c r="AR179" s="236">
        <v>0</v>
      </c>
      <c r="AS179" s="236">
        <v>0</v>
      </c>
      <c r="AT179" s="236">
        <v>0</v>
      </c>
      <c r="AU179" s="236">
        <v>0</v>
      </c>
      <c r="AV179" s="236">
        <v>0</v>
      </c>
      <c r="AW179" s="236">
        <v>0</v>
      </c>
      <c r="AX179" s="236">
        <v>0</v>
      </c>
      <c r="AY179" s="236">
        <v>0</v>
      </c>
      <c r="AZ179" s="236">
        <v>0</v>
      </c>
      <c r="BA179" s="236">
        <v>0</v>
      </c>
      <c r="BB179" s="236">
        <v>0</v>
      </c>
      <c r="BC179" s="236">
        <v>0</v>
      </c>
      <c r="BD179" s="236">
        <v>0</v>
      </c>
      <c r="BE179" s="236">
        <v>0</v>
      </c>
      <c r="BF179" s="236">
        <v>0</v>
      </c>
      <c r="BG179" s="236">
        <v>0</v>
      </c>
      <c r="BH179" s="236">
        <v>0</v>
      </c>
      <c r="BI179" s="236">
        <v>0</v>
      </c>
      <c r="BJ179" s="236">
        <v>0</v>
      </c>
      <c r="BK179" s="236">
        <v>0</v>
      </c>
      <c r="BL179" s="236">
        <v>0</v>
      </c>
      <c r="BM179" s="236">
        <v>0</v>
      </c>
      <c r="BN179" s="236">
        <v>0</v>
      </c>
      <c r="BO179" s="236">
        <v>0</v>
      </c>
      <c r="BP179" s="236">
        <v>0</v>
      </c>
      <c r="BQ179" s="236">
        <v>0</v>
      </c>
      <c r="BR179" s="236">
        <v>0</v>
      </c>
      <c r="BS179" s="236">
        <v>0</v>
      </c>
      <c r="BT179" s="236">
        <v>0</v>
      </c>
      <c r="BU179" s="236">
        <v>0</v>
      </c>
      <c r="BV179" s="236">
        <v>0</v>
      </c>
      <c r="BW179" s="236">
        <v>0</v>
      </c>
      <c r="BX179" s="236">
        <v>0</v>
      </c>
      <c r="BY179" s="236">
        <v>0</v>
      </c>
      <c r="BZ179" s="236">
        <v>0</v>
      </c>
      <c r="CA179" s="236">
        <v>0</v>
      </c>
      <c r="CB179" s="236">
        <v>0</v>
      </c>
      <c r="CC179" s="236">
        <v>0</v>
      </c>
      <c r="CD179" s="236">
        <v>0</v>
      </c>
      <c r="CE179" s="236">
        <v>0</v>
      </c>
      <c r="CF179" s="236">
        <v>0</v>
      </c>
      <c r="CG179" s="236">
        <v>0</v>
      </c>
      <c r="CH179" s="236">
        <v>0</v>
      </c>
      <c r="CI179" s="236">
        <v>0</v>
      </c>
      <c r="CJ179" s="236">
        <v>0</v>
      </c>
      <c r="CK179" s="236">
        <v>0</v>
      </c>
      <c r="CL179" s="236">
        <v>0</v>
      </c>
      <c r="CM179" s="236">
        <v>0</v>
      </c>
      <c r="CN179" s="236">
        <v>0</v>
      </c>
      <c r="CO179" s="236">
        <v>0</v>
      </c>
      <c r="CP179" s="236">
        <v>0</v>
      </c>
      <c r="CQ179" s="236">
        <v>0</v>
      </c>
      <c r="CR179" s="236">
        <v>0</v>
      </c>
      <c r="CS179" s="236">
        <v>0</v>
      </c>
      <c r="CT179" s="236">
        <v>0</v>
      </c>
      <c r="CU179" s="236">
        <v>0</v>
      </c>
      <c r="CV179" s="236">
        <v>0</v>
      </c>
      <c r="CW179" s="236">
        <v>0</v>
      </c>
      <c r="CX179" s="236">
        <v>0</v>
      </c>
      <c r="CY179" s="236">
        <v>0</v>
      </c>
      <c r="CZ179" s="236">
        <v>0</v>
      </c>
      <c r="DA179" s="236">
        <v>0</v>
      </c>
    </row>
    <row r="180" spans="1:105">
      <c r="A180" s="242" t="s">
        <v>1791</v>
      </c>
      <c r="B180" s="236">
        <v>0</v>
      </c>
      <c r="C180" s="236">
        <v>0</v>
      </c>
      <c r="D180" s="236">
        <v>0</v>
      </c>
      <c r="E180" s="236">
        <v>0</v>
      </c>
      <c r="F180" s="236">
        <v>0</v>
      </c>
      <c r="G180" s="236">
        <v>0</v>
      </c>
      <c r="H180" s="236">
        <v>0</v>
      </c>
      <c r="I180" s="236">
        <v>0</v>
      </c>
      <c r="J180" s="236">
        <v>0</v>
      </c>
      <c r="K180" s="236">
        <v>0</v>
      </c>
      <c r="L180" s="236">
        <v>0</v>
      </c>
      <c r="M180" s="236">
        <v>0</v>
      </c>
      <c r="N180" s="236">
        <v>0</v>
      </c>
      <c r="O180" s="236">
        <v>0</v>
      </c>
      <c r="P180" s="236">
        <v>0</v>
      </c>
      <c r="Q180" s="236">
        <v>0</v>
      </c>
      <c r="R180" s="236">
        <v>0</v>
      </c>
      <c r="S180" s="236">
        <v>0</v>
      </c>
      <c r="T180" s="236">
        <v>0</v>
      </c>
      <c r="U180" s="236">
        <v>0</v>
      </c>
      <c r="V180" s="236">
        <v>0</v>
      </c>
      <c r="W180" s="236">
        <v>0</v>
      </c>
      <c r="X180" s="236">
        <v>0</v>
      </c>
      <c r="Y180" s="236">
        <v>0</v>
      </c>
      <c r="Z180" s="236">
        <v>0</v>
      </c>
      <c r="AA180" s="236">
        <v>0</v>
      </c>
      <c r="AB180" s="236">
        <v>0</v>
      </c>
      <c r="AC180" s="236">
        <v>0</v>
      </c>
      <c r="AD180" s="236">
        <v>0</v>
      </c>
      <c r="AE180" s="236">
        <v>0</v>
      </c>
      <c r="AF180" s="236">
        <v>0</v>
      </c>
      <c r="AG180" s="236">
        <v>0</v>
      </c>
      <c r="AH180" s="236">
        <v>0</v>
      </c>
      <c r="AI180" s="236">
        <v>0</v>
      </c>
      <c r="AJ180" s="236">
        <v>0</v>
      </c>
      <c r="AK180" s="236">
        <v>0</v>
      </c>
      <c r="AL180" s="236">
        <v>0</v>
      </c>
      <c r="AM180" s="236">
        <v>0</v>
      </c>
      <c r="AN180" s="236">
        <v>0</v>
      </c>
      <c r="AO180" s="236">
        <v>0</v>
      </c>
      <c r="AP180" s="236">
        <v>0</v>
      </c>
      <c r="AQ180" s="236">
        <v>0</v>
      </c>
      <c r="AR180" s="236">
        <v>0</v>
      </c>
      <c r="AS180" s="236">
        <v>0</v>
      </c>
      <c r="AT180" s="236">
        <v>0</v>
      </c>
      <c r="AU180" s="236">
        <v>0</v>
      </c>
      <c r="AV180" s="236">
        <v>0</v>
      </c>
      <c r="AW180" s="236">
        <v>0</v>
      </c>
      <c r="AX180" s="236">
        <v>0</v>
      </c>
      <c r="AY180" s="236">
        <v>0</v>
      </c>
      <c r="AZ180" s="236">
        <v>0</v>
      </c>
      <c r="BA180" s="236">
        <v>0</v>
      </c>
      <c r="BB180" s="236">
        <v>0</v>
      </c>
      <c r="BC180" s="236">
        <v>0</v>
      </c>
      <c r="BD180" s="236">
        <v>0</v>
      </c>
      <c r="BE180" s="236">
        <v>0</v>
      </c>
      <c r="BF180" s="236">
        <v>0</v>
      </c>
      <c r="BG180" s="236">
        <v>0</v>
      </c>
      <c r="BH180" s="236">
        <v>0</v>
      </c>
      <c r="BI180" s="236">
        <v>0</v>
      </c>
      <c r="BJ180" s="236">
        <v>0</v>
      </c>
      <c r="BK180" s="236">
        <v>0</v>
      </c>
      <c r="BL180" s="236">
        <v>0</v>
      </c>
      <c r="BM180" s="236">
        <v>0</v>
      </c>
      <c r="BN180" s="236">
        <v>0</v>
      </c>
      <c r="BO180" s="236">
        <v>0</v>
      </c>
      <c r="BP180" s="236">
        <v>0</v>
      </c>
      <c r="BQ180" s="236">
        <v>0</v>
      </c>
      <c r="BR180" s="236">
        <v>0</v>
      </c>
      <c r="BS180" s="236">
        <v>0</v>
      </c>
      <c r="BT180" s="236">
        <v>0</v>
      </c>
      <c r="BU180" s="236">
        <v>0</v>
      </c>
      <c r="BV180" s="236">
        <v>0</v>
      </c>
      <c r="BW180" s="236">
        <v>0</v>
      </c>
      <c r="BX180" s="236">
        <v>0</v>
      </c>
      <c r="BY180" s="236">
        <v>0</v>
      </c>
      <c r="BZ180" s="236">
        <v>0</v>
      </c>
      <c r="CA180" s="236">
        <v>0</v>
      </c>
      <c r="CB180" s="236">
        <v>0</v>
      </c>
      <c r="CC180" s="236">
        <v>0</v>
      </c>
      <c r="CD180" s="236">
        <v>0</v>
      </c>
      <c r="CE180" s="236">
        <v>0</v>
      </c>
      <c r="CF180" s="236">
        <v>0</v>
      </c>
      <c r="CG180" s="236">
        <v>0</v>
      </c>
      <c r="CH180" s="236">
        <v>0</v>
      </c>
      <c r="CI180" s="236">
        <v>0</v>
      </c>
      <c r="CJ180" s="236">
        <v>0</v>
      </c>
      <c r="CK180" s="236">
        <v>0</v>
      </c>
      <c r="CL180" s="236">
        <v>0</v>
      </c>
      <c r="CM180" s="236">
        <v>0</v>
      </c>
      <c r="CN180" s="236">
        <v>0</v>
      </c>
      <c r="CO180" s="236">
        <v>0</v>
      </c>
      <c r="CP180" s="236">
        <v>0</v>
      </c>
      <c r="CQ180" s="236">
        <v>0</v>
      </c>
      <c r="CR180" s="236">
        <v>0</v>
      </c>
      <c r="CS180" s="236">
        <v>0</v>
      </c>
      <c r="CT180" s="236">
        <v>0</v>
      </c>
      <c r="CU180" s="236">
        <v>0</v>
      </c>
      <c r="CV180" s="236">
        <v>0</v>
      </c>
      <c r="CW180" s="236">
        <v>0</v>
      </c>
      <c r="CX180" s="236">
        <v>0</v>
      </c>
      <c r="CY180" s="236">
        <v>0</v>
      </c>
      <c r="CZ180" s="236">
        <v>0</v>
      </c>
      <c r="DA180" s="236">
        <v>0</v>
      </c>
    </row>
    <row r="182" spans="1:105">
      <c r="A182" s="242" t="s">
        <v>1792</v>
      </c>
      <c r="B182" s="236">
        <v>0</v>
      </c>
      <c r="C182" s="236">
        <v>0</v>
      </c>
      <c r="D182" s="236">
        <v>0</v>
      </c>
      <c r="E182" s="236">
        <v>0</v>
      </c>
      <c r="F182" s="236">
        <v>0</v>
      </c>
      <c r="G182" s="236">
        <v>0</v>
      </c>
      <c r="H182" s="236">
        <v>0</v>
      </c>
      <c r="I182" s="236">
        <v>0</v>
      </c>
      <c r="J182" s="236">
        <v>0</v>
      </c>
      <c r="K182" s="236">
        <v>0</v>
      </c>
      <c r="L182" s="236">
        <v>0</v>
      </c>
      <c r="M182" s="236">
        <v>0</v>
      </c>
      <c r="N182" s="236">
        <v>0</v>
      </c>
      <c r="O182" s="236">
        <v>0</v>
      </c>
      <c r="P182" s="236">
        <v>0</v>
      </c>
      <c r="Q182" s="236">
        <v>0</v>
      </c>
      <c r="R182" s="236">
        <v>0</v>
      </c>
      <c r="S182" s="236">
        <v>0</v>
      </c>
      <c r="T182" s="236">
        <v>0</v>
      </c>
      <c r="U182" s="236">
        <v>0</v>
      </c>
      <c r="V182" s="236">
        <v>0</v>
      </c>
      <c r="W182" s="236">
        <v>0</v>
      </c>
      <c r="X182" s="236">
        <v>0</v>
      </c>
      <c r="Y182" s="236">
        <v>0</v>
      </c>
      <c r="Z182" s="236">
        <v>0</v>
      </c>
      <c r="AA182" s="236">
        <v>0</v>
      </c>
      <c r="AB182" s="236">
        <v>0</v>
      </c>
      <c r="AC182" s="236">
        <v>0</v>
      </c>
      <c r="AD182" s="236">
        <v>0</v>
      </c>
      <c r="AE182" s="236">
        <v>0</v>
      </c>
      <c r="AF182" s="236">
        <v>0</v>
      </c>
      <c r="AG182" s="236">
        <v>0</v>
      </c>
      <c r="AH182" s="236">
        <v>0</v>
      </c>
      <c r="AI182" s="236">
        <v>0</v>
      </c>
      <c r="AJ182" s="236">
        <v>0</v>
      </c>
      <c r="AK182" s="236">
        <v>0</v>
      </c>
      <c r="AL182" s="236">
        <v>0</v>
      </c>
      <c r="AM182" s="236">
        <v>0</v>
      </c>
      <c r="AN182" s="236">
        <v>0</v>
      </c>
      <c r="AO182" s="236">
        <v>0</v>
      </c>
      <c r="AP182" s="236">
        <v>0</v>
      </c>
      <c r="AQ182" s="236">
        <v>0</v>
      </c>
      <c r="AR182" s="236">
        <v>0</v>
      </c>
      <c r="AS182" s="236">
        <v>0</v>
      </c>
      <c r="AT182" s="236">
        <v>0</v>
      </c>
      <c r="AU182" s="236">
        <v>0</v>
      </c>
      <c r="AV182" s="236">
        <v>0</v>
      </c>
      <c r="AW182" s="236">
        <v>0</v>
      </c>
      <c r="AX182" s="236">
        <v>0</v>
      </c>
      <c r="AY182" s="236">
        <v>0</v>
      </c>
      <c r="AZ182" s="236">
        <v>0</v>
      </c>
      <c r="BA182" s="236">
        <v>0</v>
      </c>
      <c r="BB182" s="236">
        <v>0</v>
      </c>
      <c r="BC182" s="236">
        <v>0</v>
      </c>
      <c r="BD182" s="236">
        <v>0</v>
      </c>
      <c r="BE182" s="236">
        <v>0</v>
      </c>
      <c r="BF182" s="236">
        <v>0</v>
      </c>
      <c r="BG182" s="236">
        <v>0</v>
      </c>
      <c r="BH182" s="236">
        <v>0</v>
      </c>
      <c r="BI182" s="236">
        <v>0</v>
      </c>
      <c r="BJ182" s="236">
        <v>0</v>
      </c>
      <c r="BK182" s="236">
        <v>0</v>
      </c>
      <c r="BL182" s="236">
        <v>0</v>
      </c>
      <c r="BM182" s="236">
        <v>0</v>
      </c>
      <c r="BN182" s="236">
        <v>0</v>
      </c>
      <c r="BO182" s="236">
        <v>0</v>
      </c>
      <c r="BP182" s="236">
        <v>0</v>
      </c>
      <c r="BQ182" s="236">
        <v>0</v>
      </c>
      <c r="BR182" s="236">
        <v>0</v>
      </c>
      <c r="BS182" s="236">
        <v>0</v>
      </c>
      <c r="BT182" s="236">
        <v>0</v>
      </c>
      <c r="BU182" s="236">
        <v>0</v>
      </c>
      <c r="BV182" s="236">
        <v>0</v>
      </c>
      <c r="BW182" s="236">
        <v>0</v>
      </c>
      <c r="BX182" s="236">
        <v>0</v>
      </c>
      <c r="BY182" s="236">
        <v>0</v>
      </c>
      <c r="BZ182" s="236">
        <v>0</v>
      </c>
      <c r="CA182" s="236">
        <v>0</v>
      </c>
      <c r="CB182" s="236">
        <v>0</v>
      </c>
      <c r="CC182" s="236">
        <v>0</v>
      </c>
      <c r="CD182" s="236">
        <v>0</v>
      </c>
      <c r="CE182" s="236">
        <v>0</v>
      </c>
      <c r="CF182" s="236">
        <v>0</v>
      </c>
      <c r="CG182" s="236">
        <v>0</v>
      </c>
      <c r="CH182" s="236">
        <v>0</v>
      </c>
      <c r="CI182" s="236">
        <v>0</v>
      </c>
      <c r="CJ182" s="236">
        <v>0</v>
      </c>
      <c r="CK182" s="236">
        <v>0</v>
      </c>
      <c r="CL182" s="236">
        <v>0</v>
      </c>
      <c r="CM182" s="236">
        <v>0</v>
      </c>
      <c r="CN182" s="236">
        <v>0</v>
      </c>
      <c r="CO182" s="236">
        <v>0</v>
      </c>
      <c r="CP182" s="236">
        <v>0</v>
      </c>
      <c r="CQ182" s="236">
        <v>0</v>
      </c>
      <c r="CR182" s="236">
        <v>0</v>
      </c>
      <c r="CS182" s="236">
        <v>0</v>
      </c>
      <c r="CT182" s="236">
        <v>0</v>
      </c>
      <c r="CU182" s="236">
        <v>0</v>
      </c>
      <c r="CV182" s="236">
        <v>0</v>
      </c>
      <c r="CW182" s="236">
        <v>0</v>
      </c>
      <c r="CX182" s="236">
        <v>0</v>
      </c>
      <c r="CY182" s="236">
        <v>0</v>
      </c>
      <c r="CZ182" s="236">
        <v>0</v>
      </c>
      <c r="DA182" s="236">
        <v>0</v>
      </c>
    </row>
    <row r="184" spans="1:105">
      <c r="A184" s="257" t="s">
        <v>1793</v>
      </c>
      <c r="B184" s="258"/>
      <c r="C184" s="258"/>
      <c r="D184" s="258"/>
      <c r="E184" s="258"/>
      <c r="F184" s="258"/>
      <c r="G184" s="258"/>
      <c r="H184" s="258"/>
      <c r="I184" s="258"/>
      <c r="J184" s="258"/>
      <c r="K184" s="258"/>
      <c r="L184" s="258"/>
      <c r="M184" s="258"/>
      <c r="N184" s="258"/>
      <c r="O184" s="258"/>
      <c r="P184" s="258"/>
      <c r="Q184" s="258"/>
      <c r="R184" s="258"/>
      <c r="S184" s="258"/>
      <c r="T184" s="258"/>
      <c r="U184" s="258"/>
      <c r="V184" s="258"/>
      <c r="W184" s="258"/>
      <c r="X184" s="258"/>
      <c r="Y184" s="258"/>
      <c r="Z184" s="258"/>
      <c r="AA184" s="258"/>
      <c r="AB184" s="258"/>
      <c r="AC184" s="258"/>
      <c r="AD184" s="258"/>
      <c r="AE184" s="258"/>
      <c r="AF184" s="258"/>
      <c r="AG184" s="258"/>
      <c r="AH184" s="258"/>
      <c r="AI184" s="258"/>
      <c r="AJ184" s="258"/>
      <c r="AK184" s="258"/>
      <c r="AL184" s="258"/>
      <c r="AM184" s="258"/>
      <c r="AN184" s="258"/>
      <c r="AO184" s="258"/>
      <c r="AP184" s="258"/>
      <c r="AQ184" s="258"/>
      <c r="AR184" s="258"/>
      <c r="AS184" s="258"/>
      <c r="AT184" s="258"/>
      <c r="AU184" s="258"/>
      <c r="AV184" s="258"/>
      <c r="AW184" s="258"/>
      <c r="AX184" s="258"/>
      <c r="AY184" s="258"/>
      <c r="AZ184" s="258"/>
      <c r="BA184" s="258"/>
      <c r="BB184" s="258"/>
      <c r="BC184" s="258"/>
      <c r="BD184" s="258"/>
      <c r="BE184" s="258"/>
      <c r="BF184" s="258"/>
      <c r="BG184" s="258"/>
      <c r="BH184" s="258"/>
      <c r="BI184" s="258"/>
      <c r="BJ184" s="258"/>
      <c r="BK184" s="258"/>
      <c r="BL184" s="258"/>
      <c r="BM184" s="258"/>
      <c r="BN184" s="258"/>
      <c r="BO184" s="258"/>
      <c r="BP184" s="258"/>
      <c r="BQ184" s="258"/>
      <c r="BR184" s="258"/>
      <c r="BS184" s="258"/>
      <c r="BT184" s="258"/>
      <c r="BU184" s="258"/>
      <c r="BV184" s="258"/>
      <c r="BW184" s="258"/>
      <c r="BX184" s="258"/>
      <c r="BY184" s="258"/>
      <c r="BZ184" s="258"/>
      <c r="CA184" s="258"/>
      <c r="CB184" s="258"/>
      <c r="CC184" s="258"/>
      <c r="CD184" s="258"/>
      <c r="CE184" s="258"/>
      <c r="CF184" s="258"/>
      <c r="CG184" s="258"/>
      <c r="CH184" s="258"/>
      <c r="CI184" s="258"/>
      <c r="CJ184" s="258"/>
      <c r="CK184" s="258"/>
      <c r="CL184" s="258"/>
      <c r="CM184" s="258"/>
      <c r="CN184" s="258"/>
      <c r="CO184" s="258"/>
      <c r="CP184" s="258"/>
      <c r="CQ184" s="258"/>
      <c r="CR184" s="258"/>
      <c r="CS184" s="258"/>
      <c r="CT184" s="258"/>
      <c r="CU184" s="258"/>
      <c r="CV184" s="258"/>
      <c r="CW184" s="258"/>
      <c r="CX184" s="258"/>
      <c r="CY184" s="258"/>
      <c r="CZ184" s="258"/>
      <c r="DA184" s="258"/>
    </row>
    <row r="185" spans="1:105">
      <c r="A185" s="242" t="s">
        <v>1794</v>
      </c>
      <c r="B185" s="236">
        <v>0</v>
      </c>
      <c r="C185" s="236">
        <v>0</v>
      </c>
      <c r="D185" s="236">
        <v>0</v>
      </c>
      <c r="E185" s="236">
        <v>0</v>
      </c>
      <c r="F185" s="236">
        <v>0</v>
      </c>
      <c r="G185" s="236">
        <v>0</v>
      </c>
      <c r="H185" s="236">
        <v>0</v>
      </c>
      <c r="I185" s="236">
        <v>0</v>
      </c>
      <c r="J185" s="236">
        <v>0</v>
      </c>
      <c r="K185" s="236">
        <v>0</v>
      </c>
      <c r="L185" s="236">
        <v>0</v>
      </c>
      <c r="M185" s="236">
        <v>0</v>
      </c>
      <c r="N185" s="236">
        <v>0</v>
      </c>
      <c r="O185" s="236">
        <v>0</v>
      </c>
      <c r="P185" s="236">
        <v>0</v>
      </c>
      <c r="Q185" s="236">
        <v>0</v>
      </c>
      <c r="R185" s="236">
        <v>0</v>
      </c>
      <c r="S185" s="236">
        <v>0</v>
      </c>
      <c r="T185" s="236">
        <v>0</v>
      </c>
      <c r="U185" s="236">
        <v>0</v>
      </c>
      <c r="V185" s="236">
        <v>0</v>
      </c>
      <c r="W185" s="236">
        <v>0</v>
      </c>
      <c r="X185" s="236">
        <v>0</v>
      </c>
      <c r="Y185" s="236">
        <v>0</v>
      </c>
      <c r="Z185" s="236">
        <v>0</v>
      </c>
      <c r="AA185" s="236">
        <v>0</v>
      </c>
      <c r="AB185" s="236">
        <v>0</v>
      </c>
      <c r="AC185" s="236">
        <v>0</v>
      </c>
      <c r="AD185" s="236">
        <v>0</v>
      </c>
      <c r="AE185" s="236">
        <v>0</v>
      </c>
      <c r="AF185" s="236">
        <v>0</v>
      </c>
      <c r="AG185" s="236">
        <v>0</v>
      </c>
      <c r="AH185" s="236">
        <v>0</v>
      </c>
      <c r="AI185" s="236">
        <v>0</v>
      </c>
      <c r="AJ185" s="236">
        <v>0</v>
      </c>
      <c r="AK185" s="236">
        <v>0</v>
      </c>
      <c r="AL185" s="236">
        <v>0</v>
      </c>
      <c r="AM185" s="236">
        <v>0</v>
      </c>
      <c r="AN185" s="236">
        <v>0</v>
      </c>
      <c r="AO185" s="236">
        <v>-36940282.398738898</v>
      </c>
      <c r="AP185" s="236">
        <v>-36241328.398738898</v>
      </c>
      <c r="AQ185" s="236">
        <v>-35205823.398738898</v>
      </c>
      <c r="AR185" s="236">
        <v>-34246814.398738898</v>
      </c>
      <c r="AS185" s="236">
        <v>-33336734.398738898</v>
      </c>
      <c r="AT185" s="236">
        <v>-32482685.398738898</v>
      </c>
      <c r="AU185" s="236">
        <v>-31667926.398738898</v>
      </c>
      <c r="AV185" s="236">
        <v>-30893301.398738898</v>
      </c>
      <c r="AW185" s="236">
        <v>-30145815.398738898</v>
      </c>
      <c r="AX185" s="236">
        <v>-29427320.398738898</v>
      </c>
      <c r="AY185" s="236">
        <v>-28744075.398738898</v>
      </c>
      <c r="AZ185" s="236">
        <v>-28073465.398738898</v>
      </c>
      <c r="BA185" s="236">
        <v>-387405572.78486699</v>
      </c>
      <c r="BB185" s="236">
        <v>-28662496.170247499</v>
      </c>
      <c r="BC185" s="236">
        <v>-28033701.170247499</v>
      </c>
      <c r="BD185" s="236">
        <v>-27420322.170247499</v>
      </c>
      <c r="BE185" s="236">
        <v>-26828438.170247499</v>
      </c>
      <c r="BF185" s="236">
        <v>-26244297.170247499</v>
      </c>
      <c r="BG185" s="236">
        <v>-25677916.170247499</v>
      </c>
      <c r="BH185" s="236">
        <v>-25124652.170247499</v>
      </c>
      <c r="BI185" s="236">
        <v>-24584233.170247499</v>
      </c>
      <c r="BJ185" s="236">
        <v>-24052238.170247499</v>
      </c>
      <c r="BK185" s="236">
        <v>-23532071.170247499</v>
      </c>
      <c r="BL185" s="236">
        <v>-23030093.170247499</v>
      </c>
      <c r="BM185" s="236">
        <v>-22528457.170247499</v>
      </c>
      <c r="BN185" s="236">
        <v>-305718916.04297</v>
      </c>
      <c r="BO185" s="236">
        <v>-22238101.827803198</v>
      </c>
      <c r="BP185" s="236">
        <v>-21763833.827803198</v>
      </c>
      <c r="BQ185" s="236">
        <v>-21296272.827803198</v>
      </c>
      <c r="BR185" s="236">
        <v>-20840250.827803198</v>
      </c>
      <c r="BS185" s="236">
        <v>-20386534.827803198</v>
      </c>
      <c r="BT185" s="236">
        <v>-19942582.827803198</v>
      </c>
      <c r="BU185" s="236">
        <v>-19505654.827803198</v>
      </c>
      <c r="BV185" s="236">
        <v>-19075634.827803198</v>
      </c>
      <c r="BW185" s="236">
        <v>-18649644.827803198</v>
      </c>
      <c r="BX185" s="236">
        <v>-18230469.827803198</v>
      </c>
      <c r="BY185" s="236">
        <v>-17823131.827803198</v>
      </c>
      <c r="BZ185" s="236">
        <v>-17414365.827803198</v>
      </c>
      <c r="CA185" s="236">
        <v>-237166478.93363899</v>
      </c>
      <c r="CB185" s="236">
        <v>-17006267.6288969</v>
      </c>
      <c r="CC185" s="236">
        <v>-16610126.6288969</v>
      </c>
      <c r="CD185" s="236">
        <v>-16217838.6288969</v>
      </c>
      <c r="CE185" s="236">
        <v>-15833332.6288969</v>
      </c>
      <c r="CF185" s="236">
        <v>-15449488.6288969</v>
      </c>
      <c r="CG185" s="236">
        <v>-15072242.6288969</v>
      </c>
      <c r="CH185" s="236">
        <v>-14699670.6288969</v>
      </c>
      <c r="CI185" s="236">
        <v>-14331596.6288969</v>
      </c>
      <c r="CJ185" s="236">
        <v>-13965878.6288969</v>
      </c>
      <c r="CK185" s="236">
        <v>-13604837.6288969</v>
      </c>
      <c r="CL185" s="236">
        <v>-13252609.6288969</v>
      </c>
      <c r="CM185" s="236">
        <v>-12898127.6288969</v>
      </c>
      <c r="CN185" s="236">
        <v>-178942017.54676199</v>
      </c>
      <c r="CO185" s="236">
        <v>-10564579.015671499</v>
      </c>
      <c r="CP185" s="236">
        <v>-10215884.015671499</v>
      </c>
      <c r="CQ185" s="236">
        <v>-9870373.0156715792</v>
      </c>
      <c r="CR185" s="236">
        <v>-9529735.0156715792</v>
      </c>
      <c r="CS185" s="236">
        <v>-9190135.0156715792</v>
      </c>
      <c r="CT185" s="236">
        <v>-8855496.0156715792</v>
      </c>
      <c r="CU185" s="236">
        <v>-8523553.0156715792</v>
      </c>
      <c r="CV185" s="236">
        <v>-8195683.0156715801</v>
      </c>
      <c r="CW185" s="236">
        <v>-7869368.0156715801</v>
      </c>
      <c r="CX185" s="236">
        <v>-7546183.0156715801</v>
      </c>
      <c r="CY185" s="236">
        <v>-7229158.0156715801</v>
      </c>
      <c r="CZ185" s="236">
        <v>-6911514.0156715801</v>
      </c>
      <c r="DA185" s="236">
        <v>-104501661.188058</v>
      </c>
    </row>
    <row r="186" spans="1:105" s="250" customFormat="1">
      <c r="A186" s="249" t="s">
        <v>1553</v>
      </c>
      <c r="B186" s="250">
        <v>0</v>
      </c>
      <c r="C186" s="250">
        <v>0</v>
      </c>
      <c r="D186" s="250">
        <v>0</v>
      </c>
      <c r="E186" s="250">
        <v>0</v>
      </c>
      <c r="F186" s="250">
        <v>0</v>
      </c>
      <c r="G186" s="250">
        <v>0</v>
      </c>
      <c r="H186" s="250">
        <v>0</v>
      </c>
      <c r="I186" s="250">
        <v>0</v>
      </c>
      <c r="J186" s="250">
        <v>0</v>
      </c>
      <c r="K186" s="250">
        <v>0</v>
      </c>
      <c r="L186" s="250">
        <v>0</v>
      </c>
      <c r="M186" s="250">
        <v>0</v>
      </c>
      <c r="N186" s="250">
        <v>0</v>
      </c>
      <c r="O186" s="250">
        <v>0</v>
      </c>
      <c r="P186" s="250">
        <v>0</v>
      </c>
      <c r="Q186" s="250">
        <v>0</v>
      </c>
      <c r="R186" s="250">
        <v>0</v>
      </c>
      <c r="S186" s="250">
        <v>0</v>
      </c>
      <c r="T186" s="250">
        <v>0</v>
      </c>
      <c r="U186" s="250">
        <v>0</v>
      </c>
      <c r="V186" s="250">
        <v>0</v>
      </c>
      <c r="W186" s="250">
        <v>0</v>
      </c>
      <c r="X186" s="250">
        <v>0</v>
      </c>
      <c r="Y186" s="250">
        <v>0</v>
      </c>
      <c r="Z186" s="250">
        <v>0</v>
      </c>
      <c r="AA186" s="250">
        <v>0</v>
      </c>
      <c r="AB186" s="250">
        <v>0.06</v>
      </c>
      <c r="AC186" s="250">
        <v>0.06</v>
      </c>
      <c r="AD186" s="250">
        <v>0.06</v>
      </c>
      <c r="AE186" s="250">
        <v>0.06</v>
      </c>
      <c r="AF186" s="250">
        <v>0.06</v>
      </c>
      <c r="AG186" s="250">
        <v>0.06</v>
      </c>
      <c r="AH186" s="250">
        <v>0.06</v>
      </c>
      <c r="AI186" s="250">
        <v>0.06</v>
      </c>
      <c r="AJ186" s="250">
        <v>0.06</v>
      </c>
      <c r="AK186" s="250">
        <v>0.06</v>
      </c>
      <c r="AL186" s="250">
        <v>0.06</v>
      </c>
      <c r="AM186" s="250">
        <v>0.06</v>
      </c>
      <c r="AN186" s="250">
        <v>0.06</v>
      </c>
      <c r="AO186" s="250">
        <v>0.06</v>
      </c>
      <c r="AP186" s="250">
        <v>0.06</v>
      </c>
      <c r="AQ186" s="250">
        <v>0.06</v>
      </c>
      <c r="AR186" s="250">
        <v>0.06</v>
      </c>
      <c r="AS186" s="250">
        <v>0.06</v>
      </c>
      <c r="AT186" s="250">
        <v>0.06</v>
      </c>
      <c r="AU186" s="250">
        <v>0.06</v>
      </c>
      <c r="AV186" s="250">
        <v>0.06</v>
      </c>
      <c r="AW186" s="250">
        <v>0.06</v>
      </c>
      <c r="AX186" s="250">
        <v>0.06</v>
      </c>
      <c r="AY186" s="250">
        <v>0.06</v>
      </c>
      <c r="AZ186" s="250">
        <v>0.06</v>
      </c>
      <c r="BA186" s="250">
        <v>0.06</v>
      </c>
      <c r="BB186" s="250">
        <v>0.06</v>
      </c>
      <c r="BC186" s="250">
        <v>0.06</v>
      </c>
      <c r="BD186" s="250">
        <v>0.06</v>
      </c>
      <c r="BE186" s="250">
        <v>0.06</v>
      </c>
      <c r="BF186" s="250">
        <v>0.06</v>
      </c>
      <c r="BG186" s="250">
        <v>0.06</v>
      </c>
      <c r="BH186" s="250">
        <v>0.06</v>
      </c>
      <c r="BI186" s="250">
        <v>0.06</v>
      </c>
      <c r="BJ186" s="250">
        <v>0.06</v>
      </c>
      <c r="BK186" s="250">
        <v>0.06</v>
      </c>
      <c r="BL186" s="250">
        <v>0.06</v>
      </c>
      <c r="BM186" s="250">
        <v>0.06</v>
      </c>
      <c r="BN186" s="250">
        <v>0.06</v>
      </c>
      <c r="BO186" s="250">
        <v>0.06</v>
      </c>
      <c r="BP186" s="250">
        <v>0.06</v>
      </c>
      <c r="BQ186" s="250">
        <v>0.06</v>
      </c>
      <c r="BR186" s="250">
        <v>0.06</v>
      </c>
      <c r="BS186" s="250">
        <v>0.06</v>
      </c>
      <c r="BT186" s="250">
        <v>0.06</v>
      </c>
      <c r="BU186" s="250">
        <v>0.06</v>
      </c>
      <c r="BV186" s="250">
        <v>0.06</v>
      </c>
      <c r="BW186" s="250">
        <v>0.06</v>
      </c>
      <c r="BX186" s="250">
        <v>0.06</v>
      </c>
      <c r="BY186" s="250">
        <v>0.06</v>
      </c>
      <c r="BZ186" s="250">
        <v>0.06</v>
      </c>
      <c r="CA186" s="250">
        <v>0.06</v>
      </c>
      <c r="CB186" s="250">
        <v>0.06</v>
      </c>
      <c r="CC186" s="250">
        <v>0.06</v>
      </c>
      <c r="CD186" s="250">
        <v>0.06</v>
      </c>
      <c r="CE186" s="250">
        <v>0.06</v>
      </c>
      <c r="CF186" s="250">
        <v>0.06</v>
      </c>
      <c r="CG186" s="250">
        <v>0.06</v>
      </c>
      <c r="CH186" s="250">
        <v>0.06</v>
      </c>
      <c r="CI186" s="250">
        <v>0.06</v>
      </c>
      <c r="CJ186" s="250">
        <v>0.06</v>
      </c>
      <c r="CK186" s="250">
        <v>0.06</v>
      </c>
      <c r="CL186" s="250">
        <v>0.06</v>
      </c>
      <c r="CM186" s="250">
        <v>0.06</v>
      </c>
      <c r="CN186" s="250">
        <v>0.06</v>
      </c>
      <c r="CO186" s="250">
        <v>0.06</v>
      </c>
      <c r="CP186" s="250">
        <v>0.06</v>
      </c>
      <c r="CQ186" s="250">
        <v>0.06</v>
      </c>
      <c r="CR186" s="250">
        <v>0.06</v>
      </c>
      <c r="CS186" s="250">
        <v>0.06</v>
      </c>
      <c r="CT186" s="250">
        <v>0.06</v>
      </c>
      <c r="CU186" s="250">
        <v>0.06</v>
      </c>
      <c r="CV186" s="250">
        <v>0.06</v>
      </c>
      <c r="CW186" s="250">
        <v>0.06</v>
      </c>
      <c r="CX186" s="250">
        <v>0.06</v>
      </c>
      <c r="CY186" s="250">
        <v>0.06</v>
      </c>
      <c r="CZ186" s="250">
        <v>0.06</v>
      </c>
      <c r="DA186" s="250">
        <v>0.06</v>
      </c>
    </row>
    <row r="187" spans="1:105">
      <c r="A187" s="242" t="s">
        <v>1795</v>
      </c>
      <c r="B187" s="236">
        <v>0</v>
      </c>
      <c r="C187" s="236">
        <v>0</v>
      </c>
      <c r="D187" s="236">
        <v>0</v>
      </c>
      <c r="E187" s="236">
        <v>0</v>
      </c>
      <c r="F187" s="236">
        <v>0</v>
      </c>
      <c r="G187" s="236">
        <v>0</v>
      </c>
      <c r="H187" s="236">
        <v>0</v>
      </c>
      <c r="I187" s="236">
        <v>0</v>
      </c>
      <c r="J187" s="236">
        <v>0</v>
      </c>
      <c r="K187" s="236">
        <v>0</v>
      </c>
      <c r="L187" s="236">
        <v>0</v>
      </c>
      <c r="M187" s="236">
        <v>0</v>
      </c>
      <c r="N187" s="236">
        <v>0</v>
      </c>
      <c r="O187" s="236">
        <v>0</v>
      </c>
      <c r="P187" s="236">
        <v>0</v>
      </c>
      <c r="Q187" s="236">
        <v>0</v>
      </c>
      <c r="R187" s="236">
        <v>0</v>
      </c>
      <c r="S187" s="236">
        <v>0</v>
      </c>
      <c r="T187" s="236">
        <v>0</v>
      </c>
      <c r="U187" s="236">
        <v>0</v>
      </c>
      <c r="V187" s="236">
        <v>0</v>
      </c>
      <c r="W187" s="236">
        <v>0</v>
      </c>
      <c r="X187" s="236">
        <v>0</v>
      </c>
      <c r="Y187" s="236">
        <v>0</v>
      </c>
      <c r="Z187" s="236">
        <v>0</v>
      </c>
      <c r="AA187" s="236">
        <v>0</v>
      </c>
      <c r="AB187" s="236">
        <v>0</v>
      </c>
      <c r="AC187" s="236">
        <v>0</v>
      </c>
      <c r="AD187" s="236">
        <v>0</v>
      </c>
      <c r="AE187" s="236">
        <v>0</v>
      </c>
      <c r="AF187" s="236">
        <v>0</v>
      </c>
      <c r="AG187" s="236">
        <v>0</v>
      </c>
      <c r="AH187" s="236">
        <v>0</v>
      </c>
      <c r="AI187" s="236">
        <v>0</v>
      </c>
      <c r="AJ187" s="236">
        <v>0</v>
      </c>
      <c r="AK187" s="236">
        <v>0</v>
      </c>
      <c r="AL187" s="236">
        <v>0</v>
      </c>
      <c r="AM187" s="236">
        <v>0</v>
      </c>
      <c r="AN187" s="236">
        <v>0</v>
      </c>
      <c r="AO187" s="236">
        <v>-2216416.9439243302</v>
      </c>
      <c r="AP187" s="236">
        <v>-2174479.70392433</v>
      </c>
      <c r="AQ187" s="236">
        <v>-2112349.4039243301</v>
      </c>
      <c r="AR187" s="236">
        <v>-2054808.8639243301</v>
      </c>
      <c r="AS187" s="236">
        <v>-2000204.0639243301</v>
      </c>
      <c r="AT187" s="236">
        <v>-1948961.1239243301</v>
      </c>
      <c r="AU187" s="236">
        <v>-1900075.5839243301</v>
      </c>
      <c r="AV187" s="236">
        <v>-1853598.0839243301</v>
      </c>
      <c r="AW187" s="236">
        <v>-1808748.9239243299</v>
      </c>
      <c r="AX187" s="236">
        <v>-1765639.22392433</v>
      </c>
      <c r="AY187" s="236">
        <v>-1724644.52392433</v>
      </c>
      <c r="AZ187" s="236">
        <v>-1684407.9239243299</v>
      </c>
      <c r="BA187" s="236">
        <v>-23244334.367091998</v>
      </c>
      <c r="BB187" s="236">
        <v>-1719749.7702148401</v>
      </c>
      <c r="BC187" s="236">
        <v>-1682022.0702148499</v>
      </c>
      <c r="BD187" s="236">
        <v>-1645219.3302148499</v>
      </c>
      <c r="BE187" s="236">
        <v>-1609706.2902148401</v>
      </c>
      <c r="BF187" s="236">
        <v>-1574657.8302148499</v>
      </c>
      <c r="BG187" s="236">
        <v>-1540674.97021484</v>
      </c>
      <c r="BH187" s="236">
        <v>-1507479.13021485</v>
      </c>
      <c r="BI187" s="236">
        <v>-1475053.99021484</v>
      </c>
      <c r="BJ187" s="236">
        <v>-1443134.2902148401</v>
      </c>
      <c r="BK187" s="236">
        <v>-1411924.2702148401</v>
      </c>
      <c r="BL187" s="236">
        <v>-1381805.5902148499</v>
      </c>
      <c r="BM187" s="236">
        <v>-1351707.43021485</v>
      </c>
      <c r="BN187" s="236">
        <v>-18343134.962578099</v>
      </c>
      <c r="BO187" s="236">
        <v>-1334286.1096681899</v>
      </c>
      <c r="BP187" s="236">
        <v>-1305830.0296681901</v>
      </c>
      <c r="BQ187" s="236">
        <v>-1277776.3696681899</v>
      </c>
      <c r="BR187" s="236">
        <v>-1250415.0496681901</v>
      </c>
      <c r="BS187" s="236">
        <v>-1223192.0896681901</v>
      </c>
      <c r="BT187" s="236">
        <v>-1196554.96966819</v>
      </c>
      <c r="BU187" s="236">
        <v>-1170339.2896681901</v>
      </c>
      <c r="BV187" s="236">
        <v>-1144538.0896681901</v>
      </c>
      <c r="BW187" s="236">
        <v>-1118978.68966819</v>
      </c>
      <c r="BX187" s="236">
        <v>-1093828.18966819</v>
      </c>
      <c r="BY187" s="236">
        <v>-1069387.9096681899</v>
      </c>
      <c r="BZ187" s="236">
        <v>-1044861.94966819</v>
      </c>
      <c r="CA187" s="236">
        <v>-14229988.7360183</v>
      </c>
      <c r="CB187" s="236">
        <v>-1020376.05773381</v>
      </c>
      <c r="CC187" s="236">
        <v>-996607.59773381299</v>
      </c>
      <c r="CD187" s="236">
        <v>-973070.31773381296</v>
      </c>
      <c r="CE187" s="236">
        <v>-949999.95773381297</v>
      </c>
      <c r="CF187" s="236">
        <v>-926969.31773381296</v>
      </c>
      <c r="CG187" s="236">
        <v>-904334.55773381295</v>
      </c>
      <c r="CH187" s="236">
        <v>-881980.237733813</v>
      </c>
      <c r="CI187" s="236">
        <v>-859895.79773381399</v>
      </c>
      <c r="CJ187" s="236">
        <v>-837952.71773381298</v>
      </c>
      <c r="CK187" s="236">
        <v>-816290.25773381395</v>
      </c>
      <c r="CL187" s="236">
        <v>-795156.57773381297</v>
      </c>
      <c r="CM187" s="236">
        <v>-773887.65773381398</v>
      </c>
      <c r="CN187" s="236">
        <v>-10736521.052805699</v>
      </c>
      <c r="CO187" s="236">
        <v>-633874.740940294</v>
      </c>
      <c r="CP187" s="236">
        <v>-612953.04094029404</v>
      </c>
      <c r="CQ187" s="236">
        <v>-592222.38094029401</v>
      </c>
      <c r="CR187" s="236">
        <v>-571784.10094029398</v>
      </c>
      <c r="CS187" s="236">
        <v>-551408.10094029398</v>
      </c>
      <c r="CT187" s="236">
        <v>-531329.76094029401</v>
      </c>
      <c r="CU187" s="236">
        <v>-511413.180940294</v>
      </c>
      <c r="CV187" s="236">
        <v>-491740.98094029399</v>
      </c>
      <c r="CW187" s="236">
        <v>-472162.08094029402</v>
      </c>
      <c r="CX187" s="236">
        <v>-452770.98094029399</v>
      </c>
      <c r="CY187" s="236">
        <v>-433749.48094029399</v>
      </c>
      <c r="CZ187" s="236">
        <v>-414690.84094029397</v>
      </c>
      <c r="DA187" s="236">
        <v>-6270099.6712835301</v>
      </c>
    </row>
    <row r="188" spans="1:105">
      <c r="A188" s="242" t="s">
        <v>1796</v>
      </c>
      <c r="B188" s="236">
        <v>0</v>
      </c>
      <c r="C188" s="236">
        <v>0</v>
      </c>
      <c r="D188" s="236">
        <v>0</v>
      </c>
      <c r="E188" s="236">
        <v>0</v>
      </c>
      <c r="F188" s="236">
        <v>0</v>
      </c>
      <c r="G188" s="236">
        <v>0</v>
      </c>
      <c r="H188" s="236">
        <v>0</v>
      </c>
      <c r="I188" s="236">
        <v>0</v>
      </c>
      <c r="J188" s="236">
        <v>0</v>
      </c>
      <c r="K188" s="236">
        <v>0</v>
      </c>
      <c r="L188" s="236">
        <v>0</v>
      </c>
      <c r="M188" s="236">
        <v>0</v>
      </c>
      <c r="N188" s="236">
        <v>0</v>
      </c>
      <c r="O188" s="236">
        <v>0</v>
      </c>
      <c r="P188" s="236">
        <v>0</v>
      </c>
      <c r="Q188" s="236">
        <v>0</v>
      </c>
      <c r="R188" s="236">
        <v>0</v>
      </c>
      <c r="S188" s="236">
        <v>0</v>
      </c>
      <c r="T188" s="236">
        <v>0</v>
      </c>
      <c r="U188" s="236">
        <v>0</v>
      </c>
      <c r="V188" s="236">
        <v>0</v>
      </c>
      <c r="W188" s="236">
        <v>0</v>
      </c>
      <c r="X188" s="236">
        <v>0</v>
      </c>
      <c r="Y188" s="236">
        <v>0</v>
      </c>
      <c r="Z188" s="236">
        <v>0</v>
      </c>
      <c r="AA188" s="236">
        <v>0</v>
      </c>
      <c r="AB188" s="236">
        <v>0</v>
      </c>
      <c r="AC188" s="236">
        <v>0</v>
      </c>
      <c r="AD188" s="236">
        <v>0</v>
      </c>
      <c r="AE188" s="236">
        <v>0</v>
      </c>
      <c r="AF188" s="236">
        <v>0</v>
      </c>
      <c r="AG188" s="236">
        <v>0</v>
      </c>
      <c r="AH188" s="236">
        <v>0</v>
      </c>
      <c r="AI188" s="236">
        <v>0</v>
      </c>
      <c r="AJ188" s="236">
        <v>0</v>
      </c>
      <c r="AK188" s="236">
        <v>0</v>
      </c>
      <c r="AL188" s="236">
        <v>0</v>
      </c>
      <c r="AM188" s="236">
        <v>0</v>
      </c>
      <c r="AN188" s="236">
        <v>0</v>
      </c>
      <c r="AO188" s="236">
        <v>-775745.93037351803</v>
      </c>
      <c r="AP188" s="236">
        <v>-761067.89637351804</v>
      </c>
      <c r="AQ188" s="236">
        <v>-739322.29137351795</v>
      </c>
      <c r="AR188" s="236">
        <v>-719183.10237351805</v>
      </c>
      <c r="AS188" s="236">
        <v>-700071.422373518</v>
      </c>
      <c r="AT188" s="236">
        <v>-682136.39337351802</v>
      </c>
      <c r="AU188" s="236">
        <v>-665026.45437351801</v>
      </c>
      <c r="AV188" s="236">
        <v>-648759.32937351801</v>
      </c>
      <c r="AW188" s="236">
        <v>-633062.123373518</v>
      </c>
      <c r="AX188" s="236">
        <v>-617973.72837351798</v>
      </c>
      <c r="AY188" s="236">
        <v>-603625.58337351796</v>
      </c>
      <c r="AZ188" s="236">
        <v>-589542.77337351802</v>
      </c>
      <c r="BA188" s="236">
        <v>-8135517.0284822099</v>
      </c>
      <c r="BB188" s="236">
        <v>-601912.41957519704</v>
      </c>
      <c r="BC188" s="236">
        <v>-588707.72457519697</v>
      </c>
      <c r="BD188" s="236">
        <v>-575826.76557519694</v>
      </c>
      <c r="BE188" s="236">
        <v>-563397.20157519705</v>
      </c>
      <c r="BF188" s="236">
        <v>-551130.24057519704</v>
      </c>
      <c r="BG188" s="236">
        <v>-539236.23957519699</v>
      </c>
      <c r="BH188" s="236">
        <v>-527617.69557519699</v>
      </c>
      <c r="BI188" s="236">
        <v>-516268.896575197</v>
      </c>
      <c r="BJ188" s="236">
        <v>-505097.00157519698</v>
      </c>
      <c r="BK188" s="236">
        <v>-494173.49457519699</v>
      </c>
      <c r="BL188" s="236">
        <v>-483631.95657519699</v>
      </c>
      <c r="BM188" s="236">
        <v>-473097.60057519702</v>
      </c>
      <c r="BN188" s="236">
        <v>-6420097.2369023599</v>
      </c>
      <c r="BO188" s="236">
        <v>-467000.13838386902</v>
      </c>
      <c r="BP188" s="236">
        <v>-457040.510383869</v>
      </c>
      <c r="BQ188" s="236">
        <v>-447221.72938386898</v>
      </c>
      <c r="BR188" s="236">
        <v>-437645.26738386898</v>
      </c>
      <c r="BS188" s="236">
        <v>-428117.23138386902</v>
      </c>
      <c r="BT188" s="236">
        <v>-418794.23938386899</v>
      </c>
      <c r="BU188" s="236">
        <v>-409618.75138386898</v>
      </c>
      <c r="BV188" s="236">
        <v>-400588.33138386899</v>
      </c>
      <c r="BW188" s="236">
        <v>-391642.54138386901</v>
      </c>
      <c r="BX188" s="236">
        <v>-382839.86638386903</v>
      </c>
      <c r="BY188" s="236">
        <v>-374285.76838386903</v>
      </c>
      <c r="BZ188" s="236">
        <v>-365701.68238386902</v>
      </c>
      <c r="CA188" s="236">
        <v>-4980496.0576064195</v>
      </c>
      <c r="CB188" s="236">
        <v>-357131.62020683399</v>
      </c>
      <c r="CC188" s="236">
        <v>-348812.65920683398</v>
      </c>
      <c r="CD188" s="236">
        <v>-340574.61120683397</v>
      </c>
      <c r="CE188" s="236">
        <v>-332499.98520683398</v>
      </c>
      <c r="CF188" s="236">
        <v>-324439.26120683399</v>
      </c>
      <c r="CG188" s="236">
        <v>-316517.09520683403</v>
      </c>
      <c r="CH188" s="236">
        <v>-308693.08320683398</v>
      </c>
      <c r="CI188" s="236">
        <v>-300963.52920683398</v>
      </c>
      <c r="CJ188" s="236">
        <v>-293283.451206834</v>
      </c>
      <c r="CK188" s="236">
        <v>-285701.59020683402</v>
      </c>
      <c r="CL188" s="236">
        <v>-278304.80220683402</v>
      </c>
      <c r="CM188" s="236">
        <v>-270860.68020683399</v>
      </c>
      <c r="CN188" s="236">
        <v>-3757782.36848201</v>
      </c>
      <c r="CO188" s="236">
        <v>-221856.15932910299</v>
      </c>
      <c r="CP188" s="236">
        <v>-214533.56432910301</v>
      </c>
      <c r="CQ188" s="236">
        <v>-207277.83332910301</v>
      </c>
      <c r="CR188" s="236">
        <v>-200124.435329103</v>
      </c>
      <c r="CS188" s="236">
        <v>-192992.83532910299</v>
      </c>
      <c r="CT188" s="236">
        <v>-185965.416329103</v>
      </c>
      <c r="CU188" s="236">
        <v>-178994.61332910301</v>
      </c>
      <c r="CV188" s="236">
        <v>-172109.34332910299</v>
      </c>
      <c r="CW188" s="236">
        <v>-165256.728329103</v>
      </c>
      <c r="CX188" s="236">
        <v>-158469.84332910299</v>
      </c>
      <c r="CY188" s="236">
        <v>-151812.318329103</v>
      </c>
      <c r="CZ188" s="236">
        <v>-145141.794329103</v>
      </c>
      <c r="DA188" s="236">
        <v>-2194534.8849492301</v>
      </c>
    </row>
    <row r="189" spans="1:105">
      <c r="A189" s="259"/>
      <c r="B189" s="260"/>
      <c r="C189" s="260"/>
      <c r="D189" s="260"/>
      <c r="E189" s="260"/>
      <c r="F189" s="260"/>
      <c r="G189" s="260"/>
      <c r="H189" s="260"/>
      <c r="I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V189" s="260"/>
      <c r="W189" s="260"/>
      <c r="X189" s="260"/>
      <c r="Y189" s="260"/>
      <c r="Z189" s="260"/>
      <c r="AA189" s="260"/>
      <c r="AB189" s="260"/>
      <c r="AC189" s="260"/>
      <c r="AD189" s="260"/>
      <c r="AE189" s="260"/>
      <c r="AF189" s="260"/>
      <c r="AG189" s="260"/>
      <c r="AH189" s="260"/>
      <c r="AI189" s="260"/>
      <c r="AJ189" s="260"/>
      <c r="AK189" s="260"/>
      <c r="AL189" s="260"/>
      <c r="AM189" s="260"/>
      <c r="AN189" s="260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60"/>
      <c r="BH189" s="260"/>
      <c r="BI189" s="260"/>
      <c r="BJ189" s="260"/>
      <c r="BK189" s="260"/>
      <c r="BL189" s="260"/>
      <c r="BM189" s="260"/>
      <c r="BN189" s="260"/>
      <c r="BO189" s="260"/>
      <c r="BP189" s="260"/>
      <c r="BQ189" s="260"/>
      <c r="BR189" s="260"/>
      <c r="BS189" s="260"/>
      <c r="BT189" s="260"/>
      <c r="BU189" s="260"/>
      <c r="BV189" s="260"/>
      <c r="BW189" s="260"/>
      <c r="BX189" s="260"/>
      <c r="BY189" s="260"/>
      <c r="BZ189" s="260"/>
      <c r="CA189" s="260"/>
      <c r="CB189" s="260"/>
      <c r="CC189" s="260"/>
      <c r="CD189" s="260"/>
      <c r="CE189" s="260"/>
      <c r="CF189" s="260"/>
      <c r="CG189" s="260"/>
      <c r="CH189" s="260"/>
      <c r="CI189" s="260"/>
      <c r="CJ189" s="260"/>
      <c r="CK189" s="260"/>
      <c r="CL189" s="260"/>
      <c r="CM189" s="260"/>
      <c r="CN189" s="260"/>
      <c r="CO189" s="260"/>
      <c r="CP189" s="260"/>
      <c r="CQ189" s="260"/>
      <c r="CR189" s="260"/>
      <c r="CS189" s="260"/>
      <c r="CT189" s="260"/>
      <c r="CU189" s="260"/>
      <c r="CV189" s="260"/>
      <c r="CW189" s="260"/>
      <c r="CX189" s="260"/>
      <c r="CY189" s="260"/>
      <c r="CZ189" s="260"/>
      <c r="DA189" s="260"/>
    </row>
    <row r="190" spans="1:105">
      <c r="A190" s="242" t="s">
        <v>1797</v>
      </c>
      <c r="B190" s="236">
        <v>0</v>
      </c>
      <c r="C190" s="236">
        <v>0</v>
      </c>
      <c r="D190" s="236">
        <v>0</v>
      </c>
      <c r="E190" s="236">
        <v>0</v>
      </c>
      <c r="F190" s="236">
        <v>0</v>
      </c>
      <c r="G190" s="236">
        <v>0</v>
      </c>
      <c r="H190" s="236">
        <v>0</v>
      </c>
      <c r="I190" s="236">
        <v>0</v>
      </c>
      <c r="J190" s="236">
        <v>0</v>
      </c>
      <c r="K190" s="236">
        <v>0</v>
      </c>
      <c r="L190" s="236">
        <v>0</v>
      </c>
      <c r="M190" s="236">
        <v>0</v>
      </c>
      <c r="N190" s="236">
        <v>0</v>
      </c>
      <c r="O190" s="236">
        <v>0</v>
      </c>
      <c r="P190" s="236">
        <v>0</v>
      </c>
      <c r="Q190" s="236">
        <v>0</v>
      </c>
      <c r="R190" s="236">
        <v>0</v>
      </c>
      <c r="S190" s="236">
        <v>0</v>
      </c>
      <c r="T190" s="236">
        <v>0</v>
      </c>
      <c r="U190" s="236">
        <v>0</v>
      </c>
      <c r="V190" s="236">
        <v>0</v>
      </c>
      <c r="W190" s="236">
        <v>0</v>
      </c>
      <c r="X190" s="236">
        <v>0</v>
      </c>
      <c r="Y190" s="236">
        <v>0</v>
      </c>
      <c r="Z190" s="236">
        <v>0</v>
      </c>
      <c r="AA190" s="236">
        <v>0</v>
      </c>
      <c r="AB190" s="236">
        <v>0</v>
      </c>
      <c r="AC190" s="236">
        <v>0</v>
      </c>
      <c r="AD190" s="236">
        <v>0</v>
      </c>
      <c r="AE190" s="236">
        <v>0</v>
      </c>
      <c r="AF190" s="236">
        <v>0</v>
      </c>
      <c r="AG190" s="236">
        <v>0</v>
      </c>
      <c r="AH190" s="236">
        <v>0</v>
      </c>
      <c r="AI190" s="236">
        <v>0</v>
      </c>
      <c r="AJ190" s="236">
        <v>0</v>
      </c>
      <c r="AK190" s="236">
        <v>0</v>
      </c>
      <c r="AL190" s="236">
        <v>0</v>
      </c>
      <c r="AM190" s="236">
        <v>0</v>
      </c>
      <c r="AN190" s="236">
        <v>0</v>
      </c>
      <c r="AO190" s="236">
        <v>-36164536.468365401</v>
      </c>
      <c r="AP190" s="236">
        <v>-35480260.502365403</v>
      </c>
      <c r="AQ190" s="236">
        <v>-34466501.1073654</v>
      </c>
      <c r="AR190" s="236">
        <v>-33527631.296365399</v>
      </c>
      <c r="AS190" s="236">
        <v>-32636662.976365399</v>
      </c>
      <c r="AT190" s="236">
        <v>-31800549.005365402</v>
      </c>
      <c r="AU190" s="236">
        <v>-31002899.944365401</v>
      </c>
      <c r="AV190" s="236">
        <v>-30244542.069365401</v>
      </c>
      <c r="AW190" s="236">
        <v>-29512753.275365401</v>
      </c>
      <c r="AX190" s="236">
        <v>-28809346.670365401</v>
      </c>
      <c r="AY190" s="236">
        <v>-28140449.8153654</v>
      </c>
      <c r="AZ190" s="236">
        <v>-27483922.625365399</v>
      </c>
      <c r="BA190" s="236">
        <v>-379270055.75638503</v>
      </c>
      <c r="BB190" s="236">
        <v>-28060583.750672299</v>
      </c>
      <c r="BC190" s="236">
        <v>-27444993.4456723</v>
      </c>
      <c r="BD190" s="236">
        <v>-26844495.404672299</v>
      </c>
      <c r="BE190" s="236">
        <v>-26265040.968672302</v>
      </c>
      <c r="BF190" s="236">
        <v>-25693166.929672301</v>
      </c>
      <c r="BG190" s="236">
        <v>-25138679.930672299</v>
      </c>
      <c r="BH190" s="236">
        <v>-24597034.474672299</v>
      </c>
      <c r="BI190" s="236">
        <v>-24067964.273672301</v>
      </c>
      <c r="BJ190" s="236">
        <v>-23547141.168672301</v>
      </c>
      <c r="BK190" s="236">
        <v>-23037897.6756723</v>
      </c>
      <c r="BL190" s="236">
        <v>-22546461.213672299</v>
      </c>
      <c r="BM190" s="236">
        <v>-22055359.569672301</v>
      </c>
      <c r="BN190" s="236">
        <v>-299298818.80606699</v>
      </c>
      <c r="BO190" s="236">
        <v>-21771101.6894194</v>
      </c>
      <c r="BP190" s="236">
        <v>-21306793.317419399</v>
      </c>
      <c r="BQ190" s="236">
        <v>-20849051.098419402</v>
      </c>
      <c r="BR190" s="236">
        <v>-20402605.560419399</v>
      </c>
      <c r="BS190" s="236">
        <v>-19958417.596419401</v>
      </c>
      <c r="BT190" s="236">
        <v>-19523788.5884194</v>
      </c>
      <c r="BU190" s="236">
        <v>-19096036.076419398</v>
      </c>
      <c r="BV190" s="236">
        <v>-18675046.4964194</v>
      </c>
      <c r="BW190" s="236">
        <v>-18258002.286419399</v>
      </c>
      <c r="BX190" s="236">
        <v>-17847629.9614194</v>
      </c>
      <c r="BY190" s="236">
        <v>-17448846.059419401</v>
      </c>
      <c r="BZ190" s="236">
        <v>-17048664.1454194</v>
      </c>
      <c r="CA190" s="236">
        <v>-232185982.87603301</v>
      </c>
      <c r="CB190" s="236">
        <v>-16649136.00869</v>
      </c>
      <c r="CC190" s="236">
        <v>-16261313.969690001</v>
      </c>
      <c r="CD190" s="236">
        <v>-15877264.017689999</v>
      </c>
      <c r="CE190" s="236">
        <v>-15500832.643689999</v>
      </c>
      <c r="CF190" s="236">
        <v>-15125049.367690001</v>
      </c>
      <c r="CG190" s="236">
        <v>-14755725.53369</v>
      </c>
      <c r="CH190" s="236">
        <v>-14390977.54569</v>
      </c>
      <c r="CI190" s="236">
        <v>-14030633.09969</v>
      </c>
      <c r="CJ190" s="236">
        <v>-13672595.177689999</v>
      </c>
      <c r="CK190" s="236">
        <v>-13319136.038690001</v>
      </c>
      <c r="CL190" s="236">
        <v>-12974304.82669</v>
      </c>
      <c r="CM190" s="236">
        <v>-12627266.948690001</v>
      </c>
      <c r="CN190" s="236">
        <v>-175184235.17828</v>
      </c>
      <c r="CO190" s="236">
        <v>-10342722.856342399</v>
      </c>
      <c r="CP190" s="236">
        <v>-10001350.4513424</v>
      </c>
      <c r="CQ190" s="236">
        <v>-9663095.1823424697</v>
      </c>
      <c r="CR190" s="236">
        <v>-9329610.5803424697</v>
      </c>
      <c r="CS190" s="236">
        <v>-8997142.1803424694</v>
      </c>
      <c r="CT190" s="236">
        <v>-8669530.5993424691</v>
      </c>
      <c r="CU190" s="236">
        <v>-8344558.4023424704</v>
      </c>
      <c r="CV190" s="236">
        <v>-8023573.6723424699</v>
      </c>
      <c r="CW190" s="236">
        <v>-7704111.2873424701</v>
      </c>
      <c r="CX190" s="236">
        <v>-7387713.1723424699</v>
      </c>
      <c r="CY190" s="236">
        <v>-7077345.6973424703</v>
      </c>
      <c r="CZ190" s="236">
        <v>-6766372.2213424696</v>
      </c>
      <c r="DA190" s="236">
        <v>-102307126.30310901</v>
      </c>
    </row>
    <row r="191" spans="1:105" s="250" customFormat="1">
      <c r="A191" s="249" t="s">
        <v>1798</v>
      </c>
      <c r="B191" s="250">
        <v>0.06</v>
      </c>
      <c r="C191" s="250">
        <v>0.06</v>
      </c>
      <c r="D191" s="250">
        <v>0.06</v>
      </c>
      <c r="E191" s="250">
        <v>0.06</v>
      </c>
      <c r="F191" s="250">
        <v>0.06</v>
      </c>
      <c r="G191" s="250">
        <v>0.06</v>
      </c>
      <c r="H191" s="250">
        <v>0.06</v>
      </c>
      <c r="I191" s="250">
        <v>0.06</v>
      </c>
      <c r="J191" s="250">
        <v>0.06</v>
      </c>
      <c r="K191" s="250">
        <v>0.06</v>
      </c>
      <c r="L191" s="250">
        <v>0.06</v>
      </c>
      <c r="M191" s="250">
        <v>0.06</v>
      </c>
      <c r="N191" s="250">
        <v>0.06</v>
      </c>
      <c r="O191" s="250">
        <v>0.06</v>
      </c>
      <c r="P191" s="250">
        <v>0.06</v>
      </c>
      <c r="Q191" s="250">
        <v>0.06</v>
      </c>
      <c r="R191" s="250">
        <v>0.06</v>
      </c>
      <c r="S191" s="250">
        <v>0.06</v>
      </c>
      <c r="T191" s="250">
        <v>0.06</v>
      </c>
      <c r="U191" s="250">
        <v>0.06</v>
      </c>
      <c r="V191" s="250">
        <v>0.06</v>
      </c>
      <c r="W191" s="250">
        <v>0.06</v>
      </c>
      <c r="X191" s="250">
        <v>0.06</v>
      </c>
      <c r="Y191" s="250">
        <v>0.06</v>
      </c>
      <c r="Z191" s="250">
        <v>0.06</v>
      </c>
      <c r="AA191" s="250">
        <v>0.06</v>
      </c>
      <c r="AB191" s="250">
        <v>0.06</v>
      </c>
      <c r="AC191" s="250">
        <v>0.06</v>
      </c>
      <c r="AD191" s="250">
        <v>0.06</v>
      </c>
      <c r="AE191" s="250">
        <v>0.06</v>
      </c>
      <c r="AF191" s="250">
        <v>0.06</v>
      </c>
      <c r="AG191" s="250">
        <v>0.06</v>
      </c>
      <c r="AH191" s="250">
        <v>0.06</v>
      </c>
      <c r="AI191" s="250">
        <v>0.06</v>
      </c>
      <c r="AJ191" s="250">
        <v>0.06</v>
      </c>
      <c r="AK191" s="250">
        <v>0.06</v>
      </c>
      <c r="AL191" s="250">
        <v>0.06</v>
      </c>
      <c r="AM191" s="250">
        <v>0.06</v>
      </c>
      <c r="AN191" s="250">
        <v>0.06</v>
      </c>
      <c r="AO191" s="250">
        <v>0.06</v>
      </c>
      <c r="AP191" s="250">
        <v>0.06</v>
      </c>
      <c r="AQ191" s="250">
        <v>0.06</v>
      </c>
      <c r="AR191" s="250">
        <v>0.06</v>
      </c>
      <c r="AS191" s="250">
        <v>0.06</v>
      </c>
      <c r="AT191" s="250">
        <v>0.06</v>
      </c>
      <c r="AU191" s="250">
        <v>0.06</v>
      </c>
      <c r="AV191" s="250">
        <v>0.06</v>
      </c>
      <c r="AW191" s="250">
        <v>0.06</v>
      </c>
      <c r="AX191" s="250">
        <v>0.06</v>
      </c>
      <c r="AY191" s="250">
        <v>0.06</v>
      </c>
      <c r="AZ191" s="250">
        <v>0.06</v>
      </c>
      <c r="BA191" s="250">
        <v>0.06</v>
      </c>
      <c r="BB191" s="250">
        <v>0.06</v>
      </c>
      <c r="BC191" s="250">
        <v>0.06</v>
      </c>
      <c r="BD191" s="250">
        <v>0.06</v>
      </c>
      <c r="BE191" s="250">
        <v>0.06</v>
      </c>
      <c r="BF191" s="250">
        <v>0.06</v>
      </c>
      <c r="BG191" s="250">
        <v>0.06</v>
      </c>
      <c r="BH191" s="250">
        <v>0.06</v>
      </c>
      <c r="BI191" s="250">
        <v>0.06</v>
      </c>
      <c r="BJ191" s="250">
        <v>0.06</v>
      </c>
      <c r="BK191" s="250">
        <v>0.06</v>
      </c>
      <c r="BL191" s="250">
        <v>0.06</v>
      </c>
      <c r="BM191" s="250">
        <v>0.06</v>
      </c>
      <c r="BN191" s="250">
        <v>0.06</v>
      </c>
      <c r="BO191" s="250">
        <v>0.06</v>
      </c>
      <c r="BP191" s="250">
        <v>0.06</v>
      </c>
      <c r="BQ191" s="250">
        <v>0.06</v>
      </c>
      <c r="BR191" s="250">
        <v>0.06</v>
      </c>
      <c r="BS191" s="250">
        <v>0.06</v>
      </c>
      <c r="BT191" s="250">
        <v>0.06</v>
      </c>
      <c r="BU191" s="250">
        <v>0.06</v>
      </c>
      <c r="BV191" s="250">
        <v>0.06</v>
      </c>
      <c r="BW191" s="250">
        <v>0.06</v>
      </c>
      <c r="BX191" s="250">
        <v>0.06</v>
      </c>
      <c r="BY191" s="250">
        <v>0.06</v>
      </c>
      <c r="BZ191" s="250">
        <v>0.06</v>
      </c>
      <c r="CA191" s="250">
        <v>0.06</v>
      </c>
      <c r="CB191" s="250">
        <v>0.06</v>
      </c>
      <c r="CC191" s="250">
        <v>0.06</v>
      </c>
      <c r="CD191" s="250">
        <v>0.06</v>
      </c>
      <c r="CE191" s="250">
        <v>0.06</v>
      </c>
      <c r="CF191" s="250">
        <v>0.06</v>
      </c>
      <c r="CG191" s="250">
        <v>0.06</v>
      </c>
      <c r="CH191" s="250">
        <v>0.06</v>
      </c>
      <c r="CI191" s="250">
        <v>0.06</v>
      </c>
      <c r="CJ191" s="250">
        <v>0.06</v>
      </c>
      <c r="CK191" s="250">
        <v>0.06</v>
      </c>
      <c r="CL191" s="250">
        <v>0.06</v>
      </c>
      <c r="CM191" s="250">
        <v>0.06</v>
      </c>
      <c r="CN191" s="250">
        <v>0.06</v>
      </c>
      <c r="CO191" s="250">
        <v>0.06</v>
      </c>
      <c r="CP191" s="250">
        <v>0.06</v>
      </c>
      <c r="CQ191" s="250">
        <v>0.06</v>
      </c>
      <c r="CR191" s="250">
        <v>0.06</v>
      </c>
      <c r="CS191" s="250">
        <v>0.06</v>
      </c>
      <c r="CT191" s="250">
        <v>0.06</v>
      </c>
      <c r="CU191" s="250">
        <v>0.06</v>
      </c>
      <c r="CV191" s="250">
        <v>0.06</v>
      </c>
      <c r="CW191" s="250">
        <v>0.06</v>
      </c>
      <c r="CX191" s="250">
        <v>0.06</v>
      </c>
      <c r="CY191" s="250">
        <v>0.06</v>
      </c>
      <c r="CZ191" s="250">
        <v>0.06</v>
      </c>
      <c r="DA191" s="250">
        <v>0.06</v>
      </c>
    </row>
    <row r="192" spans="1:105">
      <c r="A192" s="242" t="s">
        <v>1799</v>
      </c>
      <c r="B192" s="236">
        <v>0</v>
      </c>
      <c r="C192" s="236">
        <v>0</v>
      </c>
      <c r="D192" s="236">
        <v>0</v>
      </c>
      <c r="E192" s="236">
        <v>0</v>
      </c>
      <c r="F192" s="236">
        <v>0</v>
      </c>
      <c r="G192" s="236">
        <v>0</v>
      </c>
      <c r="H192" s="236">
        <v>0</v>
      </c>
      <c r="I192" s="236">
        <v>0</v>
      </c>
      <c r="J192" s="236">
        <v>0</v>
      </c>
      <c r="K192" s="236">
        <v>0</v>
      </c>
      <c r="L192" s="236">
        <v>0</v>
      </c>
      <c r="M192" s="236">
        <v>0</v>
      </c>
      <c r="N192" s="236">
        <v>0</v>
      </c>
      <c r="O192" s="236">
        <v>0</v>
      </c>
      <c r="P192" s="236">
        <v>0</v>
      </c>
      <c r="Q192" s="236">
        <v>0</v>
      </c>
      <c r="R192" s="236">
        <v>0</v>
      </c>
      <c r="S192" s="236">
        <v>0</v>
      </c>
      <c r="T192" s="236">
        <v>0</v>
      </c>
      <c r="U192" s="236">
        <v>0</v>
      </c>
      <c r="V192" s="236">
        <v>0</v>
      </c>
      <c r="W192" s="236">
        <v>0</v>
      </c>
      <c r="X192" s="236">
        <v>0</v>
      </c>
      <c r="Y192" s="236">
        <v>0</v>
      </c>
      <c r="Z192" s="236">
        <v>0</v>
      </c>
      <c r="AA192" s="236">
        <v>0</v>
      </c>
      <c r="AB192" s="236">
        <v>0</v>
      </c>
      <c r="AC192" s="236">
        <v>0</v>
      </c>
      <c r="AD192" s="236">
        <v>0</v>
      </c>
      <c r="AE192" s="236">
        <v>0</v>
      </c>
      <c r="AF192" s="236">
        <v>0</v>
      </c>
      <c r="AG192" s="236">
        <v>0</v>
      </c>
      <c r="AH192" s="236">
        <v>0</v>
      </c>
      <c r="AI192" s="236">
        <v>0</v>
      </c>
      <c r="AJ192" s="236">
        <v>0</v>
      </c>
      <c r="AK192" s="236">
        <v>0</v>
      </c>
      <c r="AL192" s="236">
        <v>0</v>
      </c>
      <c r="AM192" s="236">
        <v>0</v>
      </c>
      <c r="AN192" s="236">
        <v>0</v>
      </c>
      <c r="AO192" s="236">
        <v>2169872.1881019198</v>
      </c>
      <c r="AP192" s="236">
        <v>2128815.6301419199</v>
      </c>
      <c r="AQ192" s="236">
        <v>2067990.0664419199</v>
      </c>
      <c r="AR192" s="236">
        <v>2011657.8777819199</v>
      </c>
      <c r="AS192" s="236">
        <v>1958199.7785819201</v>
      </c>
      <c r="AT192" s="236">
        <v>1908032.94032192</v>
      </c>
      <c r="AU192" s="236">
        <v>1860173.9966619201</v>
      </c>
      <c r="AV192" s="236">
        <v>1814672.52416192</v>
      </c>
      <c r="AW192" s="236">
        <v>1770765.1965219199</v>
      </c>
      <c r="AX192" s="236">
        <v>1728560.80022192</v>
      </c>
      <c r="AY192" s="236">
        <v>1688426.9889219201</v>
      </c>
      <c r="AZ192" s="236">
        <v>1649035.35752192</v>
      </c>
      <c r="BA192" s="236">
        <v>22756203.3453831</v>
      </c>
      <c r="BB192" s="236">
        <v>1683635.0250403299</v>
      </c>
      <c r="BC192" s="236">
        <v>1646699.6067403301</v>
      </c>
      <c r="BD192" s="236">
        <v>1610669.7242803299</v>
      </c>
      <c r="BE192" s="236">
        <v>1575902.45812033</v>
      </c>
      <c r="BF192" s="236">
        <v>1541590.0157803299</v>
      </c>
      <c r="BG192" s="236">
        <v>1508320.79584033</v>
      </c>
      <c r="BH192" s="236">
        <v>1475822.0684803301</v>
      </c>
      <c r="BI192" s="236">
        <v>1444077.85642033</v>
      </c>
      <c r="BJ192" s="236">
        <v>1412828.4701203301</v>
      </c>
      <c r="BK192" s="236">
        <v>1382273.8605403299</v>
      </c>
      <c r="BL192" s="236">
        <v>1352787.6728203299</v>
      </c>
      <c r="BM192" s="236">
        <v>1323321.5741803299</v>
      </c>
      <c r="BN192" s="236">
        <v>17957929.128364</v>
      </c>
      <c r="BO192" s="236">
        <v>1306266.10136516</v>
      </c>
      <c r="BP192" s="236">
        <v>1278407.59904516</v>
      </c>
      <c r="BQ192" s="236">
        <v>1250943.06590516</v>
      </c>
      <c r="BR192" s="236">
        <v>1224156.3336251599</v>
      </c>
      <c r="BS192" s="236">
        <v>1197505.05578516</v>
      </c>
      <c r="BT192" s="236">
        <v>1171427.3153051599</v>
      </c>
      <c r="BU192" s="236">
        <v>1145762.1645851601</v>
      </c>
      <c r="BV192" s="236">
        <v>1120502.78978516</v>
      </c>
      <c r="BW192" s="236">
        <v>1095480.1371851601</v>
      </c>
      <c r="BX192" s="236">
        <v>1070857.7976851601</v>
      </c>
      <c r="BY192" s="236">
        <v>1046930.76356516</v>
      </c>
      <c r="BZ192" s="236">
        <v>1022919.84872516</v>
      </c>
      <c r="CA192" s="236">
        <v>13931158.9725619</v>
      </c>
      <c r="CB192" s="236">
        <v>998948.16052140296</v>
      </c>
      <c r="CC192" s="236">
        <v>975678.838181403</v>
      </c>
      <c r="CD192" s="236">
        <v>952635.84106140304</v>
      </c>
      <c r="CE192" s="236">
        <v>930049.95862140297</v>
      </c>
      <c r="CF192" s="236">
        <v>907502.96206140297</v>
      </c>
      <c r="CG192" s="236">
        <v>885343.53202140296</v>
      </c>
      <c r="CH192" s="236">
        <v>863458.65274140297</v>
      </c>
      <c r="CI192" s="236">
        <v>841837.98598140304</v>
      </c>
      <c r="CJ192" s="236">
        <v>820355.71066140302</v>
      </c>
      <c r="CK192" s="236">
        <v>799148.16232140304</v>
      </c>
      <c r="CL192" s="236">
        <v>778458.28960140306</v>
      </c>
      <c r="CM192" s="236">
        <v>757636.016921403</v>
      </c>
      <c r="CN192" s="236">
        <v>10511054.1106968</v>
      </c>
      <c r="CO192" s="236">
        <v>620563.37138054799</v>
      </c>
      <c r="CP192" s="236">
        <v>600081.027080548</v>
      </c>
      <c r="CQ192" s="236">
        <v>579785.71094054799</v>
      </c>
      <c r="CR192" s="236">
        <v>559776.634820548</v>
      </c>
      <c r="CS192" s="236">
        <v>539828.53082054795</v>
      </c>
      <c r="CT192" s="236">
        <v>520171.83596054802</v>
      </c>
      <c r="CU192" s="236">
        <v>500673.504140548</v>
      </c>
      <c r="CV192" s="236">
        <v>481414.42034054798</v>
      </c>
      <c r="CW192" s="236">
        <v>462246.67724054802</v>
      </c>
      <c r="CX192" s="236">
        <v>443262.79034054797</v>
      </c>
      <c r="CY192" s="236">
        <v>424640.741840548</v>
      </c>
      <c r="CZ192" s="236">
        <v>405982.33328054799</v>
      </c>
      <c r="DA192" s="236">
        <v>6138427.57818658</v>
      </c>
    </row>
    <row r="193" spans="1:105">
      <c r="A193" s="242" t="s">
        <v>1800</v>
      </c>
      <c r="B193" s="236">
        <v>0</v>
      </c>
      <c r="C193" s="236">
        <v>0</v>
      </c>
      <c r="D193" s="236">
        <v>0</v>
      </c>
      <c r="E193" s="236">
        <v>0</v>
      </c>
      <c r="F193" s="236">
        <v>0</v>
      </c>
      <c r="G193" s="236">
        <v>0</v>
      </c>
      <c r="H193" s="236">
        <v>0</v>
      </c>
      <c r="I193" s="236">
        <v>0</v>
      </c>
      <c r="J193" s="236">
        <v>0</v>
      </c>
      <c r="K193" s="236">
        <v>0</v>
      </c>
      <c r="L193" s="236">
        <v>0</v>
      </c>
      <c r="M193" s="236">
        <v>0</v>
      </c>
      <c r="N193" s="236">
        <v>0</v>
      </c>
      <c r="O193" s="236">
        <v>0</v>
      </c>
      <c r="P193" s="236">
        <v>0</v>
      </c>
      <c r="Q193" s="236">
        <v>0</v>
      </c>
      <c r="R193" s="236">
        <v>0</v>
      </c>
      <c r="S193" s="236">
        <v>0</v>
      </c>
      <c r="T193" s="236">
        <v>0</v>
      </c>
      <c r="U193" s="236">
        <v>0</v>
      </c>
      <c r="V193" s="236">
        <v>0</v>
      </c>
      <c r="W193" s="236">
        <v>0</v>
      </c>
      <c r="X193" s="236">
        <v>0</v>
      </c>
      <c r="Y193" s="236">
        <v>0</v>
      </c>
      <c r="Z193" s="236">
        <v>0</v>
      </c>
      <c r="AA193" s="236">
        <v>0</v>
      </c>
      <c r="AB193" s="236">
        <v>0</v>
      </c>
      <c r="AC193" s="236">
        <v>0</v>
      </c>
      <c r="AD193" s="236">
        <v>0</v>
      </c>
      <c r="AE193" s="236">
        <v>0</v>
      </c>
      <c r="AF193" s="236">
        <v>0</v>
      </c>
      <c r="AG193" s="236">
        <v>0</v>
      </c>
      <c r="AH193" s="236">
        <v>0</v>
      </c>
      <c r="AI193" s="236">
        <v>0</v>
      </c>
      <c r="AJ193" s="236">
        <v>0</v>
      </c>
      <c r="AK193" s="236">
        <v>0</v>
      </c>
      <c r="AL193" s="236">
        <v>0</v>
      </c>
      <c r="AM193" s="236">
        <v>0</v>
      </c>
      <c r="AN193" s="236">
        <v>0</v>
      </c>
      <c r="AO193" s="236">
        <v>22756203.3453831</v>
      </c>
      <c r="AP193" s="236">
        <v>22756203.3453831</v>
      </c>
      <c r="AQ193" s="236">
        <v>22756203.3453831</v>
      </c>
      <c r="AR193" s="236">
        <v>22756203.3453831</v>
      </c>
      <c r="AS193" s="236">
        <v>22756203.3453831</v>
      </c>
      <c r="AT193" s="236">
        <v>22756203.3453831</v>
      </c>
      <c r="AU193" s="236">
        <v>22756203.3453831</v>
      </c>
      <c r="AV193" s="236">
        <v>22756203.3453831</v>
      </c>
      <c r="AW193" s="236">
        <v>22756203.3453831</v>
      </c>
      <c r="AX193" s="236">
        <v>22756203.3453831</v>
      </c>
      <c r="AY193" s="236">
        <v>22756203.3453831</v>
      </c>
      <c r="AZ193" s="236">
        <v>22756203.3453831</v>
      </c>
      <c r="BA193" s="236">
        <v>22756203.3453831</v>
      </c>
      <c r="BB193" s="236">
        <v>17957929.128364</v>
      </c>
      <c r="BC193" s="236">
        <v>17957929.128364</v>
      </c>
      <c r="BD193" s="236">
        <v>17957929.128364</v>
      </c>
      <c r="BE193" s="236">
        <v>17957929.128364</v>
      </c>
      <c r="BF193" s="236">
        <v>17957929.128364</v>
      </c>
      <c r="BG193" s="236">
        <v>17957929.128364</v>
      </c>
      <c r="BH193" s="236">
        <v>17957929.128364</v>
      </c>
      <c r="BI193" s="236">
        <v>17957929.128364</v>
      </c>
      <c r="BJ193" s="236">
        <v>17957929.128364</v>
      </c>
      <c r="BK193" s="236">
        <v>17957929.128364</v>
      </c>
      <c r="BL193" s="236">
        <v>17957929.128364</v>
      </c>
      <c r="BM193" s="236">
        <v>17957929.128364</v>
      </c>
      <c r="BN193" s="236">
        <v>17957929.128364</v>
      </c>
      <c r="BO193" s="236">
        <v>13931158.9725619</v>
      </c>
      <c r="BP193" s="236">
        <v>13931158.9725619</v>
      </c>
      <c r="BQ193" s="236">
        <v>13931158.9725619</v>
      </c>
      <c r="BR193" s="236">
        <v>13931158.9725619</v>
      </c>
      <c r="BS193" s="236">
        <v>13931158.9725619</v>
      </c>
      <c r="BT193" s="236">
        <v>13931158.9725619</v>
      </c>
      <c r="BU193" s="236">
        <v>13931158.9725619</v>
      </c>
      <c r="BV193" s="236">
        <v>13931158.9725619</v>
      </c>
      <c r="BW193" s="236">
        <v>13931158.9725619</v>
      </c>
      <c r="BX193" s="236">
        <v>13931158.9725619</v>
      </c>
      <c r="BY193" s="236">
        <v>13931158.9725619</v>
      </c>
      <c r="BZ193" s="236">
        <v>13931158.9725619</v>
      </c>
      <c r="CA193" s="236">
        <v>13931158.9725619</v>
      </c>
      <c r="CB193" s="236">
        <v>10511054.1106968</v>
      </c>
      <c r="CC193" s="236">
        <v>10511054.1106968</v>
      </c>
      <c r="CD193" s="236">
        <v>10511054.1106968</v>
      </c>
      <c r="CE193" s="236">
        <v>10511054.1106968</v>
      </c>
      <c r="CF193" s="236">
        <v>10511054.1106968</v>
      </c>
      <c r="CG193" s="236">
        <v>10511054.1106968</v>
      </c>
      <c r="CH193" s="236">
        <v>10511054.1106968</v>
      </c>
      <c r="CI193" s="236">
        <v>10511054.1106968</v>
      </c>
      <c r="CJ193" s="236">
        <v>10511054.1106968</v>
      </c>
      <c r="CK193" s="236">
        <v>10511054.1106968</v>
      </c>
      <c r="CL193" s="236">
        <v>10511054.1106968</v>
      </c>
      <c r="CM193" s="236">
        <v>10511054.1106968</v>
      </c>
      <c r="CN193" s="236">
        <v>10511054.1106968</v>
      </c>
      <c r="CO193" s="236">
        <v>6138427.57818658</v>
      </c>
      <c r="CP193" s="236">
        <v>6138427.57818658</v>
      </c>
      <c r="CQ193" s="236">
        <v>6138427.57818658</v>
      </c>
      <c r="CR193" s="236">
        <v>6138427.57818658</v>
      </c>
      <c r="CS193" s="236">
        <v>6138427.57818658</v>
      </c>
      <c r="CT193" s="236">
        <v>6138427.57818658</v>
      </c>
      <c r="CU193" s="236">
        <v>6138427.57818658</v>
      </c>
      <c r="CV193" s="236">
        <v>6138427.57818658</v>
      </c>
      <c r="CW193" s="236">
        <v>6138427.57818658</v>
      </c>
      <c r="CX193" s="236">
        <v>6138427.57818658</v>
      </c>
      <c r="CY193" s="236">
        <v>6138427.57818658</v>
      </c>
      <c r="CZ193" s="236">
        <v>6138427.57818658</v>
      </c>
      <c r="DA193" s="236">
        <v>6138427.57818658</v>
      </c>
    </row>
    <row r="195" spans="1:105">
      <c r="A195" s="261" t="s">
        <v>1801</v>
      </c>
      <c r="B195" s="260"/>
      <c r="C195" s="260"/>
      <c r="D195" s="260"/>
      <c r="E195" s="260"/>
      <c r="F195" s="260"/>
      <c r="G195" s="260"/>
      <c r="H195" s="260"/>
      <c r="I195" s="260"/>
      <c r="J195" s="260"/>
      <c r="K195" s="260"/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V195" s="260"/>
      <c r="W195" s="260"/>
      <c r="X195" s="260"/>
      <c r="Y195" s="260"/>
      <c r="Z195" s="260"/>
      <c r="AA195" s="260"/>
      <c r="AB195" s="260"/>
      <c r="AC195" s="260"/>
      <c r="AD195" s="260"/>
      <c r="AE195" s="260"/>
      <c r="AF195" s="260"/>
      <c r="AG195" s="260"/>
      <c r="AH195" s="260"/>
      <c r="AI195" s="260"/>
      <c r="AJ195" s="260"/>
      <c r="AK195" s="260"/>
      <c r="AL195" s="260"/>
      <c r="AM195" s="260"/>
      <c r="AN195" s="260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60"/>
      <c r="BH195" s="260"/>
      <c r="BI195" s="260"/>
      <c r="BJ195" s="260"/>
      <c r="BK195" s="260"/>
      <c r="BL195" s="260"/>
      <c r="BM195" s="260"/>
      <c r="BN195" s="260"/>
      <c r="BO195" s="260"/>
      <c r="BP195" s="260"/>
      <c r="BQ195" s="260"/>
      <c r="BR195" s="260"/>
      <c r="BS195" s="260"/>
      <c r="BT195" s="260"/>
      <c r="BU195" s="260"/>
      <c r="BV195" s="260"/>
      <c r="BW195" s="260"/>
      <c r="BX195" s="260"/>
      <c r="BY195" s="260"/>
      <c r="BZ195" s="260"/>
      <c r="CA195" s="260"/>
      <c r="CB195" s="260"/>
      <c r="CC195" s="260"/>
      <c r="CD195" s="260"/>
      <c r="CE195" s="260"/>
      <c r="CF195" s="260"/>
      <c r="CG195" s="260"/>
      <c r="CH195" s="260"/>
      <c r="CI195" s="260"/>
      <c r="CJ195" s="260"/>
      <c r="CK195" s="260"/>
      <c r="CL195" s="260"/>
      <c r="CM195" s="260"/>
      <c r="CN195" s="260"/>
      <c r="CO195" s="260"/>
      <c r="CP195" s="260"/>
      <c r="CQ195" s="260"/>
      <c r="CR195" s="260"/>
      <c r="CS195" s="260"/>
      <c r="CT195" s="260"/>
      <c r="CU195" s="260"/>
      <c r="CV195" s="260"/>
      <c r="CW195" s="260"/>
      <c r="CX195" s="260"/>
      <c r="CY195" s="260"/>
      <c r="CZ195" s="260"/>
      <c r="DA195" s="260"/>
    </row>
    <row r="196" spans="1:105">
      <c r="A196" s="242" t="s">
        <v>1802</v>
      </c>
      <c r="B196" s="236">
        <v>0</v>
      </c>
      <c r="C196" s="236">
        <v>0</v>
      </c>
      <c r="D196" s="236">
        <v>0</v>
      </c>
      <c r="E196" s="236">
        <v>0</v>
      </c>
      <c r="F196" s="236">
        <v>0</v>
      </c>
      <c r="G196" s="236">
        <v>0</v>
      </c>
      <c r="H196" s="236">
        <v>0</v>
      </c>
      <c r="I196" s="236">
        <v>0</v>
      </c>
      <c r="J196" s="236">
        <v>0</v>
      </c>
      <c r="K196" s="236">
        <v>0</v>
      </c>
      <c r="L196" s="236">
        <v>0</v>
      </c>
      <c r="M196" s="236">
        <v>0</v>
      </c>
      <c r="N196" s="236">
        <v>0</v>
      </c>
      <c r="O196" s="236">
        <v>0</v>
      </c>
      <c r="P196" s="236">
        <v>0</v>
      </c>
      <c r="Q196" s="236">
        <v>0</v>
      </c>
      <c r="R196" s="236">
        <v>0</v>
      </c>
      <c r="S196" s="236">
        <v>0</v>
      </c>
      <c r="T196" s="236">
        <v>0</v>
      </c>
      <c r="U196" s="236">
        <v>0</v>
      </c>
      <c r="V196" s="236">
        <v>0</v>
      </c>
      <c r="W196" s="236">
        <v>0</v>
      </c>
      <c r="X196" s="236">
        <v>0</v>
      </c>
      <c r="Y196" s="236">
        <v>0</v>
      </c>
      <c r="Z196" s="236">
        <v>0</v>
      </c>
      <c r="AA196" s="236">
        <v>0</v>
      </c>
      <c r="AB196" s="236">
        <v>0</v>
      </c>
      <c r="AC196" s="236">
        <v>0</v>
      </c>
      <c r="AD196" s="236">
        <v>0</v>
      </c>
      <c r="AE196" s="236">
        <v>0</v>
      </c>
      <c r="AF196" s="236">
        <v>0</v>
      </c>
      <c r="AG196" s="236">
        <v>0</v>
      </c>
      <c r="AH196" s="236">
        <v>0</v>
      </c>
      <c r="AI196" s="236">
        <v>0</v>
      </c>
      <c r="AJ196" s="236">
        <v>0</v>
      </c>
      <c r="AK196" s="236">
        <v>0</v>
      </c>
      <c r="AL196" s="236">
        <v>0</v>
      </c>
      <c r="AM196" s="236">
        <v>0</v>
      </c>
      <c r="AN196" s="236">
        <v>0</v>
      </c>
      <c r="AO196" s="236">
        <v>20241832</v>
      </c>
      <c r="AP196" s="236">
        <v>20241832</v>
      </c>
      <c r="AQ196" s="236">
        <v>20241832</v>
      </c>
      <c r="AR196" s="236">
        <v>20241832</v>
      </c>
      <c r="AS196" s="236">
        <v>20241832</v>
      </c>
      <c r="AT196" s="236">
        <v>20241832</v>
      </c>
      <c r="AU196" s="236">
        <v>20241832</v>
      </c>
      <c r="AV196" s="236">
        <v>20241832</v>
      </c>
      <c r="AW196" s="236">
        <v>20241832</v>
      </c>
      <c r="AX196" s="236">
        <v>20241832</v>
      </c>
      <c r="AY196" s="236">
        <v>20241832</v>
      </c>
      <c r="AZ196" s="236">
        <v>20241832</v>
      </c>
      <c r="BA196" s="236">
        <v>20241832</v>
      </c>
      <c r="BB196" s="236">
        <v>54466460</v>
      </c>
      <c r="BC196" s="236">
        <v>54466460</v>
      </c>
      <c r="BD196" s="236">
        <v>54466460</v>
      </c>
      <c r="BE196" s="236">
        <v>54466460</v>
      </c>
      <c r="BF196" s="236">
        <v>54466460</v>
      </c>
      <c r="BG196" s="236">
        <v>54466460</v>
      </c>
      <c r="BH196" s="236">
        <v>54466460</v>
      </c>
      <c r="BI196" s="236">
        <v>54466460</v>
      </c>
      <c r="BJ196" s="236">
        <v>54466460</v>
      </c>
      <c r="BK196" s="236">
        <v>54466460</v>
      </c>
      <c r="BL196" s="236">
        <v>54466460</v>
      </c>
      <c r="BM196" s="236">
        <v>54466460</v>
      </c>
      <c r="BN196" s="236">
        <v>54466460</v>
      </c>
      <c r="BO196" s="236">
        <v>81893344</v>
      </c>
      <c r="BP196" s="236">
        <v>81893344</v>
      </c>
      <c r="BQ196" s="236">
        <v>81893344</v>
      </c>
      <c r="BR196" s="236">
        <v>81893344</v>
      </c>
      <c r="BS196" s="236">
        <v>81893344</v>
      </c>
      <c r="BT196" s="236">
        <v>81893344</v>
      </c>
      <c r="BU196" s="236">
        <v>81893344</v>
      </c>
      <c r="BV196" s="236">
        <v>81893344</v>
      </c>
      <c r="BW196" s="236">
        <v>81893344</v>
      </c>
      <c r="BX196" s="236">
        <v>81893344</v>
      </c>
      <c r="BY196" s="236">
        <v>81893344</v>
      </c>
      <c r="BZ196" s="236">
        <v>81893344</v>
      </c>
      <c r="CA196" s="236">
        <v>81893344</v>
      </c>
      <c r="CB196" s="236">
        <v>108507894</v>
      </c>
      <c r="CC196" s="236">
        <v>108507894</v>
      </c>
      <c r="CD196" s="236">
        <v>108507894</v>
      </c>
      <c r="CE196" s="236">
        <v>108507894</v>
      </c>
      <c r="CF196" s="236">
        <v>108507894</v>
      </c>
      <c r="CG196" s="236">
        <v>108507894</v>
      </c>
      <c r="CH196" s="236">
        <v>108507894</v>
      </c>
      <c r="CI196" s="236">
        <v>108507894</v>
      </c>
      <c r="CJ196" s="236">
        <v>108507894</v>
      </c>
      <c r="CK196" s="236">
        <v>108507894</v>
      </c>
      <c r="CL196" s="236">
        <v>108507894</v>
      </c>
      <c r="CM196" s="236">
        <v>108507894</v>
      </c>
      <c r="CN196" s="236">
        <v>108507894</v>
      </c>
      <c r="CO196" s="236">
        <v>135374236</v>
      </c>
      <c r="CP196" s="236">
        <v>135374236</v>
      </c>
      <c r="CQ196" s="236">
        <v>135374236</v>
      </c>
      <c r="CR196" s="236">
        <v>135374236</v>
      </c>
      <c r="CS196" s="236">
        <v>135374236</v>
      </c>
      <c r="CT196" s="236">
        <v>135374236</v>
      </c>
      <c r="CU196" s="236">
        <v>135374236</v>
      </c>
      <c r="CV196" s="236">
        <v>135374236</v>
      </c>
      <c r="CW196" s="236">
        <v>135374236</v>
      </c>
      <c r="CX196" s="236">
        <v>135374236</v>
      </c>
      <c r="CY196" s="236">
        <v>135374236</v>
      </c>
      <c r="CZ196" s="236">
        <v>135374236</v>
      </c>
      <c r="DA196" s="236">
        <v>135374236</v>
      </c>
    </row>
    <row r="197" spans="1:105">
      <c r="A197" s="242" t="s">
        <v>1803</v>
      </c>
      <c r="B197" s="236">
        <v>0</v>
      </c>
      <c r="C197" s="236">
        <v>0</v>
      </c>
      <c r="D197" s="236">
        <v>0</v>
      </c>
      <c r="E197" s="236">
        <v>0</v>
      </c>
      <c r="F197" s="236">
        <v>0</v>
      </c>
      <c r="G197" s="236">
        <v>0</v>
      </c>
      <c r="H197" s="236">
        <v>0</v>
      </c>
      <c r="I197" s="236">
        <v>0</v>
      </c>
      <c r="J197" s="236">
        <v>0</v>
      </c>
      <c r="K197" s="236">
        <v>0</v>
      </c>
      <c r="L197" s="236">
        <v>0</v>
      </c>
      <c r="M197" s="236">
        <v>0</v>
      </c>
      <c r="N197" s="236">
        <v>0</v>
      </c>
      <c r="O197" s="236">
        <v>0</v>
      </c>
      <c r="P197" s="236">
        <v>0</v>
      </c>
      <c r="Q197" s="236">
        <v>0</v>
      </c>
      <c r="R197" s="236">
        <v>0</v>
      </c>
      <c r="S197" s="236">
        <v>0</v>
      </c>
      <c r="T197" s="236">
        <v>0</v>
      </c>
      <c r="U197" s="236">
        <v>0</v>
      </c>
      <c r="V197" s="236">
        <v>0</v>
      </c>
      <c r="W197" s="236">
        <v>0</v>
      </c>
      <c r="X197" s="236">
        <v>0</v>
      </c>
      <c r="Y197" s="236">
        <v>0</v>
      </c>
      <c r="Z197" s="236">
        <v>0</v>
      </c>
      <c r="AA197" s="236">
        <v>0</v>
      </c>
      <c r="AB197" s="236">
        <v>0</v>
      </c>
      <c r="AC197" s="236">
        <v>0</v>
      </c>
      <c r="AD197" s="236">
        <v>0</v>
      </c>
      <c r="AE197" s="236">
        <v>0</v>
      </c>
      <c r="AF197" s="236">
        <v>0</v>
      </c>
      <c r="AG197" s="236">
        <v>0</v>
      </c>
      <c r="AH197" s="236">
        <v>0</v>
      </c>
      <c r="AI197" s="236">
        <v>0</v>
      </c>
      <c r="AJ197" s="236">
        <v>0</v>
      </c>
      <c r="AK197" s="236">
        <v>0</v>
      </c>
      <c r="AL197" s="236">
        <v>0</v>
      </c>
      <c r="AM197" s="236">
        <v>0</v>
      </c>
      <c r="AN197" s="236">
        <v>0</v>
      </c>
      <c r="AO197" s="236">
        <v>-407647404.78486699</v>
      </c>
      <c r="AP197" s="236">
        <v>-407647404.78486699</v>
      </c>
      <c r="AQ197" s="236">
        <v>-407647404.78486699</v>
      </c>
      <c r="AR197" s="236">
        <v>-407647404.78486699</v>
      </c>
      <c r="AS197" s="236">
        <v>-407647404.78486699</v>
      </c>
      <c r="AT197" s="236">
        <v>-407647404.78486699</v>
      </c>
      <c r="AU197" s="236">
        <v>-407647404.78486699</v>
      </c>
      <c r="AV197" s="236">
        <v>-407647404.78486699</v>
      </c>
      <c r="AW197" s="236">
        <v>-407647404.78486699</v>
      </c>
      <c r="AX197" s="236">
        <v>-407647404.78486699</v>
      </c>
      <c r="AY197" s="236">
        <v>-407647404.78486699</v>
      </c>
      <c r="AZ197" s="236">
        <v>-407647404.78486699</v>
      </c>
      <c r="BA197" s="236">
        <v>-407647404.78486699</v>
      </c>
      <c r="BB197" s="236">
        <v>-360185376.04297</v>
      </c>
      <c r="BC197" s="236">
        <v>-360185376.04297</v>
      </c>
      <c r="BD197" s="236">
        <v>-360185376.04297</v>
      </c>
      <c r="BE197" s="236">
        <v>-360185376.04297</v>
      </c>
      <c r="BF197" s="236">
        <v>-360185376.04297</v>
      </c>
      <c r="BG197" s="236">
        <v>-360185376.04297</v>
      </c>
      <c r="BH197" s="236">
        <v>-360185376.04297</v>
      </c>
      <c r="BI197" s="236">
        <v>-360185376.04297</v>
      </c>
      <c r="BJ197" s="236">
        <v>-360185376.04297</v>
      </c>
      <c r="BK197" s="236">
        <v>-360185376.04297</v>
      </c>
      <c r="BL197" s="236">
        <v>-360185376.04297</v>
      </c>
      <c r="BM197" s="236">
        <v>-360185376.04297</v>
      </c>
      <c r="BN197" s="236">
        <v>-360185376.04297</v>
      </c>
      <c r="BO197" s="236">
        <v>-319059822.93363899</v>
      </c>
      <c r="BP197" s="236">
        <v>-319059822.93363899</v>
      </c>
      <c r="BQ197" s="236">
        <v>-319059822.93363899</v>
      </c>
      <c r="BR197" s="236">
        <v>-319059822.93363899</v>
      </c>
      <c r="BS197" s="236">
        <v>-319059822.93363899</v>
      </c>
      <c r="BT197" s="236">
        <v>-319059822.93363899</v>
      </c>
      <c r="BU197" s="236">
        <v>-319059822.93363899</v>
      </c>
      <c r="BV197" s="236">
        <v>-319059822.93363899</v>
      </c>
      <c r="BW197" s="236">
        <v>-319059822.93363899</v>
      </c>
      <c r="BX197" s="236">
        <v>-319059822.93363899</v>
      </c>
      <c r="BY197" s="236">
        <v>-319059822.93363899</v>
      </c>
      <c r="BZ197" s="236">
        <v>-319059822.93363899</v>
      </c>
      <c r="CA197" s="236">
        <v>-319059822.93363899</v>
      </c>
      <c r="CB197" s="236">
        <v>-287449911.54676199</v>
      </c>
      <c r="CC197" s="236">
        <v>-287449911.54676199</v>
      </c>
      <c r="CD197" s="236">
        <v>-287449911.54676199</v>
      </c>
      <c r="CE197" s="236">
        <v>-287449911.54676199</v>
      </c>
      <c r="CF197" s="236">
        <v>-287449911.54676199</v>
      </c>
      <c r="CG197" s="236">
        <v>-287449911.54676199</v>
      </c>
      <c r="CH197" s="236">
        <v>-287449911.54676199</v>
      </c>
      <c r="CI197" s="236">
        <v>-287449911.54676199</v>
      </c>
      <c r="CJ197" s="236">
        <v>-287449911.54676199</v>
      </c>
      <c r="CK197" s="236">
        <v>-287449911.54676199</v>
      </c>
      <c r="CL197" s="236">
        <v>-287449911.54676199</v>
      </c>
      <c r="CM197" s="236">
        <v>-287449911.54676199</v>
      </c>
      <c r="CN197" s="236">
        <v>-287449911.54676199</v>
      </c>
      <c r="CO197" s="236">
        <v>-239875897.18805799</v>
      </c>
      <c r="CP197" s="236">
        <v>-239875897.18805799</v>
      </c>
      <c r="CQ197" s="236">
        <v>-239875897.18805799</v>
      </c>
      <c r="CR197" s="236">
        <v>-239875897.18805799</v>
      </c>
      <c r="CS197" s="236">
        <v>-239875897.18805799</v>
      </c>
      <c r="CT197" s="236">
        <v>-239875897.18805799</v>
      </c>
      <c r="CU197" s="236">
        <v>-239875897.18805799</v>
      </c>
      <c r="CV197" s="236">
        <v>-239875897.18805799</v>
      </c>
      <c r="CW197" s="236">
        <v>-239875897.18805799</v>
      </c>
      <c r="CX197" s="236">
        <v>-239875897.18805799</v>
      </c>
      <c r="CY197" s="236">
        <v>-239875897.18805799</v>
      </c>
      <c r="CZ197" s="236">
        <v>-239875897.18805799</v>
      </c>
      <c r="DA197" s="236">
        <v>-239875897.18805799</v>
      </c>
    </row>
    <row r="198" spans="1:105">
      <c r="A198" s="242" t="s">
        <v>1804</v>
      </c>
      <c r="B198" s="236">
        <v>0</v>
      </c>
      <c r="C198" s="236">
        <v>0</v>
      </c>
      <c r="D198" s="236">
        <v>0</v>
      </c>
      <c r="E198" s="236">
        <v>0</v>
      </c>
      <c r="F198" s="236">
        <v>0</v>
      </c>
      <c r="G198" s="236">
        <v>0</v>
      </c>
      <c r="H198" s="236">
        <v>0</v>
      </c>
      <c r="I198" s="236">
        <v>0</v>
      </c>
      <c r="J198" s="236">
        <v>0</v>
      </c>
      <c r="K198" s="236">
        <v>0</v>
      </c>
      <c r="L198" s="236">
        <v>0</v>
      </c>
      <c r="M198" s="236">
        <v>0</v>
      </c>
      <c r="N198" s="236">
        <v>0</v>
      </c>
      <c r="O198" s="236">
        <v>0</v>
      </c>
      <c r="P198" s="236">
        <v>0</v>
      </c>
      <c r="Q198" s="236">
        <v>0</v>
      </c>
      <c r="R198" s="236">
        <v>0</v>
      </c>
      <c r="S198" s="236">
        <v>0</v>
      </c>
      <c r="T198" s="236">
        <v>0</v>
      </c>
      <c r="U198" s="236">
        <v>0</v>
      </c>
      <c r="V198" s="236">
        <v>0</v>
      </c>
      <c r="W198" s="236">
        <v>0</v>
      </c>
      <c r="X198" s="236">
        <v>0</v>
      </c>
      <c r="Y198" s="236">
        <v>0</v>
      </c>
      <c r="Z198" s="236">
        <v>0</v>
      </c>
      <c r="AA198" s="236">
        <v>0</v>
      </c>
      <c r="AB198" s="236">
        <v>0</v>
      </c>
      <c r="AC198" s="236">
        <v>0</v>
      </c>
      <c r="AD198" s="236">
        <v>0</v>
      </c>
      <c r="AE198" s="236">
        <v>0</v>
      </c>
      <c r="AF198" s="236">
        <v>0</v>
      </c>
      <c r="AG198" s="236">
        <v>0</v>
      </c>
      <c r="AH198" s="236">
        <v>0</v>
      </c>
      <c r="AI198" s="236">
        <v>0</v>
      </c>
      <c r="AJ198" s="236">
        <v>0</v>
      </c>
      <c r="AK198" s="236">
        <v>0</v>
      </c>
      <c r="AL198" s="236">
        <v>0</v>
      </c>
      <c r="AM198" s="236">
        <v>0</v>
      </c>
      <c r="AN198" s="236">
        <v>0</v>
      </c>
      <c r="AO198" s="236">
        <v>-387405572.78486699</v>
      </c>
      <c r="AP198" s="236">
        <v>-387405572.78486699</v>
      </c>
      <c r="AQ198" s="236">
        <v>-387405572.78486699</v>
      </c>
      <c r="AR198" s="236">
        <v>-387405572.78486699</v>
      </c>
      <c r="AS198" s="236">
        <v>-387405572.78486699</v>
      </c>
      <c r="AT198" s="236">
        <v>-387405572.78486699</v>
      </c>
      <c r="AU198" s="236">
        <v>-387405572.78486699</v>
      </c>
      <c r="AV198" s="236">
        <v>-387405572.78486699</v>
      </c>
      <c r="AW198" s="236">
        <v>-387405572.78486699</v>
      </c>
      <c r="AX198" s="236">
        <v>-387405572.78486699</v>
      </c>
      <c r="AY198" s="236">
        <v>-387405572.78486699</v>
      </c>
      <c r="AZ198" s="236">
        <v>-387405572.78486699</v>
      </c>
      <c r="BA198" s="236">
        <v>-387405572.78486699</v>
      </c>
      <c r="BB198" s="236">
        <v>-305718916.04297</v>
      </c>
      <c r="BC198" s="236">
        <v>-305718916.04297</v>
      </c>
      <c r="BD198" s="236">
        <v>-305718916.04297</v>
      </c>
      <c r="BE198" s="236">
        <v>-305718916.04297</v>
      </c>
      <c r="BF198" s="236">
        <v>-305718916.04297</v>
      </c>
      <c r="BG198" s="236">
        <v>-305718916.04297</v>
      </c>
      <c r="BH198" s="236">
        <v>-305718916.04297</v>
      </c>
      <c r="BI198" s="236">
        <v>-305718916.04297</v>
      </c>
      <c r="BJ198" s="236">
        <v>-305718916.04297</v>
      </c>
      <c r="BK198" s="236">
        <v>-305718916.04297</v>
      </c>
      <c r="BL198" s="236">
        <v>-305718916.04297</v>
      </c>
      <c r="BM198" s="236">
        <v>-305718916.04297</v>
      </c>
      <c r="BN198" s="236">
        <v>-305718916.04297</v>
      </c>
      <c r="BO198" s="236">
        <v>-237166478.93363899</v>
      </c>
      <c r="BP198" s="236">
        <v>-237166478.93363899</v>
      </c>
      <c r="BQ198" s="236">
        <v>-237166478.93363899</v>
      </c>
      <c r="BR198" s="236">
        <v>-237166478.93363899</v>
      </c>
      <c r="BS198" s="236">
        <v>-237166478.93363899</v>
      </c>
      <c r="BT198" s="236">
        <v>-237166478.93363899</v>
      </c>
      <c r="BU198" s="236">
        <v>-237166478.93363899</v>
      </c>
      <c r="BV198" s="236">
        <v>-237166478.93363899</v>
      </c>
      <c r="BW198" s="236">
        <v>-237166478.93363899</v>
      </c>
      <c r="BX198" s="236">
        <v>-237166478.93363899</v>
      </c>
      <c r="BY198" s="236">
        <v>-237166478.93363899</v>
      </c>
      <c r="BZ198" s="236">
        <v>-237166478.93363899</v>
      </c>
      <c r="CA198" s="236">
        <v>-237166478.93363899</v>
      </c>
      <c r="CB198" s="236">
        <v>-178942017.54676199</v>
      </c>
      <c r="CC198" s="236">
        <v>-178942017.54676199</v>
      </c>
      <c r="CD198" s="236">
        <v>-178942017.54676199</v>
      </c>
      <c r="CE198" s="236">
        <v>-178942017.54676199</v>
      </c>
      <c r="CF198" s="236">
        <v>-178942017.54676199</v>
      </c>
      <c r="CG198" s="236">
        <v>-178942017.54676199</v>
      </c>
      <c r="CH198" s="236">
        <v>-178942017.54676199</v>
      </c>
      <c r="CI198" s="236">
        <v>-178942017.54676199</v>
      </c>
      <c r="CJ198" s="236">
        <v>-178942017.54676199</v>
      </c>
      <c r="CK198" s="236">
        <v>-178942017.54676199</v>
      </c>
      <c r="CL198" s="236">
        <v>-178942017.54676199</v>
      </c>
      <c r="CM198" s="236">
        <v>-178942017.54676199</v>
      </c>
      <c r="CN198" s="236">
        <v>-178942017.54676199</v>
      </c>
      <c r="CO198" s="236">
        <v>-104501661.188058</v>
      </c>
      <c r="CP198" s="236">
        <v>-104501661.188058</v>
      </c>
      <c r="CQ198" s="236">
        <v>-104501661.188058</v>
      </c>
      <c r="CR198" s="236">
        <v>-104501661.188058</v>
      </c>
      <c r="CS198" s="236">
        <v>-104501661.188058</v>
      </c>
      <c r="CT198" s="236">
        <v>-104501661.188058</v>
      </c>
      <c r="CU198" s="236">
        <v>-104501661.188058</v>
      </c>
      <c r="CV198" s="236">
        <v>-104501661.188058</v>
      </c>
      <c r="CW198" s="236">
        <v>-104501661.188058</v>
      </c>
      <c r="CX198" s="236">
        <v>-104501661.188058</v>
      </c>
      <c r="CY198" s="236">
        <v>-104501661.188058</v>
      </c>
      <c r="CZ198" s="236">
        <v>-104501661.188058</v>
      </c>
      <c r="DA198" s="236">
        <v>-104501661.188058</v>
      </c>
    </row>
    <row r="200" spans="1:105">
      <c r="A200" s="245" t="s">
        <v>1805</v>
      </c>
      <c r="B200" s="236">
        <v>0</v>
      </c>
      <c r="C200" s="236">
        <v>0</v>
      </c>
      <c r="D200" s="236">
        <v>0</v>
      </c>
      <c r="E200" s="236">
        <v>0</v>
      </c>
      <c r="F200" s="236">
        <v>0</v>
      </c>
      <c r="G200" s="236">
        <v>0</v>
      </c>
      <c r="H200" s="236">
        <v>0</v>
      </c>
      <c r="I200" s="236">
        <v>0</v>
      </c>
      <c r="J200" s="236">
        <v>0</v>
      </c>
      <c r="K200" s="236">
        <v>0</v>
      </c>
      <c r="L200" s="236">
        <v>0</v>
      </c>
      <c r="M200" s="236">
        <v>0</v>
      </c>
      <c r="N200" s="236">
        <v>0</v>
      </c>
      <c r="O200" s="236">
        <v>0</v>
      </c>
      <c r="P200" s="236">
        <v>0</v>
      </c>
      <c r="Q200" s="236">
        <v>0</v>
      </c>
      <c r="R200" s="236">
        <v>0</v>
      </c>
      <c r="S200" s="236">
        <v>0</v>
      </c>
      <c r="T200" s="236">
        <v>0</v>
      </c>
      <c r="U200" s="236">
        <v>0</v>
      </c>
      <c r="V200" s="236">
        <v>0</v>
      </c>
      <c r="W200" s="236">
        <v>0</v>
      </c>
      <c r="X200" s="236">
        <v>0</v>
      </c>
      <c r="Y200" s="236">
        <v>0</v>
      </c>
      <c r="Z200" s="236">
        <v>0</v>
      </c>
      <c r="AA200" s="236">
        <v>0</v>
      </c>
      <c r="AB200" s="236">
        <v>0</v>
      </c>
      <c r="AC200" s="236">
        <v>0</v>
      </c>
      <c r="AD200" s="236">
        <v>0</v>
      </c>
      <c r="AE200" s="236">
        <v>0</v>
      </c>
      <c r="AF200" s="236">
        <v>0</v>
      </c>
      <c r="AG200" s="236">
        <v>0</v>
      </c>
      <c r="AH200" s="236">
        <v>0</v>
      </c>
      <c r="AI200" s="236">
        <v>0</v>
      </c>
      <c r="AJ200" s="236">
        <v>0</v>
      </c>
      <c r="AK200" s="236">
        <v>0</v>
      </c>
      <c r="AL200" s="236">
        <v>0</v>
      </c>
      <c r="AM200" s="236">
        <v>0</v>
      </c>
      <c r="AN200" s="236">
        <v>0</v>
      </c>
      <c r="AO200" s="236">
        <v>0</v>
      </c>
      <c r="AP200" s="236">
        <v>0</v>
      </c>
      <c r="AQ200" s="236">
        <v>0</v>
      </c>
      <c r="AR200" s="236">
        <v>0</v>
      </c>
      <c r="AS200" s="236">
        <v>0</v>
      </c>
      <c r="AT200" s="236">
        <v>0</v>
      </c>
      <c r="AU200" s="236">
        <v>0</v>
      </c>
      <c r="AV200" s="236">
        <v>0</v>
      </c>
      <c r="AW200" s="236">
        <v>0</v>
      </c>
      <c r="AX200" s="236">
        <v>0</v>
      </c>
      <c r="AY200" s="236">
        <v>0</v>
      </c>
      <c r="AZ200" s="236">
        <v>0</v>
      </c>
      <c r="BA200" s="236">
        <v>0</v>
      </c>
      <c r="BB200" s="236">
        <v>0</v>
      </c>
      <c r="BC200" s="236">
        <v>0</v>
      </c>
      <c r="BD200" s="236">
        <v>0</v>
      </c>
      <c r="BE200" s="236">
        <v>0</v>
      </c>
      <c r="BF200" s="236">
        <v>0</v>
      </c>
      <c r="BG200" s="236">
        <v>0</v>
      </c>
      <c r="BH200" s="236">
        <v>0</v>
      </c>
      <c r="BI200" s="236">
        <v>0</v>
      </c>
      <c r="BJ200" s="236">
        <v>0</v>
      </c>
      <c r="BK200" s="236">
        <v>0</v>
      </c>
      <c r="BL200" s="236">
        <v>0</v>
      </c>
      <c r="BM200" s="236">
        <v>0</v>
      </c>
      <c r="BN200" s="236">
        <v>0</v>
      </c>
      <c r="BO200" s="236">
        <v>0</v>
      </c>
      <c r="BP200" s="236">
        <v>0</v>
      </c>
      <c r="BQ200" s="236">
        <v>0</v>
      </c>
      <c r="BR200" s="236">
        <v>0</v>
      </c>
      <c r="BS200" s="236">
        <v>0</v>
      </c>
      <c r="BT200" s="236">
        <v>0</v>
      </c>
      <c r="BU200" s="236">
        <v>0</v>
      </c>
      <c r="BV200" s="236">
        <v>0</v>
      </c>
      <c r="BW200" s="236">
        <v>0</v>
      </c>
      <c r="BX200" s="236">
        <v>0</v>
      </c>
      <c r="BY200" s="236">
        <v>0</v>
      </c>
      <c r="BZ200" s="236">
        <v>0</v>
      </c>
      <c r="CA200" s="236">
        <v>0</v>
      </c>
      <c r="CB200" s="236">
        <v>0</v>
      </c>
      <c r="CC200" s="236">
        <v>0</v>
      </c>
      <c r="CD200" s="236">
        <v>0</v>
      </c>
      <c r="CE200" s="236">
        <v>0</v>
      </c>
      <c r="CF200" s="236">
        <v>0</v>
      </c>
      <c r="CG200" s="236">
        <v>0</v>
      </c>
      <c r="CH200" s="236">
        <v>0</v>
      </c>
      <c r="CI200" s="236">
        <v>0</v>
      </c>
      <c r="CJ200" s="236">
        <v>0</v>
      </c>
      <c r="CK200" s="236">
        <v>0</v>
      </c>
      <c r="CL200" s="236">
        <v>0</v>
      </c>
      <c r="CM200" s="236">
        <v>0</v>
      </c>
      <c r="CN200" s="236">
        <v>0</v>
      </c>
      <c r="CO200" s="236">
        <v>0</v>
      </c>
      <c r="CP200" s="236">
        <v>0</v>
      </c>
      <c r="CQ200" s="236">
        <v>0</v>
      </c>
      <c r="CR200" s="236">
        <v>0</v>
      </c>
      <c r="CS200" s="236">
        <v>0</v>
      </c>
      <c r="CT200" s="236">
        <v>0</v>
      </c>
      <c r="CU200" s="236">
        <v>0</v>
      </c>
      <c r="CV200" s="236">
        <v>0</v>
      </c>
      <c r="CW200" s="236">
        <v>0</v>
      </c>
      <c r="CX200" s="236">
        <v>0</v>
      </c>
      <c r="CY200" s="236">
        <v>0</v>
      </c>
      <c r="CZ200" s="236">
        <v>0</v>
      </c>
      <c r="DA200" s="236">
        <v>0</v>
      </c>
    </row>
    <row r="201" spans="1:105">
      <c r="A201" s="242" t="s">
        <v>1806</v>
      </c>
      <c r="B201" s="236">
        <v>0</v>
      </c>
      <c r="C201" s="236">
        <v>0</v>
      </c>
      <c r="D201" s="236">
        <v>0</v>
      </c>
      <c r="E201" s="236">
        <v>0</v>
      </c>
      <c r="F201" s="236">
        <v>0</v>
      </c>
      <c r="G201" s="236">
        <v>0</v>
      </c>
      <c r="H201" s="236">
        <v>0</v>
      </c>
      <c r="I201" s="236">
        <v>0</v>
      </c>
      <c r="J201" s="236">
        <v>0</v>
      </c>
      <c r="K201" s="236">
        <v>0</v>
      </c>
      <c r="L201" s="236">
        <v>0</v>
      </c>
      <c r="M201" s="236">
        <v>0</v>
      </c>
      <c r="N201" s="236">
        <v>0</v>
      </c>
      <c r="O201" s="236">
        <v>0</v>
      </c>
      <c r="P201" s="236">
        <v>-7321542</v>
      </c>
      <c r="Q201" s="236">
        <v>-12721255</v>
      </c>
      <c r="R201" s="236">
        <v>-7988543</v>
      </c>
      <c r="S201" s="236">
        <v>-6519434</v>
      </c>
      <c r="T201" s="236">
        <v>-6976812</v>
      </c>
      <c r="U201" s="236">
        <v>-8927343</v>
      </c>
      <c r="V201" s="236">
        <v>-8998249</v>
      </c>
      <c r="W201" s="236">
        <v>-5753964</v>
      </c>
      <c r="X201" s="236">
        <v>-5597554</v>
      </c>
      <c r="Y201" s="236">
        <v>-5597554</v>
      </c>
      <c r="Z201" s="236">
        <v>39787779</v>
      </c>
      <c r="AA201" s="236">
        <v>-36614471</v>
      </c>
      <c r="AB201" s="236">
        <v>-9486790</v>
      </c>
      <c r="AC201" s="236">
        <v>-9252323</v>
      </c>
      <c r="AD201" s="236">
        <v>-8428395</v>
      </c>
      <c r="AE201" s="236">
        <v>-10229033</v>
      </c>
      <c r="AF201" s="236">
        <v>-7222323</v>
      </c>
      <c r="AG201" s="236">
        <v>-12446719</v>
      </c>
      <c r="AH201" s="236">
        <v>-11608208</v>
      </c>
      <c r="AI201" s="236">
        <v>-10989460</v>
      </c>
      <c r="AJ201" s="236">
        <v>-12966928</v>
      </c>
      <c r="AK201" s="236">
        <v>-539515.62782867195</v>
      </c>
      <c r="AL201" s="236">
        <v>-539515.62782867195</v>
      </c>
      <c r="AM201" s="236">
        <v>-539515.62782867195</v>
      </c>
      <c r="AN201" s="236">
        <v>-94248725.883486003</v>
      </c>
      <c r="AO201" s="236">
        <v>-1213525.4839925901</v>
      </c>
      <c r="AP201" s="236">
        <v>-1213525.4839925901</v>
      </c>
      <c r="AQ201" s="236">
        <v>-1213525.4839925801</v>
      </c>
      <c r="AR201" s="236">
        <v>-1330908.0885199199</v>
      </c>
      <c r="AS201" s="236">
        <v>-1330908.0885199199</v>
      </c>
      <c r="AT201" s="236">
        <v>-1330908.0885199099</v>
      </c>
      <c r="AU201" s="236">
        <v>-1737849.20424809</v>
      </c>
      <c r="AV201" s="236">
        <v>-1737849.20424809</v>
      </c>
      <c r="AW201" s="236">
        <v>-1737849.20424808</v>
      </c>
      <c r="AX201" s="236">
        <v>-1143617.3133918899</v>
      </c>
      <c r="AY201" s="236">
        <v>-1143617.3133918899</v>
      </c>
      <c r="AZ201" s="236">
        <v>-1143617.3133918999</v>
      </c>
      <c r="BA201" s="236">
        <v>-16277700.270457501</v>
      </c>
      <c r="BB201" s="236">
        <v>-3649736.5751723698</v>
      </c>
      <c r="BC201" s="236">
        <v>-3649736.5751723698</v>
      </c>
      <c r="BD201" s="236">
        <v>-3649736.5751723698</v>
      </c>
      <c r="BE201" s="236">
        <v>-5780990.6919564595</v>
      </c>
      <c r="BF201" s="236">
        <v>-5780990.6919564595</v>
      </c>
      <c r="BG201" s="236">
        <v>-5780990.6919564595</v>
      </c>
      <c r="BH201" s="236">
        <v>-7761054.2210287098</v>
      </c>
      <c r="BI201" s="236">
        <v>-7761054.2210287098</v>
      </c>
      <c r="BJ201" s="236">
        <v>-7761054.22102872</v>
      </c>
      <c r="BK201" s="236">
        <v>-4820195.7269883696</v>
      </c>
      <c r="BL201" s="236">
        <v>-4820195.7269883696</v>
      </c>
      <c r="BM201" s="236">
        <v>-4820195.72698835</v>
      </c>
      <c r="BN201" s="236">
        <v>-66035931.645437703</v>
      </c>
      <c r="BO201" s="236">
        <v>-3939092.7971407701</v>
      </c>
      <c r="BP201" s="236">
        <v>-3939092.7971407701</v>
      </c>
      <c r="BQ201" s="236">
        <v>-3939092.7971407701</v>
      </c>
      <c r="BR201" s="236">
        <v>-6634933.1715147598</v>
      </c>
      <c r="BS201" s="236">
        <v>-6634933.1715147598</v>
      </c>
      <c r="BT201" s="236">
        <v>-6634933.17151477</v>
      </c>
      <c r="BU201" s="236">
        <v>-8944982.4636047091</v>
      </c>
      <c r="BV201" s="236">
        <v>-8944982.4636046998</v>
      </c>
      <c r="BW201" s="236">
        <v>-8944982.4636047091</v>
      </c>
      <c r="BX201" s="236">
        <v>-5400504.5082624201</v>
      </c>
      <c r="BY201" s="236">
        <v>-5400504.5082624201</v>
      </c>
      <c r="BZ201" s="236">
        <v>-5400504.5082624098</v>
      </c>
      <c r="CA201" s="236">
        <v>-74758538.821567997</v>
      </c>
      <c r="CB201" s="236">
        <v>-2520022.8634306001</v>
      </c>
      <c r="CC201" s="236">
        <v>-2520022.8634306099</v>
      </c>
      <c r="CD201" s="236">
        <v>-2520022.8634306099</v>
      </c>
      <c r="CE201" s="236">
        <v>-4246881.1723782597</v>
      </c>
      <c r="CF201" s="236">
        <v>-4246881.1723782597</v>
      </c>
      <c r="CG201" s="236">
        <v>-4246881.17237827</v>
      </c>
      <c r="CH201" s="236">
        <v>-5637201.3039264297</v>
      </c>
      <c r="CI201" s="236">
        <v>-5637201.3039264297</v>
      </c>
      <c r="CJ201" s="236">
        <v>-5637201.3039264698</v>
      </c>
      <c r="CK201" s="236">
        <v>-3253148.1025676602</v>
      </c>
      <c r="CL201" s="236">
        <v>-3253148.1025676602</v>
      </c>
      <c r="CM201" s="236">
        <v>-3253148.10256769</v>
      </c>
      <c r="CN201" s="236">
        <v>-46971760.326908998</v>
      </c>
      <c r="CO201" s="236">
        <v>-3540461.9188887398</v>
      </c>
      <c r="CP201" s="236">
        <v>-3540461.9188887398</v>
      </c>
      <c r="CQ201" s="236">
        <v>-3540461.9188887202</v>
      </c>
      <c r="CR201" s="236">
        <v>-6408174.0995199196</v>
      </c>
      <c r="CS201" s="236">
        <v>-6408174.0995199196</v>
      </c>
      <c r="CT201" s="236">
        <v>-6408174.0995198796</v>
      </c>
      <c r="CU201" s="236">
        <v>-8839843.8870202098</v>
      </c>
      <c r="CV201" s="236">
        <v>-8839843.8870202098</v>
      </c>
      <c r="CW201" s="236">
        <v>-8839843.8870203793</v>
      </c>
      <c r="CX201" s="236">
        <v>-5021840.81192022</v>
      </c>
      <c r="CY201" s="236">
        <v>-5021840.81192022</v>
      </c>
      <c r="CZ201" s="236">
        <v>-5021840.8119219504</v>
      </c>
      <c r="DA201" s="236">
        <v>-71430962.152049094</v>
      </c>
    </row>
    <row r="202" spans="1:105">
      <c r="A202" s="242" t="s">
        <v>1807</v>
      </c>
      <c r="B202" s="236">
        <v>0</v>
      </c>
      <c r="C202" s="236">
        <v>0</v>
      </c>
      <c r="D202" s="236">
        <v>0</v>
      </c>
      <c r="E202" s="236">
        <v>0</v>
      </c>
      <c r="F202" s="236">
        <v>0</v>
      </c>
      <c r="G202" s="236">
        <v>0</v>
      </c>
      <c r="H202" s="236">
        <v>0</v>
      </c>
      <c r="I202" s="236">
        <v>0</v>
      </c>
      <c r="J202" s="236">
        <v>0</v>
      </c>
      <c r="K202" s="236">
        <v>0</v>
      </c>
      <c r="L202" s="236">
        <v>0</v>
      </c>
      <c r="M202" s="236">
        <v>0</v>
      </c>
      <c r="N202" s="236">
        <v>0</v>
      </c>
      <c r="O202" s="236">
        <v>0</v>
      </c>
      <c r="P202" s="236">
        <v>0</v>
      </c>
      <c r="Q202" s="236">
        <v>0</v>
      </c>
      <c r="R202" s="236">
        <v>0</v>
      </c>
      <c r="S202" s="236">
        <v>0</v>
      </c>
      <c r="T202" s="236">
        <v>0</v>
      </c>
      <c r="U202" s="236">
        <v>0</v>
      </c>
      <c r="V202" s="236">
        <v>0</v>
      </c>
      <c r="W202" s="236">
        <v>0</v>
      </c>
      <c r="X202" s="236">
        <v>0</v>
      </c>
      <c r="Y202" s="236">
        <v>0</v>
      </c>
      <c r="Z202" s="236">
        <v>0</v>
      </c>
      <c r="AA202" s="236">
        <v>0</v>
      </c>
      <c r="AB202" s="236">
        <v>0</v>
      </c>
      <c r="AC202" s="236">
        <v>0</v>
      </c>
      <c r="AD202" s="236">
        <v>0</v>
      </c>
      <c r="AE202" s="236">
        <v>0</v>
      </c>
      <c r="AF202" s="236">
        <v>0</v>
      </c>
      <c r="AG202" s="236">
        <v>0</v>
      </c>
      <c r="AH202" s="236">
        <v>0</v>
      </c>
      <c r="AI202" s="236">
        <v>0</v>
      </c>
      <c r="AJ202" s="236">
        <v>0</v>
      </c>
      <c r="AK202" s="236">
        <v>0</v>
      </c>
      <c r="AL202" s="236">
        <v>0</v>
      </c>
      <c r="AM202" s="236">
        <v>0</v>
      </c>
      <c r="AN202" s="236">
        <v>0</v>
      </c>
      <c r="AO202" s="236">
        <v>0</v>
      </c>
      <c r="AP202" s="236">
        <v>0</v>
      </c>
      <c r="AQ202" s="236">
        <v>0</v>
      </c>
      <c r="AR202" s="236">
        <v>0</v>
      </c>
      <c r="AS202" s="236">
        <v>0</v>
      </c>
      <c r="AT202" s="236">
        <v>0</v>
      </c>
      <c r="AU202" s="236">
        <v>0</v>
      </c>
      <c r="AV202" s="236">
        <v>0</v>
      </c>
      <c r="AW202" s="236">
        <v>0</v>
      </c>
      <c r="AX202" s="236">
        <v>0</v>
      </c>
      <c r="AY202" s="236">
        <v>0</v>
      </c>
      <c r="AZ202" s="236">
        <v>0</v>
      </c>
      <c r="BA202" s="236">
        <v>0</v>
      </c>
      <c r="BB202" s="236">
        <v>0</v>
      </c>
      <c r="BC202" s="236">
        <v>0</v>
      </c>
      <c r="BD202" s="236">
        <v>0</v>
      </c>
      <c r="BE202" s="236">
        <v>0</v>
      </c>
      <c r="BF202" s="236">
        <v>0</v>
      </c>
      <c r="BG202" s="236">
        <v>0</v>
      </c>
      <c r="BH202" s="236">
        <v>0</v>
      </c>
      <c r="BI202" s="236">
        <v>0</v>
      </c>
      <c r="BJ202" s="236">
        <v>0</v>
      </c>
      <c r="BK202" s="236">
        <v>0</v>
      </c>
      <c r="BL202" s="236">
        <v>0</v>
      </c>
      <c r="BM202" s="236">
        <v>0</v>
      </c>
      <c r="BN202" s="236">
        <v>0</v>
      </c>
      <c r="BO202" s="236">
        <v>0</v>
      </c>
      <c r="BP202" s="236">
        <v>0</v>
      </c>
      <c r="BQ202" s="236">
        <v>0</v>
      </c>
      <c r="BR202" s="236">
        <v>0</v>
      </c>
      <c r="BS202" s="236">
        <v>0</v>
      </c>
      <c r="BT202" s="236">
        <v>0</v>
      </c>
      <c r="BU202" s="236">
        <v>0</v>
      </c>
      <c r="BV202" s="236">
        <v>0</v>
      </c>
      <c r="BW202" s="236">
        <v>0</v>
      </c>
      <c r="BX202" s="236">
        <v>0</v>
      </c>
      <c r="BY202" s="236">
        <v>0</v>
      </c>
      <c r="BZ202" s="236">
        <v>0</v>
      </c>
      <c r="CA202" s="236">
        <v>0</v>
      </c>
      <c r="CB202" s="236">
        <v>0</v>
      </c>
      <c r="CC202" s="236">
        <v>0</v>
      </c>
      <c r="CD202" s="236">
        <v>0</v>
      </c>
      <c r="CE202" s="236">
        <v>0</v>
      </c>
      <c r="CF202" s="236">
        <v>0</v>
      </c>
      <c r="CG202" s="236">
        <v>0</v>
      </c>
      <c r="CH202" s="236">
        <v>0</v>
      </c>
      <c r="CI202" s="236">
        <v>0</v>
      </c>
      <c r="CJ202" s="236">
        <v>0</v>
      </c>
      <c r="CK202" s="236">
        <v>0</v>
      </c>
      <c r="CL202" s="236">
        <v>0</v>
      </c>
      <c r="CM202" s="236">
        <v>0</v>
      </c>
      <c r="CN202" s="236">
        <v>0</v>
      </c>
      <c r="CO202" s="236">
        <v>0</v>
      </c>
      <c r="CP202" s="236">
        <v>0</v>
      </c>
      <c r="CQ202" s="236">
        <v>0</v>
      </c>
      <c r="CR202" s="236">
        <v>0</v>
      </c>
      <c r="CS202" s="236">
        <v>0</v>
      </c>
      <c r="CT202" s="236">
        <v>0</v>
      </c>
      <c r="CU202" s="236">
        <v>0</v>
      </c>
      <c r="CV202" s="236">
        <v>0</v>
      </c>
      <c r="CW202" s="236">
        <v>0</v>
      </c>
      <c r="CX202" s="236">
        <v>0</v>
      </c>
      <c r="CY202" s="236">
        <v>0</v>
      </c>
      <c r="CZ202" s="236">
        <v>0</v>
      </c>
      <c r="DA202" s="236">
        <v>0</v>
      </c>
    </row>
    <row r="203" spans="1:105">
      <c r="A203" s="242" t="s">
        <v>1808</v>
      </c>
      <c r="B203" s="236">
        <v>0</v>
      </c>
      <c r="C203" s="236">
        <v>0</v>
      </c>
      <c r="D203" s="236">
        <v>0</v>
      </c>
      <c r="E203" s="236">
        <v>0</v>
      </c>
      <c r="F203" s="236">
        <v>0</v>
      </c>
      <c r="G203" s="236">
        <v>0</v>
      </c>
      <c r="H203" s="236">
        <v>0</v>
      </c>
      <c r="I203" s="236">
        <v>0</v>
      </c>
      <c r="J203" s="236">
        <v>0</v>
      </c>
      <c r="K203" s="236">
        <v>0</v>
      </c>
      <c r="L203" s="236">
        <v>0</v>
      </c>
      <c r="M203" s="236">
        <v>0</v>
      </c>
      <c r="N203" s="236">
        <v>0</v>
      </c>
      <c r="O203" s="236">
        <v>0</v>
      </c>
      <c r="P203" s="236">
        <v>-7321542</v>
      </c>
      <c r="Q203" s="236">
        <v>-12721255</v>
      </c>
      <c r="R203" s="236">
        <v>-7988543</v>
      </c>
      <c r="S203" s="236">
        <v>-6519434</v>
      </c>
      <c r="T203" s="236">
        <v>-6976812</v>
      </c>
      <c r="U203" s="236">
        <v>-8927343</v>
      </c>
      <c r="V203" s="236">
        <v>-8998249</v>
      </c>
      <c r="W203" s="236">
        <v>-5753964</v>
      </c>
      <c r="X203" s="236">
        <v>-5597554</v>
      </c>
      <c r="Y203" s="236">
        <v>-5597554</v>
      </c>
      <c r="Z203" s="236">
        <v>39787779</v>
      </c>
      <c r="AA203" s="236">
        <v>-36614471</v>
      </c>
      <c r="AB203" s="236">
        <v>-9486790</v>
      </c>
      <c r="AC203" s="236">
        <v>-9252323</v>
      </c>
      <c r="AD203" s="236">
        <v>-8428395</v>
      </c>
      <c r="AE203" s="236">
        <v>-10229033</v>
      </c>
      <c r="AF203" s="236">
        <v>-7222323</v>
      </c>
      <c r="AG203" s="236">
        <v>-12446719</v>
      </c>
      <c r="AH203" s="236">
        <v>-11608208</v>
      </c>
      <c r="AI203" s="236">
        <v>-10989460</v>
      </c>
      <c r="AJ203" s="236">
        <v>-12966928</v>
      </c>
      <c r="AK203" s="236">
        <v>-539515.62782867195</v>
      </c>
      <c r="AL203" s="236">
        <v>-539515.62782867195</v>
      </c>
      <c r="AM203" s="236">
        <v>-539515.62782867195</v>
      </c>
      <c r="AN203" s="236">
        <v>-94248725.883486003</v>
      </c>
      <c r="AO203" s="236">
        <v>-1213525.4839925901</v>
      </c>
      <c r="AP203" s="236">
        <v>-1213525.4839925901</v>
      </c>
      <c r="AQ203" s="236">
        <v>-1213525.4839925801</v>
      </c>
      <c r="AR203" s="236">
        <v>-1330908.0885199199</v>
      </c>
      <c r="AS203" s="236">
        <v>-1330908.0885199199</v>
      </c>
      <c r="AT203" s="236">
        <v>-1330908.0885199099</v>
      </c>
      <c r="AU203" s="236">
        <v>-1737849.20424809</v>
      </c>
      <c r="AV203" s="236">
        <v>-1737849.20424809</v>
      </c>
      <c r="AW203" s="236">
        <v>-1737849.20424808</v>
      </c>
      <c r="AX203" s="236">
        <v>-1143617.3133918899</v>
      </c>
      <c r="AY203" s="236">
        <v>-1143617.3133918899</v>
      </c>
      <c r="AZ203" s="236">
        <v>-1143617.3133918999</v>
      </c>
      <c r="BA203" s="236">
        <v>-16277700.270457501</v>
      </c>
      <c r="BB203" s="236">
        <v>-3649736.5751723698</v>
      </c>
      <c r="BC203" s="236">
        <v>-3649736.5751723698</v>
      </c>
      <c r="BD203" s="236">
        <v>-3649736.5751723698</v>
      </c>
      <c r="BE203" s="236">
        <v>-5780990.6919564595</v>
      </c>
      <c r="BF203" s="236">
        <v>-5780990.6919564595</v>
      </c>
      <c r="BG203" s="236">
        <v>-5780990.6919564595</v>
      </c>
      <c r="BH203" s="236">
        <v>-7761054.2210287098</v>
      </c>
      <c r="BI203" s="236">
        <v>-7761054.2210287098</v>
      </c>
      <c r="BJ203" s="236">
        <v>-7761054.22102872</v>
      </c>
      <c r="BK203" s="236">
        <v>-4820195.7269883696</v>
      </c>
      <c r="BL203" s="236">
        <v>-4820195.7269883696</v>
      </c>
      <c r="BM203" s="236">
        <v>-4820195.72698835</v>
      </c>
      <c r="BN203" s="236">
        <v>-66035931.645437703</v>
      </c>
      <c r="BO203" s="236">
        <v>-3939092.7971407701</v>
      </c>
      <c r="BP203" s="236">
        <v>-3939092.7971407701</v>
      </c>
      <c r="BQ203" s="236">
        <v>-3939092.7971407701</v>
      </c>
      <c r="BR203" s="236">
        <v>-6634933.1715147598</v>
      </c>
      <c r="BS203" s="236">
        <v>-6634933.1715147598</v>
      </c>
      <c r="BT203" s="236">
        <v>-6634933.17151477</v>
      </c>
      <c r="BU203" s="236">
        <v>-8944982.4636047091</v>
      </c>
      <c r="BV203" s="236">
        <v>-8944982.4636046998</v>
      </c>
      <c r="BW203" s="236">
        <v>-8944982.4636047091</v>
      </c>
      <c r="BX203" s="236">
        <v>-5400504.5082624201</v>
      </c>
      <c r="BY203" s="236">
        <v>-5400504.5082624201</v>
      </c>
      <c r="BZ203" s="236">
        <v>-5400504.5082624098</v>
      </c>
      <c r="CA203" s="236">
        <v>-74758538.821567997</v>
      </c>
      <c r="CB203" s="236">
        <v>-2520022.8634306001</v>
      </c>
      <c r="CC203" s="236">
        <v>-2520022.8634306099</v>
      </c>
      <c r="CD203" s="236">
        <v>-2520022.8634306099</v>
      </c>
      <c r="CE203" s="236">
        <v>-4246881.1723782597</v>
      </c>
      <c r="CF203" s="236">
        <v>-4246881.1723782597</v>
      </c>
      <c r="CG203" s="236">
        <v>-4246881.17237827</v>
      </c>
      <c r="CH203" s="236">
        <v>-5637201.3039264297</v>
      </c>
      <c r="CI203" s="236">
        <v>-5637201.3039264297</v>
      </c>
      <c r="CJ203" s="236">
        <v>-5637201.3039264698</v>
      </c>
      <c r="CK203" s="236">
        <v>-3253148.1025676602</v>
      </c>
      <c r="CL203" s="236">
        <v>-3253148.1025676602</v>
      </c>
      <c r="CM203" s="236">
        <v>-3253148.10256769</v>
      </c>
      <c r="CN203" s="236">
        <v>-46971760.326908998</v>
      </c>
      <c r="CO203" s="236">
        <v>-3540461.9188887398</v>
      </c>
      <c r="CP203" s="236">
        <v>-3540461.9188887398</v>
      </c>
      <c r="CQ203" s="236">
        <v>-3540461.9188887202</v>
      </c>
      <c r="CR203" s="236">
        <v>-6408174.0995199196</v>
      </c>
      <c r="CS203" s="236">
        <v>-6408174.0995199196</v>
      </c>
      <c r="CT203" s="236">
        <v>-6408174.0995198796</v>
      </c>
      <c r="CU203" s="236">
        <v>-8839843.8870202098</v>
      </c>
      <c r="CV203" s="236">
        <v>-8839843.8870202098</v>
      </c>
      <c r="CW203" s="236">
        <v>-8839843.8870203793</v>
      </c>
      <c r="CX203" s="236">
        <v>-5021840.81192022</v>
      </c>
      <c r="CY203" s="236">
        <v>-5021840.81192022</v>
      </c>
      <c r="CZ203" s="236">
        <v>-5021840.8119219504</v>
      </c>
      <c r="DA203" s="236">
        <v>-71430962.152049094</v>
      </c>
    </row>
    <row r="204" spans="1:105">
      <c r="A204" s="242" t="s">
        <v>1809</v>
      </c>
      <c r="B204" s="236">
        <v>0</v>
      </c>
      <c r="C204" s="236">
        <v>0</v>
      </c>
      <c r="D204" s="236">
        <v>0</v>
      </c>
      <c r="E204" s="236">
        <v>0</v>
      </c>
      <c r="F204" s="236">
        <v>0</v>
      </c>
      <c r="G204" s="236">
        <v>0</v>
      </c>
      <c r="H204" s="236">
        <v>0</v>
      </c>
      <c r="I204" s="236">
        <v>0</v>
      </c>
      <c r="J204" s="236">
        <v>0</v>
      </c>
      <c r="K204" s="236">
        <v>0</v>
      </c>
      <c r="L204" s="236">
        <v>0</v>
      </c>
      <c r="M204" s="236">
        <v>0</v>
      </c>
      <c r="N204" s="236">
        <v>0</v>
      </c>
      <c r="O204" s="236">
        <v>-36614471</v>
      </c>
      <c r="P204" s="236">
        <v>-36614471</v>
      </c>
      <c r="Q204" s="236">
        <v>-36614471</v>
      </c>
      <c r="R204" s="236">
        <v>-36614471</v>
      </c>
      <c r="S204" s="236">
        <v>-36614471</v>
      </c>
      <c r="T204" s="236">
        <v>-36614471</v>
      </c>
      <c r="U204" s="236">
        <v>-36614471</v>
      </c>
      <c r="V204" s="236">
        <v>-36614471</v>
      </c>
      <c r="W204" s="236">
        <v>-36614471</v>
      </c>
      <c r="X204" s="236">
        <v>-36614471</v>
      </c>
      <c r="Y204" s="236">
        <v>-36614471</v>
      </c>
      <c r="Z204" s="236">
        <v>-36614471</v>
      </c>
      <c r="AA204" s="236">
        <v>-36614471</v>
      </c>
      <c r="AB204" s="236">
        <v>-94248725.883486003</v>
      </c>
      <c r="AC204" s="236">
        <v>-94248725.883486003</v>
      </c>
      <c r="AD204" s="236">
        <v>-94248725.883486003</v>
      </c>
      <c r="AE204" s="236">
        <v>-94248725.883486003</v>
      </c>
      <c r="AF204" s="236">
        <v>-94248725.883486003</v>
      </c>
      <c r="AG204" s="236">
        <v>-94248725.883486003</v>
      </c>
      <c r="AH204" s="236">
        <v>-94248725.883486003</v>
      </c>
      <c r="AI204" s="236">
        <v>-94248725.883486003</v>
      </c>
      <c r="AJ204" s="236">
        <v>-94248725.883486003</v>
      </c>
      <c r="AK204" s="236">
        <v>-94248725.883486003</v>
      </c>
      <c r="AL204" s="236">
        <v>-94248725.883486003</v>
      </c>
      <c r="AM204" s="236">
        <v>-94248725.883486003</v>
      </c>
      <c r="AN204" s="236">
        <v>-94248725.883486003</v>
      </c>
      <c r="AO204" s="236">
        <v>-16277700.270457501</v>
      </c>
      <c r="AP204" s="236">
        <v>-16277700.270457501</v>
      </c>
      <c r="AQ204" s="236">
        <v>-16277700.270457501</v>
      </c>
      <c r="AR204" s="236">
        <v>-16277700.270457501</v>
      </c>
      <c r="AS204" s="236">
        <v>-16277700.270457501</v>
      </c>
      <c r="AT204" s="236">
        <v>-16277700.270457501</v>
      </c>
      <c r="AU204" s="236">
        <v>-16277700.270457501</v>
      </c>
      <c r="AV204" s="236">
        <v>-16277700.270457501</v>
      </c>
      <c r="AW204" s="236">
        <v>-16277700.270457501</v>
      </c>
      <c r="AX204" s="236">
        <v>-16277700.270457501</v>
      </c>
      <c r="AY204" s="236">
        <v>-16277700.270457501</v>
      </c>
      <c r="AZ204" s="236">
        <v>-16277700.270457501</v>
      </c>
      <c r="BA204" s="236">
        <v>-16277700.270457501</v>
      </c>
      <c r="BB204" s="236">
        <v>-66035931.645437703</v>
      </c>
      <c r="BC204" s="236">
        <v>-66035931.645437703</v>
      </c>
      <c r="BD204" s="236">
        <v>-66035931.645437703</v>
      </c>
      <c r="BE204" s="236">
        <v>-66035931.645437703</v>
      </c>
      <c r="BF204" s="236">
        <v>-66035931.645437703</v>
      </c>
      <c r="BG204" s="236">
        <v>-66035931.645437703</v>
      </c>
      <c r="BH204" s="236">
        <v>-66035931.645437703</v>
      </c>
      <c r="BI204" s="236">
        <v>-66035931.645437703</v>
      </c>
      <c r="BJ204" s="236">
        <v>-66035931.645437703</v>
      </c>
      <c r="BK204" s="236">
        <v>-66035931.645437703</v>
      </c>
      <c r="BL204" s="236">
        <v>-66035931.645437703</v>
      </c>
      <c r="BM204" s="236">
        <v>-66035931.645437703</v>
      </c>
      <c r="BN204" s="236">
        <v>-66035931.645437703</v>
      </c>
      <c r="BO204" s="236">
        <v>-74758538.821567997</v>
      </c>
      <c r="BP204" s="236">
        <v>-74758538.821567997</v>
      </c>
      <c r="BQ204" s="236">
        <v>-74758538.821567997</v>
      </c>
      <c r="BR204" s="236">
        <v>-74758538.821567997</v>
      </c>
      <c r="BS204" s="236">
        <v>-74758538.821567997</v>
      </c>
      <c r="BT204" s="236">
        <v>-74758538.821567997</v>
      </c>
      <c r="BU204" s="236">
        <v>-74758538.821567997</v>
      </c>
      <c r="BV204" s="236">
        <v>-74758538.821567997</v>
      </c>
      <c r="BW204" s="236">
        <v>-74758538.821567997</v>
      </c>
      <c r="BX204" s="236">
        <v>-74758538.821567997</v>
      </c>
      <c r="BY204" s="236">
        <v>-74758538.821567997</v>
      </c>
      <c r="BZ204" s="236">
        <v>-74758538.821567997</v>
      </c>
      <c r="CA204" s="236">
        <v>-74758538.821567997</v>
      </c>
      <c r="CB204" s="236">
        <v>-46971760.326908998</v>
      </c>
      <c r="CC204" s="236">
        <v>-46971760.326908998</v>
      </c>
      <c r="CD204" s="236">
        <v>-46971760.326908998</v>
      </c>
      <c r="CE204" s="236">
        <v>-46971760.326908998</v>
      </c>
      <c r="CF204" s="236">
        <v>-46971760.326908998</v>
      </c>
      <c r="CG204" s="236">
        <v>-46971760.326908998</v>
      </c>
      <c r="CH204" s="236">
        <v>-46971760.326908998</v>
      </c>
      <c r="CI204" s="236">
        <v>-46971760.326908998</v>
      </c>
      <c r="CJ204" s="236">
        <v>-46971760.326908901</v>
      </c>
      <c r="CK204" s="236">
        <v>-46971760.326908998</v>
      </c>
      <c r="CL204" s="236">
        <v>-46971760.326908998</v>
      </c>
      <c r="CM204" s="236">
        <v>-46971760.326908998</v>
      </c>
      <c r="CN204" s="236">
        <v>-46971760.326908998</v>
      </c>
      <c r="CO204" s="236">
        <v>-71430962.152049094</v>
      </c>
      <c r="CP204" s="236">
        <v>-71430962.152049094</v>
      </c>
      <c r="CQ204" s="236">
        <v>-71430962.152049094</v>
      </c>
      <c r="CR204" s="236">
        <v>-71430962.152049094</v>
      </c>
      <c r="CS204" s="236">
        <v>-71430962.152049094</v>
      </c>
      <c r="CT204" s="236">
        <v>-71430962.152049094</v>
      </c>
      <c r="CU204" s="236">
        <v>-71430962.152049094</v>
      </c>
      <c r="CV204" s="236">
        <v>-71430962.152049094</v>
      </c>
      <c r="CW204" s="236">
        <v>-71430962.152049094</v>
      </c>
      <c r="CX204" s="236">
        <v>-71430962.152049094</v>
      </c>
      <c r="CY204" s="236">
        <v>-71430962.152049094</v>
      </c>
      <c r="CZ204" s="236">
        <v>-71430962.152049094</v>
      </c>
      <c r="DA204" s="236">
        <v>-71430962.152049094</v>
      </c>
    </row>
    <row r="205" spans="1:105">
      <c r="A205" s="242" t="s">
        <v>1708</v>
      </c>
      <c r="B205" s="236">
        <v>0</v>
      </c>
      <c r="C205" s="236">
        <v>0</v>
      </c>
      <c r="D205" s="236">
        <v>0</v>
      </c>
      <c r="E205" s="236">
        <v>0</v>
      </c>
      <c r="F205" s="236">
        <v>0</v>
      </c>
      <c r="G205" s="236">
        <v>0</v>
      </c>
      <c r="H205" s="236">
        <v>0</v>
      </c>
      <c r="I205" s="236">
        <v>0</v>
      </c>
      <c r="J205" s="236">
        <v>0</v>
      </c>
      <c r="K205" s="236">
        <v>0</v>
      </c>
      <c r="L205" s="236">
        <v>0</v>
      </c>
      <c r="M205" s="236">
        <v>0</v>
      </c>
      <c r="N205" s="236">
        <v>0</v>
      </c>
      <c r="O205" s="236">
        <v>0</v>
      </c>
      <c r="P205" s="236">
        <v>0</v>
      </c>
      <c r="Q205" s="236">
        <v>0</v>
      </c>
      <c r="R205" s="236">
        <v>0</v>
      </c>
      <c r="S205" s="236">
        <v>0</v>
      </c>
      <c r="T205" s="236">
        <v>0</v>
      </c>
      <c r="U205" s="236">
        <v>0</v>
      </c>
      <c r="V205" s="236">
        <v>0</v>
      </c>
      <c r="W205" s="236">
        <v>0</v>
      </c>
      <c r="X205" s="236">
        <v>0</v>
      </c>
      <c r="Y205" s="236">
        <v>0</v>
      </c>
      <c r="Z205" s="236">
        <v>0</v>
      </c>
      <c r="AA205" s="236">
        <v>0</v>
      </c>
      <c r="AB205" s="236">
        <v>0</v>
      </c>
      <c r="AC205" s="236">
        <v>0</v>
      </c>
      <c r="AD205" s="236">
        <v>0</v>
      </c>
      <c r="AE205" s="236">
        <v>0</v>
      </c>
      <c r="AF205" s="236">
        <v>0</v>
      </c>
      <c r="AG205" s="236">
        <v>0</v>
      </c>
      <c r="AH205" s="236">
        <v>0</v>
      </c>
      <c r="AI205" s="236">
        <v>0</v>
      </c>
      <c r="AJ205" s="236">
        <v>0</v>
      </c>
      <c r="AK205" s="236">
        <v>0</v>
      </c>
      <c r="AL205" s="236">
        <v>0</v>
      </c>
      <c r="AM205" s="236">
        <v>0</v>
      </c>
      <c r="AN205" s="236">
        <v>0</v>
      </c>
      <c r="AO205" s="236">
        <v>1</v>
      </c>
      <c r="AP205" s="236">
        <v>1</v>
      </c>
      <c r="AQ205" s="236">
        <v>1</v>
      </c>
      <c r="AR205" s="236">
        <v>1</v>
      </c>
      <c r="AS205" s="236">
        <v>1</v>
      </c>
      <c r="AT205" s="236">
        <v>1</v>
      </c>
      <c r="AU205" s="236">
        <v>1</v>
      </c>
      <c r="AV205" s="236">
        <v>1</v>
      </c>
      <c r="AW205" s="236">
        <v>1</v>
      </c>
      <c r="AX205" s="236">
        <v>1</v>
      </c>
      <c r="AY205" s="236">
        <v>1</v>
      </c>
      <c r="AZ205" s="236">
        <v>1</v>
      </c>
      <c r="BA205" s="236">
        <v>1</v>
      </c>
      <c r="BB205" s="236">
        <v>1</v>
      </c>
      <c r="BC205" s="236">
        <v>1</v>
      </c>
      <c r="BD205" s="236">
        <v>1</v>
      </c>
      <c r="BE205" s="236">
        <v>1</v>
      </c>
      <c r="BF205" s="236">
        <v>1</v>
      </c>
      <c r="BG205" s="236">
        <v>1</v>
      </c>
      <c r="BH205" s="236">
        <v>1</v>
      </c>
      <c r="BI205" s="236">
        <v>1</v>
      </c>
      <c r="BJ205" s="236">
        <v>1</v>
      </c>
      <c r="BK205" s="236">
        <v>1</v>
      </c>
      <c r="BL205" s="236">
        <v>1</v>
      </c>
      <c r="BM205" s="236">
        <v>1</v>
      </c>
      <c r="BN205" s="236">
        <v>1</v>
      </c>
      <c r="BO205" s="236">
        <v>1</v>
      </c>
      <c r="BP205" s="236">
        <v>1</v>
      </c>
      <c r="BQ205" s="236">
        <v>1</v>
      </c>
      <c r="BR205" s="236">
        <v>1</v>
      </c>
      <c r="BS205" s="236">
        <v>1</v>
      </c>
      <c r="BT205" s="236">
        <v>1</v>
      </c>
      <c r="BU205" s="236">
        <v>1</v>
      </c>
      <c r="BV205" s="236">
        <v>1</v>
      </c>
      <c r="BW205" s="236">
        <v>1</v>
      </c>
      <c r="BX205" s="236">
        <v>1</v>
      </c>
      <c r="BY205" s="236">
        <v>1</v>
      </c>
      <c r="BZ205" s="236">
        <v>1</v>
      </c>
      <c r="CA205" s="236">
        <v>1</v>
      </c>
      <c r="CB205" s="236">
        <v>1</v>
      </c>
      <c r="CC205" s="236">
        <v>1</v>
      </c>
      <c r="CD205" s="236">
        <v>1</v>
      </c>
      <c r="CE205" s="236">
        <v>1</v>
      </c>
      <c r="CF205" s="236">
        <v>1</v>
      </c>
      <c r="CG205" s="236">
        <v>1</v>
      </c>
      <c r="CH205" s="236">
        <v>1</v>
      </c>
      <c r="CI205" s="236">
        <v>1</v>
      </c>
      <c r="CJ205" s="236">
        <v>1</v>
      </c>
      <c r="CK205" s="236">
        <v>1</v>
      </c>
      <c r="CL205" s="236">
        <v>1</v>
      </c>
      <c r="CM205" s="236">
        <v>1</v>
      </c>
      <c r="CN205" s="236">
        <v>1</v>
      </c>
      <c r="CO205" s="236">
        <v>1</v>
      </c>
      <c r="CP205" s="236">
        <v>1</v>
      </c>
      <c r="CQ205" s="236">
        <v>1</v>
      </c>
      <c r="CR205" s="236">
        <v>1</v>
      </c>
      <c r="CS205" s="236">
        <v>1</v>
      </c>
      <c r="CT205" s="236">
        <v>1</v>
      </c>
      <c r="CU205" s="236">
        <v>1</v>
      </c>
      <c r="CV205" s="236">
        <v>1</v>
      </c>
      <c r="CW205" s="236">
        <v>1</v>
      </c>
      <c r="CX205" s="236">
        <v>1</v>
      </c>
      <c r="CY205" s="236">
        <v>1</v>
      </c>
      <c r="CZ205" s="236">
        <v>1</v>
      </c>
      <c r="DA205" s="236">
        <v>1</v>
      </c>
    </row>
    <row r="206" spans="1:105">
      <c r="A206" s="242" t="s">
        <v>1810</v>
      </c>
      <c r="B206" s="236">
        <v>0</v>
      </c>
      <c r="C206" s="236">
        <v>0</v>
      </c>
      <c r="D206" s="236">
        <v>0</v>
      </c>
      <c r="E206" s="236">
        <v>0</v>
      </c>
      <c r="F206" s="236">
        <v>0</v>
      </c>
      <c r="G206" s="236">
        <v>0</v>
      </c>
      <c r="H206" s="236">
        <v>0</v>
      </c>
      <c r="I206" s="236">
        <v>0</v>
      </c>
      <c r="J206" s="236">
        <v>0</v>
      </c>
      <c r="K206" s="236">
        <v>0</v>
      </c>
      <c r="L206" s="236">
        <v>0</v>
      </c>
      <c r="M206" s="236">
        <v>0</v>
      </c>
      <c r="N206" s="236">
        <v>0</v>
      </c>
      <c r="O206" s="236">
        <v>0</v>
      </c>
      <c r="P206" s="236">
        <v>0</v>
      </c>
      <c r="Q206" s="236">
        <v>0</v>
      </c>
      <c r="R206" s="236">
        <v>0</v>
      </c>
      <c r="S206" s="236">
        <v>0</v>
      </c>
      <c r="T206" s="236">
        <v>0</v>
      </c>
      <c r="U206" s="236">
        <v>0</v>
      </c>
      <c r="V206" s="236">
        <v>0</v>
      </c>
      <c r="W206" s="236">
        <v>0</v>
      </c>
      <c r="X206" s="236">
        <v>0</v>
      </c>
      <c r="Y206" s="236">
        <v>0</v>
      </c>
      <c r="Z206" s="236">
        <v>0</v>
      </c>
      <c r="AA206" s="236">
        <v>0</v>
      </c>
      <c r="AB206" s="236">
        <v>0</v>
      </c>
      <c r="AC206" s="236">
        <v>0</v>
      </c>
      <c r="AD206" s="236">
        <v>0</v>
      </c>
      <c r="AE206" s="236">
        <v>0</v>
      </c>
      <c r="AF206" s="236">
        <v>0</v>
      </c>
      <c r="AG206" s="236">
        <v>0</v>
      </c>
      <c r="AH206" s="236">
        <v>0</v>
      </c>
      <c r="AI206" s="236">
        <v>0</v>
      </c>
      <c r="AJ206" s="236">
        <v>0</v>
      </c>
      <c r="AK206" s="236">
        <v>0</v>
      </c>
      <c r="AL206" s="236">
        <v>0</v>
      </c>
      <c r="AM206" s="236">
        <v>0</v>
      </c>
      <c r="AN206" s="236">
        <v>0</v>
      </c>
      <c r="AO206" s="236">
        <v>1</v>
      </c>
      <c r="AP206" s="236">
        <v>1</v>
      </c>
      <c r="AQ206" s="236">
        <v>1</v>
      </c>
      <c r="AR206" s="236">
        <v>1</v>
      </c>
      <c r="AS206" s="236">
        <v>1</v>
      </c>
      <c r="AT206" s="236">
        <v>1</v>
      </c>
      <c r="AU206" s="236">
        <v>1</v>
      </c>
      <c r="AV206" s="236">
        <v>1</v>
      </c>
      <c r="AW206" s="236">
        <v>1</v>
      </c>
      <c r="AX206" s="236">
        <v>1</v>
      </c>
      <c r="AY206" s="236">
        <v>1</v>
      </c>
      <c r="AZ206" s="236">
        <v>1</v>
      </c>
      <c r="BA206" s="236">
        <v>1</v>
      </c>
      <c r="BB206" s="236">
        <v>1</v>
      </c>
      <c r="BC206" s="236">
        <v>1</v>
      </c>
      <c r="BD206" s="236">
        <v>1</v>
      </c>
      <c r="BE206" s="236">
        <v>1</v>
      </c>
      <c r="BF206" s="236">
        <v>1</v>
      </c>
      <c r="BG206" s="236">
        <v>1</v>
      </c>
      <c r="BH206" s="236">
        <v>1</v>
      </c>
      <c r="BI206" s="236">
        <v>1</v>
      </c>
      <c r="BJ206" s="236">
        <v>1</v>
      </c>
      <c r="BK206" s="236">
        <v>1</v>
      </c>
      <c r="BL206" s="236">
        <v>1</v>
      </c>
      <c r="BM206" s="236">
        <v>1</v>
      </c>
      <c r="BN206" s="236">
        <v>1</v>
      </c>
      <c r="BO206" s="236">
        <v>1</v>
      </c>
      <c r="BP206" s="236">
        <v>1</v>
      </c>
      <c r="BQ206" s="236">
        <v>1</v>
      </c>
      <c r="BR206" s="236">
        <v>1</v>
      </c>
      <c r="BS206" s="236">
        <v>1</v>
      </c>
      <c r="BT206" s="236">
        <v>1</v>
      </c>
      <c r="BU206" s="236">
        <v>1</v>
      </c>
      <c r="BV206" s="236">
        <v>1</v>
      </c>
      <c r="BW206" s="236">
        <v>1</v>
      </c>
      <c r="BX206" s="236">
        <v>1</v>
      </c>
      <c r="BY206" s="236">
        <v>1</v>
      </c>
      <c r="BZ206" s="236">
        <v>1</v>
      </c>
      <c r="CA206" s="236">
        <v>1</v>
      </c>
      <c r="CB206" s="236">
        <v>1</v>
      </c>
      <c r="CC206" s="236">
        <v>1</v>
      </c>
      <c r="CD206" s="236">
        <v>1</v>
      </c>
      <c r="CE206" s="236">
        <v>1</v>
      </c>
      <c r="CF206" s="236">
        <v>1</v>
      </c>
      <c r="CG206" s="236">
        <v>1</v>
      </c>
      <c r="CH206" s="236">
        <v>1</v>
      </c>
      <c r="CI206" s="236">
        <v>1</v>
      </c>
      <c r="CJ206" s="236">
        <v>1</v>
      </c>
      <c r="CK206" s="236">
        <v>1</v>
      </c>
      <c r="CL206" s="236">
        <v>1</v>
      </c>
      <c r="CM206" s="236">
        <v>1</v>
      </c>
      <c r="CN206" s="236">
        <v>1</v>
      </c>
      <c r="CO206" s="236">
        <v>1</v>
      </c>
      <c r="CP206" s="236">
        <v>1</v>
      </c>
      <c r="CQ206" s="236">
        <v>1</v>
      </c>
      <c r="CR206" s="236">
        <v>1</v>
      </c>
      <c r="CS206" s="236">
        <v>1</v>
      </c>
      <c r="CT206" s="236">
        <v>1</v>
      </c>
      <c r="CU206" s="236">
        <v>1</v>
      </c>
      <c r="CV206" s="236">
        <v>1</v>
      </c>
      <c r="CW206" s="236">
        <v>1</v>
      </c>
      <c r="CX206" s="236">
        <v>1</v>
      </c>
      <c r="CY206" s="236">
        <v>1</v>
      </c>
      <c r="CZ206" s="236">
        <v>1</v>
      </c>
      <c r="DA206" s="236">
        <v>1</v>
      </c>
    </row>
    <row r="207" spans="1:105">
      <c r="A207" s="242" t="s">
        <v>1811</v>
      </c>
      <c r="B207" s="236">
        <v>0</v>
      </c>
      <c r="C207" s="236">
        <v>0</v>
      </c>
      <c r="D207" s="236">
        <v>0</v>
      </c>
      <c r="E207" s="236">
        <v>0</v>
      </c>
      <c r="F207" s="236">
        <v>0</v>
      </c>
      <c r="G207" s="236">
        <v>0</v>
      </c>
      <c r="H207" s="236">
        <v>0</v>
      </c>
      <c r="I207" s="236">
        <v>0</v>
      </c>
      <c r="J207" s="236">
        <v>0</v>
      </c>
      <c r="K207" s="236">
        <v>0</v>
      </c>
      <c r="L207" s="236">
        <v>0</v>
      </c>
      <c r="M207" s="236">
        <v>0</v>
      </c>
      <c r="N207" s="236">
        <v>0</v>
      </c>
      <c r="O207" s="236">
        <v>0</v>
      </c>
      <c r="P207" s="236">
        <v>0</v>
      </c>
      <c r="Q207" s="236">
        <v>0</v>
      </c>
      <c r="R207" s="236">
        <v>0</v>
      </c>
      <c r="S207" s="236">
        <v>0</v>
      </c>
      <c r="T207" s="236">
        <v>0</v>
      </c>
      <c r="U207" s="236">
        <v>0</v>
      </c>
      <c r="V207" s="236">
        <v>0</v>
      </c>
      <c r="W207" s="236">
        <v>0</v>
      </c>
      <c r="X207" s="236">
        <v>0</v>
      </c>
      <c r="Y207" s="236">
        <v>0</v>
      </c>
      <c r="Z207" s="236">
        <v>0</v>
      </c>
      <c r="AA207" s="236">
        <v>0</v>
      </c>
      <c r="AB207" s="236">
        <v>0</v>
      </c>
      <c r="AC207" s="236">
        <v>0</v>
      </c>
      <c r="AD207" s="236">
        <v>0</v>
      </c>
      <c r="AE207" s="236">
        <v>0</v>
      </c>
      <c r="AF207" s="236">
        <v>0</v>
      </c>
      <c r="AG207" s="236">
        <v>0</v>
      </c>
      <c r="AH207" s="236">
        <v>0</v>
      </c>
      <c r="AI207" s="236">
        <v>0</v>
      </c>
      <c r="AJ207" s="236">
        <v>0</v>
      </c>
      <c r="AK207" s="236">
        <v>0</v>
      </c>
      <c r="AL207" s="236">
        <v>0</v>
      </c>
      <c r="AM207" s="236">
        <v>0</v>
      </c>
      <c r="AN207" s="236">
        <v>0</v>
      </c>
      <c r="AO207" s="236">
        <v>1</v>
      </c>
      <c r="AP207" s="236">
        <v>1</v>
      </c>
      <c r="AQ207" s="236">
        <v>1</v>
      </c>
      <c r="AR207" s="236">
        <v>1</v>
      </c>
      <c r="AS207" s="236">
        <v>1</v>
      </c>
      <c r="AT207" s="236">
        <v>1</v>
      </c>
      <c r="AU207" s="236">
        <v>1</v>
      </c>
      <c r="AV207" s="236">
        <v>1</v>
      </c>
      <c r="AW207" s="236">
        <v>1</v>
      </c>
      <c r="AX207" s="236">
        <v>1</v>
      </c>
      <c r="AY207" s="236">
        <v>1</v>
      </c>
      <c r="AZ207" s="236">
        <v>1</v>
      </c>
      <c r="BA207" s="236">
        <v>1</v>
      </c>
      <c r="BB207" s="236">
        <v>0</v>
      </c>
      <c r="BC207" s="236">
        <v>0</v>
      </c>
      <c r="BD207" s="236">
        <v>0</v>
      </c>
      <c r="BE207" s="236">
        <v>0</v>
      </c>
      <c r="BF207" s="236">
        <v>0</v>
      </c>
      <c r="BG207" s="236">
        <v>0</v>
      </c>
      <c r="BH207" s="236">
        <v>0</v>
      </c>
      <c r="BI207" s="236">
        <v>0</v>
      </c>
      <c r="BJ207" s="236">
        <v>0</v>
      </c>
      <c r="BK207" s="236">
        <v>0</v>
      </c>
      <c r="BL207" s="236">
        <v>0</v>
      </c>
      <c r="BM207" s="236">
        <v>0</v>
      </c>
      <c r="BN207" s="236">
        <v>0</v>
      </c>
      <c r="BO207" s="236">
        <v>0</v>
      </c>
      <c r="BP207" s="236">
        <v>0</v>
      </c>
      <c r="BQ207" s="236">
        <v>0</v>
      </c>
      <c r="BR207" s="236">
        <v>0</v>
      </c>
      <c r="BS207" s="236">
        <v>0</v>
      </c>
      <c r="BT207" s="236">
        <v>0</v>
      </c>
      <c r="BU207" s="236">
        <v>0</v>
      </c>
      <c r="BV207" s="236">
        <v>0</v>
      </c>
      <c r="BW207" s="236">
        <v>0</v>
      </c>
      <c r="BX207" s="236">
        <v>0</v>
      </c>
      <c r="BY207" s="236">
        <v>0</v>
      </c>
      <c r="BZ207" s="236">
        <v>0</v>
      </c>
      <c r="CA207" s="236">
        <v>0</v>
      </c>
      <c r="CB207" s="236">
        <v>0</v>
      </c>
      <c r="CC207" s="236">
        <v>0</v>
      </c>
      <c r="CD207" s="236">
        <v>0</v>
      </c>
      <c r="CE207" s="236">
        <v>0</v>
      </c>
      <c r="CF207" s="236">
        <v>0</v>
      </c>
      <c r="CG207" s="236">
        <v>0</v>
      </c>
      <c r="CH207" s="236">
        <v>0</v>
      </c>
      <c r="CI207" s="236">
        <v>0</v>
      </c>
      <c r="CJ207" s="236">
        <v>0</v>
      </c>
      <c r="CK207" s="236">
        <v>0</v>
      </c>
      <c r="CL207" s="236">
        <v>0</v>
      </c>
      <c r="CM207" s="236">
        <v>0</v>
      </c>
      <c r="CN207" s="236">
        <v>0</v>
      </c>
      <c r="CO207" s="236">
        <v>0</v>
      </c>
      <c r="CP207" s="236">
        <v>0</v>
      </c>
      <c r="CQ207" s="236">
        <v>0</v>
      </c>
      <c r="CR207" s="236">
        <v>0</v>
      </c>
      <c r="CS207" s="236">
        <v>0</v>
      </c>
      <c r="CT207" s="236">
        <v>0</v>
      </c>
      <c r="CU207" s="236">
        <v>0</v>
      </c>
      <c r="CV207" s="236">
        <v>0</v>
      </c>
      <c r="CW207" s="236">
        <v>0</v>
      </c>
      <c r="CX207" s="236">
        <v>0</v>
      </c>
      <c r="CY207" s="236">
        <v>0</v>
      </c>
      <c r="CZ207" s="236">
        <v>0</v>
      </c>
      <c r="DA207" s="236">
        <v>0</v>
      </c>
    </row>
    <row r="208" spans="1:105">
      <c r="A208" s="242" t="s">
        <v>1812</v>
      </c>
      <c r="B208" s="236">
        <v>0</v>
      </c>
      <c r="C208" s="236">
        <v>0</v>
      </c>
      <c r="D208" s="236">
        <v>0</v>
      </c>
      <c r="E208" s="236">
        <v>0</v>
      </c>
      <c r="F208" s="236">
        <v>0</v>
      </c>
      <c r="G208" s="236">
        <v>0</v>
      </c>
      <c r="H208" s="236">
        <v>0</v>
      </c>
      <c r="I208" s="236">
        <v>0</v>
      </c>
      <c r="J208" s="236">
        <v>0</v>
      </c>
      <c r="K208" s="236">
        <v>0</v>
      </c>
      <c r="L208" s="236">
        <v>0</v>
      </c>
      <c r="M208" s="236">
        <v>0</v>
      </c>
      <c r="N208" s="236">
        <v>0</v>
      </c>
      <c r="O208" s="236">
        <v>0</v>
      </c>
      <c r="P208" s="236">
        <v>0</v>
      </c>
      <c r="Q208" s="236">
        <v>0</v>
      </c>
      <c r="R208" s="236">
        <v>0</v>
      </c>
      <c r="S208" s="236">
        <v>0</v>
      </c>
      <c r="T208" s="236">
        <v>0</v>
      </c>
      <c r="U208" s="236">
        <v>0</v>
      </c>
      <c r="V208" s="236">
        <v>0</v>
      </c>
      <c r="W208" s="236">
        <v>0</v>
      </c>
      <c r="X208" s="236">
        <v>0</v>
      </c>
      <c r="Y208" s="236">
        <v>0</v>
      </c>
      <c r="Z208" s="236">
        <v>0</v>
      </c>
      <c r="AA208" s="236">
        <v>0</v>
      </c>
      <c r="AB208" s="236">
        <v>0</v>
      </c>
      <c r="AC208" s="236">
        <v>0</v>
      </c>
      <c r="AD208" s="236">
        <v>0</v>
      </c>
      <c r="AE208" s="236">
        <v>0</v>
      </c>
      <c r="AF208" s="236">
        <v>0</v>
      </c>
      <c r="AG208" s="236">
        <v>0</v>
      </c>
      <c r="AH208" s="236">
        <v>0</v>
      </c>
      <c r="AI208" s="236">
        <v>0</v>
      </c>
      <c r="AJ208" s="236">
        <v>0</v>
      </c>
      <c r="AK208" s="236">
        <v>0</v>
      </c>
      <c r="AL208" s="236">
        <v>0</v>
      </c>
      <c r="AM208" s="236">
        <v>0</v>
      </c>
      <c r="AN208" s="236">
        <v>0</v>
      </c>
      <c r="AO208" s="236">
        <v>16277700.270457501</v>
      </c>
      <c r="AP208" s="236">
        <v>16277700.270457501</v>
      </c>
      <c r="AQ208" s="236">
        <v>16277700.270457501</v>
      </c>
      <c r="AR208" s="236">
        <v>16277700.270457501</v>
      </c>
      <c r="AS208" s="236">
        <v>16277700.270457501</v>
      </c>
      <c r="AT208" s="236">
        <v>16277700.270457501</v>
      </c>
      <c r="AU208" s="236">
        <v>16277700.270457501</v>
      </c>
      <c r="AV208" s="236">
        <v>16277700.270457501</v>
      </c>
      <c r="AW208" s="236">
        <v>16277700.270457501</v>
      </c>
      <c r="AX208" s="236">
        <v>16277700.270457501</v>
      </c>
      <c r="AY208" s="236">
        <v>16277700.270457501</v>
      </c>
      <c r="AZ208" s="236">
        <v>16277700.270457501</v>
      </c>
      <c r="BA208" s="236">
        <v>16277700.270457501</v>
      </c>
      <c r="BB208" s="236">
        <v>0</v>
      </c>
      <c r="BC208" s="236">
        <v>0</v>
      </c>
      <c r="BD208" s="236">
        <v>0</v>
      </c>
      <c r="BE208" s="236">
        <v>0</v>
      </c>
      <c r="BF208" s="236">
        <v>0</v>
      </c>
      <c r="BG208" s="236">
        <v>0</v>
      </c>
      <c r="BH208" s="236">
        <v>0</v>
      </c>
      <c r="BI208" s="236">
        <v>0</v>
      </c>
      <c r="BJ208" s="236">
        <v>0</v>
      </c>
      <c r="BK208" s="236">
        <v>0</v>
      </c>
      <c r="BL208" s="236">
        <v>0</v>
      </c>
      <c r="BM208" s="236">
        <v>0</v>
      </c>
      <c r="BN208" s="236">
        <v>0</v>
      </c>
      <c r="BO208" s="236">
        <v>0</v>
      </c>
      <c r="BP208" s="236">
        <v>0</v>
      </c>
      <c r="BQ208" s="236">
        <v>0</v>
      </c>
      <c r="BR208" s="236">
        <v>0</v>
      </c>
      <c r="BS208" s="236">
        <v>0</v>
      </c>
      <c r="BT208" s="236">
        <v>0</v>
      </c>
      <c r="BU208" s="236">
        <v>0</v>
      </c>
      <c r="BV208" s="236">
        <v>0</v>
      </c>
      <c r="BW208" s="236">
        <v>0</v>
      </c>
      <c r="BX208" s="236">
        <v>0</v>
      </c>
      <c r="BY208" s="236">
        <v>0</v>
      </c>
      <c r="BZ208" s="236">
        <v>0</v>
      </c>
      <c r="CA208" s="236">
        <v>0</v>
      </c>
      <c r="CB208" s="236">
        <v>0</v>
      </c>
      <c r="CC208" s="236">
        <v>0</v>
      </c>
      <c r="CD208" s="236">
        <v>0</v>
      </c>
      <c r="CE208" s="236">
        <v>0</v>
      </c>
      <c r="CF208" s="236">
        <v>0</v>
      </c>
      <c r="CG208" s="236">
        <v>0</v>
      </c>
      <c r="CH208" s="236">
        <v>0</v>
      </c>
      <c r="CI208" s="236">
        <v>0</v>
      </c>
      <c r="CJ208" s="236">
        <v>0</v>
      </c>
      <c r="CK208" s="236">
        <v>0</v>
      </c>
      <c r="CL208" s="236">
        <v>0</v>
      </c>
      <c r="CM208" s="236">
        <v>0</v>
      </c>
      <c r="CN208" s="236">
        <v>0</v>
      </c>
      <c r="CO208" s="236">
        <v>0</v>
      </c>
      <c r="CP208" s="236">
        <v>0</v>
      </c>
      <c r="CQ208" s="236">
        <v>0</v>
      </c>
      <c r="CR208" s="236">
        <v>0</v>
      </c>
      <c r="CS208" s="236">
        <v>0</v>
      </c>
      <c r="CT208" s="236">
        <v>0</v>
      </c>
      <c r="CU208" s="236">
        <v>0</v>
      </c>
      <c r="CV208" s="236">
        <v>0</v>
      </c>
      <c r="CW208" s="236">
        <v>0</v>
      </c>
      <c r="CX208" s="236">
        <v>0</v>
      </c>
      <c r="CY208" s="236">
        <v>0</v>
      </c>
      <c r="CZ208" s="236">
        <v>0</v>
      </c>
      <c r="DA208" s="236">
        <v>0</v>
      </c>
    </row>
    <row r="209" spans="1:105">
      <c r="A209" s="242" t="s">
        <v>1813</v>
      </c>
      <c r="B209" s="236">
        <v>0</v>
      </c>
      <c r="C209" s="236">
        <v>0</v>
      </c>
      <c r="D209" s="236">
        <v>0</v>
      </c>
      <c r="E209" s="236">
        <v>0</v>
      </c>
      <c r="F209" s="236">
        <v>0</v>
      </c>
      <c r="G209" s="236">
        <v>0</v>
      </c>
      <c r="H209" s="236">
        <v>0</v>
      </c>
      <c r="I209" s="236">
        <v>0</v>
      </c>
      <c r="J209" s="236">
        <v>0</v>
      </c>
      <c r="K209" s="236">
        <v>0</v>
      </c>
      <c r="L209" s="236">
        <v>0</v>
      </c>
      <c r="M209" s="236">
        <v>0</v>
      </c>
      <c r="N209" s="236">
        <v>0</v>
      </c>
      <c r="O209" s="236">
        <v>0</v>
      </c>
      <c r="P209" s="236">
        <v>0</v>
      </c>
      <c r="Q209" s="236">
        <v>0</v>
      </c>
      <c r="R209" s="236">
        <v>0</v>
      </c>
      <c r="S209" s="236">
        <v>0</v>
      </c>
      <c r="T209" s="236">
        <v>0</v>
      </c>
      <c r="U209" s="236">
        <v>0</v>
      </c>
      <c r="V209" s="236">
        <v>0</v>
      </c>
      <c r="W209" s="236">
        <v>0</v>
      </c>
      <c r="X209" s="236">
        <v>0</v>
      </c>
      <c r="Y209" s="236">
        <v>0</v>
      </c>
      <c r="Z209" s="236">
        <v>0</v>
      </c>
      <c r="AA209" s="236">
        <v>0</v>
      </c>
      <c r="AB209" s="236">
        <v>0</v>
      </c>
      <c r="AC209" s="236">
        <v>0</v>
      </c>
      <c r="AD209" s="236">
        <v>0</v>
      </c>
      <c r="AE209" s="236">
        <v>0</v>
      </c>
      <c r="AF209" s="236">
        <v>0</v>
      </c>
      <c r="AG209" s="236">
        <v>0</v>
      </c>
      <c r="AH209" s="236">
        <v>0</v>
      </c>
      <c r="AI209" s="236">
        <v>0</v>
      </c>
      <c r="AJ209" s="236">
        <v>0</v>
      </c>
      <c r="AK209" s="236">
        <v>0</v>
      </c>
      <c r="AL209" s="236">
        <v>0</v>
      </c>
      <c r="AM209" s="236">
        <v>0</v>
      </c>
      <c r="AN209" s="236">
        <v>0</v>
      </c>
      <c r="AO209" s="236">
        <v>0</v>
      </c>
      <c r="AP209" s="236">
        <v>0</v>
      </c>
      <c r="AQ209" s="236">
        <v>0</v>
      </c>
      <c r="AR209" s="236">
        <v>0</v>
      </c>
      <c r="AS209" s="236">
        <v>0</v>
      </c>
      <c r="AT209" s="236">
        <v>0</v>
      </c>
      <c r="AU209" s="236">
        <v>0</v>
      </c>
      <c r="AV209" s="236">
        <v>0</v>
      </c>
      <c r="AW209" s="236">
        <v>0</v>
      </c>
      <c r="AX209" s="236">
        <v>0</v>
      </c>
      <c r="AY209" s="236">
        <v>0</v>
      </c>
      <c r="AZ209" s="236">
        <v>0</v>
      </c>
      <c r="BA209" s="236">
        <v>0</v>
      </c>
      <c r="BB209" s="236">
        <v>1</v>
      </c>
      <c r="BC209" s="236">
        <v>1</v>
      </c>
      <c r="BD209" s="236">
        <v>1</v>
      </c>
      <c r="BE209" s="236">
        <v>1</v>
      </c>
      <c r="BF209" s="236">
        <v>1</v>
      </c>
      <c r="BG209" s="236">
        <v>1</v>
      </c>
      <c r="BH209" s="236">
        <v>1</v>
      </c>
      <c r="BI209" s="236">
        <v>1</v>
      </c>
      <c r="BJ209" s="236">
        <v>1</v>
      </c>
      <c r="BK209" s="236">
        <v>1</v>
      </c>
      <c r="BL209" s="236">
        <v>1</v>
      </c>
      <c r="BM209" s="236">
        <v>1</v>
      </c>
      <c r="BN209" s="236">
        <v>12</v>
      </c>
      <c r="BO209" s="236">
        <v>1</v>
      </c>
      <c r="BP209" s="236">
        <v>1</v>
      </c>
      <c r="BQ209" s="236">
        <v>1</v>
      </c>
      <c r="BR209" s="236">
        <v>1</v>
      </c>
      <c r="BS209" s="236">
        <v>1</v>
      </c>
      <c r="BT209" s="236">
        <v>1</v>
      </c>
      <c r="BU209" s="236">
        <v>1</v>
      </c>
      <c r="BV209" s="236">
        <v>1</v>
      </c>
      <c r="BW209" s="236">
        <v>1</v>
      </c>
      <c r="BX209" s="236">
        <v>1</v>
      </c>
      <c r="BY209" s="236">
        <v>1</v>
      </c>
      <c r="BZ209" s="236">
        <v>1</v>
      </c>
      <c r="CA209" s="236">
        <v>12</v>
      </c>
      <c r="CB209" s="236">
        <v>1</v>
      </c>
      <c r="CC209" s="236">
        <v>1</v>
      </c>
      <c r="CD209" s="236">
        <v>1</v>
      </c>
      <c r="CE209" s="236">
        <v>1</v>
      </c>
      <c r="CF209" s="236">
        <v>1</v>
      </c>
      <c r="CG209" s="236">
        <v>1</v>
      </c>
      <c r="CH209" s="236">
        <v>1</v>
      </c>
      <c r="CI209" s="236">
        <v>1</v>
      </c>
      <c r="CJ209" s="236">
        <v>1</v>
      </c>
      <c r="CK209" s="236">
        <v>1</v>
      </c>
      <c r="CL209" s="236">
        <v>1</v>
      </c>
      <c r="CM209" s="236">
        <v>1</v>
      </c>
      <c r="CN209" s="236">
        <v>12</v>
      </c>
      <c r="CO209" s="236">
        <v>1</v>
      </c>
      <c r="CP209" s="236">
        <v>1</v>
      </c>
      <c r="CQ209" s="236">
        <v>1</v>
      </c>
      <c r="CR209" s="236">
        <v>1</v>
      </c>
      <c r="CS209" s="236">
        <v>1</v>
      </c>
      <c r="CT209" s="236">
        <v>1</v>
      </c>
      <c r="CU209" s="236">
        <v>1</v>
      </c>
      <c r="CV209" s="236">
        <v>1</v>
      </c>
      <c r="CW209" s="236">
        <v>1</v>
      </c>
      <c r="CX209" s="236">
        <v>1</v>
      </c>
      <c r="CY209" s="236">
        <v>1</v>
      </c>
      <c r="CZ209" s="236">
        <v>1</v>
      </c>
      <c r="DA209" s="236">
        <v>12</v>
      </c>
    </row>
    <row r="210" spans="1:105">
      <c r="A210" s="242" t="s">
        <v>1814</v>
      </c>
      <c r="B210" s="236">
        <v>0</v>
      </c>
      <c r="C210" s="236">
        <v>0</v>
      </c>
      <c r="D210" s="236">
        <v>0</v>
      </c>
      <c r="E210" s="236">
        <v>0</v>
      </c>
      <c r="F210" s="236">
        <v>0</v>
      </c>
      <c r="G210" s="236">
        <v>0</v>
      </c>
      <c r="H210" s="236">
        <v>0</v>
      </c>
      <c r="I210" s="236">
        <v>0</v>
      </c>
      <c r="J210" s="236">
        <v>0</v>
      </c>
      <c r="K210" s="236">
        <v>0</v>
      </c>
      <c r="L210" s="236">
        <v>0</v>
      </c>
      <c r="M210" s="236">
        <v>0</v>
      </c>
      <c r="N210" s="236">
        <v>0</v>
      </c>
      <c r="O210" s="236">
        <v>0</v>
      </c>
      <c r="P210" s="236">
        <v>0</v>
      </c>
      <c r="Q210" s="236">
        <v>0</v>
      </c>
      <c r="R210" s="236">
        <v>0</v>
      </c>
      <c r="S210" s="236">
        <v>0</v>
      </c>
      <c r="T210" s="236">
        <v>0</v>
      </c>
      <c r="U210" s="236">
        <v>0</v>
      </c>
      <c r="V210" s="236">
        <v>0</v>
      </c>
      <c r="W210" s="236">
        <v>0</v>
      </c>
      <c r="X210" s="236">
        <v>0</v>
      </c>
      <c r="Y210" s="236">
        <v>0</v>
      </c>
      <c r="Z210" s="236">
        <v>0</v>
      </c>
      <c r="AA210" s="236">
        <v>0</v>
      </c>
      <c r="AB210" s="236">
        <v>0</v>
      </c>
      <c r="AC210" s="236">
        <v>0</v>
      </c>
      <c r="AD210" s="236">
        <v>0</v>
      </c>
      <c r="AE210" s="236">
        <v>0</v>
      </c>
      <c r="AF210" s="236">
        <v>0</v>
      </c>
      <c r="AG210" s="236">
        <v>0</v>
      </c>
      <c r="AH210" s="236">
        <v>0</v>
      </c>
      <c r="AI210" s="236">
        <v>0</v>
      </c>
      <c r="AJ210" s="236">
        <v>0</v>
      </c>
      <c r="AK210" s="236">
        <v>0</v>
      </c>
      <c r="AL210" s="236">
        <v>0</v>
      </c>
      <c r="AM210" s="236">
        <v>0</v>
      </c>
      <c r="AN210" s="236">
        <v>0</v>
      </c>
      <c r="AO210" s="236">
        <v>0</v>
      </c>
      <c r="AP210" s="236">
        <v>0</v>
      </c>
      <c r="AQ210" s="236">
        <v>0</v>
      </c>
      <c r="AR210" s="236">
        <v>0</v>
      </c>
      <c r="AS210" s="236">
        <v>0</v>
      </c>
      <c r="AT210" s="236">
        <v>0</v>
      </c>
      <c r="AU210" s="236">
        <v>0</v>
      </c>
      <c r="AV210" s="236">
        <v>0</v>
      </c>
      <c r="AW210" s="236">
        <v>0</v>
      </c>
      <c r="AX210" s="236">
        <v>0</v>
      </c>
      <c r="AY210" s="236">
        <v>0</v>
      </c>
      <c r="AZ210" s="236">
        <v>0</v>
      </c>
      <c r="BA210" s="236">
        <v>0</v>
      </c>
      <c r="BB210" s="236">
        <v>17957929.128364</v>
      </c>
      <c r="BC210" s="236">
        <v>17957929.128364</v>
      </c>
      <c r="BD210" s="236">
        <v>17957929.128364</v>
      </c>
      <c r="BE210" s="236">
        <v>17957929.128364</v>
      </c>
      <c r="BF210" s="236">
        <v>17957929.128364</v>
      </c>
      <c r="BG210" s="236">
        <v>17957929.128364</v>
      </c>
      <c r="BH210" s="236">
        <v>17957929.128364</v>
      </c>
      <c r="BI210" s="236">
        <v>17957929.128364</v>
      </c>
      <c r="BJ210" s="236">
        <v>17957929.128364</v>
      </c>
      <c r="BK210" s="236">
        <v>17957929.128364</v>
      </c>
      <c r="BL210" s="236">
        <v>17957929.128364</v>
      </c>
      <c r="BM210" s="236">
        <v>17957929.128364</v>
      </c>
      <c r="BN210" s="236">
        <v>17957929.128364</v>
      </c>
      <c r="BO210" s="236">
        <v>13931158.9725619</v>
      </c>
      <c r="BP210" s="236">
        <v>13931158.9725619</v>
      </c>
      <c r="BQ210" s="236">
        <v>13931158.9725619</v>
      </c>
      <c r="BR210" s="236">
        <v>13931158.9725619</v>
      </c>
      <c r="BS210" s="236">
        <v>13931158.9725619</v>
      </c>
      <c r="BT210" s="236">
        <v>13931158.9725619</v>
      </c>
      <c r="BU210" s="236">
        <v>13931158.9725619</v>
      </c>
      <c r="BV210" s="236">
        <v>13931158.9725619</v>
      </c>
      <c r="BW210" s="236">
        <v>13931158.9725619</v>
      </c>
      <c r="BX210" s="236">
        <v>13931158.9725619</v>
      </c>
      <c r="BY210" s="236">
        <v>13931158.9725619</v>
      </c>
      <c r="BZ210" s="236">
        <v>13931158.9725619</v>
      </c>
      <c r="CA210" s="236">
        <v>13931158.9725619</v>
      </c>
      <c r="CB210" s="236">
        <v>10511054.1106968</v>
      </c>
      <c r="CC210" s="236">
        <v>10511054.1106968</v>
      </c>
      <c r="CD210" s="236">
        <v>10511054.1106968</v>
      </c>
      <c r="CE210" s="236">
        <v>10511054.1106968</v>
      </c>
      <c r="CF210" s="236">
        <v>10511054.1106968</v>
      </c>
      <c r="CG210" s="236">
        <v>10511054.1106968</v>
      </c>
      <c r="CH210" s="236">
        <v>10511054.1106968</v>
      </c>
      <c r="CI210" s="236">
        <v>10511054.1106968</v>
      </c>
      <c r="CJ210" s="236">
        <v>10511054.1106968</v>
      </c>
      <c r="CK210" s="236">
        <v>10511054.1106968</v>
      </c>
      <c r="CL210" s="236">
        <v>10511054.1106968</v>
      </c>
      <c r="CM210" s="236">
        <v>10511054.1106968</v>
      </c>
      <c r="CN210" s="236">
        <v>10511054.1106968</v>
      </c>
      <c r="CO210" s="236">
        <v>6138427.57818658</v>
      </c>
      <c r="CP210" s="236">
        <v>6138427.57818658</v>
      </c>
      <c r="CQ210" s="236">
        <v>6138427.57818658</v>
      </c>
      <c r="CR210" s="236">
        <v>6138427.57818658</v>
      </c>
      <c r="CS210" s="236">
        <v>6138427.57818658</v>
      </c>
      <c r="CT210" s="236">
        <v>6138427.57818658</v>
      </c>
      <c r="CU210" s="236">
        <v>6138427.57818658</v>
      </c>
      <c r="CV210" s="236">
        <v>6138427.57818658</v>
      </c>
      <c r="CW210" s="236">
        <v>6138427.57818658</v>
      </c>
      <c r="CX210" s="236">
        <v>6138427.57818658</v>
      </c>
      <c r="CY210" s="236">
        <v>6138427.57818658</v>
      </c>
      <c r="CZ210" s="236">
        <v>6138427.57818658</v>
      </c>
      <c r="DA210" s="236">
        <v>6138427.57818658</v>
      </c>
    </row>
    <row r="211" spans="1:105">
      <c r="A211" s="242" t="s">
        <v>1728</v>
      </c>
      <c r="B211" s="236">
        <v>0</v>
      </c>
      <c r="C211" s="236">
        <v>0</v>
      </c>
      <c r="D211" s="236">
        <v>0</v>
      </c>
      <c r="E211" s="236">
        <v>0</v>
      </c>
      <c r="F211" s="236">
        <v>0</v>
      </c>
      <c r="G211" s="236">
        <v>0</v>
      </c>
      <c r="H211" s="236">
        <v>0</v>
      </c>
      <c r="I211" s="236">
        <v>0</v>
      </c>
      <c r="J211" s="236">
        <v>0</v>
      </c>
      <c r="K211" s="236">
        <v>0</v>
      </c>
      <c r="L211" s="236">
        <v>0</v>
      </c>
      <c r="M211" s="236">
        <v>0</v>
      </c>
      <c r="N211" s="236">
        <v>0</v>
      </c>
      <c r="O211" s="236">
        <v>0</v>
      </c>
      <c r="P211" s="236">
        <v>0</v>
      </c>
      <c r="Q211" s="236">
        <v>0</v>
      </c>
      <c r="R211" s="236">
        <v>0</v>
      </c>
      <c r="S211" s="236">
        <v>0</v>
      </c>
      <c r="T211" s="236">
        <v>0</v>
      </c>
      <c r="U211" s="236">
        <v>0</v>
      </c>
      <c r="V211" s="236">
        <v>0</v>
      </c>
      <c r="W211" s="236">
        <v>0</v>
      </c>
      <c r="X211" s="236">
        <v>0</v>
      </c>
      <c r="Y211" s="236">
        <v>0</v>
      </c>
      <c r="Z211" s="236">
        <v>0</v>
      </c>
      <c r="AA211" s="236">
        <v>0</v>
      </c>
      <c r="AB211" s="236">
        <v>0</v>
      </c>
      <c r="AC211" s="236">
        <v>0</v>
      </c>
      <c r="AD211" s="236">
        <v>0</v>
      </c>
      <c r="AE211" s="236">
        <v>0</v>
      </c>
      <c r="AF211" s="236">
        <v>0</v>
      </c>
      <c r="AG211" s="236">
        <v>0</v>
      </c>
      <c r="AH211" s="236">
        <v>0</v>
      </c>
      <c r="AI211" s="236">
        <v>0</v>
      </c>
      <c r="AJ211" s="236">
        <v>0</v>
      </c>
      <c r="AK211" s="236">
        <v>0</v>
      </c>
      <c r="AL211" s="236">
        <v>0</v>
      </c>
      <c r="AM211" s="236">
        <v>0</v>
      </c>
      <c r="AN211" s="236">
        <v>0</v>
      </c>
      <c r="AO211" s="236">
        <v>0</v>
      </c>
      <c r="AP211" s="236">
        <v>0</v>
      </c>
      <c r="AQ211" s="236">
        <v>0</v>
      </c>
      <c r="AR211" s="236">
        <v>0</v>
      </c>
      <c r="AS211" s="236">
        <v>0</v>
      </c>
      <c r="AT211" s="236">
        <v>0</v>
      </c>
      <c r="AU211" s="236">
        <v>0</v>
      </c>
      <c r="AV211" s="236">
        <v>0</v>
      </c>
      <c r="AW211" s="236">
        <v>0</v>
      </c>
      <c r="AX211" s="236">
        <v>0</v>
      </c>
      <c r="AY211" s="236">
        <v>0</v>
      </c>
      <c r="AZ211" s="236">
        <v>0</v>
      </c>
      <c r="BA211" s="236">
        <v>0</v>
      </c>
      <c r="BB211" s="236">
        <v>0</v>
      </c>
      <c r="BC211" s="236">
        <v>0</v>
      </c>
      <c r="BD211" s="236">
        <v>0</v>
      </c>
      <c r="BE211" s="236">
        <v>0</v>
      </c>
      <c r="BF211" s="236">
        <v>0</v>
      </c>
      <c r="BG211" s="236">
        <v>0</v>
      </c>
      <c r="BH211" s="236">
        <v>0</v>
      </c>
      <c r="BI211" s="236">
        <v>0</v>
      </c>
      <c r="BJ211" s="236">
        <v>0</v>
      </c>
      <c r="BK211" s="236">
        <v>0</v>
      </c>
      <c r="BL211" s="236">
        <v>0</v>
      </c>
      <c r="BM211" s="236">
        <v>0</v>
      </c>
      <c r="BN211" s="236">
        <v>0</v>
      </c>
      <c r="BO211" s="236">
        <v>0</v>
      </c>
      <c r="BP211" s="236">
        <v>0</v>
      </c>
      <c r="BQ211" s="236">
        <v>0</v>
      </c>
      <c r="BR211" s="236">
        <v>0</v>
      </c>
      <c r="BS211" s="236">
        <v>0</v>
      </c>
      <c r="BT211" s="236">
        <v>0</v>
      </c>
      <c r="BU211" s="236">
        <v>0</v>
      </c>
      <c r="BV211" s="236">
        <v>0</v>
      </c>
      <c r="BW211" s="236">
        <v>0</v>
      </c>
      <c r="BX211" s="236">
        <v>0</v>
      </c>
      <c r="BY211" s="236">
        <v>0</v>
      </c>
      <c r="BZ211" s="236">
        <v>0</v>
      </c>
      <c r="CA211" s="236">
        <v>0</v>
      </c>
      <c r="CB211" s="236">
        <v>0</v>
      </c>
      <c r="CC211" s="236">
        <v>0</v>
      </c>
      <c r="CD211" s="236">
        <v>0</v>
      </c>
      <c r="CE211" s="236">
        <v>0</v>
      </c>
      <c r="CF211" s="236">
        <v>0</v>
      </c>
      <c r="CG211" s="236">
        <v>0</v>
      </c>
      <c r="CH211" s="236">
        <v>0</v>
      </c>
      <c r="CI211" s="236">
        <v>0</v>
      </c>
      <c r="CJ211" s="236">
        <v>0</v>
      </c>
      <c r="CK211" s="236">
        <v>0</v>
      </c>
      <c r="CL211" s="236">
        <v>0</v>
      </c>
      <c r="CM211" s="236">
        <v>0</v>
      </c>
      <c r="CN211" s="236">
        <v>0</v>
      </c>
      <c r="CO211" s="236">
        <v>0</v>
      </c>
      <c r="CP211" s="236">
        <v>0</v>
      </c>
      <c r="CQ211" s="236">
        <v>0</v>
      </c>
      <c r="CR211" s="236">
        <v>0</v>
      </c>
      <c r="CS211" s="236">
        <v>0</v>
      </c>
      <c r="CT211" s="236">
        <v>0</v>
      </c>
      <c r="CU211" s="236">
        <v>0</v>
      </c>
      <c r="CV211" s="236">
        <v>0</v>
      </c>
      <c r="CW211" s="236">
        <v>0</v>
      </c>
      <c r="CX211" s="236">
        <v>0</v>
      </c>
      <c r="CY211" s="236">
        <v>0</v>
      </c>
      <c r="CZ211" s="236">
        <v>0</v>
      </c>
      <c r="DA211" s="236">
        <v>0</v>
      </c>
    </row>
    <row r="212" spans="1:105">
      <c r="A212" s="242" t="s">
        <v>1815</v>
      </c>
      <c r="B212" s="236">
        <v>0</v>
      </c>
      <c r="C212" s="236">
        <v>0</v>
      </c>
      <c r="D212" s="236">
        <v>0</v>
      </c>
      <c r="E212" s="236">
        <v>0</v>
      </c>
      <c r="F212" s="236">
        <v>0</v>
      </c>
      <c r="G212" s="236">
        <v>0</v>
      </c>
      <c r="H212" s="236">
        <v>0</v>
      </c>
      <c r="I212" s="236">
        <v>0</v>
      </c>
      <c r="J212" s="236">
        <v>0</v>
      </c>
      <c r="K212" s="236">
        <v>0</v>
      </c>
      <c r="L212" s="236">
        <v>0</v>
      </c>
      <c r="M212" s="236">
        <v>0</v>
      </c>
      <c r="N212" s="236">
        <v>0</v>
      </c>
      <c r="O212" s="236">
        <v>0</v>
      </c>
      <c r="P212" s="236">
        <v>0</v>
      </c>
      <c r="Q212" s="236">
        <v>0</v>
      </c>
      <c r="R212" s="236">
        <v>0</v>
      </c>
      <c r="S212" s="236">
        <v>0</v>
      </c>
      <c r="T212" s="236">
        <v>0</v>
      </c>
      <c r="U212" s="236">
        <v>0</v>
      </c>
      <c r="V212" s="236">
        <v>0</v>
      </c>
      <c r="W212" s="236">
        <v>0</v>
      </c>
      <c r="X212" s="236">
        <v>0</v>
      </c>
      <c r="Y212" s="236">
        <v>0</v>
      </c>
      <c r="Z212" s="236">
        <v>0</v>
      </c>
      <c r="AA212" s="236">
        <v>0</v>
      </c>
      <c r="AB212" s="236">
        <v>0</v>
      </c>
      <c r="AC212" s="236">
        <v>0</v>
      </c>
      <c r="AD212" s="236">
        <v>0</v>
      </c>
      <c r="AE212" s="236">
        <v>0</v>
      </c>
      <c r="AF212" s="236">
        <v>0</v>
      </c>
      <c r="AG212" s="236">
        <v>0</v>
      </c>
      <c r="AH212" s="236">
        <v>0</v>
      </c>
      <c r="AI212" s="236">
        <v>0</v>
      </c>
      <c r="AJ212" s="236">
        <v>0</v>
      </c>
      <c r="AK212" s="236">
        <v>0</v>
      </c>
      <c r="AL212" s="236">
        <v>0</v>
      </c>
      <c r="AM212" s="236">
        <v>0</v>
      </c>
      <c r="AN212" s="236">
        <v>0</v>
      </c>
      <c r="AO212" s="236">
        <v>0</v>
      </c>
      <c r="AP212" s="236">
        <v>0</v>
      </c>
      <c r="AQ212" s="236">
        <v>0</v>
      </c>
      <c r="AR212" s="236">
        <v>0</v>
      </c>
      <c r="AS212" s="236">
        <v>0</v>
      </c>
      <c r="AT212" s="236">
        <v>0</v>
      </c>
      <c r="AU212" s="236">
        <v>0</v>
      </c>
      <c r="AV212" s="236">
        <v>0</v>
      </c>
      <c r="AW212" s="236">
        <v>0</v>
      </c>
      <c r="AX212" s="236">
        <v>0</v>
      </c>
      <c r="AY212" s="236">
        <v>0</v>
      </c>
      <c r="AZ212" s="236">
        <v>0</v>
      </c>
      <c r="BA212" s="236">
        <v>0</v>
      </c>
      <c r="BB212" s="236">
        <v>0</v>
      </c>
      <c r="BC212" s="236">
        <v>0</v>
      </c>
      <c r="BD212" s="236">
        <v>0</v>
      </c>
      <c r="BE212" s="236">
        <v>0</v>
      </c>
      <c r="BF212" s="236">
        <v>0</v>
      </c>
      <c r="BG212" s="236">
        <v>0</v>
      </c>
      <c r="BH212" s="236">
        <v>0</v>
      </c>
      <c r="BI212" s="236">
        <v>0</v>
      </c>
      <c r="BJ212" s="236">
        <v>0</v>
      </c>
      <c r="BK212" s="236">
        <v>0</v>
      </c>
      <c r="BL212" s="236">
        <v>0</v>
      </c>
      <c r="BM212" s="236">
        <v>0</v>
      </c>
      <c r="BN212" s="236">
        <v>0</v>
      </c>
      <c r="BO212" s="236">
        <v>0</v>
      </c>
      <c r="BP212" s="236">
        <v>0</v>
      </c>
      <c r="BQ212" s="236">
        <v>0</v>
      </c>
      <c r="BR212" s="236">
        <v>0</v>
      </c>
      <c r="BS212" s="236">
        <v>0</v>
      </c>
      <c r="BT212" s="236">
        <v>0</v>
      </c>
      <c r="BU212" s="236">
        <v>0</v>
      </c>
      <c r="BV212" s="236">
        <v>0</v>
      </c>
      <c r="BW212" s="236">
        <v>0</v>
      </c>
      <c r="BX212" s="236">
        <v>0</v>
      </c>
      <c r="BY212" s="236">
        <v>0</v>
      </c>
      <c r="BZ212" s="236">
        <v>0</v>
      </c>
      <c r="CA212" s="236">
        <v>0</v>
      </c>
      <c r="CB212" s="236">
        <v>0</v>
      </c>
      <c r="CC212" s="236">
        <v>0</v>
      </c>
      <c r="CD212" s="236">
        <v>0</v>
      </c>
      <c r="CE212" s="236">
        <v>0</v>
      </c>
      <c r="CF212" s="236">
        <v>0</v>
      </c>
      <c r="CG212" s="236">
        <v>0</v>
      </c>
      <c r="CH212" s="236">
        <v>0</v>
      </c>
      <c r="CI212" s="236">
        <v>0</v>
      </c>
      <c r="CJ212" s="236">
        <v>0</v>
      </c>
      <c r="CK212" s="236">
        <v>0</v>
      </c>
      <c r="CL212" s="236">
        <v>0</v>
      </c>
      <c r="CM212" s="236">
        <v>0</v>
      </c>
      <c r="CN212" s="236">
        <v>0</v>
      </c>
      <c r="CO212" s="236">
        <v>0</v>
      </c>
      <c r="CP212" s="236">
        <v>0</v>
      </c>
      <c r="CQ212" s="236">
        <v>0</v>
      </c>
      <c r="CR212" s="236">
        <v>0</v>
      </c>
      <c r="CS212" s="236">
        <v>0</v>
      </c>
      <c r="CT212" s="236">
        <v>0</v>
      </c>
      <c r="CU212" s="236">
        <v>0</v>
      </c>
      <c r="CV212" s="236">
        <v>0</v>
      </c>
      <c r="CW212" s="236">
        <v>0</v>
      </c>
      <c r="CX212" s="236">
        <v>0</v>
      </c>
      <c r="CY212" s="236">
        <v>0</v>
      </c>
      <c r="CZ212" s="236">
        <v>0</v>
      </c>
      <c r="DA212" s="236">
        <v>0</v>
      </c>
    </row>
    <row r="213" spans="1:105">
      <c r="A213" s="242" t="s">
        <v>1816</v>
      </c>
      <c r="B213" s="236">
        <v>0</v>
      </c>
      <c r="C213" s="236">
        <v>0</v>
      </c>
      <c r="D213" s="236">
        <v>0</v>
      </c>
      <c r="E213" s="236">
        <v>0</v>
      </c>
      <c r="F213" s="236">
        <v>0</v>
      </c>
      <c r="G213" s="236">
        <v>0</v>
      </c>
      <c r="H213" s="236">
        <v>0</v>
      </c>
      <c r="I213" s="236">
        <v>0</v>
      </c>
      <c r="J213" s="236">
        <v>0</v>
      </c>
      <c r="K213" s="236">
        <v>0</v>
      </c>
      <c r="L213" s="236">
        <v>0</v>
      </c>
      <c r="M213" s="236">
        <v>0</v>
      </c>
      <c r="N213" s="236">
        <v>0</v>
      </c>
      <c r="O213" s="236">
        <v>0</v>
      </c>
      <c r="P213" s="236">
        <v>0</v>
      </c>
      <c r="Q213" s="236">
        <v>0</v>
      </c>
      <c r="R213" s="236">
        <v>0</v>
      </c>
      <c r="S213" s="236">
        <v>0</v>
      </c>
      <c r="T213" s="236">
        <v>0</v>
      </c>
      <c r="U213" s="236">
        <v>0</v>
      </c>
      <c r="V213" s="236">
        <v>0</v>
      </c>
      <c r="W213" s="236">
        <v>0</v>
      </c>
      <c r="X213" s="236">
        <v>0</v>
      </c>
      <c r="Y213" s="236">
        <v>0</v>
      </c>
      <c r="Z213" s="236">
        <v>0</v>
      </c>
      <c r="AA213" s="236">
        <v>0</v>
      </c>
      <c r="AB213" s="236">
        <v>0</v>
      </c>
      <c r="AC213" s="236">
        <v>0</v>
      </c>
      <c r="AD213" s="236">
        <v>0</v>
      </c>
      <c r="AE213" s="236">
        <v>0</v>
      </c>
      <c r="AF213" s="236">
        <v>0</v>
      </c>
      <c r="AG213" s="236">
        <v>0</v>
      </c>
      <c r="AH213" s="236">
        <v>0</v>
      </c>
      <c r="AI213" s="236">
        <v>0</v>
      </c>
      <c r="AJ213" s="236">
        <v>0</v>
      </c>
      <c r="AK213" s="236">
        <v>0</v>
      </c>
      <c r="AL213" s="236">
        <v>0</v>
      </c>
      <c r="AM213" s="236">
        <v>0</v>
      </c>
      <c r="AN213" s="236">
        <v>0</v>
      </c>
      <c r="AO213" s="236">
        <v>0</v>
      </c>
      <c r="AP213" s="236">
        <v>0</v>
      </c>
      <c r="AQ213" s="236">
        <v>0</v>
      </c>
      <c r="AR213" s="236">
        <v>0</v>
      </c>
      <c r="AS213" s="236">
        <v>0</v>
      </c>
      <c r="AT213" s="236">
        <v>0</v>
      </c>
      <c r="AU213" s="236">
        <v>0</v>
      </c>
      <c r="AV213" s="236">
        <v>0</v>
      </c>
      <c r="AW213" s="236">
        <v>0</v>
      </c>
      <c r="AX213" s="236">
        <v>0</v>
      </c>
      <c r="AY213" s="236">
        <v>0</v>
      </c>
      <c r="AZ213" s="236">
        <v>0</v>
      </c>
      <c r="BA213" s="236">
        <v>0</v>
      </c>
      <c r="BB213" s="236">
        <v>0</v>
      </c>
      <c r="BC213" s="236">
        <v>0</v>
      </c>
      <c r="BD213" s="236">
        <v>0</v>
      </c>
      <c r="BE213" s="236">
        <v>0</v>
      </c>
      <c r="BF213" s="236">
        <v>0</v>
      </c>
      <c r="BG213" s="236">
        <v>0</v>
      </c>
      <c r="BH213" s="236">
        <v>0</v>
      </c>
      <c r="BI213" s="236">
        <v>0</v>
      </c>
      <c r="BJ213" s="236">
        <v>0</v>
      </c>
      <c r="BK213" s="236">
        <v>0</v>
      </c>
      <c r="BL213" s="236">
        <v>0</v>
      </c>
      <c r="BM213" s="236">
        <v>0</v>
      </c>
      <c r="BN213" s="236">
        <v>0</v>
      </c>
      <c r="BO213" s="236">
        <v>0</v>
      </c>
      <c r="BP213" s="236">
        <v>0</v>
      </c>
      <c r="BQ213" s="236">
        <v>0</v>
      </c>
      <c r="BR213" s="236">
        <v>0</v>
      </c>
      <c r="BS213" s="236">
        <v>0</v>
      </c>
      <c r="BT213" s="236">
        <v>0</v>
      </c>
      <c r="BU213" s="236">
        <v>0</v>
      </c>
      <c r="BV213" s="236">
        <v>0</v>
      </c>
      <c r="BW213" s="236">
        <v>0</v>
      </c>
      <c r="BX213" s="236">
        <v>0</v>
      </c>
      <c r="BY213" s="236">
        <v>0</v>
      </c>
      <c r="BZ213" s="236">
        <v>0</v>
      </c>
      <c r="CA213" s="236">
        <v>0</v>
      </c>
      <c r="CB213" s="236">
        <v>0</v>
      </c>
      <c r="CC213" s="236">
        <v>0</v>
      </c>
      <c r="CD213" s="236">
        <v>0</v>
      </c>
      <c r="CE213" s="236">
        <v>0</v>
      </c>
      <c r="CF213" s="236">
        <v>0</v>
      </c>
      <c r="CG213" s="236">
        <v>0</v>
      </c>
      <c r="CH213" s="236">
        <v>0</v>
      </c>
      <c r="CI213" s="236">
        <v>0</v>
      </c>
      <c r="CJ213" s="236">
        <v>0</v>
      </c>
      <c r="CK213" s="236">
        <v>0</v>
      </c>
      <c r="CL213" s="236">
        <v>0</v>
      </c>
      <c r="CM213" s="236">
        <v>0</v>
      </c>
      <c r="CN213" s="236">
        <v>0</v>
      </c>
      <c r="CO213" s="236">
        <v>0</v>
      </c>
      <c r="CP213" s="236">
        <v>0</v>
      </c>
      <c r="CQ213" s="236">
        <v>0</v>
      </c>
      <c r="CR213" s="236">
        <v>0</v>
      </c>
      <c r="CS213" s="236">
        <v>0</v>
      </c>
      <c r="CT213" s="236">
        <v>0</v>
      </c>
      <c r="CU213" s="236">
        <v>0</v>
      </c>
      <c r="CV213" s="236">
        <v>0</v>
      </c>
      <c r="CW213" s="236">
        <v>0</v>
      </c>
      <c r="CX213" s="236">
        <v>0</v>
      </c>
      <c r="CY213" s="236">
        <v>0</v>
      </c>
      <c r="CZ213" s="236">
        <v>0</v>
      </c>
      <c r="DA213" s="236">
        <v>0</v>
      </c>
    </row>
    <row r="214" spans="1:105">
      <c r="A214" s="242" t="s">
        <v>1817</v>
      </c>
      <c r="B214" s="236">
        <v>0</v>
      </c>
      <c r="C214" s="236">
        <v>0</v>
      </c>
      <c r="D214" s="236">
        <v>0</v>
      </c>
      <c r="E214" s="236">
        <v>0</v>
      </c>
      <c r="F214" s="236">
        <v>0</v>
      </c>
      <c r="G214" s="236">
        <v>0</v>
      </c>
      <c r="H214" s="236">
        <v>0</v>
      </c>
      <c r="I214" s="236">
        <v>0</v>
      </c>
      <c r="J214" s="236">
        <v>0</v>
      </c>
      <c r="K214" s="236">
        <v>0</v>
      </c>
      <c r="L214" s="236">
        <v>0</v>
      </c>
      <c r="M214" s="236">
        <v>0</v>
      </c>
      <c r="N214" s="236">
        <v>0</v>
      </c>
      <c r="O214" s="236">
        <v>0</v>
      </c>
      <c r="P214" s="236">
        <v>0</v>
      </c>
      <c r="Q214" s="236">
        <v>0</v>
      </c>
      <c r="R214" s="236">
        <v>0</v>
      </c>
      <c r="S214" s="236">
        <v>0</v>
      </c>
      <c r="T214" s="236">
        <v>0</v>
      </c>
      <c r="U214" s="236">
        <v>0</v>
      </c>
      <c r="V214" s="236">
        <v>0</v>
      </c>
      <c r="W214" s="236">
        <v>0</v>
      </c>
      <c r="X214" s="236">
        <v>0</v>
      </c>
      <c r="Y214" s="236">
        <v>0</v>
      </c>
      <c r="Z214" s="236">
        <v>0</v>
      </c>
      <c r="AA214" s="236">
        <v>0</v>
      </c>
      <c r="AB214" s="236">
        <v>0</v>
      </c>
      <c r="AC214" s="236">
        <v>0</v>
      </c>
      <c r="AD214" s="236">
        <v>0</v>
      </c>
      <c r="AE214" s="236">
        <v>0</v>
      </c>
      <c r="AF214" s="236">
        <v>0</v>
      </c>
      <c r="AG214" s="236">
        <v>0</v>
      </c>
      <c r="AH214" s="236">
        <v>0</v>
      </c>
      <c r="AI214" s="236">
        <v>0</v>
      </c>
      <c r="AJ214" s="236">
        <v>0</v>
      </c>
      <c r="AK214" s="236">
        <v>0</v>
      </c>
      <c r="AL214" s="236">
        <v>0</v>
      </c>
      <c r="AM214" s="236">
        <v>0</v>
      </c>
      <c r="AN214" s="236">
        <v>0</v>
      </c>
      <c r="AO214" s="236">
        <v>0</v>
      </c>
      <c r="AP214" s="236">
        <v>0</v>
      </c>
      <c r="AQ214" s="236">
        <v>0</v>
      </c>
      <c r="AR214" s="236">
        <v>0</v>
      </c>
      <c r="AS214" s="236">
        <v>0</v>
      </c>
      <c r="AT214" s="236">
        <v>0</v>
      </c>
      <c r="AU214" s="236">
        <v>0</v>
      </c>
      <c r="AV214" s="236">
        <v>0</v>
      </c>
      <c r="AW214" s="236">
        <v>0</v>
      </c>
      <c r="AX214" s="236">
        <v>0</v>
      </c>
      <c r="AY214" s="236">
        <v>0</v>
      </c>
      <c r="AZ214" s="236">
        <v>0</v>
      </c>
      <c r="BA214" s="236">
        <v>0</v>
      </c>
      <c r="BB214" s="236">
        <v>0</v>
      </c>
      <c r="BC214" s="236">
        <v>0</v>
      </c>
      <c r="BD214" s="236">
        <v>0</v>
      </c>
      <c r="BE214" s="236">
        <v>0</v>
      </c>
      <c r="BF214" s="236">
        <v>0</v>
      </c>
      <c r="BG214" s="236">
        <v>0</v>
      </c>
      <c r="BH214" s="236">
        <v>0</v>
      </c>
      <c r="BI214" s="236">
        <v>0</v>
      </c>
      <c r="BJ214" s="236">
        <v>0</v>
      </c>
      <c r="BK214" s="236">
        <v>0</v>
      </c>
      <c r="BL214" s="236">
        <v>0</v>
      </c>
      <c r="BM214" s="236">
        <v>0</v>
      </c>
      <c r="BN214" s="236">
        <v>0</v>
      </c>
      <c r="BO214" s="236">
        <v>0</v>
      </c>
      <c r="BP214" s="236">
        <v>0</v>
      </c>
      <c r="BQ214" s="236">
        <v>0</v>
      </c>
      <c r="BR214" s="236">
        <v>0</v>
      </c>
      <c r="BS214" s="236">
        <v>0</v>
      </c>
      <c r="BT214" s="236">
        <v>0</v>
      </c>
      <c r="BU214" s="236">
        <v>0</v>
      </c>
      <c r="BV214" s="236">
        <v>0</v>
      </c>
      <c r="BW214" s="236">
        <v>0</v>
      </c>
      <c r="BX214" s="236">
        <v>0</v>
      </c>
      <c r="BY214" s="236">
        <v>0</v>
      </c>
      <c r="BZ214" s="236">
        <v>0</v>
      </c>
      <c r="CA214" s="236">
        <v>0</v>
      </c>
      <c r="CB214" s="236">
        <v>0</v>
      </c>
      <c r="CC214" s="236">
        <v>0</v>
      </c>
      <c r="CD214" s="236">
        <v>0</v>
      </c>
      <c r="CE214" s="236">
        <v>0</v>
      </c>
      <c r="CF214" s="236">
        <v>0</v>
      </c>
      <c r="CG214" s="236">
        <v>0</v>
      </c>
      <c r="CH214" s="236">
        <v>0</v>
      </c>
      <c r="CI214" s="236">
        <v>0</v>
      </c>
      <c r="CJ214" s="236">
        <v>0</v>
      </c>
      <c r="CK214" s="236">
        <v>0</v>
      </c>
      <c r="CL214" s="236">
        <v>0</v>
      </c>
      <c r="CM214" s="236">
        <v>0</v>
      </c>
      <c r="CN214" s="236">
        <v>0</v>
      </c>
      <c r="CO214" s="236">
        <v>0</v>
      </c>
      <c r="CP214" s="236">
        <v>0</v>
      </c>
      <c r="CQ214" s="236">
        <v>0</v>
      </c>
      <c r="CR214" s="236">
        <v>0</v>
      </c>
      <c r="CS214" s="236">
        <v>0</v>
      </c>
      <c r="CT214" s="236">
        <v>0</v>
      </c>
      <c r="CU214" s="236">
        <v>0</v>
      </c>
      <c r="CV214" s="236">
        <v>0</v>
      </c>
      <c r="CW214" s="236">
        <v>0</v>
      </c>
      <c r="CX214" s="236">
        <v>0</v>
      </c>
      <c r="CY214" s="236">
        <v>0</v>
      </c>
      <c r="CZ214" s="236">
        <v>0</v>
      </c>
      <c r="DA214" s="236">
        <v>0</v>
      </c>
    </row>
    <row r="215" spans="1:105">
      <c r="A215" s="242" t="s">
        <v>1815</v>
      </c>
      <c r="B215" s="236">
        <v>1</v>
      </c>
      <c r="C215" s="236">
        <v>1</v>
      </c>
      <c r="D215" s="236">
        <v>1</v>
      </c>
      <c r="E215" s="236">
        <v>1</v>
      </c>
      <c r="F215" s="236">
        <v>1</v>
      </c>
      <c r="G215" s="236">
        <v>1</v>
      </c>
      <c r="H215" s="236">
        <v>1</v>
      </c>
      <c r="I215" s="236">
        <v>1</v>
      </c>
      <c r="J215" s="236">
        <v>1</v>
      </c>
      <c r="K215" s="236">
        <v>1</v>
      </c>
      <c r="L215" s="236">
        <v>1</v>
      </c>
      <c r="M215" s="236">
        <v>1</v>
      </c>
      <c r="N215" s="236">
        <v>12</v>
      </c>
      <c r="O215" s="236">
        <v>1</v>
      </c>
      <c r="P215" s="236">
        <v>1</v>
      </c>
      <c r="Q215" s="236">
        <v>1</v>
      </c>
      <c r="R215" s="236">
        <v>1</v>
      </c>
      <c r="S215" s="236">
        <v>1</v>
      </c>
      <c r="T215" s="236">
        <v>1</v>
      </c>
      <c r="U215" s="236">
        <v>1</v>
      </c>
      <c r="V215" s="236">
        <v>1</v>
      </c>
      <c r="W215" s="236">
        <v>1</v>
      </c>
      <c r="X215" s="236">
        <v>1</v>
      </c>
      <c r="Y215" s="236">
        <v>1</v>
      </c>
      <c r="Z215" s="236">
        <v>1</v>
      </c>
      <c r="AA215" s="236">
        <v>12</v>
      </c>
      <c r="AB215" s="236">
        <v>1</v>
      </c>
      <c r="AC215" s="236">
        <v>1</v>
      </c>
      <c r="AD215" s="236">
        <v>1</v>
      </c>
      <c r="AE215" s="236">
        <v>1</v>
      </c>
      <c r="AF215" s="236">
        <v>1</v>
      </c>
      <c r="AG215" s="236">
        <v>1</v>
      </c>
      <c r="AH215" s="236">
        <v>1</v>
      </c>
      <c r="AI215" s="236">
        <v>1</v>
      </c>
      <c r="AJ215" s="236">
        <v>1</v>
      </c>
      <c r="AK215" s="236">
        <v>1</v>
      </c>
      <c r="AL215" s="236">
        <v>1</v>
      </c>
      <c r="AM215" s="236">
        <v>1</v>
      </c>
      <c r="AN215" s="236">
        <v>12</v>
      </c>
      <c r="AO215" s="236">
        <v>0</v>
      </c>
      <c r="AP215" s="236">
        <v>0</v>
      </c>
      <c r="AQ215" s="236">
        <v>0</v>
      </c>
      <c r="AR215" s="236">
        <v>0</v>
      </c>
      <c r="AS215" s="236">
        <v>0</v>
      </c>
      <c r="AT215" s="236">
        <v>0</v>
      </c>
      <c r="AU215" s="236">
        <v>0</v>
      </c>
      <c r="AV215" s="236">
        <v>0</v>
      </c>
      <c r="AW215" s="236">
        <v>0</v>
      </c>
      <c r="AX215" s="236">
        <v>0</v>
      </c>
      <c r="AY215" s="236">
        <v>0</v>
      </c>
      <c r="AZ215" s="236">
        <v>0</v>
      </c>
      <c r="BA215" s="236">
        <v>0</v>
      </c>
      <c r="BB215" s="236">
        <v>0</v>
      </c>
      <c r="BC215" s="236">
        <v>0</v>
      </c>
      <c r="BD215" s="236">
        <v>0</v>
      </c>
      <c r="BE215" s="236">
        <v>0</v>
      </c>
      <c r="BF215" s="236">
        <v>0</v>
      </c>
      <c r="BG215" s="236">
        <v>0</v>
      </c>
      <c r="BH215" s="236">
        <v>0</v>
      </c>
      <c r="BI215" s="236">
        <v>0</v>
      </c>
      <c r="BJ215" s="236">
        <v>0</v>
      </c>
      <c r="BK215" s="236">
        <v>0</v>
      </c>
      <c r="BL215" s="236">
        <v>0</v>
      </c>
      <c r="BM215" s="236">
        <v>0</v>
      </c>
      <c r="BN215" s="236">
        <v>0</v>
      </c>
      <c r="BO215" s="236">
        <v>0</v>
      </c>
      <c r="BP215" s="236">
        <v>0</v>
      </c>
      <c r="BQ215" s="236">
        <v>0</v>
      </c>
      <c r="BR215" s="236">
        <v>0</v>
      </c>
      <c r="BS215" s="236">
        <v>0</v>
      </c>
      <c r="BT215" s="236">
        <v>0</v>
      </c>
      <c r="BU215" s="236">
        <v>0</v>
      </c>
      <c r="BV215" s="236">
        <v>0</v>
      </c>
      <c r="BW215" s="236">
        <v>0</v>
      </c>
      <c r="BX215" s="236">
        <v>0</v>
      </c>
      <c r="BY215" s="236">
        <v>0</v>
      </c>
      <c r="BZ215" s="236">
        <v>0</v>
      </c>
      <c r="CA215" s="236">
        <v>0</v>
      </c>
      <c r="CB215" s="236">
        <v>0</v>
      </c>
      <c r="CC215" s="236">
        <v>0</v>
      </c>
      <c r="CD215" s="236">
        <v>0</v>
      </c>
      <c r="CE215" s="236">
        <v>0</v>
      </c>
      <c r="CF215" s="236">
        <v>0</v>
      </c>
      <c r="CG215" s="236">
        <v>0</v>
      </c>
      <c r="CH215" s="236">
        <v>0</v>
      </c>
      <c r="CI215" s="236">
        <v>0</v>
      </c>
      <c r="CJ215" s="236">
        <v>0</v>
      </c>
      <c r="CK215" s="236">
        <v>0</v>
      </c>
      <c r="CL215" s="236">
        <v>0</v>
      </c>
      <c r="CM215" s="236">
        <v>0</v>
      </c>
      <c r="CN215" s="236">
        <v>0</v>
      </c>
      <c r="CO215" s="236">
        <v>0</v>
      </c>
      <c r="CP215" s="236">
        <v>0</v>
      </c>
      <c r="CQ215" s="236">
        <v>0</v>
      </c>
      <c r="CR215" s="236">
        <v>0</v>
      </c>
      <c r="CS215" s="236">
        <v>0</v>
      </c>
      <c r="CT215" s="236">
        <v>0</v>
      </c>
      <c r="CU215" s="236">
        <v>0</v>
      </c>
      <c r="CV215" s="236">
        <v>0</v>
      </c>
      <c r="CW215" s="236">
        <v>0</v>
      </c>
      <c r="CX215" s="236">
        <v>0</v>
      </c>
      <c r="CY215" s="236">
        <v>0</v>
      </c>
      <c r="CZ215" s="236">
        <v>0</v>
      </c>
      <c r="DA215" s="236">
        <v>0</v>
      </c>
    </row>
    <row r="216" spans="1:105">
      <c r="A216" s="242" t="s">
        <v>1818</v>
      </c>
      <c r="B216" s="236">
        <v>0</v>
      </c>
      <c r="C216" s="236">
        <v>0</v>
      </c>
      <c r="D216" s="236">
        <v>0</v>
      </c>
      <c r="E216" s="236">
        <v>0</v>
      </c>
      <c r="F216" s="236">
        <v>0</v>
      </c>
      <c r="G216" s="236">
        <v>0</v>
      </c>
      <c r="H216" s="236">
        <v>0</v>
      </c>
      <c r="I216" s="236">
        <v>0</v>
      </c>
      <c r="J216" s="236">
        <v>0</v>
      </c>
      <c r="K216" s="236">
        <v>0</v>
      </c>
      <c r="L216" s="236">
        <v>0</v>
      </c>
      <c r="M216" s="236">
        <v>0</v>
      </c>
      <c r="N216" s="236">
        <v>0</v>
      </c>
      <c r="O216" s="236">
        <v>0</v>
      </c>
      <c r="P216" s="236">
        <v>0</v>
      </c>
      <c r="Q216" s="236">
        <v>0</v>
      </c>
      <c r="R216" s="236">
        <v>0</v>
      </c>
      <c r="S216" s="236">
        <v>0</v>
      </c>
      <c r="T216" s="236">
        <v>0</v>
      </c>
      <c r="U216" s="236">
        <v>0</v>
      </c>
      <c r="V216" s="236">
        <v>0</v>
      </c>
      <c r="W216" s="236">
        <v>0</v>
      </c>
      <c r="X216" s="236">
        <v>0</v>
      </c>
      <c r="Y216" s="236">
        <v>0</v>
      </c>
      <c r="Z216" s="236">
        <v>0</v>
      </c>
      <c r="AA216" s="236">
        <v>0</v>
      </c>
      <c r="AB216" s="236">
        <v>0</v>
      </c>
      <c r="AC216" s="236">
        <v>0</v>
      </c>
      <c r="AD216" s="236">
        <v>0</v>
      </c>
      <c r="AE216" s="236">
        <v>0</v>
      </c>
      <c r="AF216" s="236">
        <v>0</v>
      </c>
      <c r="AG216" s="236">
        <v>0</v>
      </c>
      <c r="AH216" s="236">
        <v>0</v>
      </c>
      <c r="AI216" s="236">
        <v>0</v>
      </c>
      <c r="AJ216" s="236">
        <v>0</v>
      </c>
      <c r="AK216" s="236">
        <v>0</v>
      </c>
      <c r="AL216" s="236">
        <v>0</v>
      </c>
      <c r="AM216" s="236">
        <v>0</v>
      </c>
      <c r="AN216" s="236">
        <v>0</v>
      </c>
      <c r="AO216" s="236">
        <v>0</v>
      </c>
      <c r="AP216" s="236">
        <v>0</v>
      </c>
      <c r="AQ216" s="236">
        <v>0</v>
      </c>
      <c r="AR216" s="236">
        <v>0</v>
      </c>
      <c r="AS216" s="236">
        <v>0</v>
      </c>
      <c r="AT216" s="236">
        <v>0</v>
      </c>
      <c r="AU216" s="236">
        <v>0</v>
      </c>
      <c r="AV216" s="236">
        <v>0</v>
      </c>
      <c r="AW216" s="236">
        <v>0</v>
      </c>
      <c r="AX216" s="236">
        <v>0</v>
      </c>
      <c r="AY216" s="236">
        <v>0</v>
      </c>
      <c r="AZ216" s="236">
        <v>0</v>
      </c>
      <c r="BA216" s="236">
        <v>0</v>
      </c>
      <c r="BB216" s="236">
        <v>0</v>
      </c>
      <c r="BC216" s="236">
        <v>0</v>
      </c>
      <c r="BD216" s="236">
        <v>0</v>
      </c>
      <c r="BE216" s="236">
        <v>0</v>
      </c>
      <c r="BF216" s="236">
        <v>0</v>
      </c>
      <c r="BG216" s="236">
        <v>0</v>
      </c>
      <c r="BH216" s="236">
        <v>0</v>
      </c>
      <c r="BI216" s="236">
        <v>0</v>
      </c>
      <c r="BJ216" s="236">
        <v>0</v>
      </c>
      <c r="BK216" s="236">
        <v>0</v>
      </c>
      <c r="BL216" s="236">
        <v>0</v>
      </c>
      <c r="BM216" s="236">
        <v>0</v>
      </c>
      <c r="BN216" s="236">
        <v>0</v>
      </c>
      <c r="BO216" s="236">
        <v>0</v>
      </c>
      <c r="BP216" s="236">
        <v>0</v>
      </c>
      <c r="BQ216" s="236">
        <v>0</v>
      </c>
      <c r="BR216" s="236">
        <v>0</v>
      </c>
      <c r="BS216" s="236">
        <v>0</v>
      </c>
      <c r="BT216" s="236">
        <v>0</v>
      </c>
      <c r="BU216" s="236">
        <v>0</v>
      </c>
      <c r="BV216" s="236">
        <v>0</v>
      </c>
      <c r="BW216" s="236">
        <v>0</v>
      </c>
      <c r="BX216" s="236">
        <v>0</v>
      </c>
      <c r="BY216" s="236">
        <v>0</v>
      </c>
      <c r="BZ216" s="236">
        <v>0</v>
      </c>
      <c r="CA216" s="236">
        <v>0</v>
      </c>
      <c r="CB216" s="236">
        <v>0</v>
      </c>
      <c r="CC216" s="236">
        <v>0</v>
      </c>
      <c r="CD216" s="236">
        <v>0</v>
      </c>
      <c r="CE216" s="236">
        <v>0</v>
      </c>
      <c r="CF216" s="236">
        <v>0</v>
      </c>
      <c r="CG216" s="236">
        <v>0</v>
      </c>
      <c r="CH216" s="236">
        <v>0</v>
      </c>
      <c r="CI216" s="236">
        <v>0</v>
      </c>
      <c r="CJ216" s="236">
        <v>0</v>
      </c>
      <c r="CK216" s="236">
        <v>0</v>
      </c>
      <c r="CL216" s="236">
        <v>0</v>
      </c>
      <c r="CM216" s="236">
        <v>0</v>
      </c>
      <c r="CN216" s="236">
        <v>0</v>
      </c>
      <c r="CO216" s="236">
        <v>0</v>
      </c>
      <c r="CP216" s="236">
        <v>0</v>
      </c>
      <c r="CQ216" s="236">
        <v>0</v>
      </c>
      <c r="CR216" s="236">
        <v>0</v>
      </c>
      <c r="CS216" s="236">
        <v>0</v>
      </c>
      <c r="CT216" s="236">
        <v>0</v>
      </c>
      <c r="CU216" s="236">
        <v>0</v>
      </c>
      <c r="CV216" s="236">
        <v>0</v>
      </c>
      <c r="CW216" s="236">
        <v>0</v>
      </c>
      <c r="CX216" s="236">
        <v>0</v>
      </c>
      <c r="CY216" s="236">
        <v>0</v>
      </c>
      <c r="CZ216" s="236">
        <v>0</v>
      </c>
      <c r="DA216" s="236">
        <v>0</v>
      </c>
    </row>
    <row r="217" spans="1:105">
      <c r="A217" s="242" t="s">
        <v>1728</v>
      </c>
      <c r="B217" s="236">
        <v>0</v>
      </c>
      <c r="C217" s="236">
        <v>0</v>
      </c>
      <c r="D217" s="236">
        <v>0</v>
      </c>
      <c r="E217" s="236">
        <v>0</v>
      </c>
      <c r="F217" s="236">
        <v>0</v>
      </c>
      <c r="G217" s="236">
        <v>0</v>
      </c>
      <c r="H217" s="236">
        <v>0</v>
      </c>
      <c r="I217" s="236">
        <v>0</v>
      </c>
      <c r="J217" s="236">
        <v>0</v>
      </c>
      <c r="K217" s="236">
        <v>0</v>
      </c>
      <c r="L217" s="236">
        <v>0</v>
      </c>
      <c r="M217" s="236">
        <v>0</v>
      </c>
      <c r="N217" s="236">
        <v>0</v>
      </c>
      <c r="O217" s="236">
        <v>0</v>
      </c>
      <c r="P217" s="236">
        <v>0</v>
      </c>
      <c r="Q217" s="236">
        <v>0</v>
      </c>
      <c r="R217" s="236">
        <v>0</v>
      </c>
      <c r="S217" s="236">
        <v>0</v>
      </c>
      <c r="T217" s="236">
        <v>0</v>
      </c>
      <c r="U217" s="236">
        <v>0</v>
      </c>
      <c r="V217" s="236">
        <v>0</v>
      </c>
      <c r="W217" s="236">
        <v>0</v>
      </c>
      <c r="X217" s="236">
        <v>0</v>
      </c>
      <c r="Y217" s="236">
        <v>0</v>
      </c>
      <c r="Z217" s="236">
        <v>0</v>
      </c>
      <c r="AA217" s="236">
        <v>0</v>
      </c>
      <c r="AB217" s="236">
        <v>0</v>
      </c>
      <c r="AC217" s="236">
        <v>0</v>
      </c>
      <c r="AD217" s="236">
        <v>0</v>
      </c>
      <c r="AE217" s="236">
        <v>0</v>
      </c>
      <c r="AF217" s="236">
        <v>0</v>
      </c>
      <c r="AG217" s="236">
        <v>0</v>
      </c>
      <c r="AH217" s="236">
        <v>0</v>
      </c>
      <c r="AI217" s="236">
        <v>0</v>
      </c>
      <c r="AJ217" s="236">
        <v>0</v>
      </c>
      <c r="AK217" s="236">
        <v>0</v>
      </c>
      <c r="AL217" s="236">
        <v>0</v>
      </c>
      <c r="AM217" s="236">
        <v>0</v>
      </c>
      <c r="AN217" s="236">
        <v>0</v>
      </c>
      <c r="AO217" s="236">
        <v>0</v>
      </c>
      <c r="AP217" s="236">
        <v>0</v>
      </c>
      <c r="AQ217" s="236">
        <v>0</v>
      </c>
      <c r="AR217" s="236">
        <v>0</v>
      </c>
      <c r="AS217" s="236">
        <v>0</v>
      </c>
      <c r="AT217" s="236">
        <v>0</v>
      </c>
      <c r="AU217" s="236">
        <v>0</v>
      </c>
      <c r="AV217" s="236">
        <v>0</v>
      </c>
      <c r="AW217" s="236">
        <v>0</v>
      </c>
      <c r="AX217" s="236">
        <v>0</v>
      </c>
      <c r="AY217" s="236">
        <v>0</v>
      </c>
      <c r="AZ217" s="236">
        <v>0</v>
      </c>
      <c r="BA217" s="236">
        <v>0</v>
      </c>
      <c r="BB217" s="236">
        <v>0</v>
      </c>
      <c r="BC217" s="236">
        <v>0</v>
      </c>
      <c r="BD217" s="236">
        <v>0</v>
      </c>
      <c r="BE217" s="236">
        <v>0</v>
      </c>
      <c r="BF217" s="236">
        <v>0</v>
      </c>
      <c r="BG217" s="236">
        <v>0</v>
      </c>
      <c r="BH217" s="236">
        <v>0</v>
      </c>
      <c r="BI217" s="236">
        <v>0</v>
      </c>
      <c r="BJ217" s="236">
        <v>0</v>
      </c>
      <c r="BK217" s="236">
        <v>0</v>
      </c>
      <c r="BL217" s="236">
        <v>0</v>
      </c>
      <c r="BM217" s="236">
        <v>0</v>
      </c>
      <c r="BN217" s="236">
        <v>0</v>
      </c>
      <c r="BO217" s="236">
        <v>0</v>
      </c>
      <c r="BP217" s="236">
        <v>0</v>
      </c>
      <c r="BQ217" s="236">
        <v>0</v>
      </c>
      <c r="BR217" s="236">
        <v>0</v>
      </c>
      <c r="BS217" s="236">
        <v>0</v>
      </c>
      <c r="BT217" s="236">
        <v>0</v>
      </c>
      <c r="BU217" s="236">
        <v>0</v>
      </c>
      <c r="BV217" s="236">
        <v>0</v>
      </c>
      <c r="BW217" s="236">
        <v>0</v>
      </c>
      <c r="BX217" s="236">
        <v>0</v>
      </c>
      <c r="BY217" s="236">
        <v>0</v>
      </c>
      <c r="BZ217" s="236">
        <v>0</v>
      </c>
      <c r="CA217" s="236">
        <v>0</v>
      </c>
      <c r="CB217" s="236">
        <v>0</v>
      </c>
      <c r="CC217" s="236">
        <v>0</v>
      </c>
      <c r="CD217" s="236">
        <v>0</v>
      </c>
      <c r="CE217" s="236">
        <v>0</v>
      </c>
      <c r="CF217" s="236">
        <v>0</v>
      </c>
      <c r="CG217" s="236">
        <v>0</v>
      </c>
      <c r="CH217" s="236">
        <v>0</v>
      </c>
      <c r="CI217" s="236">
        <v>0</v>
      </c>
      <c r="CJ217" s="236">
        <v>0</v>
      </c>
      <c r="CK217" s="236">
        <v>0</v>
      </c>
      <c r="CL217" s="236">
        <v>0</v>
      </c>
      <c r="CM217" s="236">
        <v>0</v>
      </c>
      <c r="CN217" s="236">
        <v>0</v>
      </c>
      <c r="CO217" s="236">
        <v>0</v>
      </c>
      <c r="CP217" s="236">
        <v>0</v>
      </c>
      <c r="CQ217" s="236">
        <v>0</v>
      </c>
      <c r="CR217" s="236">
        <v>0</v>
      </c>
      <c r="CS217" s="236">
        <v>0</v>
      </c>
      <c r="CT217" s="236">
        <v>0</v>
      </c>
      <c r="CU217" s="236">
        <v>0</v>
      </c>
      <c r="CV217" s="236">
        <v>0</v>
      </c>
      <c r="CW217" s="236">
        <v>0</v>
      </c>
      <c r="CX217" s="236">
        <v>0</v>
      </c>
      <c r="CY217" s="236">
        <v>0</v>
      </c>
      <c r="CZ217" s="236">
        <v>0</v>
      </c>
      <c r="DA217" s="236">
        <v>0</v>
      </c>
    </row>
    <row r="218" spans="1:105">
      <c r="A218" s="242" t="s">
        <v>1819</v>
      </c>
      <c r="B218" s="236">
        <v>0</v>
      </c>
      <c r="C218" s="236">
        <v>0</v>
      </c>
      <c r="D218" s="236">
        <v>0</v>
      </c>
      <c r="E218" s="236">
        <v>0</v>
      </c>
      <c r="F218" s="236">
        <v>0</v>
      </c>
      <c r="G218" s="236">
        <v>0</v>
      </c>
      <c r="H218" s="236">
        <v>0</v>
      </c>
      <c r="I218" s="236">
        <v>0</v>
      </c>
      <c r="J218" s="236">
        <v>0</v>
      </c>
      <c r="K218" s="236">
        <v>0</v>
      </c>
      <c r="L218" s="236">
        <v>0</v>
      </c>
      <c r="M218" s="236">
        <v>0</v>
      </c>
      <c r="N218" s="236">
        <v>0</v>
      </c>
      <c r="O218" s="236">
        <v>0</v>
      </c>
      <c r="P218" s="236">
        <v>0</v>
      </c>
      <c r="Q218" s="236">
        <v>0</v>
      </c>
      <c r="R218" s="236">
        <v>0</v>
      </c>
      <c r="S218" s="236">
        <v>0</v>
      </c>
      <c r="T218" s="236">
        <v>0</v>
      </c>
      <c r="U218" s="236">
        <v>0</v>
      </c>
      <c r="V218" s="236">
        <v>0</v>
      </c>
      <c r="W218" s="236">
        <v>0</v>
      </c>
      <c r="X218" s="236">
        <v>0</v>
      </c>
      <c r="Y218" s="236">
        <v>0</v>
      </c>
      <c r="Z218" s="236">
        <v>0</v>
      </c>
      <c r="AA218" s="236">
        <v>0</v>
      </c>
      <c r="AB218" s="236">
        <v>0</v>
      </c>
      <c r="AC218" s="236">
        <v>0</v>
      </c>
      <c r="AD218" s="236">
        <v>0</v>
      </c>
      <c r="AE218" s="236">
        <v>0</v>
      </c>
      <c r="AF218" s="236">
        <v>0</v>
      </c>
      <c r="AG218" s="236">
        <v>0</v>
      </c>
      <c r="AH218" s="236">
        <v>0</v>
      </c>
      <c r="AI218" s="236">
        <v>0</v>
      </c>
      <c r="AJ218" s="236">
        <v>0</v>
      </c>
      <c r="AK218" s="236">
        <v>0</v>
      </c>
      <c r="AL218" s="236">
        <v>0</v>
      </c>
      <c r="AM218" s="236">
        <v>0</v>
      </c>
      <c r="AN218" s="236">
        <v>0</v>
      </c>
      <c r="AO218" s="236">
        <v>16277700.270457501</v>
      </c>
      <c r="AP218" s="236">
        <v>16277700.270457501</v>
      </c>
      <c r="AQ218" s="236">
        <v>16277700.270457501</v>
      </c>
      <c r="AR218" s="236">
        <v>16277700.270457501</v>
      </c>
      <c r="AS218" s="236">
        <v>16277700.270457501</v>
      </c>
      <c r="AT218" s="236">
        <v>16277700.270457501</v>
      </c>
      <c r="AU218" s="236">
        <v>16277700.270457501</v>
      </c>
      <c r="AV218" s="236">
        <v>16277700.270457501</v>
      </c>
      <c r="AW218" s="236">
        <v>16277700.270457501</v>
      </c>
      <c r="AX218" s="236">
        <v>16277700.270457501</v>
      </c>
      <c r="AY218" s="236">
        <v>16277700.270457501</v>
      </c>
      <c r="AZ218" s="236">
        <v>16277700.270457501</v>
      </c>
      <c r="BA218" s="236">
        <v>16277700.270457501</v>
      </c>
      <c r="BB218" s="236">
        <v>17957929.128364</v>
      </c>
      <c r="BC218" s="236">
        <v>17957929.128364</v>
      </c>
      <c r="BD218" s="236">
        <v>17957929.128364</v>
      </c>
      <c r="BE218" s="236">
        <v>17957929.128364</v>
      </c>
      <c r="BF218" s="236">
        <v>17957929.128364</v>
      </c>
      <c r="BG218" s="236">
        <v>17957929.128364</v>
      </c>
      <c r="BH218" s="236">
        <v>17957929.128364</v>
      </c>
      <c r="BI218" s="236">
        <v>17957929.128364</v>
      </c>
      <c r="BJ218" s="236">
        <v>17957929.128364</v>
      </c>
      <c r="BK218" s="236">
        <v>17957929.128364</v>
      </c>
      <c r="BL218" s="236">
        <v>17957929.128364</v>
      </c>
      <c r="BM218" s="236">
        <v>17957929.128364</v>
      </c>
      <c r="BN218" s="236">
        <v>17957929.128364</v>
      </c>
      <c r="BO218" s="236">
        <v>13931158.9725619</v>
      </c>
      <c r="BP218" s="236">
        <v>13931158.9725619</v>
      </c>
      <c r="BQ218" s="236">
        <v>13931158.9725619</v>
      </c>
      <c r="BR218" s="236">
        <v>13931158.9725619</v>
      </c>
      <c r="BS218" s="236">
        <v>13931158.9725619</v>
      </c>
      <c r="BT218" s="236">
        <v>13931158.9725619</v>
      </c>
      <c r="BU218" s="236">
        <v>13931158.9725619</v>
      </c>
      <c r="BV218" s="236">
        <v>13931158.9725619</v>
      </c>
      <c r="BW218" s="236">
        <v>13931158.9725619</v>
      </c>
      <c r="BX218" s="236">
        <v>13931158.9725619</v>
      </c>
      <c r="BY218" s="236">
        <v>13931158.9725619</v>
      </c>
      <c r="BZ218" s="236">
        <v>13931158.9725619</v>
      </c>
      <c r="CA218" s="236">
        <v>13931158.9725619</v>
      </c>
      <c r="CB218" s="236">
        <v>10511054.1106968</v>
      </c>
      <c r="CC218" s="236">
        <v>10511054.1106968</v>
      </c>
      <c r="CD218" s="236">
        <v>10511054.1106968</v>
      </c>
      <c r="CE218" s="236">
        <v>10511054.1106968</v>
      </c>
      <c r="CF218" s="236">
        <v>10511054.1106968</v>
      </c>
      <c r="CG218" s="236">
        <v>10511054.1106968</v>
      </c>
      <c r="CH218" s="236">
        <v>10511054.1106968</v>
      </c>
      <c r="CI218" s="236">
        <v>10511054.1106968</v>
      </c>
      <c r="CJ218" s="236">
        <v>10511054.1106968</v>
      </c>
      <c r="CK218" s="236">
        <v>10511054.1106968</v>
      </c>
      <c r="CL218" s="236">
        <v>10511054.1106968</v>
      </c>
      <c r="CM218" s="236">
        <v>10511054.1106968</v>
      </c>
      <c r="CN218" s="236">
        <v>10511054.1106968</v>
      </c>
      <c r="CO218" s="236">
        <v>6138427.57818658</v>
      </c>
      <c r="CP218" s="236">
        <v>6138427.57818658</v>
      </c>
      <c r="CQ218" s="236">
        <v>6138427.57818658</v>
      </c>
      <c r="CR218" s="236">
        <v>6138427.57818658</v>
      </c>
      <c r="CS218" s="236">
        <v>6138427.57818658</v>
      </c>
      <c r="CT218" s="236">
        <v>6138427.57818658</v>
      </c>
      <c r="CU218" s="236">
        <v>6138427.57818658</v>
      </c>
      <c r="CV218" s="236">
        <v>6138427.57818658</v>
      </c>
      <c r="CW218" s="236">
        <v>6138427.57818658</v>
      </c>
      <c r="CX218" s="236">
        <v>6138427.57818658</v>
      </c>
      <c r="CY218" s="236">
        <v>6138427.57818658</v>
      </c>
      <c r="CZ218" s="236">
        <v>6138427.57818658</v>
      </c>
      <c r="DA218" s="236">
        <v>6138427.57818658</v>
      </c>
    </row>
    <row r="220" spans="1:105" s="250" customFormat="1">
      <c r="A220" s="249" t="s">
        <v>1820</v>
      </c>
      <c r="B220" s="250">
        <v>8.3303614235210793E-2</v>
      </c>
      <c r="C220" s="250">
        <v>0.136939748601277</v>
      </c>
      <c r="D220" s="250">
        <v>0.21081136331933201</v>
      </c>
      <c r="E220" s="250">
        <v>0.27165750565347901</v>
      </c>
      <c r="F220" s="250">
        <v>0.38175046580111599</v>
      </c>
      <c r="G220" s="250">
        <v>0.50045202869019301</v>
      </c>
      <c r="H220" s="250">
        <v>0.63642237065957097</v>
      </c>
      <c r="I220" s="250">
        <v>0.757974939860102</v>
      </c>
      <c r="J220" s="250">
        <v>0.81416703295313597</v>
      </c>
      <c r="K220" s="250">
        <v>0.88112347107285205</v>
      </c>
      <c r="L220" s="250">
        <v>0.95307806324620403</v>
      </c>
      <c r="M220" s="250">
        <v>1</v>
      </c>
      <c r="N220" s="250">
        <v>1</v>
      </c>
      <c r="O220" s="250">
        <v>0.100209284384337</v>
      </c>
      <c r="P220" s="250">
        <v>0.15411742914586801</v>
      </c>
      <c r="Q220" s="250">
        <v>0.224619115900625</v>
      </c>
      <c r="R220" s="250">
        <v>0.27804697308023002</v>
      </c>
      <c r="S220" s="250">
        <v>0.38688025485516703</v>
      </c>
      <c r="T220" s="250">
        <v>0.50421300871000196</v>
      </c>
      <c r="U220" s="250">
        <v>0.62164331683326302</v>
      </c>
      <c r="V220" s="250">
        <v>0.74208753423544904</v>
      </c>
      <c r="W220" s="250">
        <v>0.80425772906571402</v>
      </c>
      <c r="X220" s="250">
        <v>0.86904368632139295</v>
      </c>
      <c r="Y220" s="250">
        <v>0.94050746518133699</v>
      </c>
      <c r="Z220" s="250">
        <v>1</v>
      </c>
      <c r="AA220" s="250">
        <v>1</v>
      </c>
      <c r="AB220" s="250">
        <v>9.1858215262085499E-2</v>
      </c>
      <c r="AC220" s="250">
        <v>0.147803563042468</v>
      </c>
      <c r="AD220" s="250">
        <v>0.21803220592606001</v>
      </c>
      <c r="AE220" s="250">
        <v>0.27253782533067</v>
      </c>
      <c r="AF220" s="250">
        <v>0.37737862281885398</v>
      </c>
      <c r="AG220" s="250">
        <v>0.48335414056412601</v>
      </c>
      <c r="AH220" s="250">
        <v>0.59810952268238304</v>
      </c>
      <c r="AI220" s="250">
        <v>0.71526604051784004</v>
      </c>
      <c r="AJ220" s="250">
        <v>0.77953771733112098</v>
      </c>
      <c r="AK220" s="250">
        <v>0.85941325403032298</v>
      </c>
      <c r="AL220" s="250">
        <v>0.93372428597550505</v>
      </c>
      <c r="AM220" s="250">
        <v>0.999999999999999</v>
      </c>
      <c r="AN220" s="250">
        <v>0.999999999999999</v>
      </c>
      <c r="AO220" s="250">
        <v>9.38317584913098E-2</v>
      </c>
      <c r="AP220" s="250">
        <v>0.151925440734196</v>
      </c>
      <c r="AQ220" s="250">
        <v>0.223654225811312</v>
      </c>
      <c r="AR220" s="250">
        <v>0.28171909355913399</v>
      </c>
      <c r="AS220" s="250">
        <v>0.37490135062853103</v>
      </c>
      <c r="AT220" s="250">
        <v>0.46894220870937497</v>
      </c>
      <c r="AU220" s="250">
        <v>0.577008593555979</v>
      </c>
      <c r="AV220" s="250">
        <v>0.68657673644442596</v>
      </c>
      <c r="AW220" s="250">
        <v>0.78922993523831098</v>
      </c>
      <c r="AX220" s="250">
        <v>0.86552722895766698</v>
      </c>
      <c r="AY220" s="250">
        <v>0.92774194922184505</v>
      </c>
      <c r="AZ220" s="250">
        <v>0.999999999999999</v>
      </c>
      <c r="BA220" s="250">
        <v>0.999999999999999</v>
      </c>
      <c r="BB220" s="250">
        <v>5.6140343947908601E-2</v>
      </c>
      <c r="BC220" s="250">
        <v>0.10633934319673601</v>
      </c>
      <c r="BD220" s="250">
        <v>0.16580684867605</v>
      </c>
      <c r="BE220" s="250">
        <v>0.23140603017198799</v>
      </c>
      <c r="BF220" s="250">
        <v>0.32310083144003199</v>
      </c>
      <c r="BG220" s="250">
        <v>0.42843617249611599</v>
      </c>
      <c r="BH220" s="250">
        <v>0.55020462632994305</v>
      </c>
      <c r="BI220" s="250">
        <v>0.67392616007745698</v>
      </c>
      <c r="BJ220" s="250">
        <v>0.781019411392461</v>
      </c>
      <c r="BK220" s="250">
        <v>0.873253905369195</v>
      </c>
      <c r="BL220" s="250">
        <v>0.93213022323249395</v>
      </c>
      <c r="BM220" s="250">
        <v>1</v>
      </c>
      <c r="BN220" s="250">
        <v>1</v>
      </c>
      <c r="BO220" s="250">
        <v>5.4388800803896499E-2</v>
      </c>
      <c r="BP220" s="250">
        <v>0.100863536483994</v>
      </c>
      <c r="BQ220" s="250">
        <v>0.158072623912935</v>
      </c>
      <c r="BR220" s="250">
        <v>0.223082443616647</v>
      </c>
      <c r="BS220" s="250">
        <v>0.31677650605146901</v>
      </c>
      <c r="BT220" s="250">
        <v>0.42432715253678399</v>
      </c>
      <c r="BU220" s="250">
        <v>0.54750953279674697</v>
      </c>
      <c r="BV220" s="250">
        <v>0.67357227491230398</v>
      </c>
      <c r="BW220" s="250">
        <v>0.78328210020989397</v>
      </c>
      <c r="BX220" s="250">
        <v>0.87647637995162597</v>
      </c>
      <c r="BY220" s="250">
        <v>0.93441385381479802</v>
      </c>
      <c r="BZ220" s="250">
        <v>0.999999999999999</v>
      </c>
      <c r="CA220" s="250">
        <v>0.999999999999999</v>
      </c>
      <c r="CB220" s="250">
        <v>5.5315115432230201E-2</v>
      </c>
      <c r="CC220" s="250">
        <v>0.10247908357402299</v>
      </c>
      <c r="CD220" s="250">
        <v>0.16094922859343699</v>
      </c>
      <c r="CE220" s="250">
        <v>0.22732828805553501</v>
      </c>
      <c r="CF220" s="250">
        <v>0.32431035630361199</v>
      </c>
      <c r="CG220" s="250">
        <v>0.43218972348789803</v>
      </c>
      <c r="CH220" s="250">
        <v>0.55605581895822798</v>
      </c>
      <c r="CI220" s="250">
        <v>0.68291174302568802</v>
      </c>
      <c r="CJ220" s="250">
        <v>0.79222740983560502</v>
      </c>
      <c r="CK220" s="250">
        <v>0.88373046551560497</v>
      </c>
      <c r="CL220" s="250">
        <v>0.93767270290113702</v>
      </c>
      <c r="CM220" s="250">
        <v>1</v>
      </c>
      <c r="CN220" s="250">
        <v>1</v>
      </c>
      <c r="CO220" s="250">
        <v>4.92279782777683E-2</v>
      </c>
      <c r="CP220" s="250">
        <v>9.5144073182461597E-2</v>
      </c>
      <c r="CQ220" s="250">
        <v>0.14869442377182801</v>
      </c>
      <c r="CR220" s="250">
        <v>0.211492262759917</v>
      </c>
      <c r="CS220" s="250">
        <v>0.30704386236249098</v>
      </c>
      <c r="CT220" s="250">
        <v>0.41782872799186599</v>
      </c>
      <c r="CU220" s="250">
        <v>0.54595074413140998</v>
      </c>
      <c r="CV220" s="250">
        <v>0.67687281478746597</v>
      </c>
      <c r="CW220" s="250">
        <v>0.78908974509270202</v>
      </c>
      <c r="CX220" s="250">
        <v>0.88248745122905004</v>
      </c>
      <c r="CY220" s="250">
        <v>0.93639476002594202</v>
      </c>
      <c r="CZ220" s="250">
        <v>1</v>
      </c>
      <c r="DA220" s="250">
        <v>1</v>
      </c>
    </row>
    <row r="221" spans="1:105">
      <c r="A221" s="242" t="s">
        <v>1821</v>
      </c>
      <c r="B221" s="236">
        <v>0</v>
      </c>
      <c r="C221" s="236">
        <v>0</v>
      </c>
      <c r="D221" s="236">
        <v>0</v>
      </c>
      <c r="E221" s="236">
        <v>0</v>
      </c>
      <c r="F221" s="236">
        <v>0</v>
      </c>
      <c r="G221" s="236">
        <v>0</v>
      </c>
      <c r="H221" s="236">
        <v>0</v>
      </c>
      <c r="I221" s="236">
        <v>0</v>
      </c>
      <c r="J221" s="236">
        <v>0</v>
      </c>
      <c r="K221" s="236">
        <v>0</v>
      </c>
      <c r="L221" s="236">
        <v>0</v>
      </c>
      <c r="M221" s="236">
        <v>0</v>
      </c>
      <c r="N221" s="236">
        <v>0</v>
      </c>
      <c r="O221" s="236">
        <v>0</v>
      </c>
      <c r="P221" s="236">
        <v>0</v>
      </c>
      <c r="Q221" s="236">
        <v>0</v>
      </c>
      <c r="R221" s="236">
        <v>0</v>
      </c>
      <c r="S221" s="236">
        <v>0</v>
      </c>
      <c r="T221" s="236">
        <v>0</v>
      </c>
      <c r="U221" s="236">
        <v>0</v>
      </c>
      <c r="V221" s="236">
        <v>0</v>
      </c>
      <c r="W221" s="236">
        <v>0</v>
      </c>
      <c r="X221" s="236">
        <v>0</v>
      </c>
      <c r="Y221" s="236">
        <v>0</v>
      </c>
      <c r="Z221" s="236">
        <v>0</v>
      </c>
      <c r="AA221" s="236">
        <v>0</v>
      </c>
      <c r="AB221" s="236">
        <v>0</v>
      </c>
      <c r="AC221" s="236">
        <v>0</v>
      </c>
      <c r="AD221" s="236">
        <v>0</v>
      </c>
      <c r="AE221" s="236">
        <v>0</v>
      </c>
      <c r="AF221" s="236">
        <v>0</v>
      </c>
      <c r="AG221" s="236">
        <v>0</v>
      </c>
      <c r="AH221" s="236">
        <v>0</v>
      </c>
      <c r="AI221" s="236">
        <v>0</v>
      </c>
      <c r="AJ221" s="236">
        <v>0</v>
      </c>
      <c r="AK221" s="236">
        <v>0</v>
      </c>
      <c r="AL221" s="236">
        <v>0</v>
      </c>
      <c r="AM221" s="236">
        <v>0</v>
      </c>
      <c r="AN221" s="236">
        <v>0</v>
      </c>
      <c r="AO221" s="236">
        <v>1527365.24057149</v>
      </c>
      <c r="AP221" s="236">
        <v>2472996.7877284</v>
      </c>
      <c r="AQ221" s="236">
        <v>3640576.4519777698</v>
      </c>
      <c r="AR221" s="236">
        <v>4585738.9654205702</v>
      </c>
      <c r="AS221" s="236">
        <v>6102531.8165209303</v>
      </c>
      <c r="AT221" s="236">
        <v>7633300.7175375503</v>
      </c>
      <c r="AU221" s="236">
        <v>9392372.9393824805</v>
      </c>
      <c r="AV221" s="236">
        <v>11175890.328511201</v>
      </c>
      <c r="AW221" s="236">
        <v>12846848.3302818</v>
      </c>
      <c r="AX221" s="236">
        <v>14088792.8088925</v>
      </c>
      <c r="AY221" s="236">
        <v>15101505.377763201</v>
      </c>
      <c r="AZ221" s="236">
        <v>16277700.270457501</v>
      </c>
      <c r="BA221" s="236">
        <v>16277700.270457501</v>
      </c>
      <c r="BB221" s="236">
        <v>1008164.31785852</v>
      </c>
      <c r="BC221" s="236">
        <v>1909634.3886837801</v>
      </c>
      <c r="BD221" s="236">
        <v>2977547.6375218998</v>
      </c>
      <c r="BE221" s="236">
        <v>4155573.08970463</v>
      </c>
      <c r="BF221" s="236">
        <v>5802221.8323155995</v>
      </c>
      <c r="BG221" s="236">
        <v>7693826.4217128102</v>
      </c>
      <c r="BH221" s="236">
        <v>9880535.6857311502</v>
      </c>
      <c r="BI221" s="236">
        <v>12102318.220421501</v>
      </c>
      <c r="BJ221" s="236">
        <v>14025491.237662399</v>
      </c>
      <c r="BK221" s="236">
        <v>15681831.743687101</v>
      </c>
      <c r="BL221" s="236">
        <v>16739128.487215299</v>
      </c>
      <c r="BM221" s="236">
        <v>17957929.128364</v>
      </c>
      <c r="BN221" s="236">
        <v>17957929.128364</v>
      </c>
      <c r="BO221" s="236">
        <v>757699.03032608901</v>
      </c>
      <c r="BP221" s="236">
        <v>1405145.96129333</v>
      </c>
      <c r="BQ221" s="236">
        <v>2202134.8529411098</v>
      </c>
      <c r="BR221" s="236">
        <v>3107796.9860111</v>
      </c>
      <c r="BS221" s="236">
        <v>4413063.8645757698</v>
      </c>
      <c r="BT221" s="236">
        <v>5911369.0183645003</v>
      </c>
      <c r="BU221" s="236">
        <v>7627442.3403846202</v>
      </c>
      <c r="BV221" s="236">
        <v>9383642.4413135294</v>
      </c>
      <c r="BW221" s="236">
        <v>10912027.4583862</v>
      </c>
      <c r="BX221" s="236">
        <v>12210331.784801699</v>
      </c>
      <c r="BY221" s="236">
        <v>13017467.943658199</v>
      </c>
      <c r="BZ221" s="236">
        <v>13931158.9725619</v>
      </c>
      <c r="CA221" s="236">
        <v>13931158.9725619</v>
      </c>
      <c r="CB221" s="236">
        <v>581420.17144761398</v>
      </c>
      <c r="CC221" s="236">
        <v>1077163.1926611799</v>
      </c>
      <c r="CD221" s="236">
        <v>1691746.0508205299</v>
      </c>
      <c r="CE221" s="236">
        <v>2389459.93664381</v>
      </c>
      <c r="CF221" s="236">
        <v>3408843.7037666398</v>
      </c>
      <c r="CG221" s="236">
        <v>4542769.5696684001</v>
      </c>
      <c r="CH221" s="236">
        <v>5844732.8016377902</v>
      </c>
      <c r="CI221" s="236">
        <v>7178122.2837733096</v>
      </c>
      <c r="CJ221" s="236">
        <v>8327145.1727592498</v>
      </c>
      <c r="CK221" s="236">
        <v>9288938.7423058394</v>
      </c>
      <c r="CL221" s="236">
        <v>9855928.5183172207</v>
      </c>
      <c r="CM221" s="236">
        <v>10511054.1106968</v>
      </c>
      <c r="CN221" s="236">
        <v>10511054.1106968</v>
      </c>
      <c r="CO221" s="236">
        <v>302182.37947862298</v>
      </c>
      <c r="CP221" s="236">
        <v>584035.00272422505</v>
      </c>
      <c r="CQ221" s="236">
        <v>912749.95160355396</v>
      </c>
      <c r="CR221" s="236">
        <v>1298229.93829856</v>
      </c>
      <c r="CS221" s="236">
        <v>1884766.51243884</v>
      </c>
      <c r="CT221" s="236">
        <v>2564811.3868638901</v>
      </c>
      <c r="CU221" s="236">
        <v>3351279.1041077301</v>
      </c>
      <c r="CV221" s="236">
        <v>4154934.75321616</v>
      </c>
      <c r="CW221" s="236">
        <v>4843770.2529412601</v>
      </c>
      <c r="CX221" s="236">
        <v>5417085.3080279902</v>
      </c>
      <c r="CY221" s="236">
        <v>5747991.4190126499</v>
      </c>
      <c r="CZ221" s="236">
        <v>6138427.57818658</v>
      </c>
      <c r="DA221" s="236">
        <v>6138427.57818658</v>
      </c>
    </row>
    <row r="223" spans="1:105">
      <c r="A223" s="242" t="s">
        <v>1708</v>
      </c>
      <c r="B223" s="236">
        <v>1</v>
      </c>
      <c r="C223" s="236">
        <v>0</v>
      </c>
      <c r="D223" s="236">
        <v>0</v>
      </c>
      <c r="E223" s="236">
        <v>0</v>
      </c>
      <c r="F223" s="236">
        <v>0</v>
      </c>
      <c r="G223" s="236">
        <v>0</v>
      </c>
      <c r="H223" s="236">
        <v>0</v>
      </c>
      <c r="I223" s="236">
        <v>0</v>
      </c>
      <c r="J223" s="236">
        <v>0</v>
      </c>
      <c r="K223" s="236">
        <v>0</v>
      </c>
      <c r="L223" s="236">
        <v>0</v>
      </c>
      <c r="M223" s="236">
        <v>0</v>
      </c>
      <c r="N223" s="236">
        <v>1</v>
      </c>
      <c r="O223" s="236">
        <v>1</v>
      </c>
      <c r="P223" s="236">
        <v>0</v>
      </c>
      <c r="Q223" s="236">
        <v>0</v>
      </c>
      <c r="R223" s="236">
        <v>0</v>
      </c>
      <c r="S223" s="236">
        <v>0</v>
      </c>
      <c r="T223" s="236">
        <v>0</v>
      </c>
      <c r="U223" s="236">
        <v>0</v>
      </c>
      <c r="V223" s="236">
        <v>0</v>
      </c>
      <c r="W223" s="236">
        <v>0</v>
      </c>
      <c r="X223" s="236">
        <v>0</v>
      </c>
      <c r="Y223" s="236">
        <v>0</v>
      </c>
      <c r="Z223" s="236">
        <v>0</v>
      </c>
      <c r="AA223" s="236">
        <v>1</v>
      </c>
      <c r="AB223" s="236">
        <v>1</v>
      </c>
      <c r="AC223" s="236">
        <v>0</v>
      </c>
      <c r="AD223" s="236">
        <v>0</v>
      </c>
      <c r="AE223" s="236">
        <v>0</v>
      </c>
      <c r="AF223" s="236">
        <v>0</v>
      </c>
      <c r="AG223" s="236">
        <v>0</v>
      </c>
      <c r="AH223" s="236">
        <v>0</v>
      </c>
      <c r="AI223" s="236">
        <v>0</v>
      </c>
      <c r="AJ223" s="236">
        <v>0</v>
      </c>
      <c r="AK223" s="236">
        <v>0</v>
      </c>
      <c r="AL223" s="236">
        <v>0</v>
      </c>
      <c r="AM223" s="236">
        <v>0</v>
      </c>
      <c r="AN223" s="236">
        <v>1</v>
      </c>
      <c r="AO223" s="236">
        <v>1</v>
      </c>
      <c r="AP223" s="236">
        <v>0</v>
      </c>
      <c r="AQ223" s="236">
        <v>0</v>
      </c>
      <c r="AR223" s="236">
        <v>0</v>
      </c>
      <c r="AS223" s="236">
        <v>0</v>
      </c>
      <c r="AT223" s="236">
        <v>0</v>
      </c>
      <c r="AU223" s="236">
        <v>0</v>
      </c>
      <c r="AV223" s="236">
        <v>0</v>
      </c>
      <c r="AW223" s="236">
        <v>0</v>
      </c>
      <c r="AX223" s="236">
        <v>0</v>
      </c>
      <c r="AY223" s="236">
        <v>0</v>
      </c>
      <c r="AZ223" s="236">
        <v>0</v>
      </c>
      <c r="BA223" s="236">
        <v>1</v>
      </c>
      <c r="BB223" s="236">
        <v>1</v>
      </c>
      <c r="BC223" s="236">
        <v>0</v>
      </c>
      <c r="BD223" s="236">
        <v>0</v>
      </c>
      <c r="BE223" s="236">
        <v>0</v>
      </c>
      <c r="BF223" s="236">
        <v>0</v>
      </c>
      <c r="BG223" s="236">
        <v>0</v>
      </c>
      <c r="BH223" s="236">
        <v>0</v>
      </c>
      <c r="BI223" s="236">
        <v>0</v>
      </c>
      <c r="BJ223" s="236">
        <v>0</v>
      </c>
      <c r="BK223" s="236">
        <v>0</v>
      </c>
      <c r="BL223" s="236">
        <v>0</v>
      </c>
      <c r="BM223" s="236">
        <v>0</v>
      </c>
      <c r="BN223" s="236">
        <v>1</v>
      </c>
      <c r="BO223" s="236">
        <v>1</v>
      </c>
      <c r="BP223" s="236">
        <v>0</v>
      </c>
      <c r="BQ223" s="236">
        <v>0</v>
      </c>
      <c r="BR223" s="236">
        <v>0</v>
      </c>
      <c r="BS223" s="236">
        <v>0</v>
      </c>
      <c r="BT223" s="236">
        <v>0</v>
      </c>
      <c r="BU223" s="236">
        <v>0</v>
      </c>
      <c r="BV223" s="236">
        <v>0</v>
      </c>
      <c r="BW223" s="236">
        <v>0</v>
      </c>
      <c r="BX223" s="236">
        <v>0</v>
      </c>
      <c r="BY223" s="236">
        <v>0</v>
      </c>
      <c r="BZ223" s="236">
        <v>0</v>
      </c>
      <c r="CA223" s="236">
        <v>1</v>
      </c>
      <c r="CB223" s="236">
        <v>1</v>
      </c>
      <c r="CC223" s="236">
        <v>0</v>
      </c>
      <c r="CD223" s="236">
        <v>0</v>
      </c>
      <c r="CE223" s="236">
        <v>0</v>
      </c>
      <c r="CF223" s="236">
        <v>0</v>
      </c>
      <c r="CG223" s="236">
        <v>0</v>
      </c>
      <c r="CH223" s="236">
        <v>0</v>
      </c>
      <c r="CI223" s="236">
        <v>0</v>
      </c>
      <c r="CJ223" s="236">
        <v>0</v>
      </c>
      <c r="CK223" s="236">
        <v>0</v>
      </c>
      <c r="CL223" s="236">
        <v>0</v>
      </c>
      <c r="CM223" s="236">
        <v>0</v>
      </c>
      <c r="CN223" s="236">
        <v>1</v>
      </c>
      <c r="CO223" s="236">
        <v>1</v>
      </c>
      <c r="CP223" s="236">
        <v>0</v>
      </c>
      <c r="CQ223" s="236">
        <v>0</v>
      </c>
      <c r="CR223" s="236">
        <v>0</v>
      </c>
      <c r="CS223" s="236">
        <v>0</v>
      </c>
      <c r="CT223" s="236">
        <v>0</v>
      </c>
      <c r="CU223" s="236">
        <v>0</v>
      </c>
      <c r="CV223" s="236">
        <v>0</v>
      </c>
      <c r="CW223" s="236">
        <v>0</v>
      </c>
      <c r="CX223" s="236">
        <v>0</v>
      </c>
      <c r="CY223" s="236">
        <v>0</v>
      </c>
      <c r="CZ223" s="236">
        <v>0</v>
      </c>
      <c r="DA223" s="236">
        <v>1</v>
      </c>
    </row>
    <row r="224" spans="1:105">
      <c r="A224" s="242" t="s">
        <v>1822</v>
      </c>
      <c r="B224" s="236">
        <v>0</v>
      </c>
      <c r="C224" s="236">
        <v>0</v>
      </c>
      <c r="D224" s="236">
        <v>0</v>
      </c>
      <c r="E224" s="236">
        <v>0</v>
      </c>
      <c r="F224" s="236">
        <v>0</v>
      </c>
      <c r="G224" s="236">
        <v>0</v>
      </c>
      <c r="H224" s="236">
        <v>0</v>
      </c>
      <c r="I224" s="236">
        <v>0</v>
      </c>
      <c r="J224" s="236">
        <v>0</v>
      </c>
      <c r="K224" s="236">
        <v>0</v>
      </c>
      <c r="L224" s="236">
        <v>0</v>
      </c>
      <c r="M224" s="236">
        <v>0</v>
      </c>
      <c r="N224" s="236">
        <v>0</v>
      </c>
      <c r="O224" s="236">
        <v>0</v>
      </c>
      <c r="P224" s="236">
        <v>0</v>
      </c>
      <c r="Q224" s="236">
        <v>0</v>
      </c>
      <c r="R224" s="236">
        <v>0</v>
      </c>
      <c r="S224" s="236">
        <v>0</v>
      </c>
      <c r="T224" s="236">
        <v>0</v>
      </c>
      <c r="U224" s="236">
        <v>0</v>
      </c>
      <c r="V224" s="236">
        <v>0</v>
      </c>
      <c r="W224" s="236">
        <v>0</v>
      </c>
      <c r="X224" s="236">
        <v>0</v>
      </c>
      <c r="Y224" s="236">
        <v>0</v>
      </c>
      <c r="Z224" s="236">
        <v>0</v>
      </c>
      <c r="AA224" s="236">
        <v>0</v>
      </c>
      <c r="AB224" s="236">
        <v>0</v>
      </c>
      <c r="AC224" s="236">
        <v>0</v>
      </c>
      <c r="AD224" s="236">
        <v>0</v>
      </c>
      <c r="AE224" s="236">
        <v>0</v>
      </c>
      <c r="AF224" s="236">
        <v>0</v>
      </c>
      <c r="AG224" s="236">
        <v>0</v>
      </c>
      <c r="AH224" s="236">
        <v>0</v>
      </c>
      <c r="AI224" s="236">
        <v>0</v>
      </c>
      <c r="AJ224" s="236">
        <v>0</v>
      </c>
      <c r="AK224" s="236">
        <v>0</v>
      </c>
      <c r="AL224" s="236">
        <v>0</v>
      </c>
      <c r="AM224" s="236">
        <v>0</v>
      </c>
      <c r="AN224" s="236">
        <v>0</v>
      </c>
      <c r="AO224" s="236">
        <v>0</v>
      </c>
      <c r="AP224" s="236">
        <v>0</v>
      </c>
      <c r="AQ224" s="236">
        <v>0</v>
      </c>
      <c r="AR224" s="236">
        <v>0</v>
      </c>
      <c r="AS224" s="236">
        <v>0</v>
      </c>
      <c r="AT224" s="236">
        <v>0</v>
      </c>
      <c r="AU224" s="236">
        <v>0</v>
      </c>
      <c r="AV224" s="236">
        <v>0</v>
      </c>
      <c r="AW224" s="236">
        <v>0</v>
      </c>
      <c r="AX224" s="236">
        <v>0</v>
      </c>
      <c r="AY224" s="236">
        <v>0</v>
      </c>
      <c r="AZ224" s="236">
        <v>0</v>
      </c>
      <c r="BA224" s="236">
        <v>0</v>
      </c>
      <c r="BB224" s="236">
        <v>0</v>
      </c>
      <c r="BC224" s="236">
        <v>0</v>
      </c>
      <c r="BD224" s="236">
        <v>0</v>
      </c>
      <c r="BE224" s="236">
        <v>0</v>
      </c>
      <c r="BF224" s="236">
        <v>0</v>
      </c>
      <c r="BG224" s="236">
        <v>0</v>
      </c>
      <c r="BH224" s="236">
        <v>0</v>
      </c>
      <c r="BI224" s="236">
        <v>0</v>
      </c>
      <c r="BJ224" s="236">
        <v>0</v>
      </c>
      <c r="BK224" s="236">
        <v>0</v>
      </c>
      <c r="BL224" s="236">
        <v>0</v>
      </c>
      <c r="BM224" s="236">
        <v>0</v>
      </c>
      <c r="BN224" s="236">
        <v>0</v>
      </c>
      <c r="BO224" s="236">
        <v>0</v>
      </c>
      <c r="BP224" s="236">
        <v>0</v>
      </c>
      <c r="BQ224" s="236">
        <v>0</v>
      </c>
      <c r="BR224" s="236">
        <v>0</v>
      </c>
      <c r="BS224" s="236">
        <v>0</v>
      </c>
      <c r="BT224" s="236">
        <v>0</v>
      </c>
      <c r="BU224" s="236">
        <v>0</v>
      </c>
      <c r="BV224" s="236">
        <v>0</v>
      </c>
      <c r="BW224" s="236">
        <v>0</v>
      </c>
      <c r="BX224" s="236">
        <v>0</v>
      </c>
      <c r="BY224" s="236">
        <v>0</v>
      </c>
      <c r="BZ224" s="236">
        <v>0</v>
      </c>
      <c r="CA224" s="236">
        <v>0</v>
      </c>
      <c r="CB224" s="236">
        <v>0</v>
      </c>
      <c r="CC224" s="236">
        <v>0</v>
      </c>
      <c r="CD224" s="236">
        <v>0</v>
      </c>
      <c r="CE224" s="236">
        <v>0</v>
      </c>
      <c r="CF224" s="236">
        <v>0</v>
      </c>
      <c r="CG224" s="236">
        <v>0</v>
      </c>
      <c r="CH224" s="236">
        <v>0</v>
      </c>
      <c r="CI224" s="236">
        <v>0</v>
      </c>
      <c r="CJ224" s="236">
        <v>0</v>
      </c>
      <c r="CK224" s="236">
        <v>0</v>
      </c>
      <c r="CL224" s="236">
        <v>0</v>
      </c>
      <c r="CM224" s="236">
        <v>0</v>
      </c>
      <c r="CN224" s="236">
        <v>0</v>
      </c>
      <c r="CO224" s="236">
        <v>0</v>
      </c>
      <c r="CP224" s="236">
        <v>0</v>
      </c>
      <c r="CQ224" s="236">
        <v>0</v>
      </c>
      <c r="CR224" s="236">
        <v>0</v>
      </c>
      <c r="CS224" s="236">
        <v>0</v>
      </c>
      <c r="CT224" s="236">
        <v>0</v>
      </c>
      <c r="CU224" s="236">
        <v>0</v>
      </c>
      <c r="CV224" s="236">
        <v>0</v>
      </c>
      <c r="CW224" s="236">
        <v>0</v>
      </c>
      <c r="CX224" s="236">
        <v>0</v>
      </c>
      <c r="CY224" s="236">
        <v>0</v>
      </c>
      <c r="CZ224" s="236">
        <v>0</v>
      </c>
      <c r="DA224" s="236">
        <v>0</v>
      </c>
    </row>
    <row r="225" spans="1:105">
      <c r="A225" s="242" t="s">
        <v>1823</v>
      </c>
      <c r="B225" s="236">
        <v>0</v>
      </c>
      <c r="C225" s="236">
        <v>0</v>
      </c>
      <c r="D225" s="236">
        <v>0</v>
      </c>
      <c r="E225" s="236">
        <v>0</v>
      </c>
      <c r="F225" s="236">
        <v>0</v>
      </c>
      <c r="G225" s="236">
        <v>0</v>
      </c>
      <c r="H225" s="236">
        <v>0</v>
      </c>
      <c r="I225" s="236">
        <v>0</v>
      </c>
      <c r="J225" s="236">
        <v>0</v>
      </c>
      <c r="K225" s="236">
        <v>0</v>
      </c>
      <c r="L225" s="236">
        <v>0</v>
      </c>
      <c r="M225" s="236">
        <v>0</v>
      </c>
      <c r="N225" s="236">
        <v>0</v>
      </c>
      <c r="O225" s="236">
        <v>0</v>
      </c>
      <c r="P225" s="236">
        <v>0</v>
      </c>
      <c r="Q225" s="236">
        <v>0</v>
      </c>
      <c r="R225" s="236">
        <v>0</v>
      </c>
      <c r="S225" s="236">
        <v>0</v>
      </c>
      <c r="T225" s="236">
        <v>0</v>
      </c>
      <c r="U225" s="236">
        <v>0</v>
      </c>
      <c r="V225" s="236">
        <v>0</v>
      </c>
      <c r="W225" s="236">
        <v>0</v>
      </c>
      <c r="X225" s="236">
        <v>0</v>
      </c>
      <c r="Y225" s="236">
        <v>0</v>
      </c>
      <c r="Z225" s="236">
        <v>0</v>
      </c>
      <c r="AA225" s="236">
        <v>0</v>
      </c>
      <c r="AB225" s="236">
        <v>0</v>
      </c>
      <c r="AC225" s="236">
        <v>0</v>
      </c>
      <c r="AD225" s="236">
        <v>0</v>
      </c>
      <c r="AE225" s="236">
        <v>0</v>
      </c>
      <c r="AF225" s="236">
        <v>0</v>
      </c>
      <c r="AG225" s="236">
        <v>0</v>
      </c>
      <c r="AH225" s="236">
        <v>0</v>
      </c>
      <c r="AI225" s="236">
        <v>0</v>
      </c>
      <c r="AJ225" s="236">
        <v>0</v>
      </c>
      <c r="AK225" s="236">
        <v>0</v>
      </c>
      <c r="AL225" s="236">
        <v>0</v>
      </c>
      <c r="AM225" s="236">
        <v>0</v>
      </c>
      <c r="AN225" s="236">
        <v>0</v>
      </c>
      <c r="AO225" s="236">
        <v>0</v>
      </c>
      <c r="AP225" s="236">
        <v>0</v>
      </c>
      <c r="AQ225" s="236">
        <v>0</v>
      </c>
      <c r="AR225" s="236">
        <v>0</v>
      </c>
      <c r="AS225" s="236">
        <v>0</v>
      </c>
      <c r="AT225" s="236">
        <v>0</v>
      </c>
      <c r="AU225" s="236">
        <v>0</v>
      </c>
      <c r="AV225" s="236">
        <v>0</v>
      </c>
      <c r="AW225" s="236">
        <v>0</v>
      </c>
      <c r="AX225" s="236">
        <v>0</v>
      </c>
      <c r="AY225" s="236">
        <v>0</v>
      </c>
      <c r="AZ225" s="236">
        <v>0</v>
      </c>
      <c r="BA225" s="236">
        <v>0</v>
      </c>
      <c r="BB225" s="236">
        <v>0</v>
      </c>
      <c r="BC225" s="236">
        <v>0</v>
      </c>
      <c r="BD225" s="236">
        <v>0</v>
      </c>
      <c r="BE225" s="236">
        <v>0</v>
      </c>
      <c r="BF225" s="236">
        <v>0</v>
      </c>
      <c r="BG225" s="236">
        <v>0</v>
      </c>
      <c r="BH225" s="236">
        <v>0</v>
      </c>
      <c r="BI225" s="236">
        <v>0</v>
      </c>
      <c r="BJ225" s="236">
        <v>0</v>
      </c>
      <c r="BK225" s="236">
        <v>0</v>
      </c>
      <c r="BL225" s="236">
        <v>0</v>
      </c>
      <c r="BM225" s="236">
        <v>0</v>
      </c>
      <c r="BN225" s="236">
        <v>0</v>
      </c>
      <c r="BO225" s="236">
        <v>0</v>
      </c>
      <c r="BP225" s="236">
        <v>0</v>
      </c>
      <c r="BQ225" s="236">
        <v>0</v>
      </c>
      <c r="BR225" s="236">
        <v>0</v>
      </c>
      <c r="BS225" s="236">
        <v>0</v>
      </c>
      <c r="BT225" s="236">
        <v>0</v>
      </c>
      <c r="BU225" s="236">
        <v>0</v>
      </c>
      <c r="BV225" s="236">
        <v>0</v>
      </c>
      <c r="BW225" s="236">
        <v>0</v>
      </c>
      <c r="BX225" s="236">
        <v>0</v>
      </c>
      <c r="BY225" s="236">
        <v>0</v>
      </c>
      <c r="BZ225" s="236">
        <v>0</v>
      </c>
      <c r="CA225" s="236">
        <v>0</v>
      </c>
      <c r="CB225" s="236">
        <v>0</v>
      </c>
      <c r="CC225" s="236">
        <v>0</v>
      </c>
      <c r="CD225" s="236">
        <v>0</v>
      </c>
      <c r="CE225" s="236">
        <v>0</v>
      </c>
      <c r="CF225" s="236">
        <v>0</v>
      </c>
      <c r="CG225" s="236">
        <v>0</v>
      </c>
      <c r="CH225" s="236">
        <v>0</v>
      </c>
      <c r="CI225" s="236">
        <v>0</v>
      </c>
      <c r="CJ225" s="236">
        <v>0</v>
      </c>
      <c r="CK225" s="236">
        <v>0</v>
      </c>
      <c r="CL225" s="236">
        <v>0</v>
      </c>
      <c r="CM225" s="236">
        <v>0</v>
      </c>
      <c r="CN225" s="236">
        <v>0</v>
      </c>
      <c r="CO225" s="236">
        <v>0</v>
      </c>
      <c r="CP225" s="236">
        <v>0</v>
      </c>
      <c r="CQ225" s="236">
        <v>0</v>
      </c>
      <c r="CR225" s="236">
        <v>0</v>
      </c>
      <c r="CS225" s="236">
        <v>0</v>
      </c>
      <c r="CT225" s="236">
        <v>0</v>
      </c>
      <c r="CU225" s="236">
        <v>0</v>
      </c>
      <c r="CV225" s="236">
        <v>0</v>
      </c>
      <c r="CW225" s="236">
        <v>0</v>
      </c>
      <c r="CX225" s="236">
        <v>0</v>
      </c>
      <c r="CY225" s="236">
        <v>0</v>
      </c>
      <c r="CZ225" s="236">
        <v>0</v>
      </c>
      <c r="DA225" s="236">
        <v>0</v>
      </c>
    </row>
    <row r="226" spans="1:105">
      <c r="A226" s="242" t="s">
        <v>1815</v>
      </c>
      <c r="B226" s="236">
        <v>0</v>
      </c>
      <c r="C226" s="236">
        <v>1</v>
      </c>
      <c r="D226" s="236">
        <v>1</v>
      </c>
      <c r="E226" s="236">
        <v>1</v>
      </c>
      <c r="F226" s="236">
        <v>1</v>
      </c>
      <c r="G226" s="236">
        <v>1</v>
      </c>
      <c r="H226" s="236">
        <v>1</v>
      </c>
      <c r="I226" s="236">
        <v>1</v>
      </c>
      <c r="J226" s="236">
        <v>1</v>
      </c>
      <c r="K226" s="236">
        <v>1</v>
      </c>
      <c r="L226" s="236">
        <v>1</v>
      </c>
      <c r="M226" s="236">
        <v>1</v>
      </c>
      <c r="N226" s="236">
        <v>11</v>
      </c>
      <c r="O226" s="236">
        <v>0</v>
      </c>
      <c r="P226" s="236">
        <v>1</v>
      </c>
      <c r="Q226" s="236">
        <v>1</v>
      </c>
      <c r="R226" s="236">
        <v>1</v>
      </c>
      <c r="S226" s="236">
        <v>1</v>
      </c>
      <c r="T226" s="236">
        <v>1</v>
      </c>
      <c r="U226" s="236">
        <v>1</v>
      </c>
      <c r="V226" s="236">
        <v>1</v>
      </c>
      <c r="W226" s="236">
        <v>1</v>
      </c>
      <c r="X226" s="236">
        <v>1</v>
      </c>
      <c r="Y226" s="236">
        <v>1</v>
      </c>
      <c r="Z226" s="236">
        <v>1</v>
      </c>
      <c r="AA226" s="236">
        <v>11</v>
      </c>
      <c r="AB226" s="236">
        <v>0</v>
      </c>
      <c r="AC226" s="236">
        <v>1</v>
      </c>
      <c r="AD226" s="236">
        <v>1</v>
      </c>
      <c r="AE226" s="236">
        <v>1</v>
      </c>
      <c r="AF226" s="236">
        <v>1</v>
      </c>
      <c r="AG226" s="236">
        <v>1</v>
      </c>
      <c r="AH226" s="236">
        <v>1</v>
      </c>
      <c r="AI226" s="236">
        <v>1</v>
      </c>
      <c r="AJ226" s="236">
        <v>1</v>
      </c>
      <c r="AK226" s="236">
        <v>1</v>
      </c>
      <c r="AL226" s="236">
        <v>1</v>
      </c>
      <c r="AM226" s="236">
        <v>1</v>
      </c>
      <c r="AN226" s="236">
        <v>11</v>
      </c>
      <c r="AO226" s="236">
        <v>0</v>
      </c>
      <c r="AP226" s="236">
        <v>1</v>
      </c>
      <c r="AQ226" s="236">
        <v>1</v>
      </c>
      <c r="AR226" s="236">
        <v>1</v>
      </c>
      <c r="AS226" s="236">
        <v>1</v>
      </c>
      <c r="AT226" s="236">
        <v>1</v>
      </c>
      <c r="AU226" s="236">
        <v>1</v>
      </c>
      <c r="AV226" s="236">
        <v>1</v>
      </c>
      <c r="AW226" s="236">
        <v>1</v>
      </c>
      <c r="AX226" s="236">
        <v>1</v>
      </c>
      <c r="AY226" s="236">
        <v>1</v>
      </c>
      <c r="AZ226" s="236">
        <v>1</v>
      </c>
      <c r="BA226" s="236">
        <v>11</v>
      </c>
      <c r="BB226" s="236">
        <v>0</v>
      </c>
      <c r="BC226" s="236">
        <v>1</v>
      </c>
      <c r="BD226" s="236">
        <v>1</v>
      </c>
      <c r="BE226" s="236">
        <v>1</v>
      </c>
      <c r="BF226" s="236">
        <v>1</v>
      </c>
      <c r="BG226" s="236">
        <v>1</v>
      </c>
      <c r="BH226" s="236">
        <v>1</v>
      </c>
      <c r="BI226" s="236">
        <v>1</v>
      </c>
      <c r="BJ226" s="236">
        <v>1</v>
      </c>
      <c r="BK226" s="236">
        <v>1</v>
      </c>
      <c r="BL226" s="236">
        <v>1</v>
      </c>
      <c r="BM226" s="236">
        <v>1</v>
      </c>
      <c r="BN226" s="236">
        <v>11</v>
      </c>
      <c r="BO226" s="236">
        <v>0</v>
      </c>
      <c r="BP226" s="236">
        <v>1</v>
      </c>
      <c r="BQ226" s="236">
        <v>1</v>
      </c>
      <c r="BR226" s="236">
        <v>1</v>
      </c>
      <c r="BS226" s="236">
        <v>1</v>
      </c>
      <c r="BT226" s="236">
        <v>1</v>
      </c>
      <c r="BU226" s="236">
        <v>1</v>
      </c>
      <c r="BV226" s="236">
        <v>1</v>
      </c>
      <c r="BW226" s="236">
        <v>1</v>
      </c>
      <c r="BX226" s="236">
        <v>1</v>
      </c>
      <c r="BY226" s="236">
        <v>1</v>
      </c>
      <c r="BZ226" s="236">
        <v>1</v>
      </c>
      <c r="CA226" s="236">
        <v>11</v>
      </c>
      <c r="CB226" s="236">
        <v>0</v>
      </c>
      <c r="CC226" s="236">
        <v>1</v>
      </c>
      <c r="CD226" s="236">
        <v>1</v>
      </c>
      <c r="CE226" s="236">
        <v>1</v>
      </c>
      <c r="CF226" s="236">
        <v>1</v>
      </c>
      <c r="CG226" s="236">
        <v>1</v>
      </c>
      <c r="CH226" s="236">
        <v>1</v>
      </c>
      <c r="CI226" s="236">
        <v>1</v>
      </c>
      <c r="CJ226" s="236">
        <v>1</v>
      </c>
      <c r="CK226" s="236">
        <v>1</v>
      </c>
      <c r="CL226" s="236">
        <v>1</v>
      </c>
      <c r="CM226" s="236">
        <v>1</v>
      </c>
      <c r="CN226" s="236">
        <v>11</v>
      </c>
      <c r="CO226" s="236">
        <v>0</v>
      </c>
      <c r="CP226" s="236">
        <v>1</v>
      </c>
      <c r="CQ226" s="236">
        <v>1</v>
      </c>
      <c r="CR226" s="236">
        <v>1</v>
      </c>
      <c r="CS226" s="236">
        <v>1</v>
      </c>
      <c r="CT226" s="236">
        <v>1</v>
      </c>
      <c r="CU226" s="236">
        <v>1</v>
      </c>
      <c r="CV226" s="236">
        <v>1</v>
      </c>
      <c r="CW226" s="236">
        <v>1</v>
      </c>
      <c r="CX226" s="236">
        <v>1</v>
      </c>
      <c r="CY226" s="236">
        <v>1</v>
      </c>
      <c r="CZ226" s="236">
        <v>1</v>
      </c>
      <c r="DA226" s="236">
        <v>11</v>
      </c>
    </row>
    <row r="227" spans="1:105">
      <c r="A227" s="242" t="s">
        <v>1824</v>
      </c>
      <c r="B227" s="236">
        <v>0</v>
      </c>
      <c r="C227" s="236">
        <v>1</v>
      </c>
      <c r="D227" s="236">
        <v>2</v>
      </c>
      <c r="E227" s="236">
        <v>3</v>
      </c>
      <c r="F227" s="236">
        <v>4</v>
      </c>
      <c r="G227" s="236">
        <v>5</v>
      </c>
      <c r="H227" s="236">
        <v>6</v>
      </c>
      <c r="I227" s="236">
        <v>7</v>
      </c>
      <c r="J227" s="236">
        <v>8</v>
      </c>
      <c r="K227" s="236">
        <v>9</v>
      </c>
      <c r="L227" s="236">
        <v>10</v>
      </c>
      <c r="M227" s="236">
        <v>11</v>
      </c>
      <c r="N227" s="236">
        <v>66</v>
      </c>
      <c r="O227" s="236">
        <v>0</v>
      </c>
      <c r="P227" s="236">
        <v>1</v>
      </c>
      <c r="Q227" s="236">
        <v>2</v>
      </c>
      <c r="R227" s="236">
        <v>3</v>
      </c>
      <c r="S227" s="236">
        <v>4</v>
      </c>
      <c r="T227" s="236">
        <v>5</v>
      </c>
      <c r="U227" s="236">
        <v>6</v>
      </c>
      <c r="V227" s="236">
        <v>7</v>
      </c>
      <c r="W227" s="236">
        <v>8</v>
      </c>
      <c r="X227" s="236">
        <v>9</v>
      </c>
      <c r="Y227" s="236">
        <v>10</v>
      </c>
      <c r="Z227" s="236">
        <v>11</v>
      </c>
      <c r="AA227" s="236">
        <v>66</v>
      </c>
      <c r="AB227" s="236">
        <v>0</v>
      </c>
      <c r="AC227" s="236">
        <v>1</v>
      </c>
      <c r="AD227" s="236">
        <v>2</v>
      </c>
      <c r="AE227" s="236">
        <v>3</v>
      </c>
      <c r="AF227" s="236">
        <v>4</v>
      </c>
      <c r="AG227" s="236">
        <v>5</v>
      </c>
      <c r="AH227" s="236">
        <v>6</v>
      </c>
      <c r="AI227" s="236">
        <v>7</v>
      </c>
      <c r="AJ227" s="236">
        <v>8</v>
      </c>
      <c r="AK227" s="236">
        <v>9</v>
      </c>
      <c r="AL227" s="236">
        <v>10</v>
      </c>
      <c r="AM227" s="236">
        <v>11</v>
      </c>
      <c r="AN227" s="236">
        <v>66</v>
      </c>
      <c r="AO227" s="236">
        <v>0</v>
      </c>
      <c r="AP227" s="236">
        <v>1</v>
      </c>
      <c r="AQ227" s="236">
        <v>2</v>
      </c>
      <c r="AR227" s="236">
        <v>3</v>
      </c>
      <c r="AS227" s="236">
        <v>4</v>
      </c>
      <c r="AT227" s="236">
        <v>5</v>
      </c>
      <c r="AU227" s="236">
        <v>6</v>
      </c>
      <c r="AV227" s="236">
        <v>7</v>
      </c>
      <c r="AW227" s="236">
        <v>8</v>
      </c>
      <c r="AX227" s="236">
        <v>9</v>
      </c>
      <c r="AY227" s="236">
        <v>10</v>
      </c>
      <c r="AZ227" s="236">
        <v>11</v>
      </c>
      <c r="BA227" s="236">
        <v>66</v>
      </c>
      <c r="BB227" s="236">
        <v>0</v>
      </c>
      <c r="BC227" s="236">
        <v>1</v>
      </c>
      <c r="BD227" s="236">
        <v>2</v>
      </c>
      <c r="BE227" s="236">
        <v>3</v>
      </c>
      <c r="BF227" s="236">
        <v>4</v>
      </c>
      <c r="BG227" s="236">
        <v>5</v>
      </c>
      <c r="BH227" s="236">
        <v>6</v>
      </c>
      <c r="BI227" s="236">
        <v>7</v>
      </c>
      <c r="BJ227" s="236">
        <v>8</v>
      </c>
      <c r="BK227" s="236">
        <v>9</v>
      </c>
      <c r="BL227" s="236">
        <v>10</v>
      </c>
      <c r="BM227" s="236">
        <v>11</v>
      </c>
      <c r="BN227" s="236">
        <v>66</v>
      </c>
      <c r="BO227" s="236">
        <v>0</v>
      </c>
      <c r="BP227" s="236">
        <v>1</v>
      </c>
      <c r="BQ227" s="236">
        <v>2</v>
      </c>
      <c r="BR227" s="236">
        <v>3</v>
      </c>
      <c r="BS227" s="236">
        <v>4</v>
      </c>
      <c r="BT227" s="236">
        <v>5</v>
      </c>
      <c r="BU227" s="236">
        <v>6</v>
      </c>
      <c r="BV227" s="236">
        <v>7</v>
      </c>
      <c r="BW227" s="236">
        <v>8</v>
      </c>
      <c r="BX227" s="236">
        <v>9</v>
      </c>
      <c r="BY227" s="236">
        <v>10</v>
      </c>
      <c r="BZ227" s="236">
        <v>11</v>
      </c>
      <c r="CA227" s="236">
        <v>66</v>
      </c>
      <c r="CB227" s="236">
        <v>0</v>
      </c>
      <c r="CC227" s="236">
        <v>1</v>
      </c>
      <c r="CD227" s="236">
        <v>2</v>
      </c>
      <c r="CE227" s="236">
        <v>3</v>
      </c>
      <c r="CF227" s="236">
        <v>4</v>
      </c>
      <c r="CG227" s="236">
        <v>5</v>
      </c>
      <c r="CH227" s="236">
        <v>6</v>
      </c>
      <c r="CI227" s="236">
        <v>7</v>
      </c>
      <c r="CJ227" s="236">
        <v>8</v>
      </c>
      <c r="CK227" s="236">
        <v>9</v>
      </c>
      <c r="CL227" s="236">
        <v>10</v>
      </c>
      <c r="CM227" s="236">
        <v>11</v>
      </c>
      <c r="CN227" s="236">
        <v>66</v>
      </c>
      <c r="CO227" s="236">
        <v>0</v>
      </c>
      <c r="CP227" s="236">
        <v>1</v>
      </c>
      <c r="CQ227" s="236">
        <v>2</v>
      </c>
      <c r="CR227" s="236">
        <v>3</v>
      </c>
      <c r="CS227" s="236">
        <v>4</v>
      </c>
      <c r="CT227" s="236">
        <v>5</v>
      </c>
      <c r="CU227" s="236">
        <v>6</v>
      </c>
      <c r="CV227" s="236">
        <v>7</v>
      </c>
      <c r="CW227" s="236">
        <v>8</v>
      </c>
      <c r="CX227" s="236">
        <v>9</v>
      </c>
      <c r="CY227" s="236">
        <v>10</v>
      </c>
      <c r="CZ227" s="236">
        <v>11</v>
      </c>
      <c r="DA227" s="236">
        <v>66</v>
      </c>
    </row>
    <row r="228" spans="1:105">
      <c r="A228" s="242" t="s">
        <v>1825</v>
      </c>
      <c r="B228" s="236">
        <v>0</v>
      </c>
      <c r="C228" s="236">
        <v>0</v>
      </c>
      <c r="D228" s="236">
        <v>0</v>
      </c>
      <c r="E228" s="236">
        <v>0</v>
      </c>
      <c r="F228" s="236">
        <v>0</v>
      </c>
      <c r="G228" s="236">
        <v>0</v>
      </c>
      <c r="H228" s="236">
        <v>0</v>
      </c>
      <c r="I228" s="236">
        <v>0</v>
      </c>
      <c r="J228" s="236">
        <v>0</v>
      </c>
      <c r="K228" s="236">
        <v>0</v>
      </c>
      <c r="L228" s="236">
        <v>0</v>
      </c>
      <c r="M228" s="236">
        <v>0</v>
      </c>
      <c r="N228" s="236">
        <v>0</v>
      </c>
      <c r="O228" s="236">
        <v>0</v>
      </c>
      <c r="P228" s="236">
        <v>0</v>
      </c>
      <c r="Q228" s="236">
        <v>0</v>
      </c>
      <c r="R228" s="236">
        <v>0</v>
      </c>
      <c r="S228" s="236">
        <v>0</v>
      </c>
      <c r="T228" s="236">
        <v>0</v>
      </c>
      <c r="U228" s="236">
        <v>0</v>
      </c>
      <c r="V228" s="236">
        <v>0</v>
      </c>
      <c r="W228" s="236">
        <v>0</v>
      </c>
      <c r="X228" s="236">
        <v>0</v>
      </c>
      <c r="Y228" s="236">
        <v>0</v>
      </c>
      <c r="Z228" s="236">
        <v>0</v>
      </c>
      <c r="AA228" s="236">
        <v>0</v>
      </c>
      <c r="AB228" s="236">
        <v>0</v>
      </c>
      <c r="AC228" s="236">
        <v>0</v>
      </c>
      <c r="AD228" s="236">
        <v>0</v>
      </c>
      <c r="AE228" s="236">
        <v>0</v>
      </c>
      <c r="AF228" s="236">
        <v>0</v>
      </c>
      <c r="AG228" s="236">
        <v>0</v>
      </c>
      <c r="AH228" s="236">
        <v>0</v>
      </c>
      <c r="AI228" s="236">
        <v>0</v>
      </c>
      <c r="AJ228" s="236">
        <v>0</v>
      </c>
      <c r="AK228" s="236">
        <v>0</v>
      </c>
      <c r="AL228" s="236">
        <v>0</v>
      </c>
      <c r="AM228" s="236">
        <v>0</v>
      </c>
      <c r="AN228" s="236">
        <v>0</v>
      </c>
      <c r="AO228" s="236">
        <v>0</v>
      </c>
      <c r="AP228" s="236">
        <v>1213525.4839925901</v>
      </c>
      <c r="AQ228" s="236">
        <v>2427050.9679851802</v>
      </c>
      <c r="AR228" s="236">
        <v>3640576.4519777698</v>
      </c>
      <c r="AS228" s="236">
        <v>4971484.5404976904</v>
      </c>
      <c r="AT228" s="236">
        <v>6302392.6290176203</v>
      </c>
      <c r="AU228" s="236">
        <v>7633300.7175375503</v>
      </c>
      <c r="AV228" s="236">
        <v>9371149.9217856396</v>
      </c>
      <c r="AW228" s="236">
        <v>11108999.126033699</v>
      </c>
      <c r="AX228" s="236">
        <v>12846848.3302818</v>
      </c>
      <c r="AY228" s="236">
        <v>13990465.643673699</v>
      </c>
      <c r="AZ228" s="236">
        <v>15134082.957065601</v>
      </c>
      <c r="BA228" s="236">
        <v>15134082.957065601</v>
      </c>
      <c r="BB228" s="236">
        <v>0</v>
      </c>
      <c r="BC228" s="236">
        <v>992515.87917396601</v>
      </c>
      <c r="BD228" s="236">
        <v>1985031.7583479299</v>
      </c>
      <c r="BE228" s="236">
        <v>2977547.6375218998</v>
      </c>
      <c r="BF228" s="236">
        <v>4549640.5655855304</v>
      </c>
      <c r="BG228" s="236">
        <v>6121733.4936491698</v>
      </c>
      <c r="BH228" s="236">
        <v>7693826.4217128102</v>
      </c>
      <c r="BI228" s="236">
        <v>9804381.3603626899</v>
      </c>
      <c r="BJ228" s="236">
        <v>11914936.299012501</v>
      </c>
      <c r="BK228" s="236">
        <v>14025491.237662399</v>
      </c>
      <c r="BL228" s="236">
        <v>15336303.8678963</v>
      </c>
      <c r="BM228" s="236">
        <v>16647116.4981301</v>
      </c>
      <c r="BN228" s="236">
        <v>16647116.4981301</v>
      </c>
      <c r="BO228" s="236">
        <v>0</v>
      </c>
      <c r="BP228" s="236">
        <v>734044.95098037005</v>
      </c>
      <c r="BQ228" s="236">
        <v>1468089.9019607401</v>
      </c>
      <c r="BR228" s="236">
        <v>2202134.8529411098</v>
      </c>
      <c r="BS228" s="236">
        <v>3438546.24141557</v>
      </c>
      <c r="BT228" s="236">
        <v>4674957.6298900396</v>
      </c>
      <c r="BU228" s="236">
        <v>5911369.0183645003</v>
      </c>
      <c r="BV228" s="236">
        <v>7578255.1650384199</v>
      </c>
      <c r="BW228" s="236">
        <v>9245141.3117123395</v>
      </c>
      <c r="BX228" s="236">
        <v>10912027.4583862</v>
      </c>
      <c r="BY228" s="236">
        <v>11918404.6297781</v>
      </c>
      <c r="BZ228" s="236">
        <v>12924781.801170001</v>
      </c>
      <c r="CA228" s="236">
        <v>12924781.801170001</v>
      </c>
      <c r="CB228" s="236">
        <v>0</v>
      </c>
      <c r="CC228" s="236">
        <v>563915.35027351195</v>
      </c>
      <c r="CD228" s="236">
        <v>1127830.70054702</v>
      </c>
      <c r="CE228" s="236">
        <v>1691746.0508205299</v>
      </c>
      <c r="CF228" s="236">
        <v>2642087.2237698198</v>
      </c>
      <c r="CG228" s="236">
        <v>3592428.3967191102</v>
      </c>
      <c r="CH228" s="236">
        <v>4542769.5696684001</v>
      </c>
      <c r="CI228" s="236">
        <v>5804228.1040320201</v>
      </c>
      <c r="CJ228" s="236">
        <v>7065686.6383956401</v>
      </c>
      <c r="CK228" s="236">
        <v>8327145.1727592498</v>
      </c>
      <c r="CL228" s="236">
        <v>9055114.8187384494</v>
      </c>
      <c r="CM228" s="236">
        <v>9783084.4647176508</v>
      </c>
      <c r="CN228" s="236">
        <v>9783084.4647176508</v>
      </c>
      <c r="CO228" s="236">
        <v>0</v>
      </c>
      <c r="CP228" s="236">
        <v>304249.98386785103</v>
      </c>
      <c r="CQ228" s="236">
        <v>608499.96773570206</v>
      </c>
      <c r="CR228" s="236">
        <v>912749.95160355396</v>
      </c>
      <c r="CS228" s="236">
        <v>1463437.09669033</v>
      </c>
      <c r="CT228" s="236">
        <v>2014124.2417771099</v>
      </c>
      <c r="CU228" s="236">
        <v>2564811.3868638901</v>
      </c>
      <c r="CV228" s="236">
        <v>3324464.34222301</v>
      </c>
      <c r="CW228" s="236">
        <v>4084117.2975821402</v>
      </c>
      <c r="CX228" s="236">
        <v>4843770.2529412601</v>
      </c>
      <c r="CY228" s="236">
        <v>5275322.6946897004</v>
      </c>
      <c r="CZ228" s="236">
        <v>5706875.1364381397</v>
      </c>
      <c r="DA228" s="236">
        <v>5706875.1364381397</v>
      </c>
    </row>
    <row r="229" spans="1:105">
      <c r="A229" s="242" t="s">
        <v>1728</v>
      </c>
      <c r="B229" s="236">
        <v>0</v>
      </c>
      <c r="C229" s="236">
        <v>0</v>
      </c>
      <c r="D229" s="236">
        <v>0</v>
      </c>
      <c r="E229" s="236">
        <v>0</v>
      </c>
      <c r="F229" s="236">
        <v>0</v>
      </c>
      <c r="G229" s="236">
        <v>0</v>
      </c>
      <c r="H229" s="236">
        <v>0</v>
      </c>
      <c r="I229" s="236">
        <v>0</v>
      </c>
      <c r="J229" s="236">
        <v>0</v>
      </c>
      <c r="K229" s="236">
        <v>0</v>
      </c>
      <c r="L229" s="236">
        <v>0</v>
      </c>
      <c r="M229" s="236">
        <v>0</v>
      </c>
      <c r="N229" s="236">
        <v>0</v>
      </c>
      <c r="O229" s="236">
        <v>0</v>
      </c>
      <c r="P229" s="236">
        <v>0</v>
      </c>
      <c r="Q229" s="236">
        <v>0</v>
      </c>
      <c r="R229" s="236">
        <v>0</v>
      </c>
      <c r="S229" s="236">
        <v>0</v>
      </c>
      <c r="T229" s="236">
        <v>0</v>
      </c>
      <c r="U229" s="236">
        <v>0</v>
      </c>
      <c r="V229" s="236">
        <v>0</v>
      </c>
      <c r="W229" s="236">
        <v>0</v>
      </c>
      <c r="X229" s="236">
        <v>0</v>
      </c>
      <c r="Y229" s="236">
        <v>0</v>
      </c>
      <c r="Z229" s="236">
        <v>0</v>
      </c>
      <c r="AA229" s="236">
        <v>0</v>
      </c>
      <c r="AB229" s="236">
        <v>0</v>
      </c>
      <c r="AC229" s="236">
        <v>0</v>
      </c>
      <c r="AD229" s="236">
        <v>0</v>
      </c>
      <c r="AE229" s="236">
        <v>0</v>
      </c>
      <c r="AF229" s="236">
        <v>0</v>
      </c>
      <c r="AG229" s="236">
        <v>0</v>
      </c>
      <c r="AH229" s="236">
        <v>0</v>
      </c>
      <c r="AI229" s="236">
        <v>0</v>
      </c>
      <c r="AJ229" s="236">
        <v>0</v>
      </c>
      <c r="AK229" s="236">
        <v>0</v>
      </c>
      <c r="AL229" s="236">
        <v>0</v>
      </c>
      <c r="AM229" s="236">
        <v>0</v>
      </c>
      <c r="AN229" s="236">
        <v>0</v>
      </c>
      <c r="AO229" s="236">
        <v>0</v>
      </c>
      <c r="AP229" s="236">
        <v>0</v>
      </c>
      <c r="AQ229" s="236">
        <v>0</v>
      </c>
      <c r="AR229" s="236">
        <v>0</v>
      </c>
      <c r="AS229" s="236">
        <v>0</v>
      </c>
      <c r="AT229" s="236">
        <v>0</v>
      </c>
      <c r="AU229" s="236">
        <v>0</v>
      </c>
      <c r="AV229" s="236">
        <v>0</v>
      </c>
      <c r="AW229" s="236">
        <v>0</v>
      </c>
      <c r="AX229" s="236">
        <v>0</v>
      </c>
      <c r="AY229" s="236">
        <v>0</v>
      </c>
      <c r="AZ229" s="236">
        <v>0</v>
      </c>
      <c r="BA229" s="236">
        <v>0</v>
      </c>
      <c r="BB229" s="236">
        <v>0</v>
      </c>
      <c r="BC229" s="236">
        <v>0</v>
      </c>
      <c r="BD229" s="236">
        <v>0</v>
      </c>
      <c r="BE229" s="236">
        <v>0</v>
      </c>
      <c r="BF229" s="236">
        <v>0</v>
      </c>
      <c r="BG229" s="236">
        <v>0</v>
      </c>
      <c r="BH229" s="236">
        <v>0</v>
      </c>
      <c r="BI229" s="236">
        <v>0</v>
      </c>
      <c r="BJ229" s="236">
        <v>0</v>
      </c>
      <c r="BK229" s="236">
        <v>0</v>
      </c>
      <c r="BL229" s="236">
        <v>0</v>
      </c>
      <c r="BM229" s="236">
        <v>0</v>
      </c>
      <c r="BN229" s="236">
        <v>0</v>
      </c>
      <c r="BO229" s="236">
        <v>0</v>
      </c>
      <c r="BP229" s="236">
        <v>0</v>
      </c>
      <c r="BQ229" s="236">
        <v>0</v>
      </c>
      <c r="BR229" s="236">
        <v>0</v>
      </c>
      <c r="BS229" s="236">
        <v>0</v>
      </c>
      <c r="BT229" s="236">
        <v>0</v>
      </c>
      <c r="BU229" s="236">
        <v>0</v>
      </c>
      <c r="BV229" s="236">
        <v>0</v>
      </c>
      <c r="BW229" s="236">
        <v>0</v>
      </c>
      <c r="BX229" s="236">
        <v>0</v>
      </c>
      <c r="BY229" s="236">
        <v>0</v>
      </c>
      <c r="BZ229" s="236">
        <v>0</v>
      </c>
      <c r="CA229" s="236">
        <v>0</v>
      </c>
      <c r="CB229" s="236">
        <v>0</v>
      </c>
      <c r="CC229" s="236">
        <v>0</v>
      </c>
      <c r="CD229" s="236">
        <v>0</v>
      </c>
      <c r="CE229" s="236">
        <v>0</v>
      </c>
      <c r="CF229" s="236">
        <v>0</v>
      </c>
      <c r="CG229" s="236">
        <v>0</v>
      </c>
      <c r="CH229" s="236">
        <v>0</v>
      </c>
      <c r="CI229" s="236">
        <v>0</v>
      </c>
      <c r="CJ229" s="236">
        <v>0</v>
      </c>
      <c r="CK229" s="236">
        <v>0</v>
      </c>
      <c r="CL229" s="236">
        <v>0</v>
      </c>
      <c r="CM229" s="236">
        <v>0</v>
      </c>
      <c r="CN229" s="236">
        <v>0</v>
      </c>
      <c r="CO229" s="236">
        <v>0</v>
      </c>
      <c r="CP229" s="236">
        <v>0</v>
      </c>
      <c r="CQ229" s="236">
        <v>0</v>
      </c>
      <c r="CR229" s="236">
        <v>0</v>
      </c>
      <c r="CS229" s="236">
        <v>0</v>
      </c>
      <c r="CT229" s="236">
        <v>0</v>
      </c>
      <c r="CU229" s="236">
        <v>0</v>
      </c>
      <c r="CV229" s="236">
        <v>0</v>
      </c>
      <c r="CW229" s="236">
        <v>0</v>
      </c>
      <c r="CX229" s="236">
        <v>0</v>
      </c>
      <c r="CY229" s="236">
        <v>0</v>
      </c>
      <c r="CZ229" s="236">
        <v>0</v>
      </c>
      <c r="DA229" s="236">
        <v>0</v>
      </c>
    </row>
    <row r="230" spans="1:105">
      <c r="A230" s="242" t="s">
        <v>1826</v>
      </c>
      <c r="B230" s="236">
        <v>0</v>
      </c>
      <c r="C230" s="236">
        <v>1</v>
      </c>
      <c r="D230" s="236">
        <v>2</v>
      </c>
      <c r="E230" s="236">
        <v>3</v>
      </c>
      <c r="F230" s="236">
        <v>4</v>
      </c>
      <c r="G230" s="236">
        <v>5</v>
      </c>
      <c r="H230" s="236">
        <v>6</v>
      </c>
      <c r="I230" s="236">
        <v>7</v>
      </c>
      <c r="J230" s="236">
        <v>8</v>
      </c>
      <c r="K230" s="236">
        <v>9</v>
      </c>
      <c r="L230" s="236">
        <v>10</v>
      </c>
      <c r="M230" s="236">
        <v>11</v>
      </c>
      <c r="N230" s="236">
        <v>66</v>
      </c>
      <c r="O230" s="236">
        <v>0</v>
      </c>
      <c r="P230" s="236">
        <v>1</v>
      </c>
      <c r="Q230" s="236">
        <v>2</v>
      </c>
      <c r="R230" s="236">
        <v>3</v>
      </c>
      <c r="S230" s="236">
        <v>4</v>
      </c>
      <c r="T230" s="236">
        <v>5</v>
      </c>
      <c r="U230" s="236">
        <v>6</v>
      </c>
      <c r="V230" s="236">
        <v>7</v>
      </c>
      <c r="W230" s="236">
        <v>8</v>
      </c>
      <c r="X230" s="236">
        <v>9</v>
      </c>
      <c r="Y230" s="236">
        <v>10</v>
      </c>
      <c r="Z230" s="236">
        <v>11</v>
      </c>
      <c r="AA230" s="236">
        <v>66</v>
      </c>
      <c r="AB230" s="236">
        <v>0</v>
      </c>
      <c r="AC230" s="236">
        <v>1</v>
      </c>
      <c r="AD230" s="236">
        <v>2</v>
      </c>
      <c r="AE230" s="236">
        <v>3</v>
      </c>
      <c r="AF230" s="236">
        <v>4</v>
      </c>
      <c r="AG230" s="236">
        <v>5</v>
      </c>
      <c r="AH230" s="236">
        <v>6</v>
      </c>
      <c r="AI230" s="236">
        <v>7</v>
      </c>
      <c r="AJ230" s="236">
        <v>8</v>
      </c>
      <c r="AK230" s="236">
        <v>9</v>
      </c>
      <c r="AL230" s="236">
        <v>10</v>
      </c>
      <c r="AM230" s="236">
        <v>11</v>
      </c>
      <c r="AN230" s="236">
        <v>66</v>
      </c>
      <c r="AO230" s="236">
        <v>0</v>
      </c>
      <c r="AP230" s="236">
        <v>1</v>
      </c>
      <c r="AQ230" s="236">
        <v>2</v>
      </c>
      <c r="AR230" s="236">
        <v>3</v>
      </c>
      <c r="AS230" s="236">
        <v>4</v>
      </c>
      <c r="AT230" s="236">
        <v>5</v>
      </c>
      <c r="AU230" s="236">
        <v>6</v>
      </c>
      <c r="AV230" s="236">
        <v>7</v>
      </c>
      <c r="AW230" s="236">
        <v>8</v>
      </c>
      <c r="AX230" s="236">
        <v>9</v>
      </c>
      <c r="AY230" s="236">
        <v>10</v>
      </c>
      <c r="AZ230" s="236">
        <v>11</v>
      </c>
      <c r="BA230" s="236">
        <v>66</v>
      </c>
      <c r="BB230" s="236">
        <v>0</v>
      </c>
      <c r="BC230" s="236">
        <v>1</v>
      </c>
      <c r="BD230" s="236">
        <v>2</v>
      </c>
      <c r="BE230" s="236">
        <v>3</v>
      </c>
      <c r="BF230" s="236">
        <v>4</v>
      </c>
      <c r="BG230" s="236">
        <v>5</v>
      </c>
      <c r="BH230" s="236">
        <v>6</v>
      </c>
      <c r="BI230" s="236">
        <v>7</v>
      </c>
      <c r="BJ230" s="236">
        <v>8</v>
      </c>
      <c r="BK230" s="236">
        <v>9</v>
      </c>
      <c r="BL230" s="236">
        <v>10</v>
      </c>
      <c r="BM230" s="236">
        <v>11</v>
      </c>
      <c r="BN230" s="236">
        <v>66</v>
      </c>
      <c r="BO230" s="236">
        <v>0</v>
      </c>
      <c r="BP230" s="236">
        <v>1</v>
      </c>
      <c r="BQ230" s="236">
        <v>2</v>
      </c>
      <c r="BR230" s="236">
        <v>3</v>
      </c>
      <c r="BS230" s="236">
        <v>4</v>
      </c>
      <c r="BT230" s="236">
        <v>5</v>
      </c>
      <c r="BU230" s="236">
        <v>6</v>
      </c>
      <c r="BV230" s="236">
        <v>7</v>
      </c>
      <c r="BW230" s="236">
        <v>8</v>
      </c>
      <c r="BX230" s="236">
        <v>9</v>
      </c>
      <c r="BY230" s="236">
        <v>10</v>
      </c>
      <c r="BZ230" s="236">
        <v>11</v>
      </c>
      <c r="CA230" s="236">
        <v>66</v>
      </c>
      <c r="CB230" s="236">
        <v>0</v>
      </c>
      <c r="CC230" s="236">
        <v>1</v>
      </c>
      <c r="CD230" s="236">
        <v>2</v>
      </c>
      <c r="CE230" s="236">
        <v>3</v>
      </c>
      <c r="CF230" s="236">
        <v>4</v>
      </c>
      <c r="CG230" s="236">
        <v>5</v>
      </c>
      <c r="CH230" s="236">
        <v>6</v>
      </c>
      <c r="CI230" s="236">
        <v>7</v>
      </c>
      <c r="CJ230" s="236">
        <v>8</v>
      </c>
      <c r="CK230" s="236">
        <v>9</v>
      </c>
      <c r="CL230" s="236">
        <v>10</v>
      </c>
      <c r="CM230" s="236">
        <v>11</v>
      </c>
      <c r="CN230" s="236">
        <v>66</v>
      </c>
      <c r="CO230" s="236">
        <v>0</v>
      </c>
      <c r="CP230" s="236">
        <v>1</v>
      </c>
      <c r="CQ230" s="236">
        <v>2</v>
      </c>
      <c r="CR230" s="236">
        <v>3</v>
      </c>
      <c r="CS230" s="236">
        <v>4</v>
      </c>
      <c r="CT230" s="236">
        <v>5</v>
      </c>
      <c r="CU230" s="236">
        <v>6</v>
      </c>
      <c r="CV230" s="236">
        <v>7</v>
      </c>
      <c r="CW230" s="236">
        <v>8</v>
      </c>
      <c r="CX230" s="236">
        <v>9</v>
      </c>
      <c r="CY230" s="236">
        <v>10</v>
      </c>
      <c r="CZ230" s="236">
        <v>11</v>
      </c>
      <c r="DA230" s="236">
        <v>66</v>
      </c>
    </row>
    <row r="231" spans="1:105">
      <c r="A231" s="242" t="s">
        <v>1827</v>
      </c>
      <c r="B231" s="236">
        <v>0</v>
      </c>
      <c r="C231" s="236">
        <v>0</v>
      </c>
      <c r="D231" s="236">
        <v>0</v>
      </c>
      <c r="E231" s="236">
        <v>0</v>
      </c>
      <c r="F231" s="236">
        <v>0</v>
      </c>
      <c r="G231" s="236">
        <v>0</v>
      </c>
      <c r="H231" s="236">
        <v>0</v>
      </c>
      <c r="I231" s="236">
        <v>0</v>
      </c>
      <c r="J231" s="236">
        <v>0</v>
      </c>
      <c r="K231" s="236">
        <v>0</v>
      </c>
      <c r="L231" s="236">
        <v>0</v>
      </c>
      <c r="M231" s="236">
        <v>0</v>
      </c>
      <c r="N231" s="236">
        <v>0</v>
      </c>
      <c r="O231" s="236">
        <v>0</v>
      </c>
      <c r="P231" s="236">
        <v>0</v>
      </c>
      <c r="Q231" s="236">
        <v>0</v>
      </c>
      <c r="R231" s="236">
        <v>0</v>
      </c>
      <c r="S231" s="236">
        <v>0</v>
      </c>
      <c r="T231" s="236">
        <v>0</v>
      </c>
      <c r="U231" s="236">
        <v>0</v>
      </c>
      <c r="V231" s="236">
        <v>0</v>
      </c>
      <c r="W231" s="236">
        <v>0</v>
      </c>
      <c r="X231" s="236">
        <v>0</v>
      </c>
      <c r="Y231" s="236">
        <v>0</v>
      </c>
      <c r="Z231" s="236">
        <v>0</v>
      </c>
      <c r="AA231" s="236">
        <v>0</v>
      </c>
      <c r="AB231" s="236">
        <v>0</v>
      </c>
      <c r="AC231" s="236">
        <v>0</v>
      </c>
      <c r="AD231" s="236">
        <v>0</v>
      </c>
      <c r="AE231" s="236">
        <v>0</v>
      </c>
      <c r="AF231" s="236">
        <v>0</v>
      </c>
      <c r="AG231" s="236">
        <v>0</v>
      </c>
      <c r="AH231" s="236">
        <v>0</v>
      </c>
      <c r="AI231" s="236">
        <v>0</v>
      </c>
      <c r="AJ231" s="236">
        <v>0</v>
      </c>
      <c r="AK231" s="236">
        <v>0</v>
      </c>
      <c r="AL231" s="236">
        <v>0</v>
      </c>
      <c r="AM231" s="236">
        <v>0</v>
      </c>
      <c r="AN231" s="236">
        <v>0</v>
      </c>
      <c r="AO231" s="236">
        <v>0</v>
      </c>
      <c r="AP231" s="236">
        <v>1213525.4839925901</v>
      </c>
      <c r="AQ231" s="236">
        <v>2427050.9679851802</v>
      </c>
      <c r="AR231" s="236">
        <v>3640576.4519777698</v>
      </c>
      <c r="AS231" s="236">
        <v>4971484.5404976904</v>
      </c>
      <c r="AT231" s="236">
        <v>6302392.6290176203</v>
      </c>
      <c r="AU231" s="236">
        <v>7633300.7175375503</v>
      </c>
      <c r="AV231" s="236">
        <v>9371149.9217856396</v>
      </c>
      <c r="AW231" s="236">
        <v>11108999.126033699</v>
      </c>
      <c r="AX231" s="236">
        <v>12846848.3302818</v>
      </c>
      <c r="AY231" s="236">
        <v>13990465.643673699</v>
      </c>
      <c r="AZ231" s="236">
        <v>15134082.957065601</v>
      </c>
      <c r="BA231" s="236">
        <v>88639876.769848898</v>
      </c>
      <c r="BB231" s="236">
        <v>0</v>
      </c>
      <c r="BC231" s="236">
        <v>992515.87917396601</v>
      </c>
      <c r="BD231" s="236">
        <v>1985031.7583479299</v>
      </c>
      <c r="BE231" s="236">
        <v>2977547.6375218998</v>
      </c>
      <c r="BF231" s="236">
        <v>4549640.5655855304</v>
      </c>
      <c r="BG231" s="236">
        <v>6121733.4936491698</v>
      </c>
      <c r="BH231" s="236">
        <v>7693826.4217128102</v>
      </c>
      <c r="BI231" s="236">
        <v>9804381.3603626899</v>
      </c>
      <c r="BJ231" s="236">
        <v>11914936.299012501</v>
      </c>
      <c r="BK231" s="236">
        <v>14025491.237662399</v>
      </c>
      <c r="BL231" s="236">
        <v>15336303.8678963</v>
      </c>
      <c r="BM231" s="236">
        <v>16647116.4981301</v>
      </c>
      <c r="BN231" s="236">
        <v>92048525.019055501</v>
      </c>
      <c r="BO231" s="236">
        <v>0</v>
      </c>
      <c r="BP231" s="236">
        <v>734044.95098037005</v>
      </c>
      <c r="BQ231" s="236">
        <v>1468089.9019607401</v>
      </c>
      <c r="BR231" s="236">
        <v>2202134.8529411098</v>
      </c>
      <c r="BS231" s="236">
        <v>3438546.24141557</v>
      </c>
      <c r="BT231" s="236">
        <v>4674957.6298900396</v>
      </c>
      <c r="BU231" s="236">
        <v>5911369.0183645003</v>
      </c>
      <c r="BV231" s="236">
        <v>7578255.1650384199</v>
      </c>
      <c r="BW231" s="236">
        <v>9245141.3117123395</v>
      </c>
      <c r="BX231" s="236">
        <v>10912027.4583862</v>
      </c>
      <c r="BY231" s="236">
        <v>11918404.6297781</v>
      </c>
      <c r="BZ231" s="236">
        <v>12924781.801170001</v>
      </c>
      <c r="CA231" s="236">
        <v>71007752.961637601</v>
      </c>
      <c r="CB231" s="236">
        <v>0</v>
      </c>
      <c r="CC231" s="236">
        <v>563915.35027351195</v>
      </c>
      <c r="CD231" s="236">
        <v>1127830.70054702</v>
      </c>
      <c r="CE231" s="236">
        <v>1691746.0508205299</v>
      </c>
      <c r="CF231" s="236">
        <v>2642087.2237698198</v>
      </c>
      <c r="CG231" s="236">
        <v>3592428.3967191102</v>
      </c>
      <c r="CH231" s="236">
        <v>4542769.5696684001</v>
      </c>
      <c r="CI231" s="236">
        <v>5804228.1040320201</v>
      </c>
      <c r="CJ231" s="236">
        <v>7065686.6383956401</v>
      </c>
      <c r="CK231" s="236">
        <v>8327145.1727592498</v>
      </c>
      <c r="CL231" s="236">
        <v>9055114.8187384494</v>
      </c>
      <c r="CM231" s="236">
        <v>9783084.4647176508</v>
      </c>
      <c r="CN231" s="236">
        <v>54196036.490441397</v>
      </c>
      <c r="CO231" s="236">
        <v>0</v>
      </c>
      <c r="CP231" s="236">
        <v>304249.98386785103</v>
      </c>
      <c r="CQ231" s="236">
        <v>608499.96773570206</v>
      </c>
      <c r="CR231" s="236">
        <v>912749.95160355396</v>
      </c>
      <c r="CS231" s="236">
        <v>1463437.09669033</v>
      </c>
      <c r="CT231" s="236">
        <v>2014124.2417771099</v>
      </c>
      <c r="CU231" s="236">
        <v>2564811.3868638901</v>
      </c>
      <c r="CV231" s="236">
        <v>3324464.34222301</v>
      </c>
      <c r="CW231" s="236">
        <v>4084117.2975821402</v>
      </c>
      <c r="CX231" s="236">
        <v>4843770.2529412601</v>
      </c>
      <c r="CY231" s="236">
        <v>5275322.6946897004</v>
      </c>
      <c r="CZ231" s="236">
        <v>5706875.1364381397</v>
      </c>
      <c r="DA231" s="236">
        <v>31102422.352412701</v>
      </c>
    </row>
    <row r="233" spans="1:105">
      <c r="A233" s="242" t="s">
        <v>1708</v>
      </c>
      <c r="B233" s="236">
        <v>1</v>
      </c>
      <c r="C233" s="236">
        <v>1</v>
      </c>
      <c r="D233" s="236">
        <v>1</v>
      </c>
      <c r="E233" s="236">
        <v>0</v>
      </c>
      <c r="F233" s="236">
        <v>0</v>
      </c>
      <c r="G233" s="236">
        <v>0</v>
      </c>
      <c r="H233" s="236">
        <v>0</v>
      </c>
      <c r="I233" s="236">
        <v>0</v>
      </c>
      <c r="J233" s="236">
        <v>0</v>
      </c>
      <c r="K233" s="236">
        <v>0</v>
      </c>
      <c r="L233" s="236">
        <v>0</v>
      </c>
      <c r="M233" s="236">
        <v>0</v>
      </c>
      <c r="N233" s="236">
        <v>3</v>
      </c>
      <c r="O233" s="236">
        <v>1</v>
      </c>
      <c r="P233" s="236">
        <v>1</v>
      </c>
      <c r="Q233" s="236">
        <v>1</v>
      </c>
      <c r="R233" s="236">
        <v>0</v>
      </c>
      <c r="S233" s="236">
        <v>0</v>
      </c>
      <c r="T233" s="236">
        <v>0</v>
      </c>
      <c r="U233" s="236">
        <v>0</v>
      </c>
      <c r="V233" s="236">
        <v>0</v>
      </c>
      <c r="W233" s="236">
        <v>0</v>
      </c>
      <c r="X233" s="236">
        <v>0</v>
      </c>
      <c r="Y233" s="236">
        <v>0</v>
      </c>
      <c r="Z233" s="236">
        <v>0</v>
      </c>
      <c r="AA233" s="236">
        <v>3</v>
      </c>
      <c r="AB233" s="236">
        <v>1</v>
      </c>
      <c r="AC233" s="236">
        <v>1</v>
      </c>
      <c r="AD233" s="236">
        <v>1</v>
      </c>
      <c r="AE233" s="236">
        <v>0</v>
      </c>
      <c r="AF233" s="236">
        <v>0</v>
      </c>
      <c r="AG233" s="236">
        <v>0</v>
      </c>
      <c r="AH233" s="236">
        <v>0</v>
      </c>
      <c r="AI233" s="236">
        <v>0</v>
      </c>
      <c r="AJ233" s="236">
        <v>0</v>
      </c>
      <c r="AK233" s="236">
        <v>0</v>
      </c>
      <c r="AL233" s="236">
        <v>0</v>
      </c>
      <c r="AM233" s="236">
        <v>0</v>
      </c>
      <c r="AN233" s="236">
        <v>3</v>
      </c>
      <c r="AO233" s="236">
        <v>1</v>
      </c>
      <c r="AP233" s="236">
        <v>1</v>
      </c>
      <c r="AQ233" s="236">
        <v>1</v>
      </c>
      <c r="AR233" s="236">
        <v>0</v>
      </c>
      <c r="AS233" s="236">
        <v>0</v>
      </c>
      <c r="AT233" s="236">
        <v>0</v>
      </c>
      <c r="AU233" s="236">
        <v>0</v>
      </c>
      <c r="AV233" s="236">
        <v>0</v>
      </c>
      <c r="AW233" s="236">
        <v>0</v>
      </c>
      <c r="AX233" s="236">
        <v>0</v>
      </c>
      <c r="AY233" s="236">
        <v>0</v>
      </c>
      <c r="AZ233" s="236">
        <v>0</v>
      </c>
      <c r="BA233" s="236">
        <v>3</v>
      </c>
      <c r="BB233" s="236">
        <v>1</v>
      </c>
      <c r="BC233" s="236">
        <v>1</v>
      </c>
      <c r="BD233" s="236">
        <v>1</v>
      </c>
      <c r="BE233" s="236">
        <v>0</v>
      </c>
      <c r="BF233" s="236">
        <v>0</v>
      </c>
      <c r="BG233" s="236">
        <v>0</v>
      </c>
      <c r="BH233" s="236">
        <v>0</v>
      </c>
      <c r="BI233" s="236">
        <v>0</v>
      </c>
      <c r="BJ233" s="236">
        <v>0</v>
      </c>
      <c r="BK233" s="236">
        <v>0</v>
      </c>
      <c r="BL233" s="236">
        <v>0</v>
      </c>
      <c r="BM233" s="236">
        <v>0</v>
      </c>
      <c r="BN233" s="236">
        <v>3</v>
      </c>
      <c r="BO233" s="236">
        <v>1</v>
      </c>
      <c r="BP233" s="236">
        <v>1</v>
      </c>
      <c r="BQ233" s="236">
        <v>1</v>
      </c>
      <c r="BR233" s="236">
        <v>0</v>
      </c>
      <c r="BS233" s="236">
        <v>0</v>
      </c>
      <c r="BT233" s="236">
        <v>0</v>
      </c>
      <c r="BU233" s="236">
        <v>0</v>
      </c>
      <c r="BV233" s="236">
        <v>0</v>
      </c>
      <c r="BW233" s="236">
        <v>0</v>
      </c>
      <c r="BX233" s="236">
        <v>0</v>
      </c>
      <c r="BY233" s="236">
        <v>0</v>
      </c>
      <c r="BZ233" s="236">
        <v>0</v>
      </c>
      <c r="CA233" s="236">
        <v>3</v>
      </c>
      <c r="CB233" s="236">
        <v>1</v>
      </c>
      <c r="CC233" s="236">
        <v>1</v>
      </c>
      <c r="CD233" s="236">
        <v>1</v>
      </c>
      <c r="CE233" s="236">
        <v>0</v>
      </c>
      <c r="CF233" s="236">
        <v>0</v>
      </c>
      <c r="CG233" s="236">
        <v>0</v>
      </c>
      <c r="CH233" s="236">
        <v>0</v>
      </c>
      <c r="CI233" s="236">
        <v>0</v>
      </c>
      <c r="CJ233" s="236">
        <v>0</v>
      </c>
      <c r="CK233" s="236">
        <v>0</v>
      </c>
      <c r="CL233" s="236">
        <v>0</v>
      </c>
      <c r="CM233" s="236">
        <v>0</v>
      </c>
      <c r="CN233" s="236">
        <v>3</v>
      </c>
      <c r="CO233" s="236">
        <v>1</v>
      </c>
      <c r="CP233" s="236">
        <v>1</v>
      </c>
      <c r="CQ233" s="236">
        <v>1</v>
      </c>
      <c r="CR233" s="236">
        <v>0</v>
      </c>
      <c r="CS233" s="236">
        <v>0</v>
      </c>
      <c r="CT233" s="236">
        <v>0</v>
      </c>
      <c r="CU233" s="236">
        <v>0</v>
      </c>
      <c r="CV233" s="236">
        <v>0</v>
      </c>
      <c r="CW233" s="236">
        <v>0</v>
      </c>
      <c r="CX233" s="236">
        <v>0</v>
      </c>
      <c r="CY233" s="236">
        <v>0</v>
      </c>
      <c r="CZ233" s="236">
        <v>0</v>
      </c>
      <c r="DA233" s="236">
        <v>3</v>
      </c>
    </row>
    <row r="234" spans="1:105">
      <c r="A234" s="242" t="s">
        <v>1828</v>
      </c>
      <c r="B234" s="236">
        <v>3</v>
      </c>
      <c r="C234" s="236">
        <v>3</v>
      </c>
      <c r="D234" s="236">
        <v>3</v>
      </c>
      <c r="E234" s="236">
        <v>0</v>
      </c>
      <c r="F234" s="236">
        <v>0</v>
      </c>
      <c r="G234" s="236">
        <v>0</v>
      </c>
      <c r="H234" s="236">
        <v>0</v>
      </c>
      <c r="I234" s="236">
        <v>0</v>
      </c>
      <c r="J234" s="236">
        <v>0</v>
      </c>
      <c r="K234" s="236">
        <v>0</v>
      </c>
      <c r="L234" s="236">
        <v>0</v>
      </c>
      <c r="M234" s="236">
        <v>0</v>
      </c>
      <c r="N234" s="236">
        <v>9</v>
      </c>
      <c r="O234" s="236">
        <v>3</v>
      </c>
      <c r="P234" s="236">
        <v>3</v>
      </c>
      <c r="Q234" s="236">
        <v>3</v>
      </c>
      <c r="R234" s="236">
        <v>0</v>
      </c>
      <c r="S234" s="236">
        <v>0</v>
      </c>
      <c r="T234" s="236">
        <v>0</v>
      </c>
      <c r="U234" s="236">
        <v>0</v>
      </c>
      <c r="V234" s="236">
        <v>0</v>
      </c>
      <c r="W234" s="236">
        <v>0</v>
      </c>
      <c r="X234" s="236">
        <v>0</v>
      </c>
      <c r="Y234" s="236">
        <v>0</v>
      </c>
      <c r="Z234" s="236">
        <v>0</v>
      </c>
      <c r="AA234" s="236">
        <v>9</v>
      </c>
      <c r="AB234" s="236">
        <v>3</v>
      </c>
      <c r="AC234" s="236">
        <v>3</v>
      </c>
      <c r="AD234" s="236">
        <v>3</v>
      </c>
      <c r="AE234" s="236">
        <v>0</v>
      </c>
      <c r="AF234" s="236">
        <v>0</v>
      </c>
      <c r="AG234" s="236">
        <v>0</v>
      </c>
      <c r="AH234" s="236">
        <v>0</v>
      </c>
      <c r="AI234" s="236">
        <v>0</v>
      </c>
      <c r="AJ234" s="236">
        <v>0</v>
      </c>
      <c r="AK234" s="236">
        <v>0</v>
      </c>
      <c r="AL234" s="236">
        <v>0</v>
      </c>
      <c r="AM234" s="236">
        <v>0</v>
      </c>
      <c r="AN234" s="236">
        <v>9</v>
      </c>
      <c r="AO234" s="236">
        <v>3</v>
      </c>
      <c r="AP234" s="236">
        <v>3</v>
      </c>
      <c r="AQ234" s="236">
        <v>3</v>
      </c>
      <c r="AR234" s="236">
        <v>0</v>
      </c>
      <c r="AS234" s="236">
        <v>0</v>
      </c>
      <c r="AT234" s="236">
        <v>0</v>
      </c>
      <c r="AU234" s="236">
        <v>0</v>
      </c>
      <c r="AV234" s="236">
        <v>0</v>
      </c>
      <c r="AW234" s="236">
        <v>0</v>
      </c>
      <c r="AX234" s="236">
        <v>0</v>
      </c>
      <c r="AY234" s="236">
        <v>0</v>
      </c>
      <c r="AZ234" s="236">
        <v>0</v>
      </c>
      <c r="BA234" s="236">
        <v>9</v>
      </c>
      <c r="BB234" s="236">
        <v>3</v>
      </c>
      <c r="BC234" s="236">
        <v>3</v>
      </c>
      <c r="BD234" s="236">
        <v>3</v>
      </c>
      <c r="BE234" s="236">
        <v>0</v>
      </c>
      <c r="BF234" s="236">
        <v>0</v>
      </c>
      <c r="BG234" s="236">
        <v>0</v>
      </c>
      <c r="BH234" s="236">
        <v>0</v>
      </c>
      <c r="BI234" s="236">
        <v>0</v>
      </c>
      <c r="BJ234" s="236">
        <v>0</v>
      </c>
      <c r="BK234" s="236">
        <v>0</v>
      </c>
      <c r="BL234" s="236">
        <v>0</v>
      </c>
      <c r="BM234" s="236">
        <v>0</v>
      </c>
      <c r="BN234" s="236">
        <v>9</v>
      </c>
      <c r="BO234" s="236">
        <v>3</v>
      </c>
      <c r="BP234" s="236">
        <v>3</v>
      </c>
      <c r="BQ234" s="236">
        <v>3</v>
      </c>
      <c r="BR234" s="236">
        <v>0</v>
      </c>
      <c r="BS234" s="236">
        <v>0</v>
      </c>
      <c r="BT234" s="236">
        <v>0</v>
      </c>
      <c r="BU234" s="236">
        <v>0</v>
      </c>
      <c r="BV234" s="236">
        <v>0</v>
      </c>
      <c r="BW234" s="236">
        <v>0</v>
      </c>
      <c r="BX234" s="236">
        <v>0</v>
      </c>
      <c r="BY234" s="236">
        <v>0</v>
      </c>
      <c r="BZ234" s="236">
        <v>0</v>
      </c>
      <c r="CA234" s="236">
        <v>9</v>
      </c>
      <c r="CB234" s="236">
        <v>3</v>
      </c>
      <c r="CC234" s="236">
        <v>3</v>
      </c>
      <c r="CD234" s="236">
        <v>3</v>
      </c>
      <c r="CE234" s="236">
        <v>0</v>
      </c>
      <c r="CF234" s="236">
        <v>0</v>
      </c>
      <c r="CG234" s="236">
        <v>0</v>
      </c>
      <c r="CH234" s="236">
        <v>0</v>
      </c>
      <c r="CI234" s="236">
        <v>0</v>
      </c>
      <c r="CJ234" s="236">
        <v>0</v>
      </c>
      <c r="CK234" s="236">
        <v>0</v>
      </c>
      <c r="CL234" s="236">
        <v>0</v>
      </c>
      <c r="CM234" s="236">
        <v>0</v>
      </c>
      <c r="CN234" s="236">
        <v>9</v>
      </c>
      <c r="CO234" s="236">
        <v>3</v>
      </c>
      <c r="CP234" s="236">
        <v>3</v>
      </c>
      <c r="CQ234" s="236">
        <v>3</v>
      </c>
      <c r="CR234" s="236">
        <v>0</v>
      </c>
      <c r="CS234" s="236">
        <v>0</v>
      </c>
      <c r="CT234" s="236">
        <v>0</v>
      </c>
      <c r="CU234" s="236">
        <v>0</v>
      </c>
      <c r="CV234" s="236">
        <v>0</v>
      </c>
      <c r="CW234" s="236">
        <v>0</v>
      </c>
      <c r="CX234" s="236">
        <v>0</v>
      </c>
      <c r="CY234" s="236">
        <v>0</v>
      </c>
      <c r="CZ234" s="236">
        <v>0</v>
      </c>
      <c r="DA234" s="236">
        <v>9</v>
      </c>
    </row>
    <row r="235" spans="1:105">
      <c r="A235" s="242" t="s">
        <v>1829</v>
      </c>
      <c r="B235" s="236">
        <v>0</v>
      </c>
      <c r="C235" s="236">
        <v>0</v>
      </c>
      <c r="D235" s="236">
        <v>0</v>
      </c>
      <c r="E235" s="236">
        <v>1</v>
      </c>
      <c r="F235" s="236">
        <v>1</v>
      </c>
      <c r="G235" s="236">
        <v>1</v>
      </c>
      <c r="H235" s="236">
        <v>0</v>
      </c>
      <c r="I235" s="236">
        <v>0</v>
      </c>
      <c r="J235" s="236">
        <v>0</v>
      </c>
      <c r="K235" s="236">
        <v>0</v>
      </c>
      <c r="L235" s="236">
        <v>0</v>
      </c>
      <c r="M235" s="236">
        <v>0</v>
      </c>
      <c r="N235" s="236">
        <v>3</v>
      </c>
      <c r="O235" s="236">
        <v>0</v>
      </c>
      <c r="P235" s="236">
        <v>0</v>
      </c>
      <c r="Q235" s="236">
        <v>0</v>
      </c>
      <c r="R235" s="236">
        <v>1</v>
      </c>
      <c r="S235" s="236">
        <v>1</v>
      </c>
      <c r="T235" s="236">
        <v>1</v>
      </c>
      <c r="U235" s="236">
        <v>0</v>
      </c>
      <c r="V235" s="236">
        <v>0</v>
      </c>
      <c r="W235" s="236">
        <v>0</v>
      </c>
      <c r="X235" s="236">
        <v>0</v>
      </c>
      <c r="Y235" s="236">
        <v>0</v>
      </c>
      <c r="Z235" s="236">
        <v>0</v>
      </c>
      <c r="AA235" s="236">
        <v>3</v>
      </c>
      <c r="AB235" s="236">
        <v>0</v>
      </c>
      <c r="AC235" s="236">
        <v>0</v>
      </c>
      <c r="AD235" s="236">
        <v>0</v>
      </c>
      <c r="AE235" s="236">
        <v>1</v>
      </c>
      <c r="AF235" s="236">
        <v>1</v>
      </c>
      <c r="AG235" s="236">
        <v>1</v>
      </c>
      <c r="AH235" s="236">
        <v>0</v>
      </c>
      <c r="AI235" s="236">
        <v>0</v>
      </c>
      <c r="AJ235" s="236">
        <v>0</v>
      </c>
      <c r="AK235" s="236">
        <v>0</v>
      </c>
      <c r="AL235" s="236">
        <v>0</v>
      </c>
      <c r="AM235" s="236">
        <v>0</v>
      </c>
      <c r="AN235" s="236">
        <v>3</v>
      </c>
      <c r="AO235" s="236">
        <v>0</v>
      </c>
      <c r="AP235" s="236">
        <v>0</v>
      </c>
      <c r="AQ235" s="236">
        <v>0</v>
      </c>
      <c r="AR235" s="236">
        <v>1</v>
      </c>
      <c r="AS235" s="236">
        <v>1</v>
      </c>
      <c r="AT235" s="236">
        <v>1</v>
      </c>
      <c r="AU235" s="236">
        <v>0</v>
      </c>
      <c r="AV235" s="236">
        <v>0</v>
      </c>
      <c r="AW235" s="236">
        <v>0</v>
      </c>
      <c r="AX235" s="236">
        <v>0</v>
      </c>
      <c r="AY235" s="236">
        <v>0</v>
      </c>
      <c r="AZ235" s="236">
        <v>0</v>
      </c>
      <c r="BA235" s="236">
        <v>3</v>
      </c>
      <c r="BB235" s="236">
        <v>0</v>
      </c>
      <c r="BC235" s="236">
        <v>0</v>
      </c>
      <c r="BD235" s="236">
        <v>0</v>
      </c>
      <c r="BE235" s="236">
        <v>1</v>
      </c>
      <c r="BF235" s="236">
        <v>1</v>
      </c>
      <c r="BG235" s="236">
        <v>1</v>
      </c>
      <c r="BH235" s="236">
        <v>0</v>
      </c>
      <c r="BI235" s="236">
        <v>0</v>
      </c>
      <c r="BJ235" s="236">
        <v>0</v>
      </c>
      <c r="BK235" s="236">
        <v>0</v>
      </c>
      <c r="BL235" s="236">
        <v>0</v>
      </c>
      <c r="BM235" s="236">
        <v>0</v>
      </c>
      <c r="BN235" s="236">
        <v>3</v>
      </c>
      <c r="BO235" s="236">
        <v>0</v>
      </c>
      <c r="BP235" s="236">
        <v>0</v>
      </c>
      <c r="BQ235" s="236">
        <v>0</v>
      </c>
      <c r="BR235" s="236">
        <v>1</v>
      </c>
      <c r="BS235" s="236">
        <v>1</v>
      </c>
      <c r="BT235" s="236">
        <v>1</v>
      </c>
      <c r="BU235" s="236">
        <v>0</v>
      </c>
      <c r="BV235" s="236">
        <v>0</v>
      </c>
      <c r="BW235" s="236">
        <v>0</v>
      </c>
      <c r="BX235" s="236">
        <v>0</v>
      </c>
      <c r="BY235" s="236">
        <v>0</v>
      </c>
      <c r="BZ235" s="236">
        <v>0</v>
      </c>
      <c r="CA235" s="236">
        <v>3</v>
      </c>
      <c r="CB235" s="236">
        <v>0</v>
      </c>
      <c r="CC235" s="236">
        <v>0</v>
      </c>
      <c r="CD235" s="236">
        <v>0</v>
      </c>
      <c r="CE235" s="236">
        <v>1</v>
      </c>
      <c r="CF235" s="236">
        <v>1</v>
      </c>
      <c r="CG235" s="236">
        <v>1</v>
      </c>
      <c r="CH235" s="236">
        <v>0</v>
      </c>
      <c r="CI235" s="236">
        <v>0</v>
      </c>
      <c r="CJ235" s="236">
        <v>0</v>
      </c>
      <c r="CK235" s="236">
        <v>0</v>
      </c>
      <c r="CL235" s="236">
        <v>0</v>
      </c>
      <c r="CM235" s="236">
        <v>0</v>
      </c>
      <c r="CN235" s="236">
        <v>3</v>
      </c>
      <c r="CO235" s="236">
        <v>0</v>
      </c>
      <c r="CP235" s="236">
        <v>0</v>
      </c>
      <c r="CQ235" s="236">
        <v>0</v>
      </c>
      <c r="CR235" s="236">
        <v>1</v>
      </c>
      <c r="CS235" s="236">
        <v>1</v>
      </c>
      <c r="CT235" s="236">
        <v>1</v>
      </c>
      <c r="CU235" s="236">
        <v>0</v>
      </c>
      <c r="CV235" s="236">
        <v>0</v>
      </c>
      <c r="CW235" s="236">
        <v>0</v>
      </c>
      <c r="CX235" s="236">
        <v>0</v>
      </c>
      <c r="CY235" s="236">
        <v>0</v>
      </c>
      <c r="CZ235" s="236">
        <v>0</v>
      </c>
      <c r="DA235" s="236">
        <v>3</v>
      </c>
    </row>
    <row r="236" spans="1:105">
      <c r="A236" s="242" t="s">
        <v>1830</v>
      </c>
      <c r="B236" s="236">
        <v>0</v>
      </c>
      <c r="C236" s="236">
        <v>0</v>
      </c>
      <c r="D236" s="236">
        <v>0</v>
      </c>
      <c r="E236" s="236">
        <v>6</v>
      </c>
      <c r="F236" s="236">
        <v>6</v>
      </c>
      <c r="G236" s="236">
        <v>6</v>
      </c>
      <c r="H236" s="236">
        <v>0</v>
      </c>
      <c r="I236" s="236">
        <v>0</v>
      </c>
      <c r="J236" s="236">
        <v>0</v>
      </c>
      <c r="K236" s="236">
        <v>0</v>
      </c>
      <c r="L236" s="236">
        <v>0</v>
      </c>
      <c r="M236" s="236">
        <v>0</v>
      </c>
      <c r="N236" s="236">
        <v>18</v>
      </c>
      <c r="O236" s="236">
        <v>0</v>
      </c>
      <c r="P236" s="236">
        <v>0</v>
      </c>
      <c r="Q236" s="236">
        <v>0</v>
      </c>
      <c r="R236" s="236">
        <v>6</v>
      </c>
      <c r="S236" s="236">
        <v>6</v>
      </c>
      <c r="T236" s="236">
        <v>6</v>
      </c>
      <c r="U236" s="236">
        <v>0</v>
      </c>
      <c r="V236" s="236">
        <v>0</v>
      </c>
      <c r="W236" s="236">
        <v>0</v>
      </c>
      <c r="X236" s="236">
        <v>0</v>
      </c>
      <c r="Y236" s="236">
        <v>0</v>
      </c>
      <c r="Z236" s="236">
        <v>0</v>
      </c>
      <c r="AA236" s="236">
        <v>18</v>
      </c>
      <c r="AB236" s="236">
        <v>0</v>
      </c>
      <c r="AC236" s="236">
        <v>0</v>
      </c>
      <c r="AD236" s="236">
        <v>0</v>
      </c>
      <c r="AE236" s="236">
        <v>6</v>
      </c>
      <c r="AF236" s="236">
        <v>6</v>
      </c>
      <c r="AG236" s="236">
        <v>6</v>
      </c>
      <c r="AH236" s="236">
        <v>0</v>
      </c>
      <c r="AI236" s="236">
        <v>0</v>
      </c>
      <c r="AJ236" s="236">
        <v>0</v>
      </c>
      <c r="AK236" s="236">
        <v>0</v>
      </c>
      <c r="AL236" s="236">
        <v>0</v>
      </c>
      <c r="AM236" s="236">
        <v>0</v>
      </c>
      <c r="AN236" s="236">
        <v>18</v>
      </c>
      <c r="AO236" s="236">
        <v>0</v>
      </c>
      <c r="AP236" s="236">
        <v>0</v>
      </c>
      <c r="AQ236" s="236">
        <v>0</v>
      </c>
      <c r="AR236" s="236">
        <v>6</v>
      </c>
      <c r="AS236" s="236">
        <v>6</v>
      </c>
      <c r="AT236" s="236">
        <v>6</v>
      </c>
      <c r="AU236" s="236">
        <v>0</v>
      </c>
      <c r="AV236" s="236">
        <v>0</v>
      </c>
      <c r="AW236" s="236">
        <v>0</v>
      </c>
      <c r="AX236" s="236">
        <v>0</v>
      </c>
      <c r="AY236" s="236">
        <v>0</v>
      </c>
      <c r="AZ236" s="236">
        <v>0</v>
      </c>
      <c r="BA236" s="236">
        <v>18</v>
      </c>
      <c r="BB236" s="236">
        <v>0</v>
      </c>
      <c r="BC236" s="236">
        <v>0</v>
      </c>
      <c r="BD236" s="236">
        <v>0</v>
      </c>
      <c r="BE236" s="236">
        <v>6</v>
      </c>
      <c r="BF236" s="236">
        <v>6</v>
      </c>
      <c r="BG236" s="236">
        <v>6</v>
      </c>
      <c r="BH236" s="236">
        <v>0</v>
      </c>
      <c r="BI236" s="236">
        <v>0</v>
      </c>
      <c r="BJ236" s="236">
        <v>0</v>
      </c>
      <c r="BK236" s="236">
        <v>0</v>
      </c>
      <c r="BL236" s="236">
        <v>0</v>
      </c>
      <c r="BM236" s="236">
        <v>0</v>
      </c>
      <c r="BN236" s="236">
        <v>18</v>
      </c>
      <c r="BO236" s="236">
        <v>0</v>
      </c>
      <c r="BP236" s="236">
        <v>0</v>
      </c>
      <c r="BQ236" s="236">
        <v>0</v>
      </c>
      <c r="BR236" s="236">
        <v>6</v>
      </c>
      <c r="BS236" s="236">
        <v>6</v>
      </c>
      <c r="BT236" s="236">
        <v>6</v>
      </c>
      <c r="BU236" s="236">
        <v>0</v>
      </c>
      <c r="BV236" s="236">
        <v>0</v>
      </c>
      <c r="BW236" s="236">
        <v>0</v>
      </c>
      <c r="BX236" s="236">
        <v>0</v>
      </c>
      <c r="BY236" s="236">
        <v>0</v>
      </c>
      <c r="BZ236" s="236">
        <v>0</v>
      </c>
      <c r="CA236" s="236">
        <v>18</v>
      </c>
      <c r="CB236" s="236">
        <v>0</v>
      </c>
      <c r="CC236" s="236">
        <v>0</v>
      </c>
      <c r="CD236" s="236">
        <v>0</v>
      </c>
      <c r="CE236" s="236">
        <v>6</v>
      </c>
      <c r="CF236" s="236">
        <v>6</v>
      </c>
      <c r="CG236" s="236">
        <v>6</v>
      </c>
      <c r="CH236" s="236">
        <v>0</v>
      </c>
      <c r="CI236" s="236">
        <v>0</v>
      </c>
      <c r="CJ236" s="236">
        <v>0</v>
      </c>
      <c r="CK236" s="236">
        <v>0</v>
      </c>
      <c r="CL236" s="236">
        <v>0</v>
      </c>
      <c r="CM236" s="236">
        <v>0</v>
      </c>
      <c r="CN236" s="236">
        <v>18</v>
      </c>
      <c r="CO236" s="236">
        <v>0</v>
      </c>
      <c r="CP236" s="236">
        <v>0</v>
      </c>
      <c r="CQ236" s="236">
        <v>0</v>
      </c>
      <c r="CR236" s="236">
        <v>6</v>
      </c>
      <c r="CS236" s="236">
        <v>6</v>
      </c>
      <c r="CT236" s="236">
        <v>6</v>
      </c>
      <c r="CU236" s="236">
        <v>0</v>
      </c>
      <c r="CV236" s="236">
        <v>0</v>
      </c>
      <c r="CW236" s="236">
        <v>0</v>
      </c>
      <c r="CX236" s="236">
        <v>0</v>
      </c>
      <c r="CY236" s="236">
        <v>0</v>
      </c>
      <c r="CZ236" s="236">
        <v>0</v>
      </c>
      <c r="DA236" s="236">
        <v>18</v>
      </c>
    </row>
    <row r="237" spans="1:105">
      <c r="A237" s="242" t="s">
        <v>1829</v>
      </c>
      <c r="B237" s="236">
        <v>0</v>
      </c>
      <c r="C237" s="236">
        <v>0</v>
      </c>
      <c r="D237" s="236">
        <v>0</v>
      </c>
      <c r="E237" s="236">
        <v>0</v>
      </c>
      <c r="F237" s="236">
        <v>0</v>
      </c>
      <c r="G237" s="236">
        <v>0</v>
      </c>
      <c r="H237" s="236">
        <v>1</v>
      </c>
      <c r="I237" s="236">
        <v>1</v>
      </c>
      <c r="J237" s="236">
        <v>1</v>
      </c>
      <c r="K237" s="236">
        <v>0</v>
      </c>
      <c r="L237" s="236">
        <v>0</v>
      </c>
      <c r="M237" s="236">
        <v>0</v>
      </c>
      <c r="N237" s="236">
        <v>3</v>
      </c>
      <c r="O237" s="236">
        <v>0</v>
      </c>
      <c r="P237" s="236">
        <v>0</v>
      </c>
      <c r="Q237" s="236">
        <v>0</v>
      </c>
      <c r="R237" s="236">
        <v>0</v>
      </c>
      <c r="S237" s="236">
        <v>0</v>
      </c>
      <c r="T237" s="236">
        <v>0</v>
      </c>
      <c r="U237" s="236">
        <v>1</v>
      </c>
      <c r="V237" s="236">
        <v>1</v>
      </c>
      <c r="W237" s="236">
        <v>1</v>
      </c>
      <c r="X237" s="236">
        <v>0</v>
      </c>
      <c r="Y237" s="236">
        <v>0</v>
      </c>
      <c r="Z237" s="236">
        <v>0</v>
      </c>
      <c r="AA237" s="236">
        <v>3</v>
      </c>
      <c r="AB237" s="236">
        <v>0</v>
      </c>
      <c r="AC237" s="236">
        <v>0</v>
      </c>
      <c r="AD237" s="236">
        <v>0</v>
      </c>
      <c r="AE237" s="236">
        <v>0</v>
      </c>
      <c r="AF237" s="236">
        <v>0</v>
      </c>
      <c r="AG237" s="236">
        <v>0</v>
      </c>
      <c r="AH237" s="236">
        <v>1</v>
      </c>
      <c r="AI237" s="236">
        <v>1</v>
      </c>
      <c r="AJ237" s="236">
        <v>1</v>
      </c>
      <c r="AK237" s="236">
        <v>0</v>
      </c>
      <c r="AL237" s="236">
        <v>0</v>
      </c>
      <c r="AM237" s="236">
        <v>0</v>
      </c>
      <c r="AN237" s="236">
        <v>3</v>
      </c>
      <c r="AO237" s="236">
        <v>0</v>
      </c>
      <c r="AP237" s="236">
        <v>0</v>
      </c>
      <c r="AQ237" s="236">
        <v>0</v>
      </c>
      <c r="AR237" s="236">
        <v>0</v>
      </c>
      <c r="AS237" s="236">
        <v>0</v>
      </c>
      <c r="AT237" s="236">
        <v>0</v>
      </c>
      <c r="AU237" s="236">
        <v>1</v>
      </c>
      <c r="AV237" s="236">
        <v>1</v>
      </c>
      <c r="AW237" s="236">
        <v>1</v>
      </c>
      <c r="AX237" s="236">
        <v>0</v>
      </c>
      <c r="AY237" s="236">
        <v>0</v>
      </c>
      <c r="AZ237" s="236">
        <v>0</v>
      </c>
      <c r="BA237" s="236">
        <v>3</v>
      </c>
      <c r="BB237" s="236">
        <v>0</v>
      </c>
      <c r="BC237" s="236">
        <v>0</v>
      </c>
      <c r="BD237" s="236">
        <v>0</v>
      </c>
      <c r="BE237" s="236">
        <v>0</v>
      </c>
      <c r="BF237" s="236">
        <v>0</v>
      </c>
      <c r="BG237" s="236">
        <v>0</v>
      </c>
      <c r="BH237" s="236">
        <v>1</v>
      </c>
      <c r="BI237" s="236">
        <v>1</v>
      </c>
      <c r="BJ237" s="236">
        <v>1</v>
      </c>
      <c r="BK237" s="236">
        <v>0</v>
      </c>
      <c r="BL237" s="236">
        <v>0</v>
      </c>
      <c r="BM237" s="236">
        <v>0</v>
      </c>
      <c r="BN237" s="236">
        <v>3</v>
      </c>
      <c r="BO237" s="236">
        <v>0</v>
      </c>
      <c r="BP237" s="236">
        <v>0</v>
      </c>
      <c r="BQ237" s="236">
        <v>0</v>
      </c>
      <c r="BR237" s="236">
        <v>0</v>
      </c>
      <c r="BS237" s="236">
        <v>0</v>
      </c>
      <c r="BT237" s="236">
        <v>0</v>
      </c>
      <c r="BU237" s="236">
        <v>1</v>
      </c>
      <c r="BV237" s="236">
        <v>1</v>
      </c>
      <c r="BW237" s="236">
        <v>1</v>
      </c>
      <c r="BX237" s="236">
        <v>0</v>
      </c>
      <c r="BY237" s="236">
        <v>0</v>
      </c>
      <c r="BZ237" s="236">
        <v>0</v>
      </c>
      <c r="CA237" s="236">
        <v>3</v>
      </c>
      <c r="CB237" s="236">
        <v>0</v>
      </c>
      <c r="CC237" s="236">
        <v>0</v>
      </c>
      <c r="CD237" s="236">
        <v>0</v>
      </c>
      <c r="CE237" s="236">
        <v>0</v>
      </c>
      <c r="CF237" s="236">
        <v>0</v>
      </c>
      <c r="CG237" s="236">
        <v>0</v>
      </c>
      <c r="CH237" s="236">
        <v>1</v>
      </c>
      <c r="CI237" s="236">
        <v>1</v>
      </c>
      <c r="CJ237" s="236">
        <v>1</v>
      </c>
      <c r="CK237" s="236">
        <v>0</v>
      </c>
      <c r="CL237" s="236">
        <v>0</v>
      </c>
      <c r="CM237" s="236">
        <v>0</v>
      </c>
      <c r="CN237" s="236">
        <v>3</v>
      </c>
      <c r="CO237" s="236">
        <v>0</v>
      </c>
      <c r="CP237" s="236">
        <v>0</v>
      </c>
      <c r="CQ237" s="236">
        <v>0</v>
      </c>
      <c r="CR237" s="236">
        <v>0</v>
      </c>
      <c r="CS237" s="236">
        <v>0</v>
      </c>
      <c r="CT237" s="236">
        <v>0</v>
      </c>
      <c r="CU237" s="236">
        <v>1</v>
      </c>
      <c r="CV237" s="236">
        <v>1</v>
      </c>
      <c r="CW237" s="236">
        <v>1</v>
      </c>
      <c r="CX237" s="236">
        <v>0</v>
      </c>
      <c r="CY237" s="236">
        <v>0</v>
      </c>
      <c r="CZ237" s="236">
        <v>0</v>
      </c>
      <c r="DA237" s="236">
        <v>3</v>
      </c>
    </row>
    <row r="238" spans="1:105">
      <c r="A238" s="242" t="s">
        <v>1831</v>
      </c>
      <c r="B238" s="236">
        <v>0</v>
      </c>
      <c r="C238" s="236">
        <v>0</v>
      </c>
      <c r="D238" s="236">
        <v>0</v>
      </c>
      <c r="E238" s="236">
        <v>0</v>
      </c>
      <c r="F238" s="236">
        <v>0</v>
      </c>
      <c r="G238" s="236">
        <v>0</v>
      </c>
      <c r="H238" s="236">
        <v>9</v>
      </c>
      <c r="I238" s="236">
        <v>9</v>
      </c>
      <c r="J238" s="236">
        <v>9</v>
      </c>
      <c r="K238" s="236">
        <v>0</v>
      </c>
      <c r="L238" s="236">
        <v>0</v>
      </c>
      <c r="M238" s="236">
        <v>0</v>
      </c>
      <c r="N238" s="236">
        <v>27</v>
      </c>
      <c r="O238" s="236">
        <v>0</v>
      </c>
      <c r="P238" s="236">
        <v>0</v>
      </c>
      <c r="Q238" s="236">
        <v>0</v>
      </c>
      <c r="R238" s="236">
        <v>0</v>
      </c>
      <c r="S238" s="236">
        <v>0</v>
      </c>
      <c r="T238" s="236">
        <v>0</v>
      </c>
      <c r="U238" s="236">
        <v>9</v>
      </c>
      <c r="V238" s="236">
        <v>9</v>
      </c>
      <c r="W238" s="236">
        <v>9</v>
      </c>
      <c r="X238" s="236">
        <v>0</v>
      </c>
      <c r="Y238" s="236">
        <v>0</v>
      </c>
      <c r="Z238" s="236">
        <v>0</v>
      </c>
      <c r="AA238" s="236">
        <v>27</v>
      </c>
      <c r="AB238" s="236">
        <v>0</v>
      </c>
      <c r="AC238" s="236">
        <v>0</v>
      </c>
      <c r="AD238" s="236">
        <v>0</v>
      </c>
      <c r="AE238" s="236">
        <v>0</v>
      </c>
      <c r="AF238" s="236">
        <v>0</v>
      </c>
      <c r="AG238" s="236">
        <v>0</v>
      </c>
      <c r="AH238" s="236">
        <v>9</v>
      </c>
      <c r="AI238" s="236">
        <v>9</v>
      </c>
      <c r="AJ238" s="236">
        <v>9</v>
      </c>
      <c r="AK238" s="236">
        <v>0</v>
      </c>
      <c r="AL238" s="236">
        <v>0</v>
      </c>
      <c r="AM238" s="236">
        <v>0</v>
      </c>
      <c r="AN238" s="236">
        <v>27</v>
      </c>
      <c r="AO238" s="236">
        <v>0</v>
      </c>
      <c r="AP238" s="236">
        <v>0</v>
      </c>
      <c r="AQ238" s="236">
        <v>0</v>
      </c>
      <c r="AR238" s="236">
        <v>0</v>
      </c>
      <c r="AS238" s="236">
        <v>0</v>
      </c>
      <c r="AT238" s="236">
        <v>0</v>
      </c>
      <c r="AU238" s="236">
        <v>9</v>
      </c>
      <c r="AV238" s="236">
        <v>9</v>
      </c>
      <c r="AW238" s="236">
        <v>9</v>
      </c>
      <c r="AX238" s="236">
        <v>0</v>
      </c>
      <c r="AY238" s="236">
        <v>0</v>
      </c>
      <c r="AZ238" s="236">
        <v>0</v>
      </c>
      <c r="BA238" s="236">
        <v>27</v>
      </c>
      <c r="BB238" s="236">
        <v>0</v>
      </c>
      <c r="BC238" s="236">
        <v>0</v>
      </c>
      <c r="BD238" s="236">
        <v>0</v>
      </c>
      <c r="BE238" s="236">
        <v>0</v>
      </c>
      <c r="BF238" s="236">
        <v>0</v>
      </c>
      <c r="BG238" s="236">
        <v>0</v>
      </c>
      <c r="BH238" s="236">
        <v>9</v>
      </c>
      <c r="BI238" s="236">
        <v>9</v>
      </c>
      <c r="BJ238" s="236">
        <v>9</v>
      </c>
      <c r="BK238" s="236">
        <v>0</v>
      </c>
      <c r="BL238" s="236">
        <v>0</v>
      </c>
      <c r="BM238" s="236">
        <v>0</v>
      </c>
      <c r="BN238" s="236">
        <v>27</v>
      </c>
      <c r="BO238" s="236">
        <v>0</v>
      </c>
      <c r="BP238" s="236">
        <v>0</v>
      </c>
      <c r="BQ238" s="236">
        <v>0</v>
      </c>
      <c r="BR238" s="236">
        <v>0</v>
      </c>
      <c r="BS238" s="236">
        <v>0</v>
      </c>
      <c r="BT238" s="236">
        <v>0</v>
      </c>
      <c r="BU238" s="236">
        <v>9</v>
      </c>
      <c r="BV238" s="236">
        <v>9</v>
      </c>
      <c r="BW238" s="236">
        <v>9</v>
      </c>
      <c r="BX238" s="236">
        <v>0</v>
      </c>
      <c r="BY238" s="236">
        <v>0</v>
      </c>
      <c r="BZ238" s="236">
        <v>0</v>
      </c>
      <c r="CA238" s="236">
        <v>27</v>
      </c>
      <c r="CB238" s="236">
        <v>0</v>
      </c>
      <c r="CC238" s="236">
        <v>0</v>
      </c>
      <c r="CD238" s="236">
        <v>0</v>
      </c>
      <c r="CE238" s="236">
        <v>0</v>
      </c>
      <c r="CF238" s="236">
        <v>0</v>
      </c>
      <c r="CG238" s="236">
        <v>0</v>
      </c>
      <c r="CH238" s="236">
        <v>9</v>
      </c>
      <c r="CI238" s="236">
        <v>9</v>
      </c>
      <c r="CJ238" s="236">
        <v>9</v>
      </c>
      <c r="CK238" s="236">
        <v>0</v>
      </c>
      <c r="CL238" s="236">
        <v>0</v>
      </c>
      <c r="CM238" s="236">
        <v>0</v>
      </c>
      <c r="CN238" s="236">
        <v>27</v>
      </c>
      <c r="CO238" s="236">
        <v>0</v>
      </c>
      <c r="CP238" s="236">
        <v>0</v>
      </c>
      <c r="CQ238" s="236">
        <v>0</v>
      </c>
      <c r="CR238" s="236">
        <v>0</v>
      </c>
      <c r="CS238" s="236">
        <v>0</v>
      </c>
      <c r="CT238" s="236">
        <v>0</v>
      </c>
      <c r="CU238" s="236">
        <v>9</v>
      </c>
      <c r="CV238" s="236">
        <v>9</v>
      </c>
      <c r="CW238" s="236">
        <v>9</v>
      </c>
      <c r="CX238" s="236">
        <v>0</v>
      </c>
      <c r="CY238" s="236">
        <v>0</v>
      </c>
      <c r="CZ238" s="236">
        <v>0</v>
      </c>
      <c r="DA238" s="236">
        <v>27</v>
      </c>
    </row>
    <row r="239" spans="1:105">
      <c r="A239" s="242" t="s">
        <v>1815</v>
      </c>
      <c r="B239" s="236">
        <v>0</v>
      </c>
      <c r="C239" s="236">
        <v>0</v>
      </c>
      <c r="D239" s="236">
        <v>0</v>
      </c>
      <c r="E239" s="236">
        <v>0</v>
      </c>
      <c r="F239" s="236">
        <v>0</v>
      </c>
      <c r="G239" s="236">
        <v>0</v>
      </c>
      <c r="H239" s="236">
        <v>0</v>
      </c>
      <c r="I239" s="236">
        <v>0</v>
      </c>
      <c r="J239" s="236">
        <v>0</v>
      </c>
      <c r="K239" s="236">
        <v>1</v>
      </c>
      <c r="L239" s="236">
        <v>1</v>
      </c>
      <c r="M239" s="236">
        <v>1</v>
      </c>
      <c r="N239" s="236">
        <v>3</v>
      </c>
      <c r="O239" s="236">
        <v>0</v>
      </c>
      <c r="P239" s="236">
        <v>0</v>
      </c>
      <c r="Q239" s="236">
        <v>0</v>
      </c>
      <c r="R239" s="236">
        <v>0</v>
      </c>
      <c r="S239" s="236">
        <v>0</v>
      </c>
      <c r="T239" s="236">
        <v>0</v>
      </c>
      <c r="U239" s="236">
        <v>0</v>
      </c>
      <c r="V239" s="236">
        <v>0</v>
      </c>
      <c r="W239" s="236">
        <v>0</v>
      </c>
      <c r="X239" s="236">
        <v>1</v>
      </c>
      <c r="Y239" s="236">
        <v>1</v>
      </c>
      <c r="Z239" s="236">
        <v>1</v>
      </c>
      <c r="AA239" s="236">
        <v>3</v>
      </c>
      <c r="AB239" s="236">
        <v>0</v>
      </c>
      <c r="AC239" s="236">
        <v>0</v>
      </c>
      <c r="AD239" s="236">
        <v>0</v>
      </c>
      <c r="AE239" s="236">
        <v>0</v>
      </c>
      <c r="AF239" s="236">
        <v>0</v>
      </c>
      <c r="AG239" s="236">
        <v>0</v>
      </c>
      <c r="AH239" s="236">
        <v>0</v>
      </c>
      <c r="AI239" s="236">
        <v>0</v>
      </c>
      <c r="AJ239" s="236">
        <v>0</v>
      </c>
      <c r="AK239" s="236">
        <v>1</v>
      </c>
      <c r="AL239" s="236">
        <v>1</v>
      </c>
      <c r="AM239" s="236">
        <v>1</v>
      </c>
      <c r="AN239" s="236">
        <v>3</v>
      </c>
      <c r="AO239" s="236">
        <v>0</v>
      </c>
      <c r="AP239" s="236">
        <v>0</v>
      </c>
      <c r="AQ239" s="236">
        <v>0</v>
      </c>
      <c r="AR239" s="236">
        <v>0</v>
      </c>
      <c r="AS239" s="236">
        <v>0</v>
      </c>
      <c r="AT239" s="236">
        <v>0</v>
      </c>
      <c r="AU239" s="236">
        <v>0</v>
      </c>
      <c r="AV239" s="236">
        <v>0</v>
      </c>
      <c r="AW239" s="236">
        <v>0</v>
      </c>
      <c r="AX239" s="236">
        <v>1</v>
      </c>
      <c r="AY239" s="236">
        <v>1</v>
      </c>
      <c r="AZ239" s="236">
        <v>1</v>
      </c>
      <c r="BA239" s="236">
        <v>3</v>
      </c>
      <c r="BB239" s="236">
        <v>0</v>
      </c>
      <c r="BC239" s="236">
        <v>0</v>
      </c>
      <c r="BD239" s="236">
        <v>0</v>
      </c>
      <c r="BE239" s="236">
        <v>0</v>
      </c>
      <c r="BF239" s="236">
        <v>0</v>
      </c>
      <c r="BG239" s="236">
        <v>0</v>
      </c>
      <c r="BH239" s="236">
        <v>0</v>
      </c>
      <c r="BI239" s="236">
        <v>0</v>
      </c>
      <c r="BJ239" s="236">
        <v>0</v>
      </c>
      <c r="BK239" s="236">
        <v>1</v>
      </c>
      <c r="BL239" s="236">
        <v>1</v>
      </c>
      <c r="BM239" s="236">
        <v>1</v>
      </c>
      <c r="BN239" s="236">
        <v>3</v>
      </c>
      <c r="BO239" s="236">
        <v>0</v>
      </c>
      <c r="BP239" s="236">
        <v>0</v>
      </c>
      <c r="BQ239" s="236">
        <v>0</v>
      </c>
      <c r="BR239" s="236">
        <v>0</v>
      </c>
      <c r="BS239" s="236">
        <v>0</v>
      </c>
      <c r="BT239" s="236">
        <v>0</v>
      </c>
      <c r="BU239" s="236">
        <v>0</v>
      </c>
      <c r="BV239" s="236">
        <v>0</v>
      </c>
      <c r="BW239" s="236">
        <v>0</v>
      </c>
      <c r="BX239" s="236">
        <v>1</v>
      </c>
      <c r="BY239" s="236">
        <v>1</v>
      </c>
      <c r="BZ239" s="236">
        <v>1</v>
      </c>
      <c r="CA239" s="236">
        <v>3</v>
      </c>
      <c r="CB239" s="236">
        <v>0</v>
      </c>
      <c r="CC239" s="236">
        <v>0</v>
      </c>
      <c r="CD239" s="236">
        <v>0</v>
      </c>
      <c r="CE239" s="236">
        <v>0</v>
      </c>
      <c r="CF239" s="236">
        <v>0</v>
      </c>
      <c r="CG239" s="236">
        <v>0</v>
      </c>
      <c r="CH239" s="236">
        <v>0</v>
      </c>
      <c r="CI239" s="236">
        <v>0</v>
      </c>
      <c r="CJ239" s="236">
        <v>0</v>
      </c>
      <c r="CK239" s="236">
        <v>1</v>
      </c>
      <c r="CL239" s="236">
        <v>1</v>
      </c>
      <c r="CM239" s="236">
        <v>1</v>
      </c>
      <c r="CN239" s="236">
        <v>3</v>
      </c>
      <c r="CO239" s="236">
        <v>0</v>
      </c>
      <c r="CP239" s="236">
        <v>0</v>
      </c>
      <c r="CQ239" s="236">
        <v>0</v>
      </c>
      <c r="CR239" s="236">
        <v>0</v>
      </c>
      <c r="CS239" s="236">
        <v>0</v>
      </c>
      <c r="CT239" s="236">
        <v>0</v>
      </c>
      <c r="CU239" s="236">
        <v>0</v>
      </c>
      <c r="CV239" s="236">
        <v>0</v>
      </c>
      <c r="CW239" s="236">
        <v>0</v>
      </c>
      <c r="CX239" s="236">
        <v>1</v>
      </c>
      <c r="CY239" s="236">
        <v>1</v>
      </c>
      <c r="CZ239" s="236">
        <v>1</v>
      </c>
      <c r="DA239" s="236">
        <v>3</v>
      </c>
    </row>
    <row r="240" spans="1:105">
      <c r="A240" s="242" t="s">
        <v>1832</v>
      </c>
      <c r="B240" s="236">
        <v>0</v>
      </c>
      <c r="C240" s="236">
        <v>0</v>
      </c>
      <c r="D240" s="236">
        <v>0</v>
      </c>
      <c r="E240" s="236">
        <v>0</v>
      </c>
      <c r="F240" s="236">
        <v>0</v>
      </c>
      <c r="G240" s="236">
        <v>0</v>
      </c>
      <c r="H240" s="236">
        <v>0</v>
      </c>
      <c r="I240" s="236">
        <v>0</v>
      </c>
      <c r="J240" s="236">
        <v>0</v>
      </c>
      <c r="K240" s="236">
        <v>12</v>
      </c>
      <c r="L240" s="236">
        <v>12</v>
      </c>
      <c r="M240" s="236">
        <v>12</v>
      </c>
      <c r="N240" s="236">
        <v>36</v>
      </c>
      <c r="O240" s="236">
        <v>0</v>
      </c>
      <c r="P240" s="236">
        <v>0</v>
      </c>
      <c r="Q240" s="236">
        <v>0</v>
      </c>
      <c r="R240" s="236">
        <v>0</v>
      </c>
      <c r="S240" s="236">
        <v>0</v>
      </c>
      <c r="T240" s="236">
        <v>0</v>
      </c>
      <c r="U240" s="236">
        <v>0</v>
      </c>
      <c r="V240" s="236">
        <v>0</v>
      </c>
      <c r="W240" s="236">
        <v>0</v>
      </c>
      <c r="X240" s="236">
        <v>12</v>
      </c>
      <c r="Y240" s="236">
        <v>12</v>
      </c>
      <c r="Z240" s="236">
        <v>12</v>
      </c>
      <c r="AA240" s="236">
        <v>36</v>
      </c>
      <c r="AB240" s="236">
        <v>0</v>
      </c>
      <c r="AC240" s="236">
        <v>0</v>
      </c>
      <c r="AD240" s="236">
        <v>0</v>
      </c>
      <c r="AE240" s="236">
        <v>0</v>
      </c>
      <c r="AF240" s="236">
        <v>0</v>
      </c>
      <c r="AG240" s="236">
        <v>0</v>
      </c>
      <c r="AH240" s="236">
        <v>0</v>
      </c>
      <c r="AI240" s="236">
        <v>0</v>
      </c>
      <c r="AJ240" s="236">
        <v>0</v>
      </c>
      <c r="AK240" s="236">
        <v>12</v>
      </c>
      <c r="AL240" s="236">
        <v>12</v>
      </c>
      <c r="AM240" s="236">
        <v>12</v>
      </c>
      <c r="AN240" s="236">
        <v>36</v>
      </c>
      <c r="AO240" s="236">
        <v>0</v>
      </c>
      <c r="AP240" s="236">
        <v>0</v>
      </c>
      <c r="AQ240" s="236">
        <v>0</v>
      </c>
      <c r="AR240" s="236">
        <v>0</v>
      </c>
      <c r="AS240" s="236">
        <v>0</v>
      </c>
      <c r="AT240" s="236">
        <v>0</v>
      </c>
      <c r="AU240" s="236">
        <v>0</v>
      </c>
      <c r="AV240" s="236">
        <v>0</v>
      </c>
      <c r="AW240" s="236">
        <v>0</v>
      </c>
      <c r="AX240" s="236">
        <v>12</v>
      </c>
      <c r="AY240" s="236">
        <v>12</v>
      </c>
      <c r="AZ240" s="236">
        <v>12</v>
      </c>
      <c r="BA240" s="236">
        <v>36</v>
      </c>
      <c r="BB240" s="236">
        <v>0</v>
      </c>
      <c r="BC240" s="236">
        <v>0</v>
      </c>
      <c r="BD240" s="236">
        <v>0</v>
      </c>
      <c r="BE240" s="236">
        <v>0</v>
      </c>
      <c r="BF240" s="236">
        <v>0</v>
      </c>
      <c r="BG240" s="236">
        <v>0</v>
      </c>
      <c r="BH240" s="236">
        <v>0</v>
      </c>
      <c r="BI240" s="236">
        <v>0</v>
      </c>
      <c r="BJ240" s="236">
        <v>0</v>
      </c>
      <c r="BK240" s="236">
        <v>12</v>
      </c>
      <c r="BL240" s="236">
        <v>12</v>
      </c>
      <c r="BM240" s="236">
        <v>12</v>
      </c>
      <c r="BN240" s="236">
        <v>36</v>
      </c>
      <c r="BO240" s="236">
        <v>0</v>
      </c>
      <c r="BP240" s="236">
        <v>0</v>
      </c>
      <c r="BQ240" s="236">
        <v>0</v>
      </c>
      <c r="BR240" s="236">
        <v>0</v>
      </c>
      <c r="BS240" s="236">
        <v>0</v>
      </c>
      <c r="BT240" s="236">
        <v>0</v>
      </c>
      <c r="BU240" s="236">
        <v>0</v>
      </c>
      <c r="BV240" s="236">
        <v>0</v>
      </c>
      <c r="BW240" s="236">
        <v>0</v>
      </c>
      <c r="BX240" s="236">
        <v>12</v>
      </c>
      <c r="BY240" s="236">
        <v>12</v>
      </c>
      <c r="BZ240" s="236">
        <v>12</v>
      </c>
      <c r="CA240" s="236">
        <v>36</v>
      </c>
      <c r="CB240" s="236">
        <v>0</v>
      </c>
      <c r="CC240" s="236">
        <v>0</v>
      </c>
      <c r="CD240" s="236">
        <v>0</v>
      </c>
      <c r="CE240" s="236">
        <v>0</v>
      </c>
      <c r="CF240" s="236">
        <v>0</v>
      </c>
      <c r="CG240" s="236">
        <v>0</v>
      </c>
      <c r="CH240" s="236">
        <v>0</v>
      </c>
      <c r="CI240" s="236">
        <v>0</v>
      </c>
      <c r="CJ240" s="236">
        <v>0</v>
      </c>
      <c r="CK240" s="236">
        <v>12</v>
      </c>
      <c r="CL240" s="236">
        <v>12</v>
      </c>
      <c r="CM240" s="236">
        <v>12</v>
      </c>
      <c r="CN240" s="236">
        <v>36</v>
      </c>
      <c r="CO240" s="236">
        <v>0</v>
      </c>
      <c r="CP240" s="236">
        <v>0</v>
      </c>
      <c r="CQ240" s="236">
        <v>0</v>
      </c>
      <c r="CR240" s="236">
        <v>0</v>
      </c>
      <c r="CS240" s="236">
        <v>0</v>
      </c>
      <c r="CT240" s="236">
        <v>0</v>
      </c>
      <c r="CU240" s="236">
        <v>0</v>
      </c>
      <c r="CV240" s="236">
        <v>0</v>
      </c>
      <c r="CW240" s="236">
        <v>0</v>
      </c>
      <c r="CX240" s="236">
        <v>12</v>
      </c>
      <c r="CY240" s="236">
        <v>12</v>
      </c>
      <c r="CZ240" s="236">
        <v>12</v>
      </c>
      <c r="DA240" s="236">
        <v>36</v>
      </c>
    </row>
    <row r="241" spans="1:105">
      <c r="A241" s="242" t="s">
        <v>1728</v>
      </c>
      <c r="B241" s="236">
        <v>0</v>
      </c>
      <c r="C241" s="236">
        <v>0</v>
      </c>
      <c r="D241" s="236">
        <v>0</v>
      </c>
      <c r="E241" s="236">
        <v>0</v>
      </c>
      <c r="F241" s="236">
        <v>0</v>
      </c>
      <c r="G241" s="236">
        <v>0</v>
      </c>
      <c r="H241" s="236">
        <v>0</v>
      </c>
      <c r="I241" s="236">
        <v>0</v>
      </c>
      <c r="J241" s="236">
        <v>0</v>
      </c>
      <c r="K241" s="236">
        <v>0</v>
      </c>
      <c r="L241" s="236">
        <v>0</v>
      </c>
      <c r="M241" s="236">
        <v>0</v>
      </c>
      <c r="N241" s="236">
        <v>0</v>
      </c>
      <c r="O241" s="236">
        <v>0</v>
      </c>
      <c r="P241" s="236">
        <v>0</v>
      </c>
      <c r="Q241" s="236">
        <v>0</v>
      </c>
      <c r="R241" s="236">
        <v>0</v>
      </c>
      <c r="S241" s="236">
        <v>0</v>
      </c>
      <c r="T241" s="236">
        <v>0</v>
      </c>
      <c r="U241" s="236">
        <v>0</v>
      </c>
      <c r="V241" s="236">
        <v>0</v>
      </c>
      <c r="W241" s="236">
        <v>0</v>
      </c>
      <c r="X241" s="236">
        <v>0</v>
      </c>
      <c r="Y241" s="236">
        <v>0</v>
      </c>
      <c r="Z241" s="236">
        <v>0</v>
      </c>
      <c r="AA241" s="236">
        <v>0</v>
      </c>
      <c r="AB241" s="236">
        <v>0</v>
      </c>
      <c r="AC241" s="236">
        <v>0</v>
      </c>
      <c r="AD241" s="236">
        <v>0</v>
      </c>
      <c r="AE241" s="236">
        <v>0</v>
      </c>
      <c r="AF241" s="236">
        <v>0</v>
      </c>
      <c r="AG241" s="236">
        <v>0</v>
      </c>
      <c r="AH241" s="236">
        <v>0</v>
      </c>
      <c r="AI241" s="236">
        <v>0</v>
      </c>
      <c r="AJ241" s="236">
        <v>0</v>
      </c>
      <c r="AK241" s="236">
        <v>0</v>
      </c>
      <c r="AL241" s="236">
        <v>0</v>
      </c>
      <c r="AM241" s="236">
        <v>0</v>
      </c>
      <c r="AN241" s="236">
        <v>0</v>
      </c>
      <c r="AO241" s="236">
        <v>0</v>
      </c>
      <c r="AP241" s="236">
        <v>0</v>
      </c>
      <c r="AQ241" s="236">
        <v>0</v>
      </c>
      <c r="AR241" s="236">
        <v>0</v>
      </c>
      <c r="AS241" s="236">
        <v>0</v>
      </c>
      <c r="AT241" s="236">
        <v>0</v>
      </c>
      <c r="AU241" s="236">
        <v>0</v>
      </c>
      <c r="AV241" s="236">
        <v>0</v>
      </c>
      <c r="AW241" s="236">
        <v>0</v>
      </c>
      <c r="AX241" s="236">
        <v>0</v>
      </c>
      <c r="AY241" s="236">
        <v>0</v>
      </c>
      <c r="AZ241" s="236">
        <v>0</v>
      </c>
      <c r="BA241" s="236">
        <v>0</v>
      </c>
      <c r="BB241" s="236">
        <v>0</v>
      </c>
      <c r="BC241" s="236">
        <v>0</v>
      </c>
      <c r="BD241" s="236">
        <v>0</v>
      </c>
      <c r="BE241" s="236">
        <v>0</v>
      </c>
      <c r="BF241" s="236">
        <v>0</v>
      </c>
      <c r="BG241" s="236">
        <v>0</v>
      </c>
      <c r="BH241" s="236">
        <v>0</v>
      </c>
      <c r="BI241" s="236">
        <v>0</v>
      </c>
      <c r="BJ241" s="236">
        <v>0</v>
      </c>
      <c r="BK241" s="236">
        <v>0</v>
      </c>
      <c r="BL241" s="236">
        <v>0</v>
      </c>
      <c r="BM241" s="236">
        <v>0</v>
      </c>
      <c r="BN241" s="236">
        <v>0</v>
      </c>
      <c r="BO241" s="236">
        <v>0</v>
      </c>
      <c r="BP241" s="236">
        <v>0</v>
      </c>
      <c r="BQ241" s="236">
        <v>0</v>
      </c>
      <c r="BR241" s="236">
        <v>0</v>
      </c>
      <c r="BS241" s="236">
        <v>0</v>
      </c>
      <c r="BT241" s="236">
        <v>0</v>
      </c>
      <c r="BU241" s="236">
        <v>0</v>
      </c>
      <c r="BV241" s="236">
        <v>0</v>
      </c>
      <c r="BW241" s="236">
        <v>0</v>
      </c>
      <c r="BX241" s="236">
        <v>0</v>
      </c>
      <c r="BY241" s="236">
        <v>0</v>
      </c>
      <c r="BZ241" s="236">
        <v>0</v>
      </c>
      <c r="CA241" s="236">
        <v>0</v>
      </c>
      <c r="CB241" s="236">
        <v>0</v>
      </c>
      <c r="CC241" s="236">
        <v>0</v>
      </c>
      <c r="CD241" s="236">
        <v>0</v>
      </c>
      <c r="CE241" s="236">
        <v>0</v>
      </c>
      <c r="CF241" s="236">
        <v>0</v>
      </c>
      <c r="CG241" s="236">
        <v>0</v>
      </c>
      <c r="CH241" s="236">
        <v>0</v>
      </c>
      <c r="CI241" s="236">
        <v>0</v>
      </c>
      <c r="CJ241" s="236">
        <v>0</v>
      </c>
      <c r="CK241" s="236">
        <v>0</v>
      </c>
      <c r="CL241" s="236">
        <v>0</v>
      </c>
      <c r="CM241" s="236">
        <v>0</v>
      </c>
      <c r="CN241" s="236">
        <v>0</v>
      </c>
      <c r="CO241" s="236">
        <v>0</v>
      </c>
      <c r="CP241" s="236">
        <v>0</v>
      </c>
      <c r="CQ241" s="236">
        <v>0</v>
      </c>
      <c r="CR241" s="236">
        <v>0</v>
      </c>
      <c r="CS241" s="236">
        <v>0</v>
      </c>
      <c r="CT241" s="236">
        <v>0</v>
      </c>
      <c r="CU241" s="236">
        <v>0</v>
      </c>
      <c r="CV241" s="236">
        <v>0</v>
      </c>
      <c r="CW241" s="236">
        <v>0</v>
      </c>
      <c r="CX241" s="236">
        <v>0</v>
      </c>
      <c r="CY241" s="236">
        <v>0</v>
      </c>
      <c r="CZ241" s="236">
        <v>0</v>
      </c>
      <c r="DA241" s="236">
        <v>0</v>
      </c>
    </row>
    <row r="242" spans="1:105">
      <c r="A242" s="242" t="s">
        <v>1833</v>
      </c>
      <c r="B242" s="236">
        <v>3</v>
      </c>
      <c r="C242" s="236">
        <v>3</v>
      </c>
      <c r="D242" s="236">
        <v>3</v>
      </c>
      <c r="E242" s="236">
        <v>6</v>
      </c>
      <c r="F242" s="236">
        <v>6</v>
      </c>
      <c r="G242" s="236">
        <v>6</v>
      </c>
      <c r="H242" s="236">
        <v>9</v>
      </c>
      <c r="I242" s="236">
        <v>9</v>
      </c>
      <c r="J242" s="236">
        <v>9</v>
      </c>
      <c r="K242" s="236">
        <v>12</v>
      </c>
      <c r="L242" s="236">
        <v>12</v>
      </c>
      <c r="M242" s="236">
        <v>12</v>
      </c>
      <c r="N242" s="236">
        <v>90</v>
      </c>
      <c r="O242" s="236">
        <v>3</v>
      </c>
      <c r="P242" s="236">
        <v>3</v>
      </c>
      <c r="Q242" s="236">
        <v>3</v>
      </c>
      <c r="R242" s="236">
        <v>6</v>
      </c>
      <c r="S242" s="236">
        <v>6</v>
      </c>
      <c r="T242" s="236">
        <v>6</v>
      </c>
      <c r="U242" s="236">
        <v>9</v>
      </c>
      <c r="V242" s="236">
        <v>9</v>
      </c>
      <c r="W242" s="236">
        <v>9</v>
      </c>
      <c r="X242" s="236">
        <v>12</v>
      </c>
      <c r="Y242" s="236">
        <v>12</v>
      </c>
      <c r="Z242" s="236">
        <v>12</v>
      </c>
      <c r="AA242" s="236">
        <v>90</v>
      </c>
      <c r="AB242" s="236">
        <v>3</v>
      </c>
      <c r="AC242" s="236">
        <v>3</v>
      </c>
      <c r="AD242" s="236">
        <v>3</v>
      </c>
      <c r="AE242" s="236">
        <v>6</v>
      </c>
      <c r="AF242" s="236">
        <v>6</v>
      </c>
      <c r="AG242" s="236">
        <v>6</v>
      </c>
      <c r="AH242" s="236">
        <v>9</v>
      </c>
      <c r="AI242" s="236">
        <v>9</v>
      </c>
      <c r="AJ242" s="236">
        <v>9</v>
      </c>
      <c r="AK242" s="236">
        <v>12</v>
      </c>
      <c r="AL242" s="236">
        <v>12</v>
      </c>
      <c r="AM242" s="236">
        <v>12</v>
      </c>
      <c r="AN242" s="236">
        <v>90</v>
      </c>
      <c r="AO242" s="236">
        <v>3</v>
      </c>
      <c r="AP242" s="236">
        <v>3</v>
      </c>
      <c r="AQ242" s="236">
        <v>3</v>
      </c>
      <c r="AR242" s="236">
        <v>6</v>
      </c>
      <c r="AS242" s="236">
        <v>6</v>
      </c>
      <c r="AT242" s="236">
        <v>6</v>
      </c>
      <c r="AU242" s="236">
        <v>9</v>
      </c>
      <c r="AV242" s="236">
        <v>9</v>
      </c>
      <c r="AW242" s="236">
        <v>9</v>
      </c>
      <c r="AX242" s="236">
        <v>12</v>
      </c>
      <c r="AY242" s="236">
        <v>12</v>
      </c>
      <c r="AZ242" s="236">
        <v>12</v>
      </c>
      <c r="BA242" s="236">
        <v>90</v>
      </c>
      <c r="BB242" s="236">
        <v>3</v>
      </c>
      <c r="BC242" s="236">
        <v>3</v>
      </c>
      <c r="BD242" s="236">
        <v>3</v>
      </c>
      <c r="BE242" s="236">
        <v>6</v>
      </c>
      <c r="BF242" s="236">
        <v>6</v>
      </c>
      <c r="BG242" s="236">
        <v>6</v>
      </c>
      <c r="BH242" s="236">
        <v>9</v>
      </c>
      <c r="BI242" s="236">
        <v>9</v>
      </c>
      <c r="BJ242" s="236">
        <v>9</v>
      </c>
      <c r="BK242" s="236">
        <v>12</v>
      </c>
      <c r="BL242" s="236">
        <v>12</v>
      </c>
      <c r="BM242" s="236">
        <v>12</v>
      </c>
      <c r="BN242" s="236">
        <v>90</v>
      </c>
      <c r="BO242" s="236">
        <v>3</v>
      </c>
      <c r="BP242" s="236">
        <v>3</v>
      </c>
      <c r="BQ242" s="236">
        <v>3</v>
      </c>
      <c r="BR242" s="236">
        <v>6</v>
      </c>
      <c r="BS242" s="236">
        <v>6</v>
      </c>
      <c r="BT242" s="236">
        <v>6</v>
      </c>
      <c r="BU242" s="236">
        <v>9</v>
      </c>
      <c r="BV242" s="236">
        <v>9</v>
      </c>
      <c r="BW242" s="236">
        <v>9</v>
      </c>
      <c r="BX242" s="236">
        <v>12</v>
      </c>
      <c r="BY242" s="236">
        <v>12</v>
      </c>
      <c r="BZ242" s="236">
        <v>12</v>
      </c>
      <c r="CA242" s="236">
        <v>90</v>
      </c>
      <c r="CB242" s="236">
        <v>3</v>
      </c>
      <c r="CC242" s="236">
        <v>3</v>
      </c>
      <c r="CD242" s="236">
        <v>3</v>
      </c>
      <c r="CE242" s="236">
        <v>6</v>
      </c>
      <c r="CF242" s="236">
        <v>6</v>
      </c>
      <c r="CG242" s="236">
        <v>6</v>
      </c>
      <c r="CH242" s="236">
        <v>9</v>
      </c>
      <c r="CI242" s="236">
        <v>9</v>
      </c>
      <c r="CJ242" s="236">
        <v>9</v>
      </c>
      <c r="CK242" s="236">
        <v>12</v>
      </c>
      <c r="CL242" s="236">
        <v>12</v>
      </c>
      <c r="CM242" s="236">
        <v>12</v>
      </c>
      <c r="CN242" s="236">
        <v>90</v>
      </c>
      <c r="CO242" s="236">
        <v>3</v>
      </c>
      <c r="CP242" s="236">
        <v>3</v>
      </c>
      <c r="CQ242" s="236">
        <v>3</v>
      </c>
      <c r="CR242" s="236">
        <v>6</v>
      </c>
      <c r="CS242" s="236">
        <v>6</v>
      </c>
      <c r="CT242" s="236">
        <v>6</v>
      </c>
      <c r="CU242" s="236">
        <v>9</v>
      </c>
      <c r="CV242" s="236">
        <v>9</v>
      </c>
      <c r="CW242" s="236">
        <v>9</v>
      </c>
      <c r="CX242" s="236">
        <v>12</v>
      </c>
      <c r="CY242" s="236">
        <v>12</v>
      </c>
      <c r="CZ242" s="236">
        <v>12</v>
      </c>
      <c r="DA242" s="236">
        <v>90</v>
      </c>
    </row>
    <row r="243" spans="1:105">
      <c r="A243" s="242" t="s">
        <v>1834</v>
      </c>
      <c r="B243" s="236">
        <v>0</v>
      </c>
      <c r="C243" s="236">
        <v>0</v>
      </c>
      <c r="D243" s="236">
        <v>0</v>
      </c>
      <c r="E243" s="236">
        <v>0</v>
      </c>
      <c r="F243" s="236">
        <v>0</v>
      </c>
      <c r="G243" s="236">
        <v>0</v>
      </c>
      <c r="H243" s="236">
        <v>0</v>
      </c>
      <c r="I243" s="236">
        <v>0</v>
      </c>
      <c r="J243" s="236">
        <v>0</v>
      </c>
      <c r="K243" s="236">
        <v>0</v>
      </c>
      <c r="L243" s="236">
        <v>0</v>
      </c>
      <c r="M243" s="236">
        <v>0</v>
      </c>
      <c r="N243" s="236">
        <v>0</v>
      </c>
      <c r="O243" s="236">
        <v>0</v>
      </c>
      <c r="P243" s="236">
        <v>0</v>
      </c>
      <c r="Q243" s="236">
        <v>0</v>
      </c>
      <c r="R243" s="236">
        <v>0</v>
      </c>
      <c r="S243" s="236">
        <v>0</v>
      </c>
      <c r="T243" s="236">
        <v>0</v>
      </c>
      <c r="U243" s="236">
        <v>0</v>
      </c>
      <c r="V243" s="236">
        <v>0</v>
      </c>
      <c r="W243" s="236">
        <v>0</v>
      </c>
      <c r="X243" s="236">
        <v>0</v>
      </c>
      <c r="Y243" s="236">
        <v>0</v>
      </c>
      <c r="Z243" s="236">
        <v>0</v>
      </c>
      <c r="AA243" s="236">
        <v>0</v>
      </c>
      <c r="AB243" s="236">
        <v>0</v>
      </c>
      <c r="AC243" s="236">
        <v>0</v>
      </c>
      <c r="AD243" s="236">
        <v>0</v>
      </c>
      <c r="AE243" s="236">
        <v>0</v>
      </c>
      <c r="AF243" s="236">
        <v>0</v>
      </c>
      <c r="AG243" s="236">
        <v>0</v>
      </c>
      <c r="AH243" s="236">
        <v>0</v>
      </c>
      <c r="AI243" s="236">
        <v>0</v>
      </c>
      <c r="AJ243" s="236">
        <v>0</v>
      </c>
      <c r="AK243" s="236">
        <v>0</v>
      </c>
      <c r="AL243" s="236">
        <v>0</v>
      </c>
      <c r="AM243" s="236">
        <v>0</v>
      </c>
      <c r="AN243" s="236">
        <v>0</v>
      </c>
      <c r="AO243" s="236">
        <v>3640576.4519777698</v>
      </c>
      <c r="AP243" s="236">
        <v>3640576.4519777698</v>
      </c>
      <c r="AQ243" s="236">
        <v>3640576.4519777698</v>
      </c>
      <c r="AR243" s="236">
        <v>7633300.71753754</v>
      </c>
      <c r="AS243" s="236">
        <v>7633300.71753754</v>
      </c>
      <c r="AT243" s="236">
        <v>7633300.7175375503</v>
      </c>
      <c r="AU243" s="236">
        <v>12846848.3302818</v>
      </c>
      <c r="AV243" s="236">
        <v>12846848.3302818</v>
      </c>
      <c r="AW243" s="236">
        <v>12846848.3302818</v>
      </c>
      <c r="AX243" s="236">
        <v>16277700.270457501</v>
      </c>
      <c r="AY243" s="236">
        <v>16277700.270457501</v>
      </c>
      <c r="AZ243" s="236">
        <v>16277700.270457501</v>
      </c>
      <c r="BA243" s="236">
        <v>121195277.310763</v>
      </c>
      <c r="BB243" s="236">
        <v>2977547.6375218998</v>
      </c>
      <c r="BC243" s="236">
        <v>2977547.6375218998</v>
      </c>
      <c r="BD243" s="236">
        <v>2977547.6375218998</v>
      </c>
      <c r="BE243" s="236">
        <v>7693826.4217128102</v>
      </c>
      <c r="BF243" s="236">
        <v>7693826.4217128102</v>
      </c>
      <c r="BG243" s="236">
        <v>7693826.4217128102</v>
      </c>
      <c r="BH243" s="236">
        <v>14025491.237662399</v>
      </c>
      <c r="BI243" s="236">
        <v>14025491.237662399</v>
      </c>
      <c r="BJ243" s="236">
        <v>14025491.237662399</v>
      </c>
      <c r="BK243" s="236">
        <v>17957929.128364</v>
      </c>
      <c r="BL243" s="236">
        <v>17957929.128364</v>
      </c>
      <c r="BM243" s="236">
        <v>17957929.128364</v>
      </c>
      <c r="BN243" s="236">
        <v>127964383.275783</v>
      </c>
      <c r="BO243" s="236">
        <v>2202134.8529411098</v>
      </c>
      <c r="BP243" s="236">
        <v>2202134.8529411098</v>
      </c>
      <c r="BQ243" s="236">
        <v>2202134.8529411098</v>
      </c>
      <c r="BR243" s="236">
        <v>5911369.0183645003</v>
      </c>
      <c r="BS243" s="236">
        <v>5911369.0183645003</v>
      </c>
      <c r="BT243" s="236">
        <v>5911369.0183645003</v>
      </c>
      <c r="BU243" s="236">
        <v>10912027.4583862</v>
      </c>
      <c r="BV243" s="236">
        <v>10912027.4583862</v>
      </c>
      <c r="BW243" s="236">
        <v>10912027.4583862</v>
      </c>
      <c r="BX243" s="236">
        <v>13931158.9725619</v>
      </c>
      <c r="BY243" s="236">
        <v>13931158.9725619</v>
      </c>
      <c r="BZ243" s="236">
        <v>13931158.9725619</v>
      </c>
      <c r="CA243" s="236">
        <v>98870070.906761602</v>
      </c>
      <c r="CB243" s="236">
        <v>1691746.0508205299</v>
      </c>
      <c r="CC243" s="236">
        <v>1691746.0508205299</v>
      </c>
      <c r="CD243" s="236">
        <v>1691746.0508205299</v>
      </c>
      <c r="CE243" s="236">
        <v>4542769.5696684001</v>
      </c>
      <c r="CF243" s="236">
        <v>4542769.5696684001</v>
      </c>
      <c r="CG243" s="236">
        <v>4542769.5696684001</v>
      </c>
      <c r="CH243" s="236">
        <v>8327145.1727592498</v>
      </c>
      <c r="CI243" s="236">
        <v>8327145.1727592498</v>
      </c>
      <c r="CJ243" s="236">
        <v>8327145.1727592498</v>
      </c>
      <c r="CK243" s="236">
        <v>10511054.1106968</v>
      </c>
      <c r="CL243" s="236">
        <v>10511054.1106968</v>
      </c>
      <c r="CM243" s="236">
        <v>10511054.1106968</v>
      </c>
      <c r="CN243" s="236">
        <v>75218144.711835101</v>
      </c>
      <c r="CO243" s="236">
        <v>912749.95160355396</v>
      </c>
      <c r="CP243" s="236">
        <v>912749.95160355396</v>
      </c>
      <c r="CQ243" s="236">
        <v>912749.95160355396</v>
      </c>
      <c r="CR243" s="236">
        <v>2564811.3868638901</v>
      </c>
      <c r="CS243" s="236">
        <v>2564811.3868638901</v>
      </c>
      <c r="CT243" s="236">
        <v>2564811.3868638901</v>
      </c>
      <c r="CU243" s="236">
        <v>4843770.2529412601</v>
      </c>
      <c r="CV243" s="236">
        <v>4843770.2529412601</v>
      </c>
      <c r="CW243" s="236">
        <v>4843770.2529412601</v>
      </c>
      <c r="CX243" s="236">
        <v>6138427.57818658</v>
      </c>
      <c r="CY243" s="236">
        <v>6138427.57818658</v>
      </c>
      <c r="CZ243" s="236">
        <v>6138427.57818658</v>
      </c>
      <c r="DA243" s="236">
        <v>43379277.508785903</v>
      </c>
    </row>
    <row r="245" spans="1:105">
      <c r="A245" s="242" t="s">
        <v>1835</v>
      </c>
      <c r="B245" s="236">
        <v>0</v>
      </c>
      <c r="C245" s="236">
        <v>0</v>
      </c>
      <c r="D245" s="236">
        <v>0</v>
      </c>
      <c r="E245" s="236">
        <v>0</v>
      </c>
      <c r="F245" s="236">
        <v>0</v>
      </c>
      <c r="G245" s="236">
        <v>0</v>
      </c>
      <c r="H245" s="236">
        <v>0</v>
      </c>
      <c r="I245" s="236">
        <v>0</v>
      </c>
      <c r="J245" s="236">
        <v>0</v>
      </c>
      <c r="K245" s="236">
        <v>0</v>
      </c>
      <c r="L245" s="236">
        <v>0</v>
      </c>
      <c r="M245" s="236">
        <v>0</v>
      </c>
      <c r="N245" s="236">
        <v>0</v>
      </c>
      <c r="O245" s="236">
        <v>0</v>
      </c>
      <c r="P245" s="236">
        <v>0</v>
      </c>
      <c r="Q245" s="236">
        <v>0</v>
      </c>
      <c r="R245" s="236">
        <v>0</v>
      </c>
      <c r="S245" s="236">
        <v>0</v>
      </c>
      <c r="T245" s="236">
        <v>0</v>
      </c>
      <c r="U245" s="236">
        <v>0</v>
      </c>
      <c r="V245" s="236">
        <v>0</v>
      </c>
      <c r="W245" s="236">
        <v>0</v>
      </c>
      <c r="X245" s="236">
        <v>0</v>
      </c>
      <c r="Y245" s="236">
        <v>0</v>
      </c>
      <c r="Z245" s="236">
        <v>0</v>
      </c>
      <c r="AA245" s="236">
        <v>0</v>
      </c>
      <c r="AB245" s="236">
        <v>0</v>
      </c>
      <c r="AC245" s="236">
        <v>0</v>
      </c>
      <c r="AD245" s="236">
        <v>0</v>
      </c>
      <c r="AE245" s="236">
        <v>0</v>
      </c>
      <c r="AF245" s="236">
        <v>0</v>
      </c>
      <c r="AG245" s="236">
        <v>0</v>
      </c>
      <c r="AH245" s="236">
        <v>0</v>
      </c>
      <c r="AI245" s="236">
        <v>0</v>
      </c>
      <c r="AJ245" s="236">
        <v>0</v>
      </c>
      <c r="AK245" s="236">
        <v>0</v>
      </c>
      <c r="AL245" s="236">
        <v>0</v>
      </c>
      <c r="AM245" s="236">
        <v>0</v>
      </c>
      <c r="AN245" s="236">
        <v>0</v>
      </c>
      <c r="AO245" s="236">
        <v>1213525.4839925901</v>
      </c>
      <c r="AP245" s="236">
        <v>1213525.4839925901</v>
      </c>
      <c r="AQ245" s="236">
        <v>1213525.4839925901</v>
      </c>
      <c r="AR245" s="236">
        <v>1330908.0885199199</v>
      </c>
      <c r="AS245" s="236">
        <v>1330908.0885199199</v>
      </c>
      <c r="AT245" s="236">
        <v>1330908.0885199199</v>
      </c>
      <c r="AU245" s="236">
        <v>1737849.20424809</v>
      </c>
      <c r="AV245" s="236">
        <v>1737849.20424808</v>
      </c>
      <c r="AW245" s="236">
        <v>1737849.20424809</v>
      </c>
      <c r="AX245" s="236">
        <v>1143617.3133918899</v>
      </c>
      <c r="AY245" s="236">
        <v>1143617.3133918899</v>
      </c>
      <c r="AZ245" s="236">
        <v>1143617.3133918899</v>
      </c>
      <c r="BA245" s="236">
        <v>16277700.270457501</v>
      </c>
      <c r="BB245" s="236">
        <v>992515.87917396601</v>
      </c>
      <c r="BC245" s="236">
        <v>992515.87917396601</v>
      </c>
      <c r="BD245" s="236">
        <v>992515.87917396706</v>
      </c>
      <c r="BE245" s="236">
        <v>1572092.9280636299</v>
      </c>
      <c r="BF245" s="236">
        <v>1572092.9280636299</v>
      </c>
      <c r="BG245" s="236">
        <v>1572092.9280636299</v>
      </c>
      <c r="BH245" s="236">
        <v>2110554.93864987</v>
      </c>
      <c r="BI245" s="236">
        <v>2110554.93864987</v>
      </c>
      <c r="BJ245" s="236">
        <v>2110554.93864987</v>
      </c>
      <c r="BK245" s="236">
        <v>1310812.6302338699</v>
      </c>
      <c r="BL245" s="236">
        <v>1310812.6302338699</v>
      </c>
      <c r="BM245" s="236">
        <v>1310812.6302338699</v>
      </c>
      <c r="BN245" s="236">
        <v>17957929.128364</v>
      </c>
      <c r="BO245" s="236">
        <v>734044.95098037005</v>
      </c>
      <c r="BP245" s="236">
        <v>734044.95098037005</v>
      </c>
      <c r="BQ245" s="236">
        <v>734044.95098037005</v>
      </c>
      <c r="BR245" s="236">
        <v>1236411.38847446</v>
      </c>
      <c r="BS245" s="236">
        <v>1236411.38847446</v>
      </c>
      <c r="BT245" s="236">
        <v>1236411.38847446</v>
      </c>
      <c r="BU245" s="236">
        <v>1666886.1466739201</v>
      </c>
      <c r="BV245" s="236">
        <v>1666886.1466739201</v>
      </c>
      <c r="BW245" s="236">
        <v>1666886.1466739201</v>
      </c>
      <c r="BX245" s="236">
        <v>1006377.1713919</v>
      </c>
      <c r="BY245" s="236">
        <v>1006377.1713919</v>
      </c>
      <c r="BZ245" s="236">
        <v>1006377.1713919</v>
      </c>
      <c r="CA245" s="236">
        <v>13931158.9725619</v>
      </c>
      <c r="CB245" s="236">
        <v>563915.35027351195</v>
      </c>
      <c r="CC245" s="236">
        <v>563915.35027351195</v>
      </c>
      <c r="CD245" s="236">
        <v>563915.35027351195</v>
      </c>
      <c r="CE245" s="236">
        <v>950341.17294929002</v>
      </c>
      <c r="CF245" s="236">
        <v>950341.17294929002</v>
      </c>
      <c r="CG245" s="236">
        <v>950341.17294929002</v>
      </c>
      <c r="CH245" s="236">
        <v>1261458.53436361</v>
      </c>
      <c r="CI245" s="236">
        <v>1261458.53436361</v>
      </c>
      <c r="CJ245" s="236">
        <v>1261458.53436361</v>
      </c>
      <c r="CK245" s="236">
        <v>727969.64597919595</v>
      </c>
      <c r="CL245" s="236">
        <v>727969.645979197</v>
      </c>
      <c r="CM245" s="236">
        <v>727969.64597919502</v>
      </c>
      <c r="CN245" s="236">
        <v>10511054.1106968</v>
      </c>
      <c r="CO245" s="236">
        <v>304249.98386785103</v>
      </c>
      <c r="CP245" s="236">
        <v>304249.98386785103</v>
      </c>
      <c r="CQ245" s="236">
        <v>304249.98386785103</v>
      </c>
      <c r="CR245" s="236">
        <v>550687.14508677996</v>
      </c>
      <c r="CS245" s="236">
        <v>550687.14508677996</v>
      </c>
      <c r="CT245" s="236">
        <v>550687.14508677996</v>
      </c>
      <c r="CU245" s="236">
        <v>759652.95535912295</v>
      </c>
      <c r="CV245" s="236">
        <v>759652.955359124</v>
      </c>
      <c r="CW245" s="236">
        <v>759652.95535912295</v>
      </c>
      <c r="CX245" s="236">
        <v>431552.44174843899</v>
      </c>
      <c r="CY245" s="236">
        <v>431552.44174843899</v>
      </c>
      <c r="CZ245" s="236">
        <v>431552.44174843899</v>
      </c>
      <c r="DA245" s="236">
        <v>6138427.57818658</v>
      </c>
    </row>
    <row r="246" spans="1:105">
      <c r="A246" s="242" t="s">
        <v>1836</v>
      </c>
      <c r="B246" s="236">
        <v>0</v>
      </c>
      <c r="C246" s="236">
        <v>0</v>
      </c>
      <c r="D246" s="236">
        <v>0</v>
      </c>
      <c r="E246" s="236">
        <v>0</v>
      </c>
      <c r="F246" s="236">
        <v>0</v>
      </c>
      <c r="G246" s="236">
        <v>0</v>
      </c>
      <c r="H246" s="236">
        <v>0</v>
      </c>
      <c r="I246" s="236">
        <v>0</v>
      </c>
      <c r="J246" s="236">
        <v>0</v>
      </c>
      <c r="K246" s="236">
        <v>0</v>
      </c>
      <c r="L246" s="236">
        <v>0</v>
      </c>
      <c r="M246" s="236">
        <v>0</v>
      </c>
      <c r="N246" s="236">
        <v>0</v>
      </c>
      <c r="O246" s="236">
        <v>0</v>
      </c>
      <c r="P246" s="236">
        <v>0</v>
      </c>
      <c r="Q246" s="236">
        <v>0</v>
      </c>
      <c r="R246" s="236">
        <v>0</v>
      </c>
      <c r="S246" s="236">
        <v>0</v>
      </c>
      <c r="T246" s="236">
        <v>0</v>
      </c>
      <c r="U246" s="236">
        <v>0</v>
      </c>
      <c r="V246" s="236">
        <v>0</v>
      </c>
      <c r="W246" s="236">
        <v>0</v>
      </c>
      <c r="X246" s="236">
        <v>0</v>
      </c>
      <c r="Y246" s="236">
        <v>0</v>
      </c>
      <c r="Z246" s="236">
        <v>0</v>
      </c>
      <c r="AA246" s="236">
        <v>0</v>
      </c>
      <c r="AB246" s="236">
        <v>0</v>
      </c>
      <c r="AC246" s="236">
        <v>0</v>
      </c>
      <c r="AD246" s="236">
        <v>0</v>
      </c>
      <c r="AE246" s="236">
        <v>0</v>
      </c>
      <c r="AF246" s="236">
        <v>0</v>
      </c>
      <c r="AG246" s="236">
        <v>0</v>
      </c>
      <c r="AH246" s="236">
        <v>0</v>
      </c>
      <c r="AI246" s="236">
        <v>0</v>
      </c>
      <c r="AJ246" s="236">
        <v>0</v>
      </c>
      <c r="AK246" s="236">
        <v>0</v>
      </c>
      <c r="AL246" s="236">
        <v>0</v>
      </c>
      <c r="AM246" s="236">
        <v>0</v>
      </c>
      <c r="AN246" s="236">
        <v>0</v>
      </c>
      <c r="AO246" s="236">
        <v>1213525.4839925901</v>
      </c>
      <c r="AP246" s="236">
        <v>2427050.9679851802</v>
      </c>
      <c r="AQ246" s="236">
        <v>3640576.4519777698</v>
      </c>
      <c r="AR246" s="236">
        <v>4971484.5404976904</v>
      </c>
      <c r="AS246" s="236">
        <v>6302392.6290176203</v>
      </c>
      <c r="AT246" s="236">
        <v>7633300.7175375503</v>
      </c>
      <c r="AU246" s="236">
        <v>9371149.9217856396</v>
      </c>
      <c r="AV246" s="236">
        <v>11108999.126033699</v>
      </c>
      <c r="AW246" s="236">
        <v>12846848.3302818</v>
      </c>
      <c r="AX246" s="236">
        <v>13990465.643673699</v>
      </c>
      <c r="AY246" s="236">
        <v>15134082.957065601</v>
      </c>
      <c r="AZ246" s="236">
        <v>16277700.270457501</v>
      </c>
      <c r="BA246" s="236">
        <v>16277700.270457501</v>
      </c>
      <c r="BB246" s="236">
        <v>992515.87917396601</v>
      </c>
      <c r="BC246" s="236">
        <v>1985031.7583479299</v>
      </c>
      <c r="BD246" s="236">
        <v>2977547.6375218998</v>
      </c>
      <c r="BE246" s="236">
        <v>4549640.5655855304</v>
      </c>
      <c r="BF246" s="236">
        <v>6121733.4936491698</v>
      </c>
      <c r="BG246" s="236">
        <v>7693826.4217128102</v>
      </c>
      <c r="BH246" s="236">
        <v>9804381.3603626899</v>
      </c>
      <c r="BI246" s="236">
        <v>11914936.299012501</v>
      </c>
      <c r="BJ246" s="236">
        <v>14025491.237662399</v>
      </c>
      <c r="BK246" s="236">
        <v>15336303.8678963</v>
      </c>
      <c r="BL246" s="236">
        <v>16647116.4981301</v>
      </c>
      <c r="BM246" s="236">
        <v>17957929.128364</v>
      </c>
      <c r="BN246" s="236">
        <v>17957929.128364</v>
      </c>
      <c r="BO246" s="236">
        <v>734044.95098037005</v>
      </c>
      <c r="BP246" s="236">
        <v>1468089.9019607401</v>
      </c>
      <c r="BQ246" s="236">
        <v>2202134.8529411098</v>
      </c>
      <c r="BR246" s="236">
        <v>3438546.24141557</v>
      </c>
      <c r="BS246" s="236">
        <v>4674957.6298900396</v>
      </c>
      <c r="BT246" s="236">
        <v>5911369.0183645003</v>
      </c>
      <c r="BU246" s="236">
        <v>7578255.1650384199</v>
      </c>
      <c r="BV246" s="236">
        <v>9245141.3117123395</v>
      </c>
      <c r="BW246" s="236">
        <v>10912027.4583862</v>
      </c>
      <c r="BX246" s="236">
        <v>11918404.6297781</v>
      </c>
      <c r="BY246" s="236">
        <v>12924781.801170001</v>
      </c>
      <c r="BZ246" s="236">
        <v>13931158.9725619</v>
      </c>
      <c r="CA246" s="236">
        <v>13931158.9725619</v>
      </c>
      <c r="CB246" s="236">
        <v>563915.35027351195</v>
      </c>
      <c r="CC246" s="236">
        <v>1127830.70054702</v>
      </c>
      <c r="CD246" s="236">
        <v>1691746.0508205299</v>
      </c>
      <c r="CE246" s="236">
        <v>2642087.2237698198</v>
      </c>
      <c r="CF246" s="236">
        <v>3592428.3967191102</v>
      </c>
      <c r="CG246" s="236">
        <v>4542769.5696684001</v>
      </c>
      <c r="CH246" s="236">
        <v>5804228.1040320201</v>
      </c>
      <c r="CI246" s="236">
        <v>7065686.6383956401</v>
      </c>
      <c r="CJ246" s="236">
        <v>8327145.1727592498</v>
      </c>
      <c r="CK246" s="236">
        <v>9055114.8187384494</v>
      </c>
      <c r="CL246" s="236">
        <v>9783084.4647176508</v>
      </c>
      <c r="CM246" s="236">
        <v>10511054.1106968</v>
      </c>
      <c r="CN246" s="236">
        <v>10511054.1106968</v>
      </c>
      <c r="CO246" s="236">
        <v>304249.98386785103</v>
      </c>
      <c r="CP246" s="236">
        <v>608499.96773570206</v>
      </c>
      <c r="CQ246" s="236">
        <v>912749.95160355396</v>
      </c>
      <c r="CR246" s="236">
        <v>1463437.09669033</v>
      </c>
      <c r="CS246" s="236">
        <v>2014124.2417771099</v>
      </c>
      <c r="CT246" s="236">
        <v>2564811.3868638901</v>
      </c>
      <c r="CU246" s="236">
        <v>3324464.34222301</v>
      </c>
      <c r="CV246" s="236">
        <v>4084117.2975821402</v>
      </c>
      <c r="CW246" s="236">
        <v>4843770.2529412601</v>
      </c>
      <c r="CX246" s="236">
        <v>5275322.6946897004</v>
      </c>
      <c r="CY246" s="236">
        <v>5706875.1364381397</v>
      </c>
      <c r="CZ246" s="236">
        <v>6138427.57818658</v>
      </c>
      <c r="DA246" s="236">
        <v>6138427.57818658</v>
      </c>
    </row>
    <row r="247" spans="1:105">
      <c r="A247" s="242" t="s">
        <v>1837</v>
      </c>
      <c r="B247" s="236">
        <v>0</v>
      </c>
      <c r="C247" s="236">
        <v>0</v>
      </c>
      <c r="D247" s="236">
        <v>0</v>
      </c>
      <c r="E247" s="236">
        <v>0</v>
      </c>
      <c r="F247" s="236">
        <v>0</v>
      </c>
      <c r="G247" s="236">
        <v>0</v>
      </c>
      <c r="H247" s="236">
        <v>0</v>
      </c>
      <c r="I247" s="236">
        <v>0</v>
      </c>
      <c r="J247" s="236">
        <v>0</v>
      </c>
      <c r="K247" s="236">
        <v>0</v>
      </c>
      <c r="L247" s="236">
        <v>0</v>
      </c>
      <c r="M247" s="236">
        <v>0</v>
      </c>
      <c r="N247" s="236">
        <v>0</v>
      </c>
      <c r="O247" s="236">
        <v>0</v>
      </c>
      <c r="P247" s="236">
        <v>0</v>
      </c>
      <c r="Q247" s="236">
        <v>0</v>
      </c>
      <c r="R247" s="236">
        <v>0</v>
      </c>
      <c r="S247" s="236">
        <v>0</v>
      </c>
      <c r="T247" s="236">
        <v>0</v>
      </c>
      <c r="U247" s="236">
        <v>0</v>
      </c>
      <c r="V247" s="236">
        <v>0</v>
      </c>
      <c r="W247" s="236">
        <v>0</v>
      </c>
      <c r="X247" s="236">
        <v>0</v>
      </c>
      <c r="Y247" s="236">
        <v>0</v>
      </c>
      <c r="Z247" s="236">
        <v>0</v>
      </c>
      <c r="AA247" s="236">
        <v>0</v>
      </c>
      <c r="AB247" s="236">
        <v>0</v>
      </c>
      <c r="AC247" s="236">
        <v>0</v>
      </c>
      <c r="AD247" s="236">
        <v>0</v>
      </c>
      <c r="AE247" s="236">
        <v>0</v>
      </c>
      <c r="AF247" s="236">
        <v>0</v>
      </c>
      <c r="AG247" s="236">
        <v>0</v>
      </c>
      <c r="AH247" s="236">
        <v>0</v>
      </c>
      <c r="AI247" s="236">
        <v>0</v>
      </c>
      <c r="AJ247" s="236">
        <v>0</v>
      </c>
      <c r="AK247" s="236">
        <v>0</v>
      </c>
      <c r="AL247" s="236">
        <v>0</v>
      </c>
      <c r="AM247" s="236">
        <v>0</v>
      </c>
      <c r="AN247" s="236">
        <v>0</v>
      </c>
      <c r="AO247" s="236">
        <v>-16277700.270457501</v>
      </c>
      <c r="AP247" s="236">
        <v>-16277700.270457501</v>
      </c>
      <c r="AQ247" s="236">
        <v>-16277700.270457501</v>
      </c>
      <c r="AR247" s="236">
        <v>-16277700.270457501</v>
      </c>
      <c r="AS247" s="236">
        <v>-16277700.270457501</v>
      </c>
      <c r="AT247" s="236">
        <v>-16277700.270457501</v>
      </c>
      <c r="AU247" s="236">
        <v>-16277700.270457501</v>
      </c>
      <c r="AV247" s="236">
        <v>-16277700.270457501</v>
      </c>
      <c r="AW247" s="236">
        <v>-16277700.270457501</v>
      </c>
      <c r="AX247" s="236">
        <v>-16277700.270457501</v>
      </c>
      <c r="AY247" s="236">
        <v>-16277700.270457501</v>
      </c>
      <c r="AZ247" s="236">
        <v>-16277700.270457501</v>
      </c>
      <c r="BA247" s="236">
        <v>-16277700.270457501</v>
      </c>
      <c r="BB247" s="236">
        <v>-17957929.128364</v>
      </c>
      <c r="BC247" s="236">
        <v>-17957929.128364</v>
      </c>
      <c r="BD247" s="236">
        <v>-17957929.128364</v>
      </c>
      <c r="BE247" s="236">
        <v>-17957929.128364</v>
      </c>
      <c r="BF247" s="236">
        <v>-17957929.128364</v>
      </c>
      <c r="BG247" s="236">
        <v>-17957929.128364</v>
      </c>
      <c r="BH247" s="236">
        <v>-17957929.128364</v>
      </c>
      <c r="BI247" s="236">
        <v>-17957929.128364</v>
      </c>
      <c r="BJ247" s="236">
        <v>-17957929.128364</v>
      </c>
      <c r="BK247" s="236">
        <v>-17957929.128364</v>
      </c>
      <c r="BL247" s="236">
        <v>-17957929.128364</v>
      </c>
      <c r="BM247" s="236">
        <v>-17957929.128364</v>
      </c>
      <c r="BN247" s="236">
        <v>-17957929.128364</v>
      </c>
      <c r="BO247" s="236">
        <v>-13931158.9725619</v>
      </c>
      <c r="BP247" s="236">
        <v>-13931158.9725619</v>
      </c>
      <c r="BQ247" s="236">
        <v>-13931158.9725619</v>
      </c>
      <c r="BR247" s="236">
        <v>-13931158.9725619</v>
      </c>
      <c r="BS247" s="236">
        <v>-13931158.9725619</v>
      </c>
      <c r="BT247" s="236">
        <v>-13931158.9725619</v>
      </c>
      <c r="BU247" s="236">
        <v>-13931158.9725619</v>
      </c>
      <c r="BV247" s="236">
        <v>-13931158.9725619</v>
      </c>
      <c r="BW247" s="236">
        <v>-13931158.9725619</v>
      </c>
      <c r="BX247" s="236">
        <v>-13931158.9725619</v>
      </c>
      <c r="BY247" s="236">
        <v>-13931158.9725619</v>
      </c>
      <c r="BZ247" s="236">
        <v>-13931158.9725619</v>
      </c>
      <c r="CA247" s="236">
        <v>-13931158.9725619</v>
      </c>
      <c r="CB247" s="236">
        <v>-10511054.1106968</v>
      </c>
      <c r="CC247" s="236">
        <v>-10511054.1106968</v>
      </c>
      <c r="CD247" s="236">
        <v>-10511054.1106968</v>
      </c>
      <c r="CE247" s="236">
        <v>-10511054.1106968</v>
      </c>
      <c r="CF247" s="236">
        <v>-10511054.1106968</v>
      </c>
      <c r="CG247" s="236">
        <v>-10511054.1106968</v>
      </c>
      <c r="CH247" s="236">
        <v>-10511054.1106968</v>
      </c>
      <c r="CI247" s="236">
        <v>-10511054.1106968</v>
      </c>
      <c r="CJ247" s="236">
        <v>-10511054.1106968</v>
      </c>
      <c r="CK247" s="236">
        <v>-10511054.1106968</v>
      </c>
      <c r="CL247" s="236">
        <v>-10511054.1106968</v>
      </c>
      <c r="CM247" s="236">
        <v>-10511054.1106968</v>
      </c>
      <c r="CN247" s="236">
        <v>-10511054.1106968</v>
      </c>
      <c r="CO247" s="236">
        <v>-6138427.5781865697</v>
      </c>
      <c r="CP247" s="236">
        <v>-6138427.5781865697</v>
      </c>
      <c r="CQ247" s="236">
        <v>-6138427.57818658</v>
      </c>
      <c r="CR247" s="236">
        <v>-6138427.5781865502</v>
      </c>
      <c r="CS247" s="236">
        <v>-6138427.5781865297</v>
      </c>
      <c r="CT247" s="236">
        <v>-6138427.57818658</v>
      </c>
      <c r="CU247" s="236">
        <v>-6138427.5781865399</v>
      </c>
      <c r="CV247" s="236">
        <v>-6138427.5781864896</v>
      </c>
      <c r="CW247" s="236">
        <v>-6138427.57818658</v>
      </c>
      <c r="CX247" s="236">
        <v>-6138427.57818658</v>
      </c>
      <c r="CY247" s="236">
        <v>-6138427.57818658</v>
      </c>
      <c r="CZ247" s="236">
        <v>-6138427.57818658</v>
      </c>
      <c r="DA247" s="236">
        <v>-6138427.57818658</v>
      </c>
    </row>
    <row r="251" spans="1:105">
      <c r="A251" s="262" t="s">
        <v>1838</v>
      </c>
      <c r="B251" s="236">
        <v>0</v>
      </c>
      <c r="C251" s="236">
        <v>0</v>
      </c>
      <c r="D251" s="236">
        <v>0</v>
      </c>
      <c r="E251" s="236">
        <v>0</v>
      </c>
      <c r="F251" s="236">
        <v>0</v>
      </c>
      <c r="G251" s="236">
        <v>0</v>
      </c>
      <c r="H251" s="236">
        <v>0</v>
      </c>
      <c r="I251" s="236">
        <v>0</v>
      </c>
      <c r="J251" s="236">
        <v>0</v>
      </c>
      <c r="K251" s="236">
        <v>0</v>
      </c>
      <c r="L251" s="236">
        <v>0</v>
      </c>
      <c r="M251" s="236">
        <v>0</v>
      </c>
      <c r="N251" s="236">
        <v>0</v>
      </c>
      <c r="O251" s="236">
        <v>0</v>
      </c>
      <c r="P251" s="236">
        <v>0</v>
      </c>
      <c r="Q251" s="236">
        <v>0</v>
      </c>
      <c r="R251" s="236">
        <v>0</v>
      </c>
      <c r="S251" s="236">
        <v>0</v>
      </c>
      <c r="T251" s="236">
        <v>0</v>
      </c>
      <c r="U251" s="236">
        <v>0</v>
      </c>
      <c r="V251" s="236">
        <v>0</v>
      </c>
      <c r="W251" s="236">
        <v>0</v>
      </c>
      <c r="X251" s="236">
        <v>0</v>
      </c>
      <c r="Y251" s="236">
        <v>0</v>
      </c>
      <c r="Z251" s="236">
        <v>0</v>
      </c>
      <c r="AA251" s="236">
        <v>0</v>
      </c>
      <c r="AB251" s="236">
        <v>0</v>
      </c>
      <c r="AC251" s="236">
        <v>0</v>
      </c>
      <c r="AD251" s="236">
        <v>0</v>
      </c>
      <c r="AE251" s="236">
        <v>0</v>
      </c>
      <c r="AF251" s="236">
        <v>0</v>
      </c>
      <c r="AG251" s="236">
        <v>0</v>
      </c>
      <c r="AH251" s="236">
        <v>0</v>
      </c>
      <c r="AI251" s="236">
        <v>0</v>
      </c>
      <c r="AJ251" s="236">
        <v>0</v>
      </c>
      <c r="AK251" s="236">
        <v>0</v>
      </c>
      <c r="AL251" s="236">
        <v>0</v>
      </c>
      <c r="AM251" s="236">
        <v>0</v>
      </c>
      <c r="AN251" s="236">
        <v>0</v>
      </c>
      <c r="AO251" s="236">
        <v>1213525.4839925901</v>
      </c>
      <c r="AP251" s="236">
        <v>1213525.4839925901</v>
      </c>
      <c r="AQ251" s="236">
        <v>1213525.4839925901</v>
      </c>
      <c r="AR251" s="236">
        <v>1330908.0885199199</v>
      </c>
      <c r="AS251" s="236">
        <v>1330908.0885199199</v>
      </c>
      <c r="AT251" s="236">
        <v>1330908.0885199199</v>
      </c>
      <c r="AU251" s="236">
        <v>1737849.20424809</v>
      </c>
      <c r="AV251" s="236">
        <v>1737849.20424808</v>
      </c>
      <c r="AW251" s="236">
        <v>1737849.20424809</v>
      </c>
      <c r="AX251" s="236">
        <v>1143617.3133918899</v>
      </c>
      <c r="AY251" s="236">
        <v>1143617.3133918899</v>
      </c>
      <c r="AZ251" s="236">
        <v>1143617.3133918899</v>
      </c>
      <c r="BA251" s="236">
        <v>16277700.270457501</v>
      </c>
      <c r="BB251" s="236">
        <v>992515.87917396601</v>
      </c>
      <c r="BC251" s="236">
        <v>992515.87917396601</v>
      </c>
      <c r="BD251" s="236">
        <v>992515.87917396706</v>
      </c>
      <c r="BE251" s="236">
        <v>1572092.9280636299</v>
      </c>
      <c r="BF251" s="236">
        <v>1572092.9280636299</v>
      </c>
      <c r="BG251" s="236">
        <v>1572092.9280636299</v>
      </c>
      <c r="BH251" s="236">
        <v>2110554.93864987</v>
      </c>
      <c r="BI251" s="236">
        <v>2110554.93864987</v>
      </c>
      <c r="BJ251" s="236">
        <v>2110554.93864987</v>
      </c>
      <c r="BK251" s="236">
        <v>1310812.6302338699</v>
      </c>
      <c r="BL251" s="236">
        <v>1310812.6302338699</v>
      </c>
      <c r="BM251" s="236">
        <v>1310812.6302338699</v>
      </c>
      <c r="BN251" s="236">
        <v>17957929.128364</v>
      </c>
      <c r="BO251" s="236">
        <v>734044.95098037005</v>
      </c>
      <c r="BP251" s="236">
        <v>734044.95098037005</v>
      </c>
      <c r="BQ251" s="236">
        <v>734044.95098037005</v>
      </c>
      <c r="BR251" s="236">
        <v>1236411.38847446</v>
      </c>
      <c r="BS251" s="236">
        <v>1236411.38847446</v>
      </c>
      <c r="BT251" s="236">
        <v>1236411.38847446</v>
      </c>
      <c r="BU251" s="236">
        <v>1666886.1466739201</v>
      </c>
      <c r="BV251" s="236">
        <v>1666886.1466739201</v>
      </c>
      <c r="BW251" s="236">
        <v>1666886.1466739201</v>
      </c>
      <c r="BX251" s="236">
        <v>1006377.1713919</v>
      </c>
      <c r="BY251" s="236">
        <v>1006377.1713919</v>
      </c>
      <c r="BZ251" s="236">
        <v>1006377.1713919</v>
      </c>
      <c r="CA251" s="236">
        <v>13931158.9725619</v>
      </c>
      <c r="CB251" s="236">
        <v>563915.35027351195</v>
      </c>
      <c r="CC251" s="236">
        <v>563915.35027351195</v>
      </c>
      <c r="CD251" s="236">
        <v>563915.35027351195</v>
      </c>
      <c r="CE251" s="236">
        <v>950341.17294929002</v>
      </c>
      <c r="CF251" s="236">
        <v>950341.17294929002</v>
      </c>
      <c r="CG251" s="236">
        <v>950341.17294929002</v>
      </c>
      <c r="CH251" s="236">
        <v>1261458.53436361</v>
      </c>
      <c r="CI251" s="236">
        <v>1261458.53436361</v>
      </c>
      <c r="CJ251" s="236">
        <v>1261458.53436361</v>
      </c>
      <c r="CK251" s="236">
        <v>727969.64597919595</v>
      </c>
      <c r="CL251" s="236">
        <v>727969.645979197</v>
      </c>
      <c r="CM251" s="236">
        <v>727969.64597919502</v>
      </c>
      <c r="CN251" s="236">
        <v>10511054.1106968</v>
      </c>
      <c r="CO251" s="236">
        <v>304249.98386785103</v>
      </c>
      <c r="CP251" s="236">
        <v>304249.98386785103</v>
      </c>
      <c r="CQ251" s="236">
        <v>304249.98386785103</v>
      </c>
      <c r="CR251" s="236">
        <v>550687.14508677996</v>
      </c>
      <c r="CS251" s="236">
        <v>550687.14508677996</v>
      </c>
      <c r="CT251" s="236">
        <v>550687.14508677996</v>
      </c>
      <c r="CU251" s="236">
        <v>759652.95535912295</v>
      </c>
      <c r="CV251" s="236">
        <v>759652.955359124</v>
      </c>
      <c r="CW251" s="236">
        <v>759652.95535912295</v>
      </c>
      <c r="CX251" s="236">
        <v>431552.44174843899</v>
      </c>
      <c r="CY251" s="236">
        <v>431552.44174843899</v>
      </c>
      <c r="CZ251" s="236">
        <v>431552.44174843899</v>
      </c>
      <c r="DA251" s="236">
        <v>6138427.57818658</v>
      </c>
    </row>
    <row r="252" spans="1:105">
      <c r="A252" s="242" t="s">
        <v>1839</v>
      </c>
      <c r="B252" s="236">
        <v>0</v>
      </c>
      <c r="C252" s="236">
        <v>0</v>
      </c>
      <c r="D252" s="236">
        <v>0</v>
      </c>
      <c r="E252" s="236">
        <v>0</v>
      </c>
      <c r="F252" s="236">
        <v>0</v>
      </c>
      <c r="G252" s="236">
        <v>0</v>
      </c>
      <c r="H252" s="236">
        <v>0</v>
      </c>
      <c r="I252" s="236">
        <v>0</v>
      </c>
      <c r="J252" s="236">
        <v>0</v>
      </c>
      <c r="K252" s="236">
        <v>0</v>
      </c>
      <c r="L252" s="236">
        <v>0</v>
      </c>
      <c r="M252" s="236">
        <v>0</v>
      </c>
      <c r="N252" s="236">
        <v>0</v>
      </c>
      <c r="O252" s="236">
        <v>0</v>
      </c>
      <c r="P252" s="236">
        <v>0</v>
      </c>
      <c r="Q252" s="236">
        <v>0</v>
      </c>
      <c r="R252" s="236">
        <v>0</v>
      </c>
      <c r="S252" s="236">
        <v>0</v>
      </c>
      <c r="T252" s="236">
        <v>0</v>
      </c>
      <c r="U252" s="236">
        <v>0</v>
      </c>
      <c r="V252" s="236">
        <v>0</v>
      </c>
      <c r="W252" s="236">
        <v>0</v>
      </c>
      <c r="X252" s="236">
        <v>0</v>
      </c>
      <c r="Y252" s="236">
        <v>0</v>
      </c>
      <c r="Z252" s="236">
        <v>0</v>
      </c>
      <c r="AA252" s="236">
        <v>0</v>
      </c>
      <c r="AB252" s="236">
        <v>0</v>
      </c>
      <c r="AC252" s="236">
        <v>0</v>
      </c>
      <c r="AD252" s="236">
        <v>0</v>
      </c>
      <c r="AE252" s="236">
        <v>0</v>
      </c>
      <c r="AF252" s="236">
        <v>0</v>
      </c>
      <c r="AG252" s="236">
        <v>0</v>
      </c>
      <c r="AH252" s="236">
        <v>0</v>
      </c>
      <c r="AI252" s="236">
        <v>0</v>
      </c>
      <c r="AJ252" s="236">
        <v>0</v>
      </c>
      <c r="AK252" s="236">
        <v>0</v>
      </c>
      <c r="AL252" s="236">
        <v>0</v>
      </c>
      <c r="AM252" s="236">
        <v>0</v>
      </c>
      <c r="AN252" s="236">
        <v>0</v>
      </c>
      <c r="AO252" s="236">
        <v>1213525.4839925901</v>
      </c>
      <c r="AP252" s="236">
        <v>2427050.9679851802</v>
      </c>
      <c r="AQ252" s="236">
        <v>3640576.4519777698</v>
      </c>
      <c r="AR252" s="236">
        <v>4971484.5404976904</v>
      </c>
      <c r="AS252" s="236">
        <v>6302392.6290176203</v>
      </c>
      <c r="AT252" s="236">
        <v>7633300.7175375503</v>
      </c>
      <c r="AU252" s="236">
        <v>9371149.9217856396</v>
      </c>
      <c r="AV252" s="236">
        <v>11108999.126033699</v>
      </c>
      <c r="AW252" s="236">
        <v>12846848.3302818</v>
      </c>
      <c r="AX252" s="236">
        <v>13990465.643673699</v>
      </c>
      <c r="AY252" s="236">
        <v>15134082.957065601</v>
      </c>
      <c r="AZ252" s="236">
        <v>16277700.270457501</v>
      </c>
      <c r="BA252" s="236">
        <v>16277700.270457501</v>
      </c>
      <c r="BB252" s="236">
        <v>992515.87917396601</v>
      </c>
      <c r="BC252" s="236">
        <v>1985031.7583479299</v>
      </c>
      <c r="BD252" s="236">
        <v>2977547.6375218998</v>
      </c>
      <c r="BE252" s="236">
        <v>4549640.5655855304</v>
      </c>
      <c r="BF252" s="236">
        <v>6121733.4936491698</v>
      </c>
      <c r="BG252" s="236">
        <v>7693826.4217128102</v>
      </c>
      <c r="BH252" s="236">
        <v>9804381.3603626899</v>
      </c>
      <c r="BI252" s="236">
        <v>11914936.299012501</v>
      </c>
      <c r="BJ252" s="236">
        <v>14025491.237662399</v>
      </c>
      <c r="BK252" s="236">
        <v>15336303.8678963</v>
      </c>
      <c r="BL252" s="236">
        <v>16647116.4981301</v>
      </c>
      <c r="BM252" s="236">
        <v>17957929.128364</v>
      </c>
      <c r="BN252" s="236">
        <v>17957929.128364</v>
      </c>
      <c r="BO252" s="236">
        <v>734044.95098037005</v>
      </c>
      <c r="BP252" s="236">
        <v>1468089.9019607401</v>
      </c>
      <c r="BQ252" s="236">
        <v>2202134.8529411098</v>
      </c>
      <c r="BR252" s="236">
        <v>3438546.24141557</v>
      </c>
      <c r="BS252" s="236">
        <v>4674957.6298900396</v>
      </c>
      <c r="BT252" s="236">
        <v>5911369.0183645003</v>
      </c>
      <c r="BU252" s="236">
        <v>7578255.1650384199</v>
      </c>
      <c r="BV252" s="236">
        <v>9245141.3117123395</v>
      </c>
      <c r="BW252" s="236">
        <v>10912027.4583862</v>
      </c>
      <c r="BX252" s="236">
        <v>11918404.6297781</v>
      </c>
      <c r="BY252" s="236">
        <v>12924781.801170001</v>
      </c>
      <c r="BZ252" s="236">
        <v>13931158.9725619</v>
      </c>
      <c r="CA252" s="236">
        <v>13931158.9725619</v>
      </c>
      <c r="CB252" s="236">
        <v>563915.35027351195</v>
      </c>
      <c r="CC252" s="236">
        <v>1127830.70054702</v>
      </c>
      <c r="CD252" s="236">
        <v>1691746.0508205299</v>
      </c>
      <c r="CE252" s="236">
        <v>2642087.2237698198</v>
      </c>
      <c r="CF252" s="236">
        <v>3592428.3967191102</v>
      </c>
      <c r="CG252" s="236">
        <v>4542769.5696684001</v>
      </c>
      <c r="CH252" s="236">
        <v>5804228.1040320201</v>
      </c>
      <c r="CI252" s="236">
        <v>7065686.6383956401</v>
      </c>
      <c r="CJ252" s="236">
        <v>8327145.1727592498</v>
      </c>
      <c r="CK252" s="236">
        <v>9055114.8187384494</v>
      </c>
      <c r="CL252" s="236">
        <v>9783084.4647176508</v>
      </c>
      <c r="CM252" s="236">
        <v>10511054.1106968</v>
      </c>
      <c r="CN252" s="236">
        <v>10511054.1106968</v>
      </c>
      <c r="CO252" s="236">
        <v>304249.98386785103</v>
      </c>
      <c r="CP252" s="236">
        <v>608499.96773570206</v>
      </c>
      <c r="CQ252" s="236">
        <v>912749.95160355396</v>
      </c>
      <c r="CR252" s="236">
        <v>1463437.09669033</v>
      </c>
      <c r="CS252" s="236">
        <v>2014124.2417771099</v>
      </c>
      <c r="CT252" s="236">
        <v>2564811.3868638901</v>
      </c>
      <c r="CU252" s="236">
        <v>3324464.34222301</v>
      </c>
      <c r="CV252" s="236">
        <v>4084117.2975821402</v>
      </c>
      <c r="CW252" s="236">
        <v>4843770.2529412601</v>
      </c>
      <c r="CX252" s="236">
        <v>5275322.6946897004</v>
      </c>
      <c r="CY252" s="236">
        <v>5706875.1364381397</v>
      </c>
      <c r="CZ252" s="236">
        <v>6138427.57818658</v>
      </c>
      <c r="DA252" s="236">
        <v>6138427.57818658</v>
      </c>
    </row>
    <row r="254" spans="1:105">
      <c r="A254" s="245" t="s">
        <v>1840</v>
      </c>
    </row>
    <row r="255" spans="1:105">
      <c r="A255" s="242" t="s">
        <v>1708</v>
      </c>
      <c r="B255" s="236">
        <v>0</v>
      </c>
      <c r="C255" s="236">
        <v>0</v>
      </c>
      <c r="D255" s="236">
        <v>0</v>
      </c>
      <c r="E255" s="236">
        <v>0</v>
      </c>
      <c r="F255" s="236">
        <v>0</v>
      </c>
      <c r="G255" s="236">
        <v>0</v>
      </c>
      <c r="H255" s="236">
        <v>0</v>
      </c>
      <c r="I255" s="236">
        <v>0</v>
      </c>
      <c r="J255" s="236">
        <v>0</v>
      </c>
      <c r="K255" s="236">
        <v>0</v>
      </c>
      <c r="L255" s="236">
        <v>0</v>
      </c>
      <c r="M255" s="236">
        <v>0</v>
      </c>
      <c r="N255" s="236">
        <v>0</v>
      </c>
      <c r="O255" s="236">
        <v>0</v>
      </c>
      <c r="P255" s="236">
        <v>0</v>
      </c>
      <c r="Q255" s="236">
        <v>0</v>
      </c>
      <c r="R255" s="236">
        <v>0</v>
      </c>
      <c r="S255" s="236">
        <v>0</v>
      </c>
      <c r="T255" s="236">
        <v>0</v>
      </c>
      <c r="U255" s="236">
        <v>0</v>
      </c>
      <c r="V255" s="236">
        <v>0</v>
      </c>
      <c r="W255" s="236">
        <v>0</v>
      </c>
      <c r="X255" s="236">
        <v>0</v>
      </c>
      <c r="Y255" s="236">
        <v>0</v>
      </c>
      <c r="Z255" s="236">
        <v>0</v>
      </c>
      <c r="AA255" s="236">
        <v>0</v>
      </c>
      <c r="AB255" s="236">
        <v>0</v>
      </c>
      <c r="AC255" s="236">
        <v>0</v>
      </c>
      <c r="AD255" s="236">
        <v>0</v>
      </c>
      <c r="AE255" s="236">
        <v>0</v>
      </c>
      <c r="AF255" s="236">
        <v>0</v>
      </c>
      <c r="AG255" s="236">
        <v>0</v>
      </c>
      <c r="AH255" s="236">
        <v>0</v>
      </c>
      <c r="AI255" s="236">
        <v>0</v>
      </c>
      <c r="AJ255" s="236">
        <v>0</v>
      </c>
      <c r="AK255" s="236">
        <v>0</v>
      </c>
      <c r="AL255" s="236">
        <v>0</v>
      </c>
      <c r="AM255" s="236">
        <v>0</v>
      </c>
      <c r="AN255" s="236">
        <v>0</v>
      </c>
      <c r="AO255" s="236">
        <v>0</v>
      </c>
      <c r="AP255" s="236">
        <v>0</v>
      </c>
      <c r="AQ255" s="236">
        <v>0</v>
      </c>
      <c r="AR255" s="236">
        <v>0</v>
      </c>
      <c r="AS255" s="236">
        <v>0</v>
      </c>
      <c r="AT255" s="236">
        <v>0</v>
      </c>
      <c r="AU255" s="236">
        <v>0</v>
      </c>
      <c r="AV255" s="236">
        <v>0</v>
      </c>
      <c r="AW255" s="236">
        <v>0</v>
      </c>
      <c r="AX255" s="236">
        <v>0</v>
      </c>
      <c r="AY255" s="236">
        <v>0</v>
      </c>
      <c r="AZ255" s="236">
        <v>0</v>
      </c>
      <c r="BA255" s="236">
        <v>0</v>
      </c>
      <c r="BB255" s="236">
        <v>0</v>
      </c>
      <c r="BC255" s="236">
        <v>0</v>
      </c>
      <c r="BD255" s="236">
        <v>0</v>
      </c>
      <c r="BE255" s="236">
        <v>0</v>
      </c>
      <c r="BF255" s="236">
        <v>0</v>
      </c>
      <c r="BG255" s="236">
        <v>0</v>
      </c>
      <c r="BH255" s="236">
        <v>0</v>
      </c>
      <c r="BI255" s="236">
        <v>0</v>
      </c>
      <c r="BJ255" s="236">
        <v>0</v>
      </c>
      <c r="BK255" s="236">
        <v>0</v>
      </c>
      <c r="BL255" s="236">
        <v>0</v>
      </c>
      <c r="BM255" s="236">
        <v>0</v>
      </c>
      <c r="BN255" s="236">
        <v>0</v>
      </c>
      <c r="BO255" s="236">
        <v>0</v>
      </c>
      <c r="BP255" s="236">
        <v>0</v>
      </c>
      <c r="BQ255" s="236">
        <v>0</v>
      </c>
      <c r="BR255" s="236">
        <v>0</v>
      </c>
      <c r="BS255" s="236">
        <v>0</v>
      </c>
      <c r="BT255" s="236">
        <v>0</v>
      </c>
      <c r="BU255" s="236">
        <v>0</v>
      </c>
      <c r="BV255" s="236">
        <v>0</v>
      </c>
      <c r="BW255" s="236">
        <v>0</v>
      </c>
      <c r="BX255" s="236">
        <v>0</v>
      </c>
      <c r="BY255" s="236">
        <v>0</v>
      </c>
      <c r="BZ255" s="236">
        <v>0</v>
      </c>
      <c r="CA255" s="236">
        <v>0</v>
      </c>
      <c r="CB255" s="236">
        <v>0</v>
      </c>
      <c r="CC255" s="236">
        <v>0</v>
      </c>
      <c r="CD255" s="236">
        <v>0</v>
      </c>
      <c r="CE255" s="236">
        <v>0</v>
      </c>
      <c r="CF255" s="236">
        <v>0</v>
      </c>
      <c r="CG255" s="236">
        <v>0</v>
      </c>
      <c r="CH255" s="236">
        <v>0</v>
      </c>
      <c r="CI255" s="236">
        <v>0</v>
      </c>
      <c r="CJ255" s="236">
        <v>0</v>
      </c>
      <c r="CK255" s="236">
        <v>0</v>
      </c>
      <c r="CL255" s="236">
        <v>0</v>
      </c>
      <c r="CM255" s="236">
        <v>0</v>
      </c>
      <c r="CN255" s="236">
        <v>0</v>
      </c>
      <c r="CO255" s="236">
        <v>0</v>
      </c>
      <c r="CP255" s="236">
        <v>0</v>
      </c>
      <c r="CQ255" s="236">
        <v>0</v>
      </c>
      <c r="CR255" s="236">
        <v>0</v>
      </c>
      <c r="CS255" s="236">
        <v>0</v>
      </c>
      <c r="CT255" s="236">
        <v>0</v>
      </c>
      <c r="CU255" s="236">
        <v>0</v>
      </c>
      <c r="CV255" s="236">
        <v>0</v>
      </c>
      <c r="CW255" s="236">
        <v>0</v>
      </c>
      <c r="CX255" s="236">
        <v>0</v>
      </c>
      <c r="CY255" s="236">
        <v>0</v>
      </c>
      <c r="CZ255" s="236">
        <v>0</v>
      </c>
      <c r="DA255" s="236">
        <v>0</v>
      </c>
    </row>
    <row r="256" spans="1:105">
      <c r="A256" s="262" t="s">
        <v>1841</v>
      </c>
      <c r="B256" s="236">
        <v>0</v>
      </c>
      <c r="C256" s="236">
        <v>0</v>
      </c>
      <c r="D256" s="236">
        <v>0</v>
      </c>
      <c r="E256" s="236">
        <v>0</v>
      </c>
      <c r="F256" s="236">
        <v>0</v>
      </c>
      <c r="G256" s="236">
        <v>0</v>
      </c>
      <c r="H256" s="236">
        <v>0</v>
      </c>
      <c r="I256" s="236">
        <v>0</v>
      </c>
      <c r="J256" s="236">
        <v>0</v>
      </c>
      <c r="K256" s="236">
        <v>0</v>
      </c>
      <c r="L256" s="236">
        <v>0</v>
      </c>
      <c r="M256" s="236">
        <v>0</v>
      </c>
      <c r="N256" s="236">
        <v>0</v>
      </c>
      <c r="O256" s="236">
        <v>0</v>
      </c>
      <c r="P256" s="236">
        <v>0</v>
      </c>
      <c r="Q256" s="236">
        <v>0</v>
      </c>
      <c r="R256" s="236">
        <v>0</v>
      </c>
      <c r="S256" s="236">
        <v>0</v>
      </c>
      <c r="T256" s="236">
        <v>0</v>
      </c>
      <c r="U256" s="236">
        <v>0</v>
      </c>
      <c r="V256" s="236">
        <v>0</v>
      </c>
      <c r="W256" s="236">
        <v>0</v>
      </c>
      <c r="X256" s="236">
        <v>0</v>
      </c>
      <c r="Y256" s="236">
        <v>0</v>
      </c>
      <c r="Z256" s="236">
        <v>0</v>
      </c>
      <c r="AA256" s="236">
        <v>0</v>
      </c>
      <c r="AB256" s="236">
        <v>0</v>
      </c>
      <c r="AC256" s="236">
        <v>0</v>
      </c>
      <c r="AD256" s="236">
        <v>0</v>
      </c>
      <c r="AE256" s="236">
        <v>0</v>
      </c>
      <c r="AF256" s="236">
        <v>0</v>
      </c>
      <c r="AG256" s="236">
        <v>0</v>
      </c>
      <c r="AH256" s="236">
        <v>0</v>
      </c>
      <c r="AI256" s="236">
        <v>0</v>
      </c>
      <c r="AJ256" s="236">
        <v>0</v>
      </c>
      <c r="AK256" s="236">
        <v>0</v>
      </c>
      <c r="AL256" s="236">
        <v>0</v>
      </c>
      <c r="AM256" s="236">
        <v>0</v>
      </c>
      <c r="AN256" s="236">
        <v>0</v>
      </c>
      <c r="AO256" s="236">
        <v>0</v>
      </c>
      <c r="AP256" s="236">
        <v>0</v>
      </c>
      <c r="AQ256" s="236">
        <v>0</v>
      </c>
      <c r="AR256" s="236">
        <v>0</v>
      </c>
      <c r="AS256" s="236">
        <v>0</v>
      </c>
      <c r="AT256" s="236">
        <v>0</v>
      </c>
      <c r="AU256" s="236">
        <v>0</v>
      </c>
      <c r="AV256" s="236">
        <v>0</v>
      </c>
      <c r="AW256" s="236">
        <v>0</v>
      </c>
      <c r="AX256" s="236">
        <v>0</v>
      </c>
      <c r="AY256" s="236">
        <v>0</v>
      </c>
      <c r="AZ256" s="236">
        <v>0</v>
      </c>
      <c r="BA256" s="236">
        <v>0</v>
      </c>
      <c r="BB256" s="236">
        <v>0</v>
      </c>
      <c r="BC256" s="236">
        <v>0</v>
      </c>
      <c r="BD256" s="236">
        <v>0</v>
      </c>
      <c r="BE256" s="236">
        <v>0</v>
      </c>
      <c r="BF256" s="236">
        <v>0</v>
      </c>
      <c r="BG256" s="236">
        <v>0</v>
      </c>
      <c r="BH256" s="236">
        <v>0</v>
      </c>
      <c r="BI256" s="236">
        <v>0</v>
      </c>
      <c r="BJ256" s="236">
        <v>0</v>
      </c>
      <c r="BK256" s="236">
        <v>0</v>
      </c>
      <c r="BL256" s="236">
        <v>0</v>
      </c>
      <c r="BM256" s="236">
        <v>0</v>
      </c>
      <c r="BN256" s="236">
        <v>0</v>
      </c>
      <c r="BO256" s="236">
        <v>0</v>
      </c>
      <c r="BP256" s="236">
        <v>0</v>
      </c>
      <c r="BQ256" s="236">
        <v>0</v>
      </c>
      <c r="BR256" s="236">
        <v>0</v>
      </c>
      <c r="BS256" s="236">
        <v>0</v>
      </c>
      <c r="BT256" s="236">
        <v>0</v>
      </c>
      <c r="BU256" s="236">
        <v>0</v>
      </c>
      <c r="BV256" s="236">
        <v>0</v>
      </c>
      <c r="BW256" s="236">
        <v>0</v>
      </c>
      <c r="BX256" s="236">
        <v>0</v>
      </c>
      <c r="BY256" s="236">
        <v>0</v>
      </c>
      <c r="BZ256" s="236">
        <v>0</v>
      </c>
      <c r="CA256" s="236">
        <v>0</v>
      </c>
      <c r="CB256" s="236">
        <v>0</v>
      </c>
      <c r="CC256" s="236">
        <v>0</v>
      </c>
      <c r="CD256" s="236">
        <v>0</v>
      </c>
      <c r="CE256" s="236">
        <v>0</v>
      </c>
      <c r="CF256" s="236">
        <v>0</v>
      </c>
      <c r="CG256" s="236">
        <v>0</v>
      </c>
      <c r="CH256" s="236">
        <v>0</v>
      </c>
      <c r="CI256" s="236">
        <v>0</v>
      </c>
      <c r="CJ256" s="236">
        <v>0</v>
      </c>
      <c r="CK256" s="236">
        <v>0</v>
      </c>
      <c r="CL256" s="236">
        <v>0</v>
      </c>
      <c r="CM256" s="236">
        <v>0</v>
      </c>
      <c r="CN256" s="236">
        <v>0</v>
      </c>
      <c r="CO256" s="236">
        <v>0</v>
      </c>
      <c r="CP256" s="236">
        <v>0</v>
      </c>
      <c r="CQ256" s="236">
        <v>0</v>
      </c>
      <c r="CR256" s="236">
        <v>0</v>
      </c>
      <c r="CS256" s="236">
        <v>0</v>
      </c>
      <c r="CT256" s="236">
        <v>0</v>
      </c>
      <c r="CU256" s="236">
        <v>0</v>
      </c>
      <c r="CV256" s="236">
        <v>0</v>
      </c>
      <c r="CW256" s="236">
        <v>0</v>
      </c>
      <c r="CX256" s="236">
        <v>0</v>
      </c>
      <c r="CY256" s="236">
        <v>0</v>
      </c>
      <c r="CZ256" s="236">
        <v>0</v>
      </c>
      <c r="DA256" s="236">
        <v>0</v>
      </c>
    </row>
    <row r="257" spans="1:105">
      <c r="A257" s="242" t="s">
        <v>1842</v>
      </c>
      <c r="B257" s="236">
        <v>0</v>
      </c>
      <c r="C257" s="236">
        <v>0</v>
      </c>
      <c r="D257" s="236">
        <v>0</v>
      </c>
      <c r="E257" s="236">
        <v>0</v>
      </c>
      <c r="F257" s="236">
        <v>0</v>
      </c>
      <c r="G257" s="236">
        <v>0</v>
      </c>
      <c r="H257" s="236">
        <v>0</v>
      </c>
      <c r="I257" s="236">
        <v>0</v>
      </c>
      <c r="J257" s="236">
        <v>0</v>
      </c>
      <c r="K257" s="236">
        <v>0</v>
      </c>
      <c r="L257" s="236">
        <v>0</v>
      </c>
      <c r="M257" s="236">
        <v>0</v>
      </c>
      <c r="N257" s="236">
        <v>0</v>
      </c>
      <c r="O257" s="236">
        <v>0</v>
      </c>
      <c r="P257" s="236">
        <v>0</v>
      </c>
      <c r="Q257" s="236">
        <v>0</v>
      </c>
      <c r="R257" s="236">
        <v>0</v>
      </c>
      <c r="S257" s="236">
        <v>0</v>
      </c>
      <c r="T257" s="236">
        <v>0</v>
      </c>
      <c r="U257" s="236">
        <v>0</v>
      </c>
      <c r="V257" s="236">
        <v>0</v>
      </c>
      <c r="W257" s="236">
        <v>0</v>
      </c>
      <c r="X257" s="236">
        <v>0</v>
      </c>
      <c r="Y257" s="236">
        <v>0</v>
      </c>
      <c r="Z257" s="236">
        <v>0</v>
      </c>
      <c r="AA257" s="236">
        <v>0</v>
      </c>
      <c r="AB257" s="236">
        <v>0</v>
      </c>
      <c r="AC257" s="236">
        <v>0</v>
      </c>
      <c r="AD257" s="236">
        <v>0</v>
      </c>
      <c r="AE257" s="236">
        <v>0</v>
      </c>
      <c r="AF257" s="236">
        <v>0</v>
      </c>
      <c r="AG257" s="236">
        <v>0</v>
      </c>
      <c r="AH257" s="236">
        <v>0</v>
      </c>
      <c r="AI257" s="236">
        <v>0</v>
      </c>
      <c r="AJ257" s="236">
        <v>0</v>
      </c>
      <c r="AK257" s="236">
        <v>0</v>
      </c>
      <c r="AL257" s="236">
        <v>0</v>
      </c>
      <c r="AM257" s="236">
        <v>0</v>
      </c>
      <c r="AN257" s="236">
        <v>0</v>
      </c>
      <c r="AO257" s="236">
        <v>0</v>
      </c>
      <c r="AP257" s="236">
        <v>0</v>
      </c>
      <c r="AQ257" s="236">
        <v>0</v>
      </c>
      <c r="AR257" s="236">
        <v>0</v>
      </c>
      <c r="AS257" s="236">
        <v>0</v>
      </c>
      <c r="AT257" s="236">
        <v>0</v>
      </c>
      <c r="AU257" s="236">
        <v>0</v>
      </c>
      <c r="AV257" s="236">
        <v>0</v>
      </c>
      <c r="AW257" s="236">
        <v>0</v>
      </c>
      <c r="AX257" s="236">
        <v>0</v>
      </c>
      <c r="AY257" s="236">
        <v>0</v>
      </c>
      <c r="AZ257" s="236">
        <v>0</v>
      </c>
      <c r="BA257" s="236">
        <v>0</v>
      </c>
      <c r="BB257" s="236">
        <v>0</v>
      </c>
      <c r="BC257" s="236">
        <v>0</v>
      </c>
      <c r="BD257" s="236">
        <v>0</v>
      </c>
      <c r="BE257" s="236">
        <v>0</v>
      </c>
      <c r="BF257" s="236">
        <v>0</v>
      </c>
      <c r="BG257" s="236">
        <v>0</v>
      </c>
      <c r="BH257" s="236">
        <v>0</v>
      </c>
      <c r="BI257" s="236">
        <v>0</v>
      </c>
      <c r="BJ257" s="236">
        <v>0</v>
      </c>
      <c r="BK257" s="236">
        <v>0</v>
      </c>
      <c r="BL257" s="236">
        <v>0</v>
      </c>
      <c r="BM257" s="236">
        <v>0</v>
      </c>
      <c r="BN257" s="236">
        <v>0</v>
      </c>
      <c r="BO257" s="236">
        <v>0</v>
      </c>
      <c r="BP257" s="236">
        <v>0</v>
      </c>
      <c r="BQ257" s="236">
        <v>0</v>
      </c>
      <c r="BR257" s="236">
        <v>0</v>
      </c>
      <c r="BS257" s="236">
        <v>0</v>
      </c>
      <c r="BT257" s="236">
        <v>0</v>
      </c>
      <c r="BU257" s="236">
        <v>0</v>
      </c>
      <c r="BV257" s="236">
        <v>0</v>
      </c>
      <c r="BW257" s="236">
        <v>0</v>
      </c>
      <c r="BX257" s="236">
        <v>0</v>
      </c>
      <c r="BY257" s="236">
        <v>0</v>
      </c>
      <c r="BZ257" s="236">
        <v>0</v>
      </c>
      <c r="CA257" s="236">
        <v>0</v>
      </c>
      <c r="CB257" s="236">
        <v>0</v>
      </c>
      <c r="CC257" s="236">
        <v>0</v>
      </c>
      <c r="CD257" s="236">
        <v>0</v>
      </c>
      <c r="CE257" s="236">
        <v>0</v>
      </c>
      <c r="CF257" s="236">
        <v>0</v>
      </c>
      <c r="CG257" s="236">
        <v>0</v>
      </c>
      <c r="CH257" s="236">
        <v>0</v>
      </c>
      <c r="CI257" s="236">
        <v>0</v>
      </c>
      <c r="CJ257" s="236">
        <v>0</v>
      </c>
      <c r="CK257" s="236">
        <v>0</v>
      </c>
      <c r="CL257" s="236">
        <v>0</v>
      </c>
      <c r="CM257" s="236">
        <v>0</v>
      </c>
      <c r="CN257" s="236">
        <v>0</v>
      </c>
      <c r="CO257" s="236">
        <v>0</v>
      </c>
      <c r="CP257" s="236">
        <v>0</v>
      </c>
      <c r="CQ257" s="236">
        <v>0</v>
      </c>
      <c r="CR257" s="236">
        <v>0</v>
      </c>
      <c r="CS257" s="236">
        <v>0</v>
      </c>
      <c r="CT257" s="236">
        <v>0</v>
      </c>
      <c r="CU257" s="236">
        <v>0</v>
      </c>
      <c r="CV257" s="236">
        <v>0</v>
      </c>
      <c r="CW257" s="236">
        <v>0</v>
      </c>
      <c r="CX257" s="236">
        <v>0</v>
      </c>
      <c r="CY257" s="236">
        <v>0</v>
      </c>
      <c r="CZ257" s="236">
        <v>0</v>
      </c>
      <c r="DA257" s="236">
        <v>0</v>
      </c>
    </row>
    <row r="259" spans="1:105">
      <c r="A259" s="242" t="s">
        <v>1728</v>
      </c>
      <c r="B259" s="236">
        <v>0</v>
      </c>
      <c r="C259" s="236">
        <v>0</v>
      </c>
      <c r="D259" s="236">
        <v>0</v>
      </c>
      <c r="E259" s="236">
        <v>0</v>
      </c>
      <c r="F259" s="236">
        <v>0</v>
      </c>
      <c r="G259" s="236">
        <v>0</v>
      </c>
      <c r="H259" s="236">
        <v>0</v>
      </c>
      <c r="I259" s="236">
        <v>0</v>
      </c>
      <c r="J259" s="236">
        <v>0</v>
      </c>
      <c r="K259" s="236">
        <v>0</v>
      </c>
      <c r="L259" s="236">
        <v>0</v>
      </c>
      <c r="M259" s="236">
        <v>0</v>
      </c>
      <c r="N259" s="236">
        <v>0</v>
      </c>
      <c r="O259" s="236">
        <v>0</v>
      </c>
      <c r="P259" s="236">
        <v>0</v>
      </c>
      <c r="Q259" s="236">
        <v>0</v>
      </c>
      <c r="R259" s="236">
        <v>0</v>
      </c>
      <c r="S259" s="236">
        <v>0</v>
      </c>
      <c r="T259" s="236">
        <v>0</v>
      </c>
      <c r="U259" s="236">
        <v>0</v>
      </c>
      <c r="V259" s="236">
        <v>0</v>
      </c>
      <c r="W259" s="236">
        <v>0</v>
      </c>
      <c r="X259" s="236">
        <v>0</v>
      </c>
      <c r="Y259" s="236">
        <v>0</v>
      </c>
      <c r="Z259" s="236">
        <v>0</v>
      </c>
      <c r="AA259" s="236">
        <v>0</v>
      </c>
      <c r="AB259" s="236">
        <v>0</v>
      </c>
      <c r="AC259" s="236">
        <v>0</v>
      </c>
      <c r="AD259" s="236">
        <v>0</v>
      </c>
      <c r="AE259" s="236">
        <v>0</v>
      </c>
      <c r="AF259" s="236">
        <v>0</v>
      </c>
      <c r="AG259" s="236">
        <v>0</v>
      </c>
      <c r="AH259" s="236">
        <v>0</v>
      </c>
      <c r="AI259" s="236">
        <v>0</v>
      </c>
      <c r="AJ259" s="236">
        <v>0</v>
      </c>
      <c r="AK259" s="236">
        <v>0</v>
      </c>
      <c r="AL259" s="236">
        <v>0</v>
      </c>
      <c r="AM259" s="236">
        <v>0</v>
      </c>
      <c r="AN259" s="236">
        <v>0</v>
      </c>
      <c r="AO259" s="236">
        <v>0</v>
      </c>
      <c r="AP259" s="236">
        <v>0</v>
      </c>
      <c r="AQ259" s="236">
        <v>0</v>
      </c>
      <c r="AR259" s="236">
        <v>0</v>
      </c>
      <c r="AS259" s="236">
        <v>0</v>
      </c>
      <c r="AT259" s="236">
        <v>0</v>
      </c>
      <c r="AU259" s="236">
        <v>0</v>
      </c>
      <c r="AV259" s="236">
        <v>0</v>
      </c>
      <c r="AW259" s="236">
        <v>0</v>
      </c>
      <c r="AX259" s="236">
        <v>0</v>
      </c>
      <c r="AY259" s="236">
        <v>0</v>
      </c>
      <c r="AZ259" s="236">
        <v>0</v>
      </c>
      <c r="BA259" s="236">
        <v>0</v>
      </c>
      <c r="BB259" s="236">
        <v>0</v>
      </c>
      <c r="BC259" s="236">
        <v>0</v>
      </c>
      <c r="BD259" s="236">
        <v>0</v>
      </c>
      <c r="BE259" s="236">
        <v>0</v>
      </c>
      <c r="BF259" s="236">
        <v>0</v>
      </c>
      <c r="BG259" s="236">
        <v>0</v>
      </c>
      <c r="BH259" s="236">
        <v>0</v>
      </c>
      <c r="BI259" s="236">
        <v>0</v>
      </c>
      <c r="BJ259" s="236">
        <v>0</v>
      </c>
      <c r="BK259" s="236">
        <v>0</v>
      </c>
      <c r="BL259" s="236">
        <v>0</v>
      </c>
      <c r="BM259" s="236">
        <v>0</v>
      </c>
      <c r="BN259" s="236">
        <v>0</v>
      </c>
      <c r="BO259" s="236">
        <v>0</v>
      </c>
      <c r="BP259" s="236">
        <v>0</v>
      </c>
      <c r="BQ259" s="236">
        <v>0</v>
      </c>
      <c r="BR259" s="236">
        <v>0</v>
      </c>
      <c r="BS259" s="236">
        <v>0</v>
      </c>
      <c r="BT259" s="236">
        <v>0</v>
      </c>
      <c r="BU259" s="236">
        <v>0</v>
      </c>
      <c r="BV259" s="236">
        <v>0</v>
      </c>
      <c r="BW259" s="236">
        <v>0</v>
      </c>
      <c r="BX259" s="236">
        <v>0</v>
      </c>
      <c r="BY259" s="236">
        <v>0</v>
      </c>
      <c r="BZ259" s="236">
        <v>0</v>
      </c>
      <c r="CA259" s="236">
        <v>0</v>
      </c>
      <c r="CB259" s="236">
        <v>0</v>
      </c>
      <c r="CC259" s="236">
        <v>0</v>
      </c>
      <c r="CD259" s="236">
        <v>0</v>
      </c>
      <c r="CE259" s="236">
        <v>0</v>
      </c>
      <c r="CF259" s="236">
        <v>0</v>
      </c>
      <c r="CG259" s="236">
        <v>0</v>
      </c>
      <c r="CH259" s="236">
        <v>0</v>
      </c>
      <c r="CI259" s="236">
        <v>0</v>
      </c>
      <c r="CJ259" s="236">
        <v>0</v>
      </c>
      <c r="CK259" s="236">
        <v>0</v>
      </c>
      <c r="CL259" s="236">
        <v>0</v>
      </c>
      <c r="CM259" s="236">
        <v>0</v>
      </c>
      <c r="CN259" s="236">
        <v>0</v>
      </c>
      <c r="CO259" s="236">
        <v>0</v>
      </c>
      <c r="CP259" s="236">
        <v>0</v>
      </c>
      <c r="CQ259" s="236">
        <v>0</v>
      </c>
      <c r="CR259" s="236">
        <v>0</v>
      </c>
      <c r="CS259" s="236">
        <v>0</v>
      </c>
      <c r="CT259" s="236">
        <v>0</v>
      </c>
      <c r="CU259" s="236">
        <v>0</v>
      </c>
      <c r="CV259" s="236">
        <v>0</v>
      </c>
      <c r="CW259" s="236">
        <v>0</v>
      </c>
      <c r="CX259" s="236">
        <v>0</v>
      </c>
      <c r="CY259" s="236">
        <v>0</v>
      </c>
      <c r="CZ259" s="236">
        <v>0</v>
      </c>
      <c r="DA259" s="236">
        <v>0</v>
      </c>
    </row>
    <row r="261" spans="1:105">
      <c r="A261" s="263" t="s">
        <v>1843</v>
      </c>
      <c r="B261" s="264"/>
      <c r="C261" s="264"/>
      <c r="D261" s="264"/>
      <c r="E261" s="264"/>
      <c r="F261" s="264"/>
      <c r="G261" s="264"/>
      <c r="H261" s="264"/>
      <c r="I261" s="264"/>
      <c r="J261" s="264"/>
      <c r="K261" s="264"/>
      <c r="L261" s="264"/>
      <c r="M261" s="264"/>
      <c r="N261" s="264"/>
      <c r="O261" s="264"/>
      <c r="P261" s="264"/>
      <c r="Q261" s="264"/>
      <c r="R261" s="264"/>
      <c r="S261" s="264"/>
      <c r="T261" s="264"/>
      <c r="U261" s="264"/>
      <c r="V261" s="264"/>
      <c r="W261" s="264"/>
      <c r="X261" s="264"/>
      <c r="Y261" s="264"/>
      <c r="Z261" s="264"/>
      <c r="AA261" s="264"/>
      <c r="AB261" s="264"/>
      <c r="AC261" s="264"/>
      <c r="AD261" s="264"/>
      <c r="AE261" s="264"/>
      <c r="AF261" s="264"/>
      <c r="AG261" s="264"/>
      <c r="AH261" s="264"/>
      <c r="AI261" s="264"/>
      <c r="AJ261" s="264"/>
      <c r="AK261" s="264"/>
      <c r="AL261" s="264"/>
      <c r="AM261" s="264"/>
      <c r="AN261" s="264"/>
      <c r="AO261" s="264"/>
      <c r="AP261" s="264"/>
      <c r="AQ261" s="264"/>
      <c r="AR261" s="264"/>
      <c r="AS261" s="264"/>
      <c r="AT261" s="264"/>
      <c r="AU261" s="264"/>
      <c r="AV261" s="264"/>
      <c r="AW261" s="264"/>
      <c r="AX261" s="264"/>
      <c r="AY261" s="264"/>
      <c r="AZ261" s="264"/>
      <c r="BA261" s="264"/>
      <c r="BB261" s="264"/>
      <c r="BC261" s="264"/>
      <c r="BD261" s="264"/>
      <c r="BE261" s="264"/>
      <c r="BF261" s="264"/>
      <c r="BG261" s="264"/>
      <c r="BH261" s="264"/>
      <c r="BI261" s="264"/>
      <c r="BJ261" s="264"/>
      <c r="BK261" s="264"/>
      <c r="BL261" s="264"/>
      <c r="BM261" s="264"/>
      <c r="BN261" s="264"/>
      <c r="BO261" s="264"/>
      <c r="BP261" s="264"/>
      <c r="BQ261" s="264"/>
      <c r="BR261" s="264"/>
      <c r="BS261" s="264"/>
      <c r="BT261" s="264"/>
      <c r="BU261" s="264"/>
      <c r="BV261" s="264"/>
      <c r="BW261" s="264"/>
      <c r="BX261" s="264"/>
      <c r="BY261" s="264"/>
      <c r="BZ261" s="264"/>
      <c r="CA261" s="264"/>
      <c r="CB261" s="264"/>
      <c r="CC261" s="264"/>
      <c r="CD261" s="264"/>
      <c r="CE261" s="264"/>
      <c r="CF261" s="264"/>
      <c r="CG261" s="264"/>
      <c r="CH261" s="264"/>
      <c r="CI261" s="264"/>
      <c r="CJ261" s="264"/>
      <c r="CK261" s="264"/>
      <c r="CL261" s="264"/>
      <c r="CM261" s="264"/>
      <c r="CN261" s="264"/>
      <c r="CO261" s="264"/>
      <c r="CP261" s="264"/>
      <c r="CQ261" s="264"/>
      <c r="CR261" s="264"/>
      <c r="CS261" s="264"/>
      <c r="CT261" s="264"/>
      <c r="CU261" s="264"/>
      <c r="CV261" s="264"/>
      <c r="CW261" s="264"/>
      <c r="CX261" s="264"/>
      <c r="CY261" s="264"/>
      <c r="CZ261" s="264"/>
      <c r="DA261" s="264"/>
    </row>
    <row r="263" spans="1:105">
      <c r="A263" s="251" t="s">
        <v>1844</v>
      </c>
    </row>
    <row r="264" spans="1:105">
      <c r="A264" s="242" t="s">
        <v>1845</v>
      </c>
      <c r="B264" s="236">
        <v>0</v>
      </c>
      <c r="C264" s="236">
        <v>0</v>
      </c>
      <c r="D264" s="236">
        <v>0</v>
      </c>
      <c r="E264" s="236">
        <v>0</v>
      </c>
      <c r="F264" s="236">
        <v>0</v>
      </c>
      <c r="G264" s="236">
        <v>0</v>
      </c>
      <c r="H264" s="236">
        <v>0</v>
      </c>
      <c r="I264" s="236">
        <v>0</v>
      </c>
      <c r="J264" s="236">
        <v>0</v>
      </c>
      <c r="K264" s="236">
        <v>0</v>
      </c>
      <c r="L264" s="236">
        <v>0</v>
      </c>
      <c r="M264" s="236">
        <v>0</v>
      </c>
      <c r="N264" s="236">
        <v>0</v>
      </c>
      <c r="O264" s="236">
        <v>0</v>
      </c>
      <c r="P264" s="236">
        <v>0</v>
      </c>
      <c r="Q264" s="236">
        <v>0</v>
      </c>
      <c r="R264" s="236">
        <v>0</v>
      </c>
      <c r="S264" s="236">
        <v>0</v>
      </c>
      <c r="T264" s="236">
        <v>0</v>
      </c>
      <c r="U264" s="236">
        <v>0</v>
      </c>
      <c r="V264" s="236">
        <v>0</v>
      </c>
      <c r="W264" s="236">
        <v>0</v>
      </c>
      <c r="X264" s="236">
        <v>0</v>
      </c>
      <c r="Y264" s="236">
        <v>0</v>
      </c>
      <c r="Z264" s="236">
        <v>0</v>
      </c>
      <c r="AA264" s="236">
        <v>0</v>
      </c>
      <c r="AB264" s="236">
        <v>0</v>
      </c>
      <c r="AC264" s="236">
        <v>0</v>
      </c>
      <c r="AD264" s="236">
        <v>0</v>
      </c>
      <c r="AE264" s="236">
        <v>0</v>
      </c>
      <c r="AF264" s="236">
        <v>0</v>
      </c>
      <c r="AG264" s="236">
        <v>0</v>
      </c>
      <c r="AH264" s="236">
        <v>0</v>
      </c>
      <c r="AI264" s="236">
        <v>0</v>
      </c>
      <c r="AJ264" s="236">
        <v>0</v>
      </c>
      <c r="AK264" s="236">
        <v>0</v>
      </c>
      <c r="AL264" s="236">
        <v>0</v>
      </c>
      <c r="AM264" s="236">
        <v>0</v>
      </c>
      <c r="AN264" s="236">
        <v>0</v>
      </c>
      <c r="AO264" s="236">
        <v>1213525.4839925901</v>
      </c>
      <c r="AP264" s="236">
        <v>1213525.4839925901</v>
      </c>
      <c r="AQ264" s="236">
        <v>1213525.4839925901</v>
      </c>
      <c r="AR264" s="236">
        <v>1330908.0885199199</v>
      </c>
      <c r="AS264" s="236">
        <v>1330908.0885199199</v>
      </c>
      <c r="AT264" s="236">
        <v>1330908.0885199199</v>
      </c>
      <c r="AU264" s="236">
        <v>1737849.20424809</v>
      </c>
      <c r="AV264" s="236">
        <v>1737849.20424809</v>
      </c>
      <c r="AW264" s="236">
        <v>1737849.20424809</v>
      </c>
      <c r="AX264" s="236">
        <v>1143617.3133918899</v>
      </c>
      <c r="AY264" s="236">
        <v>1143617.3133918899</v>
      </c>
      <c r="AZ264" s="236">
        <v>1143617.3133918899</v>
      </c>
      <c r="BA264" s="236">
        <v>16277700.270457501</v>
      </c>
      <c r="BB264" s="236">
        <v>992515.87917396601</v>
      </c>
      <c r="BC264" s="236">
        <v>992515.87917396601</v>
      </c>
      <c r="BD264" s="236">
        <v>992515.87917396706</v>
      </c>
      <c r="BE264" s="236">
        <v>1572092.9280636299</v>
      </c>
      <c r="BF264" s="236">
        <v>1572092.9280636299</v>
      </c>
      <c r="BG264" s="236">
        <v>1572092.9280636299</v>
      </c>
      <c r="BH264" s="236">
        <v>2110554.93864987</v>
      </c>
      <c r="BI264" s="236">
        <v>2110554.93864987</v>
      </c>
      <c r="BJ264" s="236">
        <v>2110554.93864987</v>
      </c>
      <c r="BK264" s="236">
        <v>1310812.6302338699</v>
      </c>
      <c r="BL264" s="236">
        <v>1310812.6302338699</v>
      </c>
      <c r="BM264" s="236">
        <v>1310812.6302338699</v>
      </c>
      <c r="BN264" s="236">
        <v>17957929.128364</v>
      </c>
      <c r="BO264" s="236">
        <v>734044.95098037005</v>
      </c>
      <c r="BP264" s="236">
        <v>734044.95098037005</v>
      </c>
      <c r="BQ264" s="236">
        <v>734044.95098037005</v>
      </c>
      <c r="BR264" s="236">
        <v>1236411.38847446</v>
      </c>
      <c r="BS264" s="236">
        <v>1236411.38847446</v>
      </c>
      <c r="BT264" s="236">
        <v>1236411.38847446</v>
      </c>
      <c r="BU264" s="236">
        <v>1666886.1466739201</v>
      </c>
      <c r="BV264" s="236">
        <v>1666886.1466739201</v>
      </c>
      <c r="BW264" s="236">
        <v>1666886.1466739101</v>
      </c>
      <c r="BX264" s="236">
        <v>1006377.1713919</v>
      </c>
      <c r="BY264" s="236">
        <v>1006377.1713919</v>
      </c>
      <c r="BZ264" s="236">
        <v>1006377.1713919</v>
      </c>
      <c r="CA264" s="236">
        <v>13931158.9725619</v>
      </c>
      <c r="CB264" s="236">
        <v>563915.35027351195</v>
      </c>
      <c r="CC264" s="236">
        <v>563915.35027351195</v>
      </c>
      <c r="CD264" s="236">
        <v>563915.35027351195</v>
      </c>
      <c r="CE264" s="236">
        <v>950341.17294929002</v>
      </c>
      <c r="CF264" s="236">
        <v>950341.17294929002</v>
      </c>
      <c r="CG264" s="236">
        <v>950341.17294928897</v>
      </c>
      <c r="CH264" s="236">
        <v>1261458.53436361</v>
      </c>
      <c r="CI264" s="236">
        <v>1261458.53436361</v>
      </c>
      <c r="CJ264" s="236">
        <v>1261458.53436361</v>
      </c>
      <c r="CK264" s="236">
        <v>727969.64597919595</v>
      </c>
      <c r="CL264" s="236">
        <v>727969.64597919595</v>
      </c>
      <c r="CM264" s="236">
        <v>727969.64597919502</v>
      </c>
      <c r="CN264" s="236">
        <v>10511054.1106968</v>
      </c>
      <c r="CO264" s="236">
        <v>304249.98386785801</v>
      </c>
      <c r="CP264" s="236">
        <v>304249.98386785801</v>
      </c>
      <c r="CQ264" s="236">
        <v>304249.98386783601</v>
      </c>
      <c r="CR264" s="236">
        <v>550687.14508680697</v>
      </c>
      <c r="CS264" s="236">
        <v>550687.14508680697</v>
      </c>
      <c r="CT264" s="236">
        <v>550687.14508672606</v>
      </c>
      <c r="CU264" s="236">
        <v>759652.95535916695</v>
      </c>
      <c r="CV264" s="236">
        <v>759652.95535916695</v>
      </c>
      <c r="CW264" s="236">
        <v>759652.95535903703</v>
      </c>
      <c r="CX264" s="236">
        <v>431552.44174843899</v>
      </c>
      <c r="CY264" s="236">
        <v>431552.44174843899</v>
      </c>
      <c r="CZ264" s="236">
        <v>431552.44174843899</v>
      </c>
      <c r="DA264" s="236">
        <v>6138427.57818658</v>
      </c>
    </row>
    <row r="265" spans="1:105">
      <c r="A265" s="242" t="s">
        <v>1846</v>
      </c>
      <c r="B265" s="236">
        <v>0</v>
      </c>
      <c r="C265" s="236">
        <v>0</v>
      </c>
      <c r="D265" s="236">
        <v>0</v>
      </c>
      <c r="E265" s="236">
        <v>0</v>
      </c>
      <c r="F265" s="236">
        <v>0</v>
      </c>
      <c r="G265" s="236">
        <v>0</v>
      </c>
      <c r="H265" s="236">
        <v>0</v>
      </c>
      <c r="I265" s="236">
        <v>0</v>
      </c>
      <c r="J265" s="236">
        <v>0</v>
      </c>
      <c r="K265" s="236">
        <v>0</v>
      </c>
      <c r="L265" s="236">
        <v>0</v>
      </c>
      <c r="M265" s="236">
        <v>0</v>
      </c>
      <c r="N265" s="236">
        <v>0</v>
      </c>
      <c r="O265" s="236">
        <v>0</v>
      </c>
      <c r="P265" s="236">
        <v>0</v>
      </c>
      <c r="Q265" s="236">
        <v>0</v>
      </c>
      <c r="R265" s="236">
        <v>0</v>
      </c>
      <c r="S265" s="236">
        <v>0</v>
      </c>
      <c r="T265" s="236">
        <v>0</v>
      </c>
      <c r="U265" s="236">
        <v>0</v>
      </c>
      <c r="V265" s="236">
        <v>0</v>
      </c>
      <c r="W265" s="236">
        <v>0</v>
      </c>
      <c r="X265" s="236">
        <v>0</v>
      </c>
      <c r="Y265" s="236">
        <v>0</v>
      </c>
      <c r="Z265" s="236">
        <v>0</v>
      </c>
      <c r="AA265" s="236">
        <v>0</v>
      </c>
      <c r="AB265" s="236">
        <v>0</v>
      </c>
      <c r="AC265" s="236">
        <v>0</v>
      </c>
      <c r="AD265" s="236">
        <v>0</v>
      </c>
      <c r="AE265" s="236">
        <v>0</v>
      </c>
      <c r="AF265" s="236">
        <v>0</v>
      </c>
      <c r="AG265" s="236">
        <v>0</v>
      </c>
      <c r="AH265" s="236">
        <v>0</v>
      </c>
      <c r="AI265" s="236">
        <v>0</v>
      </c>
      <c r="AJ265" s="236">
        <v>0</v>
      </c>
      <c r="AK265" s="236">
        <v>0</v>
      </c>
      <c r="AL265" s="236">
        <v>0</v>
      </c>
      <c r="AM265" s="236">
        <v>0</v>
      </c>
      <c r="AN265" s="236">
        <v>0</v>
      </c>
      <c r="AO265" s="236">
        <v>1213525.4839925901</v>
      </c>
      <c r="AP265" s="236">
        <v>2427050.9679851802</v>
      </c>
      <c r="AQ265" s="236">
        <v>3640576.4519777698</v>
      </c>
      <c r="AR265" s="236">
        <v>4971484.5404976904</v>
      </c>
      <c r="AS265" s="236">
        <v>6302392.6290176203</v>
      </c>
      <c r="AT265" s="236">
        <v>7633300.71753754</v>
      </c>
      <c r="AU265" s="236">
        <v>9371149.9217856303</v>
      </c>
      <c r="AV265" s="236">
        <v>11108999.126033699</v>
      </c>
      <c r="AW265" s="236">
        <v>12846848.3302818</v>
      </c>
      <c r="AX265" s="236">
        <v>13990465.643673699</v>
      </c>
      <c r="AY265" s="236">
        <v>15134082.957065601</v>
      </c>
      <c r="AZ265" s="236">
        <v>16277700.270457501</v>
      </c>
      <c r="BA265" s="236">
        <v>104917577.040306</v>
      </c>
      <c r="BB265" s="236">
        <v>992515.87917396601</v>
      </c>
      <c r="BC265" s="236">
        <v>1985031.7583479299</v>
      </c>
      <c r="BD265" s="236">
        <v>2977547.6375218998</v>
      </c>
      <c r="BE265" s="236">
        <v>4549640.5655855304</v>
      </c>
      <c r="BF265" s="236">
        <v>6121733.4936491698</v>
      </c>
      <c r="BG265" s="236">
        <v>7693826.4217128102</v>
      </c>
      <c r="BH265" s="236">
        <v>9804381.3603626899</v>
      </c>
      <c r="BI265" s="236">
        <v>11914936.299012501</v>
      </c>
      <c r="BJ265" s="236">
        <v>14025491.237662399</v>
      </c>
      <c r="BK265" s="236">
        <v>15336303.8678963</v>
      </c>
      <c r="BL265" s="236">
        <v>16647116.4981301</v>
      </c>
      <c r="BM265" s="236">
        <v>17957929.128364</v>
      </c>
      <c r="BN265" s="236">
        <v>110006454.14741901</v>
      </c>
      <c r="BO265" s="236">
        <v>734044.95098037005</v>
      </c>
      <c r="BP265" s="236">
        <v>1468089.9019607401</v>
      </c>
      <c r="BQ265" s="236">
        <v>2202134.8529411098</v>
      </c>
      <c r="BR265" s="236">
        <v>3438546.24141557</v>
      </c>
      <c r="BS265" s="236">
        <v>4674957.6298900396</v>
      </c>
      <c r="BT265" s="236">
        <v>5911369.0183645003</v>
      </c>
      <c r="BU265" s="236">
        <v>7578255.1650384199</v>
      </c>
      <c r="BV265" s="236">
        <v>9245141.3117123507</v>
      </c>
      <c r="BW265" s="236">
        <v>10912027.4583862</v>
      </c>
      <c r="BX265" s="236">
        <v>11918404.6297781</v>
      </c>
      <c r="BY265" s="236">
        <v>12924781.801170001</v>
      </c>
      <c r="BZ265" s="236">
        <v>13931158.9725619</v>
      </c>
      <c r="CA265" s="236">
        <v>84938911.934199601</v>
      </c>
      <c r="CB265" s="236">
        <v>563915.35027351195</v>
      </c>
      <c r="CC265" s="236">
        <v>1127830.70054702</v>
      </c>
      <c r="CD265" s="236">
        <v>1691746.0508205299</v>
      </c>
      <c r="CE265" s="236">
        <v>2642087.2237698198</v>
      </c>
      <c r="CF265" s="236">
        <v>3592428.3967191102</v>
      </c>
      <c r="CG265" s="236">
        <v>4542769.5696684001</v>
      </c>
      <c r="CH265" s="236">
        <v>5804228.1040320201</v>
      </c>
      <c r="CI265" s="236">
        <v>7065686.6383956401</v>
      </c>
      <c r="CJ265" s="236">
        <v>8327145.1727592498</v>
      </c>
      <c r="CK265" s="236">
        <v>9055114.8187384494</v>
      </c>
      <c r="CL265" s="236">
        <v>9783084.4647176508</v>
      </c>
      <c r="CM265" s="236">
        <v>10511054.1106968</v>
      </c>
      <c r="CN265" s="236">
        <v>64707090.601138301</v>
      </c>
      <c r="CO265" s="236">
        <v>304249.98386785801</v>
      </c>
      <c r="CP265" s="236">
        <v>608499.96773571696</v>
      </c>
      <c r="CQ265" s="236">
        <v>912749.95160355303</v>
      </c>
      <c r="CR265" s="236">
        <v>1463437.09669036</v>
      </c>
      <c r="CS265" s="236">
        <v>2014124.24177716</v>
      </c>
      <c r="CT265" s="236">
        <v>2564811.3868638901</v>
      </c>
      <c r="CU265" s="236">
        <v>3324464.3422230599</v>
      </c>
      <c r="CV265" s="236">
        <v>4084117.2975822198</v>
      </c>
      <c r="CW265" s="236">
        <v>4843770.2529412601</v>
      </c>
      <c r="CX265" s="236">
        <v>5275322.6946897004</v>
      </c>
      <c r="CY265" s="236">
        <v>5706875.1364381397</v>
      </c>
      <c r="CZ265" s="236">
        <v>6138427.57818658</v>
      </c>
      <c r="DA265" s="236">
        <v>37240849.930599503</v>
      </c>
    </row>
    <row r="267" spans="1:105">
      <c r="A267" s="251" t="s">
        <v>1847</v>
      </c>
    </row>
    <row r="268" spans="1:105">
      <c r="A268" s="242" t="s">
        <v>1848</v>
      </c>
      <c r="B268" s="236">
        <v>0</v>
      </c>
      <c r="C268" s="236">
        <v>0</v>
      </c>
      <c r="D268" s="236">
        <v>0</v>
      </c>
      <c r="E268" s="236">
        <v>0</v>
      </c>
      <c r="F268" s="236">
        <v>0</v>
      </c>
      <c r="G268" s="236">
        <v>0</v>
      </c>
      <c r="H268" s="236">
        <v>0</v>
      </c>
      <c r="I268" s="236">
        <v>0</v>
      </c>
      <c r="J268" s="236">
        <v>0</v>
      </c>
      <c r="K268" s="236">
        <v>0</v>
      </c>
      <c r="L268" s="236">
        <v>0</v>
      </c>
      <c r="M268" s="236">
        <v>0</v>
      </c>
      <c r="N268" s="236">
        <v>0</v>
      </c>
      <c r="O268" s="236">
        <v>0</v>
      </c>
      <c r="P268" s="236">
        <v>0</v>
      </c>
      <c r="Q268" s="236">
        <v>0</v>
      </c>
      <c r="R268" s="236">
        <v>0</v>
      </c>
      <c r="S268" s="236">
        <v>0</v>
      </c>
      <c r="T268" s="236">
        <v>0</v>
      </c>
      <c r="U268" s="236">
        <v>0</v>
      </c>
      <c r="V268" s="236">
        <v>0</v>
      </c>
      <c r="W268" s="236">
        <v>0</v>
      </c>
      <c r="X268" s="236">
        <v>0</v>
      </c>
      <c r="Y268" s="236">
        <v>0</v>
      </c>
      <c r="Z268" s="236">
        <v>0</v>
      </c>
      <c r="AA268" s="236">
        <v>0</v>
      </c>
      <c r="AB268" s="236">
        <v>0</v>
      </c>
      <c r="AC268" s="236">
        <v>0</v>
      </c>
      <c r="AD268" s="236">
        <v>0</v>
      </c>
      <c r="AE268" s="236">
        <v>0</v>
      </c>
      <c r="AF268" s="236">
        <v>0</v>
      </c>
      <c r="AG268" s="236">
        <v>0</v>
      </c>
      <c r="AH268" s="236">
        <v>0</v>
      </c>
      <c r="AI268" s="236">
        <v>0</v>
      </c>
      <c r="AJ268" s="236">
        <v>0</v>
      </c>
      <c r="AK268" s="236">
        <v>0</v>
      </c>
      <c r="AL268" s="236">
        <v>0</v>
      </c>
      <c r="AM268" s="236">
        <v>0</v>
      </c>
      <c r="AN268" s="236">
        <v>0</v>
      </c>
      <c r="AO268" s="236">
        <v>0</v>
      </c>
      <c r="AP268" s="236">
        <v>0</v>
      </c>
      <c r="AQ268" s="236">
        <v>0</v>
      </c>
      <c r="AR268" s="236">
        <v>0</v>
      </c>
      <c r="AS268" s="236">
        <v>0</v>
      </c>
      <c r="AT268" s="236">
        <v>0</v>
      </c>
      <c r="AU268" s="236">
        <v>0</v>
      </c>
      <c r="AV268" s="236">
        <v>0</v>
      </c>
      <c r="AW268" s="236">
        <v>0</v>
      </c>
      <c r="AX268" s="236">
        <v>0</v>
      </c>
      <c r="AY268" s="236">
        <v>0</v>
      </c>
      <c r="AZ268" s="236">
        <v>0</v>
      </c>
      <c r="BA268" s="236">
        <v>0</v>
      </c>
      <c r="BB268" s="236">
        <v>0</v>
      </c>
      <c r="BC268" s="236">
        <v>0</v>
      </c>
      <c r="BD268" s="236">
        <v>0</v>
      </c>
      <c r="BE268" s="236">
        <v>0</v>
      </c>
      <c r="BF268" s="236">
        <v>0</v>
      </c>
      <c r="BG268" s="236">
        <v>0</v>
      </c>
      <c r="BH268" s="236">
        <v>0</v>
      </c>
      <c r="BI268" s="236">
        <v>0</v>
      </c>
      <c r="BJ268" s="236">
        <v>0</v>
      </c>
      <c r="BK268" s="236">
        <v>0</v>
      </c>
      <c r="BL268" s="236">
        <v>0</v>
      </c>
      <c r="BM268" s="236">
        <v>0</v>
      </c>
      <c r="BN268" s="236">
        <v>0</v>
      </c>
      <c r="BO268" s="236">
        <v>0</v>
      </c>
      <c r="BP268" s="236">
        <v>0</v>
      </c>
      <c r="BQ268" s="236">
        <v>0</v>
      </c>
      <c r="BR268" s="236">
        <v>0</v>
      </c>
      <c r="BS268" s="236">
        <v>0</v>
      </c>
      <c r="BT268" s="236">
        <v>0</v>
      </c>
      <c r="BU268" s="236">
        <v>0</v>
      </c>
      <c r="BV268" s="236">
        <v>0</v>
      </c>
      <c r="BW268" s="236">
        <v>0</v>
      </c>
      <c r="BX268" s="236">
        <v>0</v>
      </c>
      <c r="BY268" s="236">
        <v>0</v>
      </c>
      <c r="BZ268" s="236">
        <v>0</v>
      </c>
      <c r="CA268" s="236">
        <v>0</v>
      </c>
      <c r="CB268" s="236">
        <v>0</v>
      </c>
      <c r="CC268" s="236">
        <v>0</v>
      </c>
      <c r="CD268" s="236">
        <v>0</v>
      </c>
      <c r="CE268" s="236">
        <v>0</v>
      </c>
      <c r="CF268" s="236">
        <v>0</v>
      </c>
      <c r="CG268" s="236">
        <v>0</v>
      </c>
      <c r="CH268" s="236">
        <v>0</v>
      </c>
      <c r="CI268" s="236">
        <v>0</v>
      </c>
      <c r="CJ268" s="236">
        <v>0</v>
      </c>
      <c r="CK268" s="236">
        <v>0</v>
      </c>
      <c r="CL268" s="236">
        <v>0</v>
      </c>
      <c r="CM268" s="236">
        <v>0</v>
      </c>
      <c r="CN268" s="236">
        <v>0</v>
      </c>
      <c r="CO268" s="236">
        <v>0</v>
      </c>
      <c r="CP268" s="236">
        <v>0</v>
      </c>
      <c r="CQ268" s="236">
        <v>0</v>
      </c>
      <c r="CR268" s="236">
        <v>0</v>
      </c>
      <c r="CS268" s="236">
        <v>0</v>
      </c>
      <c r="CT268" s="236">
        <v>0</v>
      </c>
      <c r="CU268" s="236">
        <v>0</v>
      </c>
      <c r="CV268" s="236">
        <v>0</v>
      </c>
      <c r="CW268" s="236">
        <v>0</v>
      </c>
      <c r="CX268" s="236">
        <v>0</v>
      </c>
      <c r="CY268" s="236">
        <v>0</v>
      </c>
      <c r="CZ268" s="236">
        <v>0</v>
      </c>
      <c r="DA268" s="236">
        <v>0</v>
      </c>
    </row>
    <row r="269" spans="1:105">
      <c r="A269" s="242" t="s">
        <v>1849</v>
      </c>
      <c r="B269" s="236">
        <v>0</v>
      </c>
      <c r="C269" s="236">
        <v>0</v>
      </c>
      <c r="D269" s="236">
        <v>0</v>
      </c>
      <c r="E269" s="236">
        <v>0</v>
      </c>
      <c r="F269" s="236">
        <v>0</v>
      </c>
      <c r="G269" s="236">
        <v>0</v>
      </c>
      <c r="H269" s="236">
        <v>0</v>
      </c>
      <c r="I269" s="236">
        <v>0</v>
      </c>
      <c r="J269" s="236">
        <v>0</v>
      </c>
      <c r="K269" s="236">
        <v>0</v>
      </c>
      <c r="L269" s="236">
        <v>0</v>
      </c>
      <c r="M269" s="236">
        <v>0</v>
      </c>
      <c r="N269" s="236">
        <v>0</v>
      </c>
      <c r="O269" s="236">
        <v>0</v>
      </c>
      <c r="P269" s="236">
        <v>0</v>
      </c>
      <c r="Q269" s="236">
        <v>0</v>
      </c>
      <c r="R269" s="236">
        <v>0</v>
      </c>
      <c r="S269" s="236">
        <v>0</v>
      </c>
      <c r="T269" s="236">
        <v>0</v>
      </c>
      <c r="U269" s="236">
        <v>0</v>
      </c>
      <c r="V269" s="236">
        <v>0</v>
      </c>
      <c r="W269" s="236">
        <v>0</v>
      </c>
      <c r="X269" s="236">
        <v>0</v>
      </c>
      <c r="Y269" s="236">
        <v>0</v>
      </c>
      <c r="Z269" s="236">
        <v>0</v>
      </c>
      <c r="AA269" s="236">
        <v>0</v>
      </c>
      <c r="AB269" s="236">
        <v>0</v>
      </c>
      <c r="AC269" s="236">
        <v>0</v>
      </c>
      <c r="AD269" s="236">
        <v>0</v>
      </c>
      <c r="AE269" s="236">
        <v>0</v>
      </c>
      <c r="AF269" s="236">
        <v>0</v>
      </c>
      <c r="AG269" s="236">
        <v>0</v>
      </c>
      <c r="AH269" s="236">
        <v>0</v>
      </c>
      <c r="AI269" s="236">
        <v>0</v>
      </c>
      <c r="AJ269" s="236">
        <v>0</v>
      </c>
      <c r="AK269" s="236">
        <v>0</v>
      </c>
      <c r="AL269" s="236">
        <v>0</v>
      </c>
      <c r="AM269" s="236">
        <v>0</v>
      </c>
      <c r="AN269" s="236">
        <v>0</v>
      </c>
      <c r="AO269" s="236">
        <v>0</v>
      </c>
      <c r="AP269" s="236">
        <v>0</v>
      </c>
      <c r="AQ269" s="236">
        <v>0</v>
      </c>
      <c r="AR269" s="236">
        <v>0</v>
      </c>
      <c r="AS269" s="236">
        <v>0</v>
      </c>
      <c r="AT269" s="236">
        <v>0</v>
      </c>
      <c r="AU269" s="236">
        <v>0</v>
      </c>
      <c r="AV269" s="236">
        <v>0</v>
      </c>
      <c r="AW269" s="236">
        <v>0</v>
      </c>
      <c r="AX269" s="236">
        <v>0</v>
      </c>
      <c r="AY269" s="236">
        <v>0</v>
      </c>
      <c r="AZ269" s="236">
        <v>0</v>
      </c>
      <c r="BA269" s="236">
        <v>0</v>
      </c>
      <c r="BB269" s="236">
        <v>0</v>
      </c>
      <c r="BC269" s="236">
        <v>0</v>
      </c>
      <c r="BD269" s="236">
        <v>0</v>
      </c>
      <c r="BE269" s="236">
        <v>0</v>
      </c>
      <c r="BF269" s="236">
        <v>0</v>
      </c>
      <c r="BG269" s="236">
        <v>0</v>
      </c>
      <c r="BH269" s="236">
        <v>0</v>
      </c>
      <c r="BI269" s="236">
        <v>0</v>
      </c>
      <c r="BJ269" s="236">
        <v>0</v>
      </c>
      <c r="BK269" s="236">
        <v>0</v>
      </c>
      <c r="BL269" s="236">
        <v>0</v>
      </c>
      <c r="BM269" s="236">
        <v>0</v>
      </c>
      <c r="BN269" s="236">
        <v>0</v>
      </c>
      <c r="BO269" s="236">
        <v>0</v>
      </c>
      <c r="BP269" s="236">
        <v>0</v>
      </c>
      <c r="BQ269" s="236">
        <v>0</v>
      </c>
      <c r="BR269" s="236">
        <v>0</v>
      </c>
      <c r="BS269" s="236">
        <v>0</v>
      </c>
      <c r="BT269" s="236">
        <v>0</v>
      </c>
      <c r="BU269" s="236">
        <v>0</v>
      </c>
      <c r="BV269" s="236">
        <v>0</v>
      </c>
      <c r="BW269" s="236">
        <v>0</v>
      </c>
      <c r="BX269" s="236">
        <v>0</v>
      </c>
      <c r="BY269" s="236">
        <v>0</v>
      </c>
      <c r="BZ269" s="236">
        <v>0</v>
      </c>
      <c r="CA269" s="236">
        <v>0</v>
      </c>
      <c r="CB269" s="236">
        <v>0</v>
      </c>
      <c r="CC269" s="236">
        <v>0</v>
      </c>
      <c r="CD269" s="236">
        <v>0</v>
      </c>
      <c r="CE269" s="236">
        <v>0</v>
      </c>
      <c r="CF269" s="236">
        <v>0</v>
      </c>
      <c r="CG269" s="236">
        <v>0</v>
      </c>
      <c r="CH269" s="236">
        <v>0</v>
      </c>
      <c r="CI269" s="236">
        <v>0</v>
      </c>
      <c r="CJ269" s="236">
        <v>0</v>
      </c>
      <c r="CK269" s="236">
        <v>0</v>
      </c>
      <c r="CL269" s="236">
        <v>0</v>
      </c>
      <c r="CM269" s="236">
        <v>0</v>
      </c>
      <c r="CN269" s="236">
        <v>0</v>
      </c>
      <c r="CO269" s="236">
        <v>0</v>
      </c>
      <c r="CP269" s="236">
        <v>0</v>
      </c>
      <c r="CQ269" s="236">
        <v>0</v>
      </c>
      <c r="CR269" s="236">
        <v>0</v>
      </c>
      <c r="CS269" s="236">
        <v>0</v>
      </c>
      <c r="CT269" s="236">
        <v>0</v>
      </c>
      <c r="CU269" s="236">
        <v>0</v>
      </c>
      <c r="CV269" s="236">
        <v>0</v>
      </c>
      <c r="CW269" s="236">
        <v>0</v>
      </c>
      <c r="CX269" s="236">
        <v>0</v>
      </c>
      <c r="CY269" s="236">
        <v>0</v>
      </c>
      <c r="CZ269" s="236">
        <v>0</v>
      </c>
      <c r="DA269" s="236">
        <v>0</v>
      </c>
    </row>
    <row r="271" spans="1:105">
      <c r="A271" s="242" t="s">
        <v>1709</v>
      </c>
      <c r="B271" s="236">
        <v>0</v>
      </c>
      <c r="C271" s="236">
        <v>0</v>
      </c>
      <c r="D271" s="236">
        <v>0</v>
      </c>
      <c r="E271" s="236">
        <v>0</v>
      </c>
      <c r="F271" s="236">
        <v>0</v>
      </c>
      <c r="G271" s="236">
        <v>0</v>
      </c>
      <c r="H271" s="236">
        <v>0</v>
      </c>
      <c r="I271" s="236">
        <v>0</v>
      </c>
      <c r="J271" s="236">
        <v>0</v>
      </c>
      <c r="K271" s="236">
        <v>0</v>
      </c>
      <c r="L271" s="236">
        <v>0</v>
      </c>
      <c r="M271" s="236">
        <v>0</v>
      </c>
      <c r="N271" s="236">
        <v>0</v>
      </c>
      <c r="O271" s="236">
        <v>0</v>
      </c>
      <c r="P271" s="236">
        <v>0</v>
      </c>
      <c r="Q271" s="236">
        <v>0</v>
      </c>
      <c r="R271" s="236">
        <v>0</v>
      </c>
      <c r="S271" s="236">
        <v>0</v>
      </c>
      <c r="T271" s="236">
        <v>0</v>
      </c>
      <c r="U271" s="236">
        <v>0</v>
      </c>
      <c r="V271" s="236">
        <v>0</v>
      </c>
      <c r="W271" s="236">
        <v>0</v>
      </c>
      <c r="X271" s="236">
        <v>0</v>
      </c>
      <c r="Y271" s="236">
        <v>0</v>
      </c>
      <c r="Z271" s="236">
        <v>0</v>
      </c>
      <c r="AA271" s="236">
        <v>0</v>
      </c>
      <c r="AB271" s="236">
        <v>0</v>
      </c>
      <c r="AC271" s="236">
        <v>0</v>
      </c>
      <c r="AD271" s="236">
        <v>0</v>
      </c>
      <c r="AE271" s="236">
        <v>0</v>
      </c>
      <c r="AF271" s="236">
        <v>0</v>
      </c>
      <c r="AG271" s="236">
        <v>0</v>
      </c>
      <c r="AH271" s="236">
        <v>0</v>
      </c>
      <c r="AI271" s="236">
        <v>0</v>
      </c>
      <c r="AJ271" s="236">
        <v>0</v>
      </c>
      <c r="AK271" s="236">
        <v>0</v>
      </c>
      <c r="AL271" s="236">
        <v>0</v>
      </c>
      <c r="AM271" s="236">
        <v>0</v>
      </c>
      <c r="AN271" s="236">
        <v>0</v>
      </c>
      <c r="AO271" s="236">
        <v>0</v>
      </c>
      <c r="AP271" s="236">
        <v>0</v>
      </c>
      <c r="AQ271" s="236">
        <v>0</v>
      </c>
      <c r="AR271" s="236">
        <v>0</v>
      </c>
      <c r="AS271" s="236">
        <v>0</v>
      </c>
      <c r="AT271" s="236">
        <v>0</v>
      </c>
      <c r="AU271" s="236">
        <v>0</v>
      </c>
      <c r="AV271" s="236">
        <v>0</v>
      </c>
      <c r="AW271" s="236">
        <v>0</v>
      </c>
      <c r="AX271" s="236">
        <v>0</v>
      </c>
      <c r="AY271" s="236">
        <v>0</v>
      </c>
      <c r="AZ271" s="236">
        <v>0</v>
      </c>
      <c r="BA271" s="236">
        <v>0</v>
      </c>
      <c r="BB271" s="236">
        <v>0</v>
      </c>
      <c r="BC271" s="236">
        <v>0</v>
      </c>
      <c r="BD271" s="236">
        <v>0</v>
      </c>
      <c r="BE271" s="236">
        <v>0</v>
      </c>
      <c r="BF271" s="236">
        <v>0</v>
      </c>
      <c r="BG271" s="236">
        <v>0</v>
      </c>
      <c r="BH271" s="236">
        <v>0</v>
      </c>
      <c r="BI271" s="236">
        <v>0</v>
      </c>
      <c r="BJ271" s="236">
        <v>0</v>
      </c>
      <c r="BK271" s="236">
        <v>0</v>
      </c>
      <c r="BL271" s="236">
        <v>0</v>
      </c>
      <c r="BM271" s="236">
        <v>0</v>
      </c>
      <c r="BN271" s="236">
        <v>0</v>
      </c>
      <c r="BO271" s="236">
        <v>0</v>
      </c>
      <c r="BP271" s="236">
        <v>0</v>
      </c>
      <c r="BQ271" s="236">
        <v>0</v>
      </c>
      <c r="BR271" s="236">
        <v>0</v>
      </c>
      <c r="BS271" s="236">
        <v>0</v>
      </c>
      <c r="BT271" s="236">
        <v>0</v>
      </c>
      <c r="BU271" s="236">
        <v>0</v>
      </c>
      <c r="BV271" s="236">
        <v>0</v>
      </c>
      <c r="BW271" s="236">
        <v>0</v>
      </c>
      <c r="BX271" s="236">
        <v>0</v>
      </c>
      <c r="BY271" s="236">
        <v>0</v>
      </c>
      <c r="BZ271" s="236">
        <v>0</v>
      </c>
      <c r="CA271" s="236">
        <v>0</v>
      </c>
      <c r="CB271" s="236">
        <v>0</v>
      </c>
      <c r="CC271" s="236">
        <v>0</v>
      </c>
      <c r="CD271" s="236">
        <v>0</v>
      </c>
      <c r="CE271" s="236">
        <v>0</v>
      </c>
      <c r="CF271" s="236">
        <v>0</v>
      </c>
      <c r="CG271" s="236">
        <v>0</v>
      </c>
      <c r="CH271" s="236">
        <v>0</v>
      </c>
      <c r="CI271" s="236">
        <v>0</v>
      </c>
      <c r="CJ271" s="236">
        <v>0</v>
      </c>
      <c r="CK271" s="236">
        <v>0</v>
      </c>
      <c r="CL271" s="236">
        <v>0</v>
      </c>
      <c r="CM271" s="236">
        <v>0</v>
      </c>
      <c r="CN271" s="236">
        <v>0</v>
      </c>
      <c r="CO271" s="236">
        <v>0</v>
      </c>
      <c r="CP271" s="236">
        <v>0</v>
      </c>
      <c r="CQ271" s="236">
        <v>0</v>
      </c>
      <c r="CR271" s="236">
        <v>0</v>
      </c>
      <c r="CS271" s="236">
        <v>0</v>
      </c>
      <c r="CT271" s="236">
        <v>0</v>
      </c>
      <c r="CU271" s="236">
        <v>0</v>
      </c>
      <c r="CV271" s="236">
        <v>0</v>
      </c>
      <c r="CW271" s="236">
        <v>0</v>
      </c>
      <c r="CX271" s="236">
        <v>0</v>
      </c>
      <c r="CY271" s="236">
        <v>0</v>
      </c>
      <c r="CZ271" s="236">
        <v>0</v>
      </c>
      <c r="DA271" s="236">
        <v>0</v>
      </c>
    </row>
    <row r="272" spans="1:105">
      <c r="A272" s="242" t="s">
        <v>1710</v>
      </c>
      <c r="B272" s="236">
        <v>0</v>
      </c>
      <c r="C272" s="236">
        <v>0</v>
      </c>
      <c r="D272" s="236">
        <v>0</v>
      </c>
      <c r="E272" s="236">
        <v>0</v>
      </c>
      <c r="F272" s="236">
        <v>0</v>
      </c>
      <c r="G272" s="236">
        <v>0</v>
      </c>
      <c r="H272" s="236">
        <v>0</v>
      </c>
      <c r="I272" s="236">
        <v>0</v>
      </c>
      <c r="J272" s="236">
        <v>0</v>
      </c>
      <c r="K272" s="236">
        <v>0</v>
      </c>
      <c r="L272" s="236">
        <v>0</v>
      </c>
      <c r="M272" s="236">
        <v>0</v>
      </c>
      <c r="N272" s="236">
        <v>0</v>
      </c>
      <c r="O272" s="236">
        <v>0</v>
      </c>
      <c r="P272" s="236">
        <v>0</v>
      </c>
      <c r="Q272" s="236">
        <v>0</v>
      </c>
      <c r="R272" s="236">
        <v>0</v>
      </c>
      <c r="S272" s="236">
        <v>0</v>
      </c>
      <c r="T272" s="236">
        <v>0</v>
      </c>
      <c r="U272" s="236">
        <v>0</v>
      </c>
      <c r="V272" s="236">
        <v>0</v>
      </c>
      <c r="W272" s="236">
        <v>0</v>
      </c>
      <c r="X272" s="236">
        <v>0</v>
      </c>
      <c r="Y272" s="236">
        <v>0</v>
      </c>
      <c r="Z272" s="236">
        <v>0</v>
      </c>
      <c r="AA272" s="236">
        <v>0</v>
      </c>
      <c r="AB272" s="236">
        <v>0</v>
      </c>
      <c r="AC272" s="236">
        <v>0</v>
      </c>
      <c r="AD272" s="236">
        <v>0</v>
      </c>
      <c r="AE272" s="236">
        <v>0</v>
      </c>
      <c r="AF272" s="236">
        <v>0</v>
      </c>
      <c r="AG272" s="236">
        <v>0</v>
      </c>
      <c r="AH272" s="236">
        <v>0</v>
      </c>
      <c r="AI272" s="236">
        <v>0</v>
      </c>
      <c r="AJ272" s="236">
        <v>0</v>
      </c>
      <c r="AK272" s="236">
        <v>0</v>
      </c>
      <c r="AL272" s="236">
        <v>0</v>
      </c>
      <c r="AM272" s="236">
        <v>0</v>
      </c>
      <c r="AN272" s="236">
        <v>0</v>
      </c>
      <c r="AO272" s="236">
        <v>0</v>
      </c>
      <c r="AP272" s="236">
        <v>0</v>
      </c>
      <c r="AQ272" s="236">
        <v>0</v>
      </c>
      <c r="AR272" s="236">
        <v>0</v>
      </c>
      <c r="AS272" s="236">
        <v>0</v>
      </c>
      <c r="AT272" s="236">
        <v>0</v>
      </c>
      <c r="AU272" s="236">
        <v>0</v>
      </c>
      <c r="AV272" s="236">
        <v>0</v>
      </c>
      <c r="AW272" s="236">
        <v>0</v>
      </c>
      <c r="AX272" s="236">
        <v>0</v>
      </c>
      <c r="AY272" s="236">
        <v>0</v>
      </c>
      <c r="AZ272" s="236">
        <v>0</v>
      </c>
      <c r="BA272" s="236">
        <v>0</v>
      </c>
      <c r="BB272" s="236">
        <v>0</v>
      </c>
      <c r="BC272" s="236">
        <v>0</v>
      </c>
      <c r="BD272" s="236">
        <v>0</v>
      </c>
      <c r="BE272" s="236">
        <v>0</v>
      </c>
      <c r="BF272" s="236">
        <v>0</v>
      </c>
      <c r="BG272" s="236">
        <v>0</v>
      </c>
      <c r="BH272" s="236">
        <v>0</v>
      </c>
      <c r="BI272" s="236">
        <v>0</v>
      </c>
      <c r="BJ272" s="236">
        <v>0</v>
      </c>
      <c r="BK272" s="236">
        <v>0</v>
      </c>
      <c r="BL272" s="236">
        <v>0</v>
      </c>
      <c r="BM272" s="236">
        <v>0</v>
      </c>
      <c r="BN272" s="236">
        <v>0</v>
      </c>
      <c r="BO272" s="236">
        <v>0</v>
      </c>
      <c r="BP272" s="236">
        <v>0</v>
      </c>
      <c r="BQ272" s="236">
        <v>0</v>
      </c>
      <c r="BR272" s="236">
        <v>0</v>
      </c>
      <c r="BS272" s="236">
        <v>0</v>
      </c>
      <c r="BT272" s="236">
        <v>0</v>
      </c>
      <c r="BU272" s="236">
        <v>0</v>
      </c>
      <c r="BV272" s="236">
        <v>0</v>
      </c>
      <c r="BW272" s="236">
        <v>0</v>
      </c>
      <c r="BX272" s="236">
        <v>0</v>
      </c>
      <c r="BY272" s="236">
        <v>0</v>
      </c>
      <c r="BZ272" s="236">
        <v>0</v>
      </c>
      <c r="CA272" s="236">
        <v>0</v>
      </c>
      <c r="CB272" s="236">
        <v>0</v>
      </c>
      <c r="CC272" s="236">
        <v>0</v>
      </c>
      <c r="CD272" s="236">
        <v>0</v>
      </c>
      <c r="CE272" s="236">
        <v>0</v>
      </c>
      <c r="CF272" s="236">
        <v>0</v>
      </c>
      <c r="CG272" s="236">
        <v>0</v>
      </c>
      <c r="CH272" s="236">
        <v>0</v>
      </c>
      <c r="CI272" s="236">
        <v>0</v>
      </c>
      <c r="CJ272" s="236">
        <v>0</v>
      </c>
      <c r="CK272" s="236">
        <v>0</v>
      </c>
      <c r="CL272" s="236">
        <v>0</v>
      </c>
      <c r="CM272" s="236">
        <v>0</v>
      </c>
      <c r="CN272" s="236">
        <v>0</v>
      </c>
      <c r="CO272" s="236">
        <v>0</v>
      </c>
      <c r="CP272" s="236">
        <v>0</v>
      </c>
      <c r="CQ272" s="236">
        <v>0</v>
      </c>
      <c r="CR272" s="236">
        <v>0</v>
      </c>
      <c r="CS272" s="236">
        <v>0</v>
      </c>
      <c r="CT272" s="236">
        <v>0</v>
      </c>
      <c r="CU272" s="236">
        <v>0</v>
      </c>
      <c r="CV272" s="236">
        <v>0</v>
      </c>
      <c r="CW272" s="236">
        <v>0</v>
      </c>
      <c r="CX272" s="236">
        <v>0</v>
      </c>
      <c r="CY272" s="236">
        <v>0</v>
      </c>
      <c r="CZ272" s="236">
        <v>0</v>
      </c>
      <c r="DA272" s="236">
        <v>0</v>
      </c>
    </row>
    <row r="273" spans="1:105">
      <c r="A273" s="242" t="s">
        <v>1711</v>
      </c>
      <c r="B273" s="236">
        <v>0</v>
      </c>
      <c r="C273" s="236">
        <v>0</v>
      </c>
      <c r="D273" s="236">
        <v>0</v>
      </c>
      <c r="E273" s="236">
        <v>0</v>
      </c>
      <c r="F273" s="236">
        <v>0</v>
      </c>
      <c r="G273" s="236">
        <v>0</v>
      </c>
      <c r="H273" s="236">
        <v>0</v>
      </c>
      <c r="I273" s="236">
        <v>0</v>
      </c>
      <c r="J273" s="236">
        <v>0</v>
      </c>
      <c r="K273" s="236">
        <v>0</v>
      </c>
      <c r="L273" s="236">
        <v>0</v>
      </c>
      <c r="M273" s="236">
        <v>0</v>
      </c>
      <c r="N273" s="236">
        <v>0</v>
      </c>
      <c r="O273" s="236">
        <v>0</v>
      </c>
      <c r="P273" s="236">
        <v>0</v>
      </c>
      <c r="Q273" s="236">
        <v>0</v>
      </c>
      <c r="R273" s="236">
        <v>0</v>
      </c>
      <c r="S273" s="236">
        <v>0</v>
      </c>
      <c r="T273" s="236">
        <v>0</v>
      </c>
      <c r="U273" s="236">
        <v>0</v>
      </c>
      <c r="V273" s="236">
        <v>0</v>
      </c>
      <c r="W273" s="236">
        <v>0</v>
      </c>
      <c r="X273" s="236">
        <v>0</v>
      </c>
      <c r="Y273" s="236">
        <v>0</v>
      </c>
      <c r="Z273" s="236">
        <v>0</v>
      </c>
      <c r="AA273" s="236">
        <v>0</v>
      </c>
      <c r="AB273" s="236">
        <v>0</v>
      </c>
      <c r="AC273" s="236">
        <v>0</v>
      </c>
      <c r="AD273" s="236">
        <v>0</v>
      </c>
      <c r="AE273" s="236">
        <v>0</v>
      </c>
      <c r="AF273" s="236">
        <v>0</v>
      </c>
      <c r="AG273" s="236">
        <v>0</v>
      </c>
      <c r="AH273" s="236">
        <v>0</v>
      </c>
      <c r="AI273" s="236">
        <v>0</v>
      </c>
      <c r="AJ273" s="236">
        <v>0</v>
      </c>
      <c r="AK273" s="236">
        <v>0</v>
      </c>
      <c r="AL273" s="236">
        <v>0</v>
      </c>
      <c r="AM273" s="236">
        <v>0</v>
      </c>
      <c r="AN273" s="236">
        <v>0</v>
      </c>
      <c r="AO273" s="236">
        <v>0</v>
      </c>
      <c r="AP273" s="236">
        <v>0</v>
      </c>
      <c r="AQ273" s="236">
        <v>0</v>
      </c>
      <c r="AR273" s="236">
        <v>0</v>
      </c>
      <c r="AS273" s="236">
        <v>0</v>
      </c>
      <c r="AT273" s="236">
        <v>0</v>
      </c>
      <c r="AU273" s="236">
        <v>0</v>
      </c>
      <c r="AV273" s="236">
        <v>0</v>
      </c>
      <c r="AW273" s="236">
        <v>0</v>
      </c>
      <c r="AX273" s="236">
        <v>0</v>
      </c>
      <c r="AY273" s="236">
        <v>0</v>
      </c>
      <c r="AZ273" s="236">
        <v>0</v>
      </c>
      <c r="BA273" s="236">
        <v>0</v>
      </c>
      <c r="BB273" s="236">
        <v>0</v>
      </c>
      <c r="BC273" s="236">
        <v>0</v>
      </c>
      <c r="BD273" s="236">
        <v>0</v>
      </c>
      <c r="BE273" s="236">
        <v>0</v>
      </c>
      <c r="BF273" s="236">
        <v>0</v>
      </c>
      <c r="BG273" s="236">
        <v>0</v>
      </c>
      <c r="BH273" s="236">
        <v>0</v>
      </c>
      <c r="BI273" s="236">
        <v>0</v>
      </c>
      <c r="BJ273" s="236">
        <v>0</v>
      </c>
      <c r="BK273" s="236">
        <v>0</v>
      </c>
      <c r="BL273" s="236">
        <v>0</v>
      </c>
      <c r="BM273" s="236">
        <v>0</v>
      </c>
      <c r="BN273" s="236">
        <v>0</v>
      </c>
      <c r="BO273" s="236">
        <v>0</v>
      </c>
      <c r="BP273" s="236">
        <v>0</v>
      </c>
      <c r="BQ273" s="236">
        <v>0</v>
      </c>
      <c r="BR273" s="236">
        <v>0</v>
      </c>
      <c r="BS273" s="236">
        <v>0</v>
      </c>
      <c r="BT273" s="236">
        <v>0</v>
      </c>
      <c r="BU273" s="236">
        <v>0</v>
      </c>
      <c r="BV273" s="236">
        <v>0</v>
      </c>
      <c r="BW273" s="236">
        <v>0</v>
      </c>
      <c r="BX273" s="236">
        <v>0</v>
      </c>
      <c r="BY273" s="236">
        <v>0</v>
      </c>
      <c r="BZ273" s="236">
        <v>0</v>
      </c>
      <c r="CA273" s="236">
        <v>0</v>
      </c>
      <c r="CB273" s="236">
        <v>0</v>
      </c>
      <c r="CC273" s="236">
        <v>0</v>
      </c>
      <c r="CD273" s="236">
        <v>0</v>
      </c>
      <c r="CE273" s="236">
        <v>0</v>
      </c>
      <c r="CF273" s="236">
        <v>0</v>
      </c>
      <c r="CG273" s="236">
        <v>0</v>
      </c>
      <c r="CH273" s="236">
        <v>0</v>
      </c>
      <c r="CI273" s="236">
        <v>0</v>
      </c>
      <c r="CJ273" s="236">
        <v>0</v>
      </c>
      <c r="CK273" s="236">
        <v>0</v>
      </c>
      <c r="CL273" s="236">
        <v>0</v>
      </c>
      <c r="CM273" s="236">
        <v>0</v>
      </c>
      <c r="CN273" s="236">
        <v>0</v>
      </c>
      <c r="CO273" s="236">
        <v>0</v>
      </c>
      <c r="CP273" s="236">
        <v>0</v>
      </c>
      <c r="CQ273" s="236">
        <v>0</v>
      </c>
      <c r="CR273" s="236">
        <v>0</v>
      </c>
      <c r="CS273" s="236">
        <v>0</v>
      </c>
      <c r="CT273" s="236">
        <v>0</v>
      </c>
      <c r="CU273" s="236">
        <v>0</v>
      </c>
      <c r="CV273" s="236">
        <v>0</v>
      </c>
      <c r="CW273" s="236">
        <v>0</v>
      </c>
      <c r="CX273" s="236">
        <v>0</v>
      </c>
      <c r="CY273" s="236">
        <v>0</v>
      </c>
      <c r="CZ273" s="236">
        <v>0</v>
      </c>
      <c r="DA273" s="236">
        <v>0</v>
      </c>
    </row>
    <row r="274" spans="1:105">
      <c r="A274" s="242" t="s">
        <v>1712</v>
      </c>
      <c r="B274" s="236">
        <v>0</v>
      </c>
      <c r="C274" s="236">
        <v>0</v>
      </c>
      <c r="D274" s="236">
        <v>0</v>
      </c>
      <c r="E274" s="236">
        <v>0</v>
      </c>
      <c r="F274" s="236">
        <v>0</v>
      </c>
      <c r="G274" s="236">
        <v>0</v>
      </c>
      <c r="H274" s="236">
        <v>0</v>
      </c>
      <c r="I274" s="236">
        <v>0</v>
      </c>
      <c r="J274" s="236">
        <v>0</v>
      </c>
      <c r="K274" s="236">
        <v>0</v>
      </c>
      <c r="L274" s="236">
        <v>0</v>
      </c>
      <c r="M274" s="236">
        <v>0</v>
      </c>
      <c r="N274" s="236">
        <v>0</v>
      </c>
      <c r="O274" s="236">
        <v>0</v>
      </c>
      <c r="P274" s="236">
        <v>0</v>
      </c>
      <c r="Q274" s="236">
        <v>0</v>
      </c>
      <c r="R274" s="236">
        <v>0</v>
      </c>
      <c r="S274" s="236">
        <v>0</v>
      </c>
      <c r="T274" s="236">
        <v>0</v>
      </c>
      <c r="U274" s="236">
        <v>0</v>
      </c>
      <c r="V274" s="236">
        <v>0</v>
      </c>
      <c r="W274" s="236">
        <v>0</v>
      </c>
      <c r="X274" s="236">
        <v>0</v>
      </c>
      <c r="Y274" s="236">
        <v>0</v>
      </c>
      <c r="Z274" s="236">
        <v>0</v>
      </c>
      <c r="AA274" s="236">
        <v>0</v>
      </c>
      <c r="AB274" s="236">
        <v>0</v>
      </c>
      <c r="AC274" s="236">
        <v>0</v>
      </c>
      <c r="AD274" s="236">
        <v>0</v>
      </c>
      <c r="AE274" s="236">
        <v>0</v>
      </c>
      <c r="AF274" s="236">
        <v>0</v>
      </c>
      <c r="AG274" s="236">
        <v>0</v>
      </c>
      <c r="AH274" s="236">
        <v>0</v>
      </c>
      <c r="AI274" s="236">
        <v>0</v>
      </c>
      <c r="AJ274" s="236">
        <v>0</v>
      </c>
      <c r="AK274" s="236">
        <v>0</v>
      </c>
      <c r="AL274" s="236">
        <v>0</v>
      </c>
      <c r="AM274" s="236">
        <v>0</v>
      </c>
      <c r="AN274" s="236">
        <v>0</v>
      </c>
      <c r="AO274" s="236">
        <v>0</v>
      </c>
      <c r="AP274" s="236">
        <v>0</v>
      </c>
      <c r="AQ274" s="236">
        <v>0</v>
      </c>
      <c r="AR274" s="236">
        <v>0</v>
      </c>
      <c r="AS274" s="236">
        <v>0</v>
      </c>
      <c r="AT274" s="236">
        <v>0</v>
      </c>
      <c r="AU274" s="236">
        <v>0</v>
      </c>
      <c r="AV274" s="236">
        <v>0</v>
      </c>
      <c r="AW274" s="236">
        <v>0</v>
      </c>
      <c r="AX274" s="236">
        <v>0</v>
      </c>
      <c r="AY274" s="236">
        <v>0</v>
      </c>
      <c r="AZ274" s="236">
        <v>0</v>
      </c>
      <c r="BA274" s="236">
        <v>0</v>
      </c>
      <c r="BB274" s="236">
        <v>0</v>
      </c>
      <c r="BC274" s="236">
        <v>0</v>
      </c>
      <c r="BD274" s="236">
        <v>0</v>
      </c>
      <c r="BE274" s="236">
        <v>0</v>
      </c>
      <c r="BF274" s="236">
        <v>0</v>
      </c>
      <c r="BG274" s="236">
        <v>0</v>
      </c>
      <c r="BH274" s="236">
        <v>0</v>
      </c>
      <c r="BI274" s="236">
        <v>0</v>
      </c>
      <c r="BJ274" s="236">
        <v>0</v>
      </c>
      <c r="BK274" s="236">
        <v>0</v>
      </c>
      <c r="BL274" s="236">
        <v>0</v>
      </c>
      <c r="BM274" s="236">
        <v>0</v>
      </c>
      <c r="BN274" s="236">
        <v>0</v>
      </c>
      <c r="BO274" s="236">
        <v>0</v>
      </c>
      <c r="BP274" s="236">
        <v>0</v>
      </c>
      <c r="BQ274" s="236">
        <v>0</v>
      </c>
      <c r="BR274" s="236">
        <v>0</v>
      </c>
      <c r="BS274" s="236">
        <v>0</v>
      </c>
      <c r="BT274" s="236">
        <v>0</v>
      </c>
      <c r="BU274" s="236">
        <v>0</v>
      </c>
      <c r="BV274" s="236">
        <v>0</v>
      </c>
      <c r="BW274" s="236">
        <v>0</v>
      </c>
      <c r="BX274" s="236">
        <v>0</v>
      </c>
      <c r="BY274" s="236">
        <v>0</v>
      </c>
      <c r="BZ274" s="236">
        <v>0</v>
      </c>
      <c r="CA274" s="236">
        <v>0</v>
      </c>
      <c r="CB274" s="236">
        <v>0</v>
      </c>
      <c r="CC274" s="236">
        <v>0</v>
      </c>
      <c r="CD274" s="236">
        <v>0</v>
      </c>
      <c r="CE274" s="236">
        <v>0</v>
      </c>
      <c r="CF274" s="236">
        <v>0</v>
      </c>
      <c r="CG274" s="236">
        <v>0</v>
      </c>
      <c r="CH274" s="236">
        <v>0</v>
      </c>
      <c r="CI274" s="236">
        <v>0</v>
      </c>
      <c r="CJ274" s="236">
        <v>0</v>
      </c>
      <c r="CK274" s="236">
        <v>0</v>
      </c>
      <c r="CL274" s="236">
        <v>0</v>
      </c>
      <c r="CM274" s="236">
        <v>0</v>
      </c>
      <c r="CN274" s="236">
        <v>0</v>
      </c>
      <c r="CO274" s="236">
        <v>0</v>
      </c>
      <c r="CP274" s="236">
        <v>0</v>
      </c>
      <c r="CQ274" s="236">
        <v>0</v>
      </c>
      <c r="CR274" s="236">
        <v>0</v>
      </c>
      <c r="CS274" s="236">
        <v>0</v>
      </c>
      <c r="CT274" s="236">
        <v>0</v>
      </c>
      <c r="CU274" s="236">
        <v>0</v>
      </c>
      <c r="CV274" s="236">
        <v>0</v>
      </c>
      <c r="CW274" s="236">
        <v>0</v>
      </c>
      <c r="CX274" s="236">
        <v>0</v>
      </c>
      <c r="CY274" s="236">
        <v>0</v>
      </c>
      <c r="CZ274" s="236">
        <v>0</v>
      </c>
      <c r="DA274" s="236">
        <v>0</v>
      </c>
    </row>
    <row r="275" spans="1:105">
      <c r="A275" s="242" t="s">
        <v>1713</v>
      </c>
      <c r="B275" s="236">
        <v>0</v>
      </c>
      <c r="C275" s="236">
        <v>0</v>
      </c>
      <c r="D275" s="236">
        <v>0</v>
      </c>
      <c r="E275" s="236">
        <v>0</v>
      </c>
      <c r="F275" s="236">
        <v>0</v>
      </c>
      <c r="G275" s="236">
        <v>0</v>
      </c>
      <c r="H275" s="236">
        <v>0</v>
      </c>
      <c r="I275" s="236">
        <v>0</v>
      </c>
      <c r="J275" s="236">
        <v>0</v>
      </c>
      <c r="K275" s="236">
        <v>0</v>
      </c>
      <c r="L275" s="236">
        <v>0</v>
      </c>
      <c r="M275" s="236">
        <v>0</v>
      </c>
      <c r="N275" s="236">
        <v>0</v>
      </c>
      <c r="O275" s="236">
        <v>0</v>
      </c>
      <c r="P275" s="236">
        <v>0</v>
      </c>
      <c r="Q275" s="236">
        <v>0</v>
      </c>
      <c r="R275" s="236">
        <v>0</v>
      </c>
      <c r="S275" s="236">
        <v>0</v>
      </c>
      <c r="T275" s="236">
        <v>0</v>
      </c>
      <c r="U275" s="236">
        <v>0</v>
      </c>
      <c r="V275" s="236">
        <v>0</v>
      </c>
      <c r="W275" s="236">
        <v>0</v>
      </c>
      <c r="X275" s="236">
        <v>0</v>
      </c>
      <c r="Y275" s="236">
        <v>0</v>
      </c>
      <c r="Z275" s="236">
        <v>0</v>
      </c>
      <c r="AA275" s="236">
        <v>0</v>
      </c>
      <c r="AB275" s="236">
        <v>0</v>
      </c>
      <c r="AC275" s="236">
        <v>0</v>
      </c>
      <c r="AD275" s="236">
        <v>0</v>
      </c>
      <c r="AE275" s="236">
        <v>0</v>
      </c>
      <c r="AF275" s="236">
        <v>0</v>
      </c>
      <c r="AG275" s="236">
        <v>0</v>
      </c>
      <c r="AH275" s="236">
        <v>0</v>
      </c>
      <c r="AI275" s="236">
        <v>0</v>
      </c>
      <c r="AJ275" s="236">
        <v>0</v>
      </c>
      <c r="AK275" s="236">
        <v>0</v>
      </c>
      <c r="AL275" s="236">
        <v>0</v>
      </c>
      <c r="AM275" s="236">
        <v>0</v>
      </c>
      <c r="AN275" s="236">
        <v>0</v>
      </c>
      <c r="AO275" s="236">
        <v>0</v>
      </c>
      <c r="AP275" s="236">
        <v>0</v>
      </c>
      <c r="AQ275" s="236">
        <v>0</v>
      </c>
      <c r="AR275" s="236">
        <v>0</v>
      </c>
      <c r="AS275" s="236">
        <v>0</v>
      </c>
      <c r="AT275" s="236">
        <v>0</v>
      </c>
      <c r="AU275" s="236">
        <v>0</v>
      </c>
      <c r="AV275" s="236">
        <v>0</v>
      </c>
      <c r="AW275" s="236">
        <v>0</v>
      </c>
      <c r="AX275" s="236">
        <v>0</v>
      </c>
      <c r="AY275" s="236">
        <v>0</v>
      </c>
      <c r="AZ275" s="236">
        <v>0</v>
      </c>
      <c r="BA275" s="236">
        <v>0</v>
      </c>
      <c r="BB275" s="236">
        <v>0</v>
      </c>
      <c r="BC275" s="236">
        <v>0</v>
      </c>
      <c r="BD275" s="236">
        <v>0</v>
      </c>
      <c r="BE275" s="236">
        <v>0</v>
      </c>
      <c r="BF275" s="236">
        <v>0</v>
      </c>
      <c r="BG275" s="236">
        <v>0</v>
      </c>
      <c r="BH275" s="236">
        <v>0</v>
      </c>
      <c r="BI275" s="236">
        <v>0</v>
      </c>
      <c r="BJ275" s="236">
        <v>0</v>
      </c>
      <c r="BK275" s="236">
        <v>0</v>
      </c>
      <c r="BL275" s="236">
        <v>0</v>
      </c>
      <c r="BM275" s="236">
        <v>0</v>
      </c>
      <c r="BN275" s="236">
        <v>0</v>
      </c>
      <c r="BO275" s="236">
        <v>0</v>
      </c>
      <c r="BP275" s="236">
        <v>0</v>
      </c>
      <c r="BQ275" s="236">
        <v>0</v>
      </c>
      <c r="BR275" s="236">
        <v>0</v>
      </c>
      <c r="BS275" s="236">
        <v>0</v>
      </c>
      <c r="BT275" s="236">
        <v>0</v>
      </c>
      <c r="BU275" s="236">
        <v>0</v>
      </c>
      <c r="BV275" s="236">
        <v>0</v>
      </c>
      <c r="BW275" s="236">
        <v>0</v>
      </c>
      <c r="BX275" s="236">
        <v>0</v>
      </c>
      <c r="BY275" s="236">
        <v>0</v>
      </c>
      <c r="BZ275" s="236">
        <v>0</v>
      </c>
      <c r="CA275" s="236">
        <v>0</v>
      </c>
      <c r="CB275" s="236">
        <v>0</v>
      </c>
      <c r="CC275" s="236">
        <v>0</v>
      </c>
      <c r="CD275" s="236">
        <v>0</v>
      </c>
      <c r="CE275" s="236">
        <v>0</v>
      </c>
      <c r="CF275" s="236">
        <v>0</v>
      </c>
      <c r="CG275" s="236">
        <v>0</v>
      </c>
      <c r="CH275" s="236">
        <v>0</v>
      </c>
      <c r="CI275" s="236">
        <v>0</v>
      </c>
      <c r="CJ275" s="236">
        <v>0</v>
      </c>
      <c r="CK275" s="236">
        <v>0</v>
      </c>
      <c r="CL275" s="236">
        <v>0</v>
      </c>
      <c r="CM275" s="236">
        <v>0</v>
      </c>
      <c r="CN275" s="236">
        <v>0</v>
      </c>
      <c r="CO275" s="236">
        <v>0</v>
      </c>
      <c r="CP275" s="236">
        <v>0</v>
      </c>
      <c r="CQ275" s="236">
        <v>0</v>
      </c>
      <c r="CR275" s="236">
        <v>0</v>
      </c>
      <c r="CS275" s="236">
        <v>0</v>
      </c>
      <c r="CT275" s="236">
        <v>0</v>
      </c>
      <c r="CU275" s="236">
        <v>0</v>
      </c>
      <c r="CV275" s="236">
        <v>0</v>
      </c>
      <c r="CW275" s="236">
        <v>0</v>
      </c>
      <c r="CX275" s="236">
        <v>0</v>
      </c>
      <c r="CY275" s="236">
        <v>0</v>
      </c>
      <c r="CZ275" s="236">
        <v>0</v>
      </c>
      <c r="DA275" s="236">
        <v>0</v>
      </c>
    </row>
    <row r="276" spans="1:105">
      <c r="A276" s="242" t="s">
        <v>1714</v>
      </c>
      <c r="B276" s="236">
        <v>0</v>
      </c>
      <c r="C276" s="236">
        <v>0</v>
      </c>
      <c r="D276" s="236">
        <v>0</v>
      </c>
      <c r="E276" s="236">
        <v>0</v>
      </c>
      <c r="F276" s="236">
        <v>0</v>
      </c>
      <c r="G276" s="236">
        <v>0</v>
      </c>
      <c r="H276" s="236">
        <v>0</v>
      </c>
      <c r="I276" s="236">
        <v>0</v>
      </c>
      <c r="J276" s="236">
        <v>0</v>
      </c>
      <c r="K276" s="236">
        <v>0</v>
      </c>
      <c r="L276" s="236">
        <v>0</v>
      </c>
      <c r="M276" s="236">
        <v>0</v>
      </c>
      <c r="N276" s="236">
        <v>0</v>
      </c>
      <c r="O276" s="236">
        <v>0</v>
      </c>
      <c r="P276" s="236">
        <v>0</v>
      </c>
      <c r="Q276" s="236">
        <v>0</v>
      </c>
      <c r="R276" s="236">
        <v>0</v>
      </c>
      <c r="S276" s="236">
        <v>0</v>
      </c>
      <c r="T276" s="236">
        <v>0</v>
      </c>
      <c r="U276" s="236">
        <v>0</v>
      </c>
      <c r="V276" s="236">
        <v>0</v>
      </c>
      <c r="W276" s="236">
        <v>0</v>
      </c>
      <c r="X276" s="236">
        <v>0</v>
      </c>
      <c r="Y276" s="236">
        <v>0</v>
      </c>
      <c r="Z276" s="236">
        <v>0</v>
      </c>
      <c r="AA276" s="236">
        <v>0</v>
      </c>
      <c r="AB276" s="236">
        <v>0</v>
      </c>
      <c r="AC276" s="236">
        <v>0</v>
      </c>
      <c r="AD276" s="236">
        <v>0</v>
      </c>
      <c r="AE276" s="236">
        <v>0</v>
      </c>
      <c r="AF276" s="236">
        <v>0</v>
      </c>
      <c r="AG276" s="236">
        <v>0</v>
      </c>
      <c r="AH276" s="236">
        <v>0</v>
      </c>
      <c r="AI276" s="236">
        <v>0</v>
      </c>
      <c r="AJ276" s="236">
        <v>0</v>
      </c>
      <c r="AK276" s="236">
        <v>0</v>
      </c>
      <c r="AL276" s="236">
        <v>0</v>
      </c>
      <c r="AM276" s="236">
        <v>0</v>
      </c>
      <c r="AN276" s="236">
        <v>0</v>
      </c>
      <c r="AO276" s="236">
        <v>0</v>
      </c>
      <c r="AP276" s="236">
        <v>0</v>
      </c>
      <c r="AQ276" s="236">
        <v>0</v>
      </c>
      <c r="AR276" s="236">
        <v>0</v>
      </c>
      <c r="AS276" s="236">
        <v>0</v>
      </c>
      <c r="AT276" s="236">
        <v>0</v>
      </c>
      <c r="AU276" s="236">
        <v>0</v>
      </c>
      <c r="AV276" s="236">
        <v>0</v>
      </c>
      <c r="AW276" s="236">
        <v>0</v>
      </c>
      <c r="AX276" s="236">
        <v>0</v>
      </c>
      <c r="AY276" s="236">
        <v>0</v>
      </c>
      <c r="AZ276" s="236">
        <v>0</v>
      </c>
      <c r="BA276" s="236">
        <v>0</v>
      </c>
      <c r="BB276" s="236">
        <v>0</v>
      </c>
      <c r="BC276" s="236">
        <v>0</v>
      </c>
      <c r="BD276" s="236">
        <v>0</v>
      </c>
      <c r="BE276" s="236">
        <v>0</v>
      </c>
      <c r="BF276" s="236">
        <v>0</v>
      </c>
      <c r="BG276" s="236">
        <v>0</v>
      </c>
      <c r="BH276" s="236">
        <v>0</v>
      </c>
      <c r="BI276" s="236">
        <v>0</v>
      </c>
      <c r="BJ276" s="236">
        <v>0</v>
      </c>
      <c r="BK276" s="236">
        <v>0</v>
      </c>
      <c r="BL276" s="236">
        <v>0</v>
      </c>
      <c r="BM276" s="236">
        <v>0</v>
      </c>
      <c r="BN276" s="236">
        <v>0</v>
      </c>
      <c r="BO276" s="236">
        <v>0</v>
      </c>
      <c r="BP276" s="236">
        <v>0</v>
      </c>
      <c r="BQ276" s="236">
        <v>0</v>
      </c>
      <c r="BR276" s="236">
        <v>0</v>
      </c>
      <c r="BS276" s="236">
        <v>0</v>
      </c>
      <c r="BT276" s="236">
        <v>0</v>
      </c>
      <c r="BU276" s="236">
        <v>0</v>
      </c>
      <c r="BV276" s="236">
        <v>0</v>
      </c>
      <c r="BW276" s="236">
        <v>0</v>
      </c>
      <c r="BX276" s="236">
        <v>0</v>
      </c>
      <c r="BY276" s="236">
        <v>0</v>
      </c>
      <c r="BZ276" s="236">
        <v>0</v>
      </c>
      <c r="CA276" s="236">
        <v>0</v>
      </c>
      <c r="CB276" s="236">
        <v>0</v>
      </c>
      <c r="CC276" s="236">
        <v>0</v>
      </c>
      <c r="CD276" s="236">
        <v>0</v>
      </c>
      <c r="CE276" s="236">
        <v>0</v>
      </c>
      <c r="CF276" s="236">
        <v>0</v>
      </c>
      <c r="CG276" s="236">
        <v>0</v>
      </c>
      <c r="CH276" s="236">
        <v>0</v>
      </c>
      <c r="CI276" s="236">
        <v>0</v>
      </c>
      <c r="CJ276" s="236">
        <v>0</v>
      </c>
      <c r="CK276" s="236">
        <v>0</v>
      </c>
      <c r="CL276" s="236">
        <v>0</v>
      </c>
      <c r="CM276" s="236">
        <v>0</v>
      </c>
      <c r="CN276" s="236">
        <v>0</v>
      </c>
      <c r="CO276" s="236">
        <v>0</v>
      </c>
      <c r="CP276" s="236">
        <v>0</v>
      </c>
      <c r="CQ276" s="236">
        <v>0</v>
      </c>
      <c r="CR276" s="236">
        <v>0</v>
      </c>
      <c r="CS276" s="236">
        <v>0</v>
      </c>
      <c r="CT276" s="236">
        <v>0</v>
      </c>
      <c r="CU276" s="236">
        <v>0</v>
      </c>
      <c r="CV276" s="236">
        <v>0</v>
      </c>
      <c r="CW276" s="236">
        <v>0</v>
      </c>
      <c r="CX276" s="236">
        <v>0</v>
      </c>
      <c r="CY276" s="236">
        <v>0</v>
      </c>
      <c r="CZ276" s="236">
        <v>0</v>
      </c>
      <c r="DA276" s="236">
        <v>0</v>
      </c>
    </row>
    <row r="277" spans="1:105">
      <c r="A277" s="242" t="s">
        <v>1715</v>
      </c>
      <c r="B277" s="236">
        <v>0</v>
      </c>
      <c r="C277" s="236">
        <v>0</v>
      </c>
      <c r="D277" s="236">
        <v>0</v>
      </c>
      <c r="E277" s="236">
        <v>0</v>
      </c>
      <c r="F277" s="236">
        <v>0</v>
      </c>
      <c r="G277" s="236">
        <v>0</v>
      </c>
      <c r="H277" s="236">
        <v>0</v>
      </c>
      <c r="I277" s="236">
        <v>0</v>
      </c>
      <c r="J277" s="236">
        <v>0</v>
      </c>
      <c r="K277" s="236">
        <v>0</v>
      </c>
      <c r="L277" s="236">
        <v>0</v>
      </c>
      <c r="M277" s="236">
        <v>0</v>
      </c>
      <c r="N277" s="236">
        <v>0</v>
      </c>
      <c r="O277" s="236">
        <v>0</v>
      </c>
      <c r="P277" s="236">
        <v>0</v>
      </c>
      <c r="Q277" s="236">
        <v>0</v>
      </c>
      <c r="R277" s="236">
        <v>0</v>
      </c>
      <c r="S277" s="236">
        <v>0</v>
      </c>
      <c r="T277" s="236">
        <v>0</v>
      </c>
      <c r="U277" s="236">
        <v>0</v>
      </c>
      <c r="V277" s="236">
        <v>0</v>
      </c>
      <c r="W277" s="236">
        <v>0</v>
      </c>
      <c r="X277" s="236">
        <v>0</v>
      </c>
      <c r="Y277" s="236">
        <v>0</v>
      </c>
      <c r="Z277" s="236">
        <v>0</v>
      </c>
      <c r="AA277" s="236">
        <v>0</v>
      </c>
      <c r="AB277" s="236">
        <v>0</v>
      </c>
      <c r="AC277" s="236">
        <v>0</v>
      </c>
      <c r="AD277" s="236">
        <v>0</v>
      </c>
      <c r="AE277" s="236">
        <v>0</v>
      </c>
      <c r="AF277" s="236">
        <v>0</v>
      </c>
      <c r="AG277" s="236">
        <v>0</v>
      </c>
      <c r="AH277" s="236">
        <v>0</v>
      </c>
      <c r="AI277" s="236">
        <v>0</v>
      </c>
      <c r="AJ277" s="236">
        <v>0</v>
      </c>
      <c r="AK277" s="236">
        <v>0</v>
      </c>
      <c r="AL277" s="236">
        <v>0</v>
      </c>
      <c r="AM277" s="236">
        <v>0</v>
      </c>
      <c r="AN277" s="236">
        <v>0</v>
      </c>
      <c r="AO277" s="236">
        <v>0</v>
      </c>
      <c r="AP277" s="236">
        <v>0</v>
      </c>
      <c r="AQ277" s="236">
        <v>0</v>
      </c>
      <c r="AR277" s="236">
        <v>0</v>
      </c>
      <c r="AS277" s="236">
        <v>0</v>
      </c>
      <c r="AT277" s="236">
        <v>0</v>
      </c>
      <c r="AU277" s="236">
        <v>0</v>
      </c>
      <c r="AV277" s="236">
        <v>0</v>
      </c>
      <c r="AW277" s="236">
        <v>0</v>
      </c>
      <c r="AX277" s="236">
        <v>0</v>
      </c>
      <c r="AY277" s="236">
        <v>0</v>
      </c>
      <c r="AZ277" s="236">
        <v>0</v>
      </c>
      <c r="BA277" s="236">
        <v>0</v>
      </c>
      <c r="BB277" s="236">
        <v>0</v>
      </c>
      <c r="BC277" s="236">
        <v>0</v>
      </c>
      <c r="BD277" s="236">
        <v>0</v>
      </c>
      <c r="BE277" s="236">
        <v>0</v>
      </c>
      <c r="BF277" s="236">
        <v>0</v>
      </c>
      <c r="BG277" s="236">
        <v>0</v>
      </c>
      <c r="BH277" s="236">
        <v>0</v>
      </c>
      <c r="BI277" s="236">
        <v>0</v>
      </c>
      <c r="BJ277" s="236">
        <v>0</v>
      </c>
      <c r="BK277" s="236">
        <v>0</v>
      </c>
      <c r="BL277" s="236">
        <v>0</v>
      </c>
      <c r="BM277" s="236">
        <v>0</v>
      </c>
      <c r="BN277" s="236">
        <v>0</v>
      </c>
      <c r="BO277" s="236">
        <v>0</v>
      </c>
      <c r="BP277" s="236">
        <v>0</v>
      </c>
      <c r="BQ277" s="236">
        <v>0</v>
      </c>
      <c r="BR277" s="236">
        <v>0</v>
      </c>
      <c r="BS277" s="236">
        <v>0</v>
      </c>
      <c r="BT277" s="236">
        <v>0</v>
      </c>
      <c r="BU277" s="236">
        <v>0</v>
      </c>
      <c r="BV277" s="236">
        <v>0</v>
      </c>
      <c r="BW277" s="236">
        <v>0</v>
      </c>
      <c r="BX277" s="236">
        <v>0</v>
      </c>
      <c r="BY277" s="236">
        <v>0</v>
      </c>
      <c r="BZ277" s="236">
        <v>0</v>
      </c>
      <c r="CA277" s="236">
        <v>0</v>
      </c>
      <c r="CB277" s="236">
        <v>0</v>
      </c>
      <c r="CC277" s="236">
        <v>0</v>
      </c>
      <c r="CD277" s="236">
        <v>0</v>
      </c>
      <c r="CE277" s="236">
        <v>0</v>
      </c>
      <c r="CF277" s="236">
        <v>0</v>
      </c>
      <c r="CG277" s="236">
        <v>0</v>
      </c>
      <c r="CH277" s="236">
        <v>0</v>
      </c>
      <c r="CI277" s="236">
        <v>0</v>
      </c>
      <c r="CJ277" s="236">
        <v>0</v>
      </c>
      <c r="CK277" s="236">
        <v>0</v>
      </c>
      <c r="CL277" s="236">
        <v>0</v>
      </c>
      <c r="CM277" s="236">
        <v>0</v>
      </c>
      <c r="CN277" s="236">
        <v>0</v>
      </c>
      <c r="CO277" s="236">
        <v>0</v>
      </c>
      <c r="CP277" s="236">
        <v>0</v>
      </c>
      <c r="CQ277" s="236">
        <v>0</v>
      </c>
      <c r="CR277" s="236">
        <v>0</v>
      </c>
      <c r="CS277" s="236">
        <v>0</v>
      </c>
      <c r="CT277" s="236">
        <v>0</v>
      </c>
      <c r="CU277" s="236">
        <v>0</v>
      </c>
      <c r="CV277" s="236">
        <v>0</v>
      </c>
      <c r="CW277" s="236">
        <v>0</v>
      </c>
      <c r="CX277" s="236">
        <v>0</v>
      </c>
      <c r="CY277" s="236">
        <v>0</v>
      </c>
      <c r="CZ277" s="236">
        <v>0</v>
      </c>
      <c r="DA277" s="236">
        <v>0</v>
      </c>
    </row>
    <row r="278" spans="1:105">
      <c r="A278" s="242" t="s">
        <v>1716</v>
      </c>
      <c r="B278" s="236">
        <v>0</v>
      </c>
      <c r="C278" s="236">
        <v>0</v>
      </c>
      <c r="D278" s="236">
        <v>0</v>
      </c>
      <c r="E278" s="236">
        <v>0</v>
      </c>
      <c r="F278" s="236">
        <v>0</v>
      </c>
      <c r="G278" s="236">
        <v>0</v>
      </c>
      <c r="H278" s="236">
        <v>0</v>
      </c>
      <c r="I278" s="236">
        <v>0</v>
      </c>
      <c r="J278" s="236">
        <v>0</v>
      </c>
      <c r="K278" s="236">
        <v>0</v>
      </c>
      <c r="L278" s="236">
        <v>0</v>
      </c>
      <c r="M278" s="236">
        <v>0</v>
      </c>
      <c r="N278" s="236">
        <v>0</v>
      </c>
      <c r="O278" s="236">
        <v>0</v>
      </c>
      <c r="P278" s="236">
        <v>0</v>
      </c>
      <c r="Q278" s="236">
        <v>0</v>
      </c>
      <c r="R278" s="236">
        <v>0</v>
      </c>
      <c r="S278" s="236">
        <v>0</v>
      </c>
      <c r="T278" s="236">
        <v>0</v>
      </c>
      <c r="U278" s="236">
        <v>0</v>
      </c>
      <c r="V278" s="236">
        <v>0</v>
      </c>
      <c r="W278" s="236">
        <v>0</v>
      </c>
      <c r="X278" s="236">
        <v>0</v>
      </c>
      <c r="Y278" s="236">
        <v>0</v>
      </c>
      <c r="Z278" s="236">
        <v>0</v>
      </c>
      <c r="AA278" s="236">
        <v>0</v>
      </c>
      <c r="AB278" s="236">
        <v>0</v>
      </c>
      <c r="AC278" s="236">
        <v>0</v>
      </c>
      <c r="AD278" s="236">
        <v>0</v>
      </c>
      <c r="AE278" s="236">
        <v>0</v>
      </c>
      <c r="AF278" s="236">
        <v>0</v>
      </c>
      <c r="AG278" s="236">
        <v>0</v>
      </c>
      <c r="AH278" s="236">
        <v>0</v>
      </c>
      <c r="AI278" s="236">
        <v>0</v>
      </c>
      <c r="AJ278" s="236">
        <v>0</v>
      </c>
      <c r="AK278" s="236">
        <v>0</v>
      </c>
      <c r="AL278" s="236">
        <v>0</v>
      </c>
      <c r="AM278" s="236">
        <v>0</v>
      </c>
      <c r="AN278" s="236">
        <v>0</v>
      </c>
      <c r="AO278" s="236">
        <v>0</v>
      </c>
      <c r="AP278" s="236">
        <v>0</v>
      </c>
      <c r="AQ278" s="236">
        <v>0</v>
      </c>
      <c r="AR278" s="236">
        <v>0</v>
      </c>
      <c r="AS278" s="236">
        <v>0</v>
      </c>
      <c r="AT278" s="236">
        <v>0</v>
      </c>
      <c r="AU278" s="236">
        <v>0</v>
      </c>
      <c r="AV278" s="236">
        <v>0</v>
      </c>
      <c r="AW278" s="236">
        <v>0</v>
      </c>
      <c r="AX278" s="236">
        <v>0</v>
      </c>
      <c r="AY278" s="236">
        <v>0</v>
      </c>
      <c r="AZ278" s="236">
        <v>0</v>
      </c>
      <c r="BA278" s="236">
        <v>0</v>
      </c>
      <c r="BB278" s="236">
        <v>0</v>
      </c>
      <c r="BC278" s="236">
        <v>0</v>
      </c>
      <c r="BD278" s="236">
        <v>0</v>
      </c>
      <c r="BE278" s="236">
        <v>0</v>
      </c>
      <c r="BF278" s="236">
        <v>0</v>
      </c>
      <c r="BG278" s="236">
        <v>0</v>
      </c>
      <c r="BH278" s="236">
        <v>0</v>
      </c>
      <c r="BI278" s="236">
        <v>0</v>
      </c>
      <c r="BJ278" s="236">
        <v>0</v>
      </c>
      <c r="BK278" s="236">
        <v>0</v>
      </c>
      <c r="BL278" s="236">
        <v>0</v>
      </c>
      <c r="BM278" s="236">
        <v>0</v>
      </c>
      <c r="BN278" s="236">
        <v>0</v>
      </c>
      <c r="BO278" s="236">
        <v>0</v>
      </c>
      <c r="BP278" s="236">
        <v>0</v>
      </c>
      <c r="BQ278" s="236">
        <v>0</v>
      </c>
      <c r="BR278" s="236">
        <v>0</v>
      </c>
      <c r="BS278" s="236">
        <v>0</v>
      </c>
      <c r="BT278" s="236">
        <v>0</v>
      </c>
      <c r="BU278" s="236">
        <v>0</v>
      </c>
      <c r="BV278" s="236">
        <v>0</v>
      </c>
      <c r="BW278" s="236">
        <v>0</v>
      </c>
      <c r="BX278" s="236">
        <v>0</v>
      </c>
      <c r="BY278" s="236">
        <v>0</v>
      </c>
      <c r="BZ278" s="236">
        <v>0</v>
      </c>
      <c r="CA278" s="236">
        <v>0</v>
      </c>
      <c r="CB278" s="236">
        <v>0</v>
      </c>
      <c r="CC278" s="236">
        <v>0</v>
      </c>
      <c r="CD278" s="236">
        <v>0</v>
      </c>
      <c r="CE278" s="236">
        <v>0</v>
      </c>
      <c r="CF278" s="236">
        <v>0</v>
      </c>
      <c r="CG278" s="236">
        <v>0</v>
      </c>
      <c r="CH278" s="236">
        <v>0</v>
      </c>
      <c r="CI278" s="236">
        <v>0</v>
      </c>
      <c r="CJ278" s="236">
        <v>0</v>
      </c>
      <c r="CK278" s="236">
        <v>0</v>
      </c>
      <c r="CL278" s="236">
        <v>0</v>
      </c>
      <c r="CM278" s="236">
        <v>0</v>
      </c>
      <c r="CN278" s="236">
        <v>0</v>
      </c>
      <c r="CO278" s="236">
        <v>0</v>
      </c>
      <c r="CP278" s="236">
        <v>0</v>
      </c>
      <c r="CQ278" s="236">
        <v>0</v>
      </c>
      <c r="CR278" s="236">
        <v>0</v>
      </c>
      <c r="CS278" s="236">
        <v>0</v>
      </c>
      <c r="CT278" s="236">
        <v>0</v>
      </c>
      <c r="CU278" s="236">
        <v>0</v>
      </c>
      <c r="CV278" s="236">
        <v>0</v>
      </c>
      <c r="CW278" s="236">
        <v>0</v>
      </c>
      <c r="CX278" s="236">
        <v>0</v>
      </c>
      <c r="CY278" s="236">
        <v>0</v>
      </c>
      <c r="CZ278" s="236">
        <v>0</v>
      </c>
      <c r="DA278" s="236">
        <v>0</v>
      </c>
    </row>
    <row r="279" spans="1:105">
      <c r="A279" s="242" t="s">
        <v>1735</v>
      </c>
      <c r="B279" s="236">
        <v>0</v>
      </c>
      <c r="C279" s="236">
        <v>0</v>
      </c>
      <c r="D279" s="236">
        <v>0</v>
      </c>
      <c r="E279" s="236">
        <v>0</v>
      </c>
      <c r="F279" s="236">
        <v>0</v>
      </c>
      <c r="G279" s="236">
        <v>0</v>
      </c>
      <c r="H279" s="236">
        <v>0</v>
      </c>
      <c r="I279" s="236">
        <v>0</v>
      </c>
      <c r="J279" s="236">
        <v>0</v>
      </c>
      <c r="K279" s="236">
        <v>0</v>
      </c>
      <c r="L279" s="236">
        <v>0</v>
      </c>
      <c r="M279" s="236">
        <v>0</v>
      </c>
      <c r="N279" s="236">
        <v>0</v>
      </c>
      <c r="O279" s="236">
        <v>0</v>
      </c>
      <c r="P279" s="236">
        <v>0</v>
      </c>
      <c r="Q279" s="236">
        <v>0</v>
      </c>
      <c r="R279" s="236">
        <v>0</v>
      </c>
      <c r="S279" s="236">
        <v>0</v>
      </c>
      <c r="T279" s="236">
        <v>0</v>
      </c>
      <c r="U279" s="236">
        <v>0</v>
      </c>
      <c r="V279" s="236">
        <v>0</v>
      </c>
      <c r="W279" s="236">
        <v>0</v>
      </c>
      <c r="X279" s="236">
        <v>0</v>
      </c>
      <c r="Y279" s="236">
        <v>0</v>
      </c>
      <c r="Z279" s="236">
        <v>0</v>
      </c>
      <c r="AA279" s="236">
        <v>0</v>
      </c>
      <c r="AB279" s="236">
        <v>0</v>
      </c>
      <c r="AC279" s="236">
        <v>0</v>
      </c>
      <c r="AD279" s="236">
        <v>0</v>
      </c>
      <c r="AE279" s="236">
        <v>0</v>
      </c>
      <c r="AF279" s="236">
        <v>0</v>
      </c>
      <c r="AG279" s="236">
        <v>0</v>
      </c>
      <c r="AH279" s="236">
        <v>0</v>
      </c>
      <c r="AI279" s="236">
        <v>0</v>
      </c>
      <c r="AJ279" s="236">
        <v>0</v>
      </c>
      <c r="AK279" s="236">
        <v>0</v>
      </c>
      <c r="AL279" s="236">
        <v>0</v>
      </c>
      <c r="AM279" s="236">
        <v>0</v>
      </c>
      <c r="AN279" s="236">
        <v>0</v>
      </c>
      <c r="AO279" s="236">
        <v>0</v>
      </c>
      <c r="AP279" s="236">
        <v>0</v>
      </c>
      <c r="AQ279" s="236">
        <v>0</v>
      </c>
      <c r="AR279" s="236">
        <v>0</v>
      </c>
      <c r="AS279" s="236">
        <v>0</v>
      </c>
      <c r="AT279" s="236">
        <v>0</v>
      </c>
      <c r="AU279" s="236">
        <v>0</v>
      </c>
      <c r="AV279" s="236">
        <v>0</v>
      </c>
      <c r="AW279" s="236">
        <v>0</v>
      </c>
      <c r="AX279" s="236">
        <v>0</v>
      </c>
      <c r="AY279" s="236">
        <v>0</v>
      </c>
      <c r="AZ279" s="236">
        <v>0</v>
      </c>
      <c r="BA279" s="236">
        <v>0</v>
      </c>
      <c r="BB279" s="236">
        <v>0</v>
      </c>
      <c r="BC279" s="236">
        <v>0</v>
      </c>
      <c r="BD279" s="236">
        <v>0</v>
      </c>
      <c r="BE279" s="236">
        <v>0</v>
      </c>
      <c r="BF279" s="236">
        <v>0</v>
      </c>
      <c r="BG279" s="236">
        <v>0</v>
      </c>
      <c r="BH279" s="236">
        <v>0</v>
      </c>
      <c r="BI279" s="236">
        <v>0</v>
      </c>
      <c r="BJ279" s="236">
        <v>0</v>
      </c>
      <c r="BK279" s="236">
        <v>0</v>
      </c>
      <c r="BL279" s="236">
        <v>0</v>
      </c>
      <c r="BM279" s="236">
        <v>0</v>
      </c>
      <c r="BN279" s="236">
        <v>0</v>
      </c>
      <c r="BO279" s="236">
        <v>0</v>
      </c>
      <c r="BP279" s="236">
        <v>0</v>
      </c>
      <c r="BQ279" s="236">
        <v>0</v>
      </c>
      <c r="BR279" s="236">
        <v>0</v>
      </c>
      <c r="BS279" s="236">
        <v>0</v>
      </c>
      <c r="BT279" s="236">
        <v>0</v>
      </c>
      <c r="BU279" s="236">
        <v>0</v>
      </c>
      <c r="BV279" s="236">
        <v>0</v>
      </c>
      <c r="BW279" s="236">
        <v>0</v>
      </c>
      <c r="BX279" s="236">
        <v>0</v>
      </c>
      <c r="BY279" s="236">
        <v>0</v>
      </c>
      <c r="BZ279" s="236">
        <v>0</v>
      </c>
      <c r="CA279" s="236">
        <v>0</v>
      </c>
      <c r="CB279" s="236">
        <v>0</v>
      </c>
      <c r="CC279" s="236">
        <v>0</v>
      </c>
      <c r="CD279" s="236">
        <v>0</v>
      </c>
      <c r="CE279" s="236">
        <v>0</v>
      </c>
      <c r="CF279" s="236">
        <v>0</v>
      </c>
      <c r="CG279" s="236">
        <v>0</v>
      </c>
      <c r="CH279" s="236">
        <v>0</v>
      </c>
      <c r="CI279" s="236">
        <v>0</v>
      </c>
      <c r="CJ279" s="236">
        <v>0</v>
      </c>
      <c r="CK279" s="236">
        <v>0</v>
      </c>
      <c r="CL279" s="236">
        <v>0</v>
      </c>
      <c r="CM279" s="236">
        <v>0</v>
      </c>
      <c r="CN279" s="236">
        <v>0</v>
      </c>
      <c r="CO279" s="236">
        <v>0</v>
      </c>
      <c r="CP279" s="236">
        <v>0</v>
      </c>
      <c r="CQ279" s="236">
        <v>0</v>
      </c>
      <c r="CR279" s="236">
        <v>0</v>
      </c>
      <c r="CS279" s="236">
        <v>0</v>
      </c>
      <c r="CT279" s="236">
        <v>0</v>
      </c>
      <c r="CU279" s="236">
        <v>0</v>
      </c>
      <c r="CV279" s="236">
        <v>0</v>
      </c>
      <c r="CW279" s="236">
        <v>0</v>
      </c>
      <c r="CX279" s="236">
        <v>0</v>
      </c>
      <c r="CY279" s="236">
        <v>0</v>
      </c>
      <c r="CZ279" s="236">
        <v>0</v>
      </c>
      <c r="DA279" s="236">
        <v>0</v>
      </c>
    </row>
    <row r="280" spans="1:105">
      <c r="B280" s="236">
        <v>0</v>
      </c>
      <c r="C280" s="236">
        <v>0</v>
      </c>
      <c r="D280" s="236">
        <v>0</v>
      </c>
      <c r="E280" s="236">
        <v>0</v>
      </c>
      <c r="F280" s="236">
        <v>0</v>
      </c>
      <c r="G280" s="236">
        <v>0</v>
      </c>
      <c r="H280" s="236">
        <v>0</v>
      </c>
      <c r="I280" s="236">
        <v>0</v>
      </c>
      <c r="J280" s="236">
        <v>0</v>
      </c>
      <c r="K280" s="236">
        <v>0</v>
      </c>
      <c r="L280" s="236">
        <v>0</v>
      </c>
      <c r="M280" s="236">
        <v>0</v>
      </c>
      <c r="N280" s="236">
        <v>0</v>
      </c>
      <c r="O280" s="236">
        <v>0</v>
      </c>
      <c r="P280" s="236">
        <v>0</v>
      </c>
      <c r="Q280" s="236">
        <v>0</v>
      </c>
      <c r="R280" s="236">
        <v>0</v>
      </c>
      <c r="S280" s="236">
        <v>0</v>
      </c>
      <c r="T280" s="236">
        <v>0</v>
      </c>
      <c r="U280" s="236">
        <v>0</v>
      </c>
      <c r="V280" s="236">
        <v>0</v>
      </c>
      <c r="W280" s="236">
        <v>0</v>
      </c>
      <c r="X280" s="236">
        <v>0</v>
      </c>
      <c r="Y280" s="236">
        <v>0</v>
      </c>
      <c r="Z280" s="236">
        <v>0</v>
      </c>
      <c r="AA280" s="236">
        <v>0</v>
      </c>
      <c r="AB280" s="236">
        <v>0</v>
      </c>
      <c r="AC280" s="236">
        <v>0</v>
      </c>
      <c r="AD280" s="236">
        <v>0</v>
      </c>
      <c r="AE280" s="236">
        <v>0</v>
      </c>
      <c r="AF280" s="236">
        <v>0</v>
      </c>
      <c r="AG280" s="236">
        <v>0</v>
      </c>
      <c r="AH280" s="236">
        <v>0</v>
      </c>
      <c r="AI280" s="236">
        <v>0</v>
      </c>
      <c r="AJ280" s="236">
        <v>0</v>
      </c>
      <c r="AK280" s="236">
        <v>0</v>
      </c>
      <c r="AL280" s="236">
        <v>0</v>
      </c>
      <c r="AM280" s="236">
        <v>0</v>
      </c>
      <c r="AN280" s="236">
        <v>0</v>
      </c>
      <c r="AO280" s="236">
        <v>0</v>
      </c>
      <c r="AP280" s="236">
        <v>0</v>
      </c>
      <c r="AQ280" s="236">
        <v>0</v>
      </c>
      <c r="AR280" s="236">
        <v>0</v>
      </c>
      <c r="AS280" s="236">
        <v>0</v>
      </c>
      <c r="AT280" s="236">
        <v>0</v>
      </c>
      <c r="AU280" s="236">
        <v>0</v>
      </c>
      <c r="AV280" s="236">
        <v>0</v>
      </c>
      <c r="AW280" s="236">
        <v>0</v>
      </c>
      <c r="AX280" s="236">
        <v>0</v>
      </c>
      <c r="AY280" s="236">
        <v>0</v>
      </c>
      <c r="AZ280" s="236">
        <v>0</v>
      </c>
      <c r="BA280" s="236">
        <v>0</v>
      </c>
      <c r="BB280" s="236">
        <v>0</v>
      </c>
      <c r="BC280" s="236">
        <v>0</v>
      </c>
      <c r="BD280" s="236">
        <v>0</v>
      </c>
      <c r="BE280" s="236">
        <v>0</v>
      </c>
      <c r="BF280" s="236">
        <v>0</v>
      </c>
      <c r="BG280" s="236">
        <v>0</v>
      </c>
      <c r="BH280" s="236">
        <v>0</v>
      </c>
      <c r="BI280" s="236">
        <v>0</v>
      </c>
      <c r="BJ280" s="236">
        <v>0</v>
      </c>
      <c r="BK280" s="236">
        <v>0</v>
      </c>
      <c r="BL280" s="236">
        <v>0</v>
      </c>
      <c r="BM280" s="236">
        <v>0</v>
      </c>
      <c r="BN280" s="236">
        <v>0</v>
      </c>
      <c r="BO280" s="236">
        <v>0</v>
      </c>
      <c r="BP280" s="236">
        <v>0</v>
      </c>
      <c r="BQ280" s="236">
        <v>0</v>
      </c>
      <c r="BR280" s="236">
        <v>0</v>
      </c>
      <c r="BS280" s="236">
        <v>0</v>
      </c>
      <c r="BT280" s="236">
        <v>0</v>
      </c>
      <c r="BU280" s="236">
        <v>0</v>
      </c>
      <c r="BV280" s="236">
        <v>0</v>
      </c>
      <c r="BW280" s="236">
        <v>0</v>
      </c>
      <c r="BX280" s="236">
        <v>0</v>
      </c>
      <c r="BY280" s="236">
        <v>0</v>
      </c>
      <c r="BZ280" s="236">
        <v>0</v>
      </c>
      <c r="CA280" s="236">
        <v>0</v>
      </c>
      <c r="CB280" s="236">
        <v>0</v>
      </c>
      <c r="CC280" s="236">
        <v>0</v>
      </c>
      <c r="CD280" s="236">
        <v>0</v>
      </c>
      <c r="CE280" s="236">
        <v>0</v>
      </c>
      <c r="CF280" s="236">
        <v>0</v>
      </c>
      <c r="CG280" s="236">
        <v>0</v>
      </c>
      <c r="CH280" s="236">
        <v>0</v>
      </c>
      <c r="CI280" s="236">
        <v>0</v>
      </c>
      <c r="CJ280" s="236">
        <v>0</v>
      </c>
      <c r="CK280" s="236">
        <v>0</v>
      </c>
      <c r="CL280" s="236">
        <v>0</v>
      </c>
      <c r="CM280" s="236">
        <v>0</v>
      </c>
      <c r="CN280" s="236">
        <v>0</v>
      </c>
      <c r="CO280" s="236">
        <v>0</v>
      </c>
      <c r="CP280" s="236">
        <v>0</v>
      </c>
      <c r="CQ280" s="236">
        <v>0</v>
      </c>
      <c r="CR280" s="236">
        <v>0</v>
      </c>
      <c r="CS280" s="236">
        <v>0</v>
      </c>
      <c r="CT280" s="236">
        <v>0</v>
      </c>
      <c r="CU280" s="236">
        <v>0</v>
      </c>
      <c r="CV280" s="236">
        <v>0</v>
      </c>
      <c r="CW280" s="236">
        <v>0</v>
      </c>
      <c r="CX280" s="236">
        <v>0</v>
      </c>
      <c r="CY280" s="236">
        <v>0</v>
      </c>
      <c r="CZ280" s="236">
        <v>0</v>
      </c>
      <c r="DA280" s="236">
        <v>0</v>
      </c>
    </row>
    <row r="281" spans="1:105">
      <c r="B281" s="236">
        <v>0</v>
      </c>
      <c r="C281" s="236">
        <v>0</v>
      </c>
      <c r="D281" s="236">
        <v>0</v>
      </c>
      <c r="E281" s="236">
        <v>0</v>
      </c>
      <c r="F281" s="236">
        <v>0</v>
      </c>
      <c r="G281" s="236">
        <v>0</v>
      </c>
      <c r="H281" s="236">
        <v>0</v>
      </c>
      <c r="I281" s="236">
        <v>0</v>
      </c>
      <c r="J281" s="236">
        <v>0</v>
      </c>
      <c r="K281" s="236">
        <v>0</v>
      </c>
      <c r="L281" s="236">
        <v>0</v>
      </c>
      <c r="M281" s="236">
        <v>0</v>
      </c>
      <c r="N281" s="236">
        <v>0</v>
      </c>
      <c r="O281" s="236">
        <v>0</v>
      </c>
      <c r="P281" s="236">
        <v>0</v>
      </c>
      <c r="Q281" s="236">
        <v>0</v>
      </c>
      <c r="R281" s="236">
        <v>0</v>
      </c>
      <c r="S281" s="236">
        <v>0</v>
      </c>
      <c r="T281" s="236">
        <v>0</v>
      </c>
      <c r="U281" s="236">
        <v>0</v>
      </c>
      <c r="V281" s="236">
        <v>0</v>
      </c>
      <c r="W281" s="236">
        <v>0</v>
      </c>
      <c r="X281" s="236">
        <v>0</v>
      </c>
      <c r="Y281" s="236">
        <v>0</v>
      </c>
      <c r="Z281" s="236">
        <v>0</v>
      </c>
      <c r="AA281" s="236">
        <v>0</v>
      </c>
      <c r="AB281" s="236">
        <v>0</v>
      </c>
      <c r="AC281" s="236">
        <v>0</v>
      </c>
      <c r="AD281" s="236">
        <v>0</v>
      </c>
      <c r="AE281" s="236">
        <v>0</v>
      </c>
      <c r="AF281" s="236">
        <v>0</v>
      </c>
      <c r="AG281" s="236">
        <v>0</v>
      </c>
      <c r="AH281" s="236">
        <v>0</v>
      </c>
      <c r="AI281" s="236">
        <v>0</v>
      </c>
      <c r="AJ281" s="236">
        <v>0</v>
      </c>
      <c r="AK281" s="236">
        <v>0</v>
      </c>
      <c r="AL281" s="236">
        <v>0</v>
      </c>
      <c r="AM281" s="236">
        <v>0</v>
      </c>
      <c r="AN281" s="236">
        <v>0</v>
      </c>
      <c r="AO281" s="236">
        <v>0</v>
      </c>
      <c r="AP281" s="236">
        <v>0</v>
      </c>
      <c r="AQ281" s="236">
        <v>0</v>
      </c>
      <c r="AR281" s="236">
        <v>0</v>
      </c>
      <c r="AS281" s="236">
        <v>0</v>
      </c>
      <c r="AT281" s="236">
        <v>0</v>
      </c>
      <c r="AU281" s="236">
        <v>0</v>
      </c>
      <c r="AV281" s="236">
        <v>0</v>
      </c>
      <c r="AW281" s="236">
        <v>0</v>
      </c>
      <c r="AX281" s="236">
        <v>0</v>
      </c>
      <c r="AY281" s="236">
        <v>0</v>
      </c>
      <c r="AZ281" s="236">
        <v>0</v>
      </c>
      <c r="BA281" s="236">
        <v>0</v>
      </c>
      <c r="BB281" s="236">
        <v>0</v>
      </c>
      <c r="BC281" s="236">
        <v>0</v>
      </c>
      <c r="BD281" s="236">
        <v>0</v>
      </c>
      <c r="BE281" s="236">
        <v>0</v>
      </c>
      <c r="BF281" s="236">
        <v>0</v>
      </c>
      <c r="BG281" s="236">
        <v>0</v>
      </c>
      <c r="BH281" s="236">
        <v>0</v>
      </c>
      <c r="BI281" s="236">
        <v>0</v>
      </c>
      <c r="BJ281" s="236">
        <v>0</v>
      </c>
      <c r="BK281" s="236">
        <v>0</v>
      </c>
      <c r="BL281" s="236">
        <v>0</v>
      </c>
      <c r="BM281" s="236">
        <v>0</v>
      </c>
      <c r="BN281" s="236">
        <v>0</v>
      </c>
      <c r="BO281" s="236">
        <v>0</v>
      </c>
      <c r="BP281" s="236">
        <v>0</v>
      </c>
      <c r="BQ281" s="236">
        <v>0</v>
      </c>
      <c r="BR281" s="236">
        <v>0</v>
      </c>
      <c r="BS281" s="236">
        <v>0</v>
      </c>
      <c r="BT281" s="236">
        <v>0</v>
      </c>
      <c r="BU281" s="236">
        <v>0</v>
      </c>
      <c r="BV281" s="236">
        <v>0</v>
      </c>
      <c r="BW281" s="236">
        <v>0</v>
      </c>
      <c r="BX281" s="236">
        <v>0</v>
      </c>
      <c r="BY281" s="236">
        <v>0</v>
      </c>
      <c r="BZ281" s="236">
        <v>0</v>
      </c>
      <c r="CA281" s="236">
        <v>0</v>
      </c>
      <c r="CB281" s="236">
        <v>0</v>
      </c>
      <c r="CC281" s="236">
        <v>0</v>
      </c>
      <c r="CD281" s="236">
        <v>0</v>
      </c>
      <c r="CE281" s="236">
        <v>0</v>
      </c>
      <c r="CF281" s="236">
        <v>0</v>
      </c>
      <c r="CG281" s="236">
        <v>0</v>
      </c>
      <c r="CH281" s="236">
        <v>0</v>
      </c>
      <c r="CI281" s="236">
        <v>0</v>
      </c>
      <c r="CJ281" s="236">
        <v>0</v>
      </c>
      <c r="CK281" s="236">
        <v>0</v>
      </c>
      <c r="CL281" s="236">
        <v>0</v>
      </c>
      <c r="CM281" s="236">
        <v>0</v>
      </c>
      <c r="CN281" s="236">
        <v>0</v>
      </c>
      <c r="CO281" s="236">
        <v>0</v>
      </c>
      <c r="CP281" s="236">
        <v>0</v>
      </c>
      <c r="CQ281" s="236">
        <v>0</v>
      </c>
      <c r="CR281" s="236">
        <v>0</v>
      </c>
      <c r="CS281" s="236">
        <v>0</v>
      </c>
      <c r="CT281" s="236">
        <v>0</v>
      </c>
      <c r="CU281" s="236">
        <v>0</v>
      </c>
      <c r="CV281" s="236">
        <v>0</v>
      </c>
      <c r="CW281" s="236">
        <v>0</v>
      </c>
      <c r="CX281" s="236">
        <v>0</v>
      </c>
      <c r="CY281" s="236">
        <v>0</v>
      </c>
      <c r="CZ281" s="236">
        <v>0</v>
      </c>
      <c r="DA281" s="236">
        <v>0</v>
      </c>
    </row>
    <row r="282" spans="1:105">
      <c r="A282" s="240" t="s">
        <v>1850</v>
      </c>
      <c r="B282" s="241"/>
      <c r="C282" s="241"/>
      <c r="D282" s="241"/>
      <c r="E282" s="241"/>
      <c r="F282" s="241"/>
      <c r="G282" s="241"/>
      <c r="H282" s="241"/>
      <c r="I282" s="241"/>
      <c r="J282" s="241"/>
      <c r="K282" s="241"/>
      <c r="L282" s="241"/>
      <c r="M282" s="241"/>
      <c r="N282" s="241"/>
      <c r="O282" s="241"/>
      <c r="P282" s="241"/>
      <c r="Q282" s="241"/>
      <c r="R282" s="241"/>
      <c r="S282" s="241"/>
      <c r="T282" s="241"/>
      <c r="U282" s="241"/>
      <c r="V282" s="241"/>
      <c r="W282" s="241"/>
      <c r="X282" s="241"/>
      <c r="Y282" s="241"/>
      <c r="Z282" s="241"/>
      <c r="AA282" s="241"/>
      <c r="AB282" s="241"/>
      <c r="AC282" s="241"/>
      <c r="AD282" s="241"/>
      <c r="AE282" s="241"/>
      <c r="AF282" s="241"/>
      <c r="AG282" s="241"/>
      <c r="AH282" s="241"/>
      <c r="AI282" s="241"/>
      <c r="AJ282" s="241"/>
      <c r="AK282" s="241"/>
      <c r="AL282" s="241"/>
      <c r="AM282" s="241"/>
      <c r="AN282" s="241"/>
      <c r="AO282" s="241"/>
      <c r="AP282" s="241"/>
      <c r="AQ282" s="241"/>
      <c r="AR282" s="241"/>
      <c r="AS282" s="241"/>
      <c r="AT282" s="241"/>
      <c r="AU282" s="241"/>
      <c r="AV282" s="241"/>
      <c r="AW282" s="241"/>
      <c r="AX282" s="241"/>
      <c r="AY282" s="241"/>
      <c r="AZ282" s="241"/>
      <c r="BA282" s="241"/>
      <c r="BB282" s="241"/>
      <c r="BC282" s="241"/>
      <c r="BD282" s="241"/>
      <c r="BE282" s="241"/>
      <c r="BF282" s="241"/>
      <c r="BG282" s="241"/>
      <c r="BH282" s="241"/>
      <c r="BI282" s="241"/>
      <c r="BJ282" s="241"/>
      <c r="BK282" s="241"/>
      <c r="BL282" s="241"/>
      <c r="BM282" s="241"/>
      <c r="BN282" s="241"/>
      <c r="BO282" s="241"/>
      <c r="BP282" s="241"/>
      <c r="BQ282" s="241"/>
      <c r="BR282" s="241"/>
      <c r="BS282" s="241"/>
      <c r="BT282" s="241"/>
      <c r="BU282" s="241"/>
      <c r="BV282" s="241"/>
      <c r="BW282" s="241"/>
      <c r="BX282" s="241"/>
      <c r="BY282" s="241"/>
      <c r="BZ282" s="241"/>
      <c r="CA282" s="241"/>
      <c r="CB282" s="241"/>
      <c r="CC282" s="241"/>
      <c r="CD282" s="241"/>
      <c r="CE282" s="241"/>
      <c r="CF282" s="241"/>
      <c r="CG282" s="241"/>
      <c r="CH282" s="241"/>
      <c r="CI282" s="241"/>
      <c r="CJ282" s="241"/>
      <c r="CK282" s="241"/>
      <c r="CL282" s="241"/>
      <c r="CM282" s="241"/>
      <c r="CN282" s="241"/>
      <c r="CO282" s="241"/>
      <c r="CP282" s="241"/>
      <c r="CQ282" s="241"/>
      <c r="CR282" s="241"/>
      <c r="CS282" s="241"/>
      <c r="CT282" s="241"/>
      <c r="CU282" s="241"/>
      <c r="CV282" s="241"/>
      <c r="CW282" s="241"/>
      <c r="CX282" s="241"/>
      <c r="CY282" s="241"/>
      <c r="CZ282" s="241"/>
      <c r="DA282" s="241"/>
    </row>
    <row r="284" spans="1:105">
      <c r="A284" s="242" t="s">
        <v>1679</v>
      </c>
      <c r="B284" s="236">
        <v>1</v>
      </c>
      <c r="C284" s="236">
        <v>2</v>
      </c>
      <c r="D284" s="236">
        <v>3</v>
      </c>
      <c r="E284" s="236">
        <v>4</v>
      </c>
      <c r="F284" s="236">
        <v>5</v>
      </c>
      <c r="G284" s="236">
        <v>6</v>
      </c>
      <c r="H284" s="236">
        <v>7</v>
      </c>
      <c r="I284" s="236">
        <v>8</v>
      </c>
      <c r="J284" s="236">
        <v>9</v>
      </c>
      <c r="K284" s="236">
        <v>10</v>
      </c>
      <c r="L284" s="236">
        <v>11</v>
      </c>
      <c r="M284" s="236">
        <v>12</v>
      </c>
      <c r="N284" s="236">
        <v>78</v>
      </c>
      <c r="O284" s="236">
        <v>1</v>
      </c>
      <c r="P284" s="236">
        <v>2</v>
      </c>
      <c r="Q284" s="236">
        <v>3</v>
      </c>
      <c r="R284" s="236">
        <v>4</v>
      </c>
      <c r="S284" s="236">
        <v>5</v>
      </c>
      <c r="T284" s="236">
        <v>6</v>
      </c>
      <c r="U284" s="236">
        <v>7</v>
      </c>
      <c r="V284" s="236">
        <v>8</v>
      </c>
      <c r="W284" s="236">
        <v>9</v>
      </c>
      <c r="X284" s="236">
        <v>10</v>
      </c>
      <c r="Y284" s="236">
        <v>11</v>
      </c>
      <c r="Z284" s="236">
        <v>12</v>
      </c>
      <c r="AA284" s="236">
        <v>78</v>
      </c>
      <c r="AB284" s="236">
        <v>1</v>
      </c>
      <c r="AC284" s="236">
        <v>2</v>
      </c>
      <c r="AD284" s="236">
        <v>3</v>
      </c>
      <c r="AE284" s="236">
        <v>4</v>
      </c>
      <c r="AF284" s="236">
        <v>5</v>
      </c>
      <c r="AG284" s="236">
        <v>6</v>
      </c>
      <c r="AH284" s="236">
        <v>7</v>
      </c>
      <c r="AI284" s="236">
        <v>8</v>
      </c>
      <c r="AJ284" s="236">
        <v>9</v>
      </c>
      <c r="AK284" s="236">
        <v>10</v>
      </c>
      <c r="AL284" s="236">
        <v>11</v>
      </c>
      <c r="AM284" s="236">
        <v>12</v>
      </c>
      <c r="AN284" s="236">
        <v>78</v>
      </c>
      <c r="AO284" s="236">
        <v>1</v>
      </c>
      <c r="AP284" s="236">
        <v>2</v>
      </c>
      <c r="AQ284" s="236">
        <v>3</v>
      </c>
      <c r="AR284" s="236">
        <v>4</v>
      </c>
      <c r="AS284" s="236">
        <v>5</v>
      </c>
      <c r="AT284" s="236">
        <v>6</v>
      </c>
      <c r="AU284" s="236">
        <v>7</v>
      </c>
      <c r="AV284" s="236">
        <v>8</v>
      </c>
      <c r="AW284" s="236">
        <v>9</v>
      </c>
      <c r="AX284" s="236">
        <v>10</v>
      </c>
      <c r="AY284" s="236">
        <v>11</v>
      </c>
      <c r="AZ284" s="236">
        <v>12</v>
      </c>
      <c r="BA284" s="236">
        <v>78</v>
      </c>
      <c r="BB284" s="236">
        <v>1</v>
      </c>
      <c r="BC284" s="236">
        <v>2</v>
      </c>
      <c r="BD284" s="236">
        <v>3</v>
      </c>
      <c r="BE284" s="236">
        <v>4</v>
      </c>
      <c r="BF284" s="236">
        <v>5</v>
      </c>
      <c r="BG284" s="236">
        <v>6</v>
      </c>
      <c r="BH284" s="236">
        <v>7</v>
      </c>
      <c r="BI284" s="236">
        <v>8</v>
      </c>
      <c r="BJ284" s="236">
        <v>9</v>
      </c>
      <c r="BK284" s="236">
        <v>10</v>
      </c>
      <c r="BL284" s="236">
        <v>11</v>
      </c>
      <c r="BM284" s="236">
        <v>12</v>
      </c>
      <c r="BN284" s="236">
        <v>78</v>
      </c>
      <c r="BO284" s="236">
        <v>1</v>
      </c>
      <c r="BP284" s="236">
        <v>2</v>
      </c>
      <c r="BQ284" s="236">
        <v>3</v>
      </c>
      <c r="BR284" s="236">
        <v>4</v>
      </c>
      <c r="BS284" s="236">
        <v>5</v>
      </c>
      <c r="BT284" s="236">
        <v>6</v>
      </c>
      <c r="BU284" s="236">
        <v>7</v>
      </c>
      <c r="BV284" s="236">
        <v>8</v>
      </c>
      <c r="BW284" s="236">
        <v>9</v>
      </c>
      <c r="BX284" s="236">
        <v>10</v>
      </c>
      <c r="BY284" s="236">
        <v>11</v>
      </c>
      <c r="BZ284" s="236">
        <v>12</v>
      </c>
      <c r="CA284" s="236">
        <v>78</v>
      </c>
      <c r="CB284" s="236">
        <v>1</v>
      </c>
      <c r="CC284" s="236">
        <v>2</v>
      </c>
      <c r="CD284" s="236">
        <v>3</v>
      </c>
      <c r="CE284" s="236">
        <v>4</v>
      </c>
      <c r="CF284" s="236">
        <v>5</v>
      </c>
      <c r="CG284" s="236">
        <v>6</v>
      </c>
      <c r="CH284" s="236">
        <v>7</v>
      </c>
      <c r="CI284" s="236">
        <v>8</v>
      </c>
      <c r="CJ284" s="236">
        <v>9</v>
      </c>
      <c r="CK284" s="236">
        <v>10</v>
      </c>
      <c r="CL284" s="236">
        <v>11</v>
      </c>
      <c r="CM284" s="236">
        <v>12</v>
      </c>
      <c r="CN284" s="236">
        <v>78</v>
      </c>
      <c r="CO284" s="236">
        <v>1</v>
      </c>
      <c r="CP284" s="236">
        <v>2</v>
      </c>
      <c r="CQ284" s="236">
        <v>3</v>
      </c>
      <c r="CR284" s="236">
        <v>4</v>
      </c>
      <c r="CS284" s="236">
        <v>5</v>
      </c>
      <c r="CT284" s="236">
        <v>6</v>
      </c>
      <c r="CU284" s="236">
        <v>7</v>
      </c>
      <c r="CV284" s="236">
        <v>8</v>
      </c>
      <c r="CW284" s="236">
        <v>9</v>
      </c>
      <c r="CX284" s="236">
        <v>10</v>
      </c>
      <c r="CY284" s="236">
        <v>11</v>
      </c>
      <c r="CZ284" s="236">
        <v>12</v>
      </c>
      <c r="DA284" s="236">
        <v>78</v>
      </c>
    </row>
    <row r="285" spans="1:105" s="244" customFormat="1">
      <c r="A285" s="243" t="s">
        <v>1680</v>
      </c>
      <c r="B285" s="244" t="s">
        <v>1681</v>
      </c>
      <c r="C285" s="244" t="s">
        <v>1681</v>
      </c>
      <c r="D285" s="244" t="s">
        <v>1681</v>
      </c>
      <c r="E285" s="244" t="s">
        <v>1681</v>
      </c>
      <c r="F285" s="244" t="s">
        <v>1681</v>
      </c>
      <c r="G285" s="244" t="s">
        <v>1681</v>
      </c>
      <c r="H285" s="244" t="s">
        <v>1681</v>
      </c>
      <c r="I285" s="244" t="s">
        <v>1681</v>
      </c>
      <c r="J285" s="244" t="s">
        <v>1681</v>
      </c>
      <c r="K285" s="244" t="s">
        <v>1681</v>
      </c>
      <c r="L285" s="244" t="s">
        <v>1681</v>
      </c>
      <c r="M285" s="244" t="s">
        <v>1681</v>
      </c>
      <c r="O285" s="244" t="s">
        <v>1681</v>
      </c>
      <c r="P285" s="244" t="s">
        <v>1681</v>
      </c>
      <c r="Q285" s="244" t="s">
        <v>1681</v>
      </c>
      <c r="R285" s="244" t="s">
        <v>1681</v>
      </c>
      <c r="S285" s="244" t="s">
        <v>1681</v>
      </c>
      <c r="T285" s="244" t="s">
        <v>1681</v>
      </c>
      <c r="U285" s="244" t="s">
        <v>1681</v>
      </c>
      <c r="V285" s="244" t="s">
        <v>1681</v>
      </c>
      <c r="W285" s="244" t="s">
        <v>1681</v>
      </c>
      <c r="X285" s="244" t="s">
        <v>1681</v>
      </c>
      <c r="Y285" s="244" t="s">
        <v>1681</v>
      </c>
      <c r="Z285" s="244" t="s">
        <v>1681</v>
      </c>
      <c r="AB285" s="244" t="s">
        <v>1681</v>
      </c>
      <c r="AC285" s="244" t="s">
        <v>1681</v>
      </c>
      <c r="AD285" s="244" t="s">
        <v>1681</v>
      </c>
      <c r="AE285" s="244" t="s">
        <v>1681</v>
      </c>
      <c r="AF285" s="244" t="s">
        <v>1681</v>
      </c>
      <c r="AG285" s="244" t="s">
        <v>1681</v>
      </c>
      <c r="AH285" s="244" t="s">
        <v>1681</v>
      </c>
      <c r="AI285" s="244" t="s">
        <v>1681</v>
      </c>
      <c r="AJ285" s="244" t="s">
        <v>1681</v>
      </c>
      <c r="AK285" s="244" t="s">
        <v>1681</v>
      </c>
      <c r="AL285" s="244" t="s">
        <v>1681</v>
      </c>
      <c r="AM285" s="244" t="s">
        <v>1681</v>
      </c>
      <c r="AO285" s="244" t="s">
        <v>1681</v>
      </c>
      <c r="AP285" s="244" t="s">
        <v>1681</v>
      </c>
      <c r="AQ285" s="244" t="s">
        <v>1681</v>
      </c>
      <c r="AR285" s="244" t="s">
        <v>1681</v>
      </c>
      <c r="AS285" s="244" t="s">
        <v>1681</v>
      </c>
      <c r="AT285" s="244" t="s">
        <v>1681</v>
      </c>
      <c r="AU285" s="244" t="s">
        <v>1681</v>
      </c>
      <c r="AV285" s="244" t="s">
        <v>1681</v>
      </c>
      <c r="AW285" s="244" t="s">
        <v>1681</v>
      </c>
      <c r="AX285" s="244" t="s">
        <v>1681</v>
      </c>
      <c r="AY285" s="244" t="s">
        <v>1681</v>
      </c>
      <c r="AZ285" s="244" t="s">
        <v>1681</v>
      </c>
      <c r="BB285" s="244" t="s">
        <v>1681</v>
      </c>
      <c r="BC285" s="244" t="s">
        <v>1681</v>
      </c>
      <c r="BD285" s="244" t="s">
        <v>1681</v>
      </c>
      <c r="BE285" s="244" t="s">
        <v>1681</v>
      </c>
      <c r="BF285" s="244" t="s">
        <v>1681</v>
      </c>
      <c r="BG285" s="244" t="s">
        <v>1681</v>
      </c>
      <c r="BH285" s="244" t="s">
        <v>1681</v>
      </c>
      <c r="BI285" s="244" t="s">
        <v>1681</v>
      </c>
      <c r="BJ285" s="244" t="s">
        <v>1681</v>
      </c>
      <c r="BK285" s="244" t="s">
        <v>1681</v>
      </c>
      <c r="BL285" s="244" t="s">
        <v>1681</v>
      </c>
      <c r="BM285" s="244" t="s">
        <v>1681</v>
      </c>
      <c r="BO285" s="244" t="s">
        <v>1681</v>
      </c>
      <c r="BP285" s="244" t="s">
        <v>1681</v>
      </c>
      <c r="BQ285" s="244" t="s">
        <v>1681</v>
      </c>
      <c r="BR285" s="244" t="s">
        <v>1681</v>
      </c>
      <c r="BS285" s="244" t="s">
        <v>1681</v>
      </c>
      <c r="BT285" s="244" t="s">
        <v>1681</v>
      </c>
      <c r="BU285" s="244" t="s">
        <v>1681</v>
      </c>
      <c r="BV285" s="244" t="s">
        <v>1681</v>
      </c>
      <c r="BW285" s="244" t="s">
        <v>1681</v>
      </c>
      <c r="BX285" s="244" t="s">
        <v>1681</v>
      </c>
      <c r="BY285" s="244" t="s">
        <v>1681</v>
      </c>
      <c r="BZ285" s="244" t="s">
        <v>1681</v>
      </c>
      <c r="CB285" s="244" t="s">
        <v>1681</v>
      </c>
      <c r="CC285" s="244" t="s">
        <v>1681</v>
      </c>
      <c r="CD285" s="244" t="s">
        <v>1681</v>
      </c>
      <c r="CE285" s="244" t="s">
        <v>1681</v>
      </c>
      <c r="CF285" s="244" t="s">
        <v>1681</v>
      </c>
      <c r="CG285" s="244" t="s">
        <v>1681</v>
      </c>
      <c r="CH285" s="244" t="s">
        <v>1681</v>
      </c>
      <c r="CI285" s="244" t="s">
        <v>1681</v>
      </c>
      <c r="CJ285" s="244" t="s">
        <v>1681</v>
      </c>
      <c r="CK285" s="244" t="s">
        <v>1681</v>
      </c>
      <c r="CL285" s="244" t="s">
        <v>1681</v>
      </c>
      <c r="CM285" s="244" t="s">
        <v>1681</v>
      </c>
      <c r="CO285" s="244" t="s">
        <v>1681</v>
      </c>
      <c r="CP285" s="244" t="s">
        <v>1681</v>
      </c>
      <c r="CQ285" s="244" t="s">
        <v>1681</v>
      </c>
      <c r="CR285" s="244" t="s">
        <v>1681</v>
      </c>
      <c r="CS285" s="244" t="s">
        <v>1681</v>
      </c>
      <c r="CT285" s="244" t="s">
        <v>1681</v>
      </c>
      <c r="CU285" s="244" t="s">
        <v>1681</v>
      </c>
      <c r="CV285" s="244" t="s">
        <v>1681</v>
      </c>
      <c r="CW285" s="244" t="s">
        <v>1681</v>
      </c>
      <c r="CX285" s="244" t="s">
        <v>1681</v>
      </c>
      <c r="CY285" s="244" t="s">
        <v>1681</v>
      </c>
      <c r="CZ285" s="244" t="s">
        <v>1681</v>
      </c>
    </row>
    <row r="286" spans="1:105" s="244" customFormat="1">
      <c r="A286" s="243" t="s">
        <v>1682</v>
      </c>
      <c r="B286" s="244" t="s">
        <v>1683</v>
      </c>
      <c r="C286" s="244" t="s">
        <v>1683</v>
      </c>
      <c r="D286" s="244" t="s">
        <v>1683</v>
      </c>
      <c r="E286" s="244" t="s">
        <v>1683</v>
      </c>
      <c r="F286" s="244" t="s">
        <v>1683</v>
      </c>
      <c r="G286" s="244" t="s">
        <v>1683</v>
      </c>
      <c r="H286" s="244" t="s">
        <v>1683</v>
      </c>
      <c r="I286" s="244" t="s">
        <v>1683</v>
      </c>
      <c r="J286" s="244" t="s">
        <v>1683</v>
      </c>
      <c r="K286" s="244" t="s">
        <v>1683</v>
      </c>
      <c r="L286" s="244" t="s">
        <v>1683</v>
      </c>
      <c r="M286" s="244" t="s">
        <v>1683</v>
      </c>
      <c r="O286" s="244" t="s">
        <v>1683</v>
      </c>
      <c r="P286" s="244" t="s">
        <v>1683</v>
      </c>
      <c r="Q286" s="244" t="s">
        <v>1683</v>
      </c>
      <c r="R286" s="244" t="s">
        <v>1683</v>
      </c>
      <c r="S286" s="244" t="s">
        <v>1683</v>
      </c>
      <c r="T286" s="244" t="s">
        <v>1683</v>
      </c>
      <c r="U286" s="244" t="s">
        <v>1683</v>
      </c>
      <c r="V286" s="244" t="s">
        <v>1683</v>
      </c>
      <c r="W286" s="244" t="s">
        <v>1683</v>
      </c>
      <c r="X286" s="244" t="s">
        <v>1683</v>
      </c>
      <c r="Y286" s="244" t="s">
        <v>1683</v>
      </c>
      <c r="Z286" s="244" t="s">
        <v>1683</v>
      </c>
      <c r="AB286" s="244" t="s">
        <v>1683</v>
      </c>
      <c r="AC286" s="244" t="s">
        <v>1683</v>
      </c>
      <c r="AD286" s="244" t="s">
        <v>1683</v>
      </c>
      <c r="AE286" s="244" t="s">
        <v>1683</v>
      </c>
      <c r="AF286" s="244" t="s">
        <v>1683</v>
      </c>
      <c r="AG286" s="244" t="s">
        <v>1683</v>
      </c>
      <c r="AH286" s="244" t="s">
        <v>1683</v>
      </c>
      <c r="AI286" s="244" t="s">
        <v>1683</v>
      </c>
      <c r="AJ286" s="244" t="s">
        <v>1683</v>
      </c>
      <c r="AK286" s="244" t="s">
        <v>1683</v>
      </c>
      <c r="AL286" s="244" t="s">
        <v>1683</v>
      </c>
      <c r="AM286" s="244" t="s">
        <v>1683</v>
      </c>
      <c r="AO286" s="244" t="s">
        <v>1683</v>
      </c>
      <c r="AP286" s="244" t="s">
        <v>1683</v>
      </c>
      <c r="AQ286" s="244" t="s">
        <v>1683</v>
      </c>
      <c r="AR286" s="244" t="s">
        <v>1683</v>
      </c>
      <c r="AS286" s="244" t="s">
        <v>1683</v>
      </c>
      <c r="AT286" s="244" t="s">
        <v>1683</v>
      </c>
      <c r="AU286" s="244" t="s">
        <v>1683</v>
      </c>
      <c r="AV286" s="244" t="s">
        <v>1683</v>
      </c>
      <c r="AW286" s="244" t="s">
        <v>1683</v>
      </c>
      <c r="AX286" s="244" t="s">
        <v>1683</v>
      </c>
      <c r="AY286" s="244" t="s">
        <v>1683</v>
      </c>
      <c r="AZ286" s="244" t="s">
        <v>1683</v>
      </c>
      <c r="BB286" s="244" t="s">
        <v>1683</v>
      </c>
      <c r="BC286" s="244" t="s">
        <v>1683</v>
      </c>
      <c r="BD286" s="244" t="s">
        <v>1683</v>
      </c>
      <c r="BE286" s="244" t="s">
        <v>1683</v>
      </c>
      <c r="BF286" s="244" t="s">
        <v>1683</v>
      </c>
      <c r="BG286" s="244" t="s">
        <v>1683</v>
      </c>
      <c r="BH286" s="244" t="s">
        <v>1683</v>
      </c>
      <c r="BI286" s="244" t="s">
        <v>1683</v>
      </c>
      <c r="BJ286" s="244" t="s">
        <v>1683</v>
      </c>
      <c r="BK286" s="244" t="s">
        <v>1683</v>
      </c>
      <c r="BL286" s="244" t="s">
        <v>1683</v>
      </c>
      <c r="BM286" s="244" t="s">
        <v>1683</v>
      </c>
      <c r="BO286" s="244" t="s">
        <v>1683</v>
      </c>
      <c r="BP286" s="244" t="s">
        <v>1683</v>
      </c>
      <c r="BQ286" s="244" t="s">
        <v>1683</v>
      </c>
      <c r="BR286" s="244" t="s">
        <v>1683</v>
      </c>
      <c r="BS286" s="244" t="s">
        <v>1683</v>
      </c>
      <c r="BT286" s="244" t="s">
        <v>1683</v>
      </c>
      <c r="BU286" s="244" t="s">
        <v>1683</v>
      </c>
      <c r="BV286" s="244" t="s">
        <v>1683</v>
      </c>
      <c r="BW286" s="244" t="s">
        <v>1683</v>
      </c>
      <c r="BX286" s="244" t="s">
        <v>1683</v>
      </c>
      <c r="BY286" s="244" t="s">
        <v>1683</v>
      </c>
      <c r="BZ286" s="244" t="s">
        <v>1683</v>
      </c>
      <c r="CB286" s="244" t="s">
        <v>1683</v>
      </c>
      <c r="CC286" s="244" t="s">
        <v>1683</v>
      </c>
      <c r="CD286" s="244" t="s">
        <v>1683</v>
      </c>
      <c r="CE286" s="244" t="s">
        <v>1683</v>
      </c>
      <c r="CF286" s="244" t="s">
        <v>1683</v>
      </c>
      <c r="CG286" s="244" t="s">
        <v>1683</v>
      </c>
      <c r="CH286" s="244" t="s">
        <v>1683</v>
      </c>
      <c r="CI286" s="244" t="s">
        <v>1683</v>
      </c>
      <c r="CJ286" s="244" t="s">
        <v>1683</v>
      </c>
      <c r="CK286" s="244" t="s">
        <v>1683</v>
      </c>
      <c r="CL286" s="244" t="s">
        <v>1683</v>
      </c>
      <c r="CM286" s="244" t="s">
        <v>1683</v>
      </c>
      <c r="CO286" s="244" t="s">
        <v>1683</v>
      </c>
      <c r="CP286" s="244" t="s">
        <v>1683</v>
      </c>
      <c r="CQ286" s="244" t="s">
        <v>1683</v>
      </c>
      <c r="CR286" s="244" t="s">
        <v>1683</v>
      </c>
      <c r="CS286" s="244" t="s">
        <v>1683</v>
      </c>
      <c r="CT286" s="244" t="s">
        <v>1683</v>
      </c>
      <c r="CU286" s="244" t="s">
        <v>1683</v>
      </c>
      <c r="CV286" s="244" t="s">
        <v>1683</v>
      </c>
      <c r="CW286" s="244" t="s">
        <v>1683</v>
      </c>
      <c r="CX286" s="244" t="s">
        <v>1683</v>
      </c>
      <c r="CY286" s="244" t="s">
        <v>1683</v>
      </c>
      <c r="CZ286" s="244" t="s">
        <v>1683</v>
      </c>
    </row>
    <row r="287" spans="1:105" s="244" customFormat="1">
      <c r="A287" s="243" t="s">
        <v>1684</v>
      </c>
      <c r="B287" s="244" t="s">
        <v>1687</v>
      </c>
      <c r="C287" s="244" t="s">
        <v>1687</v>
      </c>
      <c r="D287" s="244" t="s">
        <v>1687</v>
      </c>
      <c r="E287" s="244" t="s">
        <v>1687</v>
      </c>
      <c r="F287" s="244" t="s">
        <v>1687</v>
      </c>
      <c r="G287" s="244" t="s">
        <v>1687</v>
      </c>
      <c r="H287" s="244" t="s">
        <v>1687</v>
      </c>
      <c r="I287" s="244" t="s">
        <v>1687</v>
      </c>
      <c r="J287" s="244" t="s">
        <v>1687</v>
      </c>
      <c r="K287" s="244" t="s">
        <v>1687</v>
      </c>
      <c r="L287" s="244" t="s">
        <v>1687</v>
      </c>
      <c r="M287" s="244" t="s">
        <v>1687</v>
      </c>
      <c r="O287" s="244" t="s">
        <v>1687</v>
      </c>
      <c r="P287" s="244" t="s">
        <v>1687</v>
      </c>
      <c r="Q287" s="244" t="s">
        <v>1687</v>
      </c>
      <c r="R287" s="244" t="s">
        <v>1687</v>
      </c>
      <c r="S287" s="244" t="s">
        <v>1687</v>
      </c>
      <c r="T287" s="244" t="s">
        <v>1687</v>
      </c>
      <c r="U287" s="244" t="s">
        <v>1687</v>
      </c>
      <c r="V287" s="244" t="s">
        <v>1687</v>
      </c>
      <c r="W287" s="244" t="s">
        <v>1687</v>
      </c>
      <c r="X287" s="244" t="s">
        <v>1687</v>
      </c>
      <c r="Y287" s="244" t="s">
        <v>1687</v>
      </c>
      <c r="Z287" s="244" t="s">
        <v>1687</v>
      </c>
      <c r="AB287" s="244" t="s">
        <v>1687</v>
      </c>
      <c r="AC287" s="244" t="s">
        <v>1687</v>
      </c>
      <c r="AD287" s="244" t="s">
        <v>1687</v>
      </c>
      <c r="AE287" s="244" t="s">
        <v>1687</v>
      </c>
      <c r="AF287" s="244" t="s">
        <v>1687</v>
      </c>
      <c r="AG287" s="244" t="s">
        <v>1687</v>
      </c>
      <c r="AH287" s="244" t="s">
        <v>1687</v>
      </c>
      <c r="AI287" s="244" t="s">
        <v>1687</v>
      </c>
      <c r="AJ287" s="244" t="s">
        <v>1687</v>
      </c>
      <c r="AK287" s="244" t="s">
        <v>1687</v>
      </c>
      <c r="AL287" s="244" t="s">
        <v>1687</v>
      </c>
      <c r="AM287" s="244" t="s">
        <v>1687</v>
      </c>
      <c r="AO287" s="244" t="s">
        <v>1687</v>
      </c>
      <c r="AP287" s="244" t="s">
        <v>1687</v>
      </c>
      <c r="AQ287" s="244" t="s">
        <v>1687</v>
      </c>
      <c r="AR287" s="244" t="s">
        <v>1687</v>
      </c>
      <c r="AS287" s="244" t="s">
        <v>1687</v>
      </c>
      <c r="AT287" s="244" t="s">
        <v>1687</v>
      </c>
      <c r="AU287" s="244" t="s">
        <v>1687</v>
      </c>
      <c r="AV287" s="244" t="s">
        <v>1687</v>
      </c>
      <c r="AW287" s="244" t="s">
        <v>1687</v>
      </c>
      <c r="AX287" s="244" t="s">
        <v>1687</v>
      </c>
      <c r="AY287" s="244" t="s">
        <v>1687</v>
      </c>
      <c r="AZ287" s="244" t="s">
        <v>1687</v>
      </c>
      <c r="BB287" s="244" t="s">
        <v>1687</v>
      </c>
      <c r="BC287" s="244" t="s">
        <v>1687</v>
      </c>
      <c r="BD287" s="244" t="s">
        <v>1687</v>
      </c>
      <c r="BE287" s="244" t="s">
        <v>1687</v>
      </c>
      <c r="BF287" s="244" t="s">
        <v>1687</v>
      </c>
      <c r="BG287" s="244" t="s">
        <v>1687</v>
      </c>
      <c r="BH287" s="244" t="s">
        <v>1687</v>
      </c>
      <c r="BI287" s="244" t="s">
        <v>1687</v>
      </c>
      <c r="BJ287" s="244" t="s">
        <v>1687</v>
      </c>
      <c r="BK287" s="244" t="s">
        <v>1687</v>
      </c>
      <c r="BL287" s="244" t="s">
        <v>1687</v>
      </c>
      <c r="BM287" s="244" t="s">
        <v>1687</v>
      </c>
      <c r="BO287" s="244" t="s">
        <v>1687</v>
      </c>
      <c r="BP287" s="244" t="s">
        <v>1687</v>
      </c>
      <c r="BQ287" s="244" t="s">
        <v>1687</v>
      </c>
      <c r="BR287" s="244" t="s">
        <v>1687</v>
      </c>
      <c r="BS287" s="244" t="s">
        <v>1687</v>
      </c>
      <c r="BT287" s="244" t="s">
        <v>1687</v>
      </c>
      <c r="BU287" s="244" t="s">
        <v>1687</v>
      </c>
      <c r="BV287" s="244" t="s">
        <v>1687</v>
      </c>
      <c r="BW287" s="244" t="s">
        <v>1687</v>
      </c>
      <c r="BX287" s="244" t="s">
        <v>1687</v>
      </c>
      <c r="BY287" s="244" t="s">
        <v>1687</v>
      </c>
      <c r="BZ287" s="244" t="s">
        <v>1687</v>
      </c>
      <c r="CB287" s="244" t="s">
        <v>1687</v>
      </c>
      <c r="CC287" s="244" t="s">
        <v>1687</v>
      </c>
      <c r="CD287" s="244" t="s">
        <v>1687</v>
      </c>
      <c r="CE287" s="244" t="s">
        <v>1687</v>
      </c>
      <c r="CF287" s="244" t="s">
        <v>1687</v>
      </c>
      <c r="CG287" s="244" t="s">
        <v>1687</v>
      </c>
      <c r="CH287" s="244" t="s">
        <v>1687</v>
      </c>
      <c r="CI287" s="244" t="s">
        <v>1687</v>
      </c>
      <c r="CJ287" s="244" t="s">
        <v>1687</v>
      </c>
      <c r="CK287" s="244" t="s">
        <v>1687</v>
      </c>
      <c r="CL287" s="244" t="s">
        <v>1687</v>
      </c>
      <c r="CM287" s="244" t="s">
        <v>1687</v>
      </c>
      <c r="CO287" s="244" t="s">
        <v>1687</v>
      </c>
      <c r="CP287" s="244" t="s">
        <v>1687</v>
      </c>
      <c r="CQ287" s="244" t="s">
        <v>1687</v>
      </c>
      <c r="CR287" s="244" t="s">
        <v>1687</v>
      </c>
      <c r="CS287" s="244" t="s">
        <v>1687</v>
      </c>
      <c r="CT287" s="244" t="s">
        <v>1687</v>
      </c>
      <c r="CU287" s="244" t="s">
        <v>1687</v>
      </c>
      <c r="CV287" s="244" t="s">
        <v>1687</v>
      </c>
      <c r="CW287" s="244" t="s">
        <v>1687</v>
      </c>
      <c r="CX287" s="244" t="s">
        <v>1687</v>
      </c>
      <c r="CY287" s="244" t="s">
        <v>1687</v>
      </c>
      <c r="CZ287" s="244" t="s">
        <v>1687</v>
      </c>
    </row>
    <row r="288" spans="1:105" s="244" customFormat="1">
      <c r="A288" s="243" t="s">
        <v>1686</v>
      </c>
      <c r="B288" s="244" t="s">
        <v>1687</v>
      </c>
      <c r="C288" s="244" t="s">
        <v>1687</v>
      </c>
      <c r="D288" s="244" t="s">
        <v>1687</v>
      </c>
      <c r="E288" s="244" t="s">
        <v>1687</v>
      </c>
      <c r="F288" s="244" t="s">
        <v>1687</v>
      </c>
      <c r="G288" s="244" t="s">
        <v>1687</v>
      </c>
      <c r="H288" s="244" t="s">
        <v>1687</v>
      </c>
      <c r="I288" s="244" t="s">
        <v>1687</v>
      </c>
      <c r="J288" s="244" t="s">
        <v>1687</v>
      </c>
      <c r="K288" s="244" t="s">
        <v>1687</v>
      </c>
      <c r="L288" s="244" t="s">
        <v>1687</v>
      </c>
      <c r="M288" s="244" t="s">
        <v>1687</v>
      </c>
      <c r="O288" s="244" t="s">
        <v>1687</v>
      </c>
      <c r="P288" s="244" t="s">
        <v>1687</v>
      </c>
      <c r="Q288" s="244" t="s">
        <v>1687</v>
      </c>
      <c r="R288" s="244" t="s">
        <v>1687</v>
      </c>
      <c r="S288" s="244" t="s">
        <v>1687</v>
      </c>
      <c r="T288" s="244" t="s">
        <v>1687</v>
      </c>
      <c r="U288" s="244" t="s">
        <v>1687</v>
      </c>
      <c r="V288" s="244" t="s">
        <v>1687</v>
      </c>
      <c r="W288" s="244" t="s">
        <v>1687</v>
      </c>
      <c r="X288" s="244" t="s">
        <v>1687</v>
      </c>
      <c r="Y288" s="244" t="s">
        <v>1687</v>
      </c>
      <c r="Z288" s="244" t="s">
        <v>1687</v>
      </c>
      <c r="AB288" s="244" t="s">
        <v>1687</v>
      </c>
      <c r="AC288" s="244" t="s">
        <v>1687</v>
      </c>
      <c r="AD288" s="244" t="s">
        <v>1687</v>
      </c>
      <c r="AE288" s="244" t="s">
        <v>1687</v>
      </c>
      <c r="AF288" s="244" t="s">
        <v>1687</v>
      </c>
      <c r="AG288" s="244" t="s">
        <v>1687</v>
      </c>
      <c r="AH288" s="244" t="s">
        <v>1687</v>
      </c>
      <c r="AI288" s="244" t="s">
        <v>1687</v>
      </c>
      <c r="AJ288" s="244" t="s">
        <v>1687</v>
      </c>
      <c r="AK288" s="244" t="s">
        <v>1687</v>
      </c>
      <c r="AL288" s="244" t="s">
        <v>1687</v>
      </c>
      <c r="AM288" s="244" t="s">
        <v>1687</v>
      </c>
      <c r="AO288" s="244" t="s">
        <v>1687</v>
      </c>
      <c r="AP288" s="244" t="s">
        <v>1687</v>
      </c>
      <c r="AQ288" s="244" t="s">
        <v>1687</v>
      </c>
      <c r="AR288" s="244" t="s">
        <v>1687</v>
      </c>
      <c r="AS288" s="244" t="s">
        <v>1687</v>
      </c>
      <c r="AT288" s="244" t="s">
        <v>1687</v>
      </c>
      <c r="AU288" s="244" t="s">
        <v>1687</v>
      </c>
      <c r="AV288" s="244" t="s">
        <v>1687</v>
      </c>
      <c r="AW288" s="244" t="s">
        <v>1687</v>
      </c>
      <c r="AX288" s="244" t="s">
        <v>1687</v>
      </c>
      <c r="AY288" s="244" t="s">
        <v>1687</v>
      </c>
      <c r="AZ288" s="244" t="s">
        <v>1687</v>
      </c>
      <c r="BB288" s="244" t="s">
        <v>1687</v>
      </c>
      <c r="BC288" s="244" t="s">
        <v>1687</v>
      </c>
      <c r="BD288" s="244" t="s">
        <v>1687</v>
      </c>
      <c r="BE288" s="244" t="s">
        <v>1687</v>
      </c>
      <c r="BF288" s="244" t="s">
        <v>1687</v>
      </c>
      <c r="BG288" s="244" t="s">
        <v>1687</v>
      </c>
      <c r="BH288" s="244" t="s">
        <v>1687</v>
      </c>
      <c r="BI288" s="244" t="s">
        <v>1687</v>
      </c>
      <c r="BJ288" s="244" t="s">
        <v>1687</v>
      </c>
      <c r="BK288" s="244" t="s">
        <v>1687</v>
      </c>
      <c r="BL288" s="244" t="s">
        <v>1687</v>
      </c>
      <c r="BM288" s="244" t="s">
        <v>1687</v>
      </c>
      <c r="BO288" s="244" t="s">
        <v>1687</v>
      </c>
      <c r="BP288" s="244" t="s">
        <v>1687</v>
      </c>
      <c r="BQ288" s="244" t="s">
        <v>1687</v>
      </c>
      <c r="BR288" s="244" t="s">
        <v>1687</v>
      </c>
      <c r="BS288" s="244" t="s">
        <v>1687</v>
      </c>
      <c r="BT288" s="244" t="s">
        <v>1687</v>
      </c>
      <c r="BU288" s="244" t="s">
        <v>1687</v>
      </c>
      <c r="BV288" s="244" t="s">
        <v>1687</v>
      </c>
      <c r="BW288" s="244" t="s">
        <v>1687</v>
      </c>
      <c r="BX288" s="244" t="s">
        <v>1687</v>
      </c>
      <c r="BY288" s="244" t="s">
        <v>1687</v>
      </c>
      <c r="BZ288" s="244" t="s">
        <v>1687</v>
      </c>
      <c r="CB288" s="244" t="s">
        <v>1687</v>
      </c>
      <c r="CC288" s="244" t="s">
        <v>1687</v>
      </c>
      <c r="CD288" s="244" t="s">
        <v>1687</v>
      </c>
      <c r="CE288" s="244" t="s">
        <v>1687</v>
      </c>
      <c r="CF288" s="244" t="s">
        <v>1687</v>
      </c>
      <c r="CG288" s="244" t="s">
        <v>1687</v>
      </c>
      <c r="CH288" s="244" t="s">
        <v>1687</v>
      </c>
      <c r="CI288" s="244" t="s">
        <v>1687</v>
      </c>
      <c r="CJ288" s="244" t="s">
        <v>1687</v>
      </c>
      <c r="CK288" s="244" t="s">
        <v>1687</v>
      </c>
      <c r="CL288" s="244" t="s">
        <v>1687</v>
      </c>
      <c r="CM288" s="244" t="s">
        <v>1687</v>
      </c>
      <c r="CO288" s="244" t="s">
        <v>1687</v>
      </c>
      <c r="CP288" s="244" t="s">
        <v>1687</v>
      </c>
      <c r="CQ288" s="244" t="s">
        <v>1687</v>
      </c>
      <c r="CR288" s="244" t="s">
        <v>1687</v>
      </c>
      <c r="CS288" s="244" t="s">
        <v>1687</v>
      </c>
      <c r="CT288" s="244" t="s">
        <v>1687</v>
      </c>
      <c r="CU288" s="244" t="s">
        <v>1687</v>
      </c>
      <c r="CV288" s="244" t="s">
        <v>1687</v>
      </c>
      <c r="CW288" s="244" t="s">
        <v>1687</v>
      </c>
      <c r="CX288" s="244" t="s">
        <v>1687</v>
      </c>
      <c r="CY288" s="244" t="s">
        <v>1687</v>
      </c>
      <c r="CZ288" s="244" t="s">
        <v>1687</v>
      </c>
    </row>
    <row r="290" spans="1:105">
      <c r="A290" s="242" t="s">
        <v>1688</v>
      </c>
      <c r="B290" s="236">
        <v>0</v>
      </c>
      <c r="C290" s="236">
        <v>0</v>
      </c>
      <c r="D290" s="236">
        <v>0</v>
      </c>
      <c r="E290" s="236">
        <v>0</v>
      </c>
      <c r="F290" s="236">
        <v>0</v>
      </c>
      <c r="G290" s="236">
        <v>0</v>
      </c>
      <c r="H290" s="236">
        <v>0</v>
      </c>
      <c r="I290" s="236">
        <v>0</v>
      </c>
      <c r="J290" s="236">
        <v>0</v>
      </c>
      <c r="K290" s="236">
        <v>0</v>
      </c>
      <c r="L290" s="236">
        <v>0</v>
      </c>
      <c r="M290" s="236">
        <v>0</v>
      </c>
      <c r="N290" s="236">
        <v>0</v>
      </c>
      <c r="O290" s="236">
        <v>0</v>
      </c>
      <c r="P290" s="236">
        <v>0</v>
      </c>
      <c r="Q290" s="236">
        <v>0</v>
      </c>
      <c r="R290" s="236">
        <v>0</v>
      </c>
      <c r="S290" s="236">
        <v>0</v>
      </c>
      <c r="T290" s="236">
        <v>0</v>
      </c>
      <c r="U290" s="236">
        <v>0</v>
      </c>
      <c r="V290" s="236">
        <v>0</v>
      </c>
      <c r="W290" s="236">
        <v>0</v>
      </c>
      <c r="X290" s="236">
        <v>0</v>
      </c>
      <c r="Y290" s="236">
        <v>0</v>
      </c>
      <c r="Z290" s="236">
        <v>0</v>
      </c>
      <c r="AA290" s="236">
        <v>0</v>
      </c>
      <c r="AB290" s="236">
        <v>0</v>
      </c>
      <c r="AC290" s="236">
        <v>0</v>
      </c>
      <c r="AD290" s="236">
        <v>0</v>
      </c>
      <c r="AE290" s="236">
        <v>0</v>
      </c>
      <c r="AF290" s="236">
        <v>0</v>
      </c>
      <c r="AG290" s="236">
        <v>0</v>
      </c>
      <c r="AH290" s="236">
        <v>0</v>
      </c>
      <c r="AI290" s="236">
        <v>0</v>
      </c>
      <c r="AJ290" s="236">
        <v>0</v>
      </c>
      <c r="AK290" s="236">
        <v>3796298</v>
      </c>
      <c r="AL290" s="236">
        <v>3756134</v>
      </c>
      <c r="AM290" s="236">
        <v>4419690</v>
      </c>
      <c r="AN290" s="236">
        <v>11972122</v>
      </c>
      <c r="AO290" s="236">
        <v>5557162</v>
      </c>
      <c r="AP290" s="236">
        <v>5213396</v>
      </c>
      <c r="AQ290" s="236">
        <v>5110447</v>
      </c>
      <c r="AR290" s="236">
        <v>4879097</v>
      </c>
      <c r="AS290" s="236">
        <v>4730222</v>
      </c>
      <c r="AT290" s="236">
        <v>4516085</v>
      </c>
      <c r="AU290" s="236">
        <v>4351585</v>
      </c>
      <c r="AV290" s="236">
        <v>4242458</v>
      </c>
      <c r="AW290" s="236">
        <v>4044608</v>
      </c>
      <c r="AX290" s="236">
        <v>3962049</v>
      </c>
      <c r="AY290" s="236">
        <v>3821216</v>
      </c>
      <c r="AZ290" s="236">
        <v>3687499</v>
      </c>
      <c r="BA290" s="236">
        <v>54115824</v>
      </c>
      <c r="BB290" s="236">
        <v>3673232</v>
      </c>
      <c r="BC290" s="236">
        <v>3464968</v>
      </c>
      <c r="BD290" s="236">
        <v>3447577</v>
      </c>
      <c r="BE290" s="236">
        <v>3373721</v>
      </c>
      <c r="BF290" s="236">
        <v>3331249</v>
      </c>
      <c r="BG290" s="236">
        <v>3245413</v>
      </c>
      <c r="BH290" s="236">
        <v>3181848</v>
      </c>
      <c r="BI290" s="236">
        <v>3147318</v>
      </c>
      <c r="BJ290" s="236">
        <v>3047376</v>
      </c>
      <c r="BK290" s="236">
        <v>3019080</v>
      </c>
      <c r="BL290" s="236">
        <v>2947950</v>
      </c>
      <c r="BM290" s="236">
        <v>2878440</v>
      </c>
      <c r="BN290" s="236">
        <v>38758172</v>
      </c>
      <c r="BO290" s="236">
        <v>2866791</v>
      </c>
      <c r="BP290" s="236">
        <v>2732340</v>
      </c>
      <c r="BQ290" s="236">
        <v>2735750</v>
      </c>
      <c r="BR290" s="236">
        <v>2701370</v>
      </c>
      <c r="BS290" s="236">
        <v>2684965</v>
      </c>
      <c r="BT290" s="236">
        <v>2633475</v>
      </c>
      <c r="BU290" s="236">
        <v>2599251</v>
      </c>
      <c r="BV290" s="236">
        <v>2581985</v>
      </c>
      <c r="BW290" s="236">
        <v>2515373</v>
      </c>
      <c r="BX290" s="236">
        <v>2504192</v>
      </c>
      <c r="BY290" s="236">
        <v>2459785</v>
      </c>
      <c r="BZ290" s="236">
        <v>2413097</v>
      </c>
      <c r="CA290" s="236">
        <v>31428374</v>
      </c>
      <c r="CB290" s="236">
        <v>2586024</v>
      </c>
      <c r="CC290" s="236">
        <v>2465563</v>
      </c>
      <c r="CD290" s="236">
        <v>2472062</v>
      </c>
      <c r="CE290" s="236">
        <v>2452958</v>
      </c>
      <c r="CF290" s="236">
        <v>2449500</v>
      </c>
      <c r="CG290" s="236">
        <v>2408248</v>
      </c>
      <c r="CH290" s="236">
        <v>2390513</v>
      </c>
      <c r="CI290" s="236">
        <v>2369208</v>
      </c>
      <c r="CJ290" s="236">
        <v>2312218</v>
      </c>
      <c r="CK290" s="236">
        <v>2313287</v>
      </c>
      <c r="CL290" s="236">
        <v>2291073</v>
      </c>
      <c r="CM290" s="236">
        <v>2260781</v>
      </c>
      <c r="CN290" s="236">
        <v>28771435</v>
      </c>
      <c r="CO290" s="236">
        <v>2380369</v>
      </c>
      <c r="CP290" s="236">
        <v>2299994</v>
      </c>
      <c r="CQ290" s="236">
        <v>2298317</v>
      </c>
      <c r="CR290" s="236">
        <v>2277089</v>
      </c>
      <c r="CS290" s="236">
        <v>2279004</v>
      </c>
      <c r="CT290" s="236">
        <v>2247347</v>
      </c>
      <c r="CU290" s="236">
        <v>2238636</v>
      </c>
      <c r="CV290" s="236">
        <v>2218861</v>
      </c>
      <c r="CW290" s="236">
        <v>2173553</v>
      </c>
      <c r="CX290" s="236">
        <v>2179270</v>
      </c>
      <c r="CY290" s="236">
        <v>2166389</v>
      </c>
      <c r="CZ290" s="236">
        <v>2137381</v>
      </c>
      <c r="DA290" s="236">
        <v>26896210</v>
      </c>
    </row>
    <row r="291" spans="1:105">
      <c r="A291" s="245" t="s">
        <v>1689</v>
      </c>
    </row>
    <row r="292" spans="1:105">
      <c r="A292" s="242" t="s">
        <v>1690</v>
      </c>
      <c r="B292" s="236">
        <v>0</v>
      </c>
      <c r="C292" s="236">
        <v>0</v>
      </c>
      <c r="D292" s="236">
        <v>0</v>
      </c>
      <c r="E292" s="236">
        <v>0</v>
      </c>
      <c r="F292" s="236">
        <v>0</v>
      </c>
      <c r="G292" s="236">
        <v>0</v>
      </c>
      <c r="H292" s="236">
        <v>0</v>
      </c>
      <c r="I292" s="236">
        <v>0</v>
      </c>
      <c r="J292" s="236">
        <v>0</v>
      </c>
      <c r="K292" s="236">
        <v>0</v>
      </c>
      <c r="L292" s="236">
        <v>0</v>
      </c>
      <c r="M292" s="236">
        <v>0</v>
      </c>
      <c r="N292" s="236">
        <v>0</v>
      </c>
      <c r="O292" s="236">
        <v>0</v>
      </c>
      <c r="P292" s="236">
        <v>0</v>
      </c>
      <c r="Q292" s="236">
        <v>0</v>
      </c>
      <c r="R292" s="236">
        <v>0</v>
      </c>
      <c r="S292" s="236">
        <v>0</v>
      </c>
      <c r="T292" s="236">
        <v>0</v>
      </c>
      <c r="U292" s="236">
        <v>0</v>
      </c>
      <c r="V292" s="236">
        <v>0</v>
      </c>
      <c r="W292" s="236">
        <v>0</v>
      </c>
      <c r="X292" s="236">
        <v>0</v>
      </c>
      <c r="Y292" s="236">
        <v>0</v>
      </c>
      <c r="Z292" s="236">
        <v>0</v>
      </c>
      <c r="AA292" s="236">
        <v>0</v>
      </c>
      <c r="AB292" s="236">
        <v>0</v>
      </c>
      <c r="AC292" s="236">
        <v>0</v>
      </c>
      <c r="AD292" s="236">
        <v>20090588.149999999</v>
      </c>
      <c r="AE292" s="236">
        <v>28090001.559999999</v>
      </c>
      <c r="AF292" s="236">
        <v>42208290.409999996</v>
      </c>
      <c r="AG292" s="236">
        <v>35774423.770000003</v>
      </c>
      <c r="AH292" s="236">
        <v>64923456.789999999</v>
      </c>
      <c r="AI292" s="236">
        <v>71411108.439999998</v>
      </c>
      <c r="AJ292" s="236">
        <v>70602960.480000004</v>
      </c>
      <c r="AK292" s="236">
        <v>76906845</v>
      </c>
      <c r="AL292" s="236">
        <v>92395058</v>
      </c>
      <c r="AM292" s="236">
        <v>98887388</v>
      </c>
      <c r="AN292" s="236">
        <v>98887388</v>
      </c>
      <c r="AO292" s="236">
        <v>98887388</v>
      </c>
      <c r="AP292" s="236">
        <v>98887388</v>
      </c>
      <c r="AQ292" s="236">
        <v>98887388</v>
      </c>
      <c r="AR292" s="236">
        <v>98887388</v>
      </c>
      <c r="AS292" s="236">
        <v>98887388</v>
      </c>
      <c r="AT292" s="236">
        <v>98887388</v>
      </c>
      <c r="AU292" s="236">
        <v>98887388</v>
      </c>
      <c r="AV292" s="236">
        <v>98887388</v>
      </c>
      <c r="AW292" s="236">
        <v>98887388</v>
      </c>
      <c r="AX292" s="236">
        <v>98887388</v>
      </c>
      <c r="AY292" s="236">
        <v>98887388</v>
      </c>
      <c r="AZ292" s="236">
        <v>98887388</v>
      </c>
      <c r="BA292" s="236">
        <v>98887388</v>
      </c>
      <c r="BB292" s="236">
        <v>98887388</v>
      </c>
      <c r="BC292" s="236">
        <v>98887388</v>
      </c>
      <c r="BD292" s="236">
        <v>98887388</v>
      </c>
      <c r="BE292" s="236">
        <v>98887388</v>
      </c>
      <c r="BF292" s="236">
        <v>98887388</v>
      </c>
      <c r="BG292" s="236">
        <v>98887388</v>
      </c>
      <c r="BH292" s="236">
        <v>98887388</v>
      </c>
      <c r="BI292" s="236">
        <v>98887388</v>
      </c>
      <c r="BJ292" s="236">
        <v>98887388</v>
      </c>
      <c r="BK292" s="236">
        <v>98887388</v>
      </c>
      <c r="BL292" s="236">
        <v>98887388</v>
      </c>
      <c r="BM292" s="236">
        <v>98887388</v>
      </c>
      <c r="BN292" s="236">
        <v>98887388</v>
      </c>
      <c r="BO292" s="236">
        <v>98887388</v>
      </c>
      <c r="BP292" s="236">
        <v>98887388</v>
      </c>
      <c r="BQ292" s="236">
        <v>98887388</v>
      </c>
      <c r="BR292" s="236">
        <v>98887388</v>
      </c>
      <c r="BS292" s="236">
        <v>98887388</v>
      </c>
      <c r="BT292" s="236">
        <v>98887388</v>
      </c>
      <c r="BU292" s="236">
        <v>98887388</v>
      </c>
      <c r="BV292" s="236">
        <v>98887388</v>
      </c>
      <c r="BW292" s="236">
        <v>98887388</v>
      </c>
      <c r="BX292" s="236">
        <v>98887388</v>
      </c>
      <c r="BY292" s="236">
        <v>98887388</v>
      </c>
      <c r="BZ292" s="236">
        <v>98887388</v>
      </c>
      <c r="CA292" s="236">
        <v>98887388</v>
      </c>
      <c r="CB292" s="236">
        <v>98887388</v>
      </c>
      <c r="CC292" s="236">
        <v>98887388</v>
      </c>
      <c r="CD292" s="236">
        <v>98887388</v>
      </c>
      <c r="CE292" s="236">
        <v>98887388</v>
      </c>
      <c r="CF292" s="236">
        <v>98887388</v>
      </c>
      <c r="CG292" s="236">
        <v>98887388</v>
      </c>
      <c r="CH292" s="236">
        <v>98887388</v>
      </c>
      <c r="CI292" s="236">
        <v>98887388</v>
      </c>
      <c r="CJ292" s="236">
        <v>98887388</v>
      </c>
      <c r="CK292" s="236">
        <v>98887388</v>
      </c>
      <c r="CL292" s="236">
        <v>98887388</v>
      </c>
      <c r="CM292" s="236">
        <v>98887388</v>
      </c>
      <c r="CN292" s="236">
        <v>98887388</v>
      </c>
      <c r="CO292" s="236">
        <v>98887388</v>
      </c>
      <c r="CP292" s="236">
        <v>98887388</v>
      </c>
      <c r="CQ292" s="236">
        <v>98887388</v>
      </c>
      <c r="CR292" s="236">
        <v>98887388</v>
      </c>
      <c r="CS292" s="236">
        <v>98887388</v>
      </c>
      <c r="CT292" s="236">
        <v>98887388</v>
      </c>
      <c r="CU292" s="236">
        <v>98887388</v>
      </c>
      <c r="CV292" s="236">
        <v>98887388</v>
      </c>
      <c r="CW292" s="236">
        <v>98887388</v>
      </c>
      <c r="CX292" s="236">
        <v>98887388</v>
      </c>
      <c r="CY292" s="236">
        <v>98887388</v>
      </c>
      <c r="CZ292" s="236">
        <v>98887388</v>
      </c>
      <c r="DA292" s="236">
        <v>98887388</v>
      </c>
    </row>
    <row r="293" spans="1:105">
      <c r="A293" s="242" t="s">
        <v>1691</v>
      </c>
      <c r="B293" s="236">
        <v>0</v>
      </c>
      <c r="C293" s="236">
        <v>0</v>
      </c>
      <c r="D293" s="236">
        <v>0</v>
      </c>
      <c r="E293" s="236">
        <v>0</v>
      </c>
      <c r="F293" s="236">
        <v>0</v>
      </c>
      <c r="G293" s="236">
        <v>0</v>
      </c>
      <c r="H293" s="236">
        <v>0</v>
      </c>
      <c r="I293" s="236">
        <v>0</v>
      </c>
      <c r="J293" s="236">
        <v>0</v>
      </c>
      <c r="K293" s="236">
        <v>0</v>
      </c>
      <c r="L293" s="236">
        <v>0</v>
      </c>
      <c r="M293" s="236">
        <v>0</v>
      </c>
      <c r="N293" s="236">
        <v>0</v>
      </c>
      <c r="O293" s="236">
        <v>0</v>
      </c>
      <c r="P293" s="236">
        <v>0</v>
      </c>
      <c r="Q293" s="236">
        <v>0</v>
      </c>
      <c r="R293" s="236">
        <v>0</v>
      </c>
      <c r="S293" s="236">
        <v>0</v>
      </c>
      <c r="T293" s="236">
        <v>0</v>
      </c>
      <c r="U293" s="236">
        <v>0</v>
      </c>
      <c r="V293" s="236">
        <v>0</v>
      </c>
      <c r="W293" s="236">
        <v>0</v>
      </c>
      <c r="X293" s="236">
        <v>0</v>
      </c>
      <c r="Y293" s="236">
        <v>0</v>
      </c>
      <c r="Z293" s="236">
        <v>0</v>
      </c>
      <c r="AA293" s="236">
        <v>0</v>
      </c>
      <c r="AB293" s="236">
        <v>0</v>
      </c>
      <c r="AC293" s="236">
        <v>0</v>
      </c>
      <c r="AD293" s="236">
        <v>-20090588.149999999</v>
      </c>
      <c r="AE293" s="236">
        <v>-7999413.4100000001</v>
      </c>
      <c r="AF293" s="236">
        <v>-14118288.849999901</v>
      </c>
      <c r="AG293" s="236">
        <v>6433866.6399999904</v>
      </c>
      <c r="AH293" s="236">
        <v>-29149033.019999899</v>
      </c>
      <c r="AI293" s="236">
        <v>-6487651.6499999901</v>
      </c>
      <c r="AJ293" s="236">
        <v>808147.95999999298</v>
      </c>
      <c r="AK293" s="236">
        <v>-6303884.5199999902</v>
      </c>
      <c r="AL293" s="236">
        <v>-15488213</v>
      </c>
      <c r="AM293" s="236">
        <v>-6492330</v>
      </c>
      <c r="AN293" s="236">
        <v>-6492330</v>
      </c>
      <c r="AO293" s="236">
        <v>0</v>
      </c>
      <c r="AP293" s="236">
        <v>0</v>
      </c>
      <c r="AQ293" s="236">
        <v>0</v>
      </c>
      <c r="AR293" s="236">
        <v>0</v>
      </c>
      <c r="AS293" s="236">
        <v>0</v>
      </c>
      <c r="AT293" s="236">
        <v>0</v>
      </c>
      <c r="AU293" s="236">
        <v>0</v>
      </c>
      <c r="AV293" s="236">
        <v>0</v>
      </c>
      <c r="AW293" s="236">
        <v>0</v>
      </c>
      <c r="AX293" s="236">
        <v>0</v>
      </c>
      <c r="AY293" s="236">
        <v>0</v>
      </c>
      <c r="AZ293" s="236">
        <v>0</v>
      </c>
      <c r="BA293" s="236">
        <v>0</v>
      </c>
      <c r="BB293" s="236">
        <v>0</v>
      </c>
      <c r="BC293" s="236">
        <v>0</v>
      </c>
      <c r="BD293" s="236">
        <v>0</v>
      </c>
      <c r="BE293" s="236">
        <v>0</v>
      </c>
      <c r="BF293" s="236">
        <v>0</v>
      </c>
      <c r="BG293" s="236">
        <v>0</v>
      </c>
      <c r="BH293" s="236">
        <v>0</v>
      </c>
      <c r="BI293" s="236">
        <v>0</v>
      </c>
      <c r="BJ293" s="236">
        <v>0</v>
      </c>
      <c r="BK293" s="236">
        <v>0</v>
      </c>
      <c r="BL293" s="236">
        <v>0</v>
      </c>
      <c r="BM293" s="236">
        <v>0</v>
      </c>
      <c r="BN293" s="236">
        <v>0</v>
      </c>
      <c r="BO293" s="236">
        <v>0</v>
      </c>
      <c r="BP293" s="236">
        <v>0</v>
      </c>
      <c r="BQ293" s="236">
        <v>0</v>
      </c>
      <c r="BR293" s="236">
        <v>0</v>
      </c>
      <c r="BS293" s="236">
        <v>0</v>
      </c>
      <c r="BT293" s="236">
        <v>0</v>
      </c>
      <c r="BU293" s="236">
        <v>0</v>
      </c>
      <c r="BV293" s="236">
        <v>0</v>
      </c>
      <c r="BW293" s="236">
        <v>0</v>
      </c>
      <c r="BX293" s="236">
        <v>0</v>
      </c>
      <c r="BY293" s="236">
        <v>0</v>
      </c>
      <c r="BZ293" s="236">
        <v>0</v>
      </c>
      <c r="CA293" s="236">
        <v>0</v>
      </c>
      <c r="CB293" s="236">
        <v>0</v>
      </c>
      <c r="CC293" s="236">
        <v>0</v>
      </c>
      <c r="CD293" s="236">
        <v>0</v>
      </c>
      <c r="CE293" s="236">
        <v>0</v>
      </c>
      <c r="CF293" s="236">
        <v>0</v>
      </c>
      <c r="CG293" s="236">
        <v>0</v>
      </c>
      <c r="CH293" s="236">
        <v>0</v>
      </c>
      <c r="CI293" s="236">
        <v>0</v>
      </c>
      <c r="CJ293" s="236">
        <v>0</v>
      </c>
      <c r="CK293" s="236">
        <v>0</v>
      </c>
      <c r="CL293" s="236">
        <v>0</v>
      </c>
      <c r="CM293" s="236">
        <v>0</v>
      </c>
      <c r="CN293" s="236">
        <v>0</v>
      </c>
      <c r="CO293" s="236">
        <v>0</v>
      </c>
      <c r="CP293" s="236">
        <v>0</v>
      </c>
      <c r="CQ293" s="236">
        <v>0</v>
      </c>
      <c r="CR293" s="236">
        <v>0</v>
      </c>
      <c r="CS293" s="236">
        <v>0</v>
      </c>
      <c r="CT293" s="236">
        <v>0</v>
      </c>
      <c r="CU293" s="236">
        <v>0</v>
      </c>
      <c r="CV293" s="236">
        <v>0</v>
      </c>
      <c r="CW293" s="236">
        <v>0</v>
      </c>
      <c r="CX293" s="236">
        <v>0</v>
      </c>
      <c r="CY293" s="236">
        <v>0</v>
      </c>
      <c r="CZ293" s="236">
        <v>0</v>
      </c>
      <c r="DA293" s="236">
        <v>0</v>
      </c>
    </row>
    <row r="294" spans="1:105">
      <c r="A294" s="242" t="s">
        <v>1692</v>
      </c>
      <c r="B294" s="236">
        <v>0</v>
      </c>
      <c r="C294" s="236">
        <v>0</v>
      </c>
      <c r="D294" s="236">
        <v>0</v>
      </c>
      <c r="E294" s="236">
        <v>0</v>
      </c>
      <c r="F294" s="236">
        <v>0</v>
      </c>
      <c r="G294" s="236">
        <v>0</v>
      </c>
      <c r="H294" s="236">
        <v>0</v>
      </c>
      <c r="I294" s="236">
        <v>0</v>
      </c>
      <c r="J294" s="236">
        <v>0</v>
      </c>
      <c r="K294" s="236">
        <v>0</v>
      </c>
      <c r="L294" s="236">
        <v>0</v>
      </c>
      <c r="M294" s="236">
        <v>0</v>
      </c>
      <c r="N294" s="236">
        <v>0</v>
      </c>
      <c r="O294" s="236">
        <v>0</v>
      </c>
      <c r="P294" s="236">
        <v>0</v>
      </c>
      <c r="Q294" s="236">
        <v>0</v>
      </c>
      <c r="R294" s="236">
        <v>0</v>
      </c>
      <c r="S294" s="236">
        <v>0</v>
      </c>
      <c r="T294" s="236">
        <v>0</v>
      </c>
      <c r="U294" s="236">
        <v>0</v>
      </c>
      <c r="V294" s="236">
        <v>0</v>
      </c>
      <c r="W294" s="236">
        <v>0</v>
      </c>
      <c r="X294" s="236">
        <v>0</v>
      </c>
      <c r="Y294" s="236">
        <v>0</v>
      </c>
      <c r="Z294" s="236">
        <v>0</v>
      </c>
      <c r="AA294" s="236">
        <v>0</v>
      </c>
      <c r="AB294" s="236">
        <v>0</v>
      </c>
      <c r="AC294" s="236">
        <v>0</v>
      </c>
      <c r="AD294" s="236">
        <v>0</v>
      </c>
      <c r="AE294" s="236">
        <v>0</v>
      </c>
      <c r="AF294" s="236">
        <v>0</v>
      </c>
      <c r="AG294" s="236">
        <v>0</v>
      </c>
      <c r="AH294" s="236">
        <v>0</v>
      </c>
      <c r="AI294" s="236">
        <v>0</v>
      </c>
      <c r="AJ294" s="236">
        <v>0</v>
      </c>
      <c r="AK294" s="236">
        <v>0</v>
      </c>
      <c r="AL294" s="236">
        <v>0</v>
      </c>
      <c r="AM294" s="236">
        <v>0</v>
      </c>
      <c r="AN294" s="236">
        <v>0</v>
      </c>
      <c r="AO294" s="236">
        <v>0</v>
      </c>
      <c r="AP294" s="236">
        <v>0</v>
      </c>
      <c r="AQ294" s="236">
        <v>0</v>
      </c>
      <c r="AR294" s="236">
        <v>0</v>
      </c>
      <c r="AS294" s="236">
        <v>0</v>
      </c>
      <c r="AT294" s="236">
        <v>0</v>
      </c>
      <c r="AU294" s="236">
        <v>0</v>
      </c>
      <c r="AV294" s="236">
        <v>0</v>
      </c>
      <c r="AW294" s="236">
        <v>0</v>
      </c>
      <c r="AX294" s="236">
        <v>0</v>
      </c>
      <c r="AY294" s="236">
        <v>0</v>
      </c>
      <c r="AZ294" s="236">
        <v>0</v>
      </c>
      <c r="BA294" s="236">
        <v>0</v>
      </c>
      <c r="BB294" s="236">
        <v>0</v>
      </c>
      <c r="BC294" s="236">
        <v>0</v>
      </c>
      <c r="BD294" s="236">
        <v>0</v>
      </c>
      <c r="BE294" s="236">
        <v>0</v>
      </c>
      <c r="BF294" s="236">
        <v>0</v>
      </c>
      <c r="BG294" s="236">
        <v>0</v>
      </c>
      <c r="BH294" s="236">
        <v>0</v>
      </c>
      <c r="BI294" s="236">
        <v>0</v>
      </c>
      <c r="BJ294" s="236">
        <v>0</v>
      </c>
      <c r="BK294" s="236">
        <v>0</v>
      </c>
      <c r="BL294" s="236">
        <v>0</v>
      </c>
      <c r="BM294" s="236">
        <v>0</v>
      </c>
      <c r="BN294" s="236">
        <v>0</v>
      </c>
      <c r="BO294" s="236">
        <v>0</v>
      </c>
      <c r="BP294" s="236">
        <v>0</v>
      </c>
      <c r="BQ294" s="236">
        <v>0</v>
      </c>
      <c r="BR294" s="236">
        <v>0</v>
      </c>
      <c r="BS294" s="236">
        <v>0</v>
      </c>
      <c r="BT294" s="236">
        <v>0</v>
      </c>
      <c r="BU294" s="236">
        <v>0</v>
      </c>
      <c r="BV294" s="236">
        <v>0</v>
      </c>
      <c r="BW294" s="236">
        <v>0</v>
      </c>
      <c r="BX294" s="236">
        <v>0</v>
      </c>
      <c r="BY294" s="236">
        <v>0</v>
      </c>
      <c r="BZ294" s="236">
        <v>0</v>
      </c>
      <c r="CA294" s="236">
        <v>0</v>
      </c>
      <c r="CB294" s="236">
        <v>0</v>
      </c>
      <c r="CC294" s="236">
        <v>0</v>
      </c>
      <c r="CD294" s="236">
        <v>0</v>
      </c>
      <c r="CE294" s="236">
        <v>0</v>
      </c>
      <c r="CF294" s="236">
        <v>0</v>
      </c>
      <c r="CG294" s="236">
        <v>0</v>
      </c>
      <c r="CH294" s="236">
        <v>0</v>
      </c>
      <c r="CI294" s="236">
        <v>0</v>
      </c>
      <c r="CJ294" s="236">
        <v>0</v>
      </c>
      <c r="CK294" s="236">
        <v>0</v>
      </c>
      <c r="CL294" s="236">
        <v>0</v>
      </c>
      <c r="CM294" s="236">
        <v>0</v>
      </c>
      <c r="CN294" s="236">
        <v>0</v>
      </c>
      <c r="CO294" s="236">
        <v>0</v>
      </c>
      <c r="CP294" s="236">
        <v>0</v>
      </c>
      <c r="CQ294" s="236">
        <v>0</v>
      </c>
      <c r="CR294" s="236">
        <v>0</v>
      </c>
      <c r="CS294" s="236">
        <v>0</v>
      </c>
      <c r="CT294" s="236">
        <v>0</v>
      </c>
      <c r="CU294" s="236">
        <v>0</v>
      </c>
      <c r="CV294" s="236">
        <v>0</v>
      </c>
      <c r="CW294" s="236">
        <v>0</v>
      </c>
      <c r="CX294" s="236">
        <v>0</v>
      </c>
      <c r="CY294" s="236">
        <v>0</v>
      </c>
      <c r="CZ294" s="236">
        <v>0</v>
      </c>
      <c r="DA294" s="236">
        <v>0</v>
      </c>
    </row>
    <row r="295" spans="1:105">
      <c r="A295" s="242" t="s">
        <v>1693</v>
      </c>
      <c r="B295" s="236">
        <v>0</v>
      </c>
      <c r="C295" s="236">
        <v>0</v>
      </c>
      <c r="D295" s="236">
        <v>0</v>
      </c>
      <c r="E295" s="236">
        <v>0</v>
      </c>
      <c r="F295" s="236">
        <v>0</v>
      </c>
      <c r="G295" s="236">
        <v>0</v>
      </c>
      <c r="H295" s="236">
        <v>0</v>
      </c>
      <c r="I295" s="236">
        <v>0</v>
      </c>
      <c r="J295" s="236">
        <v>0</v>
      </c>
      <c r="K295" s="236">
        <v>0</v>
      </c>
      <c r="L295" s="236">
        <v>0</v>
      </c>
      <c r="M295" s="236">
        <v>0</v>
      </c>
      <c r="N295" s="236">
        <v>0</v>
      </c>
      <c r="O295" s="236">
        <v>0</v>
      </c>
      <c r="P295" s="236">
        <v>0</v>
      </c>
      <c r="Q295" s="236">
        <v>0</v>
      </c>
      <c r="R295" s="236">
        <v>0</v>
      </c>
      <c r="S295" s="236">
        <v>0</v>
      </c>
      <c r="T295" s="236">
        <v>0</v>
      </c>
      <c r="U295" s="236">
        <v>0</v>
      </c>
      <c r="V295" s="236">
        <v>0</v>
      </c>
      <c r="W295" s="236">
        <v>0</v>
      </c>
      <c r="X295" s="236">
        <v>0</v>
      </c>
      <c r="Y295" s="236">
        <v>0</v>
      </c>
      <c r="Z295" s="236">
        <v>0</v>
      </c>
      <c r="AA295" s="236">
        <v>0</v>
      </c>
      <c r="AB295" s="236">
        <v>0</v>
      </c>
      <c r="AC295" s="236">
        <v>0</v>
      </c>
      <c r="AD295" s="236">
        <v>-20090588.149999999</v>
      </c>
      <c r="AE295" s="236">
        <v>-7999413.4100000001</v>
      </c>
      <c r="AF295" s="236">
        <v>-14118288.849999901</v>
      </c>
      <c r="AG295" s="236">
        <v>6433866.6399999904</v>
      </c>
      <c r="AH295" s="236">
        <v>-29149033.019999899</v>
      </c>
      <c r="AI295" s="236">
        <v>-6487651.6499999901</v>
      </c>
      <c r="AJ295" s="236">
        <v>808147.95999999298</v>
      </c>
      <c r="AK295" s="236">
        <v>-6303884.5199999902</v>
      </c>
      <c r="AL295" s="236">
        <v>-15488213</v>
      </c>
      <c r="AM295" s="236">
        <v>-6492330</v>
      </c>
      <c r="AN295" s="236">
        <v>-98887388</v>
      </c>
      <c r="AO295" s="236">
        <v>0</v>
      </c>
      <c r="AP295" s="236">
        <v>0</v>
      </c>
      <c r="AQ295" s="236">
        <v>0</v>
      </c>
      <c r="AR295" s="236">
        <v>0</v>
      </c>
      <c r="AS295" s="236">
        <v>0</v>
      </c>
      <c r="AT295" s="236">
        <v>0</v>
      </c>
      <c r="AU295" s="236">
        <v>0</v>
      </c>
      <c r="AV295" s="236">
        <v>0</v>
      </c>
      <c r="AW295" s="236">
        <v>0</v>
      </c>
      <c r="AX295" s="236">
        <v>0</v>
      </c>
      <c r="AY295" s="236">
        <v>0</v>
      </c>
      <c r="AZ295" s="236">
        <v>0</v>
      </c>
      <c r="BA295" s="236">
        <v>0</v>
      </c>
      <c r="BB295" s="236">
        <v>0</v>
      </c>
      <c r="BC295" s="236">
        <v>0</v>
      </c>
      <c r="BD295" s="236">
        <v>0</v>
      </c>
      <c r="BE295" s="236">
        <v>0</v>
      </c>
      <c r="BF295" s="236">
        <v>0</v>
      </c>
      <c r="BG295" s="236">
        <v>0</v>
      </c>
      <c r="BH295" s="236">
        <v>0</v>
      </c>
      <c r="BI295" s="236">
        <v>0</v>
      </c>
      <c r="BJ295" s="236">
        <v>0</v>
      </c>
      <c r="BK295" s="236">
        <v>0</v>
      </c>
      <c r="BL295" s="236">
        <v>0</v>
      </c>
      <c r="BM295" s="236">
        <v>0</v>
      </c>
      <c r="BN295" s="236">
        <v>0</v>
      </c>
      <c r="BO295" s="236">
        <v>0</v>
      </c>
      <c r="BP295" s="236">
        <v>0</v>
      </c>
      <c r="BQ295" s="236">
        <v>0</v>
      </c>
      <c r="BR295" s="236">
        <v>0</v>
      </c>
      <c r="BS295" s="236">
        <v>0</v>
      </c>
      <c r="BT295" s="236">
        <v>0</v>
      </c>
      <c r="BU295" s="236">
        <v>0</v>
      </c>
      <c r="BV295" s="236">
        <v>0</v>
      </c>
      <c r="BW295" s="236">
        <v>0</v>
      </c>
      <c r="BX295" s="236">
        <v>0</v>
      </c>
      <c r="BY295" s="236">
        <v>0</v>
      </c>
      <c r="BZ295" s="236">
        <v>0</v>
      </c>
      <c r="CA295" s="236">
        <v>0</v>
      </c>
      <c r="CB295" s="236">
        <v>0</v>
      </c>
      <c r="CC295" s="236">
        <v>0</v>
      </c>
      <c r="CD295" s="236">
        <v>0</v>
      </c>
      <c r="CE295" s="236">
        <v>0</v>
      </c>
      <c r="CF295" s="236">
        <v>0</v>
      </c>
      <c r="CG295" s="236">
        <v>0</v>
      </c>
      <c r="CH295" s="236">
        <v>0</v>
      </c>
      <c r="CI295" s="236">
        <v>0</v>
      </c>
      <c r="CJ295" s="236">
        <v>0</v>
      </c>
      <c r="CK295" s="236">
        <v>0</v>
      </c>
      <c r="CL295" s="236">
        <v>0</v>
      </c>
      <c r="CM295" s="236">
        <v>0</v>
      </c>
      <c r="CN295" s="236">
        <v>0</v>
      </c>
      <c r="CO295" s="236">
        <v>0</v>
      </c>
      <c r="CP295" s="236">
        <v>0</v>
      </c>
      <c r="CQ295" s="236">
        <v>0</v>
      </c>
      <c r="CR295" s="236">
        <v>0</v>
      </c>
      <c r="CS295" s="236">
        <v>0</v>
      </c>
      <c r="CT295" s="236">
        <v>0</v>
      </c>
      <c r="CU295" s="236">
        <v>0</v>
      </c>
      <c r="CV295" s="236">
        <v>0</v>
      </c>
      <c r="CW295" s="236">
        <v>0</v>
      </c>
      <c r="CX295" s="236">
        <v>0</v>
      </c>
      <c r="CY295" s="236">
        <v>0</v>
      </c>
      <c r="CZ295" s="236">
        <v>0</v>
      </c>
      <c r="DA295" s="236">
        <v>0</v>
      </c>
    </row>
    <row r="297" spans="1:105">
      <c r="A297" s="245" t="s">
        <v>1694</v>
      </c>
    </row>
    <row r="298" spans="1:105">
      <c r="A298" s="242" t="s">
        <v>1695</v>
      </c>
      <c r="B298" s="236">
        <v>0</v>
      </c>
      <c r="C298" s="236">
        <v>0</v>
      </c>
      <c r="D298" s="236">
        <v>0</v>
      </c>
      <c r="E298" s="236">
        <v>0</v>
      </c>
      <c r="F298" s="236">
        <v>0</v>
      </c>
      <c r="G298" s="236">
        <v>0</v>
      </c>
      <c r="H298" s="236">
        <v>0</v>
      </c>
      <c r="I298" s="236">
        <v>0</v>
      </c>
      <c r="J298" s="236">
        <v>0</v>
      </c>
      <c r="K298" s="236">
        <v>0</v>
      </c>
      <c r="L298" s="236">
        <v>0</v>
      </c>
      <c r="M298" s="236">
        <v>0</v>
      </c>
      <c r="N298" s="236">
        <v>0</v>
      </c>
      <c r="O298" s="236">
        <v>0</v>
      </c>
      <c r="P298" s="236">
        <v>0</v>
      </c>
      <c r="Q298" s="236">
        <v>0</v>
      </c>
      <c r="R298" s="236">
        <v>0</v>
      </c>
      <c r="S298" s="236">
        <v>0</v>
      </c>
      <c r="T298" s="236">
        <v>0</v>
      </c>
      <c r="U298" s="236">
        <v>0</v>
      </c>
      <c r="V298" s="236">
        <v>0</v>
      </c>
      <c r="W298" s="236">
        <v>0</v>
      </c>
      <c r="X298" s="236">
        <v>0</v>
      </c>
      <c r="Y298" s="236">
        <v>0</v>
      </c>
      <c r="Z298" s="236">
        <v>0</v>
      </c>
      <c r="AA298" s="236">
        <v>0</v>
      </c>
      <c r="AB298" s="236">
        <v>0</v>
      </c>
      <c r="AC298" s="236">
        <v>0</v>
      </c>
      <c r="AD298" s="236">
        <v>24326.84</v>
      </c>
      <c r="AE298" s="236">
        <v>24484.75</v>
      </c>
      <c r="AF298" s="236">
        <v>24642.66</v>
      </c>
      <c r="AG298" s="236">
        <v>122378.63</v>
      </c>
      <c r="AH298" s="236">
        <v>221016.94</v>
      </c>
      <c r="AI298" s="236">
        <v>246501.78</v>
      </c>
      <c r="AJ298" s="236">
        <v>247817.69</v>
      </c>
      <c r="AK298" s="236">
        <v>249134</v>
      </c>
      <c r="AL298" s="236">
        <v>250450</v>
      </c>
      <c r="AM298" s="236">
        <v>251765</v>
      </c>
      <c r="AN298" s="236">
        <v>251765</v>
      </c>
      <c r="AO298" s="236">
        <v>253081</v>
      </c>
      <c r="AP298" s="236">
        <v>254397</v>
      </c>
      <c r="AQ298" s="236">
        <v>255713</v>
      </c>
      <c r="AR298" s="236">
        <v>257029</v>
      </c>
      <c r="AS298" s="236">
        <v>258345</v>
      </c>
      <c r="AT298" s="236">
        <v>259661</v>
      </c>
      <c r="AU298" s="236">
        <v>260977</v>
      </c>
      <c r="AV298" s="236">
        <v>262293</v>
      </c>
      <c r="AW298" s="236">
        <v>263609</v>
      </c>
      <c r="AX298" s="236">
        <v>264925</v>
      </c>
      <c r="AY298" s="236">
        <v>266240</v>
      </c>
      <c r="AZ298" s="236">
        <v>267556</v>
      </c>
      <c r="BA298" s="236">
        <v>267556</v>
      </c>
      <c r="BB298" s="236">
        <v>268872</v>
      </c>
      <c r="BC298" s="236">
        <v>270188</v>
      </c>
      <c r="BD298" s="236">
        <v>271504</v>
      </c>
      <c r="BE298" s="236">
        <v>272820</v>
      </c>
      <c r="BF298" s="236">
        <v>274136</v>
      </c>
      <c r="BG298" s="236">
        <v>275452</v>
      </c>
      <c r="BH298" s="236">
        <v>276768</v>
      </c>
      <c r="BI298" s="236">
        <v>278084</v>
      </c>
      <c r="BJ298" s="236">
        <v>279400</v>
      </c>
      <c r="BK298" s="236">
        <v>280715</v>
      </c>
      <c r="BL298" s="236">
        <v>282031</v>
      </c>
      <c r="BM298" s="236">
        <v>283347</v>
      </c>
      <c r="BN298" s="236">
        <v>283347</v>
      </c>
      <c r="BO298" s="236">
        <v>284663</v>
      </c>
      <c r="BP298" s="236">
        <v>285979</v>
      </c>
      <c r="BQ298" s="236">
        <v>287295</v>
      </c>
      <c r="BR298" s="236">
        <v>288611</v>
      </c>
      <c r="BS298" s="236">
        <v>289927</v>
      </c>
      <c r="BT298" s="236">
        <v>291243</v>
      </c>
      <c r="BU298" s="236">
        <v>292559</v>
      </c>
      <c r="BV298" s="236">
        <v>293875</v>
      </c>
      <c r="BW298" s="236">
        <v>295190</v>
      </c>
      <c r="BX298" s="236">
        <v>296506</v>
      </c>
      <c r="BY298" s="236">
        <v>297822</v>
      </c>
      <c r="BZ298" s="236">
        <v>299138</v>
      </c>
      <c r="CA298" s="236">
        <v>299138</v>
      </c>
      <c r="CB298" s="236">
        <v>300454</v>
      </c>
      <c r="CC298" s="236">
        <v>301770</v>
      </c>
      <c r="CD298" s="236">
        <v>303086</v>
      </c>
      <c r="CE298" s="236">
        <v>304402</v>
      </c>
      <c r="CF298" s="236">
        <v>305718</v>
      </c>
      <c r="CG298" s="236">
        <v>307034</v>
      </c>
      <c r="CH298" s="236">
        <v>308350</v>
      </c>
      <c r="CI298" s="236">
        <v>309665</v>
      </c>
      <c r="CJ298" s="236">
        <v>310981</v>
      </c>
      <c r="CK298" s="236">
        <v>312297</v>
      </c>
      <c r="CL298" s="236">
        <v>313613</v>
      </c>
      <c r="CM298" s="236">
        <v>314929</v>
      </c>
      <c r="CN298" s="236">
        <v>314929</v>
      </c>
      <c r="CO298" s="236">
        <v>316245</v>
      </c>
      <c r="CP298" s="236">
        <v>317561</v>
      </c>
      <c r="CQ298" s="236">
        <v>318877</v>
      </c>
      <c r="CR298" s="236">
        <v>320193</v>
      </c>
      <c r="CS298" s="236">
        <v>321509</v>
      </c>
      <c r="CT298" s="236">
        <v>322825</v>
      </c>
      <c r="CU298" s="236">
        <v>324140</v>
      </c>
      <c r="CV298" s="236">
        <v>325456</v>
      </c>
      <c r="CW298" s="236">
        <v>326772</v>
      </c>
      <c r="CX298" s="236">
        <v>328088</v>
      </c>
      <c r="CY298" s="236">
        <v>329404</v>
      </c>
      <c r="CZ298" s="236">
        <v>330720</v>
      </c>
      <c r="DA298" s="236">
        <v>330720</v>
      </c>
    </row>
    <row r="299" spans="1:105">
      <c r="A299" s="242" t="s">
        <v>1696</v>
      </c>
      <c r="B299" s="236">
        <v>0</v>
      </c>
      <c r="C299" s="236">
        <v>0</v>
      </c>
      <c r="D299" s="236">
        <v>0</v>
      </c>
      <c r="E299" s="236">
        <v>0</v>
      </c>
      <c r="F299" s="236">
        <v>0</v>
      </c>
      <c r="G299" s="236">
        <v>0</v>
      </c>
      <c r="H299" s="236">
        <v>0</v>
      </c>
      <c r="I299" s="236">
        <v>0</v>
      </c>
      <c r="J299" s="236">
        <v>0</v>
      </c>
      <c r="K299" s="236">
        <v>0</v>
      </c>
      <c r="L299" s="236">
        <v>0</v>
      </c>
      <c r="M299" s="236">
        <v>0</v>
      </c>
      <c r="N299" s="236">
        <v>0</v>
      </c>
      <c r="O299" s="236">
        <v>0</v>
      </c>
      <c r="P299" s="236">
        <v>0</v>
      </c>
      <c r="Q299" s="236">
        <v>0</v>
      </c>
      <c r="R299" s="236">
        <v>0</v>
      </c>
      <c r="S299" s="236">
        <v>0</v>
      </c>
      <c r="T299" s="236">
        <v>0</v>
      </c>
      <c r="U299" s="236">
        <v>0</v>
      </c>
      <c r="V299" s="236">
        <v>0</v>
      </c>
      <c r="W299" s="236">
        <v>0</v>
      </c>
      <c r="X299" s="236">
        <v>0</v>
      </c>
      <c r="Y299" s="236">
        <v>0</v>
      </c>
      <c r="Z299" s="236">
        <v>0</v>
      </c>
      <c r="AA299" s="236">
        <v>0</v>
      </c>
      <c r="AB299" s="236">
        <v>0</v>
      </c>
      <c r="AC299" s="236">
        <v>0</v>
      </c>
      <c r="AD299" s="236">
        <v>-24326.84</v>
      </c>
      <c r="AE299" s="236">
        <v>-157.909999999999</v>
      </c>
      <c r="AF299" s="236">
        <v>-157.909999999999</v>
      </c>
      <c r="AG299" s="236">
        <v>-97735.97</v>
      </c>
      <c r="AH299" s="236">
        <v>-98638.31</v>
      </c>
      <c r="AI299" s="236">
        <v>-25484.839999999898</v>
      </c>
      <c r="AJ299" s="236">
        <v>-1315.91</v>
      </c>
      <c r="AK299" s="236">
        <v>-1316.3099999999899</v>
      </c>
      <c r="AL299" s="236">
        <v>-1316</v>
      </c>
      <c r="AM299" s="236">
        <v>-1315</v>
      </c>
      <c r="AN299" s="236">
        <v>-1315</v>
      </c>
      <c r="AO299" s="236">
        <v>-1316</v>
      </c>
      <c r="AP299" s="236">
        <v>-1316</v>
      </c>
      <c r="AQ299" s="236">
        <v>-1316</v>
      </c>
      <c r="AR299" s="236">
        <v>-1316</v>
      </c>
      <c r="AS299" s="236">
        <v>-1316</v>
      </c>
      <c r="AT299" s="236">
        <v>-1316</v>
      </c>
      <c r="AU299" s="236">
        <v>-1316</v>
      </c>
      <c r="AV299" s="236">
        <v>-1316</v>
      </c>
      <c r="AW299" s="236">
        <v>-1316</v>
      </c>
      <c r="AX299" s="236">
        <v>-1316</v>
      </c>
      <c r="AY299" s="236">
        <v>-1315</v>
      </c>
      <c r="AZ299" s="236">
        <v>-1316</v>
      </c>
      <c r="BA299" s="236">
        <v>-1316</v>
      </c>
      <c r="BB299" s="236">
        <v>-1316</v>
      </c>
      <c r="BC299" s="236">
        <v>-1316</v>
      </c>
      <c r="BD299" s="236">
        <v>-1316</v>
      </c>
      <c r="BE299" s="236">
        <v>-1316</v>
      </c>
      <c r="BF299" s="236">
        <v>-1316</v>
      </c>
      <c r="BG299" s="236">
        <v>-1316</v>
      </c>
      <c r="BH299" s="236">
        <v>-1316</v>
      </c>
      <c r="BI299" s="236">
        <v>-1316</v>
      </c>
      <c r="BJ299" s="236">
        <v>-1316</v>
      </c>
      <c r="BK299" s="236">
        <v>-1315</v>
      </c>
      <c r="BL299" s="236">
        <v>-1316</v>
      </c>
      <c r="BM299" s="236">
        <v>-1316</v>
      </c>
      <c r="BN299" s="236">
        <v>-1316</v>
      </c>
      <c r="BO299" s="236">
        <v>-1316</v>
      </c>
      <c r="BP299" s="236">
        <v>-1316</v>
      </c>
      <c r="BQ299" s="236">
        <v>-1316</v>
      </c>
      <c r="BR299" s="236">
        <v>-1316</v>
      </c>
      <c r="BS299" s="236">
        <v>-1316</v>
      </c>
      <c r="BT299" s="236">
        <v>-1316</v>
      </c>
      <c r="BU299" s="236">
        <v>-1316</v>
      </c>
      <c r="BV299" s="236">
        <v>-1316</v>
      </c>
      <c r="BW299" s="236">
        <v>-1315</v>
      </c>
      <c r="BX299" s="236">
        <v>-1316</v>
      </c>
      <c r="BY299" s="236">
        <v>-1316</v>
      </c>
      <c r="BZ299" s="236">
        <v>-1316</v>
      </c>
      <c r="CA299" s="236">
        <v>-1316</v>
      </c>
      <c r="CB299" s="236">
        <v>-1316</v>
      </c>
      <c r="CC299" s="236">
        <v>-1316</v>
      </c>
      <c r="CD299" s="236">
        <v>-1316</v>
      </c>
      <c r="CE299" s="236">
        <v>-1316</v>
      </c>
      <c r="CF299" s="236">
        <v>-1316</v>
      </c>
      <c r="CG299" s="236">
        <v>-1316</v>
      </c>
      <c r="CH299" s="236">
        <v>-1316</v>
      </c>
      <c r="CI299" s="236">
        <v>-1315</v>
      </c>
      <c r="CJ299" s="236">
        <v>-1316</v>
      </c>
      <c r="CK299" s="236">
        <v>-1316</v>
      </c>
      <c r="CL299" s="236">
        <v>-1316</v>
      </c>
      <c r="CM299" s="236">
        <v>-1316</v>
      </c>
      <c r="CN299" s="236">
        <v>-1316</v>
      </c>
      <c r="CO299" s="236">
        <v>-1316</v>
      </c>
      <c r="CP299" s="236">
        <v>-1316</v>
      </c>
      <c r="CQ299" s="236">
        <v>-1316</v>
      </c>
      <c r="CR299" s="236">
        <v>-1316</v>
      </c>
      <c r="CS299" s="236">
        <v>-1316</v>
      </c>
      <c r="CT299" s="236">
        <v>-1316</v>
      </c>
      <c r="CU299" s="236">
        <v>-1315</v>
      </c>
      <c r="CV299" s="236">
        <v>-1316</v>
      </c>
      <c r="CW299" s="236">
        <v>-1316</v>
      </c>
      <c r="CX299" s="236">
        <v>-1316</v>
      </c>
      <c r="CY299" s="236">
        <v>-1316</v>
      </c>
      <c r="CZ299" s="236">
        <v>-1316</v>
      </c>
      <c r="DA299" s="236">
        <v>-1316</v>
      </c>
    </row>
    <row r="300" spans="1:105">
      <c r="A300" s="242" t="s">
        <v>1698</v>
      </c>
      <c r="B300" s="236">
        <v>0</v>
      </c>
      <c r="C300" s="236">
        <v>0</v>
      </c>
      <c r="D300" s="236">
        <v>0</v>
      </c>
      <c r="E300" s="236">
        <v>0</v>
      </c>
      <c r="F300" s="236">
        <v>0</v>
      </c>
      <c r="G300" s="236">
        <v>0</v>
      </c>
      <c r="H300" s="236">
        <v>0</v>
      </c>
      <c r="I300" s="236">
        <v>0</v>
      </c>
      <c r="J300" s="236">
        <v>0</v>
      </c>
      <c r="K300" s="236">
        <v>0</v>
      </c>
      <c r="L300" s="236">
        <v>0</v>
      </c>
      <c r="M300" s="236">
        <v>0</v>
      </c>
      <c r="N300" s="236">
        <v>0</v>
      </c>
      <c r="O300" s="236">
        <v>0</v>
      </c>
      <c r="P300" s="236">
        <v>0</v>
      </c>
      <c r="Q300" s="236">
        <v>0</v>
      </c>
      <c r="R300" s="236">
        <v>0</v>
      </c>
      <c r="S300" s="236">
        <v>0</v>
      </c>
      <c r="T300" s="236">
        <v>0</v>
      </c>
      <c r="U300" s="236">
        <v>0</v>
      </c>
      <c r="V300" s="236">
        <v>0</v>
      </c>
      <c r="W300" s="236">
        <v>0</v>
      </c>
      <c r="X300" s="236">
        <v>0</v>
      </c>
      <c r="Y300" s="236">
        <v>0</v>
      </c>
      <c r="Z300" s="236">
        <v>0</v>
      </c>
      <c r="AA300" s="236">
        <v>0</v>
      </c>
      <c r="AB300" s="236">
        <v>0</v>
      </c>
      <c r="AC300" s="236">
        <v>0</v>
      </c>
      <c r="AD300" s="236">
        <v>-24326.84</v>
      </c>
      <c r="AE300" s="236">
        <v>-157.909999999999</v>
      </c>
      <c r="AF300" s="236">
        <v>-157.909999999999</v>
      </c>
      <c r="AG300" s="236">
        <v>-97735.97</v>
      </c>
      <c r="AH300" s="236">
        <v>-98638.31</v>
      </c>
      <c r="AI300" s="236">
        <v>-25484.839999999898</v>
      </c>
      <c r="AJ300" s="236">
        <v>-1315.91</v>
      </c>
      <c r="AK300" s="236">
        <v>-1316.3099999999899</v>
      </c>
      <c r="AL300" s="236">
        <v>-1316</v>
      </c>
      <c r="AM300" s="236">
        <v>-1315</v>
      </c>
      <c r="AN300" s="236">
        <v>-251765</v>
      </c>
      <c r="AO300" s="236">
        <v>-1316</v>
      </c>
      <c r="AP300" s="236">
        <v>-1316</v>
      </c>
      <c r="AQ300" s="236">
        <v>-1316</v>
      </c>
      <c r="AR300" s="236">
        <v>-1316</v>
      </c>
      <c r="AS300" s="236">
        <v>-1316</v>
      </c>
      <c r="AT300" s="236">
        <v>-1316</v>
      </c>
      <c r="AU300" s="236">
        <v>-1316</v>
      </c>
      <c r="AV300" s="236">
        <v>-1316</v>
      </c>
      <c r="AW300" s="236">
        <v>-1316</v>
      </c>
      <c r="AX300" s="236">
        <v>-1316</v>
      </c>
      <c r="AY300" s="236">
        <v>-1315</v>
      </c>
      <c r="AZ300" s="236">
        <v>-1316</v>
      </c>
      <c r="BA300" s="236">
        <v>-15791</v>
      </c>
      <c r="BB300" s="236">
        <v>-1316</v>
      </c>
      <c r="BC300" s="236">
        <v>-1316</v>
      </c>
      <c r="BD300" s="236">
        <v>-1316</v>
      </c>
      <c r="BE300" s="236">
        <v>-1316</v>
      </c>
      <c r="BF300" s="236">
        <v>-1316</v>
      </c>
      <c r="BG300" s="236">
        <v>-1316</v>
      </c>
      <c r="BH300" s="236">
        <v>-1316</v>
      </c>
      <c r="BI300" s="236">
        <v>-1316</v>
      </c>
      <c r="BJ300" s="236">
        <v>-1316</v>
      </c>
      <c r="BK300" s="236">
        <v>-1315</v>
      </c>
      <c r="BL300" s="236">
        <v>-1316</v>
      </c>
      <c r="BM300" s="236">
        <v>-1316</v>
      </c>
      <c r="BN300" s="236">
        <v>-15791</v>
      </c>
      <c r="BO300" s="236">
        <v>-1316</v>
      </c>
      <c r="BP300" s="236">
        <v>-1316</v>
      </c>
      <c r="BQ300" s="236">
        <v>-1316</v>
      </c>
      <c r="BR300" s="236">
        <v>-1316</v>
      </c>
      <c r="BS300" s="236">
        <v>-1316</v>
      </c>
      <c r="BT300" s="236">
        <v>-1316</v>
      </c>
      <c r="BU300" s="236">
        <v>-1316</v>
      </c>
      <c r="BV300" s="236">
        <v>-1316</v>
      </c>
      <c r="BW300" s="236">
        <v>-1315</v>
      </c>
      <c r="BX300" s="236">
        <v>-1316</v>
      </c>
      <c r="BY300" s="236">
        <v>-1316</v>
      </c>
      <c r="BZ300" s="236">
        <v>-1316</v>
      </c>
      <c r="CA300" s="236">
        <v>-15791</v>
      </c>
      <c r="CB300" s="236">
        <v>-1316</v>
      </c>
      <c r="CC300" s="236">
        <v>-1316</v>
      </c>
      <c r="CD300" s="236">
        <v>-1316</v>
      </c>
      <c r="CE300" s="236">
        <v>-1316</v>
      </c>
      <c r="CF300" s="236">
        <v>-1316</v>
      </c>
      <c r="CG300" s="236">
        <v>-1316</v>
      </c>
      <c r="CH300" s="236">
        <v>-1316</v>
      </c>
      <c r="CI300" s="236">
        <v>-1315</v>
      </c>
      <c r="CJ300" s="236">
        <v>-1316</v>
      </c>
      <c r="CK300" s="236">
        <v>-1316</v>
      </c>
      <c r="CL300" s="236">
        <v>-1316</v>
      </c>
      <c r="CM300" s="236">
        <v>-1316</v>
      </c>
      <c r="CN300" s="236">
        <v>-15791</v>
      </c>
      <c r="CO300" s="236">
        <v>-1316</v>
      </c>
      <c r="CP300" s="236">
        <v>-1316</v>
      </c>
      <c r="CQ300" s="236">
        <v>-1316</v>
      </c>
      <c r="CR300" s="236">
        <v>-1316</v>
      </c>
      <c r="CS300" s="236">
        <v>-1316</v>
      </c>
      <c r="CT300" s="236">
        <v>-1316</v>
      </c>
      <c r="CU300" s="236">
        <v>-1315</v>
      </c>
      <c r="CV300" s="236">
        <v>-1316</v>
      </c>
      <c r="CW300" s="236">
        <v>-1316</v>
      </c>
      <c r="CX300" s="236">
        <v>-1316</v>
      </c>
      <c r="CY300" s="236">
        <v>-1316</v>
      </c>
      <c r="CZ300" s="236">
        <v>-1316</v>
      </c>
      <c r="DA300" s="236">
        <v>-15791</v>
      </c>
    </row>
    <row r="302" spans="1:105">
      <c r="A302" s="245" t="s">
        <v>1699</v>
      </c>
    </row>
    <row r="303" spans="1:105">
      <c r="A303" s="242" t="s">
        <v>1700</v>
      </c>
      <c r="B303" s="236">
        <v>0</v>
      </c>
      <c r="C303" s="236">
        <v>0</v>
      </c>
      <c r="D303" s="236">
        <v>0</v>
      </c>
      <c r="E303" s="236">
        <v>0</v>
      </c>
      <c r="F303" s="236">
        <v>0</v>
      </c>
      <c r="G303" s="236">
        <v>0</v>
      </c>
      <c r="H303" s="236">
        <v>0</v>
      </c>
      <c r="I303" s="236">
        <v>0</v>
      </c>
      <c r="J303" s="236">
        <v>0</v>
      </c>
      <c r="K303" s="236">
        <v>0</v>
      </c>
      <c r="L303" s="236">
        <v>0</v>
      </c>
      <c r="M303" s="236">
        <v>0</v>
      </c>
      <c r="N303" s="236">
        <v>0</v>
      </c>
      <c r="O303" s="236">
        <v>0</v>
      </c>
      <c r="P303" s="236">
        <v>0</v>
      </c>
      <c r="Q303" s="236">
        <v>0</v>
      </c>
      <c r="R303" s="236">
        <v>0</v>
      </c>
      <c r="S303" s="236">
        <v>0</v>
      </c>
      <c r="T303" s="236">
        <v>0</v>
      </c>
      <c r="U303" s="236">
        <v>0</v>
      </c>
      <c r="V303" s="236">
        <v>0</v>
      </c>
      <c r="W303" s="236">
        <v>0</v>
      </c>
      <c r="X303" s="236">
        <v>0</v>
      </c>
      <c r="Y303" s="236">
        <v>0</v>
      </c>
      <c r="Z303" s="236">
        <v>0</v>
      </c>
      <c r="AA303" s="236">
        <v>0</v>
      </c>
      <c r="AB303" s="236">
        <v>0</v>
      </c>
      <c r="AC303" s="236">
        <v>0</v>
      </c>
      <c r="AD303" s="236">
        <v>24168.93</v>
      </c>
      <c r="AE303" s="236">
        <v>24168.93</v>
      </c>
      <c r="AF303" s="236">
        <v>24168.93</v>
      </c>
      <c r="AG303" s="236">
        <v>120844.65</v>
      </c>
      <c r="AH303" s="236">
        <v>217520.37</v>
      </c>
      <c r="AI303" s="236">
        <v>241689.3</v>
      </c>
      <c r="AJ303" s="236">
        <v>241689.3</v>
      </c>
      <c r="AK303" s="236">
        <v>241689</v>
      </c>
      <c r="AL303" s="236">
        <v>241689</v>
      </c>
      <c r="AM303" s="236">
        <v>241689</v>
      </c>
      <c r="AN303" s="236">
        <v>241689</v>
      </c>
      <c r="AO303" s="236">
        <v>241689</v>
      </c>
      <c r="AP303" s="236">
        <v>241689</v>
      </c>
      <c r="AQ303" s="236">
        <v>241689</v>
      </c>
      <c r="AR303" s="236">
        <v>241689</v>
      </c>
      <c r="AS303" s="236">
        <v>241689</v>
      </c>
      <c r="AT303" s="236">
        <v>241689</v>
      </c>
      <c r="AU303" s="236">
        <v>241689</v>
      </c>
      <c r="AV303" s="236">
        <v>241689</v>
      </c>
      <c r="AW303" s="236">
        <v>241689</v>
      </c>
      <c r="AX303" s="236">
        <v>241689</v>
      </c>
      <c r="AY303" s="236">
        <v>241689</v>
      </c>
      <c r="AZ303" s="236">
        <v>241689</v>
      </c>
      <c r="BA303" s="236">
        <v>241689</v>
      </c>
      <c r="BB303" s="236">
        <v>241689</v>
      </c>
      <c r="BC303" s="236">
        <v>241689</v>
      </c>
      <c r="BD303" s="236">
        <v>241689</v>
      </c>
      <c r="BE303" s="236">
        <v>241689</v>
      </c>
      <c r="BF303" s="236">
        <v>241689</v>
      </c>
      <c r="BG303" s="236">
        <v>241689</v>
      </c>
      <c r="BH303" s="236">
        <v>241689</v>
      </c>
      <c r="BI303" s="236">
        <v>241689</v>
      </c>
      <c r="BJ303" s="236">
        <v>241689</v>
      </c>
      <c r="BK303" s="236">
        <v>241689</v>
      </c>
      <c r="BL303" s="236">
        <v>241689</v>
      </c>
      <c r="BM303" s="236">
        <v>241689</v>
      </c>
      <c r="BN303" s="236">
        <v>241689</v>
      </c>
      <c r="BO303" s="236">
        <v>241689</v>
      </c>
      <c r="BP303" s="236">
        <v>241689</v>
      </c>
      <c r="BQ303" s="236">
        <v>241689</v>
      </c>
      <c r="BR303" s="236">
        <v>241689</v>
      </c>
      <c r="BS303" s="236">
        <v>241689</v>
      </c>
      <c r="BT303" s="236">
        <v>241689</v>
      </c>
      <c r="BU303" s="236">
        <v>241689</v>
      </c>
      <c r="BV303" s="236">
        <v>241689</v>
      </c>
      <c r="BW303" s="236">
        <v>241689</v>
      </c>
      <c r="BX303" s="236">
        <v>241689</v>
      </c>
      <c r="BY303" s="236">
        <v>241689</v>
      </c>
      <c r="BZ303" s="236">
        <v>241689</v>
      </c>
      <c r="CA303" s="236">
        <v>241689</v>
      </c>
      <c r="CB303" s="236">
        <v>241689</v>
      </c>
      <c r="CC303" s="236">
        <v>241689</v>
      </c>
      <c r="CD303" s="236">
        <v>241689</v>
      </c>
      <c r="CE303" s="236">
        <v>241689</v>
      </c>
      <c r="CF303" s="236">
        <v>241689</v>
      </c>
      <c r="CG303" s="236">
        <v>241689</v>
      </c>
      <c r="CH303" s="236">
        <v>241689</v>
      </c>
      <c r="CI303" s="236">
        <v>241689</v>
      </c>
      <c r="CJ303" s="236">
        <v>241689</v>
      </c>
      <c r="CK303" s="236">
        <v>241689</v>
      </c>
      <c r="CL303" s="236">
        <v>241689</v>
      </c>
      <c r="CM303" s="236">
        <v>241689</v>
      </c>
      <c r="CN303" s="236">
        <v>241689</v>
      </c>
      <c r="CO303" s="236">
        <v>241689</v>
      </c>
      <c r="CP303" s="236">
        <v>241689</v>
      </c>
      <c r="CQ303" s="236">
        <v>241689</v>
      </c>
      <c r="CR303" s="236">
        <v>241689</v>
      </c>
      <c r="CS303" s="236">
        <v>241689</v>
      </c>
      <c r="CT303" s="236">
        <v>241689</v>
      </c>
      <c r="CU303" s="236">
        <v>241689</v>
      </c>
      <c r="CV303" s="236">
        <v>241689</v>
      </c>
      <c r="CW303" s="236">
        <v>241689</v>
      </c>
      <c r="CX303" s="236">
        <v>241689</v>
      </c>
      <c r="CY303" s="236">
        <v>241689</v>
      </c>
      <c r="CZ303" s="236">
        <v>241689</v>
      </c>
      <c r="DA303" s="236">
        <v>241689</v>
      </c>
    </row>
    <row r="304" spans="1:105">
      <c r="A304" s="242" t="s">
        <v>1701</v>
      </c>
      <c r="B304" s="236">
        <v>0</v>
      </c>
      <c r="C304" s="236">
        <v>0</v>
      </c>
      <c r="D304" s="236">
        <v>0</v>
      </c>
      <c r="E304" s="236">
        <v>0</v>
      </c>
      <c r="F304" s="236">
        <v>0</v>
      </c>
      <c r="G304" s="236">
        <v>0</v>
      </c>
      <c r="H304" s="236">
        <v>0</v>
      </c>
      <c r="I304" s="236">
        <v>0</v>
      </c>
      <c r="J304" s="236">
        <v>0</v>
      </c>
      <c r="K304" s="236">
        <v>0</v>
      </c>
      <c r="L304" s="236">
        <v>0</v>
      </c>
      <c r="M304" s="236">
        <v>0</v>
      </c>
      <c r="N304" s="236">
        <v>0</v>
      </c>
      <c r="O304" s="236">
        <v>0</v>
      </c>
      <c r="P304" s="236">
        <v>0</v>
      </c>
      <c r="Q304" s="236">
        <v>0</v>
      </c>
      <c r="R304" s="236">
        <v>0</v>
      </c>
      <c r="S304" s="236">
        <v>0</v>
      </c>
      <c r="T304" s="236">
        <v>0</v>
      </c>
      <c r="U304" s="236">
        <v>0</v>
      </c>
      <c r="V304" s="236">
        <v>0</v>
      </c>
      <c r="W304" s="236">
        <v>0</v>
      </c>
      <c r="X304" s="236">
        <v>0</v>
      </c>
      <c r="Y304" s="236">
        <v>0</v>
      </c>
      <c r="Z304" s="236">
        <v>0</v>
      </c>
      <c r="AA304" s="236">
        <v>0</v>
      </c>
      <c r="AB304" s="236">
        <v>0</v>
      </c>
      <c r="AC304" s="236">
        <v>0</v>
      </c>
      <c r="AD304" s="236">
        <v>-24168.93</v>
      </c>
      <c r="AE304" s="236">
        <v>0</v>
      </c>
      <c r="AF304" s="236">
        <v>0</v>
      </c>
      <c r="AG304" s="236">
        <v>-96675.72</v>
      </c>
      <c r="AH304" s="236">
        <v>-96675.72</v>
      </c>
      <c r="AI304" s="236">
        <v>-24168.929999999898</v>
      </c>
      <c r="AJ304" s="236">
        <v>0</v>
      </c>
      <c r="AK304" s="236">
        <v>0.29999999998835802</v>
      </c>
      <c r="AL304" s="236">
        <v>0</v>
      </c>
      <c r="AM304" s="236">
        <v>0</v>
      </c>
      <c r="AN304" s="236">
        <v>0</v>
      </c>
      <c r="AO304" s="236">
        <v>0</v>
      </c>
      <c r="AP304" s="236">
        <v>0</v>
      </c>
      <c r="AQ304" s="236">
        <v>0</v>
      </c>
      <c r="AR304" s="236">
        <v>0</v>
      </c>
      <c r="AS304" s="236">
        <v>0</v>
      </c>
      <c r="AT304" s="236">
        <v>0</v>
      </c>
      <c r="AU304" s="236">
        <v>0</v>
      </c>
      <c r="AV304" s="236">
        <v>0</v>
      </c>
      <c r="AW304" s="236">
        <v>0</v>
      </c>
      <c r="AX304" s="236">
        <v>0</v>
      </c>
      <c r="AY304" s="236">
        <v>0</v>
      </c>
      <c r="AZ304" s="236">
        <v>0</v>
      </c>
      <c r="BA304" s="236">
        <v>0</v>
      </c>
      <c r="BB304" s="236">
        <v>0</v>
      </c>
      <c r="BC304" s="236">
        <v>0</v>
      </c>
      <c r="BD304" s="236">
        <v>0</v>
      </c>
      <c r="BE304" s="236">
        <v>0</v>
      </c>
      <c r="BF304" s="236">
        <v>0</v>
      </c>
      <c r="BG304" s="236">
        <v>0</v>
      </c>
      <c r="BH304" s="236">
        <v>0</v>
      </c>
      <c r="BI304" s="236">
        <v>0</v>
      </c>
      <c r="BJ304" s="236">
        <v>0</v>
      </c>
      <c r="BK304" s="236">
        <v>0</v>
      </c>
      <c r="BL304" s="236">
        <v>0</v>
      </c>
      <c r="BM304" s="236">
        <v>0</v>
      </c>
      <c r="BN304" s="236">
        <v>0</v>
      </c>
      <c r="BO304" s="236">
        <v>0</v>
      </c>
      <c r="BP304" s="236">
        <v>0</v>
      </c>
      <c r="BQ304" s="236">
        <v>0</v>
      </c>
      <c r="BR304" s="236">
        <v>0</v>
      </c>
      <c r="BS304" s="236">
        <v>0</v>
      </c>
      <c r="BT304" s="236">
        <v>0</v>
      </c>
      <c r="BU304" s="236">
        <v>0</v>
      </c>
      <c r="BV304" s="236">
        <v>0</v>
      </c>
      <c r="BW304" s="236">
        <v>0</v>
      </c>
      <c r="BX304" s="236">
        <v>0</v>
      </c>
      <c r="BY304" s="236">
        <v>0</v>
      </c>
      <c r="BZ304" s="236">
        <v>0</v>
      </c>
      <c r="CA304" s="236">
        <v>0</v>
      </c>
      <c r="CB304" s="236">
        <v>0</v>
      </c>
      <c r="CC304" s="236">
        <v>0</v>
      </c>
      <c r="CD304" s="236">
        <v>0</v>
      </c>
      <c r="CE304" s="236">
        <v>0</v>
      </c>
      <c r="CF304" s="236">
        <v>0</v>
      </c>
      <c r="CG304" s="236">
        <v>0</v>
      </c>
      <c r="CH304" s="236">
        <v>0</v>
      </c>
      <c r="CI304" s="236">
        <v>0</v>
      </c>
      <c r="CJ304" s="236">
        <v>0</v>
      </c>
      <c r="CK304" s="236">
        <v>0</v>
      </c>
      <c r="CL304" s="236">
        <v>0</v>
      </c>
      <c r="CM304" s="236">
        <v>0</v>
      </c>
      <c r="CN304" s="236">
        <v>0</v>
      </c>
      <c r="CO304" s="236">
        <v>0</v>
      </c>
      <c r="CP304" s="236">
        <v>0</v>
      </c>
      <c r="CQ304" s="236">
        <v>0</v>
      </c>
      <c r="CR304" s="236">
        <v>0</v>
      </c>
      <c r="CS304" s="236">
        <v>0</v>
      </c>
      <c r="CT304" s="236">
        <v>0</v>
      </c>
      <c r="CU304" s="236">
        <v>0</v>
      </c>
      <c r="CV304" s="236">
        <v>0</v>
      </c>
      <c r="CW304" s="236">
        <v>0</v>
      </c>
      <c r="CX304" s="236">
        <v>0</v>
      </c>
      <c r="CY304" s="236">
        <v>0</v>
      </c>
      <c r="CZ304" s="236">
        <v>0</v>
      </c>
      <c r="DA304" s="236">
        <v>0</v>
      </c>
    </row>
    <row r="305" spans="1:105">
      <c r="A305" s="242" t="s">
        <v>1703</v>
      </c>
      <c r="B305" s="236">
        <v>0</v>
      </c>
      <c r="C305" s="236">
        <v>0</v>
      </c>
      <c r="D305" s="236">
        <v>0</v>
      </c>
      <c r="E305" s="236">
        <v>0</v>
      </c>
      <c r="F305" s="236">
        <v>0</v>
      </c>
      <c r="G305" s="236">
        <v>0</v>
      </c>
      <c r="H305" s="236">
        <v>0</v>
      </c>
      <c r="I305" s="236">
        <v>0</v>
      </c>
      <c r="J305" s="236">
        <v>0</v>
      </c>
      <c r="K305" s="236">
        <v>0</v>
      </c>
      <c r="L305" s="236">
        <v>0</v>
      </c>
      <c r="M305" s="236">
        <v>0</v>
      </c>
      <c r="N305" s="236">
        <v>0</v>
      </c>
      <c r="O305" s="236">
        <v>0</v>
      </c>
      <c r="P305" s="236">
        <v>0</v>
      </c>
      <c r="Q305" s="236">
        <v>0</v>
      </c>
      <c r="R305" s="236">
        <v>0</v>
      </c>
      <c r="S305" s="236">
        <v>0</v>
      </c>
      <c r="T305" s="236">
        <v>0</v>
      </c>
      <c r="U305" s="236">
        <v>0</v>
      </c>
      <c r="V305" s="236">
        <v>0</v>
      </c>
      <c r="W305" s="236">
        <v>0</v>
      </c>
      <c r="X305" s="236">
        <v>0</v>
      </c>
      <c r="Y305" s="236">
        <v>0</v>
      </c>
      <c r="Z305" s="236">
        <v>0</v>
      </c>
      <c r="AA305" s="236">
        <v>0</v>
      </c>
      <c r="AB305" s="236">
        <v>0</v>
      </c>
      <c r="AC305" s="236">
        <v>0</v>
      </c>
      <c r="AD305" s="236">
        <v>-96.68</v>
      </c>
      <c r="AE305" s="236">
        <v>-193.36</v>
      </c>
      <c r="AF305" s="236">
        <v>-290.04000000000002</v>
      </c>
      <c r="AG305" s="236">
        <v>-939.15</v>
      </c>
      <c r="AH305" s="236">
        <v>-2140.69</v>
      </c>
      <c r="AI305" s="236">
        <v>-2946.32</v>
      </c>
      <c r="AJ305" s="236">
        <v>-3751.95</v>
      </c>
      <c r="AK305" s="236">
        <v>-4558</v>
      </c>
      <c r="AL305" s="236">
        <v>-5363</v>
      </c>
      <c r="AM305" s="236">
        <v>-6169</v>
      </c>
      <c r="AN305" s="236">
        <v>-6169</v>
      </c>
      <c r="AO305" s="236">
        <v>-6974</v>
      </c>
      <c r="AP305" s="236">
        <v>-7780</v>
      </c>
      <c r="AQ305" s="236">
        <v>-8586</v>
      </c>
      <c r="AR305" s="236">
        <v>-9391</v>
      </c>
      <c r="AS305" s="236">
        <v>-10197</v>
      </c>
      <c r="AT305" s="236">
        <v>-11003</v>
      </c>
      <c r="AU305" s="236">
        <v>-11808</v>
      </c>
      <c r="AV305" s="236">
        <v>-12614</v>
      </c>
      <c r="AW305" s="236">
        <v>-13420</v>
      </c>
      <c r="AX305" s="236">
        <v>-14225</v>
      </c>
      <c r="AY305" s="236">
        <v>-15031</v>
      </c>
      <c r="AZ305" s="236">
        <v>-15836</v>
      </c>
      <c r="BA305" s="236">
        <v>-15836</v>
      </c>
      <c r="BB305" s="236">
        <v>-16642</v>
      </c>
      <c r="BC305" s="236">
        <v>-17448</v>
      </c>
      <c r="BD305" s="236">
        <v>-18253</v>
      </c>
      <c r="BE305" s="236">
        <v>-19059</v>
      </c>
      <c r="BF305" s="236">
        <v>-19865</v>
      </c>
      <c r="BG305" s="236">
        <v>-20670</v>
      </c>
      <c r="BH305" s="236">
        <v>-21476</v>
      </c>
      <c r="BI305" s="236">
        <v>-22281</v>
      </c>
      <c r="BJ305" s="236">
        <v>-23087</v>
      </c>
      <c r="BK305" s="236">
        <v>-23893</v>
      </c>
      <c r="BL305" s="236">
        <v>-24698</v>
      </c>
      <c r="BM305" s="236">
        <v>-25504</v>
      </c>
      <c r="BN305" s="236">
        <v>-25504</v>
      </c>
      <c r="BO305" s="236">
        <v>-26310</v>
      </c>
      <c r="BP305" s="236">
        <v>-27115</v>
      </c>
      <c r="BQ305" s="236">
        <v>-27921</v>
      </c>
      <c r="BR305" s="236">
        <v>-28726</v>
      </c>
      <c r="BS305" s="236">
        <v>-29532</v>
      </c>
      <c r="BT305" s="236">
        <v>-30338</v>
      </c>
      <c r="BU305" s="236">
        <v>-31143</v>
      </c>
      <c r="BV305" s="236">
        <v>-31949</v>
      </c>
      <c r="BW305" s="236">
        <v>-32755</v>
      </c>
      <c r="BX305" s="236">
        <v>-33560</v>
      </c>
      <c r="BY305" s="236">
        <v>-34366</v>
      </c>
      <c r="BZ305" s="236">
        <v>-35172</v>
      </c>
      <c r="CA305" s="236">
        <v>-35172</v>
      </c>
      <c r="CB305" s="236">
        <v>-35977</v>
      </c>
      <c r="CC305" s="236">
        <v>-36783</v>
      </c>
      <c r="CD305" s="236">
        <v>-37588</v>
      </c>
      <c r="CE305" s="236">
        <v>-38394</v>
      </c>
      <c r="CF305" s="236">
        <v>-39200</v>
      </c>
      <c r="CG305" s="236">
        <v>-40005</v>
      </c>
      <c r="CH305" s="236">
        <v>-40811</v>
      </c>
      <c r="CI305" s="236">
        <v>-41617</v>
      </c>
      <c r="CJ305" s="236">
        <v>-42422</v>
      </c>
      <c r="CK305" s="236">
        <v>-43228</v>
      </c>
      <c r="CL305" s="236">
        <v>-44033</v>
      </c>
      <c r="CM305" s="236">
        <v>-44839</v>
      </c>
      <c r="CN305" s="236">
        <v>-44839</v>
      </c>
      <c r="CO305" s="236">
        <v>-45645</v>
      </c>
      <c r="CP305" s="236">
        <v>-46450</v>
      </c>
      <c r="CQ305" s="236">
        <v>-47256</v>
      </c>
      <c r="CR305" s="236">
        <v>-48062</v>
      </c>
      <c r="CS305" s="236">
        <v>-48867</v>
      </c>
      <c r="CT305" s="236">
        <v>-49673</v>
      </c>
      <c r="CU305" s="236">
        <v>-50478</v>
      </c>
      <c r="CV305" s="236">
        <v>-51284</v>
      </c>
      <c r="CW305" s="236">
        <v>-52090</v>
      </c>
      <c r="CX305" s="236">
        <v>-52895</v>
      </c>
      <c r="CY305" s="236">
        <v>-53701</v>
      </c>
      <c r="CZ305" s="236">
        <v>-54507</v>
      </c>
      <c r="DA305" s="236">
        <v>-54507</v>
      </c>
    </row>
    <row r="306" spans="1:105">
      <c r="A306" s="242" t="s">
        <v>1704</v>
      </c>
      <c r="B306" s="236">
        <v>0</v>
      </c>
      <c r="C306" s="236">
        <v>0</v>
      </c>
      <c r="D306" s="236">
        <v>0</v>
      </c>
      <c r="E306" s="236">
        <v>0</v>
      </c>
      <c r="F306" s="236">
        <v>0</v>
      </c>
      <c r="G306" s="236">
        <v>0</v>
      </c>
      <c r="H306" s="236">
        <v>0</v>
      </c>
      <c r="I306" s="236">
        <v>0</v>
      </c>
      <c r="J306" s="236">
        <v>0</v>
      </c>
      <c r="K306" s="236">
        <v>0</v>
      </c>
      <c r="L306" s="236">
        <v>0</v>
      </c>
      <c r="M306" s="236">
        <v>0</v>
      </c>
      <c r="N306" s="236">
        <v>0</v>
      </c>
      <c r="O306" s="236">
        <v>0</v>
      </c>
      <c r="P306" s="236">
        <v>0</v>
      </c>
      <c r="Q306" s="236">
        <v>0</v>
      </c>
      <c r="R306" s="236">
        <v>0</v>
      </c>
      <c r="S306" s="236">
        <v>0</v>
      </c>
      <c r="T306" s="236">
        <v>0</v>
      </c>
      <c r="U306" s="236">
        <v>0</v>
      </c>
      <c r="V306" s="236">
        <v>0</v>
      </c>
      <c r="W306" s="236">
        <v>0</v>
      </c>
      <c r="X306" s="236">
        <v>0</v>
      </c>
      <c r="Y306" s="236">
        <v>0</v>
      </c>
      <c r="Z306" s="236">
        <v>0</v>
      </c>
      <c r="AA306" s="236">
        <v>0</v>
      </c>
      <c r="AB306" s="236">
        <v>0</v>
      </c>
      <c r="AC306" s="236">
        <v>0</v>
      </c>
      <c r="AD306" s="236">
        <v>96.68</v>
      </c>
      <c r="AE306" s="236">
        <v>96.68</v>
      </c>
      <c r="AF306" s="236">
        <v>96.68</v>
      </c>
      <c r="AG306" s="236">
        <v>649.10999999999899</v>
      </c>
      <c r="AH306" s="236">
        <v>1201.54</v>
      </c>
      <c r="AI306" s="236">
        <v>805.63</v>
      </c>
      <c r="AJ306" s="236">
        <v>805.62999999999897</v>
      </c>
      <c r="AK306" s="236">
        <v>806.05</v>
      </c>
      <c r="AL306" s="236">
        <v>805</v>
      </c>
      <c r="AM306" s="236">
        <v>806</v>
      </c>
      <c r="AN306" s="236">
        <v>806</v>
      </c>
      <c r="AO306" s="236">
        <v>805</v>
      </c>
      <c r="AP306" s="236">
        <v>806</v>
      </c>
      <c r="AQ306" s="236">
        <v>806</v>
      </c>
      <c r="AR306" s="236">
        <v>805</v>
      </c>
      <c r="AS306" s="236">
        <v>806</v>
      </c>
      <c r="AT306" s="236">
        <v>806</v>
      </c>
      <c r="AU306" s="236">
        <v>805</v>
      </c>
      <c r="AV306" s="236">
        <v>806</v>
      </c>
      <c r="AW306" s="236">
        <v>806</v>
      </c>
      <c r="AX306" s="236">
        <v>805</v>
      </c>
      <c r="AY306" s="236">
        <v>806</v>
      </c>
      <c r="AZ306" s="236">
        <v>805</v>
      </c>
      <c r="BA306" s="236">
        <v>805</v>
      </c>
      <c r="BB306" s="236">
        <v>806</v>
      </c>
      <c r="BC306" s="236">
        <v>806</v>
      </c>
      <c r="BD306" s="236">
        <v>805</v>
      </c>
      <c r="BE306" s="236">
        <v>806</v>
      </c>
      <c r="BF306" s="236">
        <v>806</v>
      </c>
      <c r="BG306" s="236">
        <v>805</v>
      </c>
      <c r="BH306" s="236">
        <v>806</v>
      </c>
      <c r="BI306" s="236">
        <v>805</v>
      </c>
      <c r="BJ306" s="236">
        <v>806</v>
      </c>
      <c r="BK306" s="236">
        <v>806</v>
      </c>
      <c r="BL306" s="236">
        <v>805</v>
      </c>
      <c r="BM306" s="236">
        <v>806</v>
      </c>
      <c r="BN306" s="236">
        <v>806</v>
      </c>
      <c r="BO306" s="236">
        <v>806</v>
      </c>
      <c r="BP306" s="236">
        <v>805</v>
      </c>
      <c r="BQ306" s="236">
        <v>806</v>
      </c>
      <c r="BR306" s="236">
        <v>805</v>
      </c>
      <c r="BS306" s="236">
        <v>806</v>
      </c>
      <c r="BT306" s="236">
        <v>806</v>
      </c>
      <c r="BU306" s="236">
        <v>805</v>
      </c>
      <c r="BV306" s="236">
        <v>806</v>
      </c>
      <c r="BW306" s="236">
        <v>806</v>
      </c>
      <c r="BX306" s="236">
        <v>805</v>
      </c>
      <c r="BY306" s="236">
        <v>806</v>
      </c>
      <c r="BZ306" s="236">
        <v>806</v>
      </c>
      <c r="CA306" s="236">
        <v>806</v>
      </c>
      <c r="CB306" s="236">
        <v>805</v>
      </c>
      <c r="CC306" s="236">
        <v>806</v>
      </c>
      <c r="CD306" s="236">
        <v>805</v>
      </c>
      <c r="CE306" s="236">
        <v>806</v>
      </c>
      <c r="CF306" s="236">
        <v>806</v>
      </c>
      <c r="CG306" s="236">
        <v>805</v>
      </c>
      <c r="CH306" s="236">
        <v>806</v>
      </c>
      <c r="CI306" s="236">
        <v>806</v>
      </c>
      <c r="CJ306" s="236">
        <v>805</v>
      </c>
      <c r="CK306" s="236">
        <v>806</v>
      </c>
      <c r="CL306" s="236">
        <v>805</v>
      </c>
      <c r="CM306" s="236">
        <v>806</v>
      </c>
      <c r="CN306" s="236">
        <v>806</v>
      </c>
      <c r="CO306" s="236">
        <v>806</v>
      </c>
      <c r="CP306" s="236">
        <v>805</v>
      </c>
      <c r="CQ306" s="236">
        <v>806</v>
      </c>
      <c r="CR306" s="236">
        <v>806</v>
      </c>
      <c r="CS306" s="236">
        <v>805</v>
      </c>
      <c r="CT306" s="236">
        <v>806</v>
      </c>
      <c r="CU306" s="236">
        <v>805</v>
      </c>
      <c r="CV306" s="236">
        <v>806</v>
      </c>
      <c r="CW306" s="236">
        <v>806</v>
      </c>
      <c r="CX306" s="236">
        <v>805</v>
      </c>
      <c r="CY306" s="236">
        <v>806</v>
      </c>
      <c r="CZ306" s="236">
        <v>806</v>
      </c>
      <c r="DA306" s="236">
        <v>806</v>
      </c>
    </row>
    <row r="307" spans="1:105">
      <c r="A307" s="242" t="s">
        <v>1706</v>
      </c>
      <c r="B307" s="236">
        <v>0</v>
      </c>
      <c r="C307" s="236">
        <v>0</v>
      </c>
      <c r="D307" s="236">
        <v>0</v>
      </c>
      <c r="E307" s="236">
        <v>0</v>
      </c>
      <c r="F307" s="236">
        <v>0</v>
      </c>
      <c r="G307" s="236">
        <v>0</v>
      </c>
      <c r="H307" s="236">
        <v>0</v>
      </c>
      <c r="I307" s="236">
        <v>0</v>
      </c>
      <c r="J307" s="236">
        <v>0</v>
      </c>
      <c r="K307" s="236">
        <v>0</v>
      </c>
      <c r="L307" s="236">
        <v>0</v>
      </c>
      <c r="M307" s="236">
        <v>0</v>
      </c>
      <c r="N307" s="236">
        <v>0</v>
      </c>
      <c r="O307" s="236">
        <v>0</v>
      </c>
      <c r="P307" s="236">
        <v>0</v>
      </c>
      <c r="Q307" s="236">
        <v>0</v>
      </c>
      <c r="R307" s="236">
        <v>0</v>
      </c>
      <c r="S307" s="236">
        <v>0</v>
      </c>
      <c r="T307" s="236">
        <v>0</v>
      </c>
      <c r="U307" s="236">
        <v>0</v>
      </c>
      <c r="V307" s="236">
        <v>0</v>
      </c>
      <c r="W307" s="236">
        <v>0</v>
      </c>
      <c r="X307" s="236">
        <v>0</v>
      </c>
      <c r="Y307" s="236">
        <v>0</v>
      </c>
      <c r="Z307" s="236">
        <v>0</v>
      </c>
      <c r="AA307" s="236">
        <v>0</v>
      </c>
      <c r="AB307" s="236">
        <v>0</v>
      </c>
      <c r="AC307" s="236">
        <v>0</v>
      </c>
      <c r="AD307" s="236">
        <v>-24072.25</v>
      </c>
      <c r="AE307" s="236">
        <v>96.68</v>
      </c>
      <c r="AF307" s="236">
        <v>96.68</v>
      </c>
      <c r="AG307" s="236">
        <v>-96026.61</v>
      </c>
      <c r="AH307" s="236">
        <v>-95474.18</v>
      </c>
      <c r="AI307" s="236">
        <v>-23363.299999999901</v>
      </c>
      <c r="AJ307" s="236">
        <v>805.62999999999897</v>
      </c>
      <c r="AK307" s="236">
        <v>806.34999999998797</v>
      </c>
      <c r="AL307" s="236">
        <v>805</v>
      </c>
      <c r="AM307" s="236">
        <v>806</v>
      </c>
      <c r="AN307" s="236">
        <v>806</v>
      </c>
      <c r="AO307" s="236">
        <v>805</v>
      </c>
      <c r="AP307" s="236">
        <v>806</v>
      </c>
      <c r="AQ307" s="236">
        <v>806</v>
      </c>
      <c r="AR307" s="236">
        <v>805</v>
      </c>
      <c r="AS307" s="236">
        <v>806</v>
      </c>
      <c r="AT307" s="236">
        <v>806</v>
      </c>
      <c r="AU307" s="236">
        <v>805</v>
      </c>
      <c r="AV307" s="236">
        <v>806</v>
      </c>
      <c r="AW307" s="236">
        <v>806</v>
      </c>
      <c r="AX307" s="236">
        <v>805</v>
      </c>
      <c r="AY307" s="236">
        <v>806</v>
      </c>
      <c r="AZ307" s="236">
        <v>805</v>
      </c>
      <c r="BA307" s="236">
        <v>805</v>
      </c>
      <c r="BB307" s="236">
        <v>806</v>
      </c>
      <c r="BC307" s="236">
        <v>806</v>
      </c>
      <c r="BD307" s="236">
        <v>805</v>
      </c>
      <c r="BE307" s="236">
        <v>806</v>
      </c>
      <c r="BF307" s="236">
        <v>806</v>
      </c>
      <c r="BG307" s="236">
        <v>805</v>
      </c>
      <c r="BH307" s="236">
        <v>806</v>
      </c>
      <c r="BI307" s="236">
        <v>805</v>
      </c>
      <c r="BJ307" s="236">
        <v>806</v>
      </c>
      <c r="BK307" s="236">
        <v>806</v>
      </c>
      <c r="BL307" s="236">
        <v>805</v>
      </c>
      <c r="BM307" s="236">
        <v>806</v>
      </c>
      <c r="BN307" s="236">
        <v>806</v>
      </c>
      <c r="BO307" s="236">
        <v>806</v>
      </c>
      <c r="BP307" s="236">
        <v>805</v>
      </c>
      <c r="BQ307" s="236">
        <v>806</v>
      </c>
      <c r="BR307" s="236">
        <v>805</v>
      </c>
      <c r="BS307" s="236">
        <v>806</v>
      </c>
      <c r="BT307" s="236">
        <v>806</v>
      </c>
      <c r="BU307" s="236">
        <v>805</v>
      </c>
      <c r="BV307" s="236">
        <v>806</v>
      </c>
      <c r="BW307" s="236">
        <v>806</v>
      </c>
      <c r="BX307" s="236">
        <v>805</v>
      </c>
      <c r="BY307" s="236">
        <v>806</v>
      </c>
      <c r="BZ307" s="236">
        <v>806</v>
      </c>
      <c r="CA307" s="236">
        <v>806</v>
      </c>
      <c r="CB307" s="236">
        <v>805</v>
      </c>
      <c r="CC307" s="236">
        <v>806</v>
      </c>
      <c r="CD307" s="236">
        <v>805</v>
      </c>
      <c r="CE307" s="236">
        <v>806</v>
      </c>
      <c r="CF307" s="236">
        <v>806</v>
      </c>
      <c r="CG307" s="236">
        <v>805</v>
      </c>
      <c r="CH307" s="236">
        <v>806</v>
      </c>
      <c r="CI307" s="236">
        <v>806</v>
      </c>
      <c r="CJ307" s="236">
        <v>805</v>
      </c>
      <c r="CK307" s="236">
        <v>806</v>
      </c>
      <c r="CL307" s="236">
        <v>805</v>
      </c>
      <c r="CM307" s="236">
        <v>806</v>
      </c>
      <c r="CN307" s="236">
        <v>806</v>
      </c>
      <c r="CO307" s="236">
        <v>806</v>
      </c>
      <c r="CP307" s="236">
        <v>805</v>
      </c>
      <c r="CQ307" s="236">
        <v>806</v>
      </c>
      <c r="CR307" s="236">
        <v>806</v>
      </c>
      <c r="CS307" s="236">
        <v>805</v>
      </c>
      <c r="CT307" s="236">
        <v>806</v>
      </c>
      <c r="CU307" s="236">
        <v>805</v>
      </c>
      <c r="CV307" s="236">
        <v>806</v>
      </c>
      <c r="CW307" s="236">
        <v>806</v>
      </c>
      <c r="CX307" s="236">
        <v>805</v>
      </c>
      <c r="CY307" s="236">
        <v>806</v>
      </c>
      <c r="CZ307" s="236">
        <v>806</v>
      </c>
      <c r="DA307" s="236">
        <v>806</v>
      </c>
    </row>
    <row r="309" spans="1:105">
      <c r="A309" s="245" t="s">
        <v>1707</v>
      </c>
    </row>
    <row r="310" spans="1:105">
      <c r="A310" s="242" t="s">
        <v>1708</v>
      </c>
      <c r="B310" s="236">
        <v>1</v>
      </c>
      <c r="C310" s="236">
        <v>1</v>
      </c>
      <c r="D310" s="236">
        <v>1</v>
      </c>
      <c r="E310" s="236">
        <v>1</v>
      </c>
      <c r="F310" s="236">
        <v>1</v>
      </c>
      <c r="G310" s="236">
        <v>1</v>
      </c>
      <c r="H310" s="236">
        <v>1</v>
      </c>
      <c r="I310" s="236">
        <v>1</v>
      </c>
      <c r="J310" s="236">
        <v>1</v>
      </c>
      <c r="K310" s="236">
        <v>1</v>
      </c>
      <c r="L310" s="236">
        <v>1</v>
      </c>
      <c r="M310" s="236">
        <v>1</v>
      </c>
      <c r="N310" s="236">
        <v>12</v>
      </c>
      <c r="O310" s="236">
        <v>1</v>
      </c>
      <c r="P310" s="236">
        <v>1</v>
      </c>
      <c r="Q310" s="236">
        <v>1</v>
      </c>
      <c r="R310" s="236">
        <v>1</v>
      </c>
      <c r="S310" s="236">
        <v>1</v>
      </c>
      <c r="T310" s="236">
        <v>1</v>
      </c>
      <c r="U310" s="236">
        <v>1</v>
      </c>
      <c r="V310" s="236">
        <v>1</v>
      </c>
      <c r="W310" s="236">
        <v>1</v>
      </c>
      <c r="X310" s="236">
        <v>1</v>
      </c>
      <c r="Y310" s="236">
        <v>1</v>
      </c>
      <c r="Z310" s="236">
        <v>1</v>
      </c>
      <c r="AA310" s="236">
        <v>12</v>
      </c>
      <c r="AB310" s="236">
        <v>1</v>
      </c>
      <c r="AC310" s="236">
        <v>1</v>
      </c>
      <c r="AD310" s="236">
        <v>1</v>
      </c>
      <c r="AE310" s="236">
        <v>1</v>
      </c>
      <c r="AF310" s="236">
        <v>1</v>
      </c>
      <c r="AG310" s="236">
        <v>1</v>
      </c>
      <c r="AH310" s="236">
        <v>1</v>
      </c>
      <c r="AI310" s="236">
        <v>1</v>
      </c>
      <c r="AJ310" s="236">
        <v>1</v>
      </c>
      <c r="AK310" s="236">
        <v>1</v>
      </c>
      <c r="AL310" s="236">
        <v>1</v>
      </c>
      <c r="AM310" s="236">
        <v>1</v>
      </c>
      <c r="AN310" s="236">
        <v>12</v>
      </c>
      <c r="AO310" s="236">
        <v>1</v>
      </c>
      <c r="AP310" s="236">
        <v>1</v>
      </c>
      <c r="AQ310" s="236">
        <v>1</v>
      </c>
      <c r="AR310" s="236">
        <v>1</v>
      </c>
      <c r="AS310" s="236">
        <v>1</v>
      </c>
      <c r="AT310" s="236">
        <v>1</v>
      </c>
      <c r="AU310" s="236">
        <v>1</v>
      </c>
      <c r="AV310" s="236">
        <v>1</v>
      </c>
      <c r="AW310" s="236">
        <v>1</v>
      </c>
      <c r="AX310" s="236">
        <v>1</v>
      </c>
      <c r="AY310" s="236">
        <v>1</v>
      </c>
      <c r="AZ310" s="236">
        <v>1</v>
      </c>
      <c r="BA310" s="236">
        <v>12</v>
      </c>
      <c r="BB310" s="236">
        <v>1</v>
      </c>
      <c r="BC310" s="236">
        <v>1</v>
      </c>
      <c r="BD310" s="236">
        <v>1</v>
      </c>
      <c r="BE310" s="236">
        <v>1</v>
      </c>
      <c r="BF310" s="236">
        <v>1</v>
      </c>
      <c r="BG310" s="236">
        <v>1</v>
      </c>
      <c r="BH310" s="236">
        <v>1</v>
      </c>
      <c r="BI310" s="236">
        <v>1</v>
      </c>
      <c r="BJ310" s="236">
        <v>1</v>
      </c>
      <c r="BK310" s="236">
        <v>1</v>
      </c>
      <c r="BL310" s="236">
        <v>1</v>
      </c>
      <c r="BM310" s="236">
        <v>1</v>
      </c>
      <c r="BN310" s="236">
        <v>12</v>
      </c>
      <c r="BO310" s="236">
        <v>1</v>
      </c>
      <c r="BP310" s="236">
        <v>1</v>
      </c>
      <c r="BQ310" s="236">
        <v>1</v>
      </c>
      <c r="BR310" s="236">
        <v>1</v>
      </c>
      <c r="BS310" s="236">
        <v>1</v>
      </c>
      <c r="BT310" s="236">
        <v>1</v>
      </c>
      <c r="BU310" s="236">
        <v>1</v>
      </c>
      <c r="BV310" s="236">
        <v>1</v>
      </c>
      <c r="BW310" s="236">
        <v>1</v>
      </c>
      <c r="BX310" s="236">
        <v>1</v>
      </c>
      <c r="BY310" s="236">
        <v>1</v>
      </c>
      <c r="BZ310" s="236">
        <v>1</v>
      </c>
      <c r="CA310" s="236">
        <v>12</v>
      </c>
      <c r="CB310" s="236">
        <v>1</v>
      </c>
      <c r="CC310" s="236">
        <v>1</v>
      </c>
      <c r="CD310" s="236">
        <v>1</v>
      </c>
      <c r="CE310" s="236">
        <v>1</v>
      </c>
      <c r="CF310" s="236">
        <v>1</v>
      </c>
      <c r="CG310" s="236">
        <v>1</v>
      </c>
      <c r="CH310" s="236">
        <v>1</v>
      </c>
      <c r="CI310" s="236">
        <v>1</v>
      </c>
      <c r="CJ310" s="236">
        <v>1</v>
      </c>
      <c r="CK310" s="236">
        <v>1</v>
      </c>
      <c r="CL310" s="236">
        <v>1</v>
      </c>
      <c r="CM310" s="236">
        <v>1</v>
      </c>
      <c r="CN310" s="236">
        <v>12</v>
      </c>
      <c r="CO310" s="236">
        <v>1</v>
      </c>
      <c r="CP310" s="236">
        <v>1</v>
      </c>
      <c r="CQ310" s="236">
        <v>1</v>
      </c>
      <c r="CR310" s="236">
        <v>1</v>
      </c>
      <c r="CS310" s="236">
        <v>1</v>
      </c>
      <c r="CT310" s="236">
        <v>1</v>
      </c>
      <c r="CU310" s="236">
        <v>1</v>
      </c>
      <c r="CV310" s="236">
        <v>1</v>
      </c>
      <c r="CW310" s="236">
        <v>1</v>
      </c>
      <c r="CX310" s="236">
        <v>1</v>
      </c>
      <c r="CY310" s="236">
        <v>1</v>
      </c>
      <c r="CZ310" s="236">
        <v>1</v>
      </c>
      <c r="DA310" s="236">
        <v>12</v>
      </c>
    </row>
    <row r="311" spans="1:105">
      <c r="A311" s="242" t="s">
        <v>1709</v>
      </c>
      <c r="B311" s="236">
        <v>0</v>
      </c>
      <c r="C311" s="236">
        <v>0</v>
      </c>
      <c r="D311" s="236">
        <v>0</v>
      </c>
      <c r="E311" s="236">
        <v>0</v>
      </c>
      <c r="F311" s="236">
        <v>0</v>
      </c>
      <c r="G311" s="236">
        <v>0</v>
      </c>
      <c r="H311" s="236">
        <v>0</v>
      </c>
      <c r="I311" s="236">
        <v>0</v>
      </c>
      <c r="J311" s="236">
        <v>0</v>
      </c>
      <c r="K311" s="236">
        <v>0</v>
      </c>
      <c r="L311" s="236">
        <v>0</v>
      </c>
      <c r="M311" s="236">
        <v>0</v>
      </c>
      <c r="N311" s="236">
        <v>0</v>
      </c>
      <c r="O311" s="236">
        <v>0</v>
      </c>
      <c r="P311" s="236">
        <v>0</v>
      </c>
      <c r="Q311" s="236">
        <v>0</v>
      </c>
      <c r="R311" s="236">
        <v>0</v>
      </c>
      <c r="S311" s="236">
        <v>0</v>
      </c>
      <c r="T311" s="236">
        <v>0</v>
      </c>
      <c r="U311" s="236">
        <v>0</v>
      </c>
      <c r="V311" s="236">
        <v>0</v>
      </c>
      <c r="W311" s="236">
        <v>0</v>
      </c>
      <c r="X311" s="236">
        <v>0</v>
      </c>
      <c r="Y311" s="236">
        <v>0</v>
      </c>
      <c r="Z311" s="236">
        <v>0</v>
      </c>
      <c r="AA311" s="236">
        <v>0</v>
      </c>
      <c r="AB311" s="236">
        <v>0</v>
      </c>
      <c r="AC311" s="236">
        <v>0</v>
      </c>
      <c r="AD311" s="236">
        <v>-334083</v>
      </c>
      <c r="AE311" s="236">
        <v>-421581</v>
      </c>
      <c r="AF311" s="236">
        <v>-119989</v>
      </c>
      <c r="AG311" s="236">
        <v>-572052</v>
      </c>
      <c r="AH311" s="236">
        <v>-1088239</v>
      </c>
      <c r="AI311" s="236">
        <v>-605068</v>
      </c>
      <c r="AJ311" s="236">
        <v>286186</v>
      </c>
      <c r="AK311" s="236">
        <v>0</v>
      </c>
      <c r="AL311" s="236">
        <v>0</v>
      </c>
      <c r="AM311" s="236">
        <v>0</v>
      </c>
      <c r="AN311" s="236">
        <v>-2854826</v>
      </c>
      <c r="AO311" s="236">
        <v>0</v>
      </c>
      <c r="AP311" s="236">
        <v>0</v>
      </c>
      <c r="AQ311" s="236">
        <v>0</v>
      </c>
      <c r="AR311" s="236">
        <v>0</v>
      </c>
      <c r="AS311" s="236">
        <v>0</v>
      </c>
      <c r="AT311" s="236">
        <v>0</v>
      </c>
      <c r="AU311" s="236">
        <v>0</v>
      </c>
      <c r="AV311" s="236">
        <v>0</v>
      </c>
      <c r="AW311" s="236">
        <v>0</v>
      </c>
      <c r="AX311" s="236">
        <v>0</v>
      </c>
      <c r="AY311" s="236">
        <v>0</v>
      </c>
      <c r="AZ311" s="236">
        <v>0</v>
      </c>
      <c r="BA311" s="236">
        <v>0</v>
      </c>
      <c r="BB311" s="236">
        <v>0</v>
      </c>
      <c r="BC311" s="236">
        <v>0</v>
      </c>
      <c r="BD311" s="236">
        <v>0</v>
      </c>
      <c r="BE311" s="236">
        <v>0</v>
      </c>
      <c r="BF311" s="236">
        <v>0</v>
      </c>
      <c r="BG311" s="236">
        <v>0</v>
      </c>
      <c r="BH311" s="236">
        <v>0</v>
      </c>
      <c r="BI311" s="236">
        <v>0</v>
      </c>
      <c r="BJ311" s="236">
        <v>0</v>
      </c>
      <c r="BK311" s="236">
        <v>0</v>
      </c>
      <c r="BL311" s="236">
        <v>0</v>
      </c>
      <c r="BM311" s="236">
        <v>0</v>
      </c>
      <c r="BN311" s="236">
        <v>0</v>
      </c>
      <c r="BO311" s="236">
        <v>0</v>
      </c>
      <c r="BP311" s="236">
        <v>0</v>
      </c>
      <c r="BQ311" s="236">
        <v>0</v>
      </c>
      <c r="BR311" s="236">
        <v>0</v>
      </c>
      <c r="BS311" s="236">
        <v>0</v>
      </c>
      <c r="BT311" s="236">
        <v>0</v>
      </c>
      <c r="BU311" s="236">
        <v>0</v>
      </c>
      <c r="BV311" s="236">
        <v>0</v>
      </c>
      <c r="BW311" s="236">
        <v>0</v>
      </c>
      <c r="BX311" s="236">
        <v>0</v>
      </c>
      <c r="BY311" s="236">
        <v>0</v>
      </c>
      <c r="BZ311" s="236">
        <v>0</v>
      </c>
      <c r="CA311" s="236">
        <v>0</v>
      </c>
      <c r="CB311" s="236">
        <v>0</v>
      </c>
      <c r="CC311" s="236">
        <v>0</v>
      </c>
      <c r="CD311" s="236">
        <v>0</v>
      </c>
      <c r="CE311" s="236">
        <v>0</v>
      </c>
      <c r="CF311" s="236">
        <v>0</v>
      </c>
      <c r="CG311" s="236">
        <v>0</v>
      </c>
      <c r="CH311" s="236">
        <v>0</v>
      </c>
      <c r="CI311" s="236">
        <v>0</v>
      </c>
      <c r="CJ311" s="236">
        <v>0</v>
      </c>
      <c r="CK311" s="236">
        <v>0</v>
      </c>
      <c r="CL311" s="236">
        <v>0</v>
      </c>
      <c r="CM311" s="236">
        <v>0</v>
      </c>
      <c r="CN311" s="236">
        <v>0</v>
      </c>
      <c r="CO311" s="236">
        <v>0</v>
      </c>
      <c r="CP311" s="236">
        <v>0</v>
      </c>
      <c r="CQ311" s="236">
        <v>0</v>
      </c>
      <c r="CR311" s="236">
        <v>0</v>
      </c>
      <c r="CS311" s="236">
        <v>0</v>
      </c>
      <c r="CT311" s="236">
        <v>0</v>
      </c>
      <c r="CU311" s="236">
        <v>0</v>
      </c>
      <c r="CV311" s="236">
        <v>0</v>
      </c>
      <c r="CW311" s="236">
        <v>0</v>
      </c>
      <c r="CX311" s="236">
        <v>0</v>
      </c>
      <c r="CY311" s="236">
        <v>0</v>
      </c>
      <c r="CZ311" s="236">
        <v>0</v>
      </c>
      <c r="DA311" s="236">
        <v>0</v>
      </c>
    </row>
    <row r="312" spans="1:105">
      <c r="A312" s="242" t="s">
        <v>1710</v>
      </c>
      <c r="B312" s="236">
        <v>0</v>
      </c>
      <c r="C312" s="236">
        <v>0</v>
      </c>
      <c r="D312" s="236">
        <v>0</v>
      </c>
      <c r="E312" s="236">
        <v>0</v>
      </c>
      <c r="F312" s="236">
        <v>0</v>
      </c>
      <c r="G312" s="236">
        <v>0</v>
      </c>
      <c r="H312" s="236">
        <v>0</v>
      </c>
      <c r="I312" s="236">
        <v>0</v>
      </c>
      <c r="J312" s="236">
        <v>0</v>
      </c>
      <c r="K312" s="236">
        <v>0</v>
      </c>
      <c r="L312" s="236">
        <v>0</v>
      </c>
      <c r="M312" s="236">
        <v>0</v>
      </c>
      <c r="N312" s="236">
        <v>0</v>
      </c>
      <c r="O312" s="236">
        <v>0</v>
      </c>
      <c r="P312" s="236">
        <v>0</v>
      </c>
      <c r="Q312" s="236">
        <v>0</v>
      </c>
      <c r="R312" s="236">
        <v>0</v>
      </c>
      <c r="S312" s="236">
        <v>0</v>
      </c>
      <c r="T312" s="236">
        <v>0</v>
      </c>
      <c r="U312" s="236">
        <v>0</v>
      </c>
      <c r="V312" s="236">
        <v>0</v>
      </c>
      <c r="W312" s="236">
        <v>0</v>
      </c>
      <c r="X312" s="236">
        <v>0</v>
      </c>
      <c r="Y312" s="236">
        <v>0</v>
      </c>
      <c r="Z312" s="236">
        <v>0</v>
      </c>
      <c r="AA312" s="236">
        <v>0</v>
      </c>
      <c r="AB312" s="236">
        <v>0</v>
      </c>
      <c r="AC312" s="236">
        <v>0</v>
      </c>
      <c r="AD312" s="236">
        <v>0</v>
      </c>
      <c r="AE312" s="236">
        <v>0</v>
      </c>
      <c r="AF312" s="236">
        <v>0</v>
      </c>
      <c r="AG312" s="236">
        <v>0</v>
      </c>
      <c r="AH312" s="236">
        <v>0</v>
      </c>
      <c r="AI312" s="236">
        <v>0</v>
      </c>
      <c r="AJ312" s="236">
        <v>0</v>
      </c>
      <c r="AK312" s="236">
        <v>0</v>
      </c>
      <c r="AL312" s="236">
        <v>0</v>
      </c>
      <c r="AM312" s="236">
        <v>0</v>
      </c>
      <c r="AN312" s="236">
        <v>0</v>
      </c>
      <c r="AO312" s="236">
        <v>0</v>
      </c>
      <c r="AP312" s="236">
        <v>0</v>
      </c>
      <c r="AQ312" s="236">
        <v>0</v>
      </c>
      <c r="AR312" s="236">
        <v>0</v>
      </c>
      <c r="AS312" s="236">
        <v>0</v>
      </c>
      <c r="AT312" s="236">
        <v>0</v>
      </c>
      <c r="AU312" s="236">
        <v>0</v>
      </c>
      <c r="AV312" s="236">
        <v>0</v>
      </c>
      <c r="AW312" s="236">
        <v>0</v>
      </c>
      <c r="AX312" s="236">
        <v>0</v>
      </c>
      <c r="AY312" s="236">
        <v>0</v>
      </c>
      <c r="AZ312" s="236">
        <v>0</v>
      </c>
      <c r="BA312" s="236">
        <v>0</v>
      </c>
      <c r="BB312" s="236">
        <v>0</v>
      </c>
      <c r="BC312" s="236">
        <v>0</v>
      </c>
      <c r="BD312" s="236">
        <v>0</v>
      </c>
      <c r="BE312" s="236">
        <v>0</v>
      </c>
      <c r="BF312" s="236">
        <v>0</v>
      </c>
      <c r="BG312" s="236">
        <v>0</v>
      </c>
      <c r="BH312" s="236">
        <v>0</v>
      </c>
      <c r="BI312" s="236">
        <v>0</v>
      </c>
      <c r="BJ312" s="236">
        <v>0</v>
      </c>
      <c r="BK312" s="236">
        <v>0</v>
      </c>
      <c r="BL312" s="236">
        <v>0</v>
      </c>
      <c r="BM312" s="236">
        <v>0</v>
      </c>
      <c r="BN312" s="236">
        <v>0</v>
      </c>
      <c r="BO312" s="236">
        <v>0</v>
      </c>
      <c r="BP312" s="236">
        <v>0</v>
      </c>
      <c r="BQ312" s="236">
        <v>0</v>
      </c>
      <c r="BR312" s="236">
        <v>0</v>
      </c>
      <c r="BS312" s="236">
        <v>0</v>
      </c>
      <c r="BT312" s="236">
        <v>0</v>
      </c>
      <c r="BU312" s="236">
        <v>0</v>
      </c>
      <c r="BV312" s="236">
        <v>0</v>
      </c>
      <c r="BW312" s="236">
        <v>0</v>
      </c>
      <c r="BX312" s="236">
        <v>0</v>
      </c>
      <c r="BY312" s="236">
        <v>0</v>
      </c>
      <c r="BZ312" s="236">
        <v>0</v>
      </c>
      <c r="CA312" s="236">
        <v>0</v>
      </c>
      <c r="CB312" s="236">
        <v>0</v>
      </c>
      <c r="CC312" s="236">
        <v>0</v>
      </c>
      <c r="CD312" s="236">
        <v>0</v>
      </c>
      <c r="CE312" s="236">
        <v>0</v>
      </c>
      <c r="CF312" s="236">
        <v>0</v>
      </c>
      <c r="CG312" s="236">
        <v>0</v>
      </c>
      <c r="CH312" s="236">
        <v>0</v>
      </c>
      <c r="CI312" s="236">
        <v>0</v>
      </c>
      <c r="CJ312" s="236">
        <v>0</v>
      </c>
      <c r="CK312" s="236">
        <v>0</v>
      </c>
      <c r="CL312" s="236">
        <v>0</v>
      </c>
      <c r="CM312" s="236">
        <v>0</v>
      </c>
      <c r="CN312" s="236">
        <v>0</v>
      </c>
      <c r="CO312" s="236">
        <v>0</v>
      </c>
      <c r="CP312" s="236">
        <v>0</v>
      </c>
      <c r="CQ312" s="236">
        <v>0</v>
      </c>
      <c r="CR312" s="236">
        <v>0</v>
      </c>
      <c r="CS312" s="236">
        <v>0</v>
      </c>
      <c r="CT312" s="236">
        <v>0</v>
      </c>
      <c r="CU312" s="236">
        <v>0</v>
      </c>
      <c r="CV312" s="236">
        <v>0</v>
      </c>
      <c r="CW312" s="236">
        <v>0</v>
      </c>
      <c r="CX312" s="236">
        <v>0</v>
      </c>
      <c r="CY312" s="236">
        <v>0</v>
      </c>
      <c r="CZ312" s="236">
        <v>0</v>
      </c>
      <c r="DA312" s="236">
        <v>0</v>
      </c>
    </row>
    <row r="313" spans="1:105">
      <c r="A313" s="242" t="s">
        <v>1711</v>
      </c>
      <c r="B313" s="236">
        <v>0</v>
      </c>
      <c r="C313" s="236">
        <v>0</v>
      </c>
      <c r="D313" s="236">
        <v>0</v>
      </c>
      <c r="E313" s="236">
        <v>0</v>
      </c>
      <c r="F313" s="236">
        <v>0</v>
      </c>
      <c r="G313" s="236">
        <v>0</v>
      </c>
      <c r="H313" s="236">
        <v>0</v>
      </c>
      <c r="I313" s="236">
        <v>0</v>
      </c>
      <c r="J313" s="236">
        <v>0</v>
      </c>
      <c r="K313" s="236">
        <v>0</v>
      </c>
      <c r="L313" s="236">
        <v>0</v>
      </c>
      <c r="M313" s="236">
        <v>0</v>
      </c>
      <c r="N313" s="236">
        <v>0</v>
      </c>
      <c r="O313" s="236">
        <v>0</v>
      </c>
      <c r="P313" s="236">
        <v>0</v>
      </c>
      <c r="Q313" s="236">
        <v>0</v>
      </c>
      <c r="R313" s="236">
        <v>0</v>
      </c>
      <c r="S313" s="236">
        <v>0</v>
      </c>
      <c r="T313" s="236">
        <v>0</v>
      </c>
      <c r="U313" s="236">
        <v>0</v>
      </c>
      <c r="V313" s="236">
        <v>0</v>
      </c>
      <c r="W313" s="236">
        <v>0</v>
      </c>
      <c r="X313" s="236">
        <v>0</v>
      </c>
      <c r="Y313" s="236">
        <v>0</v>
      </c>
      <c r="Z313" s="236">
        <v>0</v>
      </c>
      <c r="AA313" s="236">
        <v>0</v>
      </c>
      <c r="AB313" s="236">
        <v>0</v>
      </c>
      <c r="AC313" s="236">
        <v>0</v>
      </c>
      <c r="AD313" s="236">
        <v>0</v>
      </c>
      <c r="AE313" s="236">
        <v>0</v>
      </c>
      <c r="AF313" s="236">
        <v>0</v>
      </c>
      <c r="AG313" s="236">
        <v>0</v>
      </c>
      <c r="AH313" s="236">
        <v>0</v>
      </c>
      <c r="AI313" s="236">
        <v>0</v>
      </c>
      <c r="AJ313" s="236">
        <v>0</v>
      </c>
      <c r="AK313" s="236">
        <v>0</v>
      </c>
      <c r="AL313" s="236">
        <v>0</v>
      </c>
      <c r="AM313" s="236">
        <v>0</v>
      </c>
      <c r="AN313" s="236">
        <v>0</v>
      </c>
      <c r="AO313" s="236">
        <v>0</v>
      </c>
      <c r="AP313" s="236">
        <v>0</v>
      </c>
      <c r="AQ313" s="236">
        <v>0</v>
      </c>
      <c r="AR313" s="236">
        <v>0</v>
      </c>
      <c r="AS313" s="236">
        <v>0</v>
      </c>
      <c r="AT313" s="236">
        <v>0</v>
      </c>
      <c r="AU313" s="236">
        <v>0</v>
      </c>
      <c r="AV313" s="236">
        <v>0</v>
      </c>
      <c r="AW313" s="236">
        <v>0</v>
      </c>
      <c r="AX313" s="236">
        <v>0</v>
      </c>
      <c r="AY313" s="236">
        <v>0</v>
      </c>
      <c r="AZ313" s="236">
        <v>0</v>
      </c>
      <c r="BA313" s="236">
        <v>0</v>
      </c>
      <c r="BB313" s="236">
        <v>0</v>
      </c>
      <c r="BC313" s="236">
        <v>0</v>
      </c>
      <c r="BD313" s="236">
        <v>0</v>
      </c>
      <c r="BE313" s="236">
        <v>0</v>
      </c>
      <c r="BF313" s="236">
        <v>0</v>
      </c>
      <c r="BG313" s="236">
        <v>0</v>
      </c>
      <c r="BH313" s="236">
        <v>0</v>
      </c>
      <c r="BI313" s="236">
        <v>0</v>
      </c>
      <c r="BJ313" s="236">
        <v>0</v>
      </c>
      <c r="BK313" s="236">
        <v>0</v>
      </c>
      <c r="BL313" s="236">
        <v>0</v>
      </c>
      <c r="BM313" s="236">
        <v>0</v>
      </c>
      <c r="BN313" s="236">
        <v>0</v>
      </c>
      <c r="BO313" s="236">
        <v>0</v>
      </c>
      <c r="BP313" s="236">
        <v>0</v>
      </c>
      <c r="BQ313" s="236">
        <v>0</v>
      </c>
      <c r="BR313" s="236">
        <v>0</v>
      </c>
      <c r="BS313" s="236">
        <v>0</v>
      </c>
      <c r="BT313" s="236">
        <v>0</v>
      </c>
      <c r="BU313" s="236">
        <v>0</v>
      </c>
      <c r="BV313" s="236">
        <v>0</v>
      </c>
      <c r="BW313" s="236">
        <v>0</v>
      </c>
      <c r="BX313" s="236">
        <v>0</v>
      </c>
      <c r="BY313" s="236">
        <v>0</v>
      </c>
      <c r="BZ313" s="236">
        <v>0</v>
      </c>
      <c r="CA313" s="236">
        <v>0</v>
      </c>
      <c r="CB313" s="236">
        <v>0</v>
      </c>
      <c r="CC313" s="236">
        <v>0</v>
      </c>
      <c r="CD313" s="236">
        <v>0</v>
      </c>
      <c r="CE313" s="236">
        <v>0</v>
      </c>
      <c r="CF313" s="236">
        <v>0</v>
      </c>
      <c r="CG313" s="236">
        <v>0</v>
      </c>
      <c r="CH313" s="236">
        <v>0</v>
      </c>
      <c r="CI313" s="236">
        <v>0</v>
      </c>
      <c r="CJ313" s="236">
        <v>0</v>
      </c>
      <c r="CK313" s="236">
        <v>0</v>
      </c>
      <c r="CL313" s="236">
        <v>0</v>
      </c>
      <c r="CM313" s="236">
        <v>0</v>
      </c>
      <c r="CN313" s="236">
        <v>0</v>
      </c>
      <c r="CO313" s="236">
        <v>0</v>
      </c>
      <c r="CP313" s="236">
        <v>0</v>
      </c>
      <c r="CQ313" s="236">
        <v>0</v>
      </c>
      <c r="CR313" s="236">
        <v>0</v>
      </c>
      <c r="CS313" s="236">
        <v>0</v>
      </c>
      <c r="CT313" s="236">
        <v>0</v>
      </c>
      <c r="CU313" s="236">
        <v>0</v>
      </c>
      <c r="CV313" s="236">
        <v>0</v>
      </c>
      <c r="CW313" s="236">
        <v>0</v>
      </c>
      <c r="CX313" s="236">
        <v>0</v>
      </c>
      <c r="CY313" s="236">
        <v>0</v>
      </c>
      <c r="CZ313" s="236">
        <v>0</v>
      </c>
      <c r="DA313" s="236">
        <v>0</v>
      </c>
    </row>
    <row r="314" spans="1:105">
      <c r="A314" s="242" t="s">
        <v>1712</v>
      </c>
      <c r="B314" s="236">
        <v>0</v>
      </c>
      <c r="C314" s="236">
        <v>0</v>
      </c>
      <c r="D314" s="236">
        <v>0</v>
      </c>
      <c r="E314" s="236">
        <v>0</v>
      </c>
      <c r="F314" s="236">
        <v>0</v>
      </c>
      <c r="G314" s="236">
        <v>0</v>
      </c>
      <c r="H314" s="236">
        <v>0</v>
      </c>
      <c r="I314" s="236">
        <v>0</v>
      </c>
      <c r="J314" s="236">
        <v>0</v>
      </c>
      <c r="K314" s="236">
        <v>0</v>
      </c>
      <c r="L314" s="236">
        <v>0</v>
      </c>
      <c r="M314" s="236">
        <v>0</v>
      </c>
      <c r="N314" s="236">
        <v>0</v>
      </c>
      <c r="O314" s="236">
        <v>0</v>
      </c>
      <c r="P314" s="236">
        <v>0</v>
      </c>
      <c r="Q314" s="236">
        <v>0</v>
      </c>
      <c r="R314" s="236">
        <v>0</v>
      </c>
      <c r="S314" s="236">
        <v>0</v>
      </c>
      <c r="T314" s="236">
        <v>0</v>
      </c>
      <c r="U314" s="236">
        <v>0</v>
      </c>
      <c r="V314" s="236">
        <v>0</v>
      </c>
      <c r="W314" s="236">
        <v>0</v>
      </c>
      <c r="X314" s="236">
        <v>0</v>
      </c>
      <c r="Y314" s="236">
        <v>0</v>
      </c>
      <c r="Z314" s="236">
        <v>0</v>
      </c>
      <c r="AA314" s="236">
        <v>0</v>
      </c>
      <c r="AB314" s="236">
        <v>0</v>
      </c>
      <c r="AC314" s="236">
        <v>0</v>
      </c>
      <c r="AD314" s="236">
        <v>0</v>
      </c>
      <c r="AE314" s="236">
        <v>0</v>
      </c>
      <c r="AF314" s="236">
        <v>0</v>
      </c>
      <c r="AG314" s="236">
        <v>0</v>
      </c>
      <c r="AH314" s="236">
        <v>0</v>
      </c>
      <c r="AI314" s="236">
        <v>0</v>
      </c>
      <c r="AJ314" s="236">
        <v>0</v>
      </c>
      <c r="AK314" s="236">
        <v>0</v>
      </c>
      <c r="AL314" s="236">
        <v>0</v>
      </c>
      <c r="AM314" s="236">
        <v>0</v>
      </c>
      <c r="AN314" s="236">
        <v>0</v>
      </c>
      <c r="AO314" s="236">
        <v>0</v>
      </c>
      <c r="AP314" s="236">
        <v>0</v>
      </c>
      <c r="AQ314" s="236">
        <v>0</v>
      </c>
      <c r="AR314" s="236">
        <v>0</v>
      </c>
      <c r="AS314" s="236">
        <v>0</v>
      </c>
      <c r="AT314" s="236">
        <v>0</v>
      </c>
      <c r="AU314" s="236">
        <v>0</v>
      </c>
      <c r="AV314" s="236">
        <v>0</v>
      </c>
      <c r="AW314" s="236">
        <v>0</v>
      </c>
      <c r="AX314" s="236">
        <v>0</v>
      </c>
      <c r="AY314" s="236">
        <v>0</v>
      </c>
      <c r="AZ314" s="236">
        <v>0</v>
      </c>
      <c r="BA314" s="236">
        <v>0</v>
      </c>
      <c r="BB314" s="236">
        <v>0</v>
      </c>
      <c r="BC314" s="236">
        <v>0</v>
      </c>
      <c r="BD314" s="236">
        <v>0</v>
      </c>
      <c r="BE314" s="236">
        <v>0</v>
      </c>
      <c r="BF314" s="236">
        <v>0</v>
      </c>
      <c r="BG314" s="236">
        <v>0</v>
      </c>
      <c r="BH314" s="236">
        <v>0</v>
      </c>
      <c r="BI314" s="236">
        <v>0</v>
      </c>
      <c r="BJ314" s="236">
        <v>0</v>
      </c>
      <c r="BK314" s="236">
        <v>0</v>
      </c>
      <c r="BL314" s="236">
        <v>0</v>
      </c>
      <c r="BM314" s="236">
        <v>0</v>
      </c>
      <c r="BN314" s="236">
        <v>0</v>
      </c>
      <c r="BO314" s="236">
        <v>0</v>
      </c>
      <c r="BP314" s="236">
        <v>0</v>
      </c>
      <c r="BQ314" s="236">
        <v>0</v>
      </c>
      <c r="BR314" s="236">
        <v>0</v>
      </c>
      <c r="BS314" s="236">
        <v>0</v>
      </c>
      <c r="BT314" s="236">
        <v>0</v>
      </c>
      <c r="BU314" s="236">
        <v>0</v>
      </c>
      <c r="BV314" s="236">
        <v>0</v>
      </c>
      <c r="BW314" s="236">
        <v>0</v>
      </c>
      <c r="BX314" s="236">
        <v>0</v>
      </c>
      <c r="BY314" s="236">
        <v>0</v>
      </c>
      <c r="BZ314" s="236">
        <v>0</v>
      </c>
      <c r="CA314" s="236">
        <v>0</v>
      </c>
      <c r="CB314" s="236">
        <v>0</v>
      </c>
      <c r="CC314" s="236">
        <v>0</v>
      </c>
      <c r="CD314" s="236">
        <v>0</v>
      </c>
      <c r="CE314" s="236">
        <v>0</v>
      </c>
      <c r="CF314" s="236">
        <v>0</v>
      </c>
      <c r="CG314" s="236">
        <v>0</v>
      </c>
      <c r="CH314" s="236">
        <v>0</v>
      </c>
      <c r="CI314" s="236">
        <v>0</v>
      </c>
      <c r="CJ314" s="236">
        <v>0</v>
      </c>
      <c r="CK314" s="236">
        <v>0</v>
      </c>
      <c r="CL314" s="236">
        <v>0</v>
      </c>
      <c r="CM314" s="236">
        <v>0</v>
      </c>
      <c r="CN314" s="236">
        <v>0</v>
      </c>
      <c r="CO314" s="236">
        <v>0</v>
      </c>
      <c r="CP314" s="236">
        <v>0</v>
      </c>
      <c r="CQ314" s="236">
        <v>0</v>
      </c>
      <c r="CR314" s="236">
        <v>0</v>
      </c>
      <c r="CS314" s="236">
        <v>0</v>
      </c>
      <c r="CT314" s="236">
        <v>0</v>
      </c>
      <c r="CU314" s="236">
        <v>0</v>
      </c>
      <c r="CV314" s="236">
        <v>0</v>
      </c>
      <c r="CW314" s="236">
        <v>0</v>
      </c>
      <c r="CX314" s="236">
        <v>0</v>
      </c>
      <c r="CY314" s="236">
        <v>0</v>
      </c>
      <c r="CZ314" s="236">
        <v>0</v>
      </c>
      <c r="DA314" s="236">
        <v>0</v>
      </c>
    </row>
    <row r="315" spans="1:105">
      <c r="A315" s="242" t="s">
        <v>1713</v>
      </c>
      <c r="B315" s="236">
        <v>0</v>
      </c>
      <c r="C315" s="236">
        <v>0</v>
      </c>
      <c r="D315" s="236">
        <v>0</v>
      </c>
      <c r="E315" s="236">
        <v>0</v>
      </c>
      <c r="F315" s="236">
        <v>0</v>
      </c>
      <c r="G315" s="236">
        <v>0</v>
      </c>
      <c r="H315" s="236">
        <v>0</v>
      </c>
      <c r="I315" s="236">
        <v>0</v>
      </c>
      <c r="J315" s="236">
        <v>0</v>
      </c>
      <c r="K315" s="236">
        <v>0</v>
      </c>
      <c r="L315" s="236">
        <v>0</v>
      </c>
      <c r="M315" s="236">
        <v>0</v>
      </c>
      <c r="N315" s="236">
        <v>0</v>
      </c>
      <c r="O315" s="236">
        <v>0</v>
      </c>
      <c r="P315" s="236">
        <v>0</v>
      </c>
      <c r="Q315" s="236">
        <v>0</v>
      </c>
      <c r="R315" s="236">
        <v>0</v>
      </c>
      <c r="S315" s="236">
        <v>0</v>
      </c>
      <c r="T315" s="236">
        <v>0</v>
      </c>
      <c r="U315" s="236">
        <v>0</v>
      </c>
      <c r="V315" s="236">
        <v>0</v>
      </c>
      <c r="W315" s="236">
        <v>0</v>
      </c>
      <c r="X315" s="236">
        <v>0</v>
      </c>
      <c r="Y315" s="236">
        <v>0</v>
      </c>
      <c r="Z315" s="236">
        <v>0</v>
      </c>
      <c r="AA315" s="236">
        <v>0</v>
      </c>
      <c r="AB315" s="236">
        <v>0</v>
      </c>
      <c r="AC315" s="236">
        <v>0</v>
      </c>
      <c r="AD315" s="236">
        <v>105918</v>
      </c>
      <c r="AE315" s="236">
        <v>78232</v>
      </c>
      <c r="AF315" s="236">
        <v>93825</v>
      </c>
      <c r="AG315" s="236">
        <v>284107</v>
      </c>
      <c r="AH315" s="236">
        <v>940451</v>
      </c>
      <c r="AI315" s="236">
        <v>1104892</v>
      </c>
      <c r="AJ315" s="236">
        <v>998440</v>
      </c>
      <c r="AK315" s="236">
        <v>0</v>
      </c>
      <c r="AL315" s="236">
        <v>0</v>
      </c>
      <c r="AM315" s="236">
        <v>0</v>
      </c>
      <c r="AN315" s="236">
        <v>3605865</v>
      </c>
      <c r="AO315" s="236">
        <v>0</v>
      </c>
      <c r="AP315" s="236">
        <v>0</v>
      </c>
      <c r="AQ315" s="236">
        <v>0</v>
      </c>
      <c r="AR315" s="236">
        <v>0</v>
      </c>
      <c r="AS315" s="236">
        <v>0</v>
      </c>
      <c r="AT315" s="236">
        <v>0</v>
      </c>
      <c r="AU315" s="236">
        <v>0</v>
      </c>
      <c r="AV315" s="236">
        <v>0</v>
      </c>
      <c r="AW315" s="236">
        <v>0</v>
      </c>
      <c r="AX315" s="236">
        <v>0</v>
      </c>
      <c r="AY315" s="236">
        <v>0</v>
      </c>
      <c r="AZ315" s="236">
        <v>0</v>
      </c>
      <c r="BA315" s="236">
        <v>0</v>
      </c>
      <c r="BB315" s="236">
        <v>0</v>
      </c>
      <c r="BC315" s="236">
        <v>0</v>
      </c>
      <c r="BD315" s="236">
        <v>0</v>
      </c>
      <c r="BE315" s="236">
        <v>0</v>
      </c>
      <c r="BF315" s="236">
        <v>0</v>
      </c>
      <c r="BG315" s="236">
        <v>0</v>
      </c>
      <c r="BH315" s="236">
        <v>0</v>
      </c>
      <c r="BI315" s="236">
        <v>0</v>
      </c>
      <c r="BJ315" s="236">
        <v>0</v>
      </c>
      <c r="BK315" s="236">
        <v>0</v>
      </c>
      <c r="BL315" s="236">
        <v>0</v>
      </c>
      <c r="BM315" s="236">
        <v>0</v>
      </c>
      <c r="BN315" s="236">
        <v>0</v>
      </c>
      <c r="BO315" s="236">
        <v>0</v>
      </c>
      <c r="BP315" s="236">
        <v>0</v>
      </c>
      <c r="BQ315" s="236">
        <v>0</v>
      </c>
      <c r="BR315" s="236">
        <v>0</v>
      </c>
      <c r="BS315" s="236">
        <v>0</v>
      </c>
      <c r="BT315" s="236">
        <v>0</v>
      </c>
      <c r="BU315" s="236">
        <v>0</v>
      </c>
      <c r="BV315" s="236">
        <v>0</v>
      </c>
      <c r="BW315" s="236">
        <v>0</v>
      </c>
      <c r="BX315" s="236">
        <v>0</v>
      </c>
      <c r="BY315" s="236">
        <v>0</v>
      </c>
      <c r="BZ315" s="236">
        <v>0</v>
      </c>
      <c r="CA315" s="236">
        <v>0</v>
      </c>
      <c r="CB315" s="236">
        <v>0</v>
      </c>
      <c r="CC315" s="236">
        <v>0</v>
      </c>
      <c r="CD315" s="236">
        <v>0</v>
      </c>
      <c r="CE315" s="236">
        <v>0</v>
      </c>
      <c r="CF315" s="236">
        <v>0</v>
      </c>
      <c r="CG315" s="236">
        <v>0</v>
      </c>
      <c r="CH315" s="236">
        <v>0</v>
      </c>
      <c r="CI315" s="236">
        <v>0</v>
      </c>
      <c r="CJ315" s="236">
        <v>0</v>
      </c>
      <c r="CK315" s="236">
        <v>0</v>
      </c>
      <c r="CL315" s="236">
        <v>0</v>
      </c>
      <c r="CM315" s="236">
        <v>0</v>
      </c>
      <c r="CN315" s="236">
        <v>0</v>
      </c>
      <c r="CO315" s="236">
        <v>0</v>
      </c>
      <c r="CP315" s="236">
        <v>0</v>
      </c>
      <c r="CQ315" s="236">
        <v>0</v>
      </c>
      <c r="CR315" s="236">
        <v>0</v>
      </c>
      <c r="CS315" s="236">
        <v>0</v>
      </c>
      <c r="CT315" s="236">
        <v>0</v>
      </c>
      <c r="CU315" s="236">
        <v>0</v>
      </c>
      <c r="CV315" s="236">
        <v>0</v>
      </c>
      <c r="CW315" s="236">
        <v>0</v>
      </c>
      <c r="CX315" s="236">
        <v>0</v>
      </c>
      <c r="CY315" s="236">
        <v>0</v>
      </c>
      <c r="CZ315" s="236">
        <v>0</v>
      </c>
      <c r="DA315" s="236">
        <v>0</v>
      </c>
    </row>
    <row r="316" spans="1:105">
      <c r="A316" s="242" t="s">
        <v>1714</v>
      </c>
      <c r="B316" s="236">
        <v>0</v>
      </c>
      <c r="C316" s="236">
        <v>0</v>
      </c>
      <c r="D316" s="236">
        <v>0</v>
      </c>
      <c r="E316" s="236">
        <v>0</v>
      </c>
      <c r="F316" s="236">
        <v>0</v>
      </c>
      <c r="G316" s="236">
        <v>0</v>
      </c>
      <c r="H316" s="236">
        <v>0</v>
      </c>
      <c r="I316" s="236">
        <v>0</v>
      </c>
      <c r="J316" s="236">
        <v>0</v>
      </c>
      <c r="K316" s="236">
        <v>0</v>
      </c>
      <c r="L316" s="236">
        <v>0</v>
      </c>
      <c r="M316" s="236">
        <v>0</v>
      </c>
      <c r="N316" s="236">
        <v>0</v>
      </c>
      <c r="O316" s="236">
        <v>0</v>
      </c>
      <c r="P316" s="236">
        <v>0</v>
      </c>
      <c r="Q316" s="236">
        <v>0</v>
      </c>
      <c r="R316" s="236">
        <v>0</v>
      </c>
      <c r="S316" s="236">
        <v>0</v>
      </c>
      <c r="T316" s="236">
        <v>0</v>
      </c>
      <c r="U316" s="236">
        <v>0</v>
      </c>
      <c r="V316" s="236">
        <v>0</v>
      </c>
      <c r="W316" s="236">
        <v>0</v>
      </c>
      <c r="X316" s="236">
        <v>0</v>
      </c>
      <c r="Y316" s="236">
        <v>0</v>
      </c>
      <c r="Z316" s="236">
        <v>0</v>
      </c>
      <c r="AA316" s="236">
        <v>0</v>
      </c>
      <c r="AB316" s="236">
        <v>0</v>
      </c>
      <c r="AC316" s="236">
        <v>0</v>
      </c>
      <c r="AD316" s="236">
        <v>-8799474</v>
      </c>
      <c r="AE316" s="236">
        <v>-7999414</v>
      </c>
      <c r="AF316" s="236">
        <v>-14118289</v>
      </c>
      <c r="AG316" s="236">
        <v>-6296655</v>
      </c>
      <c r="AH316" s="236">
        <v>-19851642</v>
      </c>
      <c r="AI316" s="236">
        <v>-19450073</v>
      </c>
      <c r="AJ316" s="236">
        <v>-10908135</v>
      </c>
      <c r="AK316" s="236">
        <v>0</v>
      </c>
      <c r="AL316" s="236">
        <v>0</v>
      </c>
      <c r="AM316" s="236">
        <v>0</v>
      </c>
      <c r="AN316" s="236">
        <v>-87423682</v>
      </c>
      <c r="AO316" s="236">
        <v>0</v>
      </c>
      <c r="AP316" s="236">
        <v>0</v>
      </c>
      <c r="AQ316" s="236">
        <v>0</v>
      </c>
      <c r="AR316" s="236">
        <v>0</v>
      </c>
      <c r="AS316" s="236">
        <v>0</v>
      </c>
      <c r="AT316" s="236">
        <v>0</v>
      </c>
      <c r="AU316" s="236">
        <v>0</v>
      </c>
      <c r="AV316" s="236">
        <v>0</v>
      </c>
      <c r="AW316" s="236">
        <v>0</v>
      </c>
      <c r="AX316" s="236">
        <v>0</v>
      </c>
      <c r="AY316" s="236">
        <v>0</v>
      </c>
      <c r="AZ316" s="236">
        <v>0</v>
      </c>
      <c r="BA316" s="236">
        <v>0</v>
      </c>
      <c r="BB316" s="236">
        <v>0</v>
      </c>
      <c r="BC316" s="236">
        <v>0</v>
      </c>
      <c r="BD316" s="236">
        <v>0</v>
      </c>
      <c r="BE316" s="236">
        <v>0</v>
      </c>
      <c r="BF316" s="236">
        <v>0</v>
      </c>
      <c r="BG316" s="236">
        <v>0</v>
      </c>
      <c r="BH316" s="236">
        <v>0</v>
      </c>
      <c r="BI316" s="236">
        <v>0</v>
      </c>
      <c r="BJ316" s="236">
        <v>0</v>
      </c>
      <c r="BK316" s="236">
        <v>0</v>
      </c>
      <c r="BL316" s="236">
        <v>0</v>
      </c>
      <c r="BM316" s="236">
        <v>0</v>
      </c>
      <c r="BN316" s="236">
        <v>0</v>
      </c>
      <c r="BO316" s="236">
        <v>0</v>
      </c>
      <c r="BP316" s="236">
        <v>0</v>
      </c>
      <c r="BQ316" s="236">
        <v>0</v>
      </c>
      <c r="BR316" s="236">
        <v>0</v>
      </c>
      <c r="BS316" s="236">
        <v>0</v>
      </c>
      <c r="BT316" s="236">
        <v>0</v>
      </c>
      <c r="BU316" s="236">
        <v>0</v>
      </c>
      <c r="BV316" s="236">
        <v>0</v>
      </c>
      <c r="BW316" s="236">
        <v>0</v>
      </c>
      <c r="BX316" s="236">
        <v>0</v>
      </c>
      <c r="BY316" s="236">
        <v>0</v>
      </c>
      <c r="BZ316" s="236">
        <v>0</v>
      </c>
      <c r="CA316" s="236">
        <v>0</v>
      </c>
      <c r="CB316" s="236">
        <v>0</v>
      </c>
      <c r="CC316" s="236">
        <v>0</v>
      </c>
      <c r="CD316" s="236">
        <v>0</v>
      </c>
      <c r="CE316" s="236">
        <v>0</v>
      </c>
      <c r="CF316" s="236">
        <v>0</v>
      </c>
      <c r="CG316" s="236">
        <v>0</v>
      </c>
      <c r="CH316" s="236">
        <v>0</v>
      </c>
      <c r="CI316" s="236">
        <v>0</v>
      </c>
      <c r="CJ316" s="236">
        <v>0</v>
      </c>
      <c r="CK316" s="236">
        <v>0</v>
      </c>
      <c r="CL316" s="236">
        <v>0</v>
      </c>
      <c r="CM316" s="236">
        <v>0</v>
      </c>
      <c r="CN316" s="236">
        <v>0</v>
      </c>
      <c r="CO316" s="236">
        <v>0</v>
      </c>
      <c r="CP316" s="236">
        <v>0</v>
      </c>
      <c r="CQ316" s="236">
        <v>0</v>
      </c>
      <c r="CR316" s="236">
        <v>0</v>
      </c>
      <c r="CS316" s="236">
        <v>0</v>
      </c>
      <c r="CT316" s="236">
        <v>0</v>
      </c>
      <c r="CU316" s="236">
        <v>0</v>
      </c>
      <c r="CV316" s="236">
        <v>0</v>
      </c>
      <c r="CW316" s="236">
        <v>0</v>
      </c>
      <c r="CX316" s="236">
        <v>0</v>
      </c>
      <c r="CY316" s="236">
        <v>0</v>
      </c>
      <c r="CZ316" s="236">
        <v>0</v>
      </c>
      <c r="DA316" s="236">
        <v>0</v>
      </c>
    </row>
    <row r="317" spans="1:105">
      <c r="A317" s="242" t="s">
        <v>1715</v>
      </c>
      <c r="B317" s="236">
        <v>0</v>
      </c>
      <c r="C317" s="236">
        <v>0</v>
      </c>
      <c r="D317" s="236">
        <v>0</v>
      </c>
      <c r="E317" s="236">
        <v>0</v>
      </c>
      <c r="F317" s="236">
        <v>0</v>
      </c>
      <c r="G317" s="236">
        <v>0</v>
      </c>
      <c r="H317" s="236">
        <v>0</v>
      </c>
      <c r="I317" s="236">
        <v>0</v>
      </c>
      <c r="J317" s="236">
        <v>0</v>
      </c>
      <c r="K317" s="236">
        <v>0</v>
      </c>
      <c r="L317" s="236">
        <v>0</v>
      </c>
      <c r="M317" s="236">
        <v>0</v>
      </c>
      <c r="N317" s="236">
        <v>0</v>
      </c>
      <c r="O317" s="236">
        <v>0</v>
      </c>
      <c r="P317" s="236">
        <v>0</v>
      </c>
      <c r="Q317" s="236">
        <v>0</v>
      </c>
      <c r="R317" s="236">
        <v>0</v>
      </c>
      <c r="S317" s="236">
        <v>0</v>
      </c>
      <c r="T317" s="236">
        <v>0</v>
      </c>
      <c r="U317" s="236">
        <v>0</v>
      </c>
      <c r="V317" s="236">
        <v>0</v>
      </c>
      <c r="W317" s="236">
        <v>0</v>
      </c>
      <c r="X317" s="236">
        <v>0</v>
      </c>
      <c r="Y317" s="236">
        <v>0</v>
      </c>
      <c r="Z317" s="236">
        <v>0</v>
      </c>
      <c r="AA317" s="236">
        <v>0</v>
      </c>
      <c r="AB317" s="236">
        <v>0</v>
      </c>
      <c r="AC317" s="236">
        <v>0</v>
      </c>
      <c r="AD317" s="236">
        <v>24327</v>
      </c>
      <c r="AE317" s="236">
        <v>158</v>
      </c>
      <c r="AF317" s="236">
        <v>158</v>
      </c>
      <c r="AG317" s="236">
        <v>97736</v>
      </c>
      <c r="AH317" s="236">
        <v>98638</v>
      </c>
      <c r="AI317" s="236">
        <v>25485</v>
      </c>
      <c r="AJ317" s="236">
        <v>1316</v>
      </c>
      <c r="AK317" s="236">
        <v>0</v>
      </c>
      <c r="AL317" s="236">
        <v>0</v>
      </c>
      <c r="AM317" s="236">
        <v>0</v>
      </c>
      <c r="AN317" s="236">
        <v>247818</v>
      </c>
      <c r="AO317" s="236">
        <v>0</v>
      </c>
      <c r="AP317" s="236">
        <v>0</v>
      </c>
      <c r="AQ317" s="236">
        <v>0</v>
      </c>
      <c r="AR317" s="236">
        <v>0</v>
      </c>
      <c r="AS317" s="236">
        <v>0</v>
      </c>
      <c r="AT317" s="236">
        <v>0</v>
      </c>
      <c r="AU317" s="236">
        <v>0</v>
      </c>
      <c r="AV317" s="236">
        <v>0</v>
      </c>
      <c r="AW317" s="236">
        <v>0</v>
      </c>
      <c r="AX317" s="236">
        <v>0</v>
      </c>
      <c r="AY317" s="236">
        <v>0</v>
      </c>
      <c r="AZ317" s="236">
        <v>0</v>
      </c>
      <c r="BA317" s="236">
        <v>0</v>
      </c>
      <c r="BB317" s="236">
        <v>0</v>
      </c>
      <c r="BC317" s="236">
        <v>0</v>
      </c>
      <c r="BD317" s="236">
        <v>0</v>
      </c>
      <c r="BE317" s="236">
        <v>0</v>
      </c>
      <c r="BF317" s="236">
        <v>0</v>
      </c>
      <c r="BG317" s="236">
        <v>0</v>
      </c>
      <c r="BH317" s="236">
        <v>0</v>
      </c>
      <c r="BI317" s="236">
        <v>0</v>
      </c>
      <c r="BJ317" s="236">
        <v>0</v>
      </c>
      <c r="BK317" s="236">
        <v>0</v>
      </c>
      <c r="BL317" s="236">
        <v>0</v>
      </c>
      <c r="BM317" s="236">
        <v>0</v>
      </c>
      <c r="BN317" s="236">
        <v>0</v>
      </c>
      <c r="BO317" s="236">
        <v>0</v>
      </c>
      <c r="BP317" s="236">
        <v>0</v>
      </c>
      <c r="BQ317" s="236">
        <v>0</v>
      </c>
      <c r="BR317" s="236">
        <v>0</v>
      </c>
      <c r="BS317" s="236">
        <v>0</v>
      </c>
      <c r="BT317" s="236">
        <v>0</v>
      </c>
      <c r="BU317" s="236">
        <v>0</v>
      </c>
      <c r="BV317" s="236">
        <v>0</v>
      </c>
      <c r="BW317" s="236">
        <v>0</v>
      </c>
      <c r="BX317" s="236">
        <v>0</v>
      </c>
      <c r="BY317" s="236">
        <v>0</v>
      </c>
      <c r="BZ317" s="236">
        <v>0</v>
      </c>
      <c r="CA317" s="236">
        <v>0</v>
      </c>
      <c r="CB317" s="236">
        <v>0</v>
      </c>
      <c r="CC317" s="236">
        <v>0</v>
      </c>
      <c r="CD317" s="236">
        <v>0</v>
      </c>
      <c r="CE317" s="236">
        <v>0</v>
      </c>
      <c r="CF317" s="236">
        <v>0</v>
      </c>
      <c r="CG317" s="236">
        <v>0</v>
      </c>
      <c r="CH317" s="236">
        <v>0</v>
      </c>
      <c r="CI317" s="236">
        <v>0</v>
      </c>
      <c r="CJ317" s="236">
        <v>0</v>
      </c>
      <c r="CK317" s="236">
        <v>0</v>
      </c>
      <c r="CL317" s="236">
        <v>0</v>
      </c>
      <c r="CM317" s="236">
        <v>0</v>
      </c>
      <c r="CN317" s="236">
        <v>0</v>
      </c>
      <c r="CO317" s="236">
        <v>0</v>
      </c>
      <c r="CP317" s="236">
        <v>0</v>
      </c>
      <c r="CQ317" s="236">
        <v>0</v>
      </c>
      <c r="CR317" s="236">
        <v>0</v>
      </c>
      <c r="CS317" s="236">
        <v>0</v>
      </c>
      <c r="CT317" s="236">
        <v>0</v>
      </c>
      <c r="CU317" s="236">
        <v>0</v>
      </c>
      <c r="CV317" s="236">
        <v>0</v>
      </c>
      <c r="CW317" s="236">
        <v>0</v>
      </c>
      <c r="CX317" s="236">
        <v>0</v>
      </c>
      <c r="CY317" s="236">
        <v>0</v>
      </c>
      <c r="CZ317" s="236">
        <v>0</v>
      </c>
      <c r="DA317" s="236">
        <v>0</v>
      </c>
    </row>
    <row r="318" spans="1:105">
      <c r="A318" s="242" t="s">
        <v>1716</v>
      </c>
      <c r="B318" s="236">
        <v>0</v>
      </c>
      <c r="C318" s="236">
        <v>0</v>
      </c>
      <c r="D318" s="236">
        <v>0</v>
      </c>
      <c r="E318" s="236">
        <v>0</v>
      </c>
      <c r="F318" s="236">
        <v>0</v>
      </c>
      <c r="G318" s="236">
        <v>0</v>
      </c>
      <c r="H318" s="236">
        <v>0</v>
      </c>
      <c r="I318" s="236">
        <v>0</v>
      </c>
      <c r="J318" s="236">
        <v>0</v>
      </c>
      <c r="K318" s="236">
        <v>0</v>
      </c>
      <c r="L318" s="236">
        <v>0</v>
      </c>
      <c r="M318" s="236">
        <v>0</v>
      </c>
      <c r="N318" s="236">
        <v>0</v>
      </c>
      <c r="O318" s="236">
        <v>0</v>
      </c>
      <c r="P318" s="236">
        <v>0</v>
      </c>
      <c r="Q318" s="236">
        <v>0</v>
      </c>
      <c r="R318" s="236">
        <v>0</v>
      </c>
      <c r="S318" s="236">
        <v>0</v>
      </c>
      <c r="T318" s="236">
        <v>0</v>
      </c>
      <c r="U318" s="236">
        <v>0</v>
      </c>
      <c r="V318" s="236">
        <v>0</v>
      </c>
      <c r="W318" s="236">
        <v>0</v>
      </c>
      <c r="X318" s="236">
        <v>0</v>
      </c>
      <c r="Y318" s="236">
        <v>0</v>
      </c>
      <c r="Z318" s="236">
        <v>0</v>
      </c>
      <c r="AA318" s="236">
        <v>0</v>
      </c>
      <c r="AB318" s="236">
        <v>0</v>
      </c>
      <c r="AC318" s="236">
        <v>0</v>
      </c>
      <c r="AD318" s="236">
        <v>-24072</v>
      </c>
      <c r="AE318" s="236">
        <v>96</v>
      </c>
      <c r="AF318" s="236">
        <v>97</v>
      </c>
      <c r="AG318" s="236">
        <v>-96027</v>
      </c>
      <c r="AH318" s="236">
        <v>-95474</v>
      </c>
      <c r="AI318" s="236">
        <v>-23363</v>
      </c>
      <c r="AJ318" s="236">
        <v>806</v>
      </c>
      <c r="AK318" s="236">
        <v>0</v>
      </c>
      <c r="AL318" s="236">
        <v>0</v>
      </c>
      <c r="AM318" s="236">
        <v>0</v>
      </c>
      <c r="AN318" s="236">
        <v>-237937</v>
      </c>
      <c r="AO318" s="236">
        <v>0</v>
      </c>
      <c r="AP318" s="236">
        <v>0</v>
      </c>
      <c r="AQ318" s="236">
        <v>0</v>
      </c>
      <c r="AR318" s="236">
        <v>0</v>
      </c>
      <c r="AS318" s="236">
        <v>0</v>
      </c>
      <c r="AT318" s="236">
        <v>0</v>
      </c>
      <c r="AU318" s="236">
        <v>0</v>
      </c>
      <c r="AV318" s="236">
        <v>0</v>
      </c>
      <c r="AW318" s="236">
        <v>0</v>
      </c>
      <c r="AX318" s="236">
        <v>0</v>
      </c>
      <c r="AY318" s="236">
        <v>0</v>
      </c>
      <c r="AZ318" s="236">
        <v>0</v>
      </c>
      <c r="BA318" s="236">
        <v>0</v>
      </c>
      <c r="BB318" s="236">
        <v>0</v>
      </c>
      <c r="BC318" s="236">
        <v>0</v>
      </c>
      <c r="BD318" s="236">
        <v>0</v>
      </c>
      <c r="BE318" s="236">
        <v>0</v>
      </c>
      <c r="BF318" s="236">
        <v>0</v>
      </c>
      <c r="BG318" s="236">
        <v>0</v>
      </c>
      <c r="BH318" s="236">
        <v>0</v>
      </c>
      <c r="BI318" s="236">
        <v>0</v>
      </c>
      <c r="BJ318" s="236">
        <v>0</v>
      </c>
      <c r="BK318" s="236">
        <v>0</v>
      </c>
      <c r="BL318" s="236">
        <v>0</v>
      </c>
      <c r="BM318" s="236">
        <v>0</v>
      </c>
      <c r="BN318" s="236">
        <v>0</v>
      </c>
      <c r="BO318" s="236">
        <v>0</v>
      </c>
      <c r="BP318" s="236">
        <v>0</v>
      </c>
      <c r="BQ318" s="236">
        <v>0</v>
      </c>
      <c r="BR318" s="236">
        <v>0</v>
      </c>
      <c r="BS318" s="236">
        <v>0</v>
      </c>
      <c r="BT318" s="236">
        <v>0</v>
      </c>
      <c r="BU318" s="236">
        <v>0</v>
      </c>
      <c r="BV318" s="236">
        <v>0</v>
      </c>
      <c r="BW318" s="236">
        <v>0</v>
      </c>
      <c r="BX318" s="236">
        <v>0</v>
      </c>
      <c r="BY318" s="236">
        <v>0</v>
      </c>
      <c r="BZ318" s="236">
        <v>0</v>
      </c>
      <c r="CA318" s="236">
        <v>0</v>
      </c>
      <c r="CB318" s="236">
        <v>0</v>
      </c>
      <c r="CC318" s="236">
        <v>0</v>
      </c>
      <c r="CD318" s="236">
        <v>0</v>
      </c>
      <c r="CE318" s="236">
        <v>0</v>
      </c>
      <c r="CF318" s="236">
        <v>0</v>
      </c>
      <c r="CG318" s="236">
        <v>0</v>
      </c>
      <c r="CH318" s="236">
        <v>0</v>
      </c>
      <c r="CI318" s="236">
        <v>0</v>
      </c>
      <c r="CJ318" s="236">
        <v>0</v>
      </c>
      <c r="CK318" s="236">
        <v>0</v>
      </c>
      <c r="CL318" s="236">
        <v>0</v>
      </c>
      <c r="CM318" s="236">
        <v>0</v>
      </c>
      <c r="CN318" s="236">
        <v>0</v>
      </c>
      <c r="CO318" s="236">
        <v>0</v>
      </c>
      <c r="CP318" s="236">
        <v>0</v>
      </c>
      <c r="CQ318" s="236">
        <v>0</v>
      </c>
      <c r="CR318" s="236">
        <v>0</v>
      </c>
      <c r="CS318" s="236">
        <v>0</v>
      </c>
      <c r="CT318" s="236">
        <v>0</v>
      </c>
      <c r="CU318" s="236">
        <v>0</v>
      </c>
      <c r="CV318" s="236">
        <v>0</v>
      </c>
      <c r="CW318" s="236">
        <v>0</v>
      </c>
      <c r="CX318" s="236">
        <v>0</v>
      </c>
      <c r="CY318" s="236">
        <v>0</v>
      </c>
      <c r="CZ318" s="236">
        <v>0</v>
      </c>
      <c r="DA318" s="236">
        <v>0</v>
      </c>
    </row>
    <row r="319" spans="1:105">
      <c r="A319" s="242" t="s">
        <v>1717</v>
      </c>
      <c r="B319" s="236">
        <v>0</v>
      </c>
      <c r="C319" s="236">
        <v>0</v>
      </c>
      <c r="D319" s="236">
        <v>0</v>
      </c>
      <c r="E319" s="236">
        <v>0</v>
      </c>
      <c r="F319" s="236">
        <v>0</v>
      </c>
      <c r="G319" s="236">
        <v>0</v>
      </c>
      <c r="H319" s="236">
        <v>0</v>
      </c>
      <c r="I319" s="236">
        <v>0</v>
      </c>
      <c r="J319" s="236">
        <v>0</v>
      </c>
      <c r="K319" s="236">
        <v>0</v>
      </c>
      <c r="L319" s="236">
        <v>0</v>
      </c>
      <c r="M319" s="236">
        <v>0</v>
      </c>
      <c r="N319" s="236">
        <v>0</v>
      </c>
      <c r="O319" s="236">
        <v>0</v>
      </c>
      <c r="P319" s="236">
        <v>0</v>
      </c>
      <c r="Q319" s="236">
        <v>0</v>
      </c>
      <c r="R319" s="236">
        <v>0</v>
      </c>
      <c r="S319" s="236">
        <v>0</v>
      </c>
      <c r="T319" s="236">
        <v>0</v>
      </c>
      <c r="U319" s="236">
        <v>0</v>
      </c>
      <c r="V319" s="236">
        <v>0</v>
      </c>
      <c r="W319" s="236">
        <v>0</v>
      </c>
      <c r="X319" s="236">
        <v>0</v>
      </c>
      <c r="Y319" s="236">
        <v>0</v>
      </c>
      <c r="Z319" s="236">
        <v>0</v>
      </c>
      <c r="AA319" s="236">
        <v>0</v>
      </c>
      <c r="AB319" s="236">
        <v>0</v>
      </c>
      <c r="AC319" s="236">
        <v>0</v>
      </c>
      <c r="AD319" s="236">
        <v>0</v>
      </c>
      <c r="AE319" s="236">
        <v>0</v>
      </c>
      <c r="AF319" s="236">
        <v>0</v>
      </c>
      <c r="AG319" s="236">
        <v>0</v>
      </c>
      <c r="AH319" s="236">
        <v>0</v>
      </c>
      <c r="AI319" s="236">
        <v>0</v>
      </c>
      <c r="AJ319" s="236">
        <v>0</v>
      </c>
      <c r="AK319" s="236">
        <v>0</v>
      </c>
      <c r="AL319" s="236">
        <v>0</v>
      </c>
      <c r="AM319" s="236">
        <v>0</v>
      </c>
      <c r="AN319" s="236">
        <v>0</v>
      </c>
      <c r="AO319" s="236">
        <v>0</v>
      </c>
      <c r="AP319" s="236">
        <v>0</v>
      </c>
      <c r="AQ319" s="236">
        <v>0</v>
      </c>
      <c r="AR319" s="236">
        <v>0</v>
      </c>
      <c r="AS319" s="236">
        <v>0</v>
      </c>
      <c r="AT319" s="236">
        <v>0</v>
      </c>
      <c r="AU319" s="236">
        <v>0</v>
      </c>
      <c r="AV319" s="236">
        <v>0</v>
      </c>
      <c r="AW319" s="236">
        <v>0</v>
      </c>
      <c r="AX319" s="236">
        <v>0</v>
      </c>
      <c r="AY319" s="236">
        <v>0</v>
      </c>
      <c r="AZ319" s="236">
        <v>0</v>
      </c>
      <c r="BA319" s="236">
        <v>0</v>
      </c>
      <c r="BB319" s="236">
        <v>0</v>
      </c>
      <c r="BC319" s="236">
        <v>0</v>
      </c>
      <c r="BD319" s="236">
        <v>0</v>
      </c>
      <c r="BE319" s="236">
        <v>0</v>
      </c>
      <c r="BF319" s="236">
        <v>0</v>
      </c>
      <c r="BG319" s="236">
        <v>0</v>
      </c>
      <c r="BH319" s="236">
        <v>0</v>
      </c>
      <c r="BI319" s="236">
        <v>0</v>
      </c>
      <c r="BJ319" s="236">
        <v>0</v>
      </c>
      <c r="BK319" s="236">
        <v>0</v>
      </c>
      <c r="BL319" s="236">
        <v>0</v>
      </c>
      <c r="BM319" s="236">
        <v>0</v>
      </c>
      <c r="BN319" s="236">
        <v>0</v>
      </c>
      <c r="BO319" s="236">
        <v>0</v>
      </c>
      <c r="BP319" s="236">
        <v>0</v>
      </c>
      <c r="BQ319" s="236">
        <v>0</v>
      </c>
      <c r="BR319" s="236">
        <v>0</v>
      </c>
      <c r="BS319" s="236">
        <v>0</v>
      </c>
      <c r="BT319" s="236">
        <v>0</v>
      </c>
      <c r="BU319" s="236">
        <v>0</v>
      </c>
      <c r="BV319" s="236">
        <v>0</v>
      </c>
      <c r="BW319" s="236">
        <v>0</v>
      </c>
      <c r="BX319" s="236">
        <v>0</v>
      </c>
      <c r="BY319" s="236">
        <v>0</v>
      </c>
      <c r="BZ319" s="236">
        <v>0</v>
      </c>
      <c r="CA319" s="236">
        <v>0</v>
      </c>
      <c r="CB319" s="236">
        <v>0</v>
      </c>
      <c r="CC319" s="236">
        <v>0</v>
      </c>
      <c r="CD319" s="236">
        <v>0</v>
      </c>
      <c r="CE319" s="236">
        <v>0</v>
      </c>
      <c r="CF319" s="236">
        <v>0</v>
      </c>
      <c r="CG319" s="236">
        <v>0</v>
      </c>
      <c r="CH319" s="236">
        <v>0</v>
      </c>
      <c r="CI319" s="236">
        <v>0</v>
      </c>
      <c r="CJ319" s="236">
        <v>0</v>
      </c>
      <c r="CK319" s="236">
        <v>0</v>
      </c>
      <c r="CL319" s="236">
        <v>0</v>
      </c>
      <c r="CM319" s="236">
        <v>0</v>
      </c>
      <c r="CN319" s="236">
        <v>0</v>
      </c>
      <c r="CO319" s="236">
        <v>0</v>
      </c>
      <c r="CP319" s="236">
        <v>0</v>
      </c>
      <c r="CQ319" s="236">
        <v>0</v>
      </c>
      <c r="CR319" s="236">
        <v>0</v>
      </c>
      <c r="CS319" s="236">
        <v>0</v>
      </c>
      <c r="CT319" s="236">
        <v>0</v>
      </c>
      <c r="CU319" s="236">
        <v>0</v>
      </c>
      <c r="CV319" s="236">
        <v>0</v>
      </c>
      <c r="CW319" s="236">
        <v>0</v>
      </c>
      <c r="CX319" s="236">
        <v>0</v>
      </c>
      <c r="CY319" s="236">
        <v>0</v>
      </c>
      <c r="CZ319" s="236">
        <v>0</v>
      </c>
      <c r="DA319" s="236">
        <v>0</v>
      </c>
    </row>
    <row r="320" spans="1:105">
      <c r="A320" s="242" t="s">
        <v>1718</v>
      </c>
      <c r="B320" s="236">
        <v>0</v>
      </c>
      <c r="C320" s="236">
        <v>0</v>
      </c>
      <c r="D320" s="236">
        <v>0</v>
      </c>
      <c r="E320" s="236">
        <v>0</v>
      </c>
      <c r="F320" s="236">
        <v>0</v>
      </c>
      <c r="G320" s="236">
        <v>0</v>
      </c>
      <c r="H320" s="236">
        <v>0</v>
      </c>
      <c r="I320" s="236">
        <v>0</v>
      </c>
      <c r="J320" s="236">
        <v>0</v>
      </c>
      <c r="K320" s="236">
        <v>0</v>
      </c>
      <c r="L320" s="236">
        <v>0</v>
      </c>
      <c r="M320" s="236">
        <v>0</v>
      </c>
      <c r="N320" s="236">
        <v>0</v>
      </c>
      <c r="O320" s="236">
        <v>0</v>
      </c>
      <c r="P320" s="236">
        <v>0</v>
      </c>
      <c r="Q320" s="236">
        <v>0</v>
      </c>
      <c r="R320" s="236">
        <v>0</v>
      </c>
      <c r="S320" s="236">
        <v>0</v>
      </c>
      <c r="T320" s="236">
        <v>0</v>
      </c>
      <c r="U320" s="236">
        <v>0</v>
      </c>
      <c r="V320" s="236">
        <v>0</v>
      </c>
      <c r="W320" s="236">
        <v>0</v>
      </c>
      <c r="X320" s="236">
        <v>0</v>
      </c>
      <c r="Y320" s="236">
        <v>0</v>
      </c>
      <c r="Z320" s="236">
        <v>0</v>
      </c>
      <c r="AA320" s="236">
        <v>0</v>
      </c>
      <c r="AB320" s="236">
        <v>0</v>
      </c>
      <c r="AC320" s="236">
        <v>0</v>
      </c>
      <c r="AD320" s="236">
        <v>8872733</v>
      </c>
      <c r="AE320" s="236">
        <v>8013429</v>
      </c>
      <c r="AF320" s="236">
        <v>13697041</v>
      </c>
      <c r="AG320" s="236">
        <v>6029332</v>
      </c>
      <c r="AH320" s="236">
        <v>19303553</v>
      </c>
      <c r="AI320" s="236">
        <v>18055398</v>
      </c>
      <c r="AJ320" s="236">
        <v>8597290</v>
      </c>
      <c r="AK320" s="236">
        <v>0</v>
      </c>
      <c r="AL320" s="236">
        <v>0</v>
      </c>
      <c r="AM320" s="236">
        <v>0</v>
      </c>
      <c r="AN320" s="236">
        <v>82568776</v>
      </c>
      <c r="AO320" s="236">
        <v>0</v>
      </c>
      <c r="AP320" s="236">
        <v>0</v>
      </c>
      <c r="AQ320" s="236">
        <v>0</v>
      </c>
      <c r="AR320" s="236">
        <v>0</v>
      </c>
      <c r="AS320" s="236">
        <v>0</v>
      </c>
      <c r="AT320" s="236">
        <v>0</v>
      </c>
      <c r="AU320" s="236">
        <v>0</v>
      </c>
      <c r="AV320" s="236">
        <v>0</v>
      </c>
      <c r="AW320" s="236">
        <v>0</v>
      </c>
      <c r="AX320" s="236">
        <v>0</v>
      </c>
      <c r="AY320" s="236">
        <v>0</v>
      </c>
      <c r="AZ320" s="236">
        <v>0</v>
      </c>
      <c r="BA320" s="236">
        <v>0</v>
      </c>
      <c r="BB320" s="236">
        <v>0</v>
      </c>
      <c r="BC320" s="236">
        <v>0</v>
      </c>
      <c r="BD320" s="236">
        <v>0</v>
      </c>
      <c r="BE320" s="236">
        <v>0</v>
      </c>
      <c r="BF320" s="236">
        <v>0</v>
      </c>
      <c r="BG320" s="236">
        <v>0</v>
      </c>
      <c r="BH320" s="236">
        <v>0</v>
      </c>
      <c r="BI320" s="236">
        <v>0</v>
      </c>
      <c r="BJ320" s="236">
        <v>0</v>
      </c>
      <c r="BK320" s="236">
        <v>0</v>
      </c>
      <c r="BL320" s="236">
        <v>0</v>
      </c>
      <c r="BM320" s="236">
        <v>0</v>
      </c>
      <c r="BN320" s="236">
        <v>0</v>
      </c>
      <c r="BO320" s="236">
        <v>0</v>
      </c>
      <c r="BP320" s="236">
        <v>0</v>
      </c>
      <c r="BQ320" s="236">
        <v>0</v>
      </c>
      <c r="BR320" s="236">
        <v>0</v>
      </c>
      <c r="BS320" s="236">
        <v>0</v>
      </c>
      <c r="BT320" s="236">
        <v>0</v>
      </c>
      <c r="BU320" s="236">
        <v>0</v>
      </c>
      <c r="BV320" s="236">
        <v>0</v>
      </c>
      <c r="BW320" s="236">
        <v>0</v>
      </c>
      <c r="BX320" s="236">
        <v>0</v>
      </c>
      <c r="BY320" s="236">
        <v>0</v>
      </c>
      <c r="BZ320" s="236">
        <v>0</v>
      </c>
      <c r="CA320" s="236">
        <v>0</v>
      </c>
      <c r="CB320" s="236">
        <v>0</v>
      </c>
      <c r="CC320" s="236">
        <v>0</v>
      </c>
      <c r="CD320" s="236">
        <v>0</v>
      </c>
      <c r="CE320" s="236">
        <v>0</v>
      </c>
      <c r="CF320" s="236">
        <v>0</v>
      </c>
      <c r="CG320" s="236">
        <v>0</v>
      </c>
      <c r="CH320" s="236">
        <v>0</v>
      </c>
      <c r="CI320" s="236">
        <v>0</v>
      </c>
      <c r="CJ320" s="236">
        <v>0</v>
      </c>
      <c r="CK320" s="236">
        <v>0</v>
      </c>
      <c r="CL320" s="236">
        <v>0</v>
      </c>
      <c r="CM320" s="236">
        <v>0</v>
      </c>
      <c r="CN320" s="236">
        <v>0</v>
      </c>
      <c r="CO320" s="236">
        <v>0</v>
      </c>
      <c r="CP320" s="236">
        <v>0</v>
      </c>
      <c r="CQ320" s="236">
        <v>0</v>
      </c>
      <c r="CR320" s="236">
        <v>0</v>
      </c>
      <c r="CS320" s="236">
        <v>0</v>
      </c>
      <c r="CT320" s="236">
        <v>0</v>
      </c>
      <c r="CU320" s="236">
        <v>0</v>
      </c>
      <c r="CV320" s="236">
        <v>0</v>
      </c>
      <c r="CW320" s="236">
        <v>0</v>
      </c>
      <c r="CX320" s="236">
        <v>0</v>
      </c>
      <c r="CY320" s="236">
        <v>0</v>
      </c>
      <c r="CZ320" s="236">
        <v>0</v>
      </c>
      <c r="DA320" s="236">
        <v>0</v>
      </c>
    </row>
    <row r="321" spans="1:105">
      <c r="A321" s="242" t="s">
        <v>1719</v>
      </c>
      <c r="B321" s="236">
        <v>0</v>
      </c>
      <c r="C321" s="236">
        <v>0</v>
      </c>
      <c r="D321" s="236">
        <v>0</v>
      </c>
      <c r="E321" s="236">
        <v>0</v>
      </c>
      <c r="F321" s="236">
        <v>0</v>
      </c>
      <c r="G321" s="236">
        <v>0</v>
      </c>
      <c r="H321" s="236">
        <v>0</v>
      </c>
      <c r="I321" s="236">
        <v>0</v>
      </c>
      <c r="J321" s="236">
        <v>0</v>
      </c>
      <c r="K321" s="236">
        <v>0</v>
      </c>
      <c r="L321" s="236">
        <v>0</v>
      </c>
      <c r="M321" s="236">
        <v>0</v>
      </c>
      <c r="N321" s="236">
        <v>0</v>
      </c>
      <c r="O321" s="236">
        <v>0</v>
      </c>
      <c r="P321" s="236">
        <v>0</v>
      </c>
      <c r="Q321" s="236">
        <v>0</v>
      </c>
      <c r="R321" s="236">
        <v>0</v>
      </c>
      <c r="S321" s="236">
        <v>0</v>
      </c>
      <c r="T321" s="236">
        <v>0</v>
      </c>
      <c r="U321" s="236">
        <v>0</v>
      </c>
      <c r="V321" s="236">
        <v>0</v>
      </c>
      <c r="W321" s="236">
        <v>0</v>
      </c>
      <c r="X321" s="236">
        <v>0</v>
      </c>
      <c r="Y321" s="236">
        <v>0</v>
      </c>
      <c r="Z321" s="236">
        <v>0</v>
      </c>
      <c r="AA321" s="236">
        <v>0</v>
      </c>
      <c r="AB321" s="236">
        <v>0</v>
      </c>
      <c r="AC321" s="236">
        <v>0</v>
      </c>
      <c r="AD321" s="236">
        <v>0</v>
      </c>
      <c r="AE321" s="236">
        <v>0</v>
      </c>
      <c r="AF321" s="236">
        <v>0</v>
      </c>
      <c r="AG321" s="236">
        <v>0</v>
      </c>
      <c r="AH321" s="236">
        <v>0</v>
      </c>
      <c r="AI321" s="236">
        <v>0</v>
      </c>
      <c r="AJ321" s="236">
        <v>0</v>
      </c>
      <c r="AK321" s="236">
        <v>0</v>
      </c>
      <c r="AL321" s="236">
        <v>0</v>
      </c>
      <c r="AM321" s="236">
        <v>0</v>
      </c>
      <c r="AN321" s="236">
        <v>0</v>
      </c>
      <c r="AO321" s="236">
        <v>0</v>
      </c>
      <c r="AP321" s="236">
        <v>0</v>
      </c>
      <c r="AQ321" s="236">
        <v>0</v>
      </c>
      <c r="AR321" s="236">
        <v>0</v>
      </c>
      <c r="AS321" s="236">
        <v>0</v>
      </c>
      <c r="AT321" s="236">
        <v>0</v>
      </c>
      <c r="AU321" s="236">
        <v>0</v>
      </c>
      <c r="AV321" s="236">
        <v>0</v>
      </c>
      <c r="AW321" s="236">
        <v>0</v>
      </c>
      <c r="AX321" s="236">
        <v>0</v>
      </c>
      <c r="AY321" s="236">
        <v>0</v>
      </c>
      <c r="AZ321" s="236">
        <v>0</v>
      </c>
      <c r="BA321" s="236">
        <v>0</v>
      </c>
      <c r="BB321" s="236">
        <v>0</v>
      </c>
      <c r="BC321" s="236">
        <v>0</v>
      </c>
      <c r="BD321" s="236">
        <v>0</v>
      </c>
      <c r="BE321" s="236">
        <v>0</v>
      </c>
      <c r="BF321" s="236">
        <v>0</v>
      </c>
      <c r="BG321" s="236">
        <v>0</v>
      </c>
      <c r="BH321" s="236">
        <v>0</v>
      </c>
      <c r="BI321" s="236">
        <v>0</v>
      </c>
      <c r="BJ321" s="236">
        <v>0</v>
      </c>
      <c r="BK321" s="236">
        <v>0</v>
      </c>
      <c r="BL321" s="236">
        <v>0</v>
      </c>
      <c r="BM321" s="236">
        <v>0</v>
      </c>
      <c r="BN321" s="236">
        <v>0</v>
      </c>
      <c r="BO321" s="236">
        <v>0</v>
      </c>
      <c r="BP321" s="236">
        <v>0</v>
      </c>
      <c r="BQ321" s="236">
        <v>0</v>
      </c>
      <c r="BR321" s="236">
        <v>0</v>
      </c>
      <c r="BS321" s="236">
        <v>0</v>
      </c>
      <c r="BT321" s="236">
        <v>0</v>
      </c>
      <c r="BU321" s="236">
        <v>0</v>
      </c>
      <c r="BV321" s="236">
        <v>0</v>
      </c>
      <c r="BW321" s="236">
        <v>0</v>
      </c>
      <c r="BX321" s="236">
        <v>0</v>
      </c>
      <c r="BY321" s="236">
        <v>0</v>
      </c>
      <c r="BZ321" s="236">
        <v>0</v>
      </c>
      <c r="CA321" s="236">
        <v>0</v>
      </c>
      <c r="CB321" s="236">
        <v>0</v>
      </c>
      <c r="CC321" s="236">
        <v>0</v>
      </c>
      <c r="CD321" s="236">
        <v>0</v>
      </c>
      <c r="CE321" s="236">
        <v>0</v>
      </c>
      <c r="CF321" s="236">
        <v>0</v>
      </c>
      <c r="CG321" s="236">
        <v>0</v>
      </c>
      <c r="CH321" s="236">
        <v>0</v>
      </c>
      <c r="CI321" s="236">
        <v>0</v>
      </c>
      <c r="CJ321" s="236">
        <v>0</v>
      </c>
      <c r="CK321" s="236">
        <v>0</v>
      </c>
      <c r="CL321" s="236">
        <v>0</v>
      </c>
      <c r="CM321" s="236">
        <v>0</v>
      </c>
      <c r="CN321" s="236">
        <v>0</v>
      </c>
      <c r="CO321" s="236">
        <v>0</v>
      </c>
      <c r="CP321" s="236">
        <v>0</v>
      </c>
      <c r="CQ321" s="236">
        <v>0</v>
      </c>
      <c r="CR321" s="236">
        <v>0</v>
      </c>
      <c r="CS321" s="236">
        <v>0</v>
      </c>
      <c r="CT321" s="236">
        <v>0</v>
      </c>
      <c r="CU321" s="236">
        <v>0</v>
      </c>
      <c r="CV321" s="236">
        <v>0</v>
      </c>
      <c r="CW321" s="236">
        <v>0</v>
      </c>
      <c r="CX321" s="236">
        <v>0</v>
      </c>
      <c r="CY321" s="236">
        <v>0</v>
      </c>
      <c r="CZ321" s="236">
        <v>0</v>
      </c>
      <c r="DA321" s="236">
        <v>0</v>
      </c>
    </row>
    <row r="322" spans="1:105">
      <c r="A322" s="242" t="s">
        <v>1720</v>
      </c>
      <c r="B322" s="236">
        <v>0</v>
      </c>
      <c r="C322" s="236">
        <v>0</v>
      </c>
      <c r="D322" s="236">
        <v>0</v>
      </c>
      <c r="E322" s="236">
        <v>0</v>
      </c>
      <c r="F322" s="236">
        <v>0</v>
      </c>
      <c r="G322" s="236">
        <v>0</v>
      </c>
      <c r="H322" s="236">
        <v>0</v>
      </c>
      <c r="I322" s="236">
        <v>0</v>
      </c>
      <c r="J322" s="236">
        <v>0</v>
      </c>
      <c r="K322" s="236">
        <v>0</v>
      </c>
      <c r="L322" s="236">
        <v>0</v>
      </c>
      <c r="M322" s="236">
        <v>0</v>
      </c>
      <c r="N322" s="236">
        <v>0</v>
      </c>
      <c r="O322" s="236">
        <v>0</v>
      </c>
      <c r="P322" s="236">
        <v>0</v>
      </c>
      <c r="Q322" s="236">
        <v>0</v>
      </c>
      <c r="R322" s="236">
        <v>0</v>
      </c>
      <c r="S322" s="236">
        <v>0</v>
      </c>
      <c r="T322" s="236">
        <v>0</v>
      </c>
      <c r="U322" s="236">
        <v>0</v>
      </c>
      <c r="V322" s="236">
        <v>0</v>
      </c>
      <c r="W322" s="236">
        <v>0</v>
      </c>
      <c r="X322" s="236">
        <v>0</v>
      </c>
      <c r="Y322" s="236">
        <v>0</v>
      </c>
      <c r="Z322" s="236">
        <v>0</v>
      </c>
      <c r="AA322" s="236">
        <v>0</v>
      </c>
      <c r="AB322" s="236">
        <v>0</v>
      </c>
      <c r="AC322" s="236">
        <v>0</v>
      </c>
      <c r="AD322" s="236">
        <v>-3105456</v>
      </c>
      <c r="AE322" s="236">
        <v>-2804701</v>
      </c>
      <c r="AF322" s="236">
        <v>-4793964</v>
      </c>
      <c r="AG322" s="236">
        <v>-2110266</v>
      </c>
      <c r="AH322" s="236">
        <v>-6756244</v>
      </c>
      <c r="AI322" s="236">
        <v>-6319389</v>
      </c>
      <c r="AJ322" s="236">
        <v>-3009052</v>
      </c>
      <c r="AK322" s="236">
        <v>0</v>
      </c>
      <c r="AL322" s="236">
        <v>0</v>
      </c>
      <c r="AM322" s="236">
        <v>0</v>
      </c>
      <c r="AN322" s="236">
        <v>-28899072</v>
      </c>
      <c r="AO322" s="236">
        <v>0</v>
      </c>
      <c r="AP322" s="236">
        <v>0</v>
      </c>
      <c r="AQ322" s="236">
        <v>0</v>
      </c>
      <c r="AR322" s="236">
        <v>0</v>
      </c>
      <c r="AS322" s="236">
        <v>0</v>
      </c>
      <c r="AT322" s="236">
        <v>0</v>
      </c>
      <c r="AU322" s="236">
        <v>0</v>
      </c>
      <c r="AV322" s="236">
        <v>0</v>
      </c>
      <c r="AW322" s="236">
        <v>0</v>
      </c>
      <c r="AX322" s="236">
        <v>0</v>
      </c>
      <c r="AY322" s="236">
        <v>0</v>
      </c>
      <c r="AZ322" s="236">
        <v>0</v>
      </c>
      <c r="BA322" s="236">
        <v>0</v>
      </c>
      <c r="BB322" s="236">
        <v>0</v>
      </c>
      <c r="BC322" s="236">
        <v>0</v>
      </c>
      <c r="BD322" s="236">
        <v>0</v>
      </c>
      <c r="BE322" s="236">
        <v>0</v>
      </c>
      <c r="BF322" s="236">
        <v>0</v>
      </c>
      <c r="BG322" s="236">
        <v>0</v>
      </c>
      <c r="BH322" s="236">
        <v>0</v>
      </c>
      <c r="BI322" s="236">
        <v>0</v>
      </c>
      <c r="BJ322" s="236">
        <v>0</v>
      </c>
      <c r="BK322" s="236">
        <v>0</v>
      </c>
      <c r="BL322" s="236">
        <v>0</v>
      </c>
      <c r="BM322" s="236">
        <v>0</v>
      </c>
      <c r="BN322" s="236">
        <v>0</v>
      </c>
      <c r="BO322" s="236">
        <v>0</v>
      </c>
      <c r="BP322" s="236">
        <v>0</v>
      </c>
      <c r="BQ322" s="236">
        <v>0</v>
      </c>
      <c r="BR322" s="236">
        <v>0</v>
      </c>
      <c r="BS322" s="236">
        <v>0</v>
      </c>
      <c r="BT322" s="236">
        <v>0</v>
      </c>
      <c r="BU322" s="236">
        <v>0</v>
      </c>
      <c r="BV322" s="236">
        <v>0</v>
      </c>
      <c r="BW322" s="236">
        <v>0</v>
      </c>
      <c r="BX322" s="236">
        <v>0</v>
      </c>
      <c r="BY322" s="236">
        <v>0</v>
      </c>
      <c r="BZ322" s="236">
        <v>0</v>
      </c>
      <c r="CA322" s="236">
        <v>0</v>
      </c>
      <c r="CB322" s="236">
        <v>0</v>
      </c>
      <c r="CC322" s="236">
        <v>0</v>
      </c>
      <c r="CD322" s="236">
        <v>0</v>
      </c>
      <c r="CE322" s="236">
        <v>0</v>
      </c>
      <c r="CF322" s="236">
        <v>0</v>
      </c>
      <c r="CG322" s="236">
        <v>0</v>
      </c>
      <c r="CH322" s="236">
        <v>0</v>
      </c>
      <c r="CI322" s="236">
        <v>0</v>
      </c>
      <c r="CJ322" s="236">
        <v>0</v>
      </c>
      <c r="CK322" s="236">
        <v>0</v>
      </c>
      <c r="CL322" s="236">
        <v>0</v>
      </c>
      <c r="CM322" s="236">
        <v>0</v>
      </c>
      <c r="CN322" s="236">
        <v>0</v>
      </c>
      <c r="CO322" s="236">
        <v>0</v>
      </c>
      <c r="CP322" s="236">
        <v>0</v>
      </c>
      <c r="CQ322" s="236">
        <v>0</v>
      </c>
      <c r="CR322" s="236">
        <v>0</v>
      </c>
      <c r="CS322" s="236">
        <v>0</v>
      </c>
      <c r="CT322" s="236">
        <v>0</v>
      </c>
      <c r="CU322" s="236">
        <v>0</v>
      </c>
      <c r="CV322" s="236">
        <v>0</v>
      </c>
      <c r="CW322" s="236">
        <v>0</v>
      </c>
      <c r="CX322" s="236">
        <v>0</v>
      </c>
      <c r="CY322" s="236">
        <v>0</v>
      </c>
      <c r="CZ322" s="236">
        <v>0</v>
      </c>
      <c r="DA322" s="236">
        <v>0</v>
      </c>
    </row>
    <row r="323" spans="1:105">
      <c r="A323" s="242" t="s">
        <v>1721</v>
      </c>
      <c r="B323" s="236">
        <v>0</v>
      </c>
      <c r="C323" s="236">
        <v>0</v>
      </c>
      <c r="D323" s="236">
        <v>0</v>
      </c>
      <c r="E323" s="236">
        <v>0</v>
      </c>
      <c r="F323" s="236">
        <v>0</v>
      </c>
      <c r="G323" s="236">
        <v>0</v>
      </c>
      <c r="H323" s="236">
        <v>0</v>
      </c>
      <c r="I323" s="236">
        <v>0</v>
      </c>
      <c r="J323" s="236">
        <v>0</v>
      </c>
      <c r="K323" s="236">
        <v>0</v>
      </c>
      <c r="L323" s="236">
        <v>0</v>
      </c>
      <c r="M323" s="236">
        <v>0</v>
      </c>
      <c r="N323" s="236">
        <v>0</v>
      </c>
      <c r="O323" s="236">
        <v>0</v>
      </c>
      <c r="P323" s="236">
        <v>0</v>
      </c>
      <c r="Q323" s="236">
        <v>0</v>
      </c>
      <c r="R323" s="236">
        <v>0</v>
      </c>
      <c r="S323" s="236">
        <v>0</v>
      </c>
      <c r="T323" s="236">
        <v>0</v>
      </c>
      <c r="U323" s="236">
        <v>0</v>
      </c>
      <c r="V323" s="236">
        <v>0</v>
      </c>
      <c r="W323" s="236">
        <v>0</v>
      </c>
      <c r="X323" s="236">
        <v>0</v>
      </c>
      <c r="Y323" s="236">
        <v>0</v>
      </c>
      <c r="Z323" s="236">
        <v>0</v>
      </c>
      <c r="AA323" s="236">
        <v>0</v>
      </c>
      <c r="AB323" s="236">
        <v>0</v>
      </c>
      <c r="AC323" s="236">
        <v>0</v>
      </c>
      <c r="AD323" s="236">
        <v>3199186</v>
      </c>
      <c r="AE323" s="236">
        <v>2938758</v>
      </c>
      <c r="AF323" s="236">
        <v>4972001</v>
      </c>
      <c r="AG323" s="236">
        <v>2418013</v>
      </c>
      <c r="AH323" s="236">
        <v>7326006</v>
      </c>
      <c r="AI323" s="236">
        <v>6984991</v>
      </c>
      <c r="AJ323" s="236">
        <v>3674899</v>
      </c>
      <c r="AK323" s="236">
        <v>0</v>
      </c>
      <c r="AL323" s="236">
        <v>0</v>
      </c>
      <c r="AM323" s="236">
        <v>0</v>
      </c>
      <c r="AN323" s="236">
        <v>31513854</v>
      </c>
      <c r="AO323" s="236">
        <v>0</v>
      </c>
      <c r="AP323" s="236">
        <v>0</v>
      </c>
      <c r="AQ323" s="236">
        <v>0</v>
      </c>
      <c r="AR323" s="236">
        <v>0</v>
      </c>
      <c r="AS323" s="236">
        <v>0</v>
      </c>
      <c r="AT323" s="236">
        <v>0</v>
      </c>
      <c r="AU323" s="236">
        <v>0</v>
      </c>
      <c r="AV323" s="236">
        <v>0</v>
      </c>
      <c r="AW323" s="236">
        <v>0</v>
      </c>
      <c r="AX323" s="236">
        <v>0</v>
      </c>
      <c r="AY323" s="236">
        <v>0</v>
      </c>
      <c r="AZ323" s="236">
        <v>0</v>
      </c>
      <c r="BA323" s="236">
        <v>0</v>
      </c>
      <c r="BB323" s="236">
        <v>0</v>
      </c>
      <c r="BC323" s="236">
        <v>0</v>
      </c>
      <c r="BD323" s="236">
        <v>0</v>
      </c>
      <c r="BE323" s="236">
        <v>0</v>
      </c>
      <c r="BF323" s="236">
        <v>0</v>
      </c>
      <c r="BG323" s="236">
        <v>0</v>
      </c>
      <c r="BH323" s="236">
        <v>0</v>
      </c>
      <c r="BI323" s="236">
        <v>0</v>
      </c>
      <c r="BJ323" s="236">
        <v>0</v>
      </c>
      <c r="BK323" s="236">
        <v>0</v>
      </c>
      <c r="BL323" s="236">
        <v>0</v>
      </c>
      <c r="BM323" s="236">
        <v>0</v>
      </c>
      <c r="BN323" s="236">
        <v>0</v>
      </c>
      <c r="BO323" s="236">
        <v>0</v>
      </c>
      <c r="BP323" s="236">
        <v>0</v>
      </c>
      <c r="BQ323" s="236">
        <v>0</v>
      </c>
      <c r="BR323" s="236">
        <v>0</v>
      </c>
      <c r="BS323" s="236">
        <v>0</v>
      </c>
      <c r="BT323" s="236">
        <v>0</v>
      </c>
      <c r="BU323" s="236">
        <v>0</v>
      </c>
      <c r="BV323" s="236">
        <v>0</v>
      </c>
      <c r="BW323" s="236">
        <v>0</v>
      </c>
      <c r="BX323" s="236">
        <v>0</v>
      </c>
      <c r="BY323" s="236">
        <v>0</v>
      </c>
      <c r="BZ323" s="236">
        <v>0</v>
      </c>
      <c r="CA323" s="236">
        <v>0</v>
      </c>
      <c r="CB323" s="236">
        <v>0</v>
      </c>
      <c r="CC323" s="236">
        <v>0</v>
      </c>
      <c r="CD323" s="236">
        <v>0</v>
      </c>
      <c r="CE323" s="236">
        <v>0</v>
      </c>
      <c r="CF323" s="236">
        <v>0</v>
      </c>
      <c r="CG323" s="236">
        <v>0</v>
      </c>
      <c r="CH323" s="236">
        <v>0</v>
      </c>
      <c r="CI323" s="236">
        <v>0</v>
      </c>
      <c r="CJ323" s="236">
        <v>0</v>
      </c>
      <c r="CK323" s="236">
        <v>0</v>
      </c>
      <c r="CL323" s="236">
        <v>0</v>
      </c>
      <c r="CM323" s="236">
        <v>0</v>
      </c>
      <c r="CN323" s="236">
        <v>0</v>
      </c>
      <c r="CO323" s="236">
        <v>0</v>
      </c>
      <c r="CP323" s="236">
        <v>0</v>
      </c>
      <c r="CQ323" s="236">
        <v>0</v>
      </c>
      <c r="CR323" s="236">
        <v>0</v>
      </c>
      <c r="CS323" s="236">
        <v>0</v>
      </c>
      <c r="CT323" s="236">
        <v>0</v>
      </c>
      <c r="CU323" s="236">
        <v>0</v>
      </c>
      <c r="CV323" s="236">
        <v>0</v>
      </c>
      <c r="CW323" s="236">
        <v>0</v>
      </c>
      <c r="CX323" s="236">
        <v>0</v>
      </c>
      <c r="CY323" s="236">
        <v>0</v>
      </c>
      <c r="CZ323" s="236">
        <v>0</v>
      </c>
      <c r="DA323" s="236">
        <v>0</v>
      </c>
    </row>
    <row r="324" spans="1:105">
      <c r="A324" s="242" t="s">
        <v>1722</v>
      </c>
      <c r="B324" s="236">
        <v>0</v>
      </c>
      <c r="C324" s="236">
        <v>0</v>
      </c>
      <c r="D324" s="236">
        <v>0</v>
      </c>
      <c r="E324" s="236">
        <v>0</v>
      </c>
      <c r="F324" s="236">
        <v>0</v>
      </c>
      <c r="G324" s="236">
        <v>0</v>
      </c>
      <c r="H324" s="236">
        <v>0</v>
      </c>
      <c r="I324" s="236">
        <v>0</v>
      </c>
      <c r="J324" s="236">
        <v>0</v>
      </c>
      <c r="K324" s="236">
        <v>0</v>
      </c>
      <c r="L324" s="236">
        <v>0</v>
      </c>
      <c r="M324" s="236">
        <v>0</v>
      </c>
      <c r="N324" s="236">
        <v>0</v>
      </c>
      <c r="O324" s="236">
        <v>0</v>
      </c>
      <c r="P324" s="236">
        <v>0</v>
      </c>
      <c r="Q324" s="236">
        <v>0</v>
      </c>
      <c r="R324" s="236">
        <v>0</v>
      </c>
      <c r="S324" s="236">
        <v>0</v>
      </c>
      <c r="T324" s="236">
        <v>0</v>
      </c>
      <c r="U324" s="236">
        <v>0</v>
      </c>
      <c r="V324" s="236">
        <v>0</v>
      </c>
      <c r="W324" s="236">
        <v>0</v>
      </c>
      <c r="X324" s="236">
        <v>0</v>
      </c>
      <c r="Y324" s="236">
        <v>0</v>
      </c>
      <c r="Z324" s="236">
        <v>0</v>
      </c>
      <c r="AA324" s="236">
        <v>0</v>
      </c>
      <c r="AB324" s="236">
        <v>0</v>
      </c>
      <c r="AC324" s="236">
        <v>0</v>
      </c>
      <c r="AD324" s="236">
        <v>-42850</v>
      </c>
      <c r="AE324" s="236">
        <v>-25792</v>
      </c>
      <c r="AF324" s="236">
        <v>-30920</v>
      </c>
      <c r="AG324" s="236">
        <v>-125626</v>
      </c>
      <c r="AH324" s="236">
        <v>-341860</v>
      </c>
      <c r="AI324" s="236">
        <v>-371894</v>
      </c>
      <c r="AJ324" s="236">
        <v>-328920</v>
      </c>
      <c r="AK324" s="236">
        <v>0</v>
      </c>
      <c r="AL324" s="236">
        <v>0</v>
      </c>
      <c r="AM324" s="236">
        <v>0</v>
      </c>
      <c r="AN324" s="236">
        <v>-1267862</v>
      </c>
      <c r="AO324" s="236">
        <v>0</v>
      </c>
      <c r="AP324" s="236">
        <v>0</v>
      </c>
      <c r="AQ324" s="236">
        <v>0</v>
      </c>
      <c r="AR324" s="236">
        <v>0</v>
      </c>
      <c r="AS324" s="236">
        <v>0</v>
      </c>
      <c r="AT324" s="236">
        <v>0</v>
      </c>
      <c r="AU324" s="236">
        <v>0</v>
      </c>
      <c r="AV324" s="236">
        <v>0</v>
      </c>
      <c r="AW324" s="236">
        <v>0</v>
      </c>
      <c r="AX324" s="236">
        <v>0</v>
      </c>
      <c r="AY324" s="236">
        <v>0</v>
      </c>
      <c r="AZ324" s="236">
        <v>0</v>
      </c>
      <c r="BA324" s="236">
        <v>0</v>
      </c>
      <c r="BB324" s="236">
        <v>0</v>
      </c>
      <c r="BC324" s="236">
        <v>0</v>
      </c>
      <c r="BD324" s="236">
        <v>0</v>
      </c>
      <c r="BE324" s="236">
        <v>0</v>
      </c>
      <c r="BF324" s="236">
        <v>0</v>
      </c>
      <c r="BG324" s="236">
        <v>0</v>
      </c>
      <c r="BH324" s="236">
        <v>0</v>
      </c>
      <c r="BI324" s="236">
        <v>0</v>
      </c>
      <c r="BJ324" s="236">
        <v>0</v>
      </c>
      <c r="BK324" s="236">
        <v>0</v>
      </c>
      <c r="BL324" s="236">
        <v>0</v>
      </c>
      <c r="BM324" s="236">
        <v>0</v>
      </c>
      <c r="BN324" s="236">
        <v>0</v>
      </c>
      <c r="BO324" s="236">
        <v>0</v>
      </c>
      <c r="BP324" s="236">
        <v>0</v>
      </c>
      <c r="BQ324" s="236">
        <v>0</v>
      </c>
      <c r="BR324" s="236">
        <v>0</v>
      </c>
      <c r="BS324" s="236">
        <v>0</v>
      </c>
      <c r="BT324" s="236">
        <v>0</v>
      </c>
      <c r="BU324" s="236">
        <v>0</v>
      </c>
      <c r="BV324" s="236">
        <v>0</v>
      </c>
      <c r="BW324" s="236">
        <v>0</v>
      </c>
      <c r="BX324" s="236">
        <v>0</v>
      </c>
      <c r="BY324" s="236">
        <v>0</v>
      </c>
      <c r="BZ324" s="236">
        <v>0</v>
      </c>
      <c r="CA324" s="236">
        <v>0</v>
      </c>
      <c r="CB324" s="236">
        <v>0</v>
      </c>
      <c r="CC324" s="236">
        <v>0</v>
      </c>
      <c r="CD324" s="236">
        <v>0</v>
      </c>
      <c r="CE324" s="236">
        <v>0</v>
      </c>
      <c r="CF324" s="236">
        <v>0</v>
      </c>
      <c r="CG324" s="236">
        <v>0</v>
      </c>
      <c r="CH324" s="236">
        <v>0</v>
      </c>
      <c r="CI324" s="236">
        <v>0</v>
      </c>
      <c r="CJ324" s="236">
        <v>0</v>
      </c>
      <c r="CK324" s="236">
        <v>0</v>
      </c>
      <c r="CL324" s="236">
        <v>0</v>
      </c>
      <c r="CM324" s="236">
        <v>0</v>
      </c>
      <c r="CN324" s="236">
        <v>0</v>
      </c>
      <c r="CO324" s="236">
        <v>0</v>
      </c>
      <c r="CP324" s="236">
        <v>0</v>
      </c>
      <c r="CQ324" s="236">
        <v>0</v>
      </c>
      <c r="CR324" s="236">
        <v>0</v>
      </c>
      <c r="CS324" s="236">
        <v>0</v>
      </c>
      <c r="CT324" s="236">
        <v>0</v>
      </c>
      <c r="CU324" s="236">
        <v>0</v>
      </c>
      <c r="CV324" s="236">
        <v>0</v>
      </c>
      <c r="CW324" s="236">
        <v>0</v>
      </c>
      <c r="CX324" s="236">
        <v>0</v>
      </c>
      <c r="CY324" s="236">
        <v>0</v>
      </c>
      <c r="CZ324" s="236">
        <v>0</v>
      </c>
      <c r="DA324" s="236">
        <v>0</v>
      </c>
    </row>
    <row r="325" spans="1:105">
      <c r="A325" s="242" t="s">
        <v>1723</v>
      </c>
      <c r="B325" s="236">
        <v>0</v>
      </c>
      <c r="C325" s="236">
        <v>0</v>
      </c>
      <c r="D325" s="236">
        <v>0</v>
      </c>
      <c r="E325" s="236">
        <v>0</v>
      </c>
      <c r="F325" s="236">
        <v>0</v>
      </c>
      <c r="G325" s="236">
        <v>0</v>
      </c>
      <c r="H325" s="236">
        <v>0</v>
      </c>
      <c r="I325" s="236">
        <v>0</v>
      </c>
      <c r="J325" s="236">
        <v>0</v>
      </c>
      <c r="K325" s="236">
        <v>0</v>
      </c>
      <c r="L325" s="236">
        <v>0</v>
      </c>
      <c r="M325" s="236">
        <v>0</v>
      </c>
      <c r="N325" s="236">
        <v>0</v>
      </c>
      <c r="O325" s="236">
        <v>0</v>
      </c>
      <c r="P325" s="236">
        <v>0</v>
      </c>
      <c r="Q325" s="236">
        <v>0</v>
      </c>
      <c r="R325" s="236">
        <v>0</v>
      </c>
      <c r="S325" s="236">
        <v>0</v>
      </c>
      <c r="T325" s="236">
        <v>0</v>
      </c>
      <c r="U325" s="236">
        <v>0</v>
      </c>
      <c r="V325" s="236">
        <v>0</v>
      </c>
      <c r="W325" s="236">
        <v>0</v>
      </c>
      <c r="X325" s="236">
        <v>0</v>
      </c>
      <c r="Y325" s="236">
        <v>0</v>
      </c>
      <c r="Z325" s="236">
        <v>0</v>
      </c>
      <c r="AA325" s="236">
        <v>0</v>
      </c>
      <c r="AB325" s="236">
        <v>0</v>
      </c>
      <c r="AC325" s="236">
        <v>0</v>
      </c>
      <c r="AD325" s="236">
        <v>0</v>
      </c>
      <c r="AE325" s="236">
        <v>0</v>
      </c>
      <c r="AF325" s="236">
        <v>0</v>
      </c>
      <c r="AG325" s="236">
        <v>0</v>
      </c>
      <c r="AH325" s="236">
        <v>0</v>
      </c>
      <c r="AI325" s="236">
        <v>0</v>
      </c>
      <c r="AJ325" s="236">
        <v>0</v>
      </c>
      <c r="AK325" s="236">
        <v>0</v>
      </c>
      <c r="AL325" s="236">
        <v>0</v>
      </c>
      <c r="AM325" s="236">
        <v>0</v>
      </c>
      <c r="AN325" s="236">
        <v>0</v>
      </c>
      <c r="AO325" s="236">
        <v>0</v>
      </c>
      <c r="AP325" s="236">
        <v>0</v>
      </c>
      <c r="AQ325" s="236">
        <v>0</v>
      </c>
      <c r="AR325" s="236">
        <v>0</v>
      </c>
      <c r="AS325" s="236">
        <v>0</v>
      </c>
      <c r="AT325" s="236">
        <v>0</v>
      </c>
      <c r="AU325" s="236">
        <v>0</v>
      </c>
      <c r="AV325" s="236">
        <v>0</v>
      </c>
      <c r="AW325" s="236">
        <v>0</v>
      </c>
      <c r="AX325" s="236">
        <v>0</v>
      </c>
      <c r="AY325" s="236">
        <v>0</v>
      </c>
      <c r="AZ325" s="236">
        <v>0</v>
      </c>
      <c r="BA325" s="236">
        <v>0</v>
      </c>
      <c r="BB325" s="236">
        <v>0</v>
      </c>
      <c r="BC325" s="236">
        <v>0</v>
      </c>
      <c r="BD325" s="236">
        <v>0</v>
      </c>
      <c r="BE325" s="236">
        <v>0</v>
      </c>
      <c r="BF325" s="236">
        <v>0</v>
      </c>
      <c r="BG325" s="236">
        <v>0</v>
      </c>
      <c r="BH325" s="236">
        <v>0</v>
      </c>
      <c r="BI325" s="236">
        <v>0</v>
      </c>
      <c r="BJ325" s="236">
        <v>0</v>
      </c>
      <c r="BK325" s="236">
        <v>0</v>
      </c>
      <c r="BL325" s="236">
        <v>0</v>
      </c>
      <c r="BM325" s="236">
        <v>0</v>
      </c>
      <c r="BN325" s="236">
        <v>0</v>
      </c>
      <c r="BO325" s="236">
        <v>0</v>
      </c>
      <c r="BP325" s="236">
        <v>0</v>
      </c>
      <c r="BQ325" s="236">
        <v>0</v>
      </c>
      <c r="BR325" s="236">
        <v>0</v>
      </c>
      <c r="BS325" s="236">
        <v>0</v>
      </c>
      <c r="BT325" s="236">
        <v>0</v>
      </c>
      <c r="BU325" s="236">
        <v>0</v>
      </c>
      <c r="BV325" s="236">
        <v>0</v>
      </c>
      <c r="BW325" s="236">
        <v>0</v>
      </c>
      <c r="BX325" s="236">
        <v>0</v>
      </c>
      <c r="BY325" s="236">
        <v>0</v>
      </c>
      <c r="BZ325" s="236">
        <v>0</v>
      </c>
      <c r="CA325" s="236">
        <v>0</v>
      </c>
      <c r="CB325" s="236">
        <v>0</v>
      </c>
      <c r="CC325" s="236">
        <v>0</v>
      </c>
      <c r="CD325" s="236">
        <v>0</v>
      </c>
      <c r="CE325" s="236">
        <v>0</v>
      </c>
      <c r="CF325" s="236">
        <v>0</v>
      </c>
      <c r="CG325" s="236">
        <v>0</v>
      </c>
      <c r="CH325" s="236">
        <v>0</v>
      </c>
      <c r="CI325" s="236">
        <v>0</v>
      </c>
      <c r="CJ325" s="236">
        <v>0</v>
      </c>
      <c r="CK325" s="236">
        <v>0</v>
      </c>
      <c r="CL325" s="236">
        <v>0</v>
      </c>
      <c r="CM325" s="236">
        <v>0</v>
      </c>
      <c r="CN325" s="236">
        <v>0</v>
      </c>
      <c r="CO325" s="236">
        <v>0</v>
      </c>
      <c r="CP325" s="236">
        <v>0</v>
      </c>
      <c r="CQ325" s="236">
        <v>0</v>
      </c>
      <c r="CR325" s="236">
        <v>0</v>
      </c>
      <c r="CS325" s="236">
        <v>0</v>
      </c>
      <c r="CT325" s="236">
        <v>0</v>
      </c>
      <c r="CU325" s="236">
        <v>0</v>
      </c>
      <c r="CV325" s="236">
        <v>0</v>
      </c>
      <c r="CW325" s="236">
        <v>0</v>
      </c>
      <c r="CX325" s="236">
        <v>0</v>
      </c>
      <c r="CY325" s="236">
        <v>0</v>
      </c>
      <c r="CZ325" s="236">
        <v>0</v>
      </c>
      <c r="DA325" s="236">
        <v>0</v>
      </c>
    </row>
    <row r="326" spans="1:105">
      <c r="A326" s="242" t="s">
        <v>1724</v>
      </c>
      <c r="B326" s="236">
        <v>0</v>
      </c>
      <c r="C326" s="236">
        <v>0</v>
      </c>
      <c r="D326" s="236">
        <v>0</v>
      </c>
      <c r="E326" s="236">
        <v>0</v>
      </c>
      <c r="F326" s="236">
        <v>0</v>
      </c>
      <c r="G326" s="236">
        <v>0</v>
      </c>
      <c r="H326" s="236">
        <v>0</v>
      </c>
      <c r="I326" s="236">
        <v>0</v>
      </c>
      <c r="J326" s="236">
        <v>0</v>
      </c>
      <c r="K326" s="236">
        <v>0</v>
      </c>
      <c r="L326" s="236">
        <v>0</v>
      </c>
      <c r="M326" s="236">
        <v>0</v>
      </c>
      <c r="N326" s="236">
        <v>0</v>
      </c>
      <c r="O326" s="236">
        <v>0</v>
      </c>
      <c r="P326" s="236">
        <v>0</v>
      </c>
      <c r="Q326" s="236">
        <v>0</v>
      </c>
      <c r="R326" s="236">
        <v>0</v>
      </c>
      <c r="S326" s="236">
        <v>0</v>
      </c>
      <c r="T326" s="236">
        <v>0</v>
      </c>
      <c r="U326" s="236">
        <v>0</v>
      </c>
      <c r="V326" s="236">
        <v>0</v>
      </c>
      <c r="W326" s="236">
        <v>0</v>
      </c>
      <c r="X326" s="236">
        <v>0</v>
      </c>
      <c r="Y326" s="236">
        <v>0</v>
      </c>
      <c r="Z326" s="236">
        <v>0</v>
      </c>
      <c r="AA326" s="236">
        <v>0</v>
      </c>
      <c r="AB326" s="236">
        <v>0</v>
      </c>
      <c r="AC326" s="236">
        <v>0</v>
      </c>
      <c r="AD326" s="236">
        <v>0</v>
      </c>
      <c r="AE326" s="236">
        <v>0</v>
      </c>
      <c r="AF326" s="236">
        <v>0</v>
      </c>
      <c r="AG326" s="236">
        <v>0</v>
      </c>
      <c r="AH326" s="236">
        <v>0</v>
      </c>
      <c r="AI326" s="236">
        <v>0</v>
      </c>
      <c r="AJ326" s="236">
        <v>0</v>
      </c>
      <c r="AK326" s="236">
        <v>0</v>
      </c>
      <c r="AL326" s="236">
        <v>0</v>
      </c>
      <c r="AM326" s="236">
        <v>0</v>
      </c>
      <c r="AN326" s="236">
        <v>0</v>
      </c>
      <c r="AO326" s="236">
        <v>0</v>
      </c>
      <c r="AP326" s="236">
        <v>0</v>
      </c>
      <c r="AQ326" s="236">
        <v>0</v>
      </c>
      <c r="AR326" s="236">
        <v>0</v>
      </c>
      <c r="AS326" s="236">
        <v>0</v>
      </c>
      <c r="AT326" s="236">
        <v>0</v>
      </c>
      <c r="AU326" s="236">
        <v>0</v>
      </c>
      <c r="AV326" s="236">
        <v>0</v>
      </c>
      <c r="AW326" s="236">
        <v>0</v>
      </c>
      <c r="AX326" s="236">
        <v>0</v>
      </c>
      <c r="AY326" s="236">
        <v>0</v>
      </c>
      <c r="AZ326" s="236">
        <v>0</v>
      </c>
      <c r="BA326" s="236">
        <v>0</v>
      </c>
      <c r="BB326" s="236">
        <v>0</v>
      </c>
      <c r="BC326" s="236">
        <v>0</v>
      </c>
      <c r="BD326" s="236">
        <v>0</v>
      </c>
      <c r="BE326" s="236">
        <v>0</v>
      </c>
      <c r="BF326" s="236">
        <v>0</v>
      </c>
      <c r="BG326" s="236">
        <v>0</v>
      </c>
      <c r="BH326" s="236">
        <v>0</v>
      </c>
      <c r="BI326" s="236">
        <v>0</v>
      </c>
      <c r="BJ326" s="236">
        <v>0</v>
      </c>
      <c r="BK326" s="236">
        <v>0</v>
      </c>
      <c r="BL326" s="236">
        <v>0</v>
      </c>
      <c r="BM326" s="236">
        <v>0</v>
      </c>
      <c r="BN326" s="236">
        <v>0</v>
      </c>
      <c r="BO326" s="236">
        <v>0</v>
      </c>
      <c r="BP326" s="236">
        <v>0</v>
      </c>
      <c r="BQ326" s="236">
        <v>0</v>
      </c>
      <c r="BR326" s="236">
        <v>0</v>
      </c>
      <c r="BS326" s="236">
        <v>0</v>
      </c>
      <c r="BT326" s="236">
        <v>0</v>
      </c>
      <c r="BU326" s="236">
        <v>0</v>
      </c>
      <c r="BV326" s="236">
        <v>0</v>
      </c>
      <c r="BW326" s="236">
        <v>0</v>
      </c>
      <c r="BX326" s="236">
        <v>0</v>
      </c>
      <c r="BY326" s="236">
        <v>0</v>
      </c>
      <c r="BZ326" s="236">
        <v>0</v>
      </c>
      <c r="CA326" s="236">
        <v>0</v>
      </c>
      <c r="CB326" s="236">
        <v>0</v>
      </c>
      <c r="CC326" s="236">
        <v>0</v>
      </c>
      <c r="CD326" s="236">
        <v>0</v>
      </c>
      <c r="CE326" s="236">
        <v>0</v>
      </c>
      <c r="CF326" s="236">
        <v>0</v>
      </c>
      <c r="CG326" s="236">
        <v>0</v>
      </c>
      <c r="CH326" s="236">
        <v>0</v>
      </c>
      <c r="CI326" s="236">
        <v>0</v>
      </c>
      <c r="CJ326" s="236">
        <v>0</v>
      </c>
      <c r="CK326" s="236">
        <v>0</v>
      </c>
      <c r="CL326" s="236">
        <v>0</v>
      </c>
      <c r="CM326" s="236">
        <v>0</v>
      </c>
      <c r="CN326" s="236">
        <v>0</v>
      </c>
      <c r="CO326" s="236">
        <v>0</v>
      </c>
      <c r="CP326" s="236">
        <v>0</v>
      </c>
      <c r="CQ326" s="236">
        <v>0</v>
      </c>
      <c r="CR326" s="236">
        <v>0</v>
      </c>
      <c r="CS326" s="236">
        <v>0</v>
      </c>
      <c r="CT326" s="236">
        <v>0</v>
      </c>
      <c r="CU326" s="236">
        <v>0</v>
      </c>
      <c r="CV326" s="236">
        <v>0</v>
      </c>
      <c r="CW326" s="236">
        <v>0</v>
      </c>
      <c r="CX326" s="236">
        <v>0</v>
      </c>
      <c r="CY326" s="236">
        <v>0</v>
      </c>
      <c r="CZ326" s="236">
        <v>0</v>
      </c>
      <c r="DA326" s="236">
        <v>0</v>
      </c>
    </row>
    <row r="327" spans="1:105">
      <c r="A327" s="242" t="s">
        <v>1725</v>
      </c>
      <c r="B327" s="236">
        <v>0</v>
      </c>
      <c r="C327" s="236">
        <v>0</v>
      </c>
      <c r="D327" s="236">
        <v>0</v>
      </c>
      <c r="E327" s="236">
        <v>0</v>
      </c>
      <c r="F327" s="236">
        <v>0</v>
      </c>
      <c r="G327" s="236">
        <v>0</v>
      </c>
      <c r="H327" s="236">
        <v>0</v>
      </c>
      <c r="I327" s="236">
        <v>0</v>
      </c>
      <c r="J327" s="236">
        <v>0</v>
      </c>
      <c r="K327" s="236">
        <v>0</v>
      </c>
      <c r="L327" s="236">
        <v>0</v>
      </c>
      <c r="M327" s="236">
        <v>0</v>
      </c>
      <c r="N327" s="236">
        <v>0</v>
      </c>
      <c r="O327" s="236">
        <v>0</v>
      </c>
      <c r="P327" s="236">
        <v>0</v>
      </c>
      <c r="Q327" s="236">
        <v>0</v>
      </c>
      <c r="R327" s="236">
        <v>0</v>
      </c>
      <c r="S327" s="236">
        <v>0</v>
      </c>
      <c r="T327" s="236">
        <v>0</v>
      </c>
      <c r="U327" s="236">
        <v>0</v>
      </c>
      <c r="V327" s="236">
        <v>0</v>
      </c>
      <c r="W327" s="236">
        <v>0</v>
      </c>
      <c r="X327" s="236">
        <v>0</v>
      </c>
      <c r="Y327" s="236">
        <v>0</v>
      </c>
      <c r="Z327" s="236">
        <v>0</v>
      </c>
      <c r="AA327" s="236">
        <v>0</v>
      </c>
      <c r="AB327" s="236">
        <v>0</v>
      </c>
      <c r="AC327" s="236">
        <v>0</v>
      </c>
      <c r="AD327" s="236">
        <v>549457</v>
      </c>
      <c r="AE327" s="236">
        <v>505255</v>
      </c>
      <c r="AF327" s="236">
        <v>854290</v>
      </c>
      <c r="AG327" s="236">
        <v>417884</v>
      </c>
      <c r="AH327" s="236">
        <v>1262122</v>
      </c>
      <c r="AI327" s="236">
        <v>1204711</v>
      </c>
      <c r="AJ327" s="236">
        <v>637268</v>
      </c>
      <c r="AK327" s="236">
        <v>0</v>
      </c>
      <c r="AL327" s="236">
        <v>0</v>
      </c>
      <c r="AM327" s="236">
        <v>0</v>
      </c>
      <c r="AN327" s="236">
        <v>5430987</v>
      </c>
      <c r="AO327" s="236">
        <v>0</v>
      </c>
      <c r="AP327" s="236">
        <v>0</v>
      </c>
      <c r="AQ327" s="236">
        <v>0</v>
      </c>
      <c r="AR327" s="236">
        <v>0</v>
      </c>
      <c r="AS327" s="236">
        <v>0</v>
      </c>
      <c r="AT327" s="236">
        <v>0</v>
      </c>
      <c r="AU327" s="236">
        <v>0</v>
      </c>
      <c r="AV327" s="236">
        <v>0</v>
      </c>
      <c r="AW327" s="236">
        <v>0</v>
      </c>
      <c r="AX327" s="236">
        <v>0</v>
      </c>
      <c r="AY327" s="236">
        <v>0</v>
      </c>
      <c r="AZ327" s="236">
        <v>0</v>
      </c>
      <c r="BA327" s="236">
        <v>0</v>
      </c>
      <c r="BB327" s="236">
        <v>0</v>
      </c>
      <c r="BC327" s="236">
        <v>0</v>
      </c>
      <c r="BD327" s="236">
        <v>0</v>
      </c>
      <c r="BE327" s="236">
        <v>0</v>
      </c>
      <c r="BF327" s="236">
        <v>0</v>
      </c>
      <c r="BG327" s="236">
        <v>0</v>
      </c>
      <c r="BH327" s="236">
        <v>0</v>
      </c>
      <c r="BI327" s="236">
        <v>0</v>
      </c>
      <c r="BJ327" s="236">
        <v>0</v>
      </c>
      <c r="BK327" s="236">
        <v>0</v>
      </c>
      <c r="BL327" s="236">
        <v>0</v>
      </c>
      <c r="BM327" s="236">
        <v>0</v>
      </c>
      <c r="BN327" s="236">
        <v>0</v>
      </c>
      <c r="BO327" s="236">
        <v>0</v>
      </c>
      <c r="BP327" s="236">
        <v>0</v>
      </c>
      <c r="BQ327" s="236">
        <v>0</v>
      </c>
      <c r="BR327" s="236">
        <v>0</v>
      </c>
      <c r="BS327" s="236">
        <v>0</v>
      </c>
      <c r="BT327" s="236">
        <v>0</v>
      </c>
      <c r="BU327" s="236">
        <v>0</v>
      </c>
      <c r="BV327" s="236">
        <v>0</v>
      </c>
      <c r="BW327" s="236">
        <v>0</v>
      </c>
      <c r="BX327" s="236">
        <v>0</v>
      </c>
      <c r="BY327" s="236">
        <v>0</v>
      </c>
      <c r="BZ327" s="236">
        <v>0</v>
      </c>
      <c r="CA327" s="236">
        <v>0</v>
      </c>
      <c r="CB327" s="236">
        <v>0</v>
      </c>
      <c r="CC327" s="236">
        <v>0</v>
      </c>
      <c r="CD327" s="236">
        <v>0</v>
      </c>
      <c r="CE327" s="236">
        <v>0</v>
      </c>
      <c r="CF327" s="236">
        <v>0</v>
      </c>
      <c r="CG327" s="236">
        <v>0</v>
      </c>
      <c r="CH327" s="236">
        <v>0</v>
      </c>
      <c r="CI327" s="236">
        <v>0</v>
      </c>
      <c r="CJ327" s="236">
        <v>0</v>
      </c>
      <c r="CK327" s="236">
        <v>0</v>
      </c>
      <c r="CL327" s="236">
        <v>0</v>
      </c>
      <c r="CM327" s="236">
        <v>0</v>
      </c>
      <c r="CN327" s="236">
        <v>0</v>
      </c>
      <c r="CO327" s="236">
        <v>0</v>
      </c>
      <c r="CP327" s="236">
        <v>0</v>
      </c>
      <c r="CQ327" s="236">
        <v>0</v>
      </c>
      <c r="CR327" s="236">
        <v>0</v>
      </c>
      <c r="CS327" s="236">
        <v>0</v>
      </c>
      <c r="CT327" s="236">
        <v>0</v>
      </c>
      <c r="CU327" s="236">
        <v>0</v>
      </c>
      <c r="CV327" s="236">
        <v>0</v>
      </c>
      <c r="CW327" s="236">
        <v>0</v>
      </c>
      <c r="CX327" s="236">
        <v>0</v>
      </c>
      <c r="CY327" s="236">
        <v>0</v>
      </c>
      <c r="CZ327" s="236">
        <v>0</v>
      </c>
      <c r="DA327" s="236">
        <v>0</v>
      </c>
    </row>
    <row r="328" spans="1:105">
      <c r="A328" s="242" t="s">
        <v>1726</v>
      </c>
      <c r="B328" s="236">
        <v>0</v>
      </c>
      <c r="C328" s="236">
        <v>0</v>
      </c>
      <c r="D328" s="236">
        <v>0</v>
      </c>
      <c r="E328" s="236">
        <v>0</v>
      </c>
      <c r="F328" s="236">
        <v>0</v>
      </c>
      <c r="G328" s="236">
        <v>0</v>
      </c>
      <c r="H328" s="236">
        <v>0</v>
      </c>
      <c r="I328" s="236">
        <v>0</v>
      </c>
      <c r="J328" s="236">
        <v>0</v>
      </c>
      <c r="K328" s="236">
        <v>0</v>
      </c>
      <c r="L328" s="236">
        <v>0</v>
      </c>
      <c r="M328" s="236">
        <v>0</v>
      </c>
      <c r="N328" s="236">
        <v>0</v>
      </c>
      <c r="O328" s="236">
        <v>0</v>
      </c>
      <c r="P328" s="236">
        <v>0</v>
      </c>
      <c r="Q328" s="236">
        <v>0</v>
      </c>
      <c r="R328" s="236">
        <v>0</v>
      </c>
      <c r="S328" s="236">
        <v>0</v>
      </c>
      <c r="T328" s="236">
        <v>0</v>
      </c>
      <c r="U328" s="236">
        <v>0</v>
      </c>
      <c r="V328" s="236">
        <v>0</v>
      </c>
      <c r="W328" s="236">
        <v>0</v>
      </c>
      <c r="X328" s="236">
        <v>0</v>
      </c>
      <c r="Y328" s="236">
        <v>0</v>
      </c>
      <c r="Z328" s="236">
        <v>0</v>
      </c>
      <c r="AA328" s="236">
        <v>0</v>
      </c>
      <c r="AB328" s="236">
        <v>0</v>
      </c>
      <c r="AC328" s="236">
        <v>0</v>
      </c>
      <c r="AD328" s="236">
        <v>-540179</v>
      </c>
      <c r="AE328" s="236">
        <v>-485509</v>
      </c>
      <c r="AF328" s="236">
        <v>-827461</v>
      </c>
      <c r="AG328" s="236">
        <v>-384671</v>
      </c>
      <c r="AH328" s="236">
        <v>-1220558</v>
      </c>
      <c r="AI328" s="236">
        <v>-1151147</v>
      </c>
      <c r="AJ328" s="236">
        <v>-575823</v>
      </c>
      <c r="AK328" s="236">
        <v>0</v>
      </c>
      <c r="AL328" s="236">
        <v>0</v>
      </c>
      <c r="AM328" s="236">
        <v>0</v>
      </c>
      <c r="AN328" s="236">
        <v>-5185348</v>
      </c>
      <c r="AO328" s="236">
        <v>0</v>
      </c>
      <c r="AP328" s="236">
        <v>0</v>
      </c>
      <c r="AQ328" s="236">
        <v>0</v>
      </c>
      <c r="AR328" s="236">
        <v>0</v>
      </c>
      <c r="AS328" s="236">
        <v>0</v>
      </c>
      <c r="AT328" s="236">
        <v>0</v>
      </c>
      <c r="AU328" s="236">
        <v>0</v>
      </c>
      <c r="AV328" s="236">
        <v>0</v>
      </c>
      <c r="AW328" s="236">
        <v>0</v>
      </c>
      <c r="AX328" s="236">
        <v>0</v>
      </c>
      <c r="AY328" s="236">
        <v>0</v>
      </c>
      <c r="AZ328" s="236">
        <v>0</v>
      </c>
      <c r="BA328" s="236">
        <v>0</v>
      </c>
      <c r="BB328" s="236">
        <v>0</v>
      </c>
      <c r="BC328" s="236">
        <v>0</v>
      </c>
      <c r="BD328" s="236">
        <v>0</v>
      </c>
      <c r="BE328" s="236">
        <v>0</v>
      </c>
      <c r="BF328" s="236">
        <v>0</v>
      </c>
      <c r="BG328" s="236">
        <v>0</v>
      </c>
      <c r="BH328" s="236">
        <v>0</v>
      </c>
      <c r="BI328" s="236">
        <v>0</v>
      </c>
      <c r="BJ328" s="236">
        <v>0</v>
      </c>
      <c r="BK328" s="236">
        <v>0</v>
      </c>
      <c r="BL328" s="236">
        <v>0</v>
      </c>
      <c r="BM328" s="236">
        <v>0</v>
      </c>
      <c r="BN328" s="236">
        <v>0</v>
      </c>
      <c r="BO328" s="236">
        <v>0</v>
      </c>
      <c r="BP328" s="236">
        <v>0</v>
      </c>
      <c r="BQ328" s="236">
        <v>0</v>
      </c>
      <c r="BR328" s="236">
        <v>0</v>
      </c>
      <c r="BS328" s="236">
        <v>0</v>
      </c>
      <c r="BT328" s="236">
        <v>0</v>
      </c>
      <c r="BU328" s="236">
        <v>0</v>
      </c>
      <c r="BV328" s="236">
        <v>0</v>
      </c>
      <c r="BW328" s="236">
        <v>0</v>
      </c>
      <c r="BX328" s="236">
        <v>0</v>
      </c>
      <c r="BY328" s="236">
        <v>0</v>
      </c>
      <c r="BZ328" s="236">
        <v>0</v>
      </c>
      <c r="CA328" s="236">
        <v>0</v>
      </c>
      <c r="CB328" s="236">
        <v>0</v>
      </c>
      <c r="CC328" s="236">
        <v>0</v>
      </c>
      <c r="CD328" s="236">
        <v>0</v>
      </c>
      <c r="CE328" s="236">
        <v>0</v>
      </c>
      <c r="CF328" s="236">
        <v>0</v>
      </c>
      <c r="CG328" s="236">
        <v>0</v>
      </c>
      <c r="CH328" s="236">
        <v>0</v>
      </c>
      <c r="CI328" s="236">
        <v>0</v>
      </c>
      <c r="CJ328" s="236">
        <v>0</v>
      </c>
      <c r="CK328" s="236">
        <v>0</v>
      </c>
      <c r="CL328" s="236">
        <v>0</v>
      </c>
      <c r="CM328" s="236">
        <v>0</v>
      </c>
      <c r="CN328" s="236">
        <v>0</v>
      </c>
      <c r="CO328" s="236">
        <v>0</v>
      </c>
      <c r="CP328" s="236">
        <v>0</v>
      </c>
      <c r="CQ328" s="236">
        <v>0</v>
      </c>
      <c r="CR328" s="236">
        <v>0</v>
      </c>
      <c r="CS328" s="236">
        <v>0</v>
      </c>
      <c r="CT328" s="236">
        <v>0</v>
      </c>
      <c r="CU328" s="236">
        <v>0</v>
      </c>
      <c r="CV328" s="236">
        <v>0</v>
      </c>
      <c r="CW328" s="236">
        <v>0</v>
      </c>
      <c r="CX328" s="236">
        <v>0</v>
      </c>
      <c r="CY328" s="236">
        <v>0</v>
      </c>
      <c r="CZ328" s="236">
        <v>0</v>
      </c>
      <c r="DA328" s="236">
        <v>0</v>
      </c>
    </row>
    <row r="329" spans="1:105">
      <c r="A329" s="242" t="s">
        <v>1727</v>
      </c>
      <c r="B329" s="236">
        <v>0</v>
      </c>
      <c r="C329" s="236">
        <v>0</v>
      </c>
      <c r="D329" s="236">
        <v>0</v>
      </c>
      <c r="E329" s="236">
        <v>0</v>
      </c>
      <c r="F329" s="236">
        <v>0</v>
      </c>
      <c r="G329" s="236">
        <v>0</v>
      </c>
      <c r="H329" s="236">
        <v>0</v>
      </c>
      <c r="I329" s="236">
        <v>0</v>
      </c>
      <c r="J329" s="236">
        <v>0</v>
      </c>
      <c r="K329" s="236">
        <v>0</v>
      </c>
      <c r="L329" s="236">
        <v>0</v>
      </c>
      <c r="M329" s="236">
        <v>0</v>
      </c>
      <c r="N329" s="236">
        <v>0</v>
      </c>
      <c r="O329" s="236">
        <v>0</v>
      </c>
      <c r="P329" s="236">
        <v>0</v>
      </c>
      <c r="Q329" s="236">
        <v>0</v>
      </c>
      <c r="R329" s="236">
        <v>0</v>
      </c>
      <c r="S329" s="236">
        <v>0</v>
      </c>
      <c r="T329" s="236">
        <v>0</v>
      </c>
      <c r="U329" s="236">
        <v>0</v>
      </c>
      <c r="V329" s="236">
        <v>0</v>
      </c>
      <c r="W329" s="236">
        <v>0</v>
      </c>
      <c r="X329" s="236">
        <v>0</v>
      </c>
      <c r="Y329" s="236">
        <v>0</v>
      </c>
      <c r="Z329" s="236">
        <v>0</v>
      </c>
      <c r="AA329" s="236">
        <v>0</v>
      </c>
      <c r="AB329" s="236">
        <v>0</v>
      </c>
      <c r="AC329" s="236">
        <v>0</v>
      </c>
      <c r="AD329" s="236">
        <v>0</v>
      </c>
      <c r="AE329" s="236">
        <v>0</v>
      </c>
      <c r="AF329" s="236">
        <v>0</v>
      </c>
      <c r="AG329" s="236">
        <v>0</v>
      </c>
      <c r="AH329" s="236">
        <v>0</v>
      </c>
      <c r="AI329" s="236">
        <v>0</v>
      </c>
      <c r="AJ329" s="236">
        <v>0</v>
      </c>
      <c r="AK329" s="236">
        <v>0</v>
      </c>
      <c r="AL329" s="236">
        <v>0</v>
      </c>
      <c r="AM329" s="236">
        <v>0</v>
      </c>
      <c r="AN329" s="236">
        <v>0</v>
      </c>
      <c r="AO329" s="236">
        <v>0</v>
      </c>
      <c r="AP329" s="236">
        <v>0</v>
      </c>
      <c r="AQ329" s="236">
        <v>0</v>
      </c>
      <c r="AR329" s="236">
        <v>0</v>
      </c>
      <c r="AS329" s="236">
        <v>0</v>
      </c>
      <c r="AT329" s="236">
        <v>0</v>
      </c>
      <c r="AU329" s="236">
        <v>0</v>
      </c>
      <c r="AV329" s="236">
        <v>0</v>
      </c>
      <c r="AW329" s="236">
        <v>0</v>
      </c>
      <c r="AX329" s="236">
        <v>0</v>
      </c>
      <c r="AY329" s="236">
        <v>0</v>
      </c>
      <c r="AZ329" s="236">
        <v>0</v>
      </c>
      <c r="BA329" s="236">
        <v>0</v>
      </c>
      <c r="BB329" s="236">
        <v>0</v>
      </c>
      <c r="BC329" s="236">
        <v>0</v>
      </c>
      <c r="BD329" s="236">
        <v>0</v>
      </c>
      <c r="BE329" s="236">
        <v>0</v>
      </c>
      <c r="BF329" s="236">
        <v>0</v>
      </c>
      <c r="BG329" s="236">
        <v>0</v>
      </c>
      <c r="BH329" s="236">
        <v>0</v>
      </c>
      <c r="BI329" s="236">
        <v>0</v>
      </c>
      <c r="BJ329" s="236">
        <v>0</v>
      </c>
      <c r="BK329" s="236">
        <v>0</v>
      </c>
      <c r="BL329" s="236">
        <v>0</v>
      </c>
      <c r="BM329" s="236">
        <v>0</v>
      </c>
      <c r="BN329" s="236">
        <v>0</v>
      </c>
      <c r="BO329" s="236">
        <v>0</v>
      </c>
      <c r="BP329" s="236">
        <v>0</v>
      </c>
      <c r="BQ329" s="236">
        <v>0</v>
      </c>
      <c r="BR329" s="236">
        <v>0</v>
      </c>
      <c r="BS329" s="236">
        <v>0</v>
      </c>
      <c r="BT329" s="236">
        <v>0</v>
      </c>
      <c r="BU329" s="236">
        <v>0</v>
      </c>
      <c r="BV329" s="236">
        <v>0</v>
      </c>
      <c r="BW329" s="236">
        <v>0</v>
      </c>
      <c r="BX329" s="236">
        <v>0</v>
      </c>
      <c r="BY329" s="236">
        <v>0</v>
      </c>
      <c r="BZ329" s="236">
        <v>0</v>
      </c>
      <c r="CA329" s="236">
        <v>0</v>
      </c>
      <c r="CB329" s="236">
        <v>0</v>
      </c>
      <c r="CC329" s="236">
        <v>0</v>
      </c>
      <c r="CD329" s="236">
        <v>0</v>
      </c>
      <c r="CE329" s="236">
        <v>0</v>
      </c>
      <c r="CF329" s="236">
        <v>0</v>
      </c>
      <c r="CG329" s="236">
        <v>0</v>
      </c>
      <c r="CH329" s="236">
        <v>0</v>
      </c>
      <c r="CI329" s="236">
        <v>0</v>
      </c>
      <c r="CJ329" s="236">
        <v>0</v>
      </c>
      <c r="CK329" s="236">
        <v>0</v>
      </c>
      <c r="CL329" s="236">
        <v>0</v>
      </c>
      <c r="CM329" s="236">
        <v>0</v>
      </c>
      <c r="CN329" s="236">
        <v>0</v>
      </c>
      <c r="CO329" s="236">
        <v>0</v>
      </c>
      <c r="CP329" s="236">
        <v>0</v>
      </c>
      <c r="CQ329" s="236">
        <v>0</v>
      </c>
      <c r="CR329" s="236">
        <v>0</v>
      </c>
      <c r="CS329" s="236">
        <v>0</v>
      </c>
      <c r="CT329" s="236">
        <v>0</v>
      </c>
      <c r="CU329" s="236">
        <v>0</v>
      </c>
      <c r="CV329" s="236">
        <v>0</v>
      </c>
      <c r="CW329" s="236">
        <v>0</v>
      </c>
      <c r="CX329" s="236">
        <v>0</v>
      </c>
      <c r="CY329" s="236">
        <v>0</v>
      </c>
      <c r="CZ329" s="236">
        <v>0</v>
      </c>
      <c r="DA329" s="236">
        <v>0</v>
      </c>
    </row>
    <row r="330" spans="1:105">
      <c r="A330" s="242" t="s">
        <v>1728</v>
      </c>
      <c r="B330" s="236">
        <v>0</v>
      </c>
      <c r="C330" s="236">
        <v>0</v>
      </c>
      <c r="D330" s="236">
        <v>0</v>
      </c>
      <c r="E330" s="236">
        <v>0</v>
      </c>
      <c r="F330" s="236">
        <v>0</v>
      </c>
      <c r="G330" s="236">
        <v>0</v>
      </c>
      <c r="H330" s="236">
        <v>0</v>
      </c>
      <c r="I330" s="236">
        <v>0</v>
      </c>
      <c r="J330" s="236">
        <v>0</v>
      </c>
      <c r="K330" s="236">
        <v>0</v>
      </c>
      <c r="L330" s="236">
        <v>0</v>
      </c>
      <c r="M330" s="236">
        <v>0</v>
      </c>
      <c r="N330" s="236">
        <v>0</v>
      </c>
      <c r="O330" s="236">
        <v>0</v>
      </c>
      <c r="P330" s="236">
        <v>0</v>
      </c>
      <c r="Q330" s="236">
        <v>0</v>
      </c>
      <c r="R330" s="236">
        <v>0</v>
      </c>
      <c r="S330" s="236">
        <v>0</v>
      </c>
      <c r="T330" s="236">
        <v>0</v>
      </c>
      <c r="U330" s="236">
        <v>0</v>
      </c>
      <c r="V330" s="236">
        <v>0</v>
      </c>
      <c r="W330" s="236">
        <v>0</v>
      </c>
      <c r="X330" s="236">
        <v>0</v>
      </c>
      <c r="Y330" s="236">
        <v>0</v>
      </c>
      <c r="Z330" s="236">
        <v>0</v>
      </c>
      <c r="AA330" s="236">
        <v>0</v>
      </c>
      <c r="AB330" s="236">
        <v>0</v>
      </c>
      <c r="AC330" s="236">
        <v>0</v>
      </c>
      <c r="AD330" s="236">
        <v>0</v>
      </c>
      <c r="AE330" s="236">
        <v>0</v>
      </c>
      <c r="AF330" s="236">
        <v>0</v>
      </c>
      <c r="AG330" s="236">
        <v>0</v>
      </c>
      <c r="AH330" s="236">
        <v>0</v>
      </c>
      <c r="AI330" s="236">
        <v>0</v>
      </c>
      <c r="AJ330" s="236">
        <v>0</v>
      </c>
      <c r="AK330" s="236">
        <v>0</v>
      </c>
      <c r="AL330" s="236">
        <v>0</v>
      </c>
      <c r="AM330" s="236">
        <v>0</v>
      </c>
      <c r="AN330" s="236">
        <v>0</v>
      </c>
      <c r="AO330" s="236">
        <v>0</v>
      </c>
      <c r="AP330" s="236">
        <v>0</v>
      </c>
      <c r="AQ330" s="236">
        <v>0</v>
      </c>
      <c r="AR330" s="236">
        <v>0</v>
      </c>
      <c r="AS330" s="236">
        <v>0</v>
      </c>
      <c r="AT330" s="236">
        <v>0</v>
      </c>
      <c r="AU330" s="236">
        <v>0</v>
      </c>
      <c r="AV330" s="236">
        <v>0</v>
      </c>
      <c r="AW330" s="236">
        <v>0</v>
      </c>
      <c r="AX330" s="236">
        <v>0</v>
      </c>
      <c r="AY330" s="236">
        <v>0</v>
      </c>
      <c r="AZ330" s="236">
        <v>0</v>
      </c>
      <c r="BA330" s="236">
        <v>0</v>
      </c>
      <c r="BB330" s="236">
        <v>0</v>
      </c>
      <c r="BC330" s="236">
        <v>0</v>
      </c>
      <c r="BD330" s="236">
        <v>0</v>
      </c>
      <c r="BE330" s="236">
        <v>0</v>
      </c>
      <c r="BF330" s="236">
        <v>0</v>
      </c>
      <c r="BG330" s="236">
        <v>0</v>
      </c>
      <c r="BH330" s="236">
        <v>0</v>
      </c>
      <c r="BI330" s="236">
        <v>0</v>
      </c>
      <c r="BJ330" s="236">
        <v>0</v>
      </c>
      <c r="BK330" s="236">
        <v>0</v>
      </c>
      <c r="BL330" s="236">
        <v>0</v>
      </c>
      <c r="BM330" s="236">
        <v>0</v>
      </c>
      <c r="BN330" s="236">
        <v>0</v>
      </c>
      <c r="BO330" s="236">
        <v>0</v>
      </c>
      <c r="BP330" s="236">
        <v>0</v>
      </c>
      <c r="BQ330" s="236">
        <v>0</v>
      </c>
      <c r="BR330" s="236">
        <v>0</v>
      </c>
      <c r="BS330" s="236">
        <v>0</v>
      </c>
      <c r="BT330" s="236">
        <v>0</v>
      </c>
      <c r="BU330" s="236">
        <v>0</v>
      </c>
      <c r="BV330" s="236">
        <v>0</v>
      </c>
      <c r="BW330" s="236">
        <v>0</v>
      </c>
      <c r="BX330" s="236">
        <v>0</v>
      </c>
      <c r="BY330" s="236">
        <v>0</v>
      </c>
      <c r="BZ330" s="236">
        <v>0</v>
      </c>
      <c r="CA330" s="236">
        <v>0</v>
      </c>
      <c r="CB330" s="236">
        <v>0</v>
      </c>
      <c r="CC330" s="236">
        <v>0</v>
      </c>
      <c r="CD330" s="236">
        <v>0</v>
      </c>
      <c r="CE330" s="236">
        <v>0</v>
      </c>
      <c r="CF330" s="236">
        <v>0</v>
      </c>
      <c r="CG330" s="236">
        <v>0</v>
      </c>
      <c r="CH330" s="236">
        <v>0</v>
      </c>
      <c r="CI330" s="236">
        <v>0</v>
      </c>
      <c r="CJ330" s="236">
        <v>0</v>
      </c>
      <c r="CK330" s="236">
        <v>0</v>
      </c>
      <c r="CL330" s="236">
        <v>0</v>
      </c>
      <c r="CM330" s="236">
        <v>0</v>
      </c>
      <c r="CN330" s="236">
        <v>0</v>
      </c>
      <c r="CO330" s="236">
        <v>0</v>
      </c>
      <c r="CP330" s="236">
        <v>0</v>
      </c>
      <c r="CQ330" s="236">
        <v>0</v>
      </c>
      <c r="CR330" s="236">
        <v>0</v>
      </c>
      <c r="CS330" s="236">
        <v>0</v>
      </c>
      <c r="CT330" s="236">
        <v>0</v>
      </c>
      <c r="CU330" s="236">
        <v>0</v>
      </c>
      <c r="CV330" s="236">
        <v>0</v>
      </c>
      <c r="CW330" s="236">
        <v>0</v>
      </c>
      <c r="CX330" s="236">
        <v>0</v>
      </c>
      <c r="CY330" s="236">
        <v>0</v>
      </c>
      <c r="CZ330" s="236">
        <v>0</v>
      </c>
      <c r="DA330" s="236">
        <v>0</v>
      </c>
    </row>
    <row r="332" spans="1:105">
      <c r="A332" s="246" t="s">
        <v>1729</v>
      </c>
      <c r="B332" s="247"/>
      <c r="C332" s="247"/>
      <c r="D332" s="247"/>
      <c r="E332" s="247"/>
      <c r="F332" s="247"/>
      <c r="G332" s="247"/>
      <c r="H332" s="247"/>
      <c r="I332" s="247"/>
      <c r="J332" s="247"/>
      <c r="K332" s="247"/>
      <c r="L332" s="247"/>
      <c r="M332" s="247"/>
      <c r="N332" s="247"/>
      <c r="O332" s="247"/>
      <c r="P332" s="247"/>
      <c r="Q332" s="247"/>
      <c r="R332" s="247"/>
      <c r="S332" s="247"/>
      <c r="T332" s="247"/>
      <c r="U332" s="247"/>
      <c r="V332" s="247"/>
      <c r="W332" s="247"/>
      <c r="X332" s="247"/>
      <c r="Y332" s="247"/>
      <c r="Z332" s="247"/>
      <c r="AA332" s="247"/>
      <c r="AB332" s="247"/>
      <c r="AC332" s="247"/>
      <c r="AD332" s="247"/>
      <c r="AE332" s="247"/>
      <c r="AF332" s="247"/>
      <c r="AG332" s="247"/>
      <c r="AH332" s="247"/>
      <c r="AI332" s="247"/>
      <c r="AJ332" s="247"/>
      <c r="AK332" s="247"/>
      <c r="AL332" s="247"/>
      <c r="AM332" s="247"/>
      <c r="AN332" s="247"/>
      <c r="AO332" s="247"/>
      <c r="AP332" s="247"/>
      <c r="AQ332" s="247"/>
      <c r="AR332" s="247"/>
      <c r="AS332" s="247"/>
      <c r="AT332" s="247"/>
      <c r="AU332" s="247"/>
      <c r="AV332" s="247"/>
      <c r="AW332" s="247"/>
      <c r="AX332" s="247"/>
      <c r="AY332" s="247"/>
      <c r="AZ332" s="247"/>
      <c r="BA332" s="247"/>
      <c r="BB332" s="247"/>
      <c r="BC332" s="247"/>
      <c r="BD332" s="247"/>
      <c r="BE332" s="247"/>
      <c r="BF332" s="247"/>
      <c r="BG332" s="247"/>
      <c r="BH332" s="247"/>
      <c r="BI332" s="247"/>
      <c r="BJ332" s="247"/>
      <c r="BK332" s="247"/>
      <c r="BL332" s="247"/>
      <c r="BM332" s="247"/>
      <c r="BN332" s="247"/>
      <c r="BO332" s="247"/>
      <c r="BP332" s="247"/>
      <c r="BQ332" s="247"/>
      <c r="BR332" s="247"/>
      <c r="BS332" s="247"/>
      <c r="BT332" s="247"/>
      <c r="BU332" s="247"/>
      <c r="BV332" s="247"/>
      <c r="BW332" s="247"/>
      <c r="BX332" s="247"/>
      <c r="BY332" s="247"/>
      <c r="BZ332" s="247"/>
      <c r="CA332" s="247"/>
      <c r="CB332" s="247"/>
      <c r="CC332" s="247"/>
      <c r="CD332" s="247"/>
      <c r="CE332" s="247"/>
      <c r="CF332" s="247"/>
      <c r="CG332" s="247"/>
      <c r="CH332" s="247"/>
      <c r="CI332" s="247"/>
      <c r="CJ332" s="247"/>
      <c r="CK332" s="247"/>
      <c r="CL332" s="247"/>
      <c r="CM332" s="247"/>
      <c r="CN332" s="247"/>
      <c r="CO332" s="247"/>
      <c r="CP332" s="247"/>
      <c r="CQ332" s="247"/>
      <c r="CR332" s="247"/>
      <c r="CS332" s="247"/>
      <c r="CT332" s="247"/>
      <c r="CU332" s="247"/>
      <c r="CV332" s="247"/>
      <c r="CW332" s="247"/>
      <c r="CX332" s="247"/>
      <c r="CY332" s="247"/>
      <c r="CZ332" s="247"/>
      <c r="DA332" s="247"/>
    </row>
    <row r="333" spans="1:105">
      <c r="A333" s="242" t="s">
        <v>1512</v>
      </c>
      <c r="B333" s="236">
        <v>0</v>
      </c>
      <c r="C333" s="236">
        <v>0</v>
      </c>
      <c r="D333" s="236">
        <v>0</v>
      </c>
      <c r="E333" s="236">
        <v>0</v>
      </c>
      <c r="F333" s="236">
        <v>0</v>
      </c>
      <c r="G333" s="236">
        <v>0</v>
      </c>
      <c r="H333" s="236">
        <v>0</v>
      </c>
      <c r="I333" s="236">
        <v>0</v>
      </c>
      <c r="J333" s="236">
        <v>0</v>
      </c>
      <c r="K333" s="236">
        <v>0</v>
      </c>
      <c r="L333" s="236">
        <v>0</v>
      </c>
      <c r="M333" s="236">
        <v>0</v>
      </c>
      <c r="N333" s="236">
        <v>0</v>
      </c>
      <c r="O333" s="236">
        <v>0</v>
      </c>
      <c r="P333" s="236">
        <v>0</v>
      </c>
      <c r="Q333" s="236">
        <v>0</v>
      </c>
      <c r="R333" s="236">
        <v>0</v>
      </c>
      <c r="S333" s="236">
        <v>0</v>
      </c>
      <c r="T333" s="236">
        <v>0</v>
      </c>
      <c r="U333" s="236">
        <v>0</v>
      </c>
      <c r="V333" s="236">
        <v>0</v>
      </c>
      <c r="W333" s="236">
        <v>0</v>
      </c>
      <c r="X333" s="236">
        <v>0</v>
      </c>
      <c r="Y333" s="236">
        <v>0</v>
      </c>
      <c r="Z333" s="236">
        <v>0</v>
      </c>
      <c r="AA333" s="236">
        <v>0</v>
      </c>
      <c r="AB333" s="236">
        <v>0</v>
      </c>
      <c r="AC333" s="236">
        <v>0</v>
      </c>
      <c r="AD333" s="236">
        <v>154651</v>
      </c>
      <c r="AE333" s="236">
        <v>329080</v>
      </c>
      <c r="AF333" s="236">
        <v>447157</v>
      </c>
      <c r="AG333" s="236">
        <v>553559.52</v>
      </c>
      <c r="AH333" s="236">
        <v>692712</v>
      </c>
      <c r="AI333" s="236">
        <v>892730</v>
      </c>
      <c r="AJ333" s="236">
        <v>1024097</v>
      </c>
      <c r="AK333" s="236">
        <v>844872</v>
      </c>
      <c r="AL333" s="236">
        <v>973399</v>
      </c>
      <c r="AM333" s="236">
        <v>1019568</v>
      </c>
      <c r="AN333" s="236">
        <v>6931825.5199999996</v>
      </c>
      <c r="AO333" s="236">
        <v>988571</v>
      </c>
      <c r="AP333" s="236">
        <v>973875</v>
      </c>
      <c r="AQ333" s="236">
        <v>959844</v>
      </c>
      <c r="AR333" s="236">
        <v>946679</v>
      </c>
      <c r="AS333" s="236">
        <v>934045</v>
      </c>
      <c r="AT333" s="236">
        <v>922116</v>
      </c>
      <c r="AU333" s="236">
        <v>910769</v>
      </c>
      <c r="AV333" s="236">
        <v>899759</v>
      </c>
      <c r="AW333" s="236">
        <v>889415</v>
      </c>
      <c r="AX333" s="236">
        <v>879345</v>
      </c>
      <c r="AY333" s="236">
        <v>869734</v>
      </c>
      <c r="AZ333" s="236">
        <v>860613</v>
      </c>
      <c r="BA333" s="236">
        <v>11034765</v>
      </c>
      <c r="BB333" s="236">
        <v>863314</v>
      </c>
      <c r="BC333" s="236">
        <v>854799</v>
      </c>
      <c r="BD333" s="236">
        <v>846358</v>
      </c>
      <c r="BE333" s="236">
        <v>838120</v>
      </c>
      <c r="BF333" s="236">
        <v>830015</v>
      </c>
      <c r="BG333" s="236">
        <v>822181</v>
      </c>
      <c r="BH333" s="236">
        <v>814570</v>
      </c>
      <c r="BI333" s="236">
        <v>807046</v>
      </c>
      <c r="BJ333" s="236">
        <v>799854</v>
      </c>
      <c r="BK333" s="236">
        <v>792747</v>
      </c>
      <c r="BL333" s="236">
        <v>785864</v>
      </c>
      <c r="BM333" s="236">
        <v>779239</v>
      </c>
      <c r="BN333" s="236">
        <v>9834107</v>
      </c>
      <c r="BO333" s="236">
        <v>749063</v>
      </c>
      <c r="BP333" s="236">
        <v>743015</v>
      </c>
      <c r="BQ333" s="236">
        <v>736961</v>
      </c>
      <c r="BR333" s="236">
        <v>730990</v>
      </c>
      <c r="BS333" s="236">
        <v>725063</v>
      </c>
      <c r="BT333" s="236">
        <v>719284</v>
      </c>
      <c r="BU333" s="236">
        <v>713622</v>
      </c>
      <c r="BV333" s="236">
        <v>707983</v>
      </c>
      <c r="BW333" s="236">
        <v>702552</v>
      </c>
      <c r="BX333" s="236">
        <v>697151</v>
      </c>
      <c r="BY333" s="236">
        <v>691886</v>
      </c>
      <c r="BZ333" s="236">
        <v>686784</v>
      </c>
      <c r="CA333" s="236">
        <v>8604354</v>
      </c>
      <c r="CB333" s="236">
        <v>683517</v>
      </c>
      <c r="CC333" s="236">
        <v>678649</v>
      </c>
      <c r="CD333" s="236">
        <v>673753</v>
      </c>
      <c r="CE333" s="236">
        <v>668897</v>
      </c>
      <c r="CF333" s="236">
        <v>664056</v>
      </c>
      <c r="CG333" s="236">
        <v>659313</v>
      </c>
      <c r="CH333" s="236">
        <v>654646</v>
      </c>
      <c r="CI333" s="236">
        <v>649978</v>
      </c>
      <c r="CJ333" s="236">
        <v>645464</v>
      </c>
      <c r="CK333" s="236">
        <v>640959</v>
      </c>
      <c r="CL333" s="236">
        <v>636544</v>
      </c>
      <c r="CM333" s="236">
        <v>632222</v>
      </c>
      <c r="CN333" s="236">
        <v>7887998</v>
      </c>
      <c r="CO333" s="236">
        <v>640682</v>
      </c>
      <c r="CP333" s="236">
        <v>636433</v>
      </c>
      <c r="CQ333" s="236">
        <v>632170</v>
      </c>
      <c r="CR333" s="236">
        <v>627966</v>
      </c>
      <c r="CS333" s="236">
        <v>623764</v>
      </c>
      <c r="CT333" s="236">
        <v>619635</v>
      </c>
      <c r="CU333" s="236">
        <v>615560</v>
      </c>
      <c r="CV333" s="236">
        <v>611475</v>
      </c>
      <c r="CW333" s="236">
        <v>607513</v>
      </c>
      <c r="CX333" s="236">
        <v>603550</v>
      </c>
      <c r="CY333" s="236">
        <v>599663</v>
      </c>
      <c r="CZ333" s="236">
        <v>595871</v>
      </c>
      <c r="DA333" s="236">
        <v>7414282</v>
      </c>
    </row>
    <row r="335" spans="1:105">
      <c r="A335" s="245" t="s">
        <v>1730</v>
      </c>
    </row>
    <row r="336" spans="1:105">
      <c r="A336" s="242" t="s">
        <v>1731</v>
      </c>
      <c r="B336" s="236">
        <v>0</v>
      </c>
      <c r="C336" s="236">
        <v>0</v>
      </c>
      <c r="D336" s="236">
        <v>0</v>
      </c>
      <c r="E336" s="236">
        <v>0</v>
      </c>
      <c r="F336" s="236">
        <v>0</v>
      </c>
      <c r="G336" s="236">
        <v>0</v>
      </c>
      <c r="H336" s="236">
        <v>0</v>
      </c>
      <c r="I336" s="236">
        <v>0</v>
      </c>
      <c r="J336" s="236">
        <v>0</v>
      </c>
      <c r="K336" s="236">
        <v>0</v>
      </c>
      <c r="L336" s="236">
        <v>0</v>
      </c>
      <c r="M336" s="236">
        <v>0</v>
      </c>
      <c r="N336" s="236">
        <v>0</v>
      </c>
      <c r="O336" s="236">
        <v>0</v>
      </c>
      <c r="P336" s="236">
        <v>0</v>
      </c>
      <c r="Q336" s="236">
        <v>0</v>
      </c>
      <c r="R336" s="236">
        <v>0</v>
      </c>
      <c r="S336" s="236">
        <v>0</v>
      </c>
      <c r="T336" s="236">
        <v>0</v>
      </c>
      <c r="U336" s="236">
        <v>0</v>
      </c>
      <c r="V336" s="236">
        <v>0</v>
      </c>
      <c r="W336" s="236">
        <v>0</v>
      </c>
      <c r="X336" s="236">
        <v>0</v>
      </c>
      <c r="Y336" s="236">
        <v>0</v>
      </c>
      <c r="Z336" s="236">
        <v>0</v>
      </c>
      <c r="AA336" s="236">
        <v>0</v>
      </c>
      <c r="AB336" s="236">
        <v>0</v>
      </c>
      <c r="AC336" s="236">
        <v>0</v>
      </c>
      <c r="AD336" s="236">
        <v>0</v>
      </c>
      <c r="AE336" s="236">
        <v>0</v>
      </c>
      <c r="AF336" s="236">
        <v>0</v>
      </c>
      <c r="AG336" s="236">
        <v>0</v>
      </c>
      <c r="AH336" s="236">
        <v>0</v>
      </c>
      <c r="AI336" s="236">
        <v>0</v>
      </c>
      <c r="AJ336" s="236">
        <v>0</v>
      </c>
      <c r="AK336" s="236">
        <v>0</v>
      </c>
      <c r="AL336" s="236">
        <v>0</v>
      </c>
      <c r="AM336" s="236">
        <v>0</v>
      </c>
      <c r="AN336" s="236">
        <v>0</v>
      </c>
      <c r="AO336" s="236">
        <v>-128540.73536585399</v>
      </c>
      <c r="AP336" s="236">
        <v>-128540.73536585399</v>
      </c>
      <c r="AQ336" s="236">
        <v>-128540.73536585399</v>
      </c>
      <c r="AR336" s="236">
        <v>-140974.29898205501</v>
      </c>
      <c r="AS336" s="236">
        <v>-140974.29898205501</v>
      </c>
      <c r="AT336" s="236">
        <v>-140974.29898205501</v>
      </c>
      <c r="AU336" s="236">
        <v>-184078.882244865</v>
      </c>
      <c r="AV336" s="236">
        <v>-184078.882244865</v>
      </c>
      <c r="AW336" s="236">
        <v>-184078.882244865</v>
      </c>
      <c r="AX336" s="236">
        <v>-121135.82481751499</v>
      </c>
      <c r="AY336" s="236">
        <v>-121135.82481751499</v>
      </c>
      <c r="AZ336" s="236">
        <v>-121135.82481751499</v>
      </c>
      <c r="BA336" s="236">
        <v>-1724189.2242308699</v>
      </c>
      <c r="BB336" s="236">
        <v>-69960.631386826004</v>
      </c>
      <c r="BC336" s="236">
        <v>-69960.631386826004</v>
      </c>
      <c r="BD336" s="236">
        <v>-69960.631386826004</v>
      </c>
      <c r="BE336" s="236">
        <v>-110813.95890374199</v>
      </c>
      <c r="BF336" s="236">
        <v>-110813.95890374199</v>
      </c>
      <c r="BG336" s="236">
        <v>-110813.95890374199</v>
      </c>
      <c r="BH336" s="236">
        <v>-148769.16247165401</v>
      </c>
      <c r="BI336" s="236">
        <v>-148769.16247165401</v>
      </c>
      <c r="BJ336" s="236">
        <v>-148769.16247165401</v>
      </c>
      <c r="BK336" s="236">
        <v>-92396.787966063202</v>
      </c>
      <c r="BL336" s="236">
        <v>-92396.787966063202</v>
      </c>
      <c r="BM336" s="236">
        <v>-92396.787966063202</v>
      </c>
      <c r="BN336" s="236">
        <v>-1265821.6221848601</v>
      </c>
      <c r="BO336" s="236">
        <v>-54319.612492344997</v>
      </c>
      <c r="BP336" s="236">
        <v>-54319.612492344997</v>
      </c>
      <c r="BQ336" s="236">
        <v>-54319.612492344997</v>
      </c>
      <c r="BR336" s="236">
        <v>-91494.924681868899</v>
      </c>
      <c r="BS336" s="236">
        <v>-91494.924681869001</v>
      </c>
      <c r="BT336" s="236">
        <v>-91494.924681868797</v>
      </c>
      <c r="BU336" s="236">
        <v>-123350.22458128299</v>
      </c>
      <c r="BV336" s="236">
        <v>-123350.22458128299</v>
      </c>
      <c r="BW336" s="236">
        <v>-123350.224581282</v>
      </c>
      <c r="BX336" s="236">
        <v>-74472.302953845196</v>
      </c>
      <c r="BY336" s="236">
        <v>-74472.302953845094</v>
      </c>
      <c r="BZ336" s="236">
        <v>-74472.302953844803</v>
      </c>
      <c r="CA336" s="236">
        <v>-1030911.19412802</v>
      </c>
      <c r="CB336" s="236">
        <v>-48297.064079180403</v>
      </c>
      <c r="CC336" s="236">
        <v>-48297.064079180403</v>
      </c>
      <c r="CD336" s="236">
        <v>-48297.064079180302</v>
      </c>
      <c r="CE336" s="236">
        <v>-81392.869523330693</v>
      </c>
      <c r="CF336" s="236">
        <v>-81392.869523330693</v>
      </c>
      <c r="CG336" s="236">
        <v>-81392.869523330606</v>
      </c>
      <c r="CH336" s="236">
        <v>-108038.810502034</v>
      </c>
      <c r="CI336" s="236">
        <v>-108038.810502034</v>
      </c>
      <c r="CJ336" s="236">
        <v>-108038.810502034</v>
      </c>
      <c r="CK336" s="236">
        <v>-62347.649558577599</v>
      </c>
      <c r="CL336" s="236">
        <v>-62347.649558577599</v>
      </c>
      <c r="CM336" s="236">
        <v>-62347.649558577599</v>
      </c>
      <c r="CN336" s="236">
        <v>-900229.18098936998</v>
      </c>
      <c r="CO336" s="236">
        <v>-39703.211753642099</v>
      </c>
      <c r="CP336" s="236">
        <v>-39703.211753642099</v>
      </c>
      <c r="CQ336" s="236">
        <v>-39703.211753639298</v>
      </c>
      <c r="CR336" s="236">
        <v>-71862.118293114298</v>
      </c>
      <c r="CS336" s="236">
        <v>-71862.118293114298</v>
      </c>
      <c r="CT336" s="236">
        <v>-71862.118293103704</v>
      </c>
      <c r="CU336" s="236">
        <v>-99131.187329838605</v>
      </c>
      <c r="CV336" s="236">
        <v>-99131.187329838605</v>
      </c>
      <c r="CW336" s="236">
        <v>-99131.187329821696</v>
      </c>
      <c r="CX336" s="236">
        <v>-56315.592065836398</v>
      </c>
      <c r="CY336" s="236">
        <v>-56315.592065836398</v>
      </c>
      <c r="CZ336" s="236">
        <v>-56315.592065836398</v>
      </c>
      <c r="DA336" s="236">
        <v>-801036.32832726405</v>
      </c>
    </row>
    <row r="337" spans="1:105">
      <c r="A337" s="242" t="s">
        <v>1732</v>
      </c>
      <c r="B337" s="236">
        <v>0</v>
      </c>
      <c r="C337" s="236">
        <v>0</v>
      </c>
      <c r="D337" s="236">
        <v>0</v>
      </c>
      <c r="E337" s="236">
        <v>0</v>
      </c>
      <c r="F337" s="236">
        <v>0</v>
      </c>
      <c r="G337" s="236">
        <v>0</v>
      </c>
      <c r="H337" s="236">
        <v>0</v>
      </c>
      <c r="I337" s="236">
        <v>0</v>
      </c>
      <c r="J337" s="236">
        <v>0</v>
      </c>
      <c r="K337" s="236">
        <v>0</v>
      </c>
      <c r="L337" s="236">
        <v>0</v>
      </c>
      <c r="M337" s="236">
        <v>0</v>
      </c>
      <c r="N337" s="236">
        <v>0</v>
      </c>
      <c r="O337" s="236">
        <v>0</v>
      </c>
      <c r="P337" s="236">
        <v>0</v>
      </c>
      <c r="Q337" s="236">
        <v>0</v>
      </c>
      <c r="R337" s="236">
        <v>0</v>
      </c>
      <c r="S337" s="236">
        <v>0</v>
      </c>
      <c r="T337" s="236">
        <v>0</v>
      </c>
      <c r="U337" s="236">
        <v>0</v>
      </c>
      <c r="V337" s="236">
        <v>0</v>
      </c>
      <c r="W337" s="236">
        <v>0</v>
      </c>
      <c r="X337" s="236">
        <v>0</v>
      </c>
      <c r="Y337" s="236">
        <v>0</v>
      </c>
      <c r="Z337" s="236">
        <v>0</v>
      </c>
      <c r="AA337" s="236">
        <v>0</v>
      </c>
      <c r="AB337" s="236">
        <v>0</v>
      </c>
      <c r="AC337" s="236">
        <v>0</v>
      </c>
      <c r="AD337" s="236">
        <v>0</v>
      </c>
      <c r="AE337" s="236">
        <v>0</v>
      </c>
      <c r="AF337" s="236">
        <v>0</v>
      </c>
      <c r="AG337" s="236">
        <v>0</v>
      </c>
      <c r="AH337" s="236">
        <v>0</v>
      </c>
      <c r="AI337" s="236">
        <v>0</v>
      </c>
      <c r="AJ337" s="236">
        <v>0</v>
      </c>
      <c r="AK337" s="236">
        <v>0</v>
      </c>
      <c r="AL337" s="236">
        <v>0</v>
      </c>
      <c r="AM337" s="236">
        <v>0</v>
      </c>
      <c r="AN337" s="236">
        <v>0</v>
      </c>
      <c r="AO337" s="236">
        <v>0</v>
      </c>
      <c r="AP337" s="236">
        <v>0</v>
      </c>
      <c r="AQ337" s="236">
        <v>0</v>
      </c>
      <c r="AR337" s="236">
        <v>0</v>
      </c>
      <c r="AS337" s="236">
        <v>0</v>
      </c>
      <c r="AT337" s="236">
        <v>0</v>
      </c>
      <c r="AU337" s="236">
        <v>0</v>
      </c>
      <c r="AV337" s="236">
        <v>0</v>
      </c>
      <c r="AW337" s="236">
        <v>0</v>
      </c>
      <c r="AX337" s="236">
        <v>0</v>
      </c>
      <c r="AY337" s="236">
        <v>0</v>
      </c>
      <c r="AZ337" s="236">
        <v>0</v>
      </c>
      <c r="BA337" s="236">
        <v>0</v>
      </c>
      <c r="BB337" s="236">
        <v>0</v>
      </c>
      <c r="BC337" s="236">
        <v>0</v>
      </c>
      <c r="BD337" s="236">
        <v>0</v>
      </c>
      <c r="BE337" s="236">
        <v>0</v>
      </c>
      <c r="BF337" s="236">
        <v>0</v>
      </c>
      <c r="BG337" s="236">
        <v>0</v>
      </c>
      <c r="BH337" s="236">
        <v>0</v>
      </c>
      <c r="BI337" s="236">
        <v>0</v>
      </c>
      <c r="BJ337" s="236">
        <v>0</v>
      </c>
      <c r="BK337" s="236">
        <v>0</v>
      </c>
      <c r="BL337" s="236">
        <v>0</v>
      </c>
      <c r="BM337" s="236">
        <v>0</v>
      </c>
      <c r="BN337" s="236">
        <v>0</v>
      </c>
      <c r="BO337" s="236">
        <v>0</v>
      </c>
      <c r="BP337" s="236">
        <v>0</v>
      </c>
      <c r="BQ337" s="236">
        <v>0</v>
      </c>
      <c r="BR337" s="236">
        <v>0</v>
      </c>
      <c r="BS337" s="236">
        <v>0</v>
      </c>
      <c r="BT337" s="236">
        <v>0</v>
      </c>
      <c r="BU337" s="236">
        <v>0</v>
      </c>
      <c r="BV337" s="236">
        <v>0</v>
      </c>
      <c r="BW337" s="236">
        <v>0</v>
      </c>
      <c r="BX337" s="236">
        <v>0</v>
      </c>
      <c r="BY337" s="236">
        <v>0</v>
      </c>
      <c r="BZ337" s="236">
        <v>0</v>
      </c>
      <c r="CA337" s="236">
        <v>0</v>
      </c>
      <c r="CB337" s="236">
        <v>0</v>
      </c>
      <c r="CC337" s="236">
        <v>0</v>
      </c>
      <c r="CD337" s="236">
        <v>0</v>
      </c>
      <c r="CE337" s="236">
        <v>0</v>
      </c>
      <c r="CF337" s="236">
        <v>0</v>
      </c>
      <c r="CG337" s="236">
        <v>0</v>
      </c>
      <c r="CH337" s="236">
        <v>0</v>
      </c>
      <c r="CI337" s="236">
        <v>0</v>
      </c>
      <c r="CJ337" s="236">
        <v>0</v>
      </c>
      <c r="CK337" s="236">
        <v>0</v>
      </c>
      <c r="CL337" s="236">
        <v>0</v>
      </c>
      <c r="CM337" s="236">
        <v>0</v>
      </c>
      <c r="CN337" s="236">
        <v>0</v>
      </c>
      <c r="CO337" s="236">
        <v>0</v>
      </c>
      <c r="CP337" s="236">
        <v>0</v>
      </c>
      <c r="CQ337" s="236">
        <v>0</v>
      </c>
      <c r="CR337" s="236">
        <v>0</v>
      </c>
      <c r="CS337" s="236">
        <v>0</v>
      </c>
      <c r="CT337" s="236">
        <v>0</v>
      </c>
      <c r="CU337" s="236">
        <v>0</v>
      </c>
      <c r="CV337" s="236">
        <v>0</v>
      </c>
      <c r="CW337" s="236">
        <v>0</v>
      </c>
      <c r="CX337" s="236">
        <v>0</v>
      </c>
      <c r="CY337" s="236">
        <v>0</v>
      </c>
      <c r="CZ337" s="236">
        <v>0</v>
      </c>
      <c r="DA337" s="236">
        <v>0</v>
      </c>
    </row>
    <row r="338" spans="1:105">
      <c r="A338" s="242" t="s">
        <v>1733</v>
      </c>
      <c r="B338" s="248">
        <v>0</v>
      </c>
      <c r="C338" s="248">
        <v>0</v>
      </c>
      <c r="D338" s="248">
        <v>0</v>
      </c>
      <c r="E338" s="248">
        <v>0</v>
      </c>
      <c r="F338" s="248">
        <v>0</v>
      </c>
      <c r="G338" s="248">
        <v>0</v>
      </c>
      <c r="H338" s="248">
        <v>0</v>
      </c>
      <c r="I338" s="248">
        <v>0</v>
      </c>
      <c r="J338" s="248">
        <v>0</v>
      </c>
      <c r="K338" s="248">
        <v>0</v>
      </c>
      <c r="L338" s="248">
        <v>0</v>
      </c>
      <c r="M338" s="248">
        <v>0</v>
      </c>
      <c r="N338" s="248">
        <v>0</v>
      </c>
      <c r="O338" s="248">
        <v>0</v>
      </c>
      <c r="P338" s="248">
        <v>0</v>
      </c>
      <c r="Q338" s="248">
        <v>0</v>
      </c>
      <c r="R338" s="248">
        <v>0</v>
      </c>
      <c r="S338" s="248">
        <v>0</v>
      </c>
      <c r="T338" s="248">
        <v>0</v>
      </c>
      <c r="U338" s="248">
        <v>0</v>
      </c>
      <c r="V338" s="248">
        <v>0</v>
      </c>
      <c r="W338" s="248">
        <v>0</v>
      </c>
      <c r="X338" s="248">
        <v>0</v>
      </c>
      <c r="Y338" s="248">
        <v>0</v>
      </c>
      <c r="Z338" s="248">
        <v>0</v>
      </c>
      <c r="AA338" s="248">
        <v>0</v>
      </c>
      <c r="AB338" s="248">
        <v>0</v>
      </c>
      <c r="AC338" s="248">
        <v>0</v>
      </c>
      <c r="AD338" s="248">
        <v>0</v>
      </c>
      <c r="AE338" s="248">
        <v>0</v>
      </c>
      <c r="AF338" s="248">
        <v>0</v>
      </c>
      <c r="AG338" s="248">
        <v>0</v>
      </c>
      <c r="AH338" s="248">
        <v>0</v>
      </c>
      <c r="AI338" s="248">
        <v>0</v>
      </c>
      <c r="AJ338" s="248">
        <v>0</v>
      </c>
      <c r="AK338" s="248">
        <v>0</v>
      </c>
      <c r="AL338" s="248">
        <v>0</v>
      </c>
      <c r="AM338" s="248">
        <v>0</v>
      </c>
      <c r="AN338" s="248">
        <v>0</v>
      </c>
      <c r="AO338" s="248">
        <v>-128540.73536585399</v>
      </c>
      <c r="AP338" s="248">
        <v>-128540.73536585399</v>
      </c>
      <c r="AQ338" s="248">
        <v>-128540.73536585399</v>
      </c>
      <c r="AR338" s="248">
        <v>-140974.29898205501</v>
      </c>
      <c r="AS338" s="248">
        <v>-140974.29898205501</v>
      </c>
      <c r="AT338" s="248">
        <v>-140974.29898205501</v>
      </c>
      <c r="AU338" s="248">
        <v>-184078.882244865</v>
      </c>
      <c r="AV338" s="248">
        <v>-184078.882244865</v>
      </c>
      <c r="AW338" s="248">
        <v>-184078.882244865</v>
      </c>
      <c r="AX338" s="248">
        <v>-121135.82481751499</v>
      </c>
      <c r="AY338" s="248">
        <v>-121135.82481751499</v>
      </c>
      <c r="AZ338" s="248">
        <v>-121135.82481751499</v>
      </c>
      <c r="BA338" s="248">
        <v>-1724189.2242308699</v>
      </c>
      <c r="BB338" s="248">
        <v>-69960.631386826004</v>
      </c>
      <c r="BC338" s="248">
        <v>-69960.631386826004</v>
      </c>
      <c r="BD338" s="248">
        <v>-69960.631386826004</v>
      </c>
      <c r="BE338" s="248">
        <v>-110813.95890374199</v>
      </c>
      <c r="BF338" s="248">
        <v>-110813.95890374199</v>
      </c>
      <c r="BG338" s="248">
        <v>-110813.95890374199</v>
      </c>
      <c r="BH338" s="248">
        <v>-148769.16247165401</v>
      </c>
      <c r="BI338" s="248">
        <v>-148769.16247165401</v>
      </c>
      <c r="BJ338" s="248">
        <v>-148769.16247165401</v>
      </c>
      <c r="BK338" s="248">
        <v>-92396.787966063202</v>
      </c>
      <c r="BL338" s="248">
        <v>-92396.787966063202</v>
      </c>
      <c r="BM338" s="248">
        <v>-92396.787966063202</v>
      </c>
      <c r="BN338" s="248">
        <v>-1265821.6221848601</v>
      </c>
      <c r="BO338" s="248">
        <v>-54319.612492344997</v>
      </c>
      <c r="BP338" s="248">
        <v>-54319.612492344997</v>
      </c>
      <c r="BQ338" s="248">
        <v>-54319.612492344997</v>
      </c>
      <c r="BR338" s="248">
        <v>-91494.924681868899</v>
      </c>
      <c r="BS338" s="248">
        <v>-91494.924681869001</v>
      </c>
      <c r="BT338" s="248">
        <v>-91494.924681868797</v>
      </c>
      <c r="BU338" s="248">
        <v>-123350.22458128299</v>
      </c>
      <c r="BV338" s="248">
        <v>-123350.22458128299</v>
      </c>
      <c r="BW338" s="248">
        <v>-123350.224581282</v>
      </c>
      <c r="BX338" s="248">
        <v>-74472.302953845196</v>
      </c>
      <c r="BY338" s="248">
        <v>-74472.302953845094</v>
      </c>
      <c r="BZ338" s="248">
        <v>-74472.302953844803</v>
      </c>
      <c r="CA338" s="248">
        <v>-1030911.19412802</v>
      </c>
      <c r="CB338" s="248">
        <v>-48297.064079180403</v>
      </c>
      <c r="CC338" s="248">
        <v>-48297.064079180403</v>
      </c>
      <c r="CD338" s="248">
        <v>-48297.064079180302</v>
      </c>
      <c r="CE338" s="248">
        <v>-81392.869523330693</v>
      </c>
      <c r="CF338" s="248">
        <v>-81392.869523330693</v>
      </c>
      <c r="CG338" s="248">
        <v>-81392.869523330606</v>
      </c>
      <c r="CH338" s="248">
        <v>-108038.810502034</v>
      </c>
      <c r="CI338" s="248">
        <v>-108038.810502034</v>
      </c>
      <c r="CJ338" s="248">
        <v>-108038.810502034</v>
      </c>
      <c r="CK338" s="248">
        <v>-62347.649558577599</v>
      </c>
      <c r="CL338" s="248">
        <v>-62347.649558577599</v>
      </c>
      <c r="CM338" s="248">
        <v>-62347.649558577599</v>
      </c>
      <c r="CN338" s="248">
        <v>-900229.18098936998</v>
      </c>
      <c r="CO338" s="248">
        <v>-39703.211753642099</v>
      </c>
      <c r="CP338" s="248">
        <v>-39703.211753642099</v>
      </c>
      <c r="CQ338" s="248">
        <v>-39703.211753639298</v>
      </c>
      <c r="CR338" s="248">
        <v>-71862.118293114298</v>
      </c>
      <c r="CS338" s="248">
        <v>-71862.118293114298</v>
      </c>
      <c r="CT338" s="248">
        <v>-71862.118293103704</v>
      </c>
      <c r="CU338" s="248">
        <v>-99131.187329838605</v>
      </c>
      <c r="CV338" s="248">
        <v>-99131.187329838605</v>
      </c>
      <c r="CW338" s="248">
        <v>-99131.187329821696</v>
      </c>
      <c r="CX338" s="248">
        <v>-56315.592065836398</v>
      </c>
      <c r="CY338" s="248">
        <v>-56315.592065836398</v>
      </c>
      <c r="CZ338" s="248">
        <v>-56315.592065836398</v>
      </c>
      <c r="DA338" s="248">
        <v>-801036.32832726405</v>
      </c>
    </row>
    <row r="339" spans="1:105">
      <c r="A339" s="245" t="s">
        <v>1734</v>
      </c>
    </row>
    <row r="340" spans="1:105">
      <c r="A340" s="242" t="s">
        <v>1709</v>
      </c>
      <c r="B340" s="236">
        <v>0</v>
      </c>
      <c r="C340" s="236">
        <v>0</v>
      </c>
      <c r="D340" s="236">
        <v>0</v>
      </c>
      <c r="E340" s="236">
        <v>0</v>
      </c>
      <c r="F340" s="236">
        <v>0</v>
      </c>
      <c r="G340" s="236">
        <v>0</v>
      </c>
      <c r="H340" s="236">
        <v>0</v>
      </c>
      <c r="I340" s="236">
        <v>0</v>
      </c>
      <c r="J340" s="236">
        <v>0</v>
      </c>
      <c r="K340" s="236">
        <v>0</v>
      </c>
      <c r="L340" s="236">
        <v>0</v>
      </c>
      <c r="M340" s="236">
        <v>0</v>
      </c>
      <c r="N340" s="236">
        <v>0</v>
      </c>
      <c r="O340" s="236">
        <v>0</v>
      </c>
      <c r="P340" s="236">
        <v>0</v>
      </c>
      <c r="Q340" s="236">
        <v>0</v>
      </c>
      <c r="R340" s="236">
        <v>0</v>
      </c>
      <c r="S340" s="236">
        <v>0</v>
      </c>
      <c r="T340" s="236">
        <v>0</v>
      </c>
      <c r="U340" s="236">
        <v>0</v>
      </c>
      <c r="V340" s="236">
        <v>0</v>
      </c>
      <c r="W340" s="236">
        <v>0</v>
      </c>
      <c r="X340" s="236">
        <v>0</v>
      </c>
      <c r="Y340" s="236">
        <v>0</v>
      </c>
      <c r="Z340" s="236">
        <v>0</v>
      </c>
      <c r="AA340" s="236">
        <v>0</v>
      </c>
      <c r="AB340" s="236">
        <v>0</v>
      </c>
      <c r="AC340" s="236">
        <v>0</v>
      </c>
      <c r="AD340" s="236">
        <v>-334083</v>
      </c>
      <c r="AE340" s="236">
        <v>-421581</v>
      </c>
      <c r="AF340" s="236">
        <v>-119989</v>
      </c>
      <c r="AG340" s="236">
        <v>-572052</v>
      </c>
      <c r="AH340" s="236">
        <v>-1088239</v>
      </c>
      <c r="AI340" s="236">
        <v>-605068</v>
      </c>
      <c r="AJ340" s="236">
        <v>286186</v>
      </c>
      <c r="AK340" s="236">
        <v>957291.12679320702</v>
      </c>
      <c r="AL340" s="236">
        <v>-138670.81191970201</v>
      </c>
      <c r="AM340" s="236">
        <v>-138670.81191970201</v>
      </c>
      <c r="AN340" s="236">
        <v>-2174876.4970461898</v>
      </c>
      <c r="AO340" s="236">
        <v>-296559.75608489901</v>
      </c>
      <c r="AP340" s="236">
        <v>-296559.75608489901</v>
      </c>
      <c r="AQ340" s="236">
        <v>-296559.75608489901</v>
      </c>
      <c r="AR340" s="236">
        <v>-296559.75608489901</v>
      </c>
      <c r="AS340" s="236">
        <v>-296559.75608489901</v>
      </c>
      <c r="AT340" s="236">
        <v>-296559.75608489901</v>
      </c>
      <c r="AU340" s="236">
        <v>-296559.75608489901</v>
      </c>
      <c r="AV340" s="236">
        <v>-296559.75608489901</v>
      </c>
      <c r="AW340" s="236">
        <v>-296559.75608489901</v>
      </c>
      <c r="AX340" s="236">
        <v>-296559.75608489901</v>
      </c>
      <c r="AY340" s="236">
        <v>-296559.75608489901</v>
      </c>
      <c r="AZ340" s="236">
        <v>-296559.75608489901</v>
      </c>
      <c r="BA340" s="236">
        <v>-3558717.07301878</v>
      </c>
      <c r="BB340" s="236">
        <v>-189345.66969574901</v>
      </c>
      <c r="BC340" s="236">
        <v>-189345.66969574901</v>
      </c>
      <c r="BD340" s="236">
        <v>-189345.66969574901</v>
      </c>
      <c r="BE340" s="236">
        <v>-189345.66969574901</v>
      </c>
      <c r="BF340" s="236">
        <v>-189345.66969574901</v>
      </c>
      <c r="BG340" s="236">
        <v>-189345.66969574901</v>
      </c>
      <c r="BH340" s="236">
        <v>-189345.66969574901</v>
      </c>
      <c r="BI340" s="236">
        <v>-189345.66969574901</v>
      </c>
      <c r="BJ340" s="236">
        <v>-189345.66969574901</v>
      </c>
      <c r="BK340" s="236">
        <v>-189345.66969574901</v>
      </c>
      <c r="BL340" s="236">
        <v>-189345.66969574901</v>
      </c>
      <c r="BM340" s="236">
        <v>-189345.66969574901</v>
      </c>
      <c r="BN340" s="236">
        <v>-2272148.0363489799</v>
      </c>
      <c r="BO340" s="236">
        <v>-140271.67624556401</v>
      </c>
      <c r="BP340" s="236">
        <v>-140271.67624556401</v>
      </c>
      <c r="BQ340" s="236">
        <v>-140271.67624556401</v>
      </c>
      <c r="BR340" s="236">
        <v>-140271.67624556401</v>
      </c>
      <c r="BS340" s="236">
        <v>-140271.67624556401</v>
      </c>
      <c r="BT340" s="236">
        <v>-140271.67624556401</v>
      </c>
      <c r="BU340" s="236">
        <v>-140271.67624556401</v>
      </c>
      <c r="BV340" s="236">
        <v>-140271.67624556401</v>
      </c>
      <c r="BW340" s="236">
        <v>-140271.67624556401</v>
      </c>
      <c r="BX340" s="236">
        <v>-140271.67624556401</v>
      </c>
      <c r="BY340" s="236">
        <v>-140271.67624556401</v>
      </c>
      <c r="BZ340" s="236">
        <v>-140271.67624556401</v>
      </c>
      <c r="CA340" s="236">
        <v>-1683260.11494676</v>
      </c>
      <c r="CB340" s="236">
        <v>-105702.790674483</v>
      </c>
      <c r="CC340" s="236">
        <v>-105702.790674483</v>
      </c>
      <c r="CD340" s="236">
        <v>-105702.790674483</v>
      </c>
      <c r="CE340" s="236">
        <v>-105702.790674483</v>
      </c>
      <c r="CF340" s="236">
        <v>-105702.790674483</v>
      </c>
      <c r="CG340" s="236">
        <v>-105702.790674483</v>
      </c>
      <c r="CH340" s="236">
        <v>-105702.790674483</v>
      </c>
      <c r="CI340" s="236">
        <v>-105702.790674483</v>
      </c>
      <c r="CJ340" s="236">
        <v>-105702.790674483</v>
      </c>
      <c r="CK340" s="236">
        <v>-105702.790674483</v>
      </c>
      <c r="CL340" s="236">
        <v>-105702.790674483</v>
      </c>
      <c r="CM340" s="236">
        <v>-105702.790674483</v>
      </c>
      <c r="CN340" s="236">
        <v>-1268433.4880937899</v>
      </c>
      <c r="CO340" s="236">
        <v>-101542.408654999</v>
      </c>
      <c r="CP340" s="236">
        <v>-101542.408654999</v>
      </c>
      <c r="CQ340" s="236">
        <v>-101542.408654999</v>
      </c>
      <c r="CR340" s="236">
        <v>-101542.408654999</v>
      </c>
      <c r="CS340" s="236">
        <v>-101542.408654999</v>
      </c>
      <c r="CT340" s="236">
        <v>-101542.408654999</v>
      </c>
      <c r="CU340" s="236">
        <v>-101542.408654999</v>
      </c>
      <c r="CV340" s="236">
        <v>-101542.408654999</v>
      </c>
      <c r="CW340" s="236">
        <v>-101542.408654999</v>
      </c>
      <c r="CX340" s="236">
        <v>-101542.408654999</v>
      </c>
      <c r="CY340" s="236">
        <v>-101542.408654999</v>
      </c>
      <c r="CZ340" s="236">
        <v>-101542.408654999</v>
      </c>
      <c r="DA340" s="236">
        <v>-1218508.9038599799</v>
      </c>
    </row>
    <row r="341" spans="1:105">
      <c r="A341" s="242" t="s">
        <v>1710</v>
      </c>
      <c r="B341" s="236">
        <v>0</v>
      </c>
      <c r="C341" s="236">
        <v>0</v>
      </c>
      <c r="D341" s="236">
        <v>0</v>
      </c>
      <c r="E341" s="236">
        <v>0</v>
      </c>
      <c r="F341" s="236">
        <v>0</v>
      </c>
      <c r="G341" s="236">
        <v>0</v>
      </c>
      <c r="H341" s="236">
        <v>0</v>
      </c>
      <c r="I341" s="236">
        <v>0</v>
      </c>
      <c r="J341" s="236">
        <v>0</v>
      </c>
      <c r="K341" s="236">
        <v>0</v>
      </c>
      <c r="L341" s="236">
        <v>0</v>
      </c>
      <c r="M341" s="236">
        <v>0</v>
      </c>
      <c r="N341" s="236">
        <v>0</v>
      </c>
      <c r="O341" s="236">
        <v>0</v>
      </c>
      <c r="P341" s="236">
        <v>0</v>
      </c>
      <c r="Q341" s="236">
        <v>0</v>
      </c>
      <c r="R341" s="236">
        <v>0</v>
      </c>
      <c r="S341" s="236">
        <v>0</v>
      </c>
      <c r="T341" s="236">
        <v>0</v>
      </c>
      <c r="U341" s="236">
        <v>0</v>
      </c>
      <c r="V341" s="236">
        <v>0</v>
      </c>
      <c r="W341" s="236">
        <v>0</v>
      </c>
      <c r="X341" s="236">
        <v>0</v>
      </c>
      <c r="Y341" s="236">
        <v>0</v>
      </c>
      <c r="Z341" s="236">
        <v>0</v>
      </c>
      <c r="AA341" s="236">
        <v>0</v>
      </c>
      <c r="AB341" s="236">
        <v>0</v>
      </c>
      <c r="AC341" s="236">
        <v>0</v>
      </c>
      <c r="AD341" s="236">
        <v>0</v>
      </c>
      <c r="AE341" s="236">
        <v>0</v>
      </c>
      <c r="AF341" s="236">
        <v>0</v>
      </c>
      <c r="AG341" s="236">
        <v>0</v>
      </c>
      <c r="AH341" s="236">
        <v>0</v>
      </c>
      <c r="AI341" s="236">
        <v>0</v>
      </c>
      <c r="AJ341" s="236">
        <v>0</v>
      </c>
      <c r="AK341" s="236">
        <v>0</v>
      </c>
      <c r="AL341" s="236">
        <v>0</v>
      </c>
      <c r="AM341" s="236">
        <v>0</v>
      </c>
      <c r="AN341" s="236">
        <v>0</v>
      </c>
      <c r="AO341" s="236">
        <v>0</v>
      </c>
      <c r="AP341" s="236">
        <v>0</v>
      </c>
      <c r="AQ341" s="236">
        <v>0</v>
      </c>
      <c r="AR341" s="236">
        <v>0</v>
      </c>
      <c r="AS341" s="236">
        <v>0</v>
      </c>
      <c r="AT341" s="236">
        <v>0</v>
      </c>
      <c r="AU341" s="236">
        <v>0</v>
      </c>
      <c r="AV341" s="236">
        <v>0</v>
      </c>
      <c r="AW341" s="236">
        <v>0</v>
      </c>
      <c r="AX341" s="236">
        <v>0</v>
      </c>
      <c r="AY341" s="236">
        <v>0</v>
      </c>
      <c r="AZ341" s="236">
        <v>0</v>
      </c>
      <c r="BA341" s="236">
        <v>0</v>
      </c>
      <c r="BB341" s="236">
        <v>0</v>
      </c>
      <c r="BC341" s="236">
        <v>0</v>
      </c>
      <c r="BD341" s="236">
        <v>0</v>
      </c>
      <c r="BE341" s="236">
        <v>0</v>
      </c>
      <c r="BF341" s="236">
        <v>0</v>
      </c>
      <c r="BG341" s="236">
        <v>0</v>
      </c>
      <c r="BH341" s="236">
        <v>0</v>
      </c>
      <c r="BI341" s="236">
        <v>0</v>
      </c>
      <c r="BJ341" s="236">
        <v>0</v>
      </c>
      <c r="BK341" s="236">
        <v>0</v>
      </c>
      <c r="BL341" s="236">
        <v>0</v>
      </c>
      <c r="BM341" s="236">
        <v>0</v>
      </c>
      <c r="BN341" s="236">
        <v>0</v>
      </c>
      <c r="BO341" s="236">
        <v>0</v>
      </c>
      <c r="BP341" s="236">
        <v>0</v>
      </c>
      <c r="BQ341" s="236">
        <v>0</v>
      </c>
      <c r="BR341" s="236">
        <v>0</v>
      </c>
      <c r="BS341" s="236">
        <v>0</v>
      </c>
      <c r="BT341" s="236">
        <v>0</v>
      </c>
      <c r="BU341" s="236">
        <v>0</v>
      </c>
      <c r="BV341" s="236">
        <v>0</v>
      </c>
      <c r="BW341" s="236">
        <v>0</v>
      </c>
      <c r="BX341" s="236">
        <v>0</v>
      </c>
      <c r="BY341" s="236">
        <v>0</v>
      </c>
      <c r="BZ341" s="236">
        <v>0</v>
      </c>
      <c r="CA341" s="236">
        <v>0</v>
      </c>
      <c r="CB341" s="236">
        <v>0</v>
      </c>
      <c r="CC341" s="236">
        <v>0</v>
      </c>
      <c r="CD341" s="236">
        <v>0</v>
      </c>
      <c r="CE341" s="236">
        <v>0</v>
      </c>
      <c r="CF341" s="236">
        <v>0</v>
      </c>
      <c r="CG341" s="236">
        <v>0</v>
      </c>
      <c r="CH341" s="236">
        <v>0</v>
      </c>
      <c r="CI341" s="236">
        <v>0</v>
      </c>
      <c r="CJ341" s="236">
        <v>0</v>
      </c>
      <c r="CK341" s="236">
        <v>0</v>
      </c>
      <c r="CL341" s="236">
        <v>0</v>
      </c>
      <c r="CM341" s="236">
        <v>0</v>
      </c>
      <c r="CN341" s="236">
        <v>0</v>
      </c>
      <c r="CO341" s="236">
        <v>0</v>
      </c>
      <c r="CP341" s="236">
        <v>0</v>
      </c>
      <c r="CQ341" s="236">
        <v>0</v>
      </c>
      <c r="CR341" s="236">
        <v>0</v>
      </c>
      <c r="CS341" s="236">
        <v>0</v>
      </c>
      <c r="CT341" s="236">
        <v>0</v>
      </c>
      <c r="CU341" s="236">
        <v>0</v>
      </c>
      <c r="CV341" s="236">
        <v>0</v>
      </c>
      <c r="CW341" s="236">
        <v>0</v>
      </c>
      <c r="CX341" s="236">
        <v>0</v>
      </c>
      <c r="CY341" s="236">
        <v>0</v>
      </c>
      <c r="CZ341" s="236">
        <v>0</v>
      </c>
      <c r="DA341" s="236">
        <v>0</v>
      </c>
    </row>
    <row r="342" spans="1:105">
      <c r="A342" s="242" t="s">
        <v>1711</v>
      </c>
      <c r="B342" s="236">
        <v>0</v>
      </c>
      <c r="C342" s="236">
        <v>0</v>
      </c>
      <c r="D342" s="236">
        <v>0</v>
      </c>
      <c r="E342" s="236">
        <v>0</v>
      </c>
      <c r="F342" s="236">
        <v>0</v>
      </c>
      <c r="G342" s="236">
        <v>0</v>
      </c>
      <c r="H342" s="236">
        <v>0</v>
      </c>
      <c r="I342" s="236">
        <v>0</v>
      </c>
      <c r="J342" s="236">
        <v>0</v>
      </c>
      <c r="K342" s="236">
        <v>0</v>
      </c>
      <c r="L342" s="236">
        <v>0</v>
      </c>
      <c r="M342" s="236">
        <v>0</v>
      </c>
      <c r="N342" s="236">
        <v>0</v>
      </c>
      <c r="O342" s="236">
        <v>0</v>
      </c>
      <c r="P342" s="236">
        <v>0</v>
      </c>
      <c r="Q342" s="236">
        <v>0</v>
      </c>
      <c r="R342" s="236">
        <v>0</v>
      </c>
      <c r="S342" s="236">
        <v>0</v>
      </c>
      <c r="T342" s="236">
        <v>0</v>
      </c>
      <c r="U342" s="236">
        <v>0</v>
      </c>
      <c r="V342" s="236">
        <v>0</v>
      </c>
      <c r="W342" s="236">
        <v>0</v>
      </c>
      <c r="X342" s="236">
        <v>0</v>
      </c>
      <c r="Y342" s="236">
        <v>0</v>
      </c>
      <c r="Z342" s="236">
        <v>0</v>
      </c>
      <c r="AA342" s="236">
        <v>0</v>
      </c>
      <c r="AB342" s="236">
        <v>0</v>
      </c>
      <c r="AC342" s="236">
        <v>0</v>
      </c>
      <c r="AD342" s="236">
        <v>0</v>
      </c>
      <c r="AE342" s="236">
        <v>0</v>
      </c>
      <c r="AF342" s="236">
        <v>0</v>
      </c>
      <c r="AG342" s="236">
        <v>0</v>
      </c>
      <c r="AH342" s="236">
        <v>0</v>
      </c>
      <c r="AI342" s="236">
        <v>0</v>
      </c>
      <c r="AJ342" s="236">
        <v>0</v>
      </c>
      <c r="AK342" s="236">
        <v>-7765410.1593001001</v>
      </c>
      <c r="AL342" s="236">
        <v>-970676.26991251297</v>
      </c>
      <c r="AM342" s="236">
        <v>-970676.26991251297</v>
      </c>
      <c r="AN342" s="236">
        <v>-9706762.6991251204</v>
      </c>
      <c r="AO342" s="236">
        <v>0</v>
      </c>
      <c r="AP342" s="236">
        <v>0</v>
      </c>
      <c r="AQ342" s="236">
        <v>0</v>
      </c>
      <c r="AR342" s="236">
        <v>0</v>
      </c>
      <c r="AS342" s="236">
        <v>0</v>
      </c>
      <c r="AT342" s="236">
        <v>0</v>
      </c>
      <c r="AU342" s="236">
        <v>0</v>
      </c>
      <c r="AV342" s="236">
        <v>0</v>
      </c>
      <c r="AW342" s="236">
        <v>0</v>
      </c>
      <c r="AX342" s="236">
        <v>0</v>
      </c>
      <c r="AY342" s="236">
        <v>0</v>
      </c>
      <c r="AZ342" s="236">
        <v>0</v>
      </c>
      <c r="BA342" s="236">
        <v>0</v>
      </c>
      <c r="BB342" s="236">
        <v>0</v>
      </c>
      <c r="BC342" s="236">
        <v>0</v>
      </c>
      <c r="BD342" s="236">
        <v>0</v>
      </c>
      <c r="BE342" s="236">
        <v>0</v>
      </c>
      <c r="BF342" s="236">
        <v>0</v>
      </c>
      <c r="BG342" s="236">
        <v>0</v>
      </c>
      <c r="BH342" s="236">
        <v>0</v>
      </c>
      <c r="BI342" s="236">
        <v>0</v>
      </c>
      <c r="BJ342" s="236">
        <v>0</v>
      </c>
      <c r="BK342" s="236">
        <v>0</v>
      </c>
      <c r="BL342" s="236">
        <v>0</v>
      </c>
      <c r="BM342" s="236">
        <v>0</v>
      </c>
      <c r="BN342" s="236">
        <v>0</v>
      </c>
      <c r="BO342" s="236">
        <v>0</v>
      </c>
      <c r="BP342" s="236">
        <v>0</v>
      </c>
      <c r="BQ342" s="236">
        <v>0</v>
      </c>
      <c r="BR342" s="236">
        <v>0</v>
      </c>
      <c r="BS342" s="236">
        <v>0</v>
      </c>
      <c r="BT342" s="236">
        <v>0</v>
      </c>
      <c r="BU342" s="236">
        <v>0</v>
      </c>
      <c r="BV342" s="236">
        <v>0</v>
      </c>
      <c r="BW342" s="236">
        <v>0</v>
      </c>
      <c r="BX342" s="236">
        <v>0</v>
      </c>
      <c r="BY342" s="236">
        <v>0</v>
      </c>
      <c r="BZ342" s="236">
        <v>0</v>
      </c>
      <c r="CA342" s="236">
        <v>0</v>
      </c>
      <c r="CB342" s="236">
        <v>0</v>
      </c>
      <c r="CC342" s="236">
        <v>0</v>
      </c>
      <c r="CD342" s="236">
        <v>0</v>
      </c>
      <c r="CE342" s="236">
        <v>0</v>
      </c>
      <c r="CF342" s="236">
        <v>0</v>
      </c>
      <c r="CG342" s="236">
        <v>0</v>
      </c>
      <c r="CH342" s="236">
        <v>0</v>
      </c>
      <c r="CI342" s="236">
        <v>0</v>
      </c>
      <c r="CJ342" s="236">
        <v>0</v>
      </c>
      <c r="CK342" s="236">
        <v>0</v>
      </c>
      <c r="CL342" s="236">
        <v>0</v>
      </c>
      <c r="CM342" s="236">
        <v>0</v>
      </c>
      <c r="CN342" s="236">
        <v>0</v>
      </c>
      <c r="CO342" s="236">
        <v>0</v>
      </c>
      <c r="CP342" s="236">
        <v>0</v>
      </c>
      <c r="CQ342" s="236">
        <v>0</v>
      </c>
      <c r="CR342" s="236">
        <v>0</v>
      </c>
      <c r="CS342" s="236">
        <v>0</v>
      </c>
      <c r="CT342" s="236">
        <v>0</v>
      </c>
      <c r="CU342" s="236">
        <v>0</v>
      </c>
      <c r="CV342" s="236">
        <v>0</v>
      </c>
      <c r="CW342" s="236">
        <v>0</v>
      </c>
      <c r="CX342" s="236">
        <v>0</v>
      </c>
      <c r="CY342" s="236">
        <v>0</v>
      </c>
      <c r="CZ342" s="236">
        <v>0</v>
      </c>
      <c r="DA342" s="236">
        <v>0</v>
      </c>
    </row>
    <row r="343" spans="1:105">
      <c r="A343" s="242" t="s">
        <v>1712</v>
      </c>
      <c r="B343" s="236">
        <v>0</v>
      </c>
      <c r="C343" s="236">
        <v>0</v>
      </c>
      <c r="D343" s="236">
        <v>0</v>
      </c>
      <c r="E343" s="236">
        <v>0</v>
      </c>
      <c r="F343" s="236">
        <v>0</v>
      </c>
      <c r="G343" s="236">
        <v>0</v>
      </c>
      <c r="H343" s="236">
        <v>0</v>
      </c>
      <c r="I343" s="236">
        <v>0</v>
      </c>
      <c r="J343" s="236">
        <v>0</v>
      </c>
      <c r="K343" s="236">
        <v>0</v>
      </c>
      <c r="L343" s="236">
        <v>0</v>
      </c>
      <c r="M343" s="236">
        <v>0</v>
      </c>
      <c r="N343" s="236">
        <v>0</v>
      </c>
      <c r="O343" s="236">
        <v>0</v>
      </c>
      <c r="P343" s="236">
        <v>0</v>
      </c>
      <c r="Q343" s="236">
        <v>0</v>
      </c>
      <c r="R343" s="236">
        <v>0</v>
      </c>
      <c r="S343" s="236">
        <v>0</v>
      </c>
      <c r="T343" s="236">
        <v>0</v>
      </c>
      <c r="U343" s="236">
        <v>0</v>
      </c>
      <c r="V343" s="236">
        <v>0</v>
      </c>
      <c r="W343" s="236">
        <v>0</v>
      </c>
      <c r="X343" s="236">
        <v>0</v>
      </c>
      <c r="Y343" s="236">
        <v>0</v>
      </c>
      <c r="Z343" s="236">
        <v>0</v>
      </c>
      <c r="AA343" s="236">
        <v>0</v>
      </c>
      <c r="AB343" s="236">
        <v>0</v>
      </c>
      <c r="AC343" s="236">
        <v>0</v>
      </c>
      <c r="AD343" s="236">
        <v>0</v>
      </c>
      <c r="AE343" s="236">
        <v>0</v>
      </c>
      <c r="AF343" s="236">
        <v>0</v>
      </c>
      <c r="AG343" s="236">
        <v>0</v>
      </c>
      <c r="AH343" s="236">
        <v>0</v>
      </c>
      <c r="AI343" s="236">
        <v>0</v>
      </c>
      <c r="AJ343" s="236">
        <v>0</v>
      </c>
      <c r="AK343" s="236">
        <v>0</v>
      </c>
      <c r="AL343" s="236">
        <v>0</v>
      </c>
      <c r="AM343" s="236">
        <v>0</v>
      </c>
      <c r="AN343" s="236">
        <v>0</v>
      </c>
      <c r="AO343" s="236">
        <v>0</v>
      </c>
      <c r="AP343" s="236">
        <v>0</v>
      </c>
      <c r="AQ343" s="236">
        <v>0</v>
      </c>
      <c r="AR343" s="236">
        <v>0</v>
      </c>
      <c r="AS343" s="236">
        <v>0</v>
      </c>
      <c r="AT343" s="236">
        <v>0</v>
      </c>
      <c r="AU343" s="236">
        <v>0</v>
      </c>
      <c r="AV343" s="236">
        <v>0</v>
      </c>
      <c r="AW343" s="236">
        <v>0</v>
      </c>
      <c r="AX343" s="236">
        <v>0</v>
      </c>
      <c r="AY343" s="236">
        <v>0</v>
      </c>
      <c r="AZ343" s="236">
        <v>0</v>
      </c>
      <c r="BA343" s="236">
        <v>0</v>
      </c>
      <c r="BB343" s="236">
        <v>0</v>
      </c>
      <c r="BC343" s="236">
        <v>0</v>
      </c>
      <c r="BD343" s="236">
        <v>0</v>
      </c>
      <c r="BE343" s="236">
        <v>0</v>
      </c>
      <c r="BF343" s="236">
        <v>0</v>
      </c>
      <c r="BG343" s="236">
        <v>0</v>
      </c>
      <c r="BH343" s="236">
        <v>0</v>
      </c>
      <c r="BI343" s="236">
        <v>0</v>
      </c>
      <c r="BJ343" s="236">
        <v>0</v>
      </c>
      <c r="BK343" s="236">
        <v>0</v>
      </c>
      <c r="BL343" s="236">
        <v>0</v>
      </c>
      <c r="BM343" s="236">
        <v>0</v>
      </c>
      <c r="BN343" s="236">
        <v>0</v>
      </c>
      <c r="BO343" s="236">
        <v>0</v>
      </c>
      <c r="BP343" s="236">
        <v>0</v>
      </c>
      <c r="BQ343" s="236">
        <v>0</v>
      </c>
      <c r="BR343" s="236">
        <v>0</v>
      </c>
      <c r="BS343" s="236">
        <v>0</v>
      </c>
      <c r="BT343" s="236">
        <v>0</v>
      </c>
      <c r="BU343" s="236">
        <v>0</v>
      </c>
      <c r="BV343" s="236">
        <v>0</v>
      </c>
      <c r="BW343" s="236">
        <v>0</v>
      </c>
      <c r="BX343" s="236">
        <v>0</v>
      </c>
      <c r="BY343" s="236">
        <v>0</v>
      </c>
      <c r="BZ343" s="236">
        <v>0</v>
      </c>
      <c r="CA343" s="236">
        <v>0</v>
      </c>
      <c r="CB343" s="236">
        <v>0</v>
      </c>
      <c r="CC343" s="236">
        <v>0</v>
      </c>
      <c r="CD343" s="236">
        <v>0</v>
      </c>
      <c r="CE343" s="236">
        <v>0</v>
      </c>
      <c r="CF343" s="236">
        <v>0</v>
      </c>
      <c r="CG343" s="236">
        <v>0</v>
      </c>
      <c r="CH343" s="236">
        <v>0</v>
      </c>
      <c r="CI343" s="236">
        <v>0</v>
      </c>
      <c r="CJ343" s="236">
        <v>0</v>
      </c>
      <c r="CK343" s="236">
        <v>0</v>
      </c>
      <c r="CL343" s="236">
        <v>0</v>
      </c>
      <c r="CM343" s="236">
        <v>0</v>
      </c>
      <c r="CN343" s="236">
        <v>0</v>
      </c>
      <c r="CO343" s="236">
        <v>0</v>
      </c>
      <c r="CP343" s="236">
        <v>0</v>
      </c>
      <c r="CQ343" s="236">
        <v>0</v>
      </c>
      <c r="CR343" s="236">
        <v>0</v>
      </c>
      <c r="CS343" s="236">
        <v>0</v>
      </c>
      <c r="CT343" s="236">
        <v>0</v>
      </c>
      <c r="CU343" s="236">
        <v>0</v>
      </c>
      <c r="CV343" s="236">
        <v>0</v>
      </c>
      <c r="CW343" s="236">
        <v>0</v>
      </c>
      <c r="CX343" s="236">
        <v>0</v>
      </c>
      <c r="CY343" s="236">
        <v>0</v>
      </c>
      <c r="CZ343" s="236">
        <v>0</v>
      </c>
      <c r="DA343" s="236">
        <v>0</v>
      </c>
    </row>
    <row r="344" spans="1:105">
      <c r="A344" s="242" t="s">
        <v>1713</v>
      </c>
      <c r="B344" s="236">
        <v>0</v>
      </c>
      <c r="C344" s="236">
        <v>0</v>
      </c>
      <c r="D344" s="236">
        <v>0</v>
      </c>
      <c r="E344" s="236">
        <v>0</v>
      </c>
      <c r="F344" s="236">
        <v>0</v>
      </c>
      <c r="G344" s="236">
        <v>0</v>
      </c>
      <c r="H344" s="236">
        <v>0</v>
      </c>
      <c r="I344" s="236">
        <v>0</v>
      </c>
      <c r="J344" s="236">
        <v>0</v>
      </c>
      <c r="K344" s="236">
        <v>0</v>
      </c>
      <c r="L344" s="236">
        <v>0</v>
      </c>
      <c r="M344" s="236">
        <v>0</v>
      </c>
      <c r="N344" s="236">
        <v>0</v>
      </c>
      <c r="O344" s="236">
        <v>0</v>
      </c>
      <c r="P344" s="236">
        <v>0</v>
      </c>
      <c r="Q344" s="236">
        <v>0</v>
      </c>
      <c r="R344" s="236">
        <v>0</v>
      </c>
      <c r="S344" s="236">
        <v>0</v>
      </c>
      <c r="T344" s="236">
        <v>0</v>
      </c>
      <c r="U344" s="236">
        <v>0</v>
      </c>
      <c r="V344" s="236">
        <v>0</v>
      </c>
      <c r="W344" s="236">
        <v>0</v>
      </c>
      <c r="X344" s="236">
        <v>0</v>
      </c>
      <c r="Y344" s="236">
        <v>0</v>
      </c>
      <c r="Z344" s="236">
        <v>0</v>
      </c>
      <c r="AA344" s="236">
        <v>0</v>
      </c>
      <c r="AB344" s="236">
        <v>0</v>
      </c>
      <c r="AC344" s="236">
        <v>0</v>
      </c>
      <c r="AD344" s="236">
        <v>105918</v>
      </c>
      <c r="AE344" s="236">
        <v>78232</v>
      </c>
      <c r="AF344" s="236">
        <v>93825</v>
      </c>
      <c r="AG344" s="236">
        <v>284107</v>
      </c>
      <c r="AH344" s="236">
        <v>940451</v>
      </c>
      <c r="AI344" s="236">
        <v>1104892</v>
      </c>
      <c r="AJ344" s="236">
        <v>998440</v>
      </c>
      <c r="AK344" s="236">
        <v>1498811</v>
      </c>
      <c r="AL344" s="236">
        <v>1393526</v>
      </c>
      <c r="AM344" s="236">
        <v>1738862</v>
      </c>
      <c r="AN344" s="236">
        <v>8237064</v>
      </c>
      <c r="AO344" s="236">
        <v>2423947</v>
      </c>
      <c r="AP344" s="236">
        <v>2234792</v>
      </c>
      <c r="AQ344" s="236">
        <v>2133791</v>
      </c>
      <c r="AR344" s="236">
        <v>2002076</v>
      </c>
      <c r="AS344" s="236">
        <v>1921255</v>
      </c>
      <c r="AT344" s="236">
        <v>1814057</v>
      </c>
      <c r="AU344" s="236">
        <v>1725571</v>
      </c>
      <c r="AV344" s="236">
        <v>1674443</v>
      </c>
      <c r="AW344" s="236">
        <v>1572951</v>
      </c>
      <c r="AX344" s="236">
        <v>1531449</v>
      </c>
      <c r="AY344" s="236">
        <v>1461611</v>
      </c>
      <c r="AZ344" s="236">
        <v>1387031</v>
      </c>
      <c r="BA344" s="236">
        <v>21882974</v>
      </c>
      <c r="BB344" s="236">
        <v>1382335</v>
      </c>
      <c r="BC344" s="236">
        <v>1277259</v>
      </c>
      <c r="BD344" s="236">
        <v>1266234</v>
      </c>
      <c r="BE344" s="236">
        <v>1235738</v>
      </c>
      <c r="BF344" s="236">
        <v>1215661</v>
      </c>
      <c r="BG344" s="236">
        <v>1175167</v>
      </c>
      <c r="BH344" s="236">
        <v>1141656</v>
      </c>
      <c r="BI344" s="236">
        <v>1128620</v>
      </c>
      <c r="BJ344" s="236">
        <v>1078804</v>
      </c>
      <c r="BK344" s="236">
        <v>1066064</v>
      </c>
      <c r="BL344" s="236">
        <v>1032466</v>
      </c>
      <c r="BM344" s="236">
        <v>993728</v>
      </c>
      <c r="BN344" s="236">
        <v>13993732</v>
      </c>
      <c r="BO344" s="236">
        <v>1001195</v>
      </c>
      <c r="BP344" s="236">
        <v>935574</v>
      </c>
      <c r="BQ344" s="236">
        <v>936510</v>
      </c>
      <c r="BR344" s="236">
        <v>923794</v>
      </c>
      <c r="BS344" s="236">
        <v>916753</v>
      </c>
      <c r="BT344" s="236">
        <v>894057</v>
      </c>
      <c r="BU344" s="236">
        <v>875843</v>
      </c>
      <c r="BV344" s="236">
        <v>872364</v>
      </c>
      <c r="BW344" s="236">
        <v>840083</v>
      </c>
      <c r="BX344" s="236">
        <v>835503</v>
      </c>
      <c r="BY344" s="236">
        <v>814504</v>
      </c>
      <c r="BZ344" s="236">
        <v>789261</v>
      </c>
      <c r="CA344" s="236">
        <v>10635441</v>
      </c>
      <c r="CB344" s="236">
        <v>799182</v>
      </c>
      <c r="CC344" s="236">
        <v>750952</v>
      </c>
      <c r="CD344" s="236">
        <v>755259</v>
      </c>
      <c r="CE344" s="236">
        <v>749141</v>
      </c>
      <c r="CF344" s="236">
        <v>746763</v>
      </c>
      <c r="CG344" s="236">
        <v>731672</v>
      </c>
      <c r="CH344" s="236">
        <v>720020</v>
      </c>
      <c r="CI344" s="236">
        <v>720082</v>
      </c>
      <c r="CJ344" s="236">
        <v>696335</v>
      </c>
      <c r="CK344" s="236">
        <v>695016</v>
      </c>
      <c r="CL344" s="236">
        <v>680992</v>
      </c>
      <c r="CM344" s="236">
        <v>666804</v>
      </c>
      <c r="CN344" s="236">
        <v>8712218</v>
      </c>
      <c r="CO344" s="236">
        <v>672347</v>
      </c>
      <c r="CP344" s="236">
        <v>642439</v>
      </c>
      <c r="CQ344" s="236">
        <v>644440</v>
      </c>
      <c r="CR344" s="236">
        <v>635588</v>
      </c>
      <c r="CS344" s="236">
        <v>635294</v>
      </c>
      <c r="CT344" s="236">
        <v>624258</v>
      </c>
      <c r="CU344" s="236">
        <v>616078</v>
      </c>
      <c r="CV344" s="236">
        <v>617705</v>
      </c>
      <c r="CW344" s="236">
        <v>598943</v>
      </c>
      <c r="CX344" s="236">
        <v>599170</v>
      </c>
      <c r="CY344" s="236">
        <v>587720</v>
      </c>
      <c r="CZ344" s="236">
        <v>573350</v>
      </c>
      <c r="DA344" s="236">
        <v>7447332</v>
      </c>
    </row>
    <row r="345" spans="1:105">
      <c r="A345" s="242" t="s">
        <v>1714</v>
      </c>
      <c r="B345" s="236">
        <v>0</v>
      </c>
      <c r="C345" s="236">
        <v>0</v>
      </c>
      <c r="D345" s="236">
        <v>0</v>
      </c>
      <c r="E345" s="236">
        <v>0</v>
      </c>
      <c r="F345" s="236">
        <v>0</v>
      </c>
      <c r="G345" s="236">
        <v>0</v>
      </c>
      <c r="H345" s="236">
        <v>0</v>
      </c>
      <c r="I345" s="236">
        <v>0</v>
      </c>
      <c r="J345" s="236">
        <v>0</v>
      </c>
      <c r="K345" s="236">
        <v>0</v>
      </c>
      <c r="L345" s="236">
        <v>0</v>
      </c>
      <c r="M345" s="236">
        <v>0</v>
      </c>
      <c r="N345" s="236">
        <v>0</v>
      </c>
      <c r="O345" s="236">
        <v>0</v>
      </c>
      <c r="P345" s="236">
        <v>0</v>
      </c>
      <c r="Q345" s="236">
        <v>0</v>
      </c>
      <c r="R345" s="236">
        <v>0</v>
      </c>
      <c r="S345" s="236">
        <v>0</v>
      </c>
      <c r="T345" s="236">
        <v>0</v>
      </c>
      <c r="U345" s="236">
        <v>0</v>
      </c>
      <c r="V345" s="236">
        <v>0</v>
      </c>
      <c r="W345" s="236">
        <v>0</v>
      </c>
      <c r="X345" s="236">
        <v>0</v>
      </c>
      <c r="Y345" s="236">
        <v>0</v>
      </c>
      <c r="Z345" s="236">
        <v>0</v>
      </c>
      <c r="AA345" s="236">
        <v>0</v>
      </c>
      <c r="AB345" s="236">
        <v>0</v>
      </c>
      <c r="AC345" s="236">
        <v>0</v>
      </c>
      <c r="AD345" s="236">
        <v>-8799474</v>
      </c>
      <c r="AE345" s="236">
        <v>-7999414</v>
      </c>
      <c r="AF345" s="236">
        <v>-14118289</v>
      </c>
      <c r="AG345" s="236">
        <v>-6296655</v>
      </c>
      <c r="AH345" s="236">
        <v>-19851642</v>
      </c>
      <c r="AI345" s="236">
        <v>-19450073</v>
      </c>
      <c r="AJ345" s="236">
        <v>-10908135</v>
      </c>
      <c r="AK345" s="236">
        <v>-6303884.5199999902</v>
      </c>
      <c r="AL345" s="236">
        <v>-15488213</v>
      </c>
      <c r="AM345" s="236">
        <v>-6492330</v>
      </c>
      <c r="AN345" s="236">
        <v>-115708109.52</v>
      </c>
      <c r="AO345" s="236">
        <v>0</v>
      </c>
      <c r="AP345" s="236">
        <v>0</v>
      </c>
      <c r="AQ345" s="236">
        <v>0</v>
      </c>
      <c r="AR345" s="236">
        <v>0</v>
      </c>
      <c r="AS345" s="236">
        <v>0</v>
      </c>
      <c r="AT345" s="236">
        <v>0</v>
      </c>
      <c r="AU345" s="236">
        <v>0</v>
      </c>
      <c r="AV345" s="236">
        <v>0</v>
      </c>
      <c r="AW345" s="236">
        <v>0</v>
      </c>
      <c r="AX345" s="236">
        <v>0</v>
      </c>
      <c r="AY345" s="236">
        <v>0</v>
      </c>
      <c r="AZ345" s="236">
        <v>0</v>
      </c>
      <c r="BA345" s="236">
        <v>0</v>
      </c>
      <c r="BB345" s="236">
        <v>0</v>
      </c>
      <c r="BC345" s="236">
        <v>0</v>
      </c>
      <c r="BD345" s="236">
        <v>0</v>
      </c>
      <c r="BE345" s="236">
        <v>0</v>
      </c>
      <c r="BF345" s="236">
        <v>0</v>
      </c>
      <c r="BG345" s="236">
        <v>0</v>
      </c>
      <c r="BH345" s="236">
        <v>0</v>
      </c>
      <c r="BI345" s="236">
        <v>0</v>
      </c>
      <c r="BJ345" s="236">
        <v>0</v>
      </c>
      <c r="BK345" s="236">
        <v>0</v>
      </c>
      <c r="BL345" s="236">
        <v>0</v>
      </c>
      <c r="BM345" s="236">
        <v>0</v>
      </c>
      <c r="BN345" s="236">
        <v>0</v>
      </c>
      <c r="BO345" s="236">
        <v>0</v>
      </c>
      <c r="BP345" s="236">
        <v>0</v>
      </c>
      <c r="BQ345" s="236">
        <v>0</v>
      </c>
      <c r="BR345" s="236">
        <v>0</v>
      </c>
      <c r="BS345" s="236">
        <v>0</v>
      </c>
      <c r="BT345" s="236">
        <v>0</v>
      </c>
      <c r="BU345" s="236">
        <v>0</v>
      </c>
      <c r="BV345" s="236">
        <v>0</v>
      </c>
      <c r="BW345" s="236">
        <v>0</v>
      </c>
      <c r="BX345" s="236">
        <v>0</v>
      </c>
      <c r="BY345" s="236">
        <v>0</v>
      </c>
      <c r="BZ345" s="236">
        <v>0</v>
      </c>
      <c r="CA345" s="236">
        <v>0</v>
      </c>
      <c r="CB345" s="236">
        <v>0</v>
      </c>
      <c r="CC345" s="236">
        <v>0</v>
      </c>
      <c r="CD345" s="236">
        <v>0</v>
      </c>
      <c r="CE345" s="236">
        <v>0</v>
      </c>
      <c r="CF345" s="236">
        <v>0</v>
      </c>
      <c r="CG345" s="236">
        <v>0</v>
      </c>
      <c r="CH345" s="236">
        <v>0</v>
      </c>
      <c r="CI345" s="236">
        <v>0</v>
      </c>
      <c r="CJ345" s="236">
        <v>0</v>
      </c>
      <c r="CK345" s="236">
        <v>0</v>
      </c>
      <c r="CL345" s="236">
        <v>0</v>
      </c>
      <c r="CM345" s="236">
        <v>0</v>
      </c>
      <c r="CN345" s="236">
        <v>0</v>
      </c>
      <c r="CO345" s="236">
        <v>0</v>
      </c>
      <c r="CP345" s="236">
        <v>0</v>
      </c>
      <c r="CQ345" s="236">
        <v>0</v>
      </c>
      <c r="CR345" s="236">
        <v>0</v>
      </c>
      <c r="CS345" s="236">
        <v>0</v>
      </c>
      <c r="CT345" s="236">
        <v>0</v>
      </c>
      <c r="CU345" s="236">
        <v>0</v>
      </c>
      <c r="CV345" s="236">
        <v>0</v>
      </c>
      <c r="CW345" s="236">
        <v>0</v>
      </c>
      <c r="CX345" s="236">
        <v>0</v>
      </c>
      <c r="CY345" s="236">
        <v>0</v>
      </c>
      <c r="CZ345" s="236">
        <v>0</v>
      </c>
      <c r="DA345" s="236">
        <v>0</v>
      </c>
    </row>
    <row r="346" spans="1:105">
      <c r="A346" s="242" t="s">
        <v>1715</v>
      </c>
      <c r="B346" s="236">
        <v>0</v>
      </c>
      <c r="C346" s="236">
        <v>0</v>
      </c>
      <c r="D346" s="236">
        <v>0</v>
      </c>
      <c r="E346" s="236">
        <v>0</v>
      </c>
      <c r="F346" s="236">
        <v>0</v>
      </c>
      <c r="G346" s="236">
        <v>0</v>
      </c>
      <c r="H346" s="236">
        <v>0</v>
      </c>
      <c r="I346" s="236">
        <v>0</v>
      </c>
      <c r="J346" s="236">
        <v>0</v>
      </c>
      <c r="K346" s="236">
        <v>0</v>
      </c>
      <c r="L346" s="236">
        <v>0</v>
      </c>
      <c r="M346" s="236">
        <v>0</v>
      </c>
      <c r="N346" s="236">
        <v>0</v>
      </c>
      <c r="O346" s="236">
        <v>0</v>
      </c>
      <c r="P346" s="236">
        <v>0</v>
      </c>
      <c r="Q346" s="236">
        <v>0</v>
      </c>
      <c r="R346" s="236">
        <v>0</v>
      </c>
      <c r="S346" s="236">
        <v>0</v>
      </c>
      <c r="T346" s="236">
        <v>0</v>
      </c>
      <c r="U346" s="236">
        <v>0</v>
      </c>
      <c r="V346" s="236">
        <v>0</v>
      </c>
      <c r="W346" s="236">
        <v>0</v>
      </c>
      <c r="X346" s="236">
        <v>0</v>
      </c>
      <c r="Y346" s="236">
        <v>0</v>
      </c>
      <c r="Z346" s="236">
        <v>0</v>
      </c>
      <c r="AA346" s="236">
        <v>0</v>
      </c>
      <c r="AB346" s="236">
        <v>0</v>
      </c>
      <c r="AC346" s="236">
        <v>0</v>
      </c>
      <c r="AD346" s="236">
        <v>24327</v>
      </c>
      <c r="AE346" s="236">
        <v>158</v>
      </c>
      <c r="AF346" s="236">
        <v>158</v>
      </c>
      <c r="AG346" s="236">
        <v>97736</v>
      </c>
      <c r="AH346" s="236">
        <v>98638</v>
      </c>
      <c r="AI346" s="236">
        <v>25485</v>
      </c>
      <c r="AJ346" s="236">
        <v>1316</v>
      </c>
      <c r="AK346" s="236">
        <v>-1316.3099999999899</v>
      </c>
      <c r="AL346" s="236">
        <v>-1316</v>
      </c>
      <c r="AM346" s="236">
        <v>-1315</v>
      </c>
      <c r="AN346" s="236">
        <v>243870.69</v>
      </c>
      <c r="AO346" s="236">
        <v>-1316</v>
      </c>
      <c r="AP346" s="236">
        <v>-1316</v>
      </c>
      <c r="AQ346" s="236">
        <v>-1316</v>
      </c>
      <c r="AR346" s="236">
        <v>-1316</v>
      </c>
      <c r="AS346" s="236">
        <v>-1316</v>
      </c>
      <c r="AT346" s="236">
        <v>-1316</v>
      </c>
      <c r="AU346" s="236">
        <v>-1316</v>
      </c>
      <c r="AV346" s="236">
        <v>-1316</v>
      </c>
      <c r="AW346" s="236">
        <v>-1316</v>
      </c>
      <c r="AX346" s="236">
        <v>-1316</v>
      </c>
      <c r="AY346" s="236">
        <v>-1315</v>
      </c>
      <c r="AZ346" s="236">
        <v>-1316</v>
      </c>
      <c r="BA346" s="236">
        <v>-15791</v>
      </c>
      <c r="BB346" s="236">
        <v>-1316</v>
      </c>
      <c r="BC346" s="236">
        <v>-1316</v>
      </c>
      <c r="BD346" s="236">
        <v>-1316</v>
      </c>
      <c r="BE346" s="236">
        <v>-1316</v>
      </c>
      <c r="BF346" s="236">
        <v>-1316</v>
      </c>
      <c r="BG346" s="236">
        <v>-1316</v>
      </c>
      <c r="BH346" s="236">
        <v>-1316</v>
      </c>
      <c r="BI346" s="236">
        <v>-1316</v>
      </c>
      <c r="BJ346" s="236">
        <v>-1316</v>
      </c>
      <c r="BK346" s="236">
        <v>-1315</v>
      </c>
      <c r="BL346" s="236">
        <v>-1316</v>
      </c>
      <c r="BM346" s="236">
        <v>-1316</v>
      </c>
      <c r="BN346" s="236">
        <v>-15791</v>
      </c>
      <c r="BO346" s="236">
        <v>-1316</v>
      </c>
      <c r="BP346" s="236">
        <v>-1316</v>
      </c>
      <c r="BQ346" s="236">
        <v>-1316</v>
      </c>
      <c r="BR346" s="236">
        <v>-1316</v>
      </c>
      <c r="BS346" s="236">
        <v>-1316</v>
      </c>
      <c r="BT346" s="236">
        <v>-1316</v>
      </c>
      <c r="BU346" s="236">
        <v>-1316</v>
      </c>
      <c r="BV346" s="236">
        <v>-1316</v>
      </c>
      <c r="BW346" s="236">
        <v>-1315</v>
      </c>
      <c r="BX346" s="236">
        <v>-1316</v>
      </c>
      <c r="BY346" s="236">
        <v>-1316</v>
      </c>
      <c r="BZ346" s="236">
        <v>-1316</v>
      </c>
      <c r="CA346" s="236">
        <v>-15791</v>
      </c>
      <c r="CB346" s="236">
        <v>-1316</v>
      </c>
      <c r="CC346" s="236">
        <v>-1316</v>
      </c>
      <c r="CD346" s="236">
        <v>-1316</v>
      </c>
      <c r="CE346" s="236">
        <v>-1316</v>
      </c>
      <c r="CF346" s="236">
        <v>-1316</v>
      </c>
      <c r="CG346" s="236">
        <v>-1316</v>
      </c>
      <c r="CH346" s="236">
        <v>-1316</v>
      </c>
      <c r="CI346" s="236">
        <v>-1315</v>
      </c>
      <c r="CJ346" s="236">
        <v>-1316</v>
      </c>
      <c r="CK346" s="236">
        <v>-1316</v>
      </c>
      <c r="CL346" s="236">
        <v>-1316</v>
      </c>
      <c r="CM346" s="236">
        <v>-1316</v>
      </c>
      <c r="CN346" s="236">
        <v>-15791</v>
      </c>
      <c r="CO346" s="236">
        <v>-1316</v>
      </c>
      <c r="CP346" s="236">
        <v>-1316</v>
      </c>
      <c r="CQ346" s="236">
        <v>-1316</v>
      </c>
      <c r="CR346" s="236">
        <v>-1316</v>
      </c>
      <c r="CS346" s="236">
        <v>-1316</v>
      </c>
      <c r="CT346" s="236">
        <v>-1316</v>
      </c>
      <c r="CU346" s="236">
        <v>-1315</v>
      </c>
      <c r="CV346" s="236">
        <v>-1316</v>
      </c>
      <c r="CW346" s="236">
        <v>-1316</v>
      </c>
      <c r="CX346" s="236">
        <v>-1316</v>
      </c>
      <c r="CY346" s="236">
        <v>-1316</v>
      </c>
      <c r="CZ346" s="236">
        <v>-1316</v>
      </c>
      <c r="DA346" s="236">
        <v>-15791</v>
      </c>
    </row>
    <row r="347" spans="1:105">
      <c r="A347" s="242" t="s">
        <v>1716</v>
      </c>
      <c r="B347" s="236">
        <v>0</v>
      </c>
      <c r="C347" s="236">
        <v>0</v>
      </c>
      <c r="D347" s="236">
        <v>0</v>
      </c>
      <c r="E347" s="236">
        <v>0</v>
      </c>
      <c r="F347" s="236">
        <v>0</v>
      </c>
      <c r="G347" s="236">
        <v>0</v>
      </c>
      <c r="H347" s="236">
        <v>0</v>
      </c>
      <c r="I347" s="236">
        <v>0</v>
      </c>
      <c r="J347" s="236">
        <v>0</v>
      </c>
      <c r="K347" s="236">
        <v>0</v>
      </c>
      <c r="L347" s="236">
        <v>0</v>
      </c>
      <c r="M347" s="236">
        <v>0</v>
      </c>
      <c r="N347" s="236">
        <v>0</v>
      </c>
      <c r="O347" s="236">
        <v>0</v>
      </c>
      <c r="P347" s="236">
        <v>0</v>
      </c>
      <c r="Q347" s="236">
        <v>0</v>
      </c>
      <c r="R347" s="236">
        <v>0</v>
      </c>
      <c r="S347" s="236">
        <v>0</v>
      </c>
      <c r="T347" s="236">
        <v>0</v>
      </c>
      <c r="U347" s="236">
        <v>0</v>
      </c>
      <c r="V347" s="236">
        <v>0</v>
      </c>
      <c r="W347" s="236">
        <v>0</v>
      </c>
      <c r="X347" s="236">
        <v>0</v>
      </c>
      <c r="Y347" s="236">
        <v>0</v>
      </c>
      <c r="Z347" s="236">
        <v>0</v>
      </c>
      <c r="AA347" s="236">
        <v>0</v>
      </c>
      <c r="AB347" s="236">
        <v>0</v>
      </c>
      <c r="AC347" s="236">
        <v>0</v>
      </c>
      <c r="AD347" s="236">
        <v>-24072</v>
      </c>
      <c r="AE347" s="236">
        <v>96</v>
      </c>
      <c r="AF347" s="236">
        <v>97</v>
      </c>
      <c r="AG347" s="236">
        <v>-96027</v>
      </c>
      <c r="AH347" s="236">
        <v>-95474</v>
      </c>
      <c r="AI347" s="236">
        <v>-23363</v>
      </c>
      <c r="AJ347" s="236">
        <v>806</v>
      </c>
      <c r="AK347" s="236">
        <v>806.34999999998797</v>
      </c>
      <c r="AL347" s="236">
        <v>805</v>
      </c>
      <c r="AM347" s="236">
        <v>806</v>
      </c>
      <c r="AN347" s="236">
        <v>-235519.65</v>
      </c>
      <c r="AO347" s="236">
        <v>805</v>
      </c>
      <c r="AP347" s="236">
        <v>806</v>
      </c>
      <c r="AQ347" s="236">
        <v>806</v>
      </c>
      <c r="AR347" s="236">
        <v>805</v>
      </c>
      <c r="AS347" s="236">
        <v>806</v>
      </c>
      <c r="AT347" s="236">
        <v>806</v>
      </c>
      <c r="AU347" s="236">
        <v>805</v>
      </c>
      <c r="AV347" s="236">
        <v>806</v>
      </c>
      <c r="AW347" s="236">
        <v>806</v>
      </c>
      <c r="AX347" s="236">
        <v>805</v>
      </c>
      <c r="AY347" s="236">
        <v>806</v>
      </c>
      <c r="AZ347" s="236">
        <v>805</v>
      </c>
      <c r="BA347" s="236">
        <v>9667</v>
      </c>
      <c r="BB347" s="236">
        <v>806</v>
      </c>
      <c r="BC347" s="236">
        <v>806</v>
      </c>
      <c r="BD347" s="236">
        <v>805</v>
      </c>
      <c r="BE347" s="236">
        <v>806</v>
      </c>
      <c r="BF347" s="236">
        <v>806</v>
      </c>
      <c r="BG347" s="236">
        <v>805</v>
      </c>
      <c r="BH347" s="236">
        <v>806</v>
      </c>
      <c r="BI347" s="236">
        <v>805</v>
      </c>
      <c r="BJ347" s="236">
        <v>806</v>
      </c>
      <c r="BK347" s="236">
        <v>806</v>
      </c>
      <c r="BL347" s="236">
        <v>805</v>
      </c>
      <c r="BM347" s="236">
        <v>806</v>
      </c>
      <c r="BN347" s="236">
        <v>9668</v>
      </c>
      <c r="BO347" s="236">
        <v>806</v>
      </c>
      <c r="BP347" s="236">
        <v>805</v>
      </c>
      <c r="BQ347" s="236">
        <v>806</v>
      </c>
      <c r="BR347" s="236">
        <v>805</v>
      </c>
      <c r="BS347" s="236">
        <v>806</v>
      </c>
      <c r="BT347" s="236">
        <v>806</v>
      </c>
      <c r="BU347" s="236">
        <v>805</v>
      </c>
      <c r="BV347" s="236">
        <v>806</v>
      </c>
      <c r="BW347" s="236">
        <v>806</v>
      </c>
      <c r="BX347" s="236">
        <v>805</v>
      </c>
      <c r="BY347" s="236">
        <v>806</v>
      </c>
      <c r="BZ347" s="236">
        <v>806</v>
      </c>
      <c r="CA347" s="236">
        <v>9668</v>
      </c>
      <c r="CB347" s="236">
        <v>805</v>
      </c>
      <c r="CC347" s="236">
        <v>806</v>
      </c>
      <c r="CD347" s="236">
        <v>805</v>
      </c>
      <c r="CE347" s="236">
        <v>806</v>
      </c>
      <c r="CF347" s="236">
        <v>806</v>
      </c>
      <c r="CG347" s="236">
        <v>805</v>
      </c>
      <c r="CH347" s="236">
        <v>806</v>
      </c>
      <c r="CI347" s="236">
        <v>806</v>
      </c>
      <c r="CJ347" s="236">
        <v>805</v>
      </c>
      <c r="CK347" s="236">
        <v>806</v>
      </c>
      <c r="CL347" s="236">
        <v>805</v>
      </c>
      <c r="CM347" s="236">
        <v>806</v>
      </c>
      <c r="CN347" s="236">
        <v>9667</v>
      </c>
      <c r="CO347" s="236">
        <v>806</v>
      </c>
      <c r="CP347" s="236">
        <v>805</v>
      </c>
      <c r="CQ347" s="236">
        <v>806</v>
      </c>
      <c r="CR347" s="236">
        <v>806</v>
      </c>
      <c r="CS347" s="236">
        <v>805</v>
      </c>
      <c r="CT347" s="236">
        <v>806</v>
      </c>
      <c r="CU347" s="236">
        <v>805</v>
      </c>
      <c r="CV347" s="236">
        <v>806</v>
      </c>
      <c r="CW347" s="236">
        <v>806</v>
      </c>
      <c r="CX347" s="236">
        <v>805</v>
      </c>
      <c r="CY347" s="236">
        <v>806</v>
      </c>
      <c r="CZ347" s="236">
        <v>806</v>
      </c>
      <c r="DA347" s="236">
        <v>9668</v>
      </c>
    </row>
    <row r="348" spans="1:105">
      <c r="A348" s="242" t="s">
        <v>1735</v>
      </c>
      <c r="B348" s="236">
        <v>0</v>
      </c>
      <c r="C348" s="236">
        <v>0</v>
      </c>
      <c r="D348" s="236">
        <v>0</v>
      </c>
      <c r="E348" s="236">
        <v>0</v>
      </c>
      <c r="F348" s="236">
        <v>0</v>
      </c>
      <c r="G348" s="236">
        <v>0</v>
      </c>
      <c r="H348" s="236">
        <v>0</v>
      </c>
      <c r="I348" s="236">
        <v>0</v>
      </c>
      <c r="J348" s="236">
        <v>0</v>
      </c>
      <c r="K348" s="236">
        <v>0</v>
      </c>
      <c r="L348" s="236">
        <v>0</v>
      </c>
      <c r="M348" s="236">
        <v>0</v>
      </c>
      <c r="N348" s="236">
        <v>0</v>
      </c>
      <c r="O348" s="236">
        <v>0</v>
      </c>
      <c r="P348" s="236">
        <v>0</v>
      </c>
      <c r="Q348" s="236">
        <v>0</v>
      </c>
      <c r="R348" s="236">
        <v>0</v>
      </c>
      <c r="S348" s="236">
        <v>0</v>
      </c>
      <c r="T348" s="236">
        <v>0</v>
      </c>
      <c r="U348" s="236">
        <v>0</v>
      </c>
      <c r="V348" s="236">
        <v>0</v>
      </c>
      <c r="W348" s="236">
        <v>0</v>
      </c>
      <c r="X348" s="236">
        <v>0</v>
      </c>
      <c r="Y348" s="236">
        <v>0</v>
      </c>
      <c r="Z348" s="236">
        <v>0</v>
      </c>
      <c r="AA348" s="236">
        <v>0</v>
      </c>
      <c r="AB348" s="236">
        <v>0</v>
      </c>
      <c r="AC348" s="236">
        <v>0</v>
      </c>
      <c r="AD348" s="236">
        <v>0</v>
      </c>
      <c r="AE348" s="236">
        <v>0</v>
      </c>
      <c r="AF348" s="236">
        <v>0</v>
      </c>
      <c r="AG348" s="236">
        <v>0</v>
      </c>
      <c r="AH348" s="236">
        <v>0</v>
      </c>
      <c r="AI348" s="236">
        <v>0</v>
      </c>
      <c r="AJ348" s="236">
        <v>0</v>
      </c>
      <c r="AK348" s="236">
        <v>0</v>
      </c>
      <c r="AL348" s="236">
        <v>0</v>
      </c>
      <c r="AM348" s="236">
        <v>0</v>
      </c>
      <c r="AN348" s="236">
        <v>0</v>
      </c>
      <c r="AO348" s="236">
        <v>0</v>
      </c>
      <c r="AP348" s="236">
        <v>0</v>
      </c>
      <c r="AQ348" s="236">
        <v>0</v>
      </c>
      <c r="AR348" s="236">
        <v>0</v>
      </c>
      <c r="AS348" s="236">
        <v>0</v>
      </c>
      <c r="AT348" s="236">
        <v>0</v>
      </c>
      <c r="AU348" s="236">
        <v>0</v>
      </c>
      <c r="AV348" s="236">
        <v>0</v>
      </c>
      <c r="AW348" s="236">
        <v>0</v>
      </c>
      <c r="AX348" s="236">
        <v>0</v>
      </c>
      <c r="AY348" s="236">
        <v>0</v>
      </c>
      <c r="AZ348" s="236">
        <v>0</v>
      </c>
      <c r="BA348" s="236">
        <v>0</v>
      </c>
      <c r="BB348" s="236">
        <v>0</v>
      </c>
      <c r="BC348" s="236">
        <v>0</v>
      </c>
      <c r="BD348" s="236">
        <v>0</v>
      </c>
      <c r="BE348" s="236">
        <v>0</v>
      </c>
      <c r="BF348" s="236">
        <v>0</v>
      </c>
      <c r="BG348" s="236">
        <v>0</v>
      </c>
      <c r="BH348" s="236">
        <v>0</v>
      </c>
      <c r="BI348" s="236">
        <v>0</v>
      </c>
      <c r="BJ348" s="236">
        <v>0</v>
      </c>
      <c r="BK348" s="236">
        <v>0</v>
      </c>
      <c r="BL348" s="236">
        <v>0</v>
      </c>
      <c r="BM348" s="236">
        <v>0</v>
      </c>
      <c r="BN348" s="236">
        <v>0</v>
      </c>
      <c r="BO348" s="236">
        <v>0</v>
      </c>
      <c r="BP348" s="236">
        <v>0</v>
      </c>
      <c r="BQ348" s="236">
        <v>0</v>
      </c>
      <c r="BR348" s="236">
        <v>0</v>
      </c>
      <c r="BS348" s="236">
        <v>0</v>
      </c>
      <c r="BT348" s="236">
        <v>0</v>
      </c>
      <c r="BU348" s="236">
        <v>0</v>
      </c>
      <c r="BV348" s="236">
        <v>0</v>
      </c>
      <c r="BW348" s="236">
        <v>0</v>
      </c>
      <c r="BX348" s="236">
        <v>0</v>
      </c>
      <c r="BY348" s="236">
        <v>0</v>
      </c>
      <c r="BZ348" s="236">
        <v>0</v>
      </c>
      <c r="CA348" s="236">
        <v>0</v>
      </c>
      <c r="CB348" s="236">
        <v>0</v>
      </c>
      <c r="CC348" s="236">
        <v>0</v>
      </c>
      <c r="CD348" s="236">
        <v>0</v>
      </c>
      <c r="CE348" s="236">
        <v>0</v>
      </c>
      <c r="CF348" s="236">
        <v>0</v>
      </c>
      <c r="CG348" s="236">
        <v>0</v>
      </c>
      <c r="CH348" s="236">
        <v>0</v>
      </c>
      <c r="CI348" s="236">
        <v>0</v>
      </c>
      <c r="CJ348" s="236">
        <v>0</v>
      </c>
      <c r="CK348" s="236">
        <v>0</v>
      </c>
      <c r="CL348" s="236">
        <v>0</v>
      </c>
      <c r="CM348" s="236">
        <v>0</v>
      </c>
      <c r="CN348" s="236">
        <v>0</v>
      </c>
      <c r="CO348" s="236">
        <v>0</v>
      </c>
      <c r="CP348" s="236">
        <v>0</v>
      </c>
      <c r="CQ348" s="236">
        <v>0</v>
      </c>
      <c r="CR348" s="236">
        <v>0</v>
      </c>
      <c r="CS348" s="236">
        <v>0</v>
      </c>
      <c r="CT348" s="236">
        <v>0</v>
      </c>
      <c r="CU348" s="236">
        <v>0</v>
      </c>
      <c r="CV348" s="236">
        <v>0</v>
      </c>
      <c r="CW348" s="236">
        <v>0</v>
      </c>
      <c r="CX348" s="236">
        <v>0</v>
      </c>
      <c r="CY348" s="236">
        <v>0</v>
      </c>
      <c r="CZ348" s="236">
        <v>0</v>
      </c>
      <c r="DA348" s="236">
        <v>0</v>
      </c>
    </row>
    <row r="349" spans="1:105">
      <c r="A349" s="242" t="s">
        <v>1736</v>
      </c>
      <c r="B349" s="248">
        <v>0</v>
      </c>
      <c r="C349" s="248">
        <v>0</v>
      </c>
      <c r="D349" s="248">
        <v>0</v>
      </c>
      <c r="E349" s="248">
        <v>0</v>
      </c>
      <c r="F349" s="248">
        <v>0</v>
      </c>
      <c r="G349" s="248">
        <v>0</v>
      </c>
      <c r="H349" s="248">
        <v>0</v>
      </c>
      <c r="I349" s="248">
        <v>0</v>
      </c>
      <c r="J349" s="248">
        <v>0</v>
      </c>
      <c r="K349" s="248">
        <v>0</v>
      </c>
      <c r="L349" s="248">
        <v>0</v>
      </c>
      <c r="M349" s="248">
        <v>0</v>
      </c>
      <c r="N349" s="248">
        <v>0</v>
      </c>
      <c r="O349" s="248">
        <v>0</v>
      </c>
      <c r="P349" s="248">
        <v>0</v>
      </c>
      <c r="Q349" s="248">
        <v>0</v>
      </c>
      <c r="R349" s="248">
        <v>0</v>
      </c>
      <c r="S349" s="248">
        <v>0</v>
      </c>
      <c r="T349" s="248">
        <v>0</v>
      </c>
      <c r="U349" s="248">
        <v>0</v>
      </c>
      <c r="V349" s="248">
        <v>0</v>
      </c>
      <c r="W349" s="248">
        <v>0</v>
      </c>
      <c r="X349" s="248">
        <v>0</v>
      </c>
      <c r="Y349" s="248">
        <v>0</v>
      </c>
      <c r="Z349" s="248">
        <v>0</v>
      </c>
      <c r="AA349" s="248">
        <v>0</v>
      </c>
      <c r="AB349" s="248">
        <v>0</v>
      </c>
      <c r="AC349" s="248">
        <v>0</v>
      </c>
      <c r="AD349" s="248">
        <v>-9027384</v>
      </c>
      <c r="AE349" s="248">
        <v>-8342509</v>
      </c>
      <c r="AF349" s="248">
        <v>-14144198</v>
      </c>
      <c r="AG349" s="248">
        <v>-6582891</v>
      </c>
      <c r="AH349" s="248">
        <v>-19996266</v>
      </c>
      <c r="AI349" s="248">
        <v>-18948127</v>
      </c>
      <c r="AJ349" s="248">
        <v>-9621387</v>
      </c>
      <c r="AK349" s="248">
        <v>-11613702.5125068</v>
      </c>
      <c r="AL349" s="248">
        <v>-15204545.0818322</v>
      </c>
      <c r="AM349" s="248">
        <v>-5863324.0818322096</v>
      </c>
      <c r="AN349" s="248">
        <v>-119344333.676171</v>
      </c>
      <c r="AO349" s="248">
        <v>2126876.2439151001</v>
      </c>
      <c r="AP349" s="248">
        <v>1937722.2439151001</v>
      </c>
      <c r="AQ349" s="248">
        <v>1836721.2439151001</v>
      </c>
      <c r="AR349" s="248">
        <v>1705005.2439151001</v>
      </c>
      <c r="AS349" s="248">
        <v>1624185.2439151001</v>
      </c>
      <c r="AT349" s="248">
        <v>1516987.2439151001</v>
      </c>
      <c r="AU349" s="248">
        <v>1428500.2439151001</v>
      </c>
      <c r="AV349" s="248">
        <v>1377373.2439151001</v>
      </c>
      <c r="AW349" s="248">
        <v>1275881.2439151001</v>
      </c>
      <c r="AX349" s="248">
        <v>1234378.2439151001</v>
      </c>
      <c r="AY349" s="248">
        <v>1164542.2439151001</v>
      </c>
      <c r="AZ349" s="248">
        <v>1089960.2439151001</v>
      </c>
      <c r="BA349" s="248">
        <v>18318132.9269812</v>
      </c>
      <c r="BB349" s="248">
        <v>1192479.3303042499</v>
      </c>
      <c r="BC349" s="248">
        <v>1087403.3303042499</v>
      </c>
      <c r="BD349" s="248">
        <v>1076377.3303042499</v>
      </c>
      <c r="BE349" s="248">
        <v>1045882.33030425</v>
      </c>
      <c r="BF349" s="248">
        <v>1025805.33030425</v>
      </c>
      <c r="BG349" s="248">
        <v>985310.33030425105</v>
      </c>
      <c r="BH349" s="248">
        <v>951800.33030425105</v>
      </c>
      <c r="BI349" s="248">
        <v>938763.33030425105</v>
      </c>
      <c r="BJ349" s="248">
        <v>888948.33030425105</v>
      </c>
      <c r="BK349" s="248">
        <v>876209.33030425105</v>
      </c>
      <c r="BL349" s="248">
        <v>842609.33030425105</v>
      </c>
      <c r="BM349" s="248">
        <v>803872.33030425105</v>
      </c>
      <c r="BN349" s="248">
        <v>11715460.963651</v>
      </c>
      <c r="BO349" s="248">
        <v>860413.32375443599</v>
      </c>
      <c r="BP349" s="248">
        <v>794791.32375443599</v>
      </c>
      <c r="BQ349" s="248">
        <v>795728.32375443599</v>
      </c>
      <c r="BR349" s="248">
        <v>783011.32375443599</v>
      </c>
      <c r="BS349" s="248">
        <v>775971.32375443599</v>
      </c>
      <c r="BT349" s="248">
        <v>753275.32375443599</v>
      </c>
      <c r="BU349" s="248">
        <v>735060.32375443599</v>
      </c>
      <c r="BV349" s="248">
        <v>731582.32375443599</v>
      </c>
      <c r="BW349" s="248">
        <v>699302.32375443599</v>
      </c>
      <c r="BX349" s="248">
        <v>694720.32375443599</v>
      </c>
      <c r="BY349" s="248">
        <v>673722.32375443599</v>
      </c>
      <c r="BZ349" s="248">
        <v>648479.32375443599</v>
      </c>
      <c r="CA349" s="248">
        <v>8946057.8850532304</v>
      </c>
      <c r="CB349" s="248">
        <v>692968.20932551695</v>
      </c>
      <c r="CC349" s="248">
        <v>644739.20932551695</v>
      </c>
      <c r="CD349" s="248">
        <v>649045.20932551695</v>
      </c>
      <c r="CE349" s="248">
        <v>642928.20932551695</v>
      </c>
      <c r="CF349" s="248">
        <v>640550.20932551695</v>
      </c>
      <c r="CG349" s="248">
        <v>625458.20932551695</v>
      </c>
      <c r="CH349" s="248">
        <v>613807.20932551695</v>
      </c>
      <c r="CI349" s="248">
        <v>613870.20932551695</v>
      </c>
      <c r="CJ349" s="248">
        <v>590121.20932551695</v>
      </c>
      <c r="CK349" s="248">
        <v>588803.20932551695</v>
      </c>
      <c r="CL349" s="248">
        <v>574778.20932551695</v>
      </c>
      <c r="CM349" s="248">
        <v>560591.20932551695</v>
      </c>
      <c r="CN349" s="248">
        <v>7437660.5119062001</v>
      </c>
      <c r="CO349" s="248">
        <v>570294.59134500101</v>
      </c>
      <c r="CP349" s="248">
        <v>540385.59134500101</v>
      </c>
      <c r="CQ349" s="248">
        <v>542387.59134500101</v>
      </c>
      <c r="CR349" s="248">
        <v>533535.59134500101</v>
      </c>
      <c r="CS349" s="248">
        <v>533240.59134500101</v>
      </c>
      <c r="CT349" s="248">
        <v>522205.59134500101</v>
      </c>
      <c r="CU349" s="248">
        <v>514025.59134500101</v>
      </c>
      <c r="CV349" s="248">
        <v>515652.59134500101</v>
      </c>
      <c r="CW349" s="248">
        <v>496890.59134500101</v>
      </c>
      <c r="CX349" s="248">
        <v>497116.59134500101</v>
      </c>
      <c r="CY349" s="248">
        <v>485667.59134500101</v>
      </c>
      <c r="CZ349" s="248">
        <v>471297.59134500101</v>
      </c>
      <c r="DA349" s="248">
        <v>6222700.0961400103</v>
      </c>
    </row>
    <row r="351" spans="1:105">
      <c r="A351" s="242" t="s">
        <v>1737</v>
      </c>
      <c r="B351" s="236">
        <v>0</v>
      </c>
      <c r="C351" s="236">
        <v>0</v>
      </c>
      <c r="D351" s="236">
        <v>0</v>
      </c>
      <c r="E351" s="236">
        <v>0</v>
      </c>
      <c r="F351" s="236">
        <v>0</v>
      </c>
      <c r="G351" s="236">
        <v>0</v>
      </c>
      <c r="H351" s="236">
        <v>0</v>
      </c>
      <c r="I351" s="236">
        <v>0</v>
      </c>
      <c r="J351" s="236">
        <v>0</v>
      </c>
      <c r="K351" s="236">
        <v>0</v>
      </c>
      <c r="L351" s="236">
        <v>0</v>
      </c>
      <c r="M351" s="236">
        <v>0</v>
      </c>
      <c r="N351" s="236">
        <v>0</v>
      </c>
      <c r="O351" s="236">
        <v>0</v>
      </c>
      <c r="P351" s="236">
        <v>0</v>
      </c>
      <c r="Q351" s="236">
        <v>0</v>
      </c>
      <c r="R351" s="236">
        <v>0</v>
      </c>
      <c r="S351" s="236">
        <v>0</v>
      </c>
      <c r="T351" s="236">
        <v>0</v>
      </c>
      <c r="U351" s="236">
        <v>0</v>
      </c>
      <c r="V351" s="236">
        <v>0</v>
      </c>
      <c r="W351" s="236">
        <v>0</v>
      </c>
      <c r="X351" s="236">
        <v>0</v>
      </c>
      <c r="Y351" s="236">
        <v>0</v>
      </c>
      <c r="Z351" s="236">
        <v>0</v>
      </c>
      <c r="AA351" s="236">
        <v>0</v>
      </c>
      <c r="AB351" s="236">
        <v>0</v>
      </c>
      <c r="AC351" s="236">
        <v>0</v>
      </c>
      <c r="AD351" s="236">
        <v>-8872733</v>
      </c>
      <c r="AE351" s="236">
        <v>-8013429</v>
      </c>
      <c r="AF351" s="236">
        <v>-13697041</v>
      </c>
      <c r="AG351" s="236">
        <v>-6029331.4800000004</v>
      </c>
      <c r="AH351" s="236">
        <v>-19303554</v>
      </c>
      <c r="AI351" s="236">
        <v>-18055397</v>
      </c>
      <c r="AJ351" s="236">
        <v>-8597290</v>
      </c>
      <c r="AK351" s="236">
        <v>-10768830.5125068</v>
      </c>
      <c r="AL351" s="236">
        <v>-14231146.0818322</v>
      </c>
      <c r="AM351" s="236">
        <v>-4843756.0818322096</v>
      </c>
      <c r="AN351" s="236">
        <v>-112412508.15617099</v>
      </c>
      <c r="AO351" s="236">
        <v>2986906.50854924</v>
      </c>
      <c r="AP351" s="236">
        <v>2783056.50854924</v>
      </c>
      <c r="AQ351" s="236">
        <v>2668024.50854924</v>
      </c>
      <c r="AR351" s="236">
        <v>2510709.9449330401</v>
      </c>
      <c r="AS351" s="236">
        <v>2417255.9449330401</v>
      </c>
      <c r="AT351" s="236">
        <v>2298128.9449330401</v>
      </c>
      <c r="AU351" s="236">
        <v>2155190.36167023</v>
      </c>
      <c r="AV351" s="236">
        <v>2093053.36167023</v>
      </c>
      <c r="AW351" s="236">
        <v>1981217.36167023</v>
      </c>
      <c r="AX351" s="236">
        <v>1992587.41909758</v>
      </c>
      <c r="AY351" s="236">
        <v>1913140.41909758</v>
      </c>
      <c r="AZ351" s="236">
        <v>1829437.41909758</v>
      </c>
      <c r="BA351" s="236">
        <v>27628708.702750299</v>
      </c>
      <c r="BB351" s="236">
        <v>1985832.6989174201</v>
      </c>
      <c r="BC351" s="236">
        <v>1872241.6989174201</v>
      </c>
      <c r="BD351" s="236">
        <v>1852774.6989174201</v>
      </c>
      <c r="BE351" s="236">
        <v>1773188.3714004999</v>
      </c>
      <c r="BF351" s="236">
        <v>1745006.3714004999</v>
      </c>
      <c r="BG351" s="236">
        <v>1696677.3714004999</v>
      </c>
      <c r="BH351" s="236">
        <v>1617601.1678325899</v>
      </c>
      <c r="BI351" s="236">
        <v>1597040.1678325899</v>
      </c>
      <c r="BJ351" s="236">
        <v>1540033.1678325899</v>
      </c>
      <c r="BK351" s="236">
        <v>1576559.5423381799</v>
      </c>
      <c r="BL351" s="236">
        <v>1536076.5423381799</v>
      </c>
      <c r="BM351" s="236">
        <v>1490714.5423381799</v>
      </c>
      <c r="BN351" s="236">
        <v>20283746.341466099</v>
      </c>
      <c r="BO351" s="236">
        <v>1555156.7112620899</v>
      </c>
      <c r="BP351" s="236">
        <v>1483486.7112620899</v>
      </c>
      <c r="BQ351" s="236">
        <v>1478369.7112620899</v>
      </c>
      <c r="BR351" s="236">
        <v>1422506.39907256</v>
      </c>
      <c r="BS351" s="236">
        <v>1409539.39907256</v>
      </c>
      <c r="BT351" s="236">
        <v>1381064.39907256</v>
      </c>
      <c r="BU351" s="236">
        <v>1325332.09917315</v>
      </c>
      <c r="BV351" s="236">
        <v>1316215.09917315</v>
      </c>
      <c r="BW351" s="236">
        <v>1278504.09917315</v>
      </c>
      <c r="BX351" s="236">
        <v>1317399.02080059</v>
      </c>
      <c r="BY351" s="236">
        <v>1291136.02080059</v>
      </c>
      <c r="BZ351" s="236">
        <v>1260791.02080059</v>
      </c>
      <c r="CA351" s="236">
        <v>16519500.6909252</v>
      </c>
      <c r="CB351" s="236">
        <v>1328188.14524633</v>
      </c>
      <c r="CC351" s="236">
        <v>1275091.14524633</v>
      </c>
      <c r="CD351" s="236">
        <v>1274501.14524633</v>
      </c>
      <c r="CE351" s="236">
        <v>1230432.33980218</v>
      </c>
      <c r="CF351" s="236">
        <v>1223213.33980218</v>
      </c>
      <c r="CG351" s="236">
        <v>1203378.33980218</v>
      </c>
      <c r="CH351" s="236">
        <v>1160414.3988234799</v>
      </c>
      <c r="CI351" s="236">
        <v>1155809.3988234799</v>
      </c>
      <c r="CJ351" s="236">
        <v>1127546.3988234799</v>
      </c>
      <c r="CK351" s="236">
        <v>1167414.5597669301</v>
      </c>
      <c r="CL351" s="236">
        <v>1148974.5597669301</v>
      </c>
      <c r="CM351" s="236">
        <v>1130465.5597669301</v>
      </c>
      <c r="CN351" s="236">
        <v>14425429.3309168</v>
      </c>
      <c r="CO351" s="236">
        <v>1171273.37959135</v>
      </c>
      <c r="CP351" s="236">
        <v>1137115.37959135</v>
      </c>
      <c r="CQ351" s="236">
        <v>1134854.37959136</v>
      </c>
      <c r="CR351" s="236">
        <v>1089639.47305188</v>
      </c>
      <c r="CS351" s="236">
        <v>1085142.47305188</v>
      </c>
      <c r="CT351" s="236">
        <v>1069978.47305189</v>
      </c>
      <c r="CU351" s="236">
        <v>1030454.40401516</v>
      </c>
      <c r="CV351" s="236">
        <v>1027996.40401516</v>
      </c>
      <c r="CW351" s="236">
        <v>1005272.4040151699</v>
      </c>
      <c r="CX351" s="236">
        <v>1044350.9992791601</v>
      </c>
      <c r="CY351" s="236">
        <v>1029014.9992791601</v>
      </c>
      <c r="CZ351" s="236">
        <v>1010852.9992791601</v>
      </c>
      <c r="DA351" s="236">
        <v>12835945.767812699</v>
      </c>
    </row>
    <row r="353" spans="1:105">
      <c r="A353" s="242" t="s">
        <v>1738</v>
      </c>
      <c r="B353" s="236">
        <v>0</v>
      </c>
      <c r="C353" s="236">
        <v>0</v>
      </c>
      <c r="D353" s="236">
        <v>0</v>
      </c>
      <c r="E353" s="236">
        <v>0</v>
      </c>
      <c r="F353" s="236">
        <v>0</v>
      </c>
      <c r="G353" s="236">
        <v>0</v>
      </c>
      <c r="H353" s="236">
        <v>0</v>
      </c>
      <c r="I353" s="236">
        <v>0</v>
      </c>
      <c r="J353" s="236">
        <v>0</v>
      </c>
      <c r="K353" s="236">
        <v>0</v>
      </c>
      <c r="L353" s="236">
        <v>0</v>
      </c>
      <c r="M353" s="236">
        <v>0</v>
      </c>
      <c r="N353" s="236">
        <v>0</v>
      </c>
      <c r="O353" s="236">
        <v>0</v>
      </c>
      <c r="P353" s="236">
        <v>0</v>
      </c>
      <c r="Q353" s="236">
        <v>0</v>
      </c>
      <c r="R353" s="236">
        <v>0</v>
      </c>
      <c r="S353" s="236">
        <v>0</v>
      </c>
      <c r="T353" s="236">
        <v>0</v>
      </c>
      <c r="U353" s="236">
        <v>0</v>
      </c>
      <c r="V353" s="236">
        <v>0</v>
      </c>
      <c r="W353" s="236">
        <v>0</v>
      </c>
      <c r="X353" s="236">
        <v>0</v>
      </c>
      <c r="Y353" s="236">
        <v>0</v>
      </c>
      <c r="Z353" s="236">
        <v>0</v>
      </c>
      <c r="AA353" s="236">
        <v>0</v>
      </c>
      <c r="AB353" s="236">
        <v>0</v>
      </c>
      <c r="AC353" s="236">
        <v>0</v>
      </c>
      <c r="AD353" s="236">
        <v>0</v>
      </c>
      <c r="AE353" s="236">
        <v>8872733</v>
      </c>
      <c r="AF353" s="236">
        <v>16886162</v>
      </c>
      <c r="AG353" s="236">
        <v>30583203</v>
      </c>
      <c r="AH353" s="236">
        <v>36612534.479999997</v>
      </c>
      <c r="AI353" s="236">
        <v>55916088.479999997</v>
      </c>
      <c r="AJ353" s="236">
        <v>73971485.480000004</v>
      </c>
      <c r="AK353" s="236">
        <v>82568775.480000004</v>
      </c>
      <c r="AL353" s="236">
        <v>93337605.992506802</v>
      </c>
      <c r="AM353" s="236">
        <v>107568752.074339</v>
      </c>
      <c r="AN353" s="236">
        <v>0</v>
      </c>
      <c r="AO353" s="236">
        <v>112412508.15617099</v>
      </c>
      <c r="AP353" s="236">
        <v>109425601.647622</v>
      </c>
      <c r="AQ353" s="236">
        <v>106642545.139072</v>
      </c>
      <c r="AR353" s="236">
        <v>103974520.630523</v>
      </c>
      <c r="AS353" s="236">
        <v>101463810.68559</v>
      </c>
      <c r="AT353" s="236">
        <v>99046554.740657493</v>
      </c>
      <c r="AU353" s="236">
        <v>96748425.795724407</v>
      </c>
      <c r="AV353" s="236">
        <v>94593235.434054196</v>
      </c>
      <c r="AW353" s="236">
        <v>92500182.072383896</v>
      </c>
      <c r="AX353" s="236">
        <v>90518964.710713699</v>
      </c>
      <c r="AY353" s="236">
        <v>88526377.291616097</v>
      </c>
      <c r="AZ353" s="236">
        <v>86613236.872518495</v>
      </c>
      <c r="BA353" s="236">
        <v>112412508.15617099</v>
      </c>
      <c r="BB353" s="236">
        <v>84783799.453420907</v>
      </c>
      <c r="BC353" s="236">
        <v>82797966.754503503</v>
      </c>
      <c r="BD353" s="236">
        <v>80925725.0555861</v>
      </c>
      <c r="BE353" s="236">
        <v>79072950.356668696</v>
      </c>
      <c r="BF353" s="236">
        <v>77299761.985268205</v>
      </c>
      <c r="BG353" s="236">
        <v>75554755.6138677</v>
      </c>
      <c r="BH353" s="236">
        <v>73858078.242467195</v>
      </c>
      <c r="BI353" s="236">
        <v>72240477.074634597</v>
      </c>
      <c r="BJ353" s="236">
        <v>70643436.906801999</v>
      </c>
      <c r="BK353" s="236">
        <v>69103403.738969401</v>
      </c>
      <c r="BL353" s="236">
        <v>67526844.196631193</v>
      </c>
      <c r="BM353" s="236">
        <v>65990767.654293001</v>
      </c>
      <c r="BN353" s="236">
        <v>84783799.453420907</v>
      </c>
      <c r="BO353" s="236">
        <v>64500053.111954801</v>
      </c>
      <c r="BP353" s="236">
        <v>62944896.400692701</v>
      </c>
      <c r="BQ353" s="236">
        <v>61461409.689430602</v>
      </c>
      <c r="BR353" s="236">
        <v>59983039.978168502</v>
      </c>
      <c r="BS353" s="236">
        <v>58560533.579095997</v>
      </c>
      <c r="BT353" s="236">
        <v>57150994.180023402</v>
      </c>
      <c r="BU353" s="236">
        <v>55769929.7809508</v>
      </c>
      <c r="BV353" s="236">
        <v>54444597.681777701</v>
      </c>
      <c r="BW353" s="236">
        <v>53128382.582604498</v>
      </c>
      <c r="BX353" s="236">
        <v>51849878.483431399</v>
      </c>
      <c r="BY353" s="236">
        <v>50532479.462630801</v>
      </c>
      <c r="BZ353" s="236">
        <v>49241343.441830203</v>
      </c>
      <c r="CA353" s="236">
        <v>64500053.111954801</v>
      </c>
      <c r="CB353" s="236">
        <v>47980552.421029598</v>
      </c>
      <c r="CC353" s="236">
        <v>46652364.2757833</v>
      </c>
      <c r="CD353" s="236">
        <v>45377273.130536899</v>
      </c>
      <c r="CE353" s="236">
        <v>44102771.985290602</v>
      </c>
      <c r="CF353" s="236">
        <v>42872339.645488396</v>
      </c>
      <c r="CG353" s="236">
        <v>41649126.305686198</v>
      </c>
      <c r="CH353" s="236">
        <v>40445747.965884097</v>
      </c>
      <c r="CI353" s="236">
        <v>39285333.567060597</v>
      </c>
      <c r="CJ353" s="236">
        <v>38129524.168237098</v>
      </c>
      <c r="CK353" s="236">
        <v>37001977.769413598</v>
      </c>
      <c r="CL353" s="236">
        <v>35834563.209646702</v>
      </c>
      <c r="CM353" s="236">
        <v>34685588.649879701</v>
      </c>
      <c r="CN353" s="236">
        <v>47980552.421029598</v>
      </c>
      <c r="CO353" s="236">
        <v>33555123.090112798</v>
      </c>
      <c r="CP353" s="236">
        <v>32383849.7105214</v>
      </c>
      <c r="CQ353" s="236">
        <v>31246734.330930099</v>
      </c>
      <c r="CR353" s="236">
        <v>30111879.951338701</v>
      </c>
      <c r="CS353" s="236">
        <v>29022240.478286799</v>
      </c>
      <c r="CT353" s="236">
        <v>27937098.005234901</v>
      </c>
      <c r="CU353" s="236">
        <v>26867119.532182999</v>
      </c>
      <c r="CV353" s="236">
        <v>25836665.128167901</v>
      </c>
      <c r="CW353" s="236">
        <v>24808668.724152699</v>
      </c>
      <c r="CX353" s="236">
        <v>23803396.320137501</v>
      </c>
      <c r="CY353" s="236">
        <v>22759045.3208584</v>
      </c>
      <c r="CZ353" s="236">
        <v>21730030.321579199</v>
      </c>
      <c r="DA353" s="236">
        <v>33555123.090112798</v>
      </c>
    </row>
    <row r="354" spans="1:105">
      <c r="A354" s="242" t="s">
        <v>1739</v>
      </c>
      <c r="B354" s="236">
        <v>0</v>
      </c>
      <c r="C354" s="236">
        <v>0</v>
      </c>
      <c r="D354" s="236">
        <v>0</v>
      </c>
      <c r="E354" s="236">
        <v>0</v>
      </c>
      <c r="F354" s="236">
        <v>0</v>
      </c>
      <c r="G354" s="236">
        <v>0</v>
      </c>
      <c r="H354" s="236">
        <v>0</v>
      </c>
      <c r="I354" s="236">
        <v>0</v>
      </c>
      <c r="J354" s="236">
        <v>0</v>
      </c>
      <c r="K354" s="236">
        <v>0</v>
      </c>
      <c r="L354" s="236">
        <v>0</v>
      </c>
      <c r="M354" s="236">
        <v>0</v>
      </c>
      <c r="N354" s="236">
        <v>0</v>
      </c>
      <c r="O354" s="236">
        <v>0</v>
      </c>
      <c r="P354" s="236">
        <v>0</v>
      </c>
      <c r="Q354" s="236">
        <v>0</v>
      </c>
      <c r="R354" s="236">
        <v>0</v>
      </c>
      <c r="S354" s="236">
        <v>0</v>
      </c>
      <c r="T354" s="236">
        <v>0</v>
      </c>
      <c r="U354" s="236">
        <v>0</v>
      </c>
      <c r="V354" s="236">
        <v>0</v>
      </c>
      <c r="W354" s="236">
        <v>0</v>
      </c>
      <c r="X354" s="236">
        <v>0</v>
      </c>
      <c r="Y354" s="236">
        <v>0</v>
      </c>
      <c r="Z354" s="236">
        <v>0</v>
      </c>
      <c r="AA354" s="236">
        <v>0</v>
      </c>
      <c r="AB354" s="236">
        <v>0</v>
      </c>
      <c r="AC354" s="236">
        <v>0</v>
      </c>
      <c r="AD354" s="236">
        <v>8872733</v>
      </c>
      <c r="AE354" s="236">
        <v>8013429</v>
      </c>
      <c r="AF354" s="236">
        <v>13697041</v>
      </c>
      <c r="AG354" s="236">
        <v>6029331.4800000004</v>
      </c>
      <c r="AH354" s="236">
        <v>19303554</v>
      </c>
      <c r="AI354" s="236">
        <v>18055397</v>
      </c>
      <c r="AJ354" s="236">
        <v>8597290</v>
      </c>
      <c r="AK354" s="236">
        <v>10768830.5125068</v>
      </c>
      <c r="AL354" s="236">
        <v>14231146.0818322</v>
      </c>
      <c r="AM354" s="236">
        <v>4843756.0818322096</v>
      </c>
      <c r="AN354" s="236">
        <v>112412508.15617099</v>
      </c>
      <c r="AO354" s="236">
        <v>0</v>
      </c>
      <c r="AP354" s="236">
        <v>0</v>
      </c>
      <c r="AQ354" s="236">
        <v>0</v>
      </c>
      <c r="AR354" s="236">
        <v>0</v>
      </c>
      <c r="AS354" s="236">
        <v>0</v>
      </c>
      <c r="AT354" s="236">
        <v>0</v>
      </c>
      <c r="AU354" s="236">
        <v>0</v>
      </c>
      <c r="AV354" s="236">
        <v>0</v>
      </c>
      <c r="AW354" s="236">
        <v>0</v>
      </c>
      <c r="AX354" s="236">
        <v>0</v>
      </c>
      <c r="AY354" s="236">
        <v>0</v>
      </c>
      <c r="AZ354" s="236">
        <v>0</v>
      </c>
      <c r="BA354" s="236">
        <v>0</v>
      </c>
      <c r="BB354" s="236">
        <v>0</v>
      </c>
      <c r="BC354" s="236">
        <v>0</v>
      </c>
      <c r="BD354" s="236">
        <v>0</v>
      </c>
      <c r="BE354" s="236">
        <v>0</v>
      </c>
      <c r="BF354" s="236">
        <v>0</v>
      </c>
      <c r="BG354" s="236">
        <v>0</v>
      </c>
      <c r="BH354" s="236">
        <v>0</v>
      </c>
      <c r="BI354" s="236">
        <v>0</v>
      </c>
      <c r="BJ354" s="236">
        <v>0</v>
      </c>
      <c r="BK354" s="236">
        <v>0</v>
      </c>
      <c r="BL354" s="236">
        <v>0</v>
      </c>
      <c r="BM354" s="236">
        <v>0</v>
      </c>
      <c r="BN354" s="236">
        <v>0</v>
      </c>
      <c r="BO354" s="236">
        <v>0</v>
      </c>
      <c r="BP354" s="236">
        <v>0</v>
      </c>
      <c r="BQ354" s="236">
        <v>0</v>
      </c>
      <c r="BR354" s="236">
        <v>0</v>
      </c>
      <c r="BS354" s="236">
        <v>0</v>
      </c>
      <c r="BT354" s="236">
        <v>0</v>
      </c>
      <c r="BU354" s="236">
        <v>0</v>
      </c>
      <c r="BV354" s="236">
        <v>0</v>
      </c>
      <c r="BW354" s="236">
        <v>0</v>
      </c>
      <c r="BX354" s="236">
        <v>0</v>
      </c>
      <c r="BY354" s="236">
        <v>0</v>
      </c>
      <c r="BZ354" s="236">
        <v>0</v>
      </c>
      <c r="CA354" s="236">
        <v>0</v>
      </c>
      <c r="CB354" s="236">
        <v>0</v>
      </c>
      <c r="CC354" s="236">
        <v>0</v>
      </c>
      <c r="CD354" s="236">
        <v>0</v>
      </c>
      <c r="CE354" s="236">
        <v>0</v>
      </c>
      <c r="CF354" s="236">
        <v>0</v>
      </c>
      <c r="CG354" s="236">
        <v>0</v>
      </c>
      <c r="CH354" s="236">
        <v>0</v>
      </c>
      <c r="CI354" s="236">
        <v>0</v>
      </c>
      <c r="CJ354" s="236">
        <v>0</v>
      </c>
      <c r="CK354" s="236">
        <v>0</v>
      </c>
      <c r="CL354" s="236">
        <v>0</v>
      </c>
      <c r="CM354" s="236">
        <v>0</v>
      </c>
      <c r="CN354" s="236">
        <v>0</v>
      </c>
      <c r="CO354" s="236">
        <v>0</v>
      </c>
      <c r="CP354" s="236">
        <v>0</v>
      </c>
      <c r="CQ354" s="236">
        <v>0</v>
      </c>
      <c r="CR354" s="236">
        <v>0</v>
      </c>
      <c r="CS354" s="236">
        <v>0</v>
      </c>
      <c r="CT354" s="236">
        <v>0</v>
      </c>
      <c r="CU354" s="236">
        <v>0</v>
      </c>
      <c r="CV354" s="236">
        <v>0</v>
      </c>
      <c r="CW354" s="236">
        <v>0</v>
      </c>
      <c r="CX354" s="236">
        <v>0</v>
      </c>
      <c r="CY354" s="236">
        <v>0</v>
      </c>
      <c r="CZ354" s="236">
        <v>0</v>
      </c>
      <c r="DA354" s="236">
        <v>0</v>
      </c>
    </row>
    <row r="355" spans="1:105">
      <c r="A355" s="242" t="s">
        <v>1740</v>
      </c>
      <c r="B355" s="236">
        <v>0</v>
      </c>
      <c r="C355" s="236">
        <v>0</v>
      </c>
      <c r="D355" s="236">
        <v>0</v>
      </c>
      <c r="E355" s="236">
        <v>0</v>
      </c>
      <c r="F355" s="236">
        <v>0</v>
      </c>
      <c r="G355" s="236">
        <v>0</v>
      </c>
      <c r="H355" s="236">
        <v>0</v>
      </c>
      <c r="I355" s="236">
        <v>0</v>
      </c>
      <c r="J355" s="236">
        <v>0</v>
      </c>
      <c r="K355" s="236">
        <v>0</v>
      </c>
      <c r="L355" s="236">
        <v>0</v>
      </c>
      <c r="M355" s="236">
        <v>0</v>
      </c>
      <c r="N355" s="236">
        <v>0</v>
      </c>
      <c r="O355" s="236">
        <v>0</v>
      </c>
      <c r="P355" s="236">
        <v>0</v>
      </c>
      <c r="Q355" s="236">
        <v>0</v>
      </c>
      <c r="R355" s="236">
        <v>0</v>
      </c>
      <c r="S355" s="236">
        <v>0</v>
      </c>
      <c r="T355" s="236">
        <v>0</v>
      </c>
      <c r="U355" s="236">
        <v>0</v>
      </c>
      <c r="V355" s="236">
        <v>0</v>
      </c>
      <c r="W355" s="236">
        <v>0</v>
      </c>
      <c r="X355" s="236">
        <v>0</v>
      </c>
      <c r="Y355" s="236">
        <v>0</v>
      </c>
      <c r="Z355" s="236">
        <v>0</v>
      </c>
      <c r="AA355" s="236">
        <v>0</v>
      </c>
      <c r="AB355" s="236">
        <v>0</v>
      </c>
      <c r="AC355" s="236">
        <v>0</v>
      </c>
      <c r="AD355" s="236">
        <v>0</v>
      </c>
      <c r="AE355" s="236">
        <v>0</v>
      </c>
      <c r="AF355" s="236">
        <v>0</v>
      </c>
      <c r="AG355" s="236">
        <v>0</v>
      </c>
      <c r="AH355" s="236">
        <v>0</v>
      </c>
      <c r="AI355" s="236">
        <v>0</v>
      </c>
      <c r="AJ355" s="236">
        <v>0</v>
      </c>
      <c r="AK355" s="236">
        <v>0</v>
      </c>
      <c r="AL355" s="236">
        <v>0</v>
      </c>
      <c r="AM355" s="236">
        <v>0</v>
      </c>
      <c r="AN355" s="236">
        <v>0</v>
      </c>
      <c r="AO355" s="236">
        <v>0</v>
      </c>
      <c r="AP355" s="236">
        <v>0</v>
      </c>
      <c r="AQ355" s="236">
        <v>0</v>
      </c>
      <c r="AR355" s="236">
        <v>0</v>
      </c>
      <c r="AS355" s="236">
        <v>0</v>
      </c>
      <c r="AT355" s="236">
        <v>0</v>
      </c>
      <c r="AU355" s="236">
        <v>0</v>
      </c>
      <c r="AV355" s="236">
        <v>0</v>
      </c>
      <c r="AW355" s="236">
        <v>0</v>
      </c>
      <c r="AX355" s="236">
        <v>0</v>
      </c>
      <c r="AY355" s="236">
        <v>0</v>
      </c>
      <c r="AZ355" s="236">
        <v>0</v>
      </c>
      <c r="BA355" s="236">
        <v>0</v>
      </c>
      <c r="BB355" s="236">
        <v>0</v>
      </c>
      <c r="BC355" s="236">
        <v>0</v>
      </c>
      <c r="BD355" s="236">
        <v>0</v>
      </c>
      <c r="BE355" s="236">
        <v>0</v>
      </c>
      <c r="BF355" s="236">
        <v>0</v>
      </c>
      <c r="BG355" s="236">
        <v>0</v>
      </c>
      <c r="BH355" s="236">
        <v>0</v>
      </c>
      <c r="BI355" s="236">
        <v>0</v>
      </c>
      <c r="BJ355" s="236">
        <v>0</v>
      </c>
      <c r="BK355" s="236">
        <v>0</v>
      </c>
      <c r="BL355" s="236">
        <v>0</v>
      </c>
      <c r="BM355" s="236">
        <v>0</v>
      </c>
      <c r="BN355" s="236">
        <v>0</v>
      </c>
      <c r="BO355" s="236">
        <v>0</v>
      </c>
      <c r="BP355" s="236">
        <v>0</v>
      </c>
      <c r="BQ355" s="236">
        <v>0</v>
      </c>
      <c r="BR355" s="236">
        <v>0</v>
      </c>
      <c r="BS355" s="236">
        <v>0</v>
      </c>
      <c r="BT355" s="236">
        <v>0</v>
      </c>
      <c r="BU355" s="236">
        <v>0</v>
      </c>
      <c r="BV355" s="236">
        <v>0</v>
      </c>
      <c r="BW355" s="236">
        <v>0</v>
      </c>
      <c r="BX355" s="236">
        <v>0</v>
      </c>
      <c r="BY355" s="236">
        <v>0</v>
      </c>
      <c r="BZ355" s="236">
        <v>0</v>
      </c>
      <c r="CA355" s="236">
        <v>0</v>
      </c>
      <c r="CB355" s="236">
        <v>0</v>
      </c>
      <c r="CC355" s="236">
        <v>0</v>
      </c>
      <c r="CD355" s="236">
        <v>0</v>
      </c>
      <c r="CE355" s="236">
        <v>0</v>
      </c>
      <c r="CF355" s="236">
        <v>0</v>
      </c>
      <c r="CG355" s="236">
        <v>0</v>
      </c>
      <c r="CH355" s="236">
        <v>0</v>
      </c>
      <c r="CI355" s="236">
        <v>0</v>
      </c>
      <c r="CJ355" s="236">
        <v>0</v>
      </c>
      <c r="CK355" s="236">
        <v>0</v>
      </c>
      <c r="CL355" s="236">
        <v>0</v>
      </c>
      <c r="CM355" s="236">
        <v>0</v>
      </c>
      <c r="CN355" s="236">
        <v>0</v>
      </c>
      <c r="CO355" s="236">
        <v>0</v>
      </c>
      <c r="CP355" s="236">
        <v>0</v>
      </c>
      <c r="CQ355" s="236">
        <v>0</v>
      </c>
      <c r="CR355" s="236">
        <v>0</v>
      </c>
      <c r="CS355" s="236">
        <v>0</v>
      </c>
      <c r="CT355" s="236">
        <v>0</v>
      </c>
      <c r="CU355" s="236">
        <v>0</v>
      </c>
      <c r="CV355" s="236">
        <v>0</v>
      </c>
      <c r="CW355" s="236">
        <v>0</v>
      </c>
      <c r="CX355" s="236">
        <v>0</v>
      </c>
      <c r="CY355" s="236">
        <v>0</v>
      </c>
      <c r="CZ355" s="236">
        <v>0</v>
      </c>
      <c r="DA355" s="236">
        <v>0</v>
      </c>
    </row>
    <row r="356" spans="1:105">
      <c r="A356" s="242" t="s">
        <v>1741</v>
      </c>
      <c r="B356" s="236">
        <v>0</v>
      </c>
      <c r="C356" s="236">
        <v>0</v>
      </c>
      <c r="D356" s="236">
        <v>0</v>
      </c>
      <c r="E356" s="236">
        <v>0</v>
      </c>
      <c r="F356" s="236">
        <v>0</v>
      </c>
      <c r="G356" s="236">
        <v>0</v>
      </c>
      <c r="H356" s="236">
        <v>0</v>
      </c>
      <c r="I356" s="236">
        <v>0</v>
      </c>
      <c r="J356" s="236">
        <v>0</v>
      </c>
      <c r="K356" s="236">
        <v>0</v>
      </c>
      <c r="L356" s="236">
        <v>0</v>
      </c>
      <c r="M356" s="236">
        <v>0</v>
      </c>
      <c r="N356" s="236">
        <v>0</v>
      </c>
      <c r="O356" s="236">
        <v>0</v>
      </c>
      <c r="P356" s="236">
        <v>0</v>
      </c>
      <c r="Q356" s="236">
        <v>0</v>
      </c>
      <c r="R356" s="236">
        <v>0</v>
      </c>
      <c r="S356" s="236">
        <v>0</v>
      </c>
      <c r="T356" s="236">
        <v>0</v>
      </c>
      <c r="U356" s="236">
        <v>0</v>
      </c>
      <c r="V356" s="236">
        <v>0</v>
      </c>
      <c r="W356" s="236">
        <v>0</v>
      </c>
      <c r="X356" s="236">
        <v>0</v>
      </c>
      <c r="Y356" s="236">
        <v>0</v>
      </c>
      <c r="Z356" s="236">
        <v>0</v>
      </c>
      <c r="AA356" s="236">
        <v>0</v>
      </c>
      <c r="AB356" s="236">
        <v>0</v>
      </c>
      <c r="AC356" s="236">
        <v>0</v>
      </c>
      <c r="AD356" s="236">
        <v>0</v>
      </c>
      <c r="AE356" s="236">
        <v>0</v>
      </c>
      <c r="AF356" s="236">
        <v>0</v>
      </c>
      <c r="AG356" s="236">
        <v>0</v>
      </c>
      <c r="AH356" s="236">
        <v>0</v>
      </c>
      <c r="AI356" s="236">
        <v>0</v>
      </c>
      <c r="AJ356" s="236">
        <v>0</v>
      </c>
      <c r="AK356" s="236">
        <v>0</v>
      </c>
      <c r="AL356" s="236">
        <v>0</v>
      </c>
      <c r="AM356" s="236">
        <v>0</v>
      </c>
      <c r="AN356" s="236">
        <v>0</v>
      </c>
      <c r="AO356" s="236">
        <v>-2986906.50854924</v>
      </c>
      <c r="AP356" s="236">
        <v>-2783056.50854924</v>
      </c>
      <c r="AQ356" s="236">
        <v>-2668024.50854924</v>
      </c>
      <c r="AR356" s="236">
        <v>-2510709.9449330401</v>
      </c>
      <c r="AS356" s="236">
        <v>-2417255.9449330401</v>
      </c>
      <c r="AT356" s="236">
        <v>-2298128.9449330401</v>
      </c>
      <c r="AU356" s="236">
        <v>-2155190.36167023</v>
      </c>
      <c r="AV356" s="236">
        <v>-2093053.36167023</v>
      </c>
      <c r="AW356" s="236">
        <v>-1981217.36167023</v>
      </c>
      <c r="AX356" s="236">
        <v>-1992587.41909758</v>
      </c>
      <c r="AY356" s="236">
        <v>-1913140.41909758</v>
      </c>
      <c r="AZ356" s="236">
        <v>-1829437.41909758</v>
      </c>
      <c r="BA356" s="236">
        <v>-27628708.702750299</v>
      </c>
      <c r="BB356" s="236">
        <v>-1985832.6989174201</v>
      </c>
      <c r="BC356" s="236">
        <v>-1872241.6989174201</v>
      </c>
      <c r="BD356" s="236">
        <v>-1852774.6989174201</v>
      </c>
      <c r="BE356" s="236">
        <v>-1773188.3714004999</v>
      </c>
      <c r="BF356" s="236">
        <v>-1745006.3714004999</v>
      </c>
      <c r="BG356" s="236">
        <v>-1696677.3714004999</v>
      </c>
      <c r="BH356" s="236">
        <v>-1617601.1678325899</v>
      </c>
      <c r="BI356" s="236">
        <v>-1597040.1678325899</v>
      </c>
      <c r="BJ356" s="236">
        <v>-1540033.1678325899</v>
      </c>
      <c r="BK356" s="236">
        <v>-1576559.5423381799</v>
      </c>
      <c r="BL356" s="236">
        <v>-1536076.5423381799</v>
      </c>
      <c r="BM356" s="236">
        <v>-1490714.5423381799</v>
      </c>
      <c r="BN356" s="236">
        <v>-20283746.341466099</v>
      </c>
      <c r="BO356" s="236">
        <v>-1555156.7112620899</v>
      </c>
      <c r="BP356" s="236">
        <v>-1483486.7112620899</v>
      </c>
      <c r="BQ356" s="236">
        <v>-1478369.7112620899</v>
      </c>
      <c r="BR356" s="236">
        <v>-1422506.39907256</v>
      </c>
      <c r="BS356" s="236">
        <v>-1409539.39907256</v>
      </c>
      <c r="BT356" s="236">
        <v>-1381064.39907256</v>
      </c>
      <c r="BU356" s="236">
        <v>-1325332.09917315</v>
      </c>
      <c r="BV356" s="236">
        <v>-1316215.09917315</v>
      </c>
      <c r="BW356" s="236">
        <v>-1278504.09917315</v>
      </c>
      <c r="BX356" s="236">
        <v>-1317399.02080059</v>
      </c>
      <c r="BY356" s="236">
        <v>-1291136.02080059</v>
      </c>
      <c r="BZ356" s="236">
        <v>-1260791.02080059</v>
      </c>
      <c r="CA356" s="236">
        <v>-16519500.6909252</v>
      </c>
      <c r="CB356" s="236">
        <v>-1328188.14524633</v>
      </c>
      <c r="CC356" s="236">
        <v>-1275091.14524633</v>
      </c>
      <c r="CD356" s="236">
        <v>-1274501.14524633</v>
      </c>
      <c r="CE356" s="236">
        <v>-1230432.33980218</v>
      </c>
      <c r="CF356" s="236">
        <v>-1223213.33980218</v>
      </c>
      <c r="CG356" s="236">
        <v>-1203378.33980218</v>
      </c>
      <c r="CH356" s="236">
        <v>-1160414.3988234799</v>
      </c>
      <c r="CI356" s="236">
        <v>-1155809.3988234799</v>
      </c>
      <c r="CJ356" s="236">
        <v>-1127546.3988234799</v>
      </c>
      <c r="CK356" s="236">
        <v>-1167414.5597669301</v>
      </c>
      <c r="CL356" s="236">
        <v>-1148974.5597669301</v>
      </c>
      <c r="CM356" s="236">
        <v>-1130465.5597669301</v>
      </c>
      <c r="CN356" s="236">
        <v>-14425429.3309168</v>
      </c>
      <c r="CO356" s="236">
        <v>-1171273.37959135</v>
      </c>
      <c r="CP356" s="236">
        <v>-1137115.37959135</v>
      </c>
      <c r="CQ356" s="236">
        <v>-1134854.37959136</v>
      </c>
      <c r="CR356" s="236">
        <v>-1089639.47305188</v>
      </c>
      <c r="CS356" s="236">
        <v>-1085142.47305188</v>
      </c>
      <c r="CT356" s="236">
        <v>-1069978.47305189</v>
      </c>
      <c r="CU356" s="236">
        <v>-1030454.40401516</v>
      </c>
      <c r="CV356" s="236">
        <v>-1027996.40401516</v>
      </c>
      <c r="CW356" s="236">
        <v>-1005272.4040151699</v>
      </c>
      <c r="CX356" s="236">
        <v>-1044350.9992791601</v>
      </c>
      <c r="CY356" s="236">
        <v>-1029014.9992791601</v>
      </c>
      <c r="CZ356" s="236">
        <v>-1010852.9992791601</v>
      </c>
      <c r="DA356" s="236">
        <v>-12835945.767812699</v>
      </c>
    </row>
    <row r="357" spans="1:105">
      <c r="A357" s="242" t="s">
        <v>1742</v>
      </c>
      <c r="B357" s="236">
        <v>0</v>
      </c>
      <c r="C357" s="236">
        <v>0</v>
      </c>
      <c r="D357" s="236">
        <v>0</v>
      </c>
      <c r="E357" s="236">
        <v>0</v>
      </c>
      <c r="F357" s="236">
        <v>0</v>
      </c>
      <c r="G357" s="236">
        <v>0</v>
      </c>
      <c r="H357" s="236">
        <v>0</v>
      </c>
      <c r="I357" s="236">
        <v>0</v>
      </c>
      <c r="J357" s="236">
        <v>0</v>
      </c>
      <c r="K357" s="236">
        <v>0</v>
      </c>
      <c r="L357" s="236">
        <v>0</v>
      </c>
      <c r="M357" s="236">
        <v>0</v>
      </c>
      <c r="N357" s="236">
        <v>0</v>
      </c>
      <c r="O357" s="236">
        <v>0</v>
      </c>
      <c r="P357" s="236">
        <v>0</v>
      </c>
      <c r="Q357" s="236">
        <v>0</v>
      </c>
      <c r="R357" s="236">
        <v>0</v>
      </c>
      <c r="S357" s="236">
        <v>0</v>
      </c>
      <c r="T357" s="236">
        <v>0</v>
      </c>
      <c r="U357" s="236">
        <v>0</v>
      </c>
      <c r="V357" s="236">
        <v>0</v>
      </c>
      <c r="W357" s="236">
        <v>0</v>
      </c>
      <c r="X357" s="236">
        <v>0</v>
      </c>
      <c r="Y357" s="236">
        <v>0</v>
      </c>
      <c r="Z357" s="236">
        <v>0</v>
      </c>
      <c r="AA357" s="236">
        <v>0</v>
      </c>
      <c r="AB357" s="236">
        <v>0</v>
      </c>
      <c r="AC357" s="236">
        <v>0</v>
      </c>
      <c r="AD357" s="236">
        <v>0</v>
      </c>
      <c r="AE357" s="236">
        <v>0</v>
      </c>
      <c r="AF357" s="236">
        <v>0</v>
      </c>
      <c r="AG357" s="236">
        <v>0</v>
      </c>
      <c r="AH357" s="236">
        <v>0</v>
      </c>
      <c r="AI357" s="236">
        <v>0</v>
      </c>
      <c r="AJ357" s="236">
        <v>0</v>
      </c>
      <c r="AK357" s="236">
        <v>0</v>
      </c>
      <c r="AL357" s="236">
        <v>0</v>
      </c>
      <c r="AM357" s="236">
        <v>0</v>
      </c>
      <c r="AN357" s="236">
        <v>0</v>
      </c>
      <c r="AO357" s="236">
        <v>-2986906.50854924</v>
      </c>
      <c r="AP357" s="236">
        <v>-2783056.50854924</v>
      </c>
      <c r="AQ357" s="236">
        <v>-2668024.50854924</v>
      </c>
      <c r="AR357" s="236">
        <v>-2510709.9449330401</v>
      </c>
      <c r="AS357" s="236">
        <v>-2417255.9449330401</v>
      </c>
      <c r="AT357" s="236">
        <v>-2298128.9449330401</v>
      </c>
      <c r="AU357" s="236">
        <v>-2155190.36167023</v>
      </c>
      <c r="AV357" s="236">
        <v>-2093053.36167023</v>
      </c>
      <c r="AW357" s="236">
        <v>-1981217.36167023</v>
      </c>
      <c r="AX357" s="236">
        <v>-1992587.41909758</v>
      </c>
      <c r="AY357" s="236">
        <v>-1913140.41909758</v>
      </c>
      <c r="AZ357" s="236">
        <v>-1829437.41909758</v>
      </c>
      <c r="BA357" s="236">
        <v>-27628708.702750299</v>
      </c>
      <c r="BB357" s="236">
        <v>-1985832.6989174201</v>
      </c>
      <c r="BC357" s="236">
        <v>-1872241.6989174201</v>
      </c>
      <c r="BD357" s="236">
        <v>-1852774.6989174201</v>
      </c>
      <c r="BE357" s="236">
        <v>-1773188.3714004999</v>
      </c>
      <c r="BF357" s="236">
        <v>-1745006.3714004999</v>
      </c>
      <c r="BG357" s="236">
        <v>-1696677.3714004999</v>
      </c>
      <c r="BH357" s="236">
        <v>-1617601.1678325899</v>
      </c>
      <c r="BI357" s="236">
        <v>-1597040.1678325899</v>
      </c>
      <c r="BJ357" s="236">
        <v>-1540033.1678325899</v>
      </c>
      <c r="BK357" s="236">
        <v>-1576559.5423381799</v>
      </c>
      <c r="BL357" s="236">
        <v>-1536076.5423381799</v>
      </c>
      <c r="BM357" s="236">
        <v>-1490714.5423381799</v>
      </c>
      <c r="BN357" s="236">
        <v>-20283746.341466099</v>
      </c>
      <c r="BO357" s="236">
        <v>-1555156.7112620899</v>
      </c>
      <c r="BP357" s="236">
        <v>-1483486.7112620899</v>
      </c>
      <c r="BQ357" s="236">
        <v>-1478369.7112620899</v>
      </c>
      <c r="BR357" s="236">
        <v>-1422506.39907256</v>
      </c>
      <c r="BS357" s="236">
        <v>-1409539.39907256</v>
      </c>
      <c r="BT357" s="236">
        <v>-1381064.39907256</v>
      </c>
      <c r="BU357" s="236">
        <v>-1325332.09917315</v>
      </c>
      <c r="BV357" s="236">
        <v>-1316215.09917315</v>
      </c>
      <c r="BW357" s="236">
        <v>-1278504.09917315</v>
      </c>
      <c r="BX357" s="236">
        <v>-1317399.02080059</v>
      </c>
      <c r="BY357" s="236">
        <v>-1291136.02080059</v>
      </c>
      <c r="BZ357" s="236">
        <v>-1260791.02080059</v>
      </c>
      <c r="CA357" s="236">
        <v>-16519500.6909252</v>
      </c>
      <c r="CB357" s="236">
        <v>-1328188.14524633</v>
      </c>
      <c r="CC357" s="236">
        <v>-1275091.14524633</v>
      </c>
      <c r="CD357" s="236">
        <v>-1274501.14524633</v>
      </c>
      <c r="CE357" s="236">
        <v>-1230432.33980218</v>
      </c>
      <c r="CF357" s="236">
        <v>-1223213.33980218</v>
      </c>
      <c r="CG357" s="236">
        <v>-1203378.33980218</v>
      </c>
      <c r="CH357" s="236">
        <v>-1160414.3988234799</v>
      </c>
      <c r="CI357" s="236">
        <v>-1155809.3988234799</v>
      </c>
      <c r="CJ357" s="236">
        <v>-1127546.3988234799</v>
      </c>
      <c r="CK357" s="236">
        <v>-1167414.5597669301</v>
      </c>
      <c r="CL357" s="236">
        <v>-1148974.5597669301</v>
      </c>
      <c r="CM357" s="236">
        <v>-1130465.5597669301</v>
      </c>
      <c r="CN357" s="236">
        <v>-14425429.3309168</v>
      </c>
      <c r="CO357" s="236">
        <v>-1171273.37959135</v>
      </c>
      <c r="CP357" s="236">
        <v>-1137115.37959135</v>
      </c>
      <c r="CQ357" s="236">
        <v>-1134854.37959136</v>
      </c>
      <c r="CR357" s="236">
        <v>-1089639.47305188</v>
      </c>
      <c r="CS357" s="236">
        <v>-1085142.47305188</v>
      </c>
      <c r="CT357" s="236">
        <v>-1069978.47305189</v>
      </c>
      <c r="CU357" s="236">
        <v>-1030454.40401516</v>
      </c>
      <c r="CV357" s="236">
        <v>-1027996.40401516</v>
      </c>
      <c r="CW357" s="236">
        <v>-1005272.4040151699</v>
      </c>
      <c r="CX357" s="236">
        <v>-1044350.9992791601</v>
      </c>
      <c r="CY357" s="236">
        <v>-1029014.9992791601</v>
      </c>
      <c r="CZ357" s="236">
        <v>-1010852.9992791601</v>
      </c>
      <c r="DA357" s="236">
        <v>-12835945.767812699</v>
      </c>
    </row>
    <row r="358" spans="1:105">
      <c r="A358" s="242" t="s">
        <v>1743</v>
      </c>
      <c r="B358" s="236">
        <v>0</v>
      </c>
      <c r="C358" s="236">
        <v>0</v>
      </c>
      <c r="D358" s="236">
        <v>0</v>
      </c>
      <c r="E358" s="236">
        <v>0</v>
      </c>
      <c r="F358" s="236">
        <v>0</v>
      </c>
      <c r="G358" s="236">
        <v>0</v>
      </c>
      <c r="H358" s="236">
        <v>0</v>
      </c>
      <c r="I358" s="236">
        <v>0</v>
      </c>
      <c r="J358" s="236">
        <v>0</v>
      </c>
      <c r="K358" s="236">
        <v>0</v>
      </c>
      <c r="L358" s="236">
        <v>0</v>
      </c>
      <c r="M358" s="236">
        <v>0</v>
      </c>
      <c r="N358" s="236">
        <v>0</v>
      </c>
      <c r="O358" s="236">
        <v>0</v>
      </c>
      <c r="P358" s="236">
        <v>0</v>
      </c>
      <c r="Q358" s="236">
        <v>0</v>
      </c>
      <c r="R358" s="236">
        <v>0</v>
      </c>
      <c r="S358" s="236">
        <v>0</v>
      </c>
      <c r="T358" s="236">
        <v>0</v>
      </c>
      <c r="U358" s="236">
        <v>0</v>
      </c>
      <c r="V358" s="236">
        <v>0</v>
      </c>
      <c r="W358" s="236">
        <v>0</v>
      </c>
      <c r="X358" s="236">
        <v>0</v>
      </c>
      <c r="Y358" s="236">
        <v>0</v>
      </c>
      <c r="Z358" s="236">
        <v>0</v>
      </c>
      <c r="AA358" s="236">
        <v>0</v>
      </c>
      <c r="AB358" s="236">
        <v>0</v>
      </c>
      <c r="AC358" s="236">
        <v>0</v>
      </c>
      <c r="AD358" s="236">
        <v>8872733</v>
      </c>
      <c r="AE358" s="236">
        <v>16886162</v>
      </c>
      <c r="AF358" s="236">
        <v>30583203</v>
      </c>
      <c r="AG358" s="236">
        <v>36612534.479999997</v>
      </c>
      <c r="AH358" s="236">
        <v>55916088.479999997</v>
      </c>
      <c r="AI358" s="236">
        <v>73971485.480000004</v>
      </c>
      <c r="AJ358" s="236">
        <v>82568775.480000004</v>
      </c>
      <c r="AK358" s="236">
        <v>93337605.992506802</v>
      </c>
      <c r="AL358" s="236">
        <v>107568752.074339</v>
      </c>
      <c r="AM358" s="236">
        <v>112412508.15617099</v>
      </c>
      <c r="AN358" s="236">
        <v>112412508.15617099</v>
      </c>
      <c r="AO358" s="236">
        <v>109425601.647622</v>
      </c>
      <c r="AP358" s="236">
        <v>106642545.139072</v>
      </c>
      <c r="AQ358" s="236">
        <v>103974520.630523</v>
      </c>
      <c r="AR358" s="236">
        <v>101463810.68559</v>
      </c>
      <c r="AS358" s="236">
        <v>99046554.740657493</v>
      </c>
      <c r="AT358" s="236">
        <v>96748425.795724407</v>
      </c>
      <c r="AU358" s="236">
        <v>94593235.434054196</v>
      </c>
      <c r="AV358" s="236">
        <v>92500182.072383896</v>
      </c>
      <c r="AW358" s="236">
        <v>90518964.710713699</v>
      </c>
      <c r="AX358" s="236">
        <v>88526377.291616097</v>
      </c>
      <c r="AY358" s="236">
        <v>86613236.872518495</v>
      </c>
      <c r="AZ358" s="236">
        <v>84783799.453420907</v>
      </c>
      <c r="BA358" s="236">
        <v>84783799.453420907</v>
      </c>
      <c r="BB358" s="236">
        <v>82797966.754503503</v>
      </c>
      <c r="BC358" s="236">
        <v>80925725.0555861</v>
      </c>
      <c r="BD358" s="236">
        <v>79072950.356668696</v>
      </c>
      <c r="BE358" s="236">
        <v>77299761.985268205</v>
      </c>
      <c r="BF358" s="236">
        <v>75554755.6138677</v>
      </c>
      <c r="BG358" s="236">
        <v>73858078.242467195</v>
      </c>
      <c r="BH358" s="236">
        <v>72240477.074634597</v>
      </c>
      <c r="BI358" s="236">
        <v>70643436.906801999</v>
      </c>
      <c r="BJ358" s="236">
        <v>69103403.738969401</v>
      </c>
      <c r="BK358" s="236">
        <v>67526844.196631193</v>
      </c>
      <c r="BL358" s="236">
        <v>65990767.654293001</v>
      </c>
      <c r="BM358" s="236">
        <v>64500053.111954801</v>
      </c>
      <c r="BN358" s="236">
        <v>64500053.111954801</v>
      </c>
      <c r="BO358" s="236">
        <v>62944896.400692701</v>
      </c>
      <c r="BP358" s="236">
        <v>61461409.689430602</v>
      </c>
      <c r="BQ358" s="236">
        <v>59983039.978168502</v>
      </c>
      <c r="BR358" s="236">
        <v>58560533.579095997</v>
      </c>
      <c r="BS358" s="236">
        <v>57150994.180023402</v>
      </c>
      <c r="BT358" s="236">
        <v>55769929.7809508</v>
      </c>
      <c r="BU358" s="236">
        <v>54444597.681777701</v>
      </c>
      <c r="BV358" s="236">
        <v>53128382.582604498</v>
      </c>
      <c r="BW358" s="236">
        <v>51849878.483431399</v>
      </c>
      <c r="BX358" s="236">
        <v>50532479.462630801</v>
      </c>
      <c r="BY358" s="236">
        <v>49241343.441830203</v>
      </c>
      <c r="BZ358" s="236">
        <v>47980552.421029598</v>
      </c>
      <c r="CA358" s="236">
        <v>47980552.421029598</v>
      </c>
      <c r="CB358" s="236">
        <v>46652364.2757833</v>
      </c>
      <c r="CC358" s="236">
        <v>45377273.130536899</v>
      </c>
      <c r="CD358" s="236">
        <v>44102771.985290602</v>
      </c>
      <c r="CE358" s="236">
        <v>42872339.645488396</v>
      </c>
      <c r="CF358" s="236">
        <v>41649126.305686198</v>
      </c>
      <c r="CG358" s="236">
        <v>40445747.965884097</v>
      </c>
      <c r="CH358" s="236">
        <v>39285333.567060597</v>
      </c>
      <c r="CI358" s="236">
        <v>38129524.168237098</v>
      </c>
      <c r="CJ358" s="236">
        <v>37001977.769413598</v>
      </c>
      <c r="CK358" s="236">
        <v>35834563.209646702</v>
      </c>
      <c r="CL358" s="236">
        <v>34685588.649879701</v>
      </c>
      <c r="CM358" s="236">
        <v>33555123.090112798</v>
      </c>
      <c r="CN358" s="236">
        <v>33555123.090112798</v>
      </c>
      <c r="CO358" s="236">
        <v>32383849.7105214</v>
      </c>
      <c r="CP358" s="236">
        <v>31246734.330930099</v>
      </c>
      <c r="CQ358" s="236">
        <v>30111879.951338701</v>
      </c>
      <c r="CR358" s="236">
        <v>29022240.478286799</v>
      </c>
      <c r="CS358" s="236">
        <v>27937098.005234901</v>
      </c>
      <c r="CT358" s="236">
        <v>26867119.532182999</v>
      </c>
      <c r="CU358" s="236">
        <v>25836665.128167901</v>
      </c>
      <c r="CV358" s="236">
        <v>24808668.724152699</v>
      </c>
      <c r="CW358" s="236">
        <v>23803396.320137501</v>
      </c>
      <c r="CX358" s="236">
        <v>22759045.3208584</v>
      </c>
      <c r="CY358" s="236">
        <v>21730030.321579199</v>
      </c>
      <c r="CZ358" s="236">
        <v>20719177.322299998</v>
      </c>
      <c r="DA358" s="236">
        <v>20719177.322299998</v>
      </c>
    </row>
    <row r="360" spans="1:105">
      <c r="A360" s="242" t="s">
        <v>1744</v>
      </c>
      <c r="B360" s="236">
        <v>0</v>
      </c>
      <c r="C360" s="236">
        <v>0</v>
      </c>
      <c r="D360" s="236">
        <v>0</v>
      </c>
      <c r="E360" s="236">
        <v>0</v>
      </c>
      <c r="F360" s="236">
        <v>0</v>
      </c>
      <c r="G360" s="236">
        <v>0</v>
      </c>
      <c r="H360" s="236">
        <v>0</v>
      </c>
      <c r="I360" s="236">
        <v>0</v>
      </c>
      <c r="J360" s="236">
        <v>0</v>
      </c>
      <c r="K360" s="236">
        <v>0</v>
      </c>
      <c r="L360" s="236">
        <v>0</v>
      </c>
      <c r="M360" s="236">
        <v>0</v>
      </c>
      <c r="N360" s="236">
        <v>0</v>
      </c>
      <c r="O360" s="236">
        <v>0</v>
      </c>
      <c r="P360" s="236">
        <v>0</v>
      </c>
      <c r="Q360" s="236">
        <v>0</v>
      </c>
      <c r="R360" s="236">
        <v>0</v>
      </c>
      <c r="S360" s="236">
        <v>0</v>
      </c>
      <c r="T360" s="236">
        <v>0</v>
      </c>
      <c r="U360" s="236">
        <v>0</v>
      </c>
      <c r="V360" s="236">
        <v>0</v>
      </c>
      <c r="W360" s="236">
        <v>0</v>
      </c>
      <c r="X360" s="236">
        <v>0</v>
      </c>
      <c r="Y360" s="236">
        <v>0</v>
      </c>
      <c r="Z360" s="236">
        <v>0</v>
      </c>
      <c r="AA360" s="236">
        <v>0</v>
      </c>
      <c r="AB360" s="236">
        <v>0</v>
      </c>
      <c r="AC360" s="236">
        <v>0</v>
      </c>
      <c r="AD360" s="236">
        <v>0</v>
      </c>
      <c r="AE360" s="236">
        <v>0</v>
      </c>
      <c r="AF360" s="236">
        <v>0</v>
      </c>
      <c r="AG360" s="236">
        <v>0</v>
      </c>
      <c r="AH360" s="236">
        <v>0</v>
      </c>
      <c r="AI360" s="236">
        <v>0</v>
      </c>
      <c r="AJ360" s="236">
        <v>0</v>
      </c>
      <c r="AK360" s="236">
        <v>0</v>
      </c>
      <c r="AL360" s="236">
        <v>0</v>
      </c>
      <c r="AM360" s="236">
        <v>0</v>
      </c>
      <c r="AN360" s="236">
        <v>0</v>
      </c>
      <c r="AO360" s="236">
        <v>0</v>
      </c>
      <c r="AP360" s="236">
        <v>0</v>
      </c>
      <c r="AQ360" s="236">
        <v>0</v>
      </c>
      <c r="AR360" s="236">
        <v>0</v>
      </c>
      <c r="AS360" s="236">
        <v>0</v>
      </c>
      <c r="AT360" s="236">
        <v>0</v>
      </c>
      <c r="AU360" s="236">
        <v>0</v>
      </c>
      <c r="AV360" s="236">
        <v>0</v>
      </c>
      <c r="AW360" s="236">
        <v>0</v>
      </c>
      <c r="AX360" s="236">
        <v>0</v>
      </c>
      <c r="AY360" s="236">
        <v>0</v>
      </c>
      <c r="AZ360" s="236">
        <v>0</v>
      </c>
      <c r="BA360" s="236">
        <v>0</v>
      </c>
      <c r="BB360" s="236">
        <v>0</v>
      </c>
      <c r="BC360" s="236">
        <v>0</v>
      </c>
      <c r="BD360" s="236">
        <v>0</v>
      </c>
      <c r="BE360" s="236">
        <v>0</v>
      </c>
      <c r="BF360" s="236">
        <v>0</v>
      </c>
      <c r="BG360" s="236">
        <v>0</v>
      </c>
      <c r="BH360" s="236">
        <v>0</v>
      </c>
      <c r="BI360" s="236">
        <v>0</v>
      </c>
      <c r="BJ360" s="236">
        <v>0</v>
      </c>
      <c r="BK360" s="236">
        <v>0</v>
      </c>
      <c r="BL360" s="236">
        <v>0</v>
      </c>
      <c r="BM360" s="236">
        <v>0</v>
      </c>
      <c r="BN360" s="236">
        <v>0</v>
      </c>
      <c r="BO360" s="236">
        <v>0</v>
      </c>
      <c r="BP360" s="236">
        <v>0</v>
      </c>
      <c r="BQ360" s="236">
        <v>0</v>
      </c>
      <c r="BR360" s="236">
        <v>0</v>
      </c>
      <c r="BS360" s="236">
        <v>0</v>
      </c>
      <c r="BT360" s="236">
        <v>0</v>
      </c>
      <c r="BU360" s="236">
        <v>0</v>
      </c>
      <c r="BV360" s="236">
        <v>0</v>
      </c>
      <c r="BW360" s="236">
        <v>0</v>
      </c>
      <c r="BX360" s="236">
        <v>0</v>
      </c>
      <c r="BY360" s="236">
        <v>0</v>
      </c>
      <c r="BZ360" s="236">
        <v>0</v>
      </c>
      <c r="CA360" s="236">
        <v>0</v>
      </c>
      <c r="CB360" s="236">
        <v>0</v>
      </c>
      <c r="CC360" s="236">
        <v>0</v>
      </c>
      <c r="CD360" s="236">
        <v>0</v>
      </c>
      <c r="CE360" s="236">
        <v>0</v>
      </c>
      <c r="CF360" s="236">
        <v>0</v>
      </c>
      <c r="CG360" s="236">
        <v>0</v>
      </c>
      <c r="CH360" s="236">
        <v>0</v>
      </c>
      <c r="CI360" s="236">
        <v>0</v>
      </c>
      <c r="CJ360" s="236">
        <v>0</v>
      </c>
      <c r="CK360" s="236">
        <v>0</v>
      </c>
      <c r="CL360" s="236">
        <v>0</v>
      </c>
      <c r="CM360" s="236">
        <v>0</v>
      </c>
      <c r="CN360" s="236">
        <v>0</v>
      </c>
      <c r="CO360" s="236">
        <v>0</v>
      </c>
      <c r="CP360" s="236">
        <v>0</v>
      </c>
      <c r="CQ360" s="236">
        <v>0</v>
      </c>
      <c r="CR360" s="236">
        <v>0</v>
      </c>
      <c r="CS360" s="236">
        <v>0</v>
      </c>
      <c r="CT360" s="236">
        <v>0</v>
      </c>
      <c r="CU360" s="236">
        <v>0</v>
      </c>
      <c r="CV360" s="236">
        <v>0</v>
      </c>
      <c r="CW360" s="236">
        <v>0</v>
      </c>
      <c r="CX360" s="236">
        <v>0</v>
      </c>
      <c r="CY360" s="236">
        <v>0</v>
      </c>
      <c r="CZ360" s="236">
        <v>0</v>
      </c>
      <c r="DA360" s="236">
        <v>0</v>
      </c>
    </row>
    <row r="361" spans="1:105" s="250" customFormat="1">
      <c r="A361" s="249" t="s">
        <v>1553</v>
      </c>
      <c r="B361" s="250">
        <v>0</v>
      </c>
      <c r="C361" s="250">
        <v>0</v>
      </c>
      <c r="D361" s="250">
        <v>0</v>
      </c>
      <c r="E361" s="250">
        <v>0</v>
      </c>
      <c r="F361" s="250">
        <v>0</v>
      </c>
      <c r="G361" s="250">
        <v>0</v>
      </c>
      <c r="H361" s="250">
        <v>0</v>
      </c>
      <c r="I361" s="250">
        <v>0</v>
      </c>
      <c r="J361" s="250">
        <v>0</v>
      </c>
      <c r="K361" s="250">
        <v>0</v>
      </c>
      <c r="L361" s="250">
        <v>0</v>
      </c>
      <c r="M361" s="250">
        <v>0</v>
      </c>
      <c r="N361" s="250">
        <v>0</v>
      </c>
      <c r="O361" s="250">
        <v>0</v>
      </c>
      <c r="P361" s="250">
        <v>0</v>
      </c>
      <c r="Q361" s="250">
        <v>0</v>
      </c>
      <c r="R361" s="250">
        <v>0</v>
      </c>
      <c r="S361" s="250">
        <v>0</v>
      </c>
      <c r="T361" s="250">
        <v>0</v>
      </c>
      <c r="U361" s="250">
        <v>0</v>
      </c>
      <c r="V361" s="250">
        <v>0</v>
      </c>
      <c r="W361" s="250">
        <v>0</v>
      </c>
      <c r="X361" s="250">
        <v>0</v>
      </c>
      <c r="Y361" s="250">
        <v>0</v>
      </c>
      <c r="Z361" s="250">
        <v>0</v>
      </c>
      <c r="AA361" s="250">
        <v>0</v>
      </c>
      <c r="AB361" s="250">
        <v>0.06</v>
      </c>
      <c r="AC361" s="250">
        <v>0.06</v>
      </c>
      <c r="AD361" s="250">
        <v>0.06</v>
      </c>
      <c r="AE361" s="250">
        <v>0.06</v>
      </c>
      <c r="AF361" s="250">
        <v>0.06</v>
      </c>
      <c r="AG361" s="250">
        <v>0.06</v>
      </c>
      <c r="AH361" s="250">
        <v>0.06</v>
      </c>
      <c r="AI361" s="250">
        <v>0.06</v>
      </c>
      <c r="AJ361" s="250">
        <v>0.06</v>
      </c>
      <c r="AK361" s="250">
        <v>0.06</v>
      </c>
      <c r="AL361" s="250">
        <v>0.06</v>
      </c>
      <c r="AM361" s="250">
        <v>0.06</v>
      </c>
      <c r="AN361" s="250">
        <v>0.06</v>
      </c>
      <c r="AO361" s="250">
        <v>0.06</v>
      </c>
      <c r="AP361" s="250">
        <v>0.06</v>
      </c>
      <c r="AQ361" s="250">
        <v>0.06</v>
      </c>
      <c r="AR361" s="250">
        <v>0.06</v>
      </c>
      <c r="AS361" s="250">
        <v>0.06</v>
      </c>
      <c r="AT361" s="250">
        <v>0.06</v>
      </c>
      <c r="AU361" s="250">
        <v>0.06</v>
      </c>
      <c r="AV361" s="250">
        <v>0.06</v>
      </c>
      <c r="AW361" s="250">
        <v>0.06</v>
      </c>
      <c r="AX361" s="250">
        <v>0.06</v>
      </c>
      <c r="AY361" s="250">
        <v>0.06</v>
      </c>
      <c r="AZ361" s="250">
        <v>0.06</v>
      </c>
      <c r="BA361" s="250">
        <v>0.06</v>
      </c>
      <c r="BB361" s="250">
        <v>0.06</v>
      </c>
      <c r="BC361" s="250">
        <v>0.06</v>
      </c>
      <c r="BD361" s="250">
        <v>0.06</v>
      </c>
      <c r="BE361" s="250">
        <v>0.06</v>
      </c>
      <c r="BF361" s="250">
        <v>0.06</v>
      </c>
      <c r="BG361" s="250">
        <v>0.06</v>
      </c>
      <c r="BH361" s="250">
        <v>0.06</v>
      </c>
      <c r="BI361" s="250">
        <v>0.06</v>
      </c>
      <c r="BJ361" s="250">
        <v>0.06</v>
      </c>
      <c r="BK361" s="250">
        <v>0.06</v>
      </c>
      <c r="BL361" s="250">
        <v>0.06</v>
      </c>
      <c r="BM361" s="250">
        <v>0.06</v>
      </c>
      <c r="BN361" s="250">
        <v>0.06</v>
      </c>
      <c r="BO361" s="250">
        <v>0.06</v>
      </c>
      <c r="BP361" s="250">
        <v>0.06</v>
      </c>
      <c r="BQ361" s="250">
        <v>0.06</v>
      </c>
      <c r="BR361" s="250">
        <v>0.06</v>
      </c>
      <c r="BS361" s="250">
        <v>0.06</v>
      </c>
      <c r="BT361" s="250">
        <v>0.06</v>
      </c>
      <c r="BU361" s="250">
        <v>0.06</v>
      </c>
      <c r="BV361" s="250">
        <v>0.06</v>
      </c>
      <c r="BW361" s="250">
        <v>0.06</v>
      </c>
      <c r="BX361" s="250">
        <v>0.06</v>
      </c>
      <c r="BY361" s="250">
        <v>0.06</v>
      </c>
      <c r="BZ361" s="250">
        <v>0.06</v>
      </c>
      <c r="CA361" s="250">
        <v>0.06</v>
      </c>
      <c r="CB361" s="250">
        <v>0.06</v>
      </c>
      <c r="CC361" s="250">
        <v>0.06</v>
      </c>
      <c r="CD361" s="250">
        <v>0.06</v>
      </c>
      <c r="CE361" s="250">
        <v>0.06</v>
      </c>
      <c r="CF361" s="250">
        <v>0.06</v>
      </c>
      <c r="CG361" s="250">
        <v>0.06</v>
      </c>
      <c r="CH361" s="250">
        <v>0.06</v>
      </c>
      <c r="CI361" s="250">
        <v>0.06</v>
      </c>
      <c r="CJ361" s="250">
        <v>0.06</v>
      </c>
      <c r="CK361" s="250">
        <v>0.06</v>
      </c>
      <c r="CL361" s="250">
        <v>0.06</v>
      </c>
      <c r="CM361" s="250">
        <v>0.06</v>
      </c>
      <c r="CN361" s="250">
        <v>0.06</v>
      </c>
      <c r="CO361" s="250">
        <v>0.06</v>
      </c>
      <c r="CP361" s="250">
        <v>0.06</v>
      </c>
      <c r="CQ361" s="250">
        <v>0.06</v>
      </c>
      <c r="CR361" s="250">
        <v>0.06</v>
      </c>
      <c r="CS361" s="250">
        <v>0.06</v>
      </c>
      <c r="CT361" s="250">
        <v>0.06</v>
      </c>
      <c r="CU361" s="250">
        <v>0.06</v>
      </c>
      <c r="CV361" s="250">
        <v>0.06</v>
      </c>
      <c r="CW361" s="250">
        <v>0.06</v>
      </c>
      <c r="CX361" s="250">
        <v>0.06</v>
      </c>
      <c r="CY361" s="250">
        <v>0.06</v>
      </c>
      <c r="CZ361" s="250">
        <v>0.06</v>
      </c>
      <c r="DA361" s="250">
        <v>0.06</v>
      </c>
    </row>
    <row r="362" spans="1:105">
      <c r="A362" s="251" t="s">
        <v>1745</v>
      </c>
      <c r="B362" s="252">
        <v>0</v>
      </c>
      <c r="C362" s="252">
        <v>0</v>
      </c>
      <c r="D362" s="252">
        <v>0</v>
      </c>
      <c r="E362" s="252">
        <v>0</v>
      </c>
      <c r="F362" s="252">
        <v>0</v>
      </c>
      <c r="G362" s="252">
        <v>0</v>
      </c>
      <c r="H362" s="252">
        <v>0</v>
      </c>
      <c r="I362" s="252">
        <v>0</v>
      </c>
      <c r="J362" s="252">
        <v>0</v>
      </c>
      <c r="K362" s="252">
        <v>0</v>
      </c>
      <c r="L362" s="252">
        <v>0</v>
      </c>
      <c r="M362" s="252">
        <v>0</v>
      </c>
      <c r="N362" s="252">
        <v>0</v>
      </c>
      <c r="O362" s="252">
        <v>0</v>
      </c>
      <c r="P362" s="252">
        <v>0</v>
      </c>
      <c r="Q362" s="252">
        <v>0</v>
      </c>
      <c r="R362" s="252">
        <v>0</v>
      </c>
      <c r="S362" s="252">
        <v>0</v>
      </c>
      <c r="T362" s="252">
        <v>0</v>
      </c>
      <c r="U362" s="252">
        <v>0</v>
      </c>
      <c r="V362" s="252">
        <v>0</v>
      </c>
      <c r="W362" s="252">
        <v>0</v>
      </c>
      <c r="X362" s="252">
        <v>0</v>
      </c>
      <c r="Y362" s="252">
        <v>0</v>
      </c>
      <c r="Z362" s="252">
        <v>0</v>
      </c>
      <c r="AA362" s="252">
        <v>0</v>
      </c>
      <c r="AB362" s="252">
        <v>0</v>
      </c>
      <c r="AC362" s="252">
        <v>0</v>
      </c>
      <c r="AD362" s="252">
        <v>0</v>
      </c>
      <c r="AE362" s="252">
        <v>0</v>
      </c>
      <c r="AF362" s="252">
        <v>0</v>
      </c>
      <c r="AG362" s="252">
        <v>0</v>
      </c>
      <c r="AH362" s="252">
        <v>0</v>
      </c>
      <c r="AI362" s="252">
        <v>0</v>
      </c>
      <c r="AJ362" s="252">
        <v>0</v>
      </c>
      <c r="AK362" s="252">
        <v>0</v>
      </c>
      <c r="AL362" s="252">
        <v>0</v>
      </c>
      <c r="AM362" s="252">
        <v>0</v>
      </c>
      <c r="AN362" s="252">
        <v>0</v>
      </c>
      <c r="AO362" s="252">
        <v>0</v>
      </c>
      <c r="AP362" s="252">
        <v>0</v>
      </c>
      <c r="AQ362" s="252">
        <v>0</v>
      </c>
      <c r="AR362" s="252">
        <v>0</v>
      </c>
      <c r="AS362" s="252">
        <v>0</v>
      </c>
      <c r="AT362" s="252">
        <v>0</v>
      </c>
      <c r="AU362" s="252">
        <v>0</v>
      </c>
      <c r="AV362" s="252">
        <v>0</v>
      </c>
      <c r="AW362" s="252">
        <v>0</v>
      </c>
      <c r="AX362" s="252">
        <v>0</v>
      </c>
      <c r="AY362" s="252">
        <v>0</v>
      </c>
      <c r="AZ362" s="252">
        <v>0</v>
      </c>
      <c r="BA362" s="252">
        <v>0</v>
      </c>
      <c r="BB362" s="252">
        <v>0</v>
      </c>
      <c r="BC362" s="252">
        <v>0</v>
      </c>
      <c r="BD362" s="252">
        <v>0</v>
      </c>
      <c r="BE362" s="252">
        <v>0</v>
      </c>
      <c r="BF362" s="252">
        <v>0</v>
      </c>
      <c r="BG362" s="252">
        <v>0</v>
      </c>
      <c r="BH362" s="252">
        <v>0</v>
      </c>
      <c r="BI362" s="252">
        <v>0</v>
      </c>
      <c r="BJ362" s="252">
        <v>0</v>
      </c>
      <c r="BK362" s="252">
        <v>0</v>
      </c>
      <c r="BL362" s="252">
        <v>0</v>
      </c>
      <c r="BM362" s="252">
        <v>0</v>
      </c>
      <c r="BN362" s="252">
        <v>0</v>
      </c>
      <c r="BO362" s="252">
        <v>0</v>
      </c>
      <c r="BP362" s="252">
        <v>0</v>
      </c>
      <c r="BQ362" s="252">
        <v>0</v>
      </c>
      <c r="BR362" s="252">
        <v>0</v>
      </c>
      <c r="BS362" s="252">
        <v>0</v>
      </c>
      <c r="BT362" s="252">
        <v>0</v>
      </c>
      <c r="BU362" s="252">
        <v>0</v>
      </c>
      <c r="BV362" s="252">
        <v>0</v>
      </c>
      <c r="BW362" s="252">
        <v>0</v>
      </c>
      <c r="BX362" s="252">
        <v>0</v>
      </c>
      <c r="BY362" s="252">
        <v>0</v>
      </c>
      <c r="BZ362" s="252">
        <v>0</v>
      </c>
      <c r="CA362" s="252">
        <v>0</v>
      </c>
      <c r="CB362" s="252">
        <v>0</v>
      </c>
      <c r="CC362" s="252">
        <v>0</v>
      </c>
      <c r="CD362" s="252">
        <v>0</v>
      </c>
      <c r="CE362" s="252">
        <v>0</v>
      </c>
      <c r="CF362" s="252">
        <v>0</v>
      </c>
      <c r="CG362" s="252">
        <v>0</v>
      </c>
      <c r="CH362" s="252">
        <v>0</v>
      </c>
      <c r="CI362" s="252">
        <v>0</v>
      </c>
      <c r="CJ362" s="252">
        <v>0</v>
      </c>
      <c r="CK362" s="252">
        <v>0</v>
      </c>
      <c r="CL362" s="252">
        <v>0</v>
      </c>
      <c r="CM362" s="252">
        <v>0</v>
      </c>
      <c r="CN362" s="252">
        <v>0</v>
      </c>
      <c r="CO362" s="252">
        <v>0</v>
      </c>
      <c r="CP362" s="252">
        <v>0</v>
      </c>
      <c r="CQ362" s="252">
        <v>0</v>
      </c>
      <c r="CR362" s="252">
        <v>0</v>
      </c>
      <c r="CS362" s="252">
        <v>0</v>
      </c>
      <c r="CT362" s="252">
        <v>0</v>
      </c>
      <c r="CU362" s="252">
        <v>0</v>
      </c>
      <c r="CV362" s="252">
        <v>0</v>
      </c>
      <c r="CW362" s="252">
        <v>0</v>
      </c>
      <c r="CX362" s="252">
        <v>0</v>
      </c>
      <c r="CY362" s="252">
        <v>0</v>
      </c>
      <c r="CZ362" s="252">
        <v>0</v>
      </c>
      <c r="DA362" s="252">
        <v>0</v>
      </c>
    </row>
    <row r="364" spans="1:105">
      <c r="A364" s="245" t="s">
        <v>1746</v>
      </c>
    </row>
    <row r="365" spans="1:105">
      <c r="A365" s="242" t="s">
        <v>1747</v>
      </c>
      <c r="B365" s="236">
        <v>0</v>
      </c>
      <c r="C365" s="236">
        <v>0</v>
      </c>
      <c r="D365" s="236">
        <v>0</v>
      </c>
      <c r="E365" s="236">
        <v>0</v>
      </c>
      <c r="F365" s="236">
        <v>0</v>
      </c>
      <c r="G365" s="236">
        <v>0</v>
      </c>
      <c r="H365" s="236">
        <v>0</v>
      </c>
      <c r="I365" s="236">
        <v>0</v>
      </c>
      <c r="J365" s="236">
        <v>0</v>
      </c>
      <c r="K365" s="236">
        <v>0</v>
      </c>
      <c r="L365" s="236">
        <v>0</v>
      </c>
      <c r="M365" s="236">
        <v>0</v>
      </c>
      <c r="N365" s="236">
        <v>0</v>
      </c>
      <c r="O365" s="236">
        <v>0</v>
      </c>
      <c r="P365" s="236">
        <v>0</v>
      </c>
      <c r="Q365" s="236">
        <v>0</v>
      </c>
      <c r="R365" s="236">
        <v>0</v>
      </c>
      <c r="S365" s="236">
        <v>0</v>
      </c>
      <c r="T365" s="236">
        <v>0</v>
      </c>
      <c r="U365" s="236">
        <v>0</v>
      </c>
      <c r="V365" s="236">
        <v>0</v>
      </c>
      <c r="W365" s="236">
        <v>0</v>
      </c>
      <c r="X365" s="236">
        <v>0</v>
      </c>
      <c r="Y365" s="236">
        <v>0</v>
      </c>
      <c r="Z365" s="236">
        <v>0</v>
      </c>
      <c r="AA365" s="236">
        <v>0</v>
      </c>
      <c r="AB365" s="236">
        <v>0</v>
      </c>
      <c r="AC365" s="236">
        <v>0</v>
      </c>
      <c r="AD365" s="236">
        <v>20044.98</v>
      </c>
      <c r="AE365" s="236">
        <v>25294.86</v>
      </c>
      <c r="AF365" s="236">
        <v>7199.34</v>
      </c>
      <c r="AG365" s="236">
        <v>34323.119999999901</v>
      </c>
      <c r="AH365" s="236">
        <v>65294.34</v>
      </c>
      <c r="AI365" s="236">
        <v>36304.080000000002</v>
      </c>
      <c r="AJ365" s="236">
        <v>-17171.16</v>
      </c>
      <c r="AK365" s="236">
        <v>-57437.4676075924</v>
      </c>
      <c r="AL365" s="236">
        <v>8320.2487151821206</v>
      </c>
      <c r="AM365" s="236">
        <v>8320.2487151821206</v>
      </c>
      <c r="AN365" s="236">
        <v>130492.589822771</v>
      </c>
      <c r="AO365" s="236">
        <v>17793.585365093899</v>
      </c>
      <c r="AP365" s="236">
        <v>17793.585365093899</v>
      </c>
      <c r="AQ365" s="236">
        <v>17793.585365093899</v>
      </c>
      <c r="AR365" s="236">
        <v>17793.585365093899</v>
      </c>
      <c r="AS365" s="236">
        <v>17793.585365093899</v>
      </c>
      <c r="AT365" s="236">
        <v>17793.585365093899</v>
      </c>
      <c r="AU365" s="236">
        <v>17793.585365093899</v>
      </c>
      <c r="AV365" s="236">
        <v>17793.585365093899</v>
      </c>
      <c r="AW365" s="236">
        <v>17793.585365093899</v>
      </c>
      <c r="AX365" s="236">
        <v>17793.585365093899</v>
      </c>
      <c r="AY365" s="236">
        <v>17793.585365093899</v>
      </c>
      <c r="AZ365" s="236">
        <v>17793.585365093899</v>
      </c>
      <c r="BA365" s="236">
        <v>213523.024381127</v>
      </c>
      <c r="BB365" s="236">
        <v>11360.740181744901</v>
      </c>
      <c r="BC365" s="236">
        <v>11360.740181744901</v>
      </c>
      <c r="BD365" s="236">
        <v>11360.740181744901</v>
      </c>
      <c r="BE365" s="236">
        <v>11360.740181744901</v>
      </c>
      <c r="BF365" s="236">
        <v>11360.740181744901</v>
      </c>
      <c r="BG365" s="236">
        <v>11360.740181744901</v>
      </c>
      <c r="BH365" s="236">
        <v>11360.740181744901</v>
      </c>
      <c r="BI365" s="236">
        <v>11360.740181744901</v>
      </c>
      <c r="BJ365" s="236">
        <v>11360.740181744901</v>
      </c>
      <c r="BK365" s="236">
        <v>11360.740181744901</v>
      </c>
      <c r="BL365" s="236">
        <v>11360.740181744901</v>
      </c>
      <c r="BM365" s="236">
        <v>11360.740181744901</v>
      </c>
      <c r="BN365" s="236">
        <v>136328.88218093899</v>
      </c>
      <c r="BO365" s="236">
        <v>8416.3005747338393</v>
      </c>
      <c r="BP365" s="236">
        <v>8416.3005747338393</v>
      </c>
      <c r="BQ365" s="236">
        <v>8416.3005747338393</v>
      </c>
      <c r="BR365" s="236">
        <v>8416.3005747338393</v>
      </c>
      <c r="BS365" s="236">
        <v>8416.3005747338393</v>
      </c>
      <c r="BT365" s="236">
        <v>8416.3005747338393</v>
      </c>
      <c r="BU365" s="236">
        <v>8416.3005747338393</v>
      </c>
      <c r="BV365" s="236">
        <v>8416.3005747338393</v>
      </c>
      <c r="BW365" s="236">
        <v>8416.3005747338393</v>
      </c>
      <c r="BX365" s="236">
        <v>8416.3005747338393</v>
      </c>
      <c r="BY365" s="236">
        <v>8416.3005747338393</v>
      </c>
      <c r="BZ365" s="236">
        <v>8416.3005747338393</v>
      </c>
      <c r="CA365" s="236">
        <v>100995.606896806</v>
      </c>
      <c r="CB365" s="236">
        <v>6342.1674404689702</v>
      </c>
      <c r="CC365" s="236">
        <v>6342.1674404689702</v>
      </c>
      <c r="CD365" s="236">
        <v>6342.1674404689702</v>
      </c>
      <c r="CE365" s="236">
        <v>6342.1674404689702</v>
      </c>
      <c r="CF365" s="236">
        <v>6342.1674404689702</v>
      </c>
      <c r="CG365" s="236">
        <v>6342.1674404689702</v>
      </c>
      <c r="CH365" s="236">
        <v>6342.1674404689702</v>
      </c>
      <c r="CI365" s="236">
        <v>6342.1674404689702</v>
      </c>
      <c r="CJ365" s="236">
        <v>6342.1674404689702</v>
      </c>
      <c r="CK365" s="236">
        <v>6342.1674404689702</v>
      </c>
      <c r="CL365" s="236">
        <v>6342.1674404689702</v>
      </c>
      <c r="CM365" s="236">
        <v>6342.1674404689702</v>
      </c>
      <c r="CN365" s="236">
        <v>76106.009285627704</v>
      </c>
      <c r="CO365" s="236">
        <v>6092.5445192999396</v>
      </c>
      <c r="CP365" s="236">
        <v>6092.5445192999396</v>
      </c>
      <c r="CQ365" s="236">
        <v>6092.5445192999396</v>
      </c>
      <c r="CR365" s="236">
        <v>6092.5445192999396</v>
      </c>
      <c r="CS365" s="236">
        <v>6092.5445192999396</v>
      </c>
      <c r="CT365" s="236">
        <v>6092.5445192999396</v>
      </c>
      <c r="CU365" s="236">
        <v>6092.5445192999396</v>
      </c>
      <c r="CV365" s="236">
        <v>6092.5445192999396</v>
      </c>
      <c r="CW365" s="236">
        <v>6092.5445192999396</v>
      </c>
      <c r="CX365" s="236">
        <v>6092.5445192999396</v>
      </c>
      <c r="CY365" s="236">
        <v>6092.5445192999396</v>
      </c>
      <c r="CZ365" s="236">
        <v>6092.5445192999396</v>
      </c>
      <c r="DA365" s="236">
        <v>73110.534231599202</v>
      </c>
    </row>
    <row r="366" spans="1:105">
      <c r="A366" s="242" t="s">
        <v>1748</v>
      </c>
      <c r="B366" s="236">
        <v>0</v>
      </c>
      <c r="C366" s="236">
        <v>0</v>
      </c>
      <c r="D366" s="236">
        <v>0</v>
      </c>
      <c r="E366" s="236">
        <v>0</v>
      </c>
      <c r="F366" s="236">
        <v>0</v>
      </c>
      <c r="G366" s="236">
        <v>0</v>
      </c>
      <c r="H366" s="236">
        <v>0</v>
      </c>
      <c r="I366" s="236">
        <v>0</v>
      </c>
      <c r="J366" s="236">
        <v>0</v>
      </c>
      <c r="K366" s="236">
        <v>0</v>
      </c>
      <c r="L366" s="236">
        <v>0</v>
      </c>
      <c r="M366" s="236">
        <v>0</v>
      </c>
      <c r="N366" s="236">
        <v>0</v>
      </c>
      <c r="O366" s="236">
        <v>0</v>
      </c>
      <c r="P366" s="236">
        <v>0</v>
      </c>
      <c r="Q366" s="236">
        <v>0</v>
      </c>
      <c r="R366" s="236">
        <v>0</v>
      </c>
      <c r="S366" s="236">
        <v>0</v>
      </c>
      <c r="T366" s="236">
        <v>0</v>
      </c>
      <c r="U366" s="236">
        <v>0</v>
      </c>
      <c r="V366" s="236">
        <v>0</v>
      </c>
      <c r="W366" s="236">
        <v>0</v>
      </c>
      <c r="X366" s="236">
        <v>0</v>
      </c>
      <c r="Y366" s="236">
        <v>0</v>
      </c>
      <c r="Z366" s="236">
        <v>0</v>
      </c>
      <c r="AA366" s="236">
        <v>0</v>
      </c>
      <c r="AB366" s="236">
        <v>0</v>
      </c>
      <c r="AC366" s="236">
        <v>0</v>
      </c>
      <c r="AD366" s="236">
        <v>0</v>
      </c>
      <c r="AE366" s="236">
        <v>0</v>
      </c>
      <c r="AF366" s="236">
        <v>0</v>
      </c>
      <c r="AG366" s="236">
        <v>0</v>
      </c>
      <c r="AH366" s="236">
        <v>0</v>
      </c>
      <c r="AI366" s="236">
        <v>0</v>
      </c>
      <c r="AJ366" s="236">
        <v>0</v>
      </c>
      <c r="AK366" s="236">
        <v>0</v>
      </c>
      <c r="AL366" s="236">
        <v>0</v>
      </c>
      <c r="AM366" s="236">
        <v>0</v>
      </c>
      <c r="AN366" s="236">
        <v>0</v>
      </c>
      <c r="AO366" s="236">
        <v>0</v>
      </c>
      <c r="AP366" s="236">
        <v>0</v>
      </c>
      <c r="AQ366" s="236">
        <v>0</v>
      </c>
      <c r="AR366" s="236">
        <v>0</v>
      </c>
      <c r="AS366" s="236">
        <v>0</v>
      </c>
      <c r="AT366" s="236">
        <v>0</v>
      </c>
      <c r="AU366" s="236">
        <v>0</v>
      </c>
      <c r="AV366" s="236">
        <v>0</v>
      </c>
      <c r="AW366" s="236">
        <v>0</v>
      </c>
      <c r="AX366" s="236">
        <v>0</v>
      </c>
      <c r="AY366" s="236">
        <v>0</v>
      </c>
      <c r="AZ366" s="236">
        <v>0</v>
      </c>
      <c r="BA366" s="236">
        <v>0</v>
      </c>
      <c r="BB366" s="236">
        <v>0</v>
      </c>
      <c r="BC366" s="236">
        <v>0</v>
      </c>
      <c r="BD366" s="236">
        <v>0</v>
      </c>
      <c r="BE366" s="236">
        <v>0</v>
      </c>
      <c r="BF366" s="236">
        <v>0</v>
      </c>
      <c r="BG366" s="236">
        <v>0</v>
      </c>
      <c r="BH366" s="236">
        <v>0</v>
      </c>
      <c r="BI366" s="236">
        <v>0</v>
      </c>
      <c r="BJ366" s="236">
        <v>0</v>
      </c>
      <c r="BK366" s="236">
        <v>0</v>
      </c>
      <c r="BL366" s="236">
        <v>0</v>
      </c>
      <c r="BM366" s="236">
        <v>0</v>
      </c>
      <c r="BN366" s="236">
        <v>0</v>
      </c>
      <c r="BO366" s="236">
        <v>0</v>
      </c>
      <c r="BP366" s="236">
        <v>0</v>
      </c>
      <c r="BQ366" s="236">
        <v>0</v>
      </c>
      <c r="BR366" s="236">
        <v>0</v>
      </c>
      <c r="BS366" s="236">
        <v>0</v>
      </c>
      <c r="BT366" s="236">
        <v>0</v>
      </c>
      <c r="BU366" s="236">
        <v>0</v>
      </c>
      <c r="BV366" s="236">
        <v>0</v>
      </c>
      <c r="BW366" s="236">
        <v>0</v>
      </c>
      <c r="BX366" s="236">
        <v>0</v>
      </c>
      <c r="BY366" s="236">
        <v>0</v>
      </c>
      <c r="BZ366" s="236">
        <v>0</v>
      </c>
      <c r="CA366" s="236">
        <v>0</v>
      </c>
      <c r="CB366" s="236">
        <v>0</v>
      </c>
      <c r="CC366" s="236">
        <v>0</v>
      </c>
      <c r="CD366" s="236">
        <v>0</v>
      </c>
      <c r="CE366" s="236">
        <v>0</v>
      </c>
      <c r="CF366" s="236">
        <v>0</v>
      </c>
      <c r="CG366" s="236">
        <v>0</v>
      </c>
      <c r="CH366" s="236">
        <v>0</v>
      </c>
      <c r="CI366" s="236">
        <v>0</v>
      </c>
      <c r="CJ366" s="236">
        <v>0</v>
      </c>
      <c r="CK366" s="236">
        <v>0</v>
      </c>
      <c r="CL366" s="236">
        <v>0</v>
      </c>
      <c r="CM366" s="236">
        <v>0</v>
      </c>
      <c r="CN366" s="236">
        <v>0</v>
      </c>
      <c r="CO366" s="236">
        <v>0</v>
      </c>
      <c r="CP366" s="236">
        <v>0</v>
      </c>
      <c r="CQ366" s="236">
        <v>0</v>
      </c>
      <c r="CR366" s="236">
        <v>0</v>
      </c>
      <c r="CS366" s="236">
        <v>0</v>
      </c>
      <c r="CT366" s="236">
        <v>0</v>
      </c>
      <c r="CU366" s="236">
        <v>0</v>
      </c>
      <c r="CV366" s="236">
        <v>0</v>
      </c>
      <c r="CW366" s="236">
        <v>0</v>
      </c>
      <c r="CX366" s="236">
        <v>0</v>
      </c>
      <c r="CY366" s="236">
        <v>0</v>
      </c>
      <c r="CZ366" s="236">
        <v>0</v>
      </c>
      <c r="DA366" s="236">
        <v>0</v>
      </c>
    </row>
    <row r="367" spans="1:105">
      <c r="A367" s="242" t="s">
        <v>1749</v>
      </c>
      <c r="B367" s="236">
        <v>0</v>
      </c>
      <c r="C367" s="236">
        <v>0</v>
      </c>
      <c r="D367" s="236">
        <v>0</v>
      </c>
      <c r="E367" s="236">
        <v>0</v>
      </c>
      <c r="F367" s="236">
        <v>0</v>
      </c>
      <c r="G367" s="236">
        <v>0</v>
      </c>
      <c r="H367" s="236">
        <v>0</v>
      </c>
      <c r="I367" s="236">
        <v>0</v>
      </c>
      <c r="J367" s="236">
        <v>0</v>
      </c>
      <c r="K367" s="236">
        <v>0</v>
      </c>
      <c r="L367" s="236">
        <v>0</v>
      </c>
      <c r="M367" s="236">
        <v>0</v>
      </c>
      <c r="N367" s="236">
        <v>0</v>
      </c>
      <c r="O367" s="236">
        <v>0</v>
      </c>
      <c r="P367" s="236">
        <v>0</v>
      </c>
      <c r="Q367" s="236">
        <v>0</v>
      </c>
      <c r="R367" s="236">
        <v>0</v>
      </c>
      <c r="S367" s="236">
        <v>0</v>
      </c>
      <c r="T367" s="236">
        <v>0</v>
      </c>
      <c r="U367" s="236">
        <v>0</v>
      </c>
      <c r="V367" s="236">
        <v>0</v>
      </c>
      <c r="W367" s="236">
        <v>0</v>
      </c>
      <c r="X367" s="236">
        <v>0</v>
      </c>
      <c r="Y367" s="236">
        <v>0</v>
      </c>
      <c r="Z367" s="236">
        <v>0</v>
      </c>
      <c r="AA367" s="236">
        <v>0</v>
      </c>
      <c r="AB367" s="236">
        <v>0</v>
      </c>
      <c r="AC367" s="236">
        <v>0</v>
      </c>
      <c r="AD367" s="236">
        <v>0</v>
      </c>
      <c r="AE367" s="236">
        <v>0</v>
      </c>
      <c r="AF367" s="236">
        <v>0</v>
      </c>
      <c r="AG367" s="236">
        <v>0</v>
      </c>
      <c r="AH367" s="236">
        <v>0</v>
      </c>
      <c r="AI367" s="236">
        <v>0</v>
      </c>
      <c r="AJ367" s="236">
        <v>0</v>
      </c>
      <c r="AK367" s="236">
        <v>465924.60955800599</v>
      </c>
      <c r="AL367" s="236">
        <v>58240.576194750698</v>
      </c>
      <c r="AM367" s="236">
        <v>58240.576194750698</v>
      </c>
      <c r="AN367" s="236">
        <v>582405.76194750704</v>
      </c>
      <c r="AO367" s="236">
        <v>0</v>
      </c>
      <c r="AP367" s="236">
        <v>0</v>
      </c>
      <c r="AQ367" s="236">
        <v>0</v>
      </c>
      <c r="AR367" s="236">
        <v>0</v>
      </c>
      <c r="AS367" s="236">
        <v>0</v>
      </c>
      <c r="AT367" s="236">
        <v>0</v>
      </c>
      <c r="AU367" s="236">
        <v>0</v>
      </c>
      <c r="AV367" s="236">
        <v>0</v>
      </c>
      <c r="AW367" s="236">
        <v>0</v>
      </c>
      <c r="AX367" s="236">
        <v>0</v>
      </c>
      <c r="AY367" s="236">
        <v>0</v>
      </c>
      <c r="AZ367" s="236">
        <v>0</v>
      </c>
      <c r="BA367" s="236">
        <v>0</v>
      </c>
      <c r="BB367" s="236">
        <v>0</v>
      </c>
      <c r="BC367" s="236">
        <v>0</v>
      </c>
      <c r="BD367" s="236">
        <v>0</v>
      </c>
      <c r="BE367" s="236">
        <v>0</v>
      </c>
      <c r="BF367" s="236">
        <v>0</v>
      </c>
      <c r="BG367" s="236">
        <v>0</v>
      </c>
      <c r="BH367" s="236">
        <v>0</v>
      </c>
      <c r="BI367" s="236">
        <v>0</v>
      </c>
      <c r="BJ367" s="236">
        <v>0</v>
      </c>
      <c r="BK367" s="236">
        <v>0</v>
      </c>
      <c r="BL367" s="236">
        <v>0</v>
      </c>
      <c r="BM367" s="236">
        <v>0</v>
      </c>
      <c r="BN367" s="236">
        <v>0</v>
      </c>
      <c r="BO367" s="236">
        <v>0</v>
      </c>
      <c r="BP367" s="236">
        <v>0</v>
      </c>
      <c r="BQ367" s="236">
        <v>0</v>
      </c>
      <c r="BR367" s="236">
        <v>0</v>
      </c>
      <c r="BS367" s="236">
        <v>0</v>
      </c>
      <c r="BT367" s="236">
        <v>0</v>
      </c>
      <c r="BU367" s="236">
        <v>0</v>
      </c>
      <c r="BV367" s="236">
        <v>0</v>
      </c>
      <c r="BW367" s="236">
        <v>0</v>
      </c>
      <c r="BX367" s="236">
        <v>0</v>
      </c>
      <c r="BY367" s="236">
        <v>0</v>
      </c>
      <c r="BZ367" s="236">
        <v>0</v>
      </c>
      <c r="CA367" s="236">
        <v>0</v>
      </c>
      <c r="CB367" s="236">
        <v>0</v>
      </c>
      <c r="CC367" s="236">
        <v>0</v>
      </c>
      <c r="CD367" s="236">
        <v>0</v>
      </c>
      <c r="CE367" s="236">
        <v>0</v>
      </c>
      <c r="CF367" s="236">
        <v>0</v>
      </c>
      <c r="CG367" s="236">
        <v>0</v>
      </c>
      <c r="CH367" s="236">
        <v>0</v>
      </c>
      <c r="CI367" s="236">
        <v>0</v>
      </c>
      <c r="CJ367" s="236">
        <v>0</v>
      </c>
      <c r="CK367" s="236">
        <v>0</v>
      </c>
      <c r="CL367" s="236">
        <v>0</v>
      </c>
      <c r="CM367" s="236">
        <v>0</v>
      </c>
      <c r="CN367" s="236">
        <v>0</v>
      </c>
      <c r="CO367" s="236">
        <v>0</v>
      </c>
      <c r="CP367" s="236">
        <v>0</v>
      </c>
      <c r="CQ367" s="236">
        <v>0</v>
      </c>
      <c r="CR367" s="236">
        <v>0</v>
      </c>
      <c r="CS367" s="236">
        <v>0</v>
      </c>
      <c r="CT367" s="236">
        <v>0</v>
      </c>
      <c r="CU367" s="236">
        <v>0</v>
      </c>
      <c r="CV367" s="236">
        <v>0</v>
      </c>
      <c r="CW367" s="236">
        <v>0</v>
      </c>
      <c r="CX367" s="236">
        <v>0</v>
      </c>
      <c r="CY367" s="236">
        <v>0</v>
      </c>
      <c r="CZ367" s="236">
        <v>0</v>
      </c>
      <c r="DA367" s="236">
        <v>0</v>
      </c>
    </row>
    <row r="368" spans="1:105">
      <c r="A368" s="242" t="s">
        <v>1750</v>
      </c>
      <c r="B368" s="236">
        <v>0</v>
      </c>
      <c r="C368" s="236">
        <v>0</v>
      </c>
      <c r="D368" s="236">
        <v>0</v>
      </c>
      <c r="E368" s="236">
        <v>0</v>
      </c>
      <c r="F368" s="236">
        <v>0</v>
      </c>
      <c r="G368" s="236">
        <v>0</v>
      </c>
      <c r="H368" s="236">
        <v>0</v>
      </c>
      <c r="I368" s="236">
        <v>0</v>
      </c>
      <c r="J368" s="236">
        <v>0</v>
      </c>
      <c r="K368" s="236">
        <v>0</v>
      </c>
      <c r="L368" s="236">
        <v>0</v>
      </c>
      <c r="M368" s="236">
        <v>0</v>
      </c>
      <c r="N368" s="236">
        <v>0</v>
      </c>
      <c r="O368" s="236">
        <v>0</v>
      </c>
      <c r="P368" s="236">
        <v>0</v>
      </c>
      <c r="Q368" s="236">
        <v>0</v>
      </c>
      <c r="R368" s="236">
        <v>0</v>
      </c>
      <c r="S368" s="236">
        <v>0</v>
      </c>
      <c r="T368" s="236">
        <v>0</v>
      </c>
      <c r="U368" s="236">
        <v>0</v>
      </c>
      <c r="V368" s="236">
        <v>0</v>
      </c>
      <c r="W368" s="236">
        <v>0</v>
      </c>
      <c r="X368" s="236">
        <v>0</v>
      </c>
      <c r="Y368" s="236">
        <v>0</v>
      </c>
      <c r="Z368" s="236">
        <v>0</v>
      </c>
      <c r="AA368" s="236">
        <v>0</v>
      </c>
      <c r="AB368" s="236">
        <v>0</v>
      </c>
      <c r="AC368" s="236">
        <v>0</v>
      </c>
      <c r="AD368" s="236">
        <v>0</v>
      </c>
      <c r="AE368" s="236">
        <v>0</v>
      </c>
      <c r="AF368" s="236">
        <v>0</v>
      </c>
      <c r="AG368" s="236">
        <v>0</v>
      </c>
      <c r="AH368" s="236">
        <v>0</v>
      </c>
      <c r="AI368" s="236">
        <v>0</v>
      </c>
      <c r="AJ368" s="236">
        <v>0</v>
      </c>
      <c r="AK368" s="236">
        <v>0</v>
      </c>
      <c r="AL368" s="236">
        <v>0</v>
      </c>
      <c r="AM368" s="236">
        <v>0</v>
      </c>
      <c r="AN368" s="236">
        <v>0</v>
      </c>
      <c r="AO368" s="236">
        <v>0</v>
      </c>
      <c r="AP368" s="236">
        <v>0</v>
      </c>
      <c r="AQ368" s="236">
        <v>0</v>
      </c>
      <c r="AR368" s="236">
        <v>0</v>
      </c>
      <c r="AS368" s="236">
        <v>0</v>
      </c>
      <c r="AT368" s="236">
        <v>0</v>
      </c>
      <c r="AU368" s="236">
        <v>0</v>
      </c>
      <c r="AV368" s="236">
        <v>0</v>
      </c>
      <c r="AW368" s="236">
        <v>0</v>
      </c>
      <c r="AX368" s="236">
        <v>0</v>
      </c>
      <c r="AY368" s="236">
        <v>0</v>
      </c>
      <c r="AZ368" s="236">
        <v>0</v>
      </c>
      <c r="BA368" s="236">
        <v>0</v>
      </c>
      <c r="BB368" s="236">
        <v>0</v>
      </c>
      <c r="BC368" s="236">
        <v>0</v>
      </c>
      <c r="BD368" s="236">
        <v>0</v>
      </c>
      <c r="BE368" s="236">
        <v>0</v>
      </c>
      <c r="BF368" s="236">
        <v>0</v>
      </c>
      <c r="BG368" s="236">
        <v>0</v>
      </c>
      <c r="BH368" s="236">
        <v>0</v>
      </c>
      <c r="BI368" s="236">
        <v>0</v>
      </c>
      <c r="BJ368" s="236">
        <v>0</v>
      </c>
      <c r="BK368" s="236">
        <v>0</v>
      </c>
      <c r="BL368" s="236">
        <v>0</v>
      </c>
      <c r="BM368" s="236">
        <v>0</v>
      </c>
      <c r="BN368" s="236">
        <v>0</v>
      </c>
      <c r="BO368" s="236">
        <v>0</v>
      </c>
      <c r="BP368" s="236">
        <v>0</v>
      </c>
      <c r="BQ368" s="236">
        <v>0</v>
      </c>
      <c r="BR368" s="236">
        <v>0</v>
      </c>
      <c r="BS368" s="236">
        <v>0</v>
      </c>
      <c r="BT368" s="236">
        <v>0</v>
      </c>
      <c r="BU368" s="236">
        <v>0</v>
      </c>
      <c r="BV368" s="236">
        <v>0</v>
      </c>
      <c r="BW368" s="236">
        <v>0</v>
      </c>
      <c r="BX368" s="236">
        <v>0</v>
      </c>
      <c r="BY368" s="236">
        <v>0</v>
      </c>
      <c r="BZ368" s="236">
        <v>0</v>
      </c>
      <c r="CA368" s="236">
        <v>0</v>
      </c>
      <c r="CB368" s="236">
        <v>0</v>
      </c>
      <c r="CC368" s="236">
        <v>0</v>
      </c>
      <c r="CD368" s="236">
        <v>0</v>
      </c>
      <c r="CE368" s="236">
        <v>0</v>
      </c>
      <c r="CF368" s="236">
        <v>0</v>
      </c>
      <c r="CG368" s="236">
        <v>0</v>
      </c>
      <c r="CH368" s="236">
        <v>0</v>
      </c>
      <c r="CI368" s="236">
        <v>0</v>
      </c>
      <c r="CJ368" s="236">
        <v>0</v>
      </c>
      <c r="CK368" s="236">
        <v>0</v>
      </c>
      <c r="CL368" s="236">
        <v>0</v>
      </c>
      <c r="CM368" s="236">
        <v>0</v>
      </c>
      <c r="CN368" s="236">
        <v>0</v>
      </c>
      <c r="CO368" s="236">
        <v>0</v>
      </c>
      <c r="CP368" s="236">
        <v>0</v>
      </c>
      <c r="CQ368" s="236">
        <v>0</v>
      </c>
      <c r="CR368" s="236">
        <v>0</v>
      </c>
      <c r="CS368" s="236">
        <v>0</v>
      </c>
      <c r="CT368" s="236">
        <v>0</v>
      </c>
      <c r="CU368" s="236">
        <v>0</v>
      </c>
      <c r="CV368" s="236">
        <v>0</v>
      </c>
      <c r="CW368" s="236">
        <v>0</v>
      </c>
      <c r="CX368" s="236">
        <v>0</v>
      </c>
      <c r="CY368" s="236">
        <v>0</v>
      </c>
      <c r="CZ368" s="236">
        <v>0</v>
      </c>
      <c r="DA368" s="236">
        <v>0</v>
      </c>
    </row>
    <row r="369" spans="1:105">
      <c r="A369" s="242" t="s">
        <v>1751</v>
      </c>
      <c r="B369" s="236">
        <v>0</v>
      </c>
      <c r="C369" s="236">
        <v>0</v>
      </c>
      <c r="D369" s="236">
        <v>0</v>
      </c>
      <c r="E369" s="236">
        <v>0</v>
      </c>
      <c r="F369" s="236">
        <v>0</v>
      </c>
      <c r="G369" s="236">
        <v>0</v>
      </c>
      <c r="H369" s="236">
        <v>0</v>
      </c>
      <c r="I369" s="236">
        <v>0</v>
      </c>
      <c r="J369" s="236">
        <v>0</v>
      </c>
      <c r="K369" s="236">
        <v>0</v>
      </c>
      <c r="L369" s="236">
        <v>0</v>
      </c>
      <c r="M369" s="236">
        <v>0</v>
      </c>
      <c r="N369" s="236">
        <v>0</v>
      </c>
      <c r="O369" s="236">
        <v>0</v>
      </c>
      <c r="P369" s="236">
        <v>0</v>
      </c>
      <c r="Q369" s="236">
        <v>0</v>
      </c>
      <c r="R369" s="236">
        <v>0</v>
      </c>
      <c r="S369" s="236">
        <v>0</v>
      </c>
      <c r="T369" s="236">
        <v>0</v>
      </c>
      <c r="U369" s="236">
        <v>0</v>
      </c>
      <c r="V369" s="236">
        <v>0</v>
      </c>
      <c r="W369" s="236">
        <v>0</v>
      </c>
      <c r="X369" s="236">
        <v>0</v>
      </c>
      <c r="Y369" s="236">
        <v>0</v>
      </c>
      <c r="Z369" s="236">
        <v>0</v>
      </c>
      <c r="AA369" s="236">
        <v>0</v>
      </c>
      <c r="AB369" s="236">
        <v>0</v>
      </c>
      <c r="AC369" s="236">
        <v>0</v>
      </c>
      <c r="AD369" s="236">
        <v>-6355.08</v>
      </c>
      <c r="AE369" s="236">
        <v>-4693.92</v>
      </c>
      <c r="AF369" s="236">
        <v>-5629.5</v>
      </c>
      <c r="AG369" s="236">
        <v>-17046.419999999998</v>
      </c>
      <c r="AH369" s="236">
        <v>-56427.06</v>
      </c>
      <c r="AI369" s="236">
        <v>-66293.52</v>
      </c>
      <c r="AJ369" s="236">
        <v>-59906.3999999999</v>
      </c>
      <c r="AK369" s="236">
        <v>-89928.66</v>
      </c>
      <c r="AL369" s="236">
        <v>-83611.56</v>
      </c>
      <c r="AM369" s="236">
        <v>-104331.72</v>
      </c>
      <c r="AN369" s="236">
        <v>-494223.83999999898</v>
      </c>
      <c r="AO369" s="236">
        <v>-145436.82</v>
      </c>
      <c r="AP369" s="236">
        <v>-134087.51999999999</v>
      </c>
      <c r="AQ369" s="236">
        <v>-128027.459999999</v>
      </c>
      <c r="AR369" s="236">
        <v>-120124.56</v>
      </c>
      <c r="AS369" s="236">
        <v>-115275.3</v>
      </c>
      <c r="AT369" s="236">
        <v>-108843.42</v>
      </c>
      <c r="AU369" s="236">
        <v>-103534.26</v>
      </c>
      <c r="AV369" s="236">
        <v>-100466.58</v>
      </c>
      <c r="AW369" s="236">
        <v>-94377.06</v>
      </c>
      <c r="AX369" s="236">
        <v>-91886.94</v>
      </c>
      <c r="AY369" s="236">
        <v>-87696.66</v>
      </c>
      <c r="AZ369" s="236">
        <v>-83221.86</v>
      </c>
      <c r="BA369" s="236">
        <v>-1312978.44</v>
      </c>
      <c r="BB369" s="236">
        <v>-82940.099999999904</v>
      </c>
      <c r="BC369" s="236">
        <v>-76635.539999999994</v>
      </c>
      <c r="BD369" s="236">
        <v>-75974.039999999994</v>
      </c>
      <c r="BE369" s="236">
        <v>-74144.28</v>
      </c>
      <c r="BF369" s="236">
        <v>-72939.66</v>
      </c>
      <c r="BG369" s="236">
        <v>-70510.02</v>
      </c>
      <c r="BH369" s="236">
        <v>-68499.360000000001</v>
      </c>
      <c r="BI369" s="236">
        <v>-67717.2</v>
      </c>
      <c r="BJ369" s="236">
        <v>-64728.24</v>
      </c>
      <c r="BK369" s="236">
        <v>-63963.839999999997</v>
      </c>
      <c r="BL369" s="236">
        <v>-61947.96</v>
      </c>
      <c r="BM369" s="236">
        <v>-59623.68</v>
      </c>
      <c r="BN369" s="236">
        <v>-839623.91999999899</v>
      </c>
      <c r="BO369" s="236">
        <v>-60071.7</v>
      </c>
      <c r="BP369" s="236">
        <v>-56134.4399999999</v>
      </c>
      <c r="BQ369" s="236">
        <v>-56190.6</v>
      </c>
      <c r="BR369" s="236">
        <v>-55427.64</v>
      </c>
      <c r="BS369" s="236">
        <v>-55005.18</v>
      </c>
      <c r="BT369" s="236">
        <v>-53643.42</v>
      </c>
      <c r="BU369" s="236">
        <v>-52550.5799999999</v>
      </c>
      <c r="BV369" s="236">
        <v>-52341.84</v>
      </c>
      <c r="BW369" s="236">
        <v>-50404.979999999901</v>
      </c>
      <c r="BX369" s="236">
        <v>-50130.18</v>
      </c>
      <c r="BY369" s="236">
        <v>-48870.239999999998</v>
      </c>
      <c r="BZ369" s="236">
        <v>-47355.659999999902</v>
      </c>
      <c r="CA369" s="236">
        <v>-638126.46</v>
      </c>
      <c r="CB369" s="236">
        <v>-47950.92</v>
      </c>
      <c r="CC369" s="236">
        <v>-45057.119999999901</v>
      </c>
      <c r="CD369" s="236">
        <v>-45315.54</v>
      </c>
      <c r="CE369" s="236">
        <v>-44948.46</v>
      </c>
      <c r="CF369" s="236">
        <v>-44805.78</v>
      </c>
      <c r="CG369" s="236">
        <v>-43900.32</v>
      </c>
      <c r="CH369" s="236">
        <v>-43201.2</v>
      </c>
      <c r="CI369" s="236">
        <v>-43204.92</v>
      </c>
      <c r="CJ369" s="236">
        <v>-41780.1</v>
      </c>
      <c r="CK369" s="236">
        <v>-41700.959999999999</v>
      </c>
      <c r="CL369" s="236">
        <v>-40859.519999999997</v>
      </c>
      <c r="CM369" s="236">
        <v>-40008.239999999998</v>
      </c>
      <c r="CN369" s="236">
        <v>-522733.07999999903</v>
      </c>
      <c r="CO369" s="236">
        <v>-40340.82</v>
      </c>
      <c r="CP369" s="236">
        <v>-38546.339999999997</v>
      </c>
      <c r="CQ369" s="236">
        <v>-38666.400000000001</v>
      </c>
      <c r="CR369" s="236">
        <v>-38135.279999999999</v>
      </c>
      <c r="CS369" s="236">
        <v>-38117.64</v>
      </c>
      <c r="CT369" s="236">
        <v>-37455.479999999901</v>
      </c>
      <c r="CU369" s="236">
        <v>-36964.68</v>
      </c>
      <c r="CV369" s="236">
        <v>-37062.299999999901</v>
      </c>
      <c r="CW369" s="236">
        <v>-35936.58</v>
      </c>
      <c r="CX369" s="236">
        <v>-35950.199999999997</v>
      </c>
      <c r="CY369" s="236">
        <v>-35263.199999999997</v>
      </c>
      <c r="CZ369" s="236">
        <v>-34401</v>
      </c>
      <c r="DA369" s="236">
        <v>-446839.92</v>
      </c>
    </row>
    <row r="370" spans="1:105">
      <c r="A370" s="242" t="s">
        <v>1752</v>
      </c>
      <c r="B370" s="236">
        <v>0</v>
      </c>
      <c r="C370" s="236">
        <v>0</v>
      </c>
      <c r="D370" s="236">
        <v>0</v>
      </c>
      <c r="E370" s="236">
        <v>0</v>
      </c>
      <c r="F370" s="236">
        <v>0</v>
      </c>
      <c r="G370" s="236">
        <v>0</v>
      </c>
      <c r="H370" s="236">
        <v>0</v>
      </c>
      <c r="I370" s="236">
        <v>0</v>
      </c>
      <c r="J370" s="236">
        <v>0</v>
      </c>
      <c r="K370" s="236">
        <v>0</v>
      </c>
      <c r="L370" s="236">
        <v>0</v>
      </c>
      <c r="M370" s="236">
        <v>0</v>
      </c>
      <c r="N370" s="236">
        <v>0</v>
      </c>
      <c r="O370" s="236">
        <v>0</v>
      </c>
      <c r="P370" s="236">
        <v>0</v>
      </c>
      <c r="Q370" s="236">
        <v>0</v>
      </c>
      <c r="R370" s="236">
        <v>0</v>
      </c>
      <c r="S370" s="236">
        <v>0</v>
      </c>
      <c r="T370" s="236">
        <v>0</v>
      </c>
      <c r="U370" s="236">
        <v>0</v>
      </c>
      <c r="V370" s="236">
        <v>0</v>
      </c>
      <c r="W370" s="236">
        <v>0</v>
      </c>
      <c r="X370" s="236">
        <v>0</v>
      </c>
      <c r="Y370" s="236">
        <v>0</v>
      </c>
      <c r="Z370" s="236">
        <v>0</v>
      </c>
      <c r="AA370" s="236">
        <v>0</v>
      </c>
      <c r="AB370" s="236">
        <v>0</v>
      </c>
      <c r="AC370" s="236">
        <v>0</v>
      </c>
      <c r="AD370" s="236">
        <v>527968.43999999994</v>
      </c>
      <c r="AE370" s="236">
        <v>479964.83999999898</v>
      </c>
      <c r="AF370" s="236">
        <v>847097.34</v>
      </c>
      <c r="AG370" s="236">
        <v>377799.3</v>
      </c>
      <c r="AH370" s="236">
        <v>1191098.52</v>
      </c>
      <c r="AI370" s="236">
        <v>1167004.3799999999</v>
      </c>
      <c r="AJ370" s="236">
        <v>654488.1</v>
      </c>
      <c r="AK370" s="236">
        <v>378233.07119999902</v>
      </c>
      <c r="AL370" s="236">
        <v>929292.77999999898</v>
      </c>
      <c r="AM370" s="236">
        <v>389539.8</v>
      </c>
      <c r="AN370" s="236">
        <v>6942486.5712000001</v>
      </c>
      <c r="AO370" s="236">
        <v>0</v>
      </c>
      <c r="AP370" s="236">
        <v>0</v>
      </c>
      <c r="AQ370" s="236">
        <v>0</v>
      </c>
      <c r="AR370" s="236">
        <v>0</v>
      </c>
      <c r="AS370" s="236">
        <v>0</v>
      </c>
      <c r="AT370" s="236">
        <v>0</v>
      </c>
      <c r="AU370" s="236">
        <v>0</v>
      </c>
      <c r="AV370" s="236">
        <v>0</v>
      </c>
      <c r="AW370" s="236">
        <v>0</v>
      </c>
      <c r="AX370" s="236">
        <v>0</v>
      </c>
      <c r="AY370" s="236">
        <v>0</v>
      </c>
      <c r="AZ370" s="236">
        <v>0</v>
      </c>
      <c r="BA370" s="236">
        <v>0</v>
      </c>
      <c r="BB370" s="236">
        <v>0</v>
      </c>
      <c r="BC370" s="236">
        <v>0</v>
      </c>
      <c r="BD370" s="236">
        <v>0</v>
      </c>
      <c r="BE370" s="236">
        <v>0</v>
      </c>
      <c r="BF370" s="236">
        <v>0</v>
      </c>
      <c r="BG370" s="236">
        <v>0</v>
      </c>
      <c r="BH370" s="236">
        <v>0</v>
      </c>
      <c r="BI370" s="236">
        <v>0</v>
      </c>
      <c r="BJ370" s="236">
        <v>0</v>
      </c>
      <c r="BK370" s="236">
        <v>0</v>
      </c>
      <c r="BL370" s="236">
        <v>0</v>
      </c>
      <c r="BM370" s="236">
        <v>0</v>
      </c>
      <c r="BN370" s="236">
        <v>0</v>
      </c>
      <c r="BO370" s="236">
        <v>0</v>
      </c>
      <c r="BP370" s="236">
        <v>0</v>
      </c>
      <c r="BQ370" s="236">
        <v>0</v>
      </c>
      <c r="BR370" s="236">
        <v>0</v>
      </c>
      <c r="BS370" s="236">
        <v>0</v>
      </c>
      <c r="BT370" s="236">
        <v>0</v>
      </c>
      <c r="BU370" s="236">
        <v>0</v>
      </c>
      <c r="BV370" s="236">
        <v>0</v>
      </c>
      <c r="BW370" s="236">
        <v>0</v>
      </c>
      <c r="BX370" s="236">
        <v>0</v>
      </c>
      <c r="BY370" s="236">
        <v>0</v>
      </c>
      <c r="BZ370" s="236">
        <v>0</v>
      </c>
      <c r="CA370" s="236">
        <v>0</v>
      </c>
      <c r="CB370" s="236">
        <v>0</v>
      </c>
      <c r="CC370" s="236">
        <v>0</v>
      </c>
      <c r="CD370" s="236">
        <v>0</v>
      </c>
      <c r="CE370" s="236">
        <v>0</v>
      </c>
      <c r="CF370" s="236">
        <v>0</v>
      </c>
      <c r="CG370" s="236">
        <v>0</v>
      </c>
      <c r="CH370" s="236">
        <v>0</v>
      </c>
      <c r="CI370" s="236">
        <v>0</v>
      </c>
      <c r="CJ370" s="236">
        <v>0</v>
      </c>
      <c r="CK370" s="236">
        <v>0</v>
      </c>
      <c r="CL370" s="236">
        <v>0</v>
      </c>
      <c r="CM370" s="236">
        <v>0</v>
      </c>
      <c r="CN370" s="236">
        <v>0</v>
      </c>
      <c r="CO370" s="236">
        <v>0</v>
      </c>
      <c r="CP370" s="236">
        <v>0</v>
      </c>
      <c r="CQ370" s="236">
        <v>0</v>
      </c>
      <c r="CR370" s="236">
        <v>0</v>
      </c>
      <c r="CS370" s="236">
        <v>0</v>
      </c>
      <c r="CT370" s="236">
        <v>0</v>
      </c>
      <c r="CU370" s="236">
        <v>0</v>
      </c>
      <c r="CV370" s="236">
        <v>0</v>
      </c>
      <c r="CW370" s="236">
        <v>0</v>
      </c>
      <c r="CX370" s="236">
        <v>0</v>
      </c>
      <c r="CY370" s="236">
        <v>0</v>
      </c>
      <c r="CZ370" s="236">
        <v>0</v>
      </c>
      <c r="DA370" s="236">
        <v>0</v>
      </c>
    </row>
    <row r="371" spans="1:105">
      <c r="A371" s="242" t="s">
        <v>1753</v>
      </c>
      <c r="B371" s="236">
        <v>0</v>
      </c>
      <c r="C371" s="236">
        <v>0</v>
      </c>
      <c r="D371" s="236">
        <v>0</v>
      </c>
      <c r="E371" s="236">
        <v>0</v>
      </c>
      <c r="F371" s="236">
        <v>0</v>
      </c>
      <c r="G371" s="236">
        <v>0</v>
      </c>
      <c r="H371" s="236">
        <v>0</v>
      </c>
      <c r="I371" s="236">
        <v>0</v>
      </c>
      <c r="J371" s="236">
        <v>0</v>
      </c>
      <c r="K371" s="236">
        <v>0</v>
      </c>
      <c r="L371" s="236">
        <v>0</v>
      </c>
      <c r="M371" s="236">
        <v>0</v>
      </c>
      <c r="N371" s="236">
        <v>0</v>
      </c>
      <c r="O371" s="236">
        <v>0</v>
      </c>
      <c r="P371" s="236">
        <v>0</v>
      </c>
      <c r="Q371" s="236">
        <v>0</v>
      </c>
      <c r="R371" s="236">
        <v>0</v>
      </c>
      <c r="S371" s="236">
        <v>0</v>
      </c>
      <c r="T371" s="236">
        <v>0</v>
      </c>
      <c r="U371" s="236">
        <v>0</v>
      </c>
      <c r="V371" s="236">
        <v>0</v>
      </c>
      <c r="W371" s="236">
        <v>0</v>
      </c>
      <c r="X371" s="236">
        <v>0</v>
      </c>
      <c r="Y371" s="236">
        <v>0</v>
      </c>
      <c r="Z371" s="236">
        <v>0</v>
      </c>
      <c r="AA371" s="236">
        <v>0</v>
      </c>
      <c r="AB371" s="236">
        <v>0</v>
      </c>
      <c r="AC371" s="236">
        <v>0</v>
      </c>
      <c r="AD371" s="236">
        <v>-1459.62</v>
      </c>
      <c r="AE371" s="236">
        <v>-9.48</v>
      </c>
      <c r="AF371" s="236">
        <v>-9.48</v>
      </c>
      <c r="AG371" s="236">
        <v>-5864.16</v>
      </c>
      <c r="AH371" s="236">
        <v>-5918.28</v>
      </c>
      <c r="AI371" s="236">
        <v>-1529.1</v>
      </c>
      <c r="AJ371" s="236">
        <v>-78.959999999999994</v>
      </c>
      <c r="AK371" s="236">
        <v>78.978599999999801</v>
      </c>
      <c r="AL371" s="236">
        <v>78.959999999999994</v>
      </c>
      <c r="AM371" s="236">
        <v>78.899999999999906</v>
      </c>
      <c r="AN371" s="236">
        <v>-14632.241400000001</v>
      </c>
      <c r="AO371" s="236">
        <v>78.959999999999994</v>
      </c>
      <c r="AP371" s="236">
        <v>78.959999999999994</v>
      </c>
      <c r="AQ371" s="236">
        <v>78.959999999999994</v>
      </c>
      <c r="AR371" s="236">
        <v>78.959999999999994</v>
      </c>
      <c r="AS371" s="236">
        <v>78.959999999999994</v>
      </c>
      <c r="AT371" s="236">
        <v>78.959999999999994</v>
      </c>
      <c r="AU371" s="236">
        <v>78.959999999999994</v>
      </c>
      <c r="AV371" s="236">
        <v>78.959999999999994</v>
      </c>
      <c r="AW371" s="236">
        <v>78.959999999999994</v>
      </c>
      <c r="AX371" s="236">
        <v>78.959999999999994</v>
      </c>
      <c r="AY371" s="236">
        <v>78.899999999999906</v>
      </c>
      <c r="AZ371" s="236">
        <v>78.959999999999994</v>
      </c>
      <c r="BA371" s="236">
        <v>947.46</v>
      </c>
      <c r="BB371" s="236">
        <v>78.959999999999994</v>
      </c>
      <c r="BC371" s="236">
        <v>78.959999999999994</v>
      </c>
      <c r="BD371" s="236">
        <v>78.959999999999994</v>
      </c>
      <c r="BE371" s="236">
        <v>78.959999999999994</v>
      </c>
      <c r="BF371" s="236">
        <v>78.959999999999994</v>
      </c>
      <c r="BG371" s="236">
        <v>78.959999999999994</v>
      </c>
      <c r="BH371" s="236">
        <v>78.959999999999994</v>
      </c>
      <c r="BI371" s="236">
        <v>78.959999999999994</v>
      </c>
      <c r="BJ371" s="236">
        <v>78.959999999999994</v>
      </c>
      <c r="BK371" s="236">
        <v>78.899999999999906</v>
      </c>
      <c r="BL371" s="236">
        <v>78.959999999999994</v>
      </c>
      <c r="BM371" s="236">
        <v>78.959999999999994</v>
      </c>
      <c r="BN371" s="236">
        <v>947.46</v>
      </c>
      <c r="BO371" s="236">
        <v>78.959999999999994</v>
      </c>
      <c r="BP371" s="236">
        <v>78.959999999999994</v>
      </c>
      <c r="BQ371" s="236">
        <v>78.959999999999994</v>
      </c>
      <c r="BR371" s="236">
        <v>78.959999999999994</v>
      </c>
      <c r="BS371" s="236">
        <v>78.959999999999994</v>
      </c>
      <c r="BT371" s="236">
        <v>78.959999999999994</v>
      </c>
      <c r="BU371" s="236">
        <v>78.959999999999994</v>
      </c>
      <c r="BV371" s="236">
        <v>78.959999999999994</v>
      </c>
      <c r="BW371" s="236">
        <v>78.899999999999906</v>
      </c>
      <c r="BX371" s="236">
        <v>78.959999999999994</v>
      </c>
      <c r="BY371" s="236">
        <v>78.959999999999994</v>
      </c>
      <c r="BZ371" s="236">
        <v>78.959999999999994</v>
      </c>
      <c r="CA371" s="236">
        <v>947.46</v>
      </c>
      <c r="CB371" s="236">
        <v>78.959999999999994</v>
      </c>
      <c r="CC371" s="236">
        <v>78.959999999999994</v>
      </c>
      <c r="CD371" s="236">
        <v>78.959999999999994</v>
      </c>
      <c r="CE371" s="236">
        <v>78.959999999999994</v>
      </c>
      <c r="CF371" s="236">
        <v>78.959999999999994</v>
      </c>
      <c r="CG371" s="236">
        <v>78.959999999999994</v>
      </c>
      <c r="CH371" s="236">
        <v>78.959999999999994</v>
      </c>
      <c r="CI371" s="236">
        <v>78.899999999999906</v>
      </c>
      <c r="CJ371" s="236">
        <v>78.959999999999994</v>
      </c>
      <c r="CK371" s="236">
        <v>78.959999999999994</v>
      </c>
      <c r="CL371" s="236">
        <v>78.959999999999994</v>
      </c>
      <c r="CM371" s="236">
        <v>78.959999999999994</v>
      </c>
      <c r="CN371" s="236">
        <v>947.46</v>
      </c>
      <c r="CO371" s="236">
        <v>78.959999999999994</v>
      </c>
      <c r="CP371" s="236">
        <v>78.959999999999994</v>
      </c>
      <c r="CQ371" s="236">
        <v>78.959999999999994</v>
      </c>
      <c r="CR371" s="236">
        <v>78.959999999999994</v>
      </c>
      <c r="CS371" s="236">
        <v>78.959999999999994</v>
      </c>
      <c r="CT371" s="236">
        <v>78.959999999999994</v>
      </c>
      <c r="CU371" s="236">
        <v>78.899999999999906</v>
      </c>
      <c r="CV371" s="236">
        <v>78.959999999999994</v>
      </c>
      <c r="CW371" s="236">
        <v>78.959999999999994</v>
      </c>
      <c r="CX371" s="236">
        <v>78.959999999999994</v>
      </c>
      <c r="CY371" s="236">
        <v>78.959999999999994</v>
      </c>
      <c r="CZ371" s="236">
        <v>78.959999999999994</v>
      </c>
      <c r="DA371" s="236">
        <v>947.46</v>
      </c>
    </row>
    <row r="372" spans="1:105">
      <c r="A372" s="242" t="s">
        <v>1754</v>
      </c>
      <c r="B372" s="236">
        <v>0</v>
      </c>
      <c r="C372" s="236">
        <v>0</v>
      </c>
      <c r="D372" s="236">
        <v>0</v>
      </c>
      <c r="E372" s="236">
        <v>0</v>
      </c>
      <c r="F372" s="236">
        <v>0</v>
      </c>
      <c r="G372" s="236">
        <v>0</v>
      </c>
      <c r="H372" s="236">
        <v>0</v>
      </c>
      <c r="I372" s="236">
        <v>0</v>
      </c>
      <c r="J372" s="236">
        <v>0</v>
      </c>
      <c r="K372" s="236">
        <v>0</v>
      </c>
      <c r="L372" s="236">
        <v>0</v>
      </c>
      <c r="M372" s="236">
        <v>0</v>
      </c>
      <c r="N372" s="236">
        <v>0</v>
      </c>
      <c r="O372" s="236">
        <v>0</v>
      </c>
      <c r="P372" s="236">
        <v>0</v>
      </c>
      <c r="Q372" s="236">
        <v>0</v>
      </c>
      <c r="R372" s="236">
        <v>0</v>
      </c>
      <c r="S372" s="236">
        <v>0</v>
      </c>
      <c r="T372" s="236">
        <v>0</v>
      </c>
      <c r="U372" s="236">
        <v>0</v>
      </c>
      <c r="V372" s="236">
        <v>0</v>
      </c>
      <c r="W372" s="236">
        <v>0</v>
      </c>
      <c r="X372" s="236">
        <v>0</v>
      </c>
      <c r="Y372" s="236">
        <v>0</v>
      </c>
      <c r="Z372" s="236">
        <v>0</v>
      </c>
      <c r="AA372" s="236">
        <v>0</v>
      </c>
      <c r="AB372" s="236">
        <v>0</v>
      </c>
      <c r="AC372" s="236">
        <v>0</v>
      </c>
      <c r="AD372" s="236">
        <v>1444.32</v>
      </c>
      <c r="AE372" s="236">
        <v>-5.76</v>
      </c>
      <c r="AF372" s="236">
        <v>-5.8199999999999896</v>
      </c>
      <c r="AG372" s="236">
        <v>5761.62</v>
      </c>
      <c r="AH372" s="236">
        <v>5728.44</v>
      </c>
      <c r="AI372" s="236">
        <v>1401.78</v>
      </c>
      <c r="AJ372" s="236">
        <v>-48.36</v>
      </c>
      <c r="AK372" s="236">
        <v>-48.380999999999297</v>
      </c>
      <c r="AL372" s="236">
        <v>-48.3</v>
      </c>
      <c r="AM372" s="236">
        <v>-48.36</v>
      </c>
      <c r="AN372" s="236">
        <v>14131.179</v>
      </c>
      <c r="AO372" s="236">
        <v>-48.3</v>
      </c>
      <c r="AP372" s="236">
        <v>-48.36</v>
      </c>
      <c r="AQ372" s="236">
        <v>-48.36</v>
      </c>
      <c r="AR372" s="236">
        <v>-48.3</v>
      </c>
      <c r="AS372" s="236">
        <v>-48.36</v>
      </c>
      <c r="AT372" s="236">
        <v>-48.36</v>
      </c>
      <c r="AU372" s="236">
        <v>-48.3</v>
      </c>
      <c r="AV372" s="236">
        <v>-48.36</v>
      </c>
      <c r="AW372" s="236">
        <v>-48.36</v>
      </c>
      <c r="AX372" s="236">
        <v>-48.3</v>
      </c>
      <c r="AY372" s="236">
        <v>-48.36</v>
      </c>
      <c r="AZ372" s="236">
        <v>-48.3</v>
      </c>
      <c r="BA372" s="236">
        <v>-580.02</v>
      </c>
      <c r="BB372" s="236">
        <v>-48.36</v>
      </c>
      <c r="BC372" s="236">
        <v>-48.36</v>
      </c>
      <c r="BD372" s="236">
        <v>-48.3</v>
      </c>
      <c r="BE372" s="236">
        <v>-48.36</v>
      </c>
      <c r="BF372" s="236">
        <v>-48.36</v>
      </c>
      <c r="BG372" s="236">
        <v>-48.3</v>
      </c>
      <c r="BH372" s="236">
        <v>-48.36</v>
      </c>
      <c r="BI372" s="236">
        <v>-48.3</v>
      </c>
      <c r="BJ372" s="236">
        <v>-48.36</v>
      </c>
      <c r="BK372" s="236">
        <v>-48.36</v>
      </c>
      <c r="BL372" s="236">
        <v>-48.3</v>
      </c>
      <c r="BM372" s="236">
        <v>-48.36</v>
      </c>
      <c r="BN372" s="236">
        <v>-580.08000000000004</v>
      </c>
      <c r="BO372" s="236">
        <v>-48.36</v>
      </c>
      <c r="BP372" s="236">
        <v>-48.3</v>
      </c>
      <c r="BQ372" s="236">
        <v>-48.36</v>
      </c>
      <c r="BR372" s="236">
        <v>-48.3</v>
      </c>
      <c r="BS372" s="236">
        <v>-48.36</v>
      </c>
      <c r="BT372" s="236">
        <v>-48.36</v>
      </c>
      <c r="BU372" s="236">
        <v>-48.3</v>
      </c>
      <c r="BV372" s="236">
        <v>-48.36</v>
      </c>
      <c r="BW372" s="236">
        <v>-48.36</v>
      </c>
      <c r="BX372" s="236">
        <v>-48.3</v>
      </c>
      <c r="BY372" s="236">
        <v>-48.36</v>
      </c>
      <c r="BZ372" s="236">
        <v>-48.36</v>
      </c>
      <c r="CA372" s="236">
        <v>-580.08000000000004</v>
      </c>
      <c r="CB372" s="236">
        <v>-48.3</v>
      </c>
      <c r="CC372" s="236">
        <v>-48.36</v>
      </c>
      <c r="CD372" s="236">
        <v>-48.3</v>
      </c>
      <c r="CE372" s="236">
        <v>-48.36</v>
      </c>
      <c r="CF372" s="236">
        <v>-48.36</v>
      </c>
      <c r="CG372" s="236">
        <v>-48.3</v>
      </c>
      <c r="CH372" s="236">
        <v>-48.36</v>
      </c>
      <c r="CI372" s="236">
        <v>-48.36</v>
      </c>
      <c r="CJ372" s="236">
        <v>-48.3</v>
      </c>
      <c r="CK372" s="236">
        <v>-48.36</v>
      </c>
      <c r="CL372" s="236">
        <v>-48.3</v>
      </c>
      <c r="CM372" s="236">
        <v>-48.36</v>
      </c>
      <c r="CN372" s="236">
        <v>-580.02</v>
      </c>
      <c r="CO372" s="236">
        <v>-48.36</v>
      </c>
      <c r="CP372" s="236">
        <v>-48.3</v>
      </c>
      <c r="CQ372" s="236">
        <v>-48.36</v>
      </c>
      <c r="CR372" s="236">
        <v>-48.36</v>
      </c>
      <c r="CS372" s="236">
        <v>-48.3</v>
      </c>
      <c r="CT372" s="236">
        <v>-48.36</v>
      </c>
      <c r="CU372" s="236">
        <v>-48.3</v>
      </c>
      <c r="CV372" s="236">
        <v>-48.36</v>
      </c>
      <c r="CW372" s="236">
        <v>-48.36</v>
      </c>
      <c r="CX372" s="236">
        <v>-48.3</v>
      </c>
      <c r="CY372" s="236">
        <v>-48.36</v>
      </c>
      <c r="CZ372" s="236">
        <v>-48.36</v>
      </c>
      <c r="DA372" s="236">
        <v>-580.08000000000004</v>
      </c>
    </row>
    <row r="373" spans="1:105">
      <c r="A373" s="242" t="s">
        <v>1755</v>
      </c>
      <c r="B373" s="236">
        <v>0</v>
      </c>
      <c r="C373" s="236">
        <v>0</v>
      </c>
      <c r="D373" s="236">
        <v>0</v>
      </c>
      <c r="E373" s="236">
        <v>0</v>
      </c>
      <c r="F373" s="236">
        <v>0</v>
      </c>
      <c r="G373" s="236">
        <v>0</v>
      </c>
      <c r="H373" s="236">
        <v>0</v>
      </c>
      <c r="I373" s="236">
        <v>0</v>
      </c>
      <c r="J373" s="236">
        <v>0</v>
      </c>
      <c r="K373" s="236">
        <v>0</v>
      </c>
      <c r="L373" s="236">
        <v>0</v>
      </c>
      <c r="M373" s="236">
        <v>0</v>
      </c>
      <c r="N373" s="236">
        <v>0</v>
      </c>
      <c r="O373" s="236">
        <v>0</v>
      </c>
      <c r="P373" s="236">
        <v>0</v>
      </c>
      <c r="Q373" s="236">
        <v>0</v>
      </c>
      <c r="R373" s="236">
        <v>0</v>
      </c>
      <c r="S373" s="236">
        <v>0</v>
      </c>
      <c r="T373" s="236">
        <v>0</v>
      </c>
      <c r="U373" s="236">
        <v>0</v>
      </c>
      <c r="V373" s="236">
        <v>0</v>
      </c>
      <c r="W373" s="236">
        <v>0</v>
      </c>
      <c r="X373" s="236">
        <v>0</v>
      </c>
      <c r="Y373" s="236">
        <v>0</v>
      </c>
      <c r="Z373" s="236">
        <v>0</v>
      </c>
      <c r="AA373" s="236">
        <v>0</v>
      </c>
      <c r="AB373" s="236">
        <v>0</v>
      </c>
      <c r="AC373" s="236">
        <v>0</v>
      </c>
      <c r="AD373" s="236">
        <v>0</v>
      </c>
      <c r="AE373" s="236">
        <v>0</v>
      </c>
      <c r="AF373" s="236">
        <v>0</v>
      </c>
      <c r="AG373" s="236">
        <v>0</v>
      </c>
      <c r="AH373" s="236">
        <v>0</v>
      </c>
      <c r="AI373" s="236">
        <v>0</v>
      </c>
      <c r="AJ373" s="236">
        <v>0</v>
      </c>
      <c r="AK373" s="236">
        <v>0</v>
      </c>
      <c r="AL373" s="236">
        <v>0</v>
      </c>
      <c r="AM373" s="236">
        <v>0</v>
      </c>
      <c r="AN373" s="236">
        <v>0</v>
      </c>
      <c r="AO373" s="236">
        <v>0</v>
      </c>
      <c r="AP373" s="236">
        <v>0</v>
      </c>
      <c r="AQ373" s="236">
        <v>0</v>
      </c>
      <c r="AR373" s="236">
        <v>0</v>
      </c>
      <c r="AS373" s="236">
        <v>0</v>
      </c>
      <c r="AT373" s="236">
        <v>0</v>
      </c>
      <c r="AU373" s="236">
        <v>0</v>
      </c>
      <c r="AV373" s="236">
        <v>0</v>
      </c>
      <c r="AW373" s="236">
        <v>0</v>
      </c>
      <c r="AX373" s="236">
        <v>0</v>
      </c>
      <c r="AY373" s="236">
        <v>0</v>
      </c>
      <c r="AZ373" s="236">
        <v>0</v>
      </c>
      <c r="BA373" s="236">
        <v>0</v>
      </c>
      <c r="BB373" s="236">
        <v>0</v>
      </c>
      <c r="BC373" s="236">
        <v>0</v>
      </c>
      <c r="BD373" s="236">
        <v>0</v>
      </c>
      <c r="BE373" s="236">
        <v>0</v>
      </c>
      <c r="BF373" s="236">
        <v>0</v>
      </c>
      <c r="BG373" s="236">
        <v>0</v>
      </c>
      <c r="BH373" s="236">
        <v>0</v>
      </c>
      <c r="BI373" s="236">
        <v>0</v>
      </c>
      <c r="BJ373" s="236">
        <v>0</v>
      </c>
      <c r="BK373" s="236">
        <v>0</v>
      </c>
      <c r="BL373" s="236">
        <v>0</v>
      </c>
      <c r="BM373" s="236">
        <v>0</v>
      </c>
      <c r="BN373" s="236">
        <v>0</v>
      </c>
      <c r="BO373" s="236">
        <v>0</v>
      </c>
      <c r="BP373" s="236">
        <v>0</v>
      </c>
      <c r="BQ373" s="236">
        <v>0</v>
      </c>
      <c r="BR373" s="236">
        <v>0</v>
      </c>
      <c r="BS373" s="236">
        <v>0</v>
      </c>
      <c r="BT373" s="236">
        <v>0</v>
      </c>
      <c r="BU373" s="236">
        <v>0</v>
      </c>
      <c r="BV373" s="236">
        <v>0</v>
      </c>
      <c r="BW373" s="236">
        <v>0</v>
      </c>
      <c r="BX373" s="236">
        <v>0</v>
      </c>
      <c r="BY373" s="236">
        <v>0</v>
      </c>
      <c r="BZ373" s="236">
        <v>0</v>
      </c>
      <c r="CA373" s="236">
        <v>0</v>
      </c>
      <c r="CB373" s="236">
        <v>0</v>
      </c>
      <c r="CC373" s="236">
        <v>0</v>
      </c>
      <c r="CD373" s="236">
        <v>0</v>
      </c>
      <c r="CE373" s="236">
        <v>0</v>
      </c>
      <c r="CF373" s="236">
        <v>0</v>
      </c>
      <c r="CG373" s="236">
        <v>0</v>
      </c>
      <c r="CH373" s="236">
        <v>0</v>
      </c>
      <c r="CI373" s="236">
        <v>0</v>
      </c>
      <c r="CJ373" s="236">
        <v>0</v>
      </c>
      <c r="CK373" s="236">
        <v>0</v>
      </c>
      <c r="CL373" s="236">
        <v>0</v>
      </c>
      <c r="CM373" s="236">
        <v>0</v>
      </c>
      <c r="CN373" s="236">
        <v>0</v>
      </c>
      <c r="CO373" s="236">
        <v>0</v>
      </c>
      <c r="CP373" s="236">
        <v>0</v>
      </c>
      <c r="CQ373" s="236">
        <v>0</v>
      </c>
      <c r="CR373" s="236">
        <v>0</v>
      </c>
      <c r="CS373" s="236">
        <v>0</v>
      </c>
      <c r="CT373" s="236">
        <v>0</v>
      </c>
      <c r="CU373" s="236">
        <v>0</v>
      </c>
      <c r="CV373" s="236">
        <v>0</v>
      </c>
      <c r="CW373" s="236">
        <v>0</v>
      </c>
      <c r="CX373" s="236">
        <v>0</v>
      </c>
      <c r="CY373" s="236">
        <v>0</v>
      </c>
      <c r="CZ373" s="236">
        <v>0</v>
      </c>
      <c r="DA373" s="236">
        <v>0</v>
      </c>
    </row>
    <row r="374" spans="1:105">
      <c r="A374" s="242" t="s">
        <v>1756</v>
      </c>
      <c r="B374" s="236">
        <v>0</v>
      </c>
      <c r="C374" s="236">
        <v>0</v>
      </c>
      <c r="D374" s="236">
        <v>0</v>
      </c>
      <c r="E374" s="236">
        <v>0</v>
      </c>
      <c r="F374" s="236">
        <v>0</v>
      </c>
      <c r="G374" s="236">
        <v>0</v>
      </c>
      <c r="H374" s="236">
        <v>0</v>
      </c>
      <c r="I374" s="236">
        <v>0</v>
      </c>
      <c r="J374" s="236">
        <v>0</v>
      </c>
      <c r="K374" s="236">
        <v>0</v>
      </c>
      <c r="L374" s="236">
        <v>0</v>
      </c>
      <c r="M374" s="236">
        <v>0</v>
      </c>
      <c r="N374" s="236">
        <v>0</v>
      </c>
      <c r="O374" s="236">
        <v>0</v>
      </c>
      <c r="P374" s="236">
        <v>0</v>
      </c>
      <c r="Q374" s="236">
        <v>0</v>
      </c>
      <c r="R374" s="236">
        <v>0</v>
      </c>
      <c r="S374" s="236">
        <v>0</v>
      </c>
      <c r="T374" s="236">
        <v>0</v>
      </c>
      <c r="U374" s="236">
        <v>0</v>
      </c>
      <c r="V374" s="236">
        <v>0</v>
      </c>
      <c r="W374" s="236">
        <v>0</v>
      </c>
      <c r="X374" s="236">
        <v>0</v>
      </c>
      <c r="Y374" s="236">
        <v>0</v>
      </c>
      <c r="Z374" s="236">
        <v>0</v>
      </c>
      <c r="AA374" s="236">
        <v>0</v>
      </c>
      <c r="AB374" s="236">
        <v>0</v>
      </c>
      <c r="AC374" s="236">
        <v>0</v>
      </c>
      <c r="AD374" s="236">
        <v>541643.03999999899</v>
      </c>
      <c r="AE374" s="236">
        <v>500550.54</v>
      </c>
      <c r="AF374" s="236">
        <v>848651.88</v>
      </c>
      <c r="AG374" s="236">
        <v>394973.46</v>
      </c>
      <c r="AH374" s="236">
        <v>1199775.96</v>
      </c>
      <c r="AI374" s="236">
        <v>1136887.6199999901</v>
      </c>
      <c r="AJ374" s="236">
        <v>577283.22</v>
      </c>
      <c r="AK374" s="236">
        <v>696822.15075041295</v>
      </c>
      <c r="AL374" s="236">
        <v>912272.70490993198</v>
      </c>
      <c r="AM374" s="236">
        <v>351799.44490993198</v>
      </c>
      <c r="AN374" s="236">
        <v>7160660.0205702698</v>
      </c>
      <c r="AO374" s="236">
        <v>-127612.57463490601</v>
      </c>
      <c r="AP374" s="236">
        <v>-116263.334634906</v>
      </c>
      <c r="AQ374" s="236">
        <v>-110203.274634906</v>
      </c>
      <c r="AR374" s="236">
        <v>-102300.314634906</v>
      </c>
      <c r="AS374" s="236">
        <v>-97451.114634906</v>
      </c>
      <c r="AT374" s="236">
        <v>-91019.234634905995</v>
      </c>
      <c r="AU374" s="236">
        <v>-85710.014634905994</v>
      </c>
      <c r="AV374" s="236">
        <v>-82642.394634905999</v>
      </c>
      <c r="AW374" s="236">
        <v>-76552.874634905995</v>
      </c>
      <c r="AX374" s="236">
        <v>-74062.694634906002</v>
      </c>
      <c r="AY374" s="236">
        <v>-69872.534634905998</v>
      </c>
      <c r="AZ374" s="236">
        <v>-65397.614634906</v>
      </c>
      <c r="BA374" s="236">
        <v>-1099087.97561887</v>
      </c>
      <c r="BB374" s="236">
        <v>-71548.759818254999</v>
      </c>
      <c r="BC374" s="236">
        <v>-65244.199818255001</v>
      </c>
      <c r="BD374" s="236">
        <v>-64582.639818254996</v>
      </c>
      <c r="BE374" s="236">
        <v>-62752.939818254999</v>
      </c>
      <c r="BF374" s="236">
        <v>-61548.319818254997</v>
      </c>
      <c r="BG374" s="236">
        <v>-59118.619818255</v>
      </c>
      <c r="BH374" s="236">
        <v>-57108.019818255001</v>
      </c>
      <c r="BI374" s="236">
        <v>-56325.799818255</v>
      </c>
      <c r="BJ374" s="236">
        <v>-53336.899818254999</v>
      </c>
      <c r="BK374" s="236">
        <v>-52572.559818255002</v>
      </c>
      <c r="BL374" s="236">
        <v>-50556.559818255002</v>
      </c>
      <c r="BM374" s="236">
        <v>-48232.339818255001</v>
      </c>
      <c r="BN374" s="236">
        <v>-702927.65781906003</v>
      </c>
      <c r="BO374" s="236">
        <v>-51624.799425266101</v>
      </c>
      <c r="BP374" s="236">
        <v>-47687.479425266101</v>
      </c>
      <c r="BQ374" s="236">
        <v>-47743.699425266102</v>
      </c>
      <c r="BR374" s="236">
        <v>-46980.679425266098</v>
      </c>
      <c r="BS374" s="236">
        <v>-46558.279425266097</v>
      </c>
      <c r="BT374" s="236">
        <v>-45196.519425266102</v>
      </c>
      <c r="BU374" s="236">
        <v>-44103.619425266101</v>
      </c>
      <c r="BV374" s="236">
        <v>-43894.9394252661</v>
      </c>
      <c r="BW374" s="236">
        <v>-41958.139425266098</v>
      </c>
      <c r="BX374" s="236">
        <v>-41683.219425266099</v>
      </c>
      <c r="BY374" s="236">
        <v>-40423.339425266102</v>
      </c>
      <c r="BZ374" s="236">
        <v>-38908.7594252661</v>
      </c>
      <c r="CA374" s="236">
        <v>-536763.47310319298</v>
      </c>
      <c r="CB374" s="236">
        <v>-41578.092559530996</v>
      </c>
      <c r="CC374" s="236">
        <v>-38684.352559530998</v>
      </c>
      <c r="CD374" s="236">
        <v>-38942.712559530999</v>
      </c>
      <c r="CE374" s="236">
        <v>-38575.692559531002</v>
      </c>
      <c r="CF374" s="236">
        <v>-38433.012559531002</v>
      </c>
      <c r="CG374" s="236">
        <v>-37527.492559530998</v>
      </c>
      <c r="CH374" s="236">
        <v>-36828.432559531</v>
      </c>
      <c r="CI374" s="236">
        <v>-36832.212559530999</v>
      </c>
      <c r="CJ374" s="236">
        <v>-35407.272559530997</v>
      </c>
      <c r="CK374" s="236">
        <v>-35328.192559531002</v>
      </c>
      <c r="CL374" s="236">
        <v>-34486.692559531002</v>
      </c>
      <c r="CM374" s="236">
        <v>-33635.472559531001</v>
      </c>
      <c r="CN374" s="236">
        <v>-446259.63071437198</v>
      </c>
      <c r="CO374" s="236">
        <v>-34217.675480700003</v>
      </c>
      <c r="CP374" s="236">
        <v>-32423.135480699999</v>
      </c>
      <c r="CQ374" s="236">
        <v>-32543.255480700001</v>
      </c>
      <c r="CR374" s="236">
        <v>-32012.135480699999</v>
      </c>
      <c r="CS374" s="236">
        <v>-31994.435480700002</v>
      </c>
      <c r="CT374" s="236">
        <v>-31332.3354807</v>
      </c>
      <c r="CU374" s="236">
        <v>-30841.5354807</v>
      </c>
      <c r="CV374" s="236">
        <v>-30939.155480699999</v>
      </c>
      <c r="CW374" s="236">
        <v>-29813.435480700002</v>
      </c>
      <c r="CX374" s="236">
        <v>-29826.995480699999</v>
      </c>
      <c r="CY374" s="236">
        <v>-29140.055480700001</v>
      </c>
      <c r="CZ374" s="236">
        <v>-28277.8554807</v>
      </c>
      <c r="DA374" s="236">
        <v>-373362.00576839998</v>
      </c>
    </row>
    <row r="375" spans="1:105">
      <c r="A375" s="242" t="s">
        <v>1757</v>
      </c>
      <c r="B375" s="236">
        <v>0</v>
      </c>
      <c r="C375" s="236">
        <v>0</v>
      </c>
      <c r="D375" s="236">
        <v>0</v>
      </c>
      <c r="E375" s="236">
        <v>0</v>
      </c>
      <c r="F375" s="236">
        <v>0</v>
      </c>
      <c r="G375" s="236">
        <v>0</v>
      </c>
      <c r="H375" s="236">
        <v>0</v>
      </c>
      <c r="I375" s="236">
        <v>0</v>
      </c>
      <c r="J375" s="236">
        <v>0</v>
      </c>
      <c r="K375" s="236">
        <v>0</v>
      </c>
      <c r="L375" s="236">
        <v>0</v>
      </c>
      <c r="M375" s="236">
        <v>0</v>
      </c>
      <c r="N375" s="236">
        <v>0</v>
      </c>
      <c r="O375" s="236">
        <v>0</v>
      </c>
      <c r="P375" s="236">
        <v>0</v>
      </c>
      <c r="Q375" s="236">
        <v>0</v>
      </c>
      <c r="R375" s="236">
        <v>0</v>
      </c>
      <c r="S375" s="236">
        <v>0</v>
      </c>
      <c r="T375" s="236">
        <v>0</v>
      </c>
      <c r="U375" s="236">
        <v>0</v>
      </c>
      <c r="V375" s="236">
        <v>0</v>
      </c>
      <c r="W375" s="236">
        <v>0</v>
      </c>
      <c r="X375" s="236">
        <v>0</v>
      </c>
      <c r="Y375" s="236">
        <v>0</v>
      </c>
      <c r="Z375" s="236">
        <v>0</v>
      </c>
      <c r="AA375" s="236">
        <v>0</v>
      </c>
      <c r="AB375" s="236">
        <v>0</v>
      </c>
      <c r="AC375" s="236">
        <v>0</v>
      </c>
      <c r="AD375" s="236">
        <v>-532363.98</v>
      </c>
      <c r="AE375" s="236">
        <v>-480805.74</v>
      </c>
      <c r="AF375" s="236">
        <v>-821822.46</v>
      </c>
      <c r="AG375" s="236">
        <v>-361759.88880000002</v>
      </c>
      <c r="AH375" s="236">
        <v>-1158213.24</v>
      </c>
      <c r="AI375" s="236">
        <v>-1083323.82</v>
      </c>
      <c r="AJ375" s="236">
        <v>-515837.39999999898</v>
      </c>
      <c r="AK375" s="236">
        <v>-646129.83075041301</v>
      </c>
      <c r="AL375" s="236">
        <v>-853868.76490993204</v>
      </c>
      <c r="AM375" s="236">
        <v>-290625.36490993202</v>
      </c>
      <c r="AN375" s="236">
        <v>-6744750.4893702799</v>
      </c>
      <c r="AO375" s="236">
        <v>179214.39051295401</v>
      </c>
      <c r="AP375" s="236">
        <v>166983.39051295401</v>
      </c>
      <c r="AQ375" s="236">
        <v>160081.47051295399</v>
      </c>
      <c r="AR375" s="236">
        <v>150642.59669598201</v>
      </c>
      <c r="AS375" s="236">
        <v>145035.35669598199</v>
      </c>
      <c r="AT375" s="236">
        <v>137887.73669598199</v>
      </c>
      <c r="AU375" s="236">
        <v>129311.42170021401</v>
      </c>
      <c r="AV375" s="236">
        <v>125583.20170021401</v>
      </c>
      <c r="AW375" s="236">
        <v>118873.041700214</v>
      </c>
      <c r="AX375" s="236">
        <v>119555.24514585501</v>
      </c>
      <c r="AY375" s="236">
        <v>114788.425145855</v>
      </c>
      <c r="AZ375" s="236">
        <v>109766.24514585501</v>
      </c>
      <c r="BA375" s="236">
        <v>1657722.52216502</v>
      </c>
      <c r="BB375" s="236">
        <v>119149.96193504499</v>
      </c>
      <c r="BC375" s="236">
        <v>112334.501935045</v>
      </c>
      <c r="BD375" s="236">
        <v>111166.481935045</v>
      </c>
      <c r="BE375" s="236">
        <v>106391.30228403</v>
      </c>
      <c r="BF375" s="236">
        <v>104700.38228403</v>
      </c>
      <c r="BG375" s="236">
        <v>101800.64228402999</v>
      </c>
      <c r="BH375" s="236">
        <v>97056.070069955706</v>
      </c>
      <c r="BI375" s="236">
        <v>95822.410069955702</v>
      </c>
      <c r="BJ375" s="236">
        <v>92401.990069955704</v>
      </c>
      <c r="BK375" s="236">
        <v>94593.572540291207</v>
      </c>
      <c r="BL375" s="236">
        <v>92164.592540291196</v>
      </c>
      <c r="BM375" s="236">
        <v>89442.872540291195</v>
      </c>
      <c r="BN375" s="236">
        <v>1217024.78048796</v>
      </c>
      <c r="BO375" s="236">
        <v>93309.402675725403</v>
      </c>
      <c r="BP375" s="236">
        <v>89009.202675725406</v>
      </c>
      <c r="BQ375" s="236">
        <v>88702.182675725402</v>
      </c>
      <c r="BR375" s="236">
        <v>85350.383944354006</v>
      </c>
      <c r="BS375" s="236">
        <v>84572.363944354001</v>
      </c>
      <c r="BT375" s="236">
        <v>82863.863944354001</v>
      </c>
      <c r="BU375" s="236">
        <v>79519.925950389093</v>
      </c>
      <c r="BV375" s="236">
        <v>78972.905950389104</v>
      </c>
      <c r="BW375" s="236">
        <v>76710.2459503891</v>
      </c>
      <c r="BX375" s="236">
        <v>79043.941248035393</v>
      </c>
      <c r="BY375" s="236">
        <v>77468.161248035394</v>
      </c>
      <c r="BZ375" s="236">
        <v>75647.461248035397</v>
      </c>
      <c r="CA375" s="236">
        <v>991170.04145551205</v>
      </c>
      <c r="CB375" s="236">
        <v>79691.288714780196</v>
      </c>
      <c r="CC375" s="236">
        <v>76505.468714780203</v>
      </c>
      <c r="CD375" s="236">
        <v>76470.068714780195</v>
      </c>
      <c r="CE375" s="236">
        <v>73825.940388131101</v>
      </c>
      <c r="CF375" s="236">
        <v>73392.800388131101</v>
      </c>
      <c r="CG375" s="236">
        <v>72202.700388131096</v>
      </c>
      <c r="CH375" s="236">
        <v>69624.863929408893</v>
      </c>
      <c r="CI375" s="236">
        <v>69348.563929408905</v>
      </c>
      <c r="CJ375" s="236">
        <v>67652.783929408906</v>
      </c>
      <c r="CK375" s="236">
        <v>70044.8735860163</v>
      </c>
      <c r="CL375" s="236">
        <v>68938.473586016305</v>
      </c>
      <c r="CM375" s="236">
        <v>67827.933586016297</v>
      </c>
      <c r="CN375" s="236">
        <v>865525.75985500996</v>
      </c>
      <c r="CO375" s="236">
        <v>70276.402775481503</v>
      </c>
      <c r="CP375" s="236">
        <v>68226.922775481493</v>
      </c>
      <c r="CQ375" s="236">
        <v>68091.262775481693</v>
      </c>
      <c r="CR375" s="236">
        <v>65378.368383113098</v>
      </c>
      <c r="CS375" s="236">
        <v>65108.548383113099</v>
      </c>
      <c r="CT375" s="236">
        <v>64198.708383113801</v>
      </c>
      <c r="CU375" s="236">
        <v>61827.264240909702</v>
      </c>
      <c r="CV375" s="236">
        <v>61679.784240909699</v>
      </c>
      <c r="CW375" s="236">
        <v>60316.344240910701</v>
      </c>
      <c r="CX375" s="236">
        <v>62661.059956749799</v>
      </c>
      <c r="CY375" s="236">
        <v>61740.899956749803</v>
      </c>
      <c r="CZ375" s="236">
        <v>60651.179956749802</v>
      </c>
      <c r="DA375" s="236">
        <v>770156.74606876401</v>
      </c>
    </row>
    <row r="376" spans="1:105">
      <c r="A376" s="251" t="s">
        <v>1758</v>
      </c>
      <c r="B376" s="252">
        <v>0</v>
      </c>
      <c r="C376" s="252">
        <v>0</v>
      </c>
      <c r="D376" s="252">
        <v>0</v>
      </c>
      <c r="E376" s="252">
        <v>0</v>
      </c>
      <c r="F376" s="252">
        <v>0</v>
      </c>
      <c r="G376" s="252">
        <v>0</v>
      </c>
      <c r="H376" s="252">
        <v>0</v>
      </c>
      <c r="I376" s="252">
        <v>0</v>
      </c>
      <c r="J376" s="252">
        <v>0</v>
      </c>
      <c r="K376" s="252">
        <v>0</v>
      </c>
      <c r="L376" s="252">
        <v>0</v>
      </c>
      <c r="M376" s="252">
        <v>0</v>
      </c>
      <c r="N376" s="252">
        <v>0</v>
      </c>
      <c r="O376" s="252">
        <v>0</v>
      </c>
      <c r="P376" s="252">
        <v>0</v>
      </c>
      <c r="Q376" s="252">
        <v>0</v>
      </c>
      <c r="R376" s="252">
        <v>0</v>
      </c>
      <c r="S376" s="252">
        <v>0</v>
      </c>
      <c r="T376" s="252">
        <v>0</v>
      </c>
      <c r="U376" s="252">
        <v>0</v>
      </c>
      <c r="V376" s="252">
        <v>0</v>
      </c>
      <c r="W376" s="252">
        <v>0</v>
      </c>
      <c r="X376" s="252">
        <v>0</v>
      </c>
      <c r="Y376" s="252">
        <v>0</v>
      </c>
      <c r="Z376" s="252">
        <v>0</v>
      </c>
      <c r="AA376" s="252">
        <v>0</v>
      </c>
      <c r="AB376" s="252">
        <v>0</v>
      </c>
      <c r="AC376" s="252">
        <v>0</v>
      </c>
      <c r="AD376" s="252">
        <v>9279.0599999999395</v>
      </c>
      <c r="AE376" s="252">
        <v>19744.799999999901</v>
      </c>
      <c r="AF376" s="252">
        <v>26829.42</v>
      </c>
      <c r="AG376" s="252">
        <v>33213.571199999998</v>
      </c>
      <c r="AH376" s="252">
        <v>41562.719999999899</v>
      </c>
      <c r="AI376" s="252">
        <v>53563.799999999799</v>
      </c>
      <c r="AJ376" s="252">
        <v>61445.820000000102</v>
      </c>
      <c r="AK376" s="252">
        <v>50692.319999999803</v>
      </c>
      <c r="AL376" s="252">
        <v>58403.939999999799</v>
      </c>
      <c r="AM376" s="252">
        <v>61174.080000000002</v>
      </c>
      <c r="AN376" s="252">
        <v>415909.53119999898</v>
      </c>
      <c r="AO376" s="252">
        <v>51601.815878048699</v>
      </c>
      <c r="AP376" s="252">
        <v>50720.055878048697</v>
      </c>
      <c r="AQ376" s="252">
        <v>49878.195878048697</v>
      </c>
      <c r="AR376" s="252">
        <v>48342.282061076599</v>
      </c>
      <c r="AS376" s="252">
        <v>47584.242061076598</v>
      </c>
      <c r="AT376" s="252">
        <v>46868.502061076601</v>
      </c>
      <c r="AU376" s="252">
        <v>43601.407065307998</v>
      </c>
      <c r="AV376" s="252">
        <v>42940.807065307999</v>
      </c>
      <c r="AW376" s="252">
        <v>42320.167065308</v>
      </c>
      <c r="AX376" s="252">
        <v>45492.550510948997</v>
      </c>
      <c r="AY376" s="252">
        <v>44915.890510949001</v>
      </c>
      <c r="AZ376" s="252">
        <v>44368.630510948999</v>
      </c>
      <c r="BA376" s="252">
        <v>558634.54654614697</v>
      </c>
      <c r="BB376" s="252">
        <v>47601.202116790402</v>
      </c>
      <c r="BC376" s="252">
        <v>47090.302116790401</v>
      </c>
      <c r="BD376" s="252">
        <v>46583.842116790402</v>
      </c>
      <c r="BE376" s="252">
        <v>43638.362465775397</v>
      </c>
      <c r="BF376" s="252">
        <v>43152.062465775402</v>
      </c>
      <c r="BG376" s="252">
        <v>42682.022465775401</v>
      </c>
      <c r="BH376" s="252">
        <v>39948.050251700697</v>
      </c>
      <c r="BI376" s="252">
        <v>39496.610251700702</v>
      </c>
      <c r="BJ376" s="252">
        <v>39065.090251700698</v>
      </c>
      <c r="BK376" s="252">
        <v>42021.012722036197</v>
      </c>
      <c r="BL376" s="252">
        <v>41608.032722036201</v>
      </c>
      <c r="BM376" s="252">
        <v>41210.532722036201</v>
      </c>
      <c r="BN376" s="252">
        <v>514097.12266890798</v>
      </c>
      <c r="BO376" s="252">
        <v>41684.603250459302</v>
      </c>
      <c r="BP376" s="252">
        <v>41321.723250459298</v>
      </c>
      <c r="BQ376" s="252">
        <v>40958.4832504593</v>
      </c>
      <c r="BR376" s="252">
        <v>38369.704519087798</v>
      </c>
      <c r="BS376" s="252">
        <v>38014.084519087803</v>
      </c>
      <c r="BT376" s="252">
        <v>37667.344519087797</v>
      </c>
      <c r="BU376" s="252">
        <v>35416.306525123</v>
      </c>
      <c r="BV376" s="252">
        <v>35077.966525123004</v>
      </c>
      <c r="BW376" s="252">
        <v>34752.106525123003</v>
      </c>
      <c r="BX376" s="252">
        <v>37360.721822769199</v>
      </c>
      <c r="BY376" s="252">
        <v>37044.821822769198</v>
      </c>
      <c r="BZ376" s="252">
        <v>36738.701822769297</v>
      </c>
      <c r="CA376" s="252">
        <v>454406.56835231802</v>
      </c>
      <c r="CB376" s="252">
        <v>38113.196155249098</v>
      </c>
      <c r="CC376" s="252">
        <v>37821.116155249103</v>
      </c>
      <c r="CD376" s="252">
        <v>37527.356155249101</v>
      </c>
      <c r="CE376" s="252">
        <v>35250.247828600099</v>
      </c>
      <c r="CF376" s="252">
        <v>34959.7878286001</v>
      </c>
      <c r="CG376" s="252">
        <v>34675.207828600098</v>
      </c>
      <c r="CH376" s="252">
        <v>32796.431369877901</v>
      </c>
      <c r="CI376" s="252">
        <v>32516.351369877899</v>
      </c>
      <c r="CJ376" s="252">
        <v>32245.511369877899</v>
      </c>
      <c r="CK376" s="252">
        <v>34716.681026485297</v>
      </c>
      <c r="CL376" s="252">
        <v>34451.781026485303</v>
      </c>
      <c r="CM376" s="252">
        <v>34192.461026485304</v>
      </c>
      <c r="CN376" s="252">
        <v>419266.129140637</v>
      </c>
      <c r="CO376" s="252">
        <v>36058.727294781398</v>
      </c>
      <c r="CP376" s="252">
        <v>35803.787294781403</v>
      </c>
      <c r="CQ376" s="252">
        <v>35548.007294781601</v>
      </c>
      <c r="CR376" s="252">
        <v>33366.232902413103</v>
      </c>
      <c r="CS376" s="252">
        <v>33114.112902413101</v>
      </c>
      <c r="CT376" s="252">
        <v>32866.372902413699</v>
      </c>
      <c r="CU376" s="252">
        <v>30985.7287602096</v>
      </c>
      <c r="CV376" s="252">
        <v>30740.628760209602</v>
      </c>
      <c r="CW376" s="252">
        <v>30502.908760210601</v>
      </c>
      <c r="CX376" s="252">
        <v>32834.064476049803</v>
      </c>
      <c r="CY376" s="252">
        <v>32600.844476049799</v>
      </c>
      <c r="CZ376" s="252">
        <v>32373.324476049798</v>
      </c>
      <c r="DA376" s="252">
        <v>396794.74030036398</v>
      </c>
    </row>
    <row r="378" spans="1:105">
      <c r="A378" s="242" t="s">
        <v>1759</v>
      </c>
      <c r="B378" s="236">
        <v>0</v>
      </c>
      <c r="C378" s="236">
        <v>0</v>
      </c>
      <c r="D378" s="236">
        <v>0</v>
      </c>
      <c r="E378" s="236">
        <v>0</v>
      </c>
      <c r="F378" s="236">
        <v>0</v>
      </c>
      <c r="G378" s="236">
        <v>0</v>
      </c>
      <c r="H378" s="236">
        <v>0</v>
      </c>
      <c r="I378" s="236">
        <v>0</v>
      </c>
      <c r="J378" s="236">
        <v>0</v>
      </c>
      <c r="K378" s="236">
        <v>0</v>
      </c>
      <c r="L378" s="236">
        <v>0</v>
      </c>
      <c r="M378" s="236">
        <v>0</v>
      </c>
      <c r="N378" s="236">
        <v>0</v>
      </c>
      <c r="O378" s="236">
        <v>0</v>
      </c>
      <c r="P378" s="236">
        <v>0</v>
      </c>
      <c r="Q378" s="236">
        <v>0</v>
      </c>
      <c r="R378" s="236">
        <v>0</v>
      </c>
      <c r="S378" s="236">
        <v>0</v>
      </c>
      <c r="T378" s="236">
        <v>0</v>
      </c>
      <c r="U378" s="236">
        <v>0</v>
      </c>
      <c r="V378" s="236">
        <v>0</v>
      </c>
      <c r="W378" s="236">
        <v>0</v>
      </c>
      <c r="X378" s="236">
        <v>0</v>
      </c>
      <c r="Y378" s="236">
        <v>0</v>
      </c>
      <c r="Z378" s="236">
        <v>0</v>
      </c>
      <c r="AA378" s="236">
        <v>0</v>
      </c>
      <c r="AB378" s="236">
        <v>0</v>
      </c>
      <c r="AC378" s="236">
        <v>0</v>
      </c>
      <c r="AD378" s="236">
        <v>0</v>
      </c>
      <c r="AE378" s="236">
        <v>0</v>
      </c>
      <c r="AF378" s="236">
        <v>0</v>
      </c>
      <c r="AG378" s="236">
        <v>0</v>
      </c>
      <c r="AH378" s="236">
        <v>0</v>
      </c>
      <c r="AI378" s="236">
        <v>0</v>
      </c>
      <c r="AJ378" s="236">
        <v>0</v>
      </c>
      <c r="AK378" s="236">
        <v>0</v>
      </c>
      <c r="AL378" s="236">
        <v>0</v>
      </c>
      <c r="AM378" s="236">
        <v>0</v>
      </c>
      <c r="AN378" s="236">
        <v>0</v>
      </c>
      <c r="AO378" s="236">
        <v>0</v>
      </c>
      <c r="AP378" s="236">
        <v>0</v>
      </c>
      <c r="AQ378" s="236">
        <v>0</v>
      </c>
      <c r="AR378" s="236">
        <v>0</v>
      </c>
      <c r="AS378" s="236">
        <v>0</v>
      </c>
      <c r="AT378" s="236">
        <v>0</v>
      </c>
      <c r="AU378" s="236">
        <v>0</v>
      </c>
      <c r="AV378" s="236">
        <v>0</v>
      </c>
      <c r="AW378" s="236">
        <v>0</v>
      </c>
      <c r="AX378" s="236">
        <v>0</v>
      </c>
      <c r="AY378" s="236">
        <v>0</v>
      </c>
      <c r="AZ378" s="236">
        <v>0</v>
      </c>
      <c r="BA378" s="236">
        <v>0</v>
      </c>
      <c r="BB378" s="236">
        <v>0</v>
      </c>
      <c r="BC378" s="236">
        <v>0</v>
      </c>
      <c r="BD378" s="236">
        <v>0</v>
      </c>
      <c r="BE378" s="236">
        <v>0</v>
      </c>
      <c r="BF378" s="236">
        <v>0</v>
      </c>
      <c r="BG378" s="236">
        <v>0</v>
      </c>
      <c r="BH378" s="236">
        <v>0</v>
      </c>
      <c r="BI378" s="236">
        <v>0</v>
      </c>
      <c r="BJ378" s="236">
        <v>0</v>
      </c>
      <c r="BK378" s="236">
        <v>0</v>
      </c>
      <c r="BL378" s="236">
        <v>0</v>
      </c>
      <c r="BM378" s="236">
        <v>0</v>
      </c>
      <c r="BN378" s="236">
        <v>0</v>
      </c>
      <c r="BO378" s="236">
        <v>0</v>
      </c>
      <c r="BP378" s="236">
        <v>0</v>
      </c>
      <c r="BQ378" s="236">
        <v>0</v>
      </c>
      <c r="BR378" s="236">
        <v>0</v>
      </c>
      <c r="BS378" s="236">
        <v>0</v>
      </c>
      <c r="BT378" s="236">
        <v>0</v>
      </c>
      <c r="BU378" s="236">
        <v>0</v>
      </c>
      <c r="BV378" s="236">
        <v>0</v>
      </c>
      <c r="BW378" s="236">
        <v>0</v>
      </c>
      <c r="BX378" s="236">
        <v>0</v>
      </c>
      <c r="BY378" s="236">
        <v>0</v>
      </c>
      <c r="BZ378" s="236">
        <v>0</v>
      </c>
      <c r="CA378" s="236">
        <v>0</v>
      </c>
      <c r="CB378" s="236">
        <v>0</v>
      </c>
      <c r="CC378" s="236">
        <v>0</v>
      </c>
      <c r="CD378" s="236">
        <v>0</v>
      </c>
      <c r="CE378" s="236">
        <v>0</v>
      </c>
      <c r="CF378" s="236">
        <v>0</v>
      </c>
      <c r="CG378" s="236">
        <v>0</v>
      </c>
      <c r="CH378" s="236">
        <v>0</v>
      </c>
      <c r="CI378" s="236">
        <v>0</v>
      </c>
      <c r="CJ378" s="236">
        <v>0</v>
      </c>
      <c r="CK378" s="236">
        <v>0</v>
      </c>
      <c r="CL378" s="236">
        <v>0</v>
      </c>
      <c r="CM378" s="236">
        <v>0</v>
      </c>
      <c r="CN378" s="236">
        <v>0</v>
      </c>
      <c r="CO378" s="236">
        <v>0</v>
      </c>
      <c r="CP378" s="236">
        <v>0</v>
      </c>
      <c r="CQ378" s="236">
        <v>0</v>
      </c>
      <c r="CR378" s="236">
        <v>0</v>
      </c>
      <c r="CS378" s="236">
        <v>0</v>
      </c>
      <c r="CT378" s="236">
        <v>0</v>
      </c>
      <c r="CU378" s="236">
        <v>0</v>
      </c>
      <c r="CV378" s="236">
        <v>0</v>
      </c>
      <c r="CW378" s="236">
        <v>0</v>
      </c>
      <c r="CX378" s="236">
        <v>0</v>
      </c>
      <c r="CY378" s="236">
        <v>0</v>
      </c>
      <c r="CZ378" s="236">
        <v>0</v>
      </c>
      <c r="DA378" s="236">
        <v>0</v>
      </c>
    </row>
    <row r="379" spans="1:105">
      <c r="A379" s="242" t="s">
        <v>1760</v>
      </c>
      <c r="B379" s="236">
        <v>0</v>
      </c>
      <c r="C379" s="236">
        <v>0</v>
      </c>
      <c r="D379" s="236">
        <v>0</v>
      </c>
      <c r="E379" s="236">
        <v>0</v>
      </c>
      <c r="F379" s="236">
        <v>0</v>
      </c>
      <c r="G379" s="236">
        <v>0</v>
      </c>
      <c r="H379" s="236">
        <v>0</v>
      </c>
      <c r="I379" s="236">
        <v>0</v>
      </c>
      <c r="J379" s="236">
        <v>0</v>
      </c>
      <c r="K379" s="236">
        <v>0</v>
      </c>
      <c r="L379" s="236">
        <v>0</v>
      </c>
      <c r="M379" s="236">
        <v>0</v>
      </c>
      <c r="N379" s="236">
        <v>0</v>
      </c>
      <c r="O379" s="236">
        <v>0</v>
      </c>
      <c r="P379" s="236">
        <v>0</v>
      </c>
      <c r="Q379" s="236">
        <v>0</v>
      </c>
      <c r="R379" s="236">
        <v>0</v>
      </c>
      <c r="S379" s="236">
        <v>0</v>
      </c>
      <c r="T379" s="236">
        <v>0</v>
      </c>
      <c r="U379" s="236">
        <v>0</v>
      </c>
      <c r="V379" s="236">
        <v>0</v>
      </c>
      <c r="W379" s="236">
        <v>0</v>
      </c>
      <c r="X379" s="236">
        <v>0</v>
      </c>
      <c r="Y379" s="236">
        <v>0</v>
      </c>
      <c r="Z379" s="236">
        <v>0</v>
      </c>
      <c r="AA379" s="236">
        <v>0</v>
      </c>
      <c r="AB379" s="236">
        <v>0</v>
      </c>
      <c r="AC379" s="236">
        <v>0</v>
      </c>
      <c r="AD379" s="236">
        <v>9279.0599999999395</v>
      </c>
      <c r="AE379" s="236">
        <v>19744.799999999901</v>
      </c>
      <c r="AF379" s="236">
        <v>26829.42</v>
      </c>
      <c r="AG379" s="236">
        <v>33213.571199999998</v>
      </c>
      <c r="AH379" s="236">
        <v>41562.719999999899</v>
      </c>
      <c r="AI379" s="236">
        <v>53563.799999999799</v>
      </c>
      <c r="AJ379" s="236">
        <v>61445.820000000102</v>
      </c>
      <c r="AK379" s="236">
        <v>50692.319999999803</v>
      </c>
      <c r="AL379" s="236">
        <v>58403.939999999799</v>
      </c>
      <c r="AM379" s="236">
        <v>61174.080000000002</v>
      </c>
      <c r="AN379" s="236">
        <v>415909.53119999898</v>
      </c>
      <c r="AO379" s="236">
        <v>51601.815878048699</v>
      </c>
      <c r="AP379" s="236">
        <v>50720.055878048697</v>
      </c>
      <c r="AQ379" s="236">
        <v>49878.195878048697</v>
      </c>
      <c r="AR379" s="236">
        <v>48342.282061076599</v>
      </c>
      <c r="AS379" s="236">
        <v>47584.242061076598</v>
      </c>
      <c r="AT379" s="236">
        <v>46868.502061076601</v>
      </c>
      <c r="AU379" s="236">
        <v>43601.407065307998</v>
      </c>
      <c r="AV379" s="236">
        <v>42940.807065307999</v>
      </c>
      <c r="AW379" s="236">
        <v>42320.167065308</v>
      </c>
      <c r="AX379" s="236">
        <v>45492.550510948997</v>
      </c>
      <c r="AY379" s="236">
        <v>44915.890510949001</v>
      </c>
      <c r="AZ379" s="236">
        <v>44368.630510948999</v>
      </c>
      <c r="BA379" s="236">
        <v>558634.54654614697</v>
      </c>
      <c r="BB379" s="236">
        <v>47601.202116790402</v>
      </c>
      <c r="BC379" s="236">
        <v>47090.302116790401</v>
      </c>
      <c r="BD379" s="236">
        <v>46583.842116790402</v>
      </c>
      <c r="BE379" s="236">
        <v>43638.362465775397</v>
      </c>
      <c r="BF379" s="236">
        <v>43152.062465775402</v>
      </c>
      <c r="BG379" s="236">
        <v>42682.022465775401</v>
      </c>
      <c r="BH379" s="236">
        <v>39948.050251700697</v>
      </c>
      <c r="BI379" s="236">
        <v>39496.610251700702</v>
      </c>
      <c r="BJ379" s="236">
        <v>39065.090251700698</v>
      </c>
      <c r="BK379" s="236">
        <v>42021.012722036197</v>
      </c>
      <c r="BL379" s="236">
        <v>41608.032722036201</v>
      </c>
      <c r="BM379" s="236">
        <v>41210.532722036201</v>
      </c>
      <c r="BN379" s="236">
        <v>514097.12266890798</v>
      </c>
      <c r="BO379" s="236">
        <v>41684.603250459302</v>
      </c>
      <c r="BP379" s="236">
        <v>41321.723250459298</v>
      </c>
      <c r="BQ379" s="236">
        <v>40958.4832504593</v>
      </c>
      <c r="BR379" s="236">
        <v>38369.704519087798</v>
      </c>
      <c r="BS379" s="236">
        <v>38014.084519087803</v>
      </c>
      <c r="BT379" s="236">
        <v>37667.344519087797</v>
      </c>
      <c r="BU379" s="236">
        <v>35416.306525123</v>
      </c>
      <c r="BV379" s="236">
        <v>35077.966525123004</v>
      </c>
      <c r="BW379" s="236">
        <v>34752.106525123003</v>
      </c>
      <c r="BX379" s="236">
        <v>37360.721822769199</v>
      </c>
      <c r="BY379" s="236">
        <v>37044.821822769198</v>
      </c>
      <c r="BZ379" s="236">
        <v>36738.701822769297</v>
      </c>
      <c r="CA379" s="236">
        <v>454406.56835231802</v>
      </c>
      <c r="CB379" s="236">
        <v>38113.196155249098</v>
      </c>
      <c r="CC379" s="236">
        <v>37821.116155249103</v>
      </c>
      <c r="CD379" s="236">
        <v>37527.356155249101</v>
      </c>
      <c r="CE379" s="236">
        <v>35250.247828600099</v>
      </c>
      <c r="CF379" s="236">
        <v>34959.7878286001</v>
      </c>
      <c r="CG379" s="236">
        <v>34675.207828600098</v>
      </c>
      <c r="CH379" s="236">
        <v>32796.431369877901</v>
      </c>
      <c r="CI379" s="236">
        <v>32516.351369877899</v>
      </c>
      <c r="CJ379" s="236">
        <v>32245.511369877899</v>
      </c>
      <c r="CK379" s="236">
        <v>34716.681026485297</v>
      </c>
      <c r="CL379" s="236">
        <v>34451.781026485303</v>
      </c>
      <c r="CM379" s="236">
        <v>34192.461026485304</v>
      </c>
      <c r="CN379" s="236">
        <v>419266.129140637</v>
      </c>
      <c r="CO379" s="236">
        <v>36058.727294781398</v>
      </c>
      <c r="CP379" s="236">
        <v>35803.787294781403</v>
      </c>
      <c r="CQ379" s="236">
        <v>35548.007294781601</v>
      </c>
      <c r="CR379" s="236">
        <v>33366.232902413103</v>
      </c>
      <c r="CS379" s="236">
        <v>33114.112902413101</v>
      </c>
      <c r="CT379" s="236">
        <v>32866.372902413699</v>
      </c>
      <c r="CU379" s="236">
        <v>30985.7287602096</v>
      </c>
      <c r="CV379" s="236">
        <v>30740.628760209602</v>
      </c>
      <c r="CW379" s="236">
        <v>30502.908760210601</v>
      </c>
      <c r="CX379" s="236">
        <v>32834.064476049803</v>
      </c>
      <c r="CY379" s="236">
        <v>32600.844476049799</v>
      </c>
      <c r="CZ379" s="236">
        <v>32373.324476049798</v>
      </c>
      <c r="DA379" s="236">
        <v>396794.74030036398</v>
      </c>
    </row>
    <row r="380" spans="1:105" ht="12" thickBot="1">
      <c r="A380" s="251" t="s">
        <v>1761</v>
      </c>
      <c r="B380" s="253">
        <v>0</v>
      </c>
      <c r="C380" s="253">
        <v>0</v>
      </c>
      <c r="D380" s="253">
        <v>0</v>
      </c>
      <c r="E380" s="253">
        <v>0</v>
      </c>
      <c r="F380" s="253">
        <v>0</v>
      </c>
      <c r="G380" s="253">
        <v>0</v>
      </c>
      <c r="H380" s="253">
        <v>0</v>
      </c>
      <c r="I380" s="253">
        <v>0</v>
      </c>
      <c r="J380" s="253">
        <v>0</v>
      </c>
      <c r="K380" s="253">
        <v>0</v>
      </c>
      <c r="L380" s="253">
        <v>0</v>
      </c>
      <c r="M380" s="253">
        <v>0</v>
      </c>
      <c r="N380" s="253">
        <v>0</v>
      </c>
      <c r="O380" s="253">
        <v>0</v>
      </c>
      <c r="P380" s="253">
        <v>0</v>
      </c>
      <c r="Q380" s="253">
        <v>0</v>
      </c>
      <c r="R380" s="253">
        <v>0</v>
      </c>
      <c r="S380" s="253">
        <v>0</v>
      </c>
      <c r="T380" s="253">
        <v>0</v>
      </c>
      <c r="U380" s="253">
        <v>0</v>
      </c>
      <c r="V380" s="253">
        <v>0</v>
      </c>
      <c r="W380" s="253">
        <v>0</v>
      </c>
      <c r="X380" s="253">
        <v>0</v>
      </c>
      <c r="Y380" s="253">
        <v>0</v>
      </c>
      <c r="Z380" s="253">
        <v>0</v>
      </c>
      <c r="AA380" s="253">
        <v>0</v>
      </c>
      <c r="AB380" s="253">
        <v>0</v>
      </c>
      <c r="AC380" s="253">
        <v>0</v>
      </c>
      <c r="AD380" s="253">
        <v>9279.0599999999395</v>
      </c>
      <c r="AE380" s="253">
        <v>19744.799999999901</v>
      </c>
      <c r="AF380" s="253">
        <v>26829.42</v>
      </c>
      <c r="AG380" s="253">
        <v>33213.571199999998</v>
      </c>
      <c r="AH380" s="253">
        <v>41562.719999999899</v>
      </c>
      <c r="AI380" s="253">
        <v>53563.799999999799</v>
      </c>
      <c r="AJ380" s="253">
        <v>61445.820000000102</v>
      </c>
      <c r="AK380" s="253">
        <v>50692.319999999803</v>
      </c>
      <c r="AL380" s="253">
        <v>58403.939999999799</v>
      </c>
      <c r="AM380" s="253">
        <v>61174.080000000002</v>
      </c>
      <c r="AN380" s="253">
        <v>415909.53119999898</v>
      </c>
      <c r="AO380" s="253">
        <v>51601.815878048699</v>
      </c>
      <c r="AP380" s="253">
        <v>50720.055878048697</v>
      </c>
      <c r="AQ380" s="253">
        <v>49878.195878048697</v>
      </c>
      <c r="AR380" s="253">
        <v>48342.282061076599</v>
      </c>
      <c r="AS380" s="253">
        <v>47584.242061076598</v>
      </c>
      <c r="AT380" s="253">
        <v>46868.502061076601</v>
      </c>
      <c r="AU380" s="253">
        <v>43601.407065307998</v>
      </c>
      <c r="AV380" s="253">
        <v>42940.807065307999</v>
      </c>
      <c r="AW380" s="253">
        <v>42320.167065308</v>
      </c>
      <c r="AX380" s="253">
        <v>45492.550510948997</v>
      </c>
      <c r="AY380" s="253">
        <v>44915.890510949001</v>
      </c>
      <c r="AZ380" s="253">
        <v>44368.630510948999</v>
      </c>
      <c r="BA380" s="253">
        <v>558634.54654614697</v>
      </c>
      <c r="BB380" s="253">
        <v>47601.202116790402</v>
      </c>
      <c r="BC380" s="253">
        <v>47090.302116790401</v>
      </c>
      <c r="BD380" s="253">
        <v>46583.842116790402</v>
      </c>
      <c r="BE380" s="253">
        <v>43638.362465775397</v>
      </c>
      <c r="BF380" s="253">
        <v>43152.062465775402</v>
      </c>
      <c r="BG380" s="253">
        <v>42682.022465775401</v>
      </c>
      <c r="BH380" s="253">
        <v>39948.050251700697</v>
      </c>
      <c r="BI380" s="253">
        <v>39496.610251700702</v>
      </c>
      <c r="BJ380" s="253">
        <v>39065.090251700698</v>
      </c>
      <c r="BK380" s="253">
        <v>42021.012722036197</v>
      </c>
      <c r="BL380" s="253">
        <v>41608.032722036201</v>
      </c>
      <c r="BM380" s="253">
        <v>41210.532722036201</v>
      </c>
      <c r="BN380" s="253">
        <v>514097.12266890798</v>
      </c>
      <c r="BO380" s="253">
        <v>41684.603250459302</v>
      </c>
      <c r="BP380" s="253">
        <v>41321.723250459298</v>
      </c>
      <c r="BQ380" s="253">
        <v>40958.4832504593</v>
      </c>
      <c r="BR380" s="253">
        <v>38369.704519087798</v>
      </c>
      <c r="BS380" s="253">
        <v>38014.084519087803</v>
      </c>
      <c r="BT380" s="253">
        <v>37667.344519087797</v>
      </c>
      <c r="BU380" s="253">
        <v>35416.306525123</v>
      </c>
      <c r="BV380" s="253">
        <v>35077.966525123004</v>
      </c>
      <c r="BW380" s="253">
        <v>34752.106525123003</v>
      </c>
      <c r="BX380" s="253">
        <v>37360.721822769199</v>
      </c>
      <c r="BY380" s="253">
        <v>37044.821822769198</v>
      </c>
      <c r="BZ380" s="253">
        <v>36738.701822769297</v>
      </c>
      <c r="CA380" s="253">
        <v>454406.56835231802</v>
      </c>
      <c r="CB380" s="253">
        <v>38113.196155249098</v>
      </c>
      <c r="CC380" s="253">
        <v>37821.116155249103</v>
      </c>
      <c r="CD380" s="253">
        <v>37527.356155249101</v>
      </c>
      <c r="CE380" s="253">
        <v>35250.247828600099</v>
      </c>
      <c r="CF380" s="253">
        <v>34959.7878286001</v>
      </c>
      <c r="CG380" s="253">
        <v>34675.207828600098</v>
      </c>
      <c r="CH380" s="253">
        <v>32796.431369877901</v>
      </c>
      <c r="CI380" s="253">
        <v>32516.351369877899</v>
      </c>
      <c r="CJ380" s="253">
        <v>32245.511369877899</v>
      </c>
      <c r="CK380" s="253">
        <v>34716.681026485297</v>
      </c>
      <c r="CL380" s="253">
        <v>34451.781026485303</v>
      </c>
      <c r="CM380" s="253">
        <v>34192.461026485304</v>
      </c>
      <c r="CN380" s="253">
        <v>419266.129140637</v>
      </c>
      <c r="CO380" s="253">
        <v>36058.727294781398</v>
      </c>
      <c r="CP380" s="253">
        <v>35803.787294781403</v>
      </c>
      <c r="CQ380" s="253">
        <v>35548.007294781601</v>
      </c>
      <c r="CR380" s="253">
        <v>33366.232902413103</v>
      </c>
      <c r="CS380" s="253">
        <v>33114.112902413101</v>
      </c>
      <c r="CT380" s="253">
        <v>32866.372902413699</v>
      </c>
      <c r="CU380" s="253">
        <v>30985.7287602096</v>
      </c>
      <c r="CV380" s="253">
        <v>30740.628760209602</v>
      </c>
      <c r="CW380" s="253">
        <v>30502.908760210601</v>
      </c>
      <c r="CX380" s="253">
        <v>32834.064476049803</v>
      </c>
      <c r="CY380" s="253">
        <v>32600.844476049799</v>
      </c>
      <c r="CZ380" s="253">
        <v>32373.324476049798</v>
      </c>
      <c r="DA380" s="253">
        <v>396794.74030036398</v>
      </c>
    </row>
    <row r="381" spans="1:105" ht="12" thickTop="1"/>
    <row r="382" spans="1:105">
      <c r="A382" s="254"/>
      <c r="B382" s="255"/>
      <c r="C382" s="255"/>
      <c r="D382" s="255"/>
      <c r="E382" s="255"/>
      <c r="F382" s="255"/>
      <c r="G382" s="255"/>
      <c r="H382" s="255"/>
      <c r="I382" s="255"/>
      <c r="J382" s="255"/>
      <c r="K382" s="255"/>
      <c r="L382" s="255"/>
      <c r="M382" s="255"/>
      <c r="N382" s="255"/>
      <c r="O382" s="255"/>
      <c r="P382" s="255"/>
      <c r="Q382" s="255"/>
      <c r="R382" s="255"/>
      <c r="S382" s="255"/>
      <c r="T382" s="255"/>
      <c r="U382" s="255"/>
      <c r="V382" s="255"/>
      <c r="W382" s="255"/>
      <c r="X382" s="255"/>
      <c r="Y382" s="255"/>
      <c r="Z382" s="255"/>
      <c r="AA382" s="255"/>
      <c r="AB382" s="255"/>
      <c r="AC382" s="255"/>
      <c r="AD382" s="255"/>
      <c r="AE382" s="255"/>
      <c r="AF382" s="255"/>
      <c r="AG382" s="255"/>
      <c r="AH382" s="255"/>
      <c r="AI382" s="255"/>
      <c r="AJ382" s="255"/>
      <c r="AK382" s="255"/>
      <c r="AL382" s="255"/>
      <c r="AM382" s="255"/>
      <c r="AN382" s="255"/>
      <c r="AO382" s="255"/>
      <c r="AP382" s="255"/>
      <c r="AQ382" s="255"/>
      <c r="AR382" s="255"/>
      <c r="AS382" s="255"/>
      <c r="AT382" s="255"/>
      <c r="AU382" s="255"/>
      <c r="AV382" s="255"/>
      <c r="AW382" s="255"/>
      <c r="AX382" s="255"/>
      <c r="AY382" s="255"/>
      <c r="AZ382" s="255"/>
      <c r="BA382" s="255"/>
      <c r="BB382" s="255"/>
      <c r="BC382" s="255"/>
      <c r="BD382" s="255"/>
      <c r="BE382" s="255"/>
      <c r="BF382" s="255"/>
      <c r="BG382" s="255"/>
      <c r="BH382" s="255"/>
      <c r="BI382" s="255"/>
      <c r="BJ382" s="255"/>
      <c r="BK382" s="255"/>
      <c r="BL382" s="255"/>
      <c r="BM382" s="255"/>
      <c r="BN382" s="255"/>
      <c r="BO382" s="255"/>
      <c r="BP382" s="255"/>
      <c r="BQ382" s="255"/>
      <c r="BR382" s="255"/>
      <c r="BS382" s="255"/>
      <c r="BT382" s="255"/>
      <c r="BU382" s="255"/>
      <c r="BV382" s="255"/>
      <c r="BW382" s="255"/>
      <c r="BX382" s="255"/>
      <c r="BY382" s="255"/>
      <c r="BZ382" s="255"/>
      <c r="CA382" s="255"/>
      <c r="CB382" s="255"/>
      <c r="CC382" s="255"/>
      <c r="CD382" s="255"/>
      <c r="CE382" s="255"/>
      <c r="CF382" s="255"/>
      <c r="CG382" s="255"/>
      <c r="CH382" s="255"/>
      <c r="CI382" s="255"/>
      <c r="CJ382" s="255"/>
      <c r="CK382" s="255"/>
      <c r="CL382" s="255"/>
      <c r="CM382" s="255"/>
      <c r="CN382" s="255"/>
      <c r="CO382" s="255"/>
      <c r="CP382" s="255"/>
      <c r="CQ382" s="255"/>
      <c r="CR382" s="255"/>
      <c r="CS382" s="255"/>
      <c r="CT382" s="255"/>
      <c r="CU382" s="255"/>
      <c r="CV382" s="255"/>
      <c r="CW382" s="255"/>
      <c r="CX382" s="255"/>
      <c r="CY382" s="255"/>
      <c r="CZ382" s="255"/>
      <c r="DA382" s="255"/>
    </row>
    <row r="383" spans="1:105">
      <c r="A383" s="245" t="s">
        <v>1762</v>
      </c>
    </row>
    <row r="384" spans="1:105">
      <c r="A384" s="242" t="s">
        <v>1724</v>
      </c>
      <c r="B384" s="236">
        <v>0</v>
      </c>
      <c r="C384" s="236">
        <v>0</v>
      </c>
      <c r="D384" s="236">
        <v>0</v>
      </c>
      <c r="E384" s="236">
        <v>0</v>
      </c>
      <c r="F384" s="236">
        <v>0</v>
      </c>
      <c r="G384" s="236">
        <v>0</v>
      </c>
      <c r="H384" s="236">
        <v>0</v>
      </c>
      <c r="I384" s="236">
        <v>0</v>
      </c>
      <c r="J384" s="236">
        <v>0</v>
      </c>
      <c r="K384" s="236">
        <v>0</v>
      </c>
      <c r="L384" s="236">
        <v>0</v>
      </c>
      <c r="M384" s="236">
        <v>0</v>
      </c>
      <c r="N384" s="236">
        <v>0</v>
      </c>
      <c r="O384" s="236">
        <v>0</v>
      </c>
      <c r="P384" s="236">
        <v>0</v>
      </c>
      <c r="Q384" s="236">
        <v>0</v>
      </c>
      <c r="R384" s="236">
        <v>0</v>
      </c>
      <c r="S384" s="236">
        <v>0</v>
      </c>
      <c r="T384" s="236">
        <v>0</v>
      </c>
      <c r="U384" s="236">
        <v>0</v>
      </c>
      <c r="V384" s="236">
        <v>0</v>
      </c>
      <c r="W384" s="236">
        <v>0</v>
      </c>
      <c r="X384" s="236">
        <v>0</v>
      </c>
      <c r="Y384" s="236">
        <v>0</v>
      </c>
      <c r="Z384" s="236">
        <v>0</v>
      </c>
      <c r="AA384" s="236">
        <v>0</v>
      </c>
      <c r="AB384" s="236">
        <v>0</v>
      </c>
      <c r="AC384" s="236">
        <v>0</v>
      </c>
      <c r="AD384" s="236">
        <v>0</v>
      </c>
      <c r="AE384" s="236">
        <v>0</v>
      </c>
      <c r="AF384" s="236">
        <v>0</v>
      </c>
      <c r="AG384" s="236">
        <v>0</v>
      </c>
      <c r="AH384" s="236">
        <v>0</v>
      </c>
      <c r="AI384" s="236">
        <v>0</v>
      </c>
      <c r="AJ384" s="236">
        <v>0</v>
      </c>
      <c r="AK384" s="236">
        <v>0</v>
      </c>
      <c r="AL384" s="236">
        <v>0</v>
      </c>
      <c r="AM384" s="236">
        <v>0</v>
      </c>
      <c r="AN384" s="236">
        <v>0</v>
      </c>
      <c r="AO384" s="236">
        <v>0</v>
      </c>
      <c r="AP384" s="236">
        <v>0</v>
      </c>
      <c r="AQ384" s="236">
        <v>0</v>
      </c>
      <c r="AR384" s="236">
        <v>0</v>
      </c>
      <c r="AS384" s="236">
        <v>0</v>
      </c>
      <c r="AT384" s="236">
        <v>0</v>
      </c>
      <c r="AU384" s="236">
        <v>0</v>
      </c>
      <c r="AV384" s="236">
        <v>0</v>
      </c>
      <c r="AW384" s="236">
        <v>0</v>
      </c>
      <c r="AX384" s="236">
        <v>0</v>
      </c>
      <c r="AY384" s="236">
        <v>0</v>
      </c>
      <c r="AZ384" s="236">
        <v>0</v>
      </c>
      <c r="BA384" s="236">
        <v>0</v>
      </c>
      <c r="BB384" s="236">
        <v>0</v>
      </c>
      <c r="BC384" s="236">
        <v>0</v>
      </c>
      <c r="BD384" s="236">
        <v>0</v>
      </c>
      <c r="BE384" s="236">
        <v>0</v>
      </c>
      <c r="BF384" s="236">
        <v>0</v>
      </c>
      <c r="BG384" s="236">
        <v>0</v>
      </c>
      <c r="BH384" s="236">
        <v>0</v>
      </c>
      <c r="BI384" s="236">
        <v>0</v>
      </c>
      <c r="BJ384" s="236">
        <v>0</v>
      </c>
      <c r="BK384" s="236">
        <v>0</v>
      </c>
      <c r="BL384" s="236">
        <v>0</v>
      </c>
      <c r="BM384" s="236">
        <v>0</v>
      </c>
      <c r="BN384" s="236">
        <v>0</v>
      </c>
      <c r="BO384" s="236">
        <v>0</v>
      </c>
      <c r="BP384" s="236">
        <v>0</v>
      </c>
      <c r="BQ384" s="236">
        <v>0</v>
      </c>
      <c r="BR384" s="236">
        <v>0</v>
      </c>
      <c r="BS384" s="236">
        <v>0</v>
      </c>
      <c r="BT384" s="236">
        <v>0</v>
      </c>
      <c r="BU384" s="236">
        <v>0</v>
      </c>
      <c r="BV384" s="236">
        <v>0</v>
      </c>
      <c r="BW384" s="236">
        <v>0</v>
      </c>
      <c r="BX384" s="236">
        <v>0</v>
      </c>
      <c r="BY384" s="236">
        <v>0</v>
      </c>
      <c r="BZ384" s="236">
        <v>0</v>
      </c>
      <c r="CA384" s="236">
        <v>0</v>
      </c>
      <c r="CB384" s="236">
        <v>0</v>
      </c>
      <c r="CC384" s="236">
        <v>0</v>
      </c>
      <c r="CD384" s="236">
        <v>0</v>
      </c>
      <c r="CE384" s="236">
        <v>0</v>
      </c>
      <c r="CF384" s="236">
        <v>0</v>
      </c>
      <c r="CG384" s="236">
        <v>0</v>
      </c>
      <c r="CH384" s="236">
        <v>0</v>
      </c>
      <c r="CI384" s="236">
        <v>0</v>
      </c>
      <c r="CJ384" s="236">
        <v>0</v>
      </c>
      <c r="CK384" s="236">
        <v>0</v>
      </c>
      <c r="CL384" s="236">
        <v>0</v>
      </c>
      <c r="CM384" s="236">
        <v>0</v>
      </c>
      <c r="CN384" s="236">
        <v>0</v>
      </c>
      <c r="CO384" s="236">
        <v>0</v>
      </c>
      <c r="CP384" s="236">
        <v>0</v>
      </c>
      <c r="CQ384" s="236">
        <v>0</v>
      </c>
      <c r="CR384" s="236">
        <v>0</v>
      </c>
      <c r="CS384" s="236">
        <v>0</v>
      </c>
      <c r="CT384" s="236">
        <v>0</v>
      </c>
      <c r="CU384" s="236">
        <v>0</v>
      </c>
      <c r="CV384" s="236">
        <v>0</v>
      </c>
      <c r="CW384" s="236">
        <v>0</v>
      </c>
      <c r="CX384" s="236">
        <v>0</v>
      </c>
      <c r="CY384" s="236">
        <v>0</v>
      </c>
      <c r="CZ384" s="236">
        <v>0</v>
      </c>
      <c r="DA384" s="236">
        <v>0</v>
      </c>
    </row>
    <row r="385" spans="1:105">
      <c r="A385" s="242" t="s">
        <v>1727</v>
      </c>
      <c r="B385" s="236">
        <v>0</v>
      </c>
      <c r="C385" s="236">
        <v>0</v>
      </c>
      <c r="D385" s="236">
        <v>0</v>
      </c>
      <c r="E385" s="236">
        <v>0</v>
      </c>
      <c r="F385" s="236">
        <v>0</v>
      </c>
      <c r="G385" s="236">
        <v>0</v>
      </c>
      <c r="H385" s="236">
        <v>0</v>
      </c>
      <c r="I385" s="236">
        <v>0</v>
      </c>
      <c r="J385" s="236">
        <v>0</v>
      </c>
      <c r="K385" s="236">
        <v>0</v>
      </c>
      <c r="L385" s="236">
        <v>0</v>
      </c>
      <c r="M385" s="236">
        <v>0</v>
      </c>
      <c r="N385" s="236">
        <v>0</v>
      </c>
      <c r="O385" s="236">
        <v>0</v>
      </c>
      <c r="P385" s="236">
        <v>0</v>
      </c>
      <c r="Q385" s="236">
        <v>0</v>
      </c>
      <c r="R385" s="236">
        <v>0</v>
      </c>
      <c r="S385" s="236">
        <v>0</v>
      </c>
      <c r="T385" s="236">
        <v>0</v>
      </c>
      <c r="U385" s="236">
        <v>0</v>
      </c>
      <c r="V385" s="236">
        <v>0</v>
      </c>
      <c r="W385" s="236">
        <v>0</v>
      </c>
      <c r="X385" s="236">
        <v>0</v>
      </c>
      <c r="Y385" s="236">
        <v>0</v>
      </c>
      <c r="Z385" s="236">
        <v>0</v>
      </c>
      <c r="AA385" s="236">
        <v>0</v>
      </c>
      <c r="AB385" s="236">
        <v>0</v>
      </c>
      <c r="AC385" s="236">
        <v>0</v>
      </c>
      <c r="AD385" s="236">
        <v>0</v>
      </c>
      <c r="AE385" s="236">
        <v>0</v>
      </c>
      <c r="AF385" s="236">
        <v>0</v>
      </c>
      <c r="AG385" s="236">
        <v>0</v>
      </c>
      <c r="AH385" s="236">
        <v>0</v>
      </c>
      <c r="AI385" s="236">
        <v>0</v>
      </c>
      <c r="AJ385" s="236">
        <v>0</v>
      </c>
      <c r="AK385" s="236">
        <v>0</v>
      </c>
      <c r="AL385" s="236">
        <v>0</v>
      </c>
      <c r="AM385" s="236">
        <v>0</v>
      </c>
      <c r="AN385" s="236">
        <v>0</v>
      </c>
      <c r="AO385" s="236">
        <v>0</v>
      </c>
      <c r="AP385" s="236">
        <v>0</v>
      </c>
      <c r="AQ385" s="236">
        <v>0</v>
      </c>
      <c r="AR385" s="236">
        <v>0</v>
      </c>
      <c r="AS385" s="236">
        <v>0</v>
      </c>
      <c r="AT385" s="236">
        <v>0</v>
      </c>
      <c r="AU385" s="236">
        <v>0</v>
      </c>
      <c r="AV385" s="236">
        <v>0</v>
      </c>
      <c r="AW385" s="236">
        <v>0</v>
      </c>
      <c r="AX385" s="236">
        <v>0</v>
      </c>
      <c r="AY385" s="236">
        <v>0</v>
      </c>
      <c r="AZ385" s="236">
        <v>0</v>
      </c>
      <c r="BA385" s="236">
        <v>0</v>
      </c>
      <c r="BB385" s="236">
        <v>0</v>
      </c>
      <c r="BC385" s="236">
        <v>0</v>
      </c>
      <c r="BD385" s="236">
        <v>0</v>
      </c>
      <c r="BE385" s="236">
        <v>0</v>
      </c>
      <c r="BF385" s="236">
        <v>0</v>
      </c>
      <c r="BG385" s="236">
        <v>0</v>
      </c>
      <c r="BH385" s="236">
        <v>0</v>
      </c>
      <c r="BI385" s="236">
        <v>0</v>
      </c>
      <c r="BJ385" s="236">
        <v>0</v>
      </c>
      <c r="BK385" s="236">
        <v>0</v>
      </c>
      <c r="BL385" s="236">
        <v>0</v>
      </c>
      <c r="BM385" s="236">
        <v>0</v>
      </c>
      <c r="BN385" s="236">
        <v>0</v>
      </c>
      <c r="BO385" s="236">
        <v>0</v>
      </c>
      <c r="BP385" s="236">
        <v>0</v>
      </c>
      <c r="BQ385" s="236">
        <v>0</v>
      </c>
      <c r="BR385" s="236">
        <v>0</v>
      </c>
      <c r="BS385" s="236">
        <v>0</v>
      </c>
      <c r="BT385" s="236">
        <v>0</v>
      </c>
      <c r="BU385" s="236">
        <v>0</v>
      </c>
      <c r="BV385" s="236">
        <v>0</v>
      </c>
      <c r="BW385" s="236">
        <v>0</v>
      </c>
      <c r="BX385" s="236">
        <v>0</v>
      </c>
      <c r="BY385" s="236">
        <v>0</v>
      </c>
      <c r="BZ385" s="236">
        <v>0</v>
      </c>
      <c r="CA385" s="236">
        <v>0</v>
      </c>
      <c r="CB385" s="236">
        <v>0</v>
      </c>
      <c r="CC385" s="236">
        <v>0</v>
      </c>
      <c r="CD385" s="236">
        <v>0</v>
      </c>
      <c r="CE385" s="236">
        <v>0</v>
      </c>
      <c r="CF385" s="236">
        <v>0</v>
      </c>
      <c r="CG385" s="236">
        <v>0</v>
      </c>
      <c r="CH385" s="236">
        <v>0</v>
      </c>
      <c r="CI385" s="236">
        <v>0</v>
      </c>
      <c r="CJ385" s="236">
        <v>0</v>
      </c>
      <c r="CK385" s="236">
        <v>0</v>
      </c>
      <c r="CL385" s="236">
        <v>0</v>
      </c>
      <c r="CM385" s="236">
        <v>0</v>
      </c>
      <c r="CN385" s="236">
        <v>0</v>
      </c>
      <c r="CO385" s="236">
        <v>0</v>
      </c>
      <c r="CP385" s="236">
        <v>0</v>
      </c>
      <c r="CQ385" s="236">
        <v>0</v>
      </c>
      <c r="CR385" s="236">
        <v>0</v>
      </c>
      <c r="CS385" s="236">
        <v>0</v>
      </c>
      <c r="CT385" s="236">
        <v>0</v>
      </c>
      <c r="CU385" s="236">
        <v>0</v>
      </c>
      <c r="CV385" s="236">
        <v>0</v>
      </c>
      <c r="CW385" s="236">
        <v>0</v>
      </c>
      <c r="CX385" s="236">
        <v>0</v>
      </c>
      <c r="CY385" s="236">
        <v>0</v>
      </c>
      <c r="CZ385" s="236">
        <v>0</v>
      </c>
      <c r="DA385" s="236">
        <v>0</v>
      </c>
    </row>
    <row r="386" spans="1:105">
      <c r="A386" s="242" t="s">
        <v>1763</v>
      </c>
      <c r="B386" s="236">
        <v>0</v>
      </c>
      <c r="C386" s="236">
        <v>0</v>
      </c>
      <c r="D386" s="236">
        <v>0</v>
      </c>
      <c r="E386" s="236">
        <v>0</v>
      </c>
      <c r="F386" s="236">
        <v>0</v>
      </c>
      <c r="G386" s="236">
        <v>0</v>
      </c>
      <c r="H386" s="236">
        <v>0</v>
      </c>
      <c r="I386" s="236">
        <v>0</v>
      </c>
      <c r="J386" s="236">
        <v>0</v>
      </c>
      <c r="K386" s="236">
        <v>0</v>
      </c>
      <c r="L386" s="236">
        <v>0</v>
      </c>
      <c r="M386" s="236">
        <v>0</v>
      </c>
      <c r="N386" s="236">
        <v>0</v>
      </c>
      <c r="O386" s="236">
        <v>0</v>
      </c>
      <c r="P386" s="236">
        <v>0</v>
      </c>
      <c r="Q386" s="236">
        <v>0</v>
      </c>
      <c r="R386" s="236">
        <v>0</v>
      </c>
      <c r="S386" s="236">
        <v>0</v>
      </c>
      <c r="T386" s="236">
        <v>0</v>
      </c>
      <c r="U386" s="236">
        <v>0</v>
      </c>
      <c r="V386" s="236">
        <v>0</v>
      </c>
      <c r="W386" s="236">
        <v>0</v>
      </c>
      <c r="X386" s="236">
        <v>0</v>
      </c>
      <c r="Y386" s="236">
        <v>0</v>
      </c>
      <c r="Z386" s="236">
        <v>0</v>
      </c>
      <c r="AA386" s="236">
        <v>0</v>
      </c>
      <c r="AB386" s="236">
        <v>0</v>
      </c>
      <c r="AC386" s="236">
        <v>0</v>
      </c>
      <c r="AD386" s="236">
        <v>0</v>
      </c>
      <c r="AE386" s="236">
        <v>0</v>
      </c>
      <c r="AF386" s="236">
        <v>0</v>
      </c>
      <c r="AG386" s="236">
        <v>0</v>
      </c>
      <c r="AH386" s="236">
        <v>0</v>
      </c>
      <c r="AI386" s="236">
        <v>0</v>
      </c>
      <c r="AJ386" s="236">
        <v>0</v>
      </c>
      <c r="AK386" s="236">
        <v>0</v>
      </c>
      <c r="AL386" s="236">
        <v>0</v>
      </c>
      <c r="AM386" s="236">
        <v>0</v>
      </c>
      <c r="AN386" s="236">
        <v>0</v>
      </c>
      <c r="AO386" s="236">
        <v>0</v>
      </c>
      <c r="AP386" s="236">
        <v>0</v>
      </c>
      <c r="AQ386" s="236">
        <v>0</v>
      </c>
      <c r="AR386" s="236">
        <v>0</v>
      </c>
      <c r="AS386" s="236">
        <v>0</v>
      </c>
      <c r="AT386" s="236">
        <v>0</v>
      </c>
      <c r="AU386" s="236">
        <v>0</v>
      </c>
      <c r="AV386" s="236">
        <v>0</v>
      </c>
      <c r="AW386" s="236">
        <v>0</v>
      </c>
      <c r="AX386" s="236">
        <v>0</v>
      </c>
      <c r="AY386" s="236">
        <v>0</v>
      </c>
      <c r="AZ386" s="236">
        <v>0</v>
      </c>
      <c r="BA386" s="236">
        <v>0</v>
      </c>
      <c r="BB386" s="236">
        <v>0</v>
      </c>
      <c r="BC386" s="236">
        <v>0</v>
      </c>
      <c r="BD386" s="236">
        <v>0</v>
      </c>
      <c r="BE386" s="236">
        <v>0</v>
      </c>
      <c r="BF386" s="236">
        <v>0</v>
      </c>
      <c r="BG386" s="236">
        <v>0</v>
      </c>
      <c r="BH386" s="236">
        <v>0</v>
      </c>
      <c r="BI386" s="236">
        <v>0</v>
      </c>
      <c r="BJ386" s="236">
        <v>0</v>
      </c>
      <c r="BK386" s="236">
        <v>0</v>
      </c>
      <c r="BL386" s="236">
        <v>0</v>
      </c>
      <c r="BM386" s="236">
        <v>0</v>
      </c>
      <c r="BN386" s="236">
        <v>0</v>
      </c>
      <c r="BO386" s="236">
        <v>0</v>
      </c>
      <c r="BP386" s="236">
        <v>0</v>
      </c>
      <c r="BQ386" s="236">
        <v>0</v>
      </c>
      <c r="BR386" s="236">
        <v>0</v>
      </c>
      <c r="BS386" s="236">
        <v>0</v>
      </c>
      <c r="BT386" s="236">
        <v>0</v>
      </c>
      <c r="BU386" s="236">
        <v>0</v>
      </c>
      <c r="BV386" s="236">
        <v>0</v>
      </c>
      <c r="BW386" s="236">
        <v>0</v>
      </c>
      <c r="BX386" s="236">
        <v>0</v>
      </c>
      <c r="BY386" s="236">
        <v>0</v>
      </c>
      <c r="BZ386" s="236">
        <v>0</v>
      </c>
      <c r="CA386" s="236">
        <v>0</v>
      </c>
      <c r="CB386" s="236">
        <v>0</v>
      </c>
      <c r="CC386" s="236">
        <v>0</v>
      </c>
      <c r="CD386" s="236">
        <v>0</v>
      </c>
      <c r="CE386" s="236">
        <v>0</v>
      </c>
      <c r="CF386" s="236">
        <v>0</v>
      </c>
      <c r="CG386" s="236">
        <v>0</v>
      </c>
      <c r="CH386" s="236">
        <v>0</v>
      </c>
      <c r="CI386" s="236">
        <v>0</v>
      </c>
      <c r="CJ386" s="236">
        <v>0</v>
      </c>
      <c r="CK386" s="236">
        <v>0</v>
      </c>
      <c r="CL386" s="236">
        <v>0</v>
      </c>
      <c r="CM386" s="236">
        <v>0</v>
      </c>
      <c r="CN386" s="236">
        <v>0</v>
      </c>
      <c r="CO386" s="236">
        <v>0</v>
      </c>
      <c r="CP386" s="236">
        <v>0</v>
      </c>
      <c r="CQ386" s="236">
        <v>0</v>
      </c>
      <c r="CR386" s="236">
        <v>0</v>
      </c>
      <c r="CS386" s="236">
        <v>0</v>
      </c>
      <c r="CT386" s="236">
        <v>0</v>
      </c>
      <c r="CU386" s="236">
        <v>0</v>
      </c>
      <c r="CV386" s="236">
        <v>0</v>
      </c>
      <c r="CW386" s="236">
        <v>0</v>
      </c>
      <c r="CX386" s="236">
        <v>0</v>
      </c>
      <c r="CY386" s="236">
        <v>0</v>
      </c>
      <c r="CZ386" s="236">
        <v>0</v>
      </c>
      <c r="DA386" s="236">
        <v>0</v>
      </c>
    </row>
    <row r="388" spans="1:105">
      <c r="A388" s="242" t="s">
        <v>1725</v>
      </c>
      <c r="B388" s="236">
        <v>0</v>
      </c>
      <c r="C388" s="236">
        <v>0</v>
      </c>
      <c r="D388" s="236">
        <v>0</v>
      </c>
      <c r="E388" s="236">
        <v>0</v>
      </c>
      <c r="F388" s="236">
        <v>0</v>
      </c>
      <c r="G388" s="236">
        <v>0</v>
      </c>
      <c r="H388" s="236">
        <v>0</v>
      </c>
      <c r="I388" s="236">
        <v>0</v>
      </c>
      <c r="J388" s="236">
        <v>0</v>
      </c>
      <c r="K388" s="236">
        <v>0</v>
      </c>
      <c r="L388" s="236">
        <v>0</v>
      </c>
      <c r="M388" s="236">
        <v>0</v>
      </c>
      <c r="N388" s="236">
        <v>0</v>
      </c>
      <c r="O388" s="236">
        <v>0</v>
      </c>
      <c r="P388" s="236">
        <v>0</v>
      </c>
      <c r="Q388" s="236">
        <v>0</v>
      </c>
      <c r="R388" s="236">
        <v>0</v>
      </c>
      <c r="S388" s="236">
        <v>0</v>
      </c>
      <c r="T388" s="236">
        <v>0</v>
      </c>
      <c r="U388" s="236">
        <v>0</v>
      </c>
      <c r="V388" s="236">
        <v>0</v>
      </c>
      <c r="W388" s="236">
        <v>0</v>
      </c>
      <c r="X388" s="236">
        <v>0</v>
      </c>
      <c r="Y388" s="236">
        <v>0</v>
      </c>
      <c r="Z388" s="236">
        <v>0</v>
      </c>
      <c r="AA388" s="236">
        <v>0</v>
      </c>
      <c r="AB388" s="236">
        <v>0</v>
      </c>
      <c r="AC388" s="236">
        <v>0</v>
      </c>
      <c r="AD388" s="236">
        <v>549457</v>
      </c>
      <c r="AE388" s="236">
        <v>505255</v>
      </c>
      <c r="AF388" s="236">
        <v>854290</v>
      </c>
      <c r="AG388" s="236">
        <v>417884</v>
      </c>
      <c r="AH388" s="236">
        <v>1262122</v>
      </c>
      <c r="AI388" s="236">
        <v>1204711</v>
      </c>
      <c r="AJ388" s="236">
        <v>637268</v>
      </c>
      <c r="AK388" s="236">
        <v>0</v>
      </c>
      <c r="AL388" s="236">
        <v>0</v>
      </c>
      <c r="AM388" s="236">
        <v>0</v>
      </c>
      <c r="AN388" s="236">
        <v>5430987</v>
      </c>
      <c r="AO388" s="236">
        <v>0</v>
      </c>
      <c r="AP388" s="236">
        <v>0</v>
      </c>
      <c r="AQ388" s="236">
        <v>0</v>
      </c>
      <c r="AR388" s="236">
        <v>0</v>
      </c>
      <c r="AS388" s="236">
        <v>0</v>
      </c>
      <c r="AT388" s="236">
        <v>0</v>
      </c>
      <c r="AU388" s="236">
        <v>0</v>
      </c>
      <c r="AV388" s="236">
        <v>0</v>
      </c>
      <c r="AW388" s="236">
        <v>0</v>
      </c>
      <c r="AX388" s="236">
        <v>0</v>
      </c>
      <c r="AY388" s="236">
        <v>0</v>
      </c>
      <c r="AZ388" s="236">
        <v>0</v>
      </c>
      <c r="BA388" s="236">
        <v>0</v>
      </c>
      <c r="BB388" s="236">
        <v>0</v>
      </c>
      <c r="BC388" s="236">
        <v>0</v>
      </c>
      <c r="BD388" s="236">
        <v>0</v>
      </c>
      <c r="BE388" s="236">
        <v>0</v>
      </c>
      <c r="BF388" s="236">
        <v>0</v>
      </c>
      <c r="BG388" s="236">
        <v>0</v>
      </c>
      <c r="BH388" s="236">
        <v>0</v>
      </c>
      <c r="BI388" s="236">
        <v>0</v>
      </c>
      <c r="BJ388" s="236">
        <v>0</v>
      </c>
      <c r="BK388" s="236">
        <v>0</v>
      </c>
      <c r="BL388" s="236">
        <v>0</v>
      </c>
      <c r="BM388" s="236">
        <v>0</v>
      </c>
      <c r="BN388" s="236">
        <v>0</v>
      </c>
      <c r="BO388" s="236">
        <v>0</v>
      </c>
      <c r="BP388" s="236">
        <v>0</v>
      </c>
      <c r="BQ388" s="236">
        <v>0</v>
      </c>
      <c r="BR388" s="236">
        <v>0</v>
      </c>
      <c r="BS388" s="236">
        <v>0</v>
      </c>
      <c r="BT388" s="236">
        <v>0</v>
      </c>
      <c r="BU388" s="236">
        <v>0</v>
      </c>
      <c r="BV388" s="236">
        <v>0</v>
      </c>
      <c r="BW388" s="236">
        <v>0</v>
      </c>
      <c r="BX388" s="236">
        <v>0</v>
      </c>
      <c r="BY388" s="236">
        <v>0</v>
      </c>
      <c r="BZ388" s="236">
        <v>0</v>
      </c>
      <c r="CA388" s="236">
        <v>0</v>
      </c>
      <c r="CB388" s="236">
        <v>0</v>
      </c>
      <c r="CC388" s="236">
        <v>0</v>
      </c>
      <c r="CD388" s="236">
        <v>0</v>
      </c>
      <c r="CE388" s="236">
        <v>0</v>
      </c>
      <c r="CF388" s="236">
        <v>0</v>
      </c>
      <c r="CG388" s="236">
        <v>0</v>
      </c>
      <c r="CH388" s="236">
        <v>0</v>
      </c>
      <c r="CI388" s="236">
        <v>0</v>
      </c>
      <c r="CJ388" s="236">
        <v>0</v>
      </c>
      <c r="CK388" s="236">
        <v>0</v>
      </c>
      <c r="CL388" s="236">
        <v>0</v>
      </c>
      <c r="CM388" s="236">
        <v>0</v>
      </c>
      <c r="CN388" s="236">
        <v>0</v>
      </c>
      <c r="CO388" s="236">
        <v>0</v>
      </c>
      <c r="CP388" s="236">
        <v>0</v>
      </c>
      <c r="CQ388" s="236">
        <v>0</v>
      </c>
      <c r="CR388" s="236">
        <v>0</v>
      </c>
      <c r="CS388" s="236">
        <v>0</v>
      </c>
      <c r="CT388" s="236">
        <v>0</v>
      </c>
      <c r="CU388" s="236">
        <v>0</v>
      </c>
      <c r="CV388" s="236">
        <v>0</v>
      </c>
      <c r="CW388" s="236">
        <v>0</v>
      </c>
      <c r="CX388" s="236">
        <v>0</v>
      </c>
      <c r="CY388" s="236">
        <v>0</v>
      </c>
      <c r="CZ388" s="236">
        <v>0</v>
      </c>
      <c r="DA388" s="236">
        <v>0</v>
      </c>
    </row>
    <row r="389" spans="1:105">
      <c r="A389" s="242" t="s">
        <v>1726</v>
      </c>
      <c r="B389" s="236">
        <v>0</v>
      </c>
      <c r="C389" s="236">
        <v>0</v>
      </c>
      <c r="D389" s="236">
        <v>0</v>
      </c>
      <c r="E389" s="236">
        <v>0</v>
      </c>
      <c r="F389" s="236">
        <v>0</v>
      </c>
      <c r="G389" s="236">
        <v>0</v>
      </c>
      <c r="H389" s="236">
        <v>0</v>
      </c>
      <c r="I389" s="236">
        <v>0</v>
      </c>
      <c r="J389" s="236">
        <v>0</v>
      </c>
      <c r="K389" s="236">
        <v>0</v>
      </c>
      <c r="L389" s="236">
        <v>0</v>
      </c>
      <c r="M389" s="236">
        <v>0</v>
      </c>
      <c r="N389" s="236">
        <v>0</v>
      </c>
      <c r="O389" s="236">
        <v>0</v>
      </c>
      <c r="P389" s="236">
        <v>0</v>
      </c>
      <c r="Q389" s="236">
        <v>0</v>
      </c>
      <c r="R389" s="236">
        <v>0</v>
      </c>
      <c r="S389" s="236">
        <v>0</v>
      </c>
      <c r="T389" s="236">
        <v>0</v>
      </c>
      <c r="U389" s="236">
        <v>0</v>
      </c>
      <c r="V389" s="236">
        <v>0</v>
      </c>
      <c r="W389" s="236">
        <v>0</v>
      </c>
      <c r="X389" s="236">
        <v>0</v>
      </c>
      <c r="Y389" s="236">
        <v>0</v>
      </c>
      <c r="Z389" s="236">
        <v>0</v>
      </c>
      <c r="AA389" s="236">
        <v>0</v>
      </c>
      <c r="AB389" s="236">
        <v>0</v>
      </c>
      <c r="AC389" s="236">
        <v>0</v>
      </c>
      <c r="AD389" s="236">
        <v>-540179</v>
      </c>
      <c r="AE389" s="236">
        <v>-485509</v>
      </c>
      <c r="AF389" s="236">
        <v>-827461</v>
      </c>
      <c r="AG389" s="236">
        <v>-384671</v>
      </c>
      <c r="AH389" s="236">
        <v>-1220558</v>
      </c>
      <c r="AI389" s="236">
        <v>-1151147</v>
      </c>
      <c r="AJ389" s="236">
        <v>-575823</v>
      </c>
      <c r="AK389" s="236">
        <v>0</v>
      </c>
      <c r="AL389" s="236">
        <v>0</v>
      </c>
      <c r="AM389" s="236">
        <v>0</v>
      </c>
      <c r="AN389" s="236">
        <v>-5185348</v>
      </c>
      <c r="AO389" s="236">
        <v>0</v>
      </c>
      <c r="AP389" s="236">
        <v>0</v>
      </c>
      <c r="AQ389" s="236">
        <v>0</v>
      </c>
      <c r="AR389" s="236">
        <v>0</v>
      </c>
      <c r="AS389" s="236">
        <v>0</v>
      </c>
      <c r="AT389" s="236">
        <v>0</v>
      </c>
      <c r="AU389" s="236">
        <v>0</v>
      </c>
      <c r="AV389" s="236">
        <v>0</v>
      </c>
      <c r="AW389" s="236">
        <v>0</v>
      </c>
      <c r="AX389" s="236">
        <v>0</v>
      </c>
      <c r="AY389" s="236">
        <v>0</v>
      </c>
      <c r="AZ389" s="236">
        <v>0</v>
      </c>
      <c r="BA389" s="236">
        <v>0</v>
      </c>
      <c r="BB389" s="236">
        <v>0</v>
      </c>
      <c r="BC389" s="236">
        <v>0</v>
      </c>
      <c r="BD389" s="236">
        <v>0</v>
      </c>
      <c r="BE389" s="236">
        <v>0</v>
      </c>
      <c r="BF389" s="236">
        <v>0</v>
      </c>
      <c r="BG389" s="236">
        <v>0</v>
      </c>
      <c r="BH389" s="236">
        <v>0</v>
      </c>
      <c r="BI389" s="236">
        <v>0</v>
      </c>
      <c r="BJ389" s="236">
        <v>0</v>
      </c>
      <c r="BK389" s="236">
        <v>0</v>
      </c>
      <c r="BL389" s="236">
        <v>0</v>
      </c>
      <c r="BM389" s="236">
        <v>0</v>
      </c>
      <c r="BN389" s="236">
        <v>0</v>
      </c>
      <c r="BO389" s="236">
        <v>0</v>
      </c>
      <c r="BP389" s="236">
        <v>0</v>
      </c>
      <c r="BQ389" s="236">
        <v>0</v>
      </c>
      <c r="BR389" s="236">
        <v>0</v>
      </c>
      <c r="BS389" s="236">
        <v>0</v>
      </c>
      <c r="BT389" s="236">
        <v>0</v>
      </c>
      <c r="BU389" s="236">
        <v>0</v>
      </c>
      <c r="BV389" s="236">
        <v>0</v>
      </c>
      <c r="BW389" s="236">
        <v>0</v>
      </c>
      <c r="BX389" s="236">
        <v>0</v>
      </c>
      <c r="BY389" s="236">
        <v>0</v>
      </c>
      <c r="BZ389" s="236">
        <v>0</v>
      </c>
      <c r="CA389" s="236">
        <v>0</v>
      </c>
      <c r="CB389" s="236">
        <v>0</v>
      </c>
      <c r="CC389" s="236">
        <v>0</v>
      </c>
      <c r="CD389" s="236">
        <v>0</v>
      </c>
      <c r="CE389" s="236">
        <v>0</v>
      </c>
      <c r="CF389" s="236">
        <v>0</v>
      </c>
      <c r="CG389" s="236">
        <v>0</v>
      </c>
      <c r="CH389" s="236">
        <v>0</v>
      </c>
      <c r="CI389" s="236">
        <v>0</v>
      </c>
      <c r="CJ389" s="236">
        <v>0</v>
      </c>
      <c r="CK389" s="236">
        <v>0</v>
      </c>
      <c r="CL389" s="236">
        <v>0</v>
      </c>
      <c r="CM389" s="236">
        <v>0</v>
      </c>
      <c r="CN389" s="236">
        <v>0</v>
      </c>
      <c r="CO389" s="236">
        <v>0</v>
      </c>
      <c r="CP389" s="236">
        <v>0</v>
      </c>
      <c r="CQ389" s="236">
        <v>0</v>
      </c>
      <c r="CR389" s="236">
        <v>0</v>
      </c>
      <c r="CS389" s="236">
        <v>0</v>
      </c>
      <c r="CT389" s="236">
        <v>0</v>
      </c>
      <c r="CU389" s="236">
        <v>0</v>
      </c>
      <c r="CV389" s="236">
        <v>0</v>
      </c>
      <c r="CW389" s="236">
        <v>0</v>
      </c>
      <c r="CX389" s="236">
        <v>0</v>
      </c>
      <c r="CY389" s="236">
        <v>0</v>
      </c>
      <c r="CZ389" s="236">
        <v>0</v>
      </c>
      <c r="DA389" s="236">
        <v>0</v>
      </c>
    </row>
    <row r="390" spans="1:105">
      <c r="A390" s="242" t="s">
        <v>1764</v>
      </c>
      <c r="B390" s="236">
        <v>0</v>
      </c>
      <c r="C390" s="236">
        <v>0</v>
      </c>
      <c r="D390" s="236">
        <v>0</v>
      </c>
      <c r="E390" s="236">
        <v>0</v>
      </c>
      <c r="F390" s="236">
        <v>0</v>
      </c>
      <c r="G390" s="236">
        <v>0</v>
      </c>
      <c r="H390" s="236">
        <v>0</v>
      </c>
      <c r="I390" s="236">
        <v>0</v>
      </c>
      <c r="J390" s="236">
        <v>0</v>
      </c>
      <c r="K390" s="236">
        <v>0</v>
      </c>
      <c r="L390" s="236">
        <v>0</v>
      </c>
      <c r="M390" s="236">
        <v>0</v>
      </c>
      <c r="N390" s="236">
        <v>0</v>
      </c>
      <c r="O390" s="236">
        <v>0</v>
      </c>
      <c r="P390" s="236">
        <v>0</v>
      </c>
      <c r="Q390" s="236">
        <v>0</v>
      </c>
      <c r="R390" s="236">
        <v>0</v>
      </c>
      <c r="S390" s="236">
        <v>0</v>
      </c>
      <c r="T390" s="236">
        <v>0</v>
      </c>
      <c r="U390" s="236">
        <v>0</v>
      </c>
      <c r="V390" s="236">
        <v>0</v>
      </c>
      <c r="W390" s="236">
        <v>0</v>
      </c>
      <c r="X390" s="236">
        <v>0</v>
      </c>
      <c r="Y390" s="236">
        <v>0</v>
      </c>
      <c r="Z390" s="236">
        <v>0</v>
      </c>
      <c r="AA390" s="236">
        <v>0</v>
      </c>
      <c r="AB390" s="236">
        <v>0</v>
      </c>
      <c r="AC390" s="236">
        <v>0</v>
      </c>
      <c r="AD390" s="236">
        <v>9278</v>
      </c>
      <c r="AE390" s="236">
        <v>19746</v>
      </c>
      <c r="AF390" s="236">
        <v>26829</v>
      </c>
      <c r="AG390" s="236">
        <v>33213</v>
      </c>
      <c r="AH390" s="236">
        <v>41564</v>
      </c>
      <c r="AI390" s="236">
        <v>53564</v>
      </c>
      <c r="AJ390" s="236">
        <v>61445</v>
      </c>
      <c r="AK390" s="236">
        <v>0</v>
      </c>
      <c r="AL390" s="236">
        <v>0</v>
      </c>
      <c r="AM390" s="236">
        <v>0</v>
      </c>
      <c r="AN390" s="236">
        <v>245639</v>
      </c>
      <c r="AO390" s="236">
        <v>0</v>
      </c>
      <c r="AP390" s="236">
        <v>0</v>
      </c>
      <c r="AQ390" s="236">
        <v>0</v>
      </c>
      <c r="AR390" s="236">
        <v>0</v>
      </c>
      <c r="AS390" s="236">
        <v>0</v>
      </c>
      <c r="AT390" s="236">
        <v>0</v>
      </c>
      <c r="AU390" s="236">
        <v>0</v>
      </c>
      <c r="AV390" s="236">
        <v>0</v>
      </c>
      <c r="AW390" s="236">
        <v>0</v>
      </c>
      <c r="AX390" s="236">
        <v>0</v>
      </c>
      <c r="AY390" s="236">
        <v>0</v>
      </c>
      <c r="AZ390" s="236">
        <v>0</v>
      </c>
      <c r="BA390" s="236">
        <v>0</v>
      </c>
      <c r="BB390" s="236">
        <v>0</v>
      </c>
      <c r="BC390" s="236">
        <v>0</v>
      </c>
      <c r="BD390" s="236">
        <v>0</v>
      </c>
      <c r="BE390" s="236">
        <v>0</v>
      </c>
      <c r="BF390" s="236">
        <v>0</v>
      </c>
      <c r="BG390" s="236">
        <v>0</v>
      </c>
      <c r="BH390" s="236">
        <v>0</v>
      </c>
      <c r="BI390" s="236">
        <v>0</v>
      </c>
      <c r="BJ390" s="236">
        <v>0</v>
      </c>
      <c r="BK390" s="236">
        <v>0</v>
      </c>
      <c r="BL390" s="236">
        <v>0</v>
      </c>
      <c r="BM390" s="236">
        <v>0</v>
      </c>
      <c r="BN390" s="236">
        <v>0</v>
      </c>
      <c r="BO390" s="236">
        <v>0</v>
      </c>
      <c r="BP390" s="236">
        <v>0</v>
      </c>
      <c r="BQ390" s="236">
        <v>0</v>
      </c>
      <c r="BR390" s="236">
        <v>0</v>
      </c>
      <c r="BS390" s="236">
        <v>0</v>
      </c>
      <c r="BT390" s="236">
        <v>0</v>
      </c>
      <c r="BU390" s="236">
        <v>0</v>
      </c>
      <c r="BV390" s="236">
        <v>0</v>
      </c>
      <c r="BW390" s="236">
        <v>0</v>
      </c>
      <c r="BX390" s="236">
        <v>0</v>
      </c>
      <c r="BY390" s="236">
        <v>0</v>
      </c>
      <c r="BZ390" s="236">
        <v>0</v>
      </c>
      <c r="CA390" s="236">
        <v>0</v>
      </c>
      <c r="CB390" s="236">
        <v>0</v>
      </c>
      <c r="CC390" s="236">
        <v>0</v>
      </c>
      <c r="CD390" s="236">
        <v>0</v>
      </c>
      <c r="CE390" s="236">
        <v>0</v>
      </c>
      <c r="CF390" s="236">
        <v>0</v>
      </c>
      <c r="CG390" s="236">
        <v>0</v>
      </c>
      <c r="CH390" s="236">
        <v>0</v>
      </c>
      <c r="CI390" s="236">
        <v>0</v>
      </c>
      <c r="CJ390" s="236">
        <v>0</v>
      </c>
      <c r="CK390" s="236">
        <v>0</v>
      </c>
      <c r="CL390" s="236">
        <v>0</v>
      </c>
      <c r="CM390" s="236">
        <v>0</v>
      </c>
      <c r="CN390" s="236">
        <v>0</v>
      </c>
      <c r="CO390" s="236">
        <v>0</v>
      </c>
      <c r="CP390" s="236">
        <v>0</v>
      </c>
      <c r="CQ390" s="236">
        <v>0</v>
      </c>
      <c r="CR390" s="236">
        <v>0</v>
      </c>
      <c r="CS390" s="236">
        <v>0</v>
      </c>
      <c r="CT390" s="236">
        <v>0</v>
      </c>
      <c r="CU390" s="236">
        <v>0</v>
      </c>
      <c r="CV390" s="236">
        <v>0</v>
      </c>
      <c r="CW390" s="236">
        <v>0</v>
      </c>
      <c r="CX390" s="236">
        <v>0</v>
      </c>
      <c r="CY390" s="236">
        <v>0</v>
      </c>
      <c r="CZ390" s="236">
        <v>0</v>
      </c>
      <c r="DA390" s="236">
        <v>0</v>
      </c>
    </row>
    <row r="392" spans="1:105">
      <c r="A392" s="242" t="s">
        <v>1765</v>
      </c>
      <c r="B392" s="236">
        <v>0</v>
      </c>
      <c r="C392" s="236">
        <v>0</v>
      </c>
      <c r="D392" s="236">
        <v>0</v>
      </c>
      <c r="E392" s="236">
        <v>0</v>
      </c>
      <c r="F392" s="236">
        <v>0</v>
      </c>
      <c r="G392" s="236">
        <v>0</v>
      </c>
      <c r="H392" s="236">
        <v>0</v>
      </c>
      <c r="I392" s="236">
        <v>0</v>
      </c>
      <c r="J392" s="236">
        <v>0</v>
      </c>
      <c r="K392" s="236">
        <v>0</v>
      </c>
      <c r="L392" s="236">
        <v>0</v>
      </c>
      <c r="M392" s="236">
        <v>0</v>
      </c>
      <c r="N392" s="236">
        <v>0</v>
      </c>
      <c r="O392" s="236">
        <v>0</v>
      </c>
      <c r="P392" s="236">
        <v>0</v>
      </c>
      <c r="Q392" s="236">
        <v>0</v>
      </c>
      <c r="R392" s="236">
        <v>0</v>
      </c>
      <c r="S392" s="236">
        <v>0</v>
      </c>
      <c r="T392" s="236">
        <v>0</v>
      </c>
      <c r="U392" s="236">
        <v>0</v>
      </c>
      <c r="V392" s="236">
        <v>0</v>
      </c>
      <c r="W392" s="236">
        <v>0</v>
      </c>
      <c r="X392" s="236">
        <v>0</v>
      </c>
      <c r="Y392" s="236">
        <v>0</v>
      </c>
      <c r="Z392" s="236">
        <v>0</v>
      </c>
      <c r="AA392" s="236">
        <v>0</v>
      </c>
      <c r="AB392" s="236">
        <v>0</v>
      </c>
      <c r="AC392" s="236">
        <v>0</v>
      </c>
      <c r="AD392" s="236">
        <v>9278</v>
      </c>
      <c r="AE392" s="236">
        <v>19746</v>
      </c>
      <c r="AF392" s="236">
        <v>26829</v>
      </c>
      <c r="AG392" s="236">
        <v>33213</v>
      </c>
      <c r="AH392" s="236">
        <v>41564</v>
      </c>
      <c r="AI392" s="236">
        <v>53564</v>
      </c>
      <c r="AJ392" s="236">
        <v>61445</v>
      </c>
      <c r="AK392" s="236">
        <v>0</v>
      </c>
      <c r="AL392" s="236">
        <v>0</v>
      </c>
      <c r="AM392" s="236">
        <v>0</v>
      </c>
      <c r="AN392" s="236">
        <v>245639</v>
      </c>
      <c r="AO392" s="236">
        <v>0</v>
      </c>
      <c r="AP392" s="236">
        <v>0</v>
      </c>
      <c r="AQ392" s="236">
        <v>0</v>
      </c>
      <c r="AR392" s="236">
        <v>0</v>
      </c>
      <c r="AS392" s="236">
        <v>0</v>
      </c>
      <c r="AT392" s="236">
        <v>0</v>
      </c>
      <c r="AU392" s="236">
        <v>0</v>
      </c>
      <c r="AV392" s="236">
        <v>0</v>
      </c>
      <c r="AW392" s="236">
        <v>0</v>
      </c>
      <c r="AX392" s="236">
        <v>0</v>
      </c>
      <c r="AY392" s="236">
        <v>0</v>
      </c>
      <c r="AZ392" s="236">
        <v>0</v>
      </c>
      <c r="BA392" s="236">
        <v>0</v>
      </c>
      <c r="BB392" s="236">
        <v>0</v>
      </c>
      <c r="BC392" s="236">
        <v>0</v>
      </c>
      <c r="BD392" s="236">
        <v>0</v>
      </c>
      <c r="BE392" s="236">
        <v>0</v>
      </c>
      <c r="BF392" s="236">
        <v>0</v>
      </c>
      <c r="BG392" s="236">
        <v>0</v>
      </c>
      <c r="BH392" s="236">
        <v>0</v>
      </c>
      <c r="BI392" s="236">
        <v>0</v>
      </c>
      <c r="BJ392" s="236">
        <v>0</v>
      </c>
      <c r="BK392" s="236">
        <v>0</v>
      </c>
      <c r="BL392" s="236">
        <v>0</v>
      </c>
      <c r="BM392" s="236">
        <v>0</v>
      </c>
      <c r="BN392" s="236">
        <v>0</v>
      </c>
      <c r="BO392" s="236">
        <v>0</v>
      </c>
      <c r="BP392" s="236">
        <v>0</v>
      </c>
      <c r="BQ392" s="236">
        <v>0</v>
      </c>
      <c r="BR392" s="236">
        <v>0</v>
      </c>
      <c r="BS392" s="236">
        <v>0</v>
      </c>
      <c r="BT392" s="236">
        <v>0</v>
      </c>
      <c r="BU392" s="236">
        <v>0</v>
      </c>
      <c r="BV392" s="236">
        <v>0</v>
      </c>
      <c r="BW392" s="236">
        <v>0</v>
      </c>
      <c r="BX392" s="236">
        <v>0</v>
      </c>
      <c r="BY392" s="236">
        <v>0</v>
      </c>
      <c r="BZ392" s="236">
        <v>0</v>
      </c>
      <c r="CA392" s="236">
        <v>0</v>
      </c>
      <c r="CB392" s="236">
        <v>0</v>
      </c>
      <c r="CC392" s="236">
        <v>0</v>
      </c>
      <c r="CD392" s="236">
        <v>0</v>
      </c>
      <c r="CE392" s="236">
        <v>0</v>
      </c>
      <c r="CF392" s="236">
        <v>0</v>
      </c>
      <c r="CG392" s="236">
        <v>0</v>
      </c>
      <c r="CH392" s="236">
        <v>0</v>
      </c>
      <c r="CI392" s="236">
        <v>0</v>
      </c>
      <c r="CJ392" s="236">
        <v>0</v>
      </c>
      <c r="CK392" s="236">
        <v>0</v>
      </c>
      <c r="CL392" s="236">
        <v>0</v>
      </c>
      <c r="CM392" s="236">
        <v>0</v>
      </c>
      <c r="CN392" s="236">
        <v>0</v>
      </c>
      <c r="CO392" s="236">
        <v>0</v>
      </c>
      <c r="CP392" s="236">
        <v>0</v>
      </c>
      <c r="CQ392" s="236">
        <v>0</v>
      </c>
      <c r="CR392" s="236">
        <v>0</v>
      </c>
      <c r="CS392" s="236">
        <v>0</v>
      </c>
      <c r="CT392" s="236">
        <v>0</v>
      </c>
      <c r="CU392" s="236">
        <v>0</v>
      </c>
      <c r="CV392" s="236">
        <v>0</v>
      </c>
      <c r="CW392" s="236">
        <v>0</v>
      </c>
      <c r="CX392" s="236">
        <v>0</v>
      </c>
      <c r="CY392" s="236">
        <v>0</v>
      </c>
      <c r="CZ392" s="236">
        <v>0</v>
      </c>
      <c r="DA392" s="236">
        <v>0</v>
      </c>
    </row>
    <row r="394" spans="1:105">
      <c r="A394" s="242" t="s">
        <v>1708</v>
      </c>
      <c r="B394" s="236">
        <v>0</v>
      </c>
      <c r="C394" s="236">
        <v>0</v>
      </c>
      <c r="D394" s="236">
        <v>0</v>
      </c>
      <c r="E394" s="236">
        <v>0</v>
      </c>
      <c r="F394" s="236">
        <v>0</v>
      </c>
      <c r="G394" s="236">
        <v>0</v>
      </c>
      <c r="H394" s="236">
        <v>0</v>
      </c>
      <c r="I394" s="236">
        <v>0</v>
      </c>
      <c r="J394" s="236">
        <v>0</v>
      </c>
      <c r="K394" s="236">
        <v>0</v>
      </c>
      <c r="L394" s="236">
        <v>0</v>
      </c>
      <c r="M394" s="236">
        <v>1</v>
      </c>
      <c r="N394" s="236">
        <v>1</v>
      </c>
      <c r="O394" s="236">
        <v>0</v>
      </c>
      <c r="P394" s="236">
        <v>0</v>
      </c>
      <c r="Q394" s="236">
        <v>0</v>
      </c>
      <c r="R394" s="236">
        <v>0</v>
      </c>
      <c r="S394" s="236">
        <v>0</v>
      </c>
      <c r="T394" s="236">
        <v>0</v>
      </c>
      <c r="U394" s="236">
        <v>0</v>
      </c>
      <c r="V394" s="236">
        <v>0</v>
      </c>
      <c r="W394" s="236">
        <v>0</v>
      </c>
      <c r="X394" s="236">
        <v>0</v>
      </c>
      <c r="Y394" s="236">
        <v>0</v>
      </c>
      <c r="Z394" s="236">
        <v>1</v>
      </c>
      <c r="AA394" s="236">
        <v>1</v>
      </c>
      <c r="AB394" s="236">
        <v>0</v>
      </c>
      <c r="AC394" s="236">
        <v>0</v>
      </c>
      <c r="AD394" s="236">
        <v>0</v>
      </c>
      <c r="AE394" s="236">
        <v>0</v>
      </c>
      <c r="AF394" s="236">
        <v>0</v>
      </c>
      <c r="AG394" s="236">
        <v>0</v>
      </c>
      <c r="AH394" s="236">
        <v>0</v>
      </c>
      <c r="AI394" s="236">
        <v>0</v>
      </c>
      <c r="AJ394" s="236">
        <v>0</v>
      </c>
      <c r="AK394" s="236">
        <v>0</v>
      </c>
      <c r="AL394" s="236">
        <v>0</v>
      </c>
      <c r="AM394" s="236">
        <v>1</v>
      </c>
      <c r="AN394" s="236">
        <v>1</v>
      </c>
      <c r="AO394" s="236">
        <v>0</v>
      </c>
      <c r="AP394" s="236">
        <v>0</v>
      </c>
      <c r="AQ394" s="236">
        <v>0</v>
      </c>
      <c r="AR394" s="236">
        <v>0</v>
      </c>
      <c r="AS394" s="236">
        <v>0</v>
      </c>
      <c r="AT394" s="236">
        <v>0</v>
      </c>
      <c r="AU394" s="236">
        <v>0</v>
      </c>
      <c r="AV394" s="236">
        <v>0</v>
      </c>
      <c r="AW394" s="236">
        <v>0</v>
      </c>
      <c r="AX394" s="236">
        <v>0</v>
      </c>
      <c r="AY394" s="236">
        <v>0</v>
      </c>
      <c r="AZ394" s="236">
        <v>1</v>
      </c>
      <c r="BA394" s="236">
        <v>1</v>
      </c>
      <c r="BB394" s="236">
        <v>0</v>
      </c>
      <c r="BC394" s="236">
        <v>0</v>
      </c>
      <c r="BD394" s="236">
        <v>0</v>
      </c>
      <c r="BE394" s="236">
        <v>0</v>
      </c>
      <c r="BF394" s="236">
        <v>0</v>
      </c>
      <c r="BG394" s="236">
        <v>0</v>
      </c>
      <c r="BH394" s="236">
        <v>0</v>
      </c>
      <c r="BI394" s="236">
        <v>0</v>
      </c>
      <c r="BJ394" s="236">
        <v>0</v>
      </c>
      <c r="BK394" s="236">
        <v>0</v>
      </c>
      <c r="BL394" s="236">
        <v>0</v>
      </c>
      <c r="BM394" s="236">
        <v>1</v>
      </c>
      <c r="BN394" s="236">
        <v>1</v>
      </c>
      <c r="BO394" s="236">
        <v>0</v>
      </c>
      <c r="BP394" s="236">
        <v>0</v>
      </c>
      <c r="BQ394" s="236">
        <v>0</v>
      </c>
      <c r="BR394" s="236">
        <v>0</v>
      </c>
      <c r="BS394" s="236">
        <v>0</v>
      </c>
      <c r="BT394" s="236">
        <v>0</v>
      </c>
      <c r="BU394" s="236">
        <v>0</v>
      </c>
      <c r="BV394" s="236">
        <v>0</v>
      </c>
      <c r="BW394" s="236">
        <v>0</v>
      </c>
      <c r="BX394" s="236">
        <v>0</v>
      </c>
      <c r="BY394" s="236">
        <v>0</v>
      </c>
      <c r="BZ394" s="236">
        <v>1</v>
      </c>
      <c r="CA394" s="236">
        <v>1</v>
      </c>
      <c r="CB394" s="236">
        <v>0</v>
      </c>
      <c r="CC394" s="236">
        <v>0</v>
      </c>
      <c r="CD394" s="236">
        <v>0</v>
      </c>
      <c r="CE394" s="236">
        <v>0</v>
      </c>
      <c r="CF394" s="236">
        <v>0</v>
      </c>
      <c r="CG394" s="236">
        <v>0</v>
      </c>
      <c r="CH394" s="236">
        <v>0</v>
      </c>
      <c r="CI394" s="236">
        <v>0</v>
      </c>
      <c r="CJ394" s="236">
        <v>0</v>
      </c>
      <c r="CK394" s="236">
        <v>0</v>
      </c>
      <c r="CL394" s="236">
        <v>0</v>
      </c>
      <c r="CM394" s="236">
        <v>1</v>
      </c>
      <c r="CN394" s="236">
        <v>1</v>
      </c>
      <c r="CO394" s="236">
        <v>0</v>
      </c>
      <c r="CP394" s="236">
        <v>0</v>
      </c>
      <c r="CQ394" s="236">
        <v>0</v>
      </c>
      <c r="CR394" s="236">
        <v>0</v>
      </c>
      <c r="CS394" s="236">
        <v>0</v>
      </c>
      <c r="CT394" s="236">
        <v>0</v>
      </c>
      <c r="CU394" s="236">
        <v>0</v>
      </c>
      <c r="CV394" s="236">
        <v>0</v>
      </c>
      <c r="CW394" s="236">
        <v>0</v>
      </c>
      <c r="CX394" s="236">
        <v>0</v>
      </c>
      <c r="CY394" s="236">
        <v>0</v>
      </c>
      <c r="CZ394" s="236">
        <v>1</v>
      </c>
      <c r="DA394" s="236">
        <v>1</v>
      </c>
    </row>
    <row r="395" spans="1:105">
      <c r="A395" s="242" t="s">
        <v>1766</v>
      </c>
      <c r="B395" s="236">
        <v>0</v>
      </c>
      <c r="C395" s="236">
        <v>0</v>
      </c>
      <c r="D395" s="236">
        <v>0</v>
      </c>
      <c r="E395" s="236">
        <v>0</v>
      </c>
      <c r="F395" s="236">
        <v>0</v>
      </c>
      <c r="G395" s="236">
        <v>0</v>
      </c>
      <c r="H395" s="236">
        <v>0</v>
      </c>
      <c r="I395" s="236">
        <v>0</v>
      </c>
      <c r="J395" s="236">
        <v>0</v>
      </c>
      <c r="K395" s="236">
        <v>0</v>
      </c>
      <c r="L395" s="236">
        <v>0</v>
      </c>
      <c r="M395" s="236">
        <v>0</v>
      </c>
      <c r="N395" s="236">
        <v>0</v>
      </c>
      <c r="O395" s="236">
        <v>0</v>
      </c>
      <c r="P395" s="236">
        <v>0</v>
      </c>
      <c r="Q395" s="236">
        <v>0</v>
      </c>
      <c r="R395" s="236">
        <v>0</v>
      </c>
      <c r="S395" s="236">
        <v>0</v>
      </c>
      <c r="T395" s="236">
        <v>0</v>
      </c>
      <c r="U395" s="236">
        <v>0</v>
      </c>
      <c r="V395" s="236">
        <v>0</v>
      </c>
      <c r="W395" s="236">
        <v>0</v>
      </c>
      <c r="X395" s="236">
        <v>0</v>
      </c>
      <c r="Y395" s="236">
        <v>0</v>
      </c>
      <c r="Z395" s="236">
        <v>0</v>
      </c>
      <c r="AA395" s="236">
        <v>0</v>
      </c>
      <c r="AB395" s="236">
        <v>0</v>
      </c>
      <c r="AC395" s="236">
        <v>0</v>
      </c>
      <c r="AD395" s="236">
        <v>0</v>
      </c>
      <c r="AE395" s="236">
        <v>0</v>
      </c>
      <c r="AF395" s="236">
        <v>0</v>
      </c>
      <c r="AG395" s="236">
        <v>0</v>
      </c>
      <c r="AH395" s="236">
        <v>0</v>
      </c>
      <c r="AI395" s="236">
        <v>0</v>
      </c>
      <c r="AJ395" s="236">
        <v>0</v>
      </c>
      <c r="AK395" s="236">
        <v>0</v>
      </c>
      <c r="AL395" s="236">
        <v>0</v>
      </c>
      <c r="AM395" s="236">
        <v>0</v>
      </c>
      <c r="AN395" s="236">
        <v>0</v>
      </c>
      <c r="AO395" s="236">
        <v>0</v>
      </c>
      <c r="AP395" s="236">
        <v>0</v>
      </c>
      <c r="AQ395" s="236">
        <v>0</v>
      </c>
      <c r="AR395" s="236">
        <v>0</v>
      </c>
      <c r="AS395" s="236">
        <v>0</v>
      </c>
      <c r="AT395" s="236">
        <v>0</v>
      </c>
      <c r="AU395" s="236">
        <v>0</v>
      </c>
      <c r="AV395" s="236">
        <v>0</v>
      </c>
      <c r="AW395" s="236">
        <v>0</v>
      </c>
      <c r="AX395" s="236">
        <v>0</v>
      </c>
      <c r="AY395" s="236">
        <v>0</v>
      </c>
      <c r="AZ395" s="236">
        <v>0</v>
      </c>
      <c r="BA395" s="236">
        <v>0</v>
      </c>
      <c r="BB395" s="236">
        <v>0</v>
      </c>
      <c r="BC395" s="236">
        <v>0</v>
      </c>
      <c r="BD395" s="236">
        <v>0</v>
      </c>
      <c r="BE395" s="236">
        <v>0</v>
      </c>
      <c r="BF395" s="236">
        <v>0</v>
      </c>
      <c r="BG395" s="236">
        <v>0</v>
      </c>
      <c r="BH395" s="236">
        <v>0</v>
      </c>
      <c r="BI395" s="236">
        <v>0</v>
      </c>
      <c r="BJ395" s="236">
        <v>0</v>
      </c>
      <c r="BK395" s="236">
        <v>0</v>
      </c>
      <c r="BL395" s="236">
        <v>0</v>
      </c>
      <c r="BM395" s="236">
        <v>0</v>
      </c>
      <c r="BN395" s="236">
        <v>0</v>
      </c>
      <c r="BO395" s="236">
        <v>0</v>
      </c>
      <c r="BP395" s="236">
        <v>0</v>
      </c>
      <c r="BQ395" s="236">
        <v>0</v>
      </c>
      <c r="BR395" s="236">
        <v>0</v>
      </c>
      <c r="BS395" s="236">
        <v>0</v>
      </c>
      <c r="BT395" s="236">
        <v>0</v>
      </c>
      <c r="BU395" s="236">
        <v>0</v>
      </c>
      <c r="BV395" s="236">
        <v>0</v>
      </c>
      <c r="BW395" s="236">
        <v>0</v>
      </c>
      <c r="BX395" s="236">
        <v>0</v>
      </c>
      <c r="BY395" s="236">
        <v>0</v>
      </c>
      <c r="BZ395" s="236">
        <v>0</v>
      </c>
      <c r="CA395" s="236">
        <v>0</v>
      </c>
      <c r="CB395" s="236">
        <v>0</v>
      </c>
      <c r="CC395" s="236">
        <v>0</v>
      </c>
      <c r="CD395" s="236">
        <v>0</v>
      </c>
      <c r="CE395" s="236">
        <v>0</v>
      </c>
      <c r="CF395" s="236">
        <v>0</v>
      </c>
      <c r="CG395" s="236">
        <v>0</v>
      </c>
      <c r="CH395" s="236">
        <v>0</v>
      </c>
      <c r="CI395" s="236">
        <v>0</v>
      </c>
      <c r="CJ395" s="236">
        <v>0</v>
      </c>
      <c r="CK395" s="236">
        <v>0</v>
      </c>
      <c r="CL395" s="236">
        <v>0</v>
      </c>
      <c r="CM395" s="236">
        <v>0</v>
      </c>
      <c r="CN395" s="236">
        <v>0</v>
      </c>
      <c r="CO395" s="236">
        <v>0</v>
      </c>
      <c r="CP395" s="236">
        <v>0</v>
      </c>
      <c r="CQ395" s="236">
        <v>0</v>
      </c>
      <c r="CR395" s="236">
        <v>0</v>
      </c>
      <c r="CS395" s="236">
        <v>0</v>
      </c>
      <c r="CT395" s="236">
        <v>0</v>
      </c>
      <c r="CU395" s="236">
        <v>0</v>
      </c>
      <c r="CV395" s="236">
        <v>0</v>
      </c>
      <c r="CW395" s="236">
        <v>0</v>
      </c>
      <c r="CX395" s="236">
        <v>0</v>
      </c>
      <c r="CY395" s="236">
        <v>0</v>
      </c>
      <c r="CZ395" s="236">
        <v>0</v>
      </c>
      <c r="DA395" s="236">
        <v>0</v>
      </c>
    </row>
    <row r="396" spans="1:105">
      <c r="A396" s="242" t="s">
        <v>1728</v>
      </c>
      <c r="B396" s="236">
        <v>0</v>
      </c>
      <c r="C396" s="236">
        <v>0</v>
      </c>
      <c r="D396" s="236">
        <v>0</v>
      </c>
      <c r="E396" s="236">
        <v>0</v>
      </c>
      <c r="F396" s="236">
        <v>0</v>
      </c>
      <c r="G396" s="236">
        <v>0</v>
      </c>
      <c r="H396" s="236">
        <v>0</v>
      </c>
      <c r="I396" s="236">
        <v>0</v>
      </c>
      <c r="J396" s="236">
        <v>0</v>
      </c>
      <c r="K396" s="236">
        <v>0</v>
      </c>
      <c r="L396" s="236">
        <v>0</v>
      </c>
      <c r="M396" s="236">
        <v>0</v>
      </c>
      <c r="N396" s="236">
        <v>0</v>
      </c>
      <c r="O396" s="236">
        <v>0</v>
      </c>
      <c r="P396" s="236">
        <v>0</v>
      </c>
      <c r="Q396" s="236">
        <v>0</v>
      </c>
      <c r="R396" s="236">
        <v>0</v>
      </c>
      <c r="S396" s="236">
        <v>0</v>
      </c>
      <c r="T396" s="236">
        <v>0</v>
      </c>
      <c r="U396" s="236">
        <v>0</v>
      </c>
      <c r="V396" s="236">
        <v>0</v>
      </c>
      <c r="W396" s="236">
        <v>0</v>
      </c>
      <c r="X396" s="236">
        <v>0</v>
      </c>
      <c r="Y396" s="236">
        <v>0</v>
      </c>
      <c r="Z396" s="236">
        <v>0</v>
      </c>
      <c r="AA396" s="236">
        <v>0</v>
      </c>
      <c r="AB396" s="236">
        <v>0</v>
      </c>
      <c r="AC396" s="236">
        <v>0</v>
      </c>
      <c r="AD396" s="236">
        <v>0</v>
      </c>
      <c r="AE396" s="236">
        <v>0</v>
      </c>
      <c r="AF396" s="236">
        <v>0</v>
      </c>
      <c r="AG396" s="236">
        <v>0</v>
      </c>
      <c r="AH396" s="236">
        <v>0</v>
      </c>
      <c r="AI396" s="236">
        <v>0</v>
      </c>
      <c r="AJ396" s="236">
        <v>0</v>
      </c>
      <c r="AK396" s="236">
        <v>0</v>
      </c>
      <c r="AL396" s="236">
        <v>0</v>
      </c>
      <c r="AM396" s="236">
        <v>0</v>
      </c>
      <c r="AN396" s="236">
        <v>0</v>
      </c>
      <c r="AO396" s="236">
        <v>0</v>
      </c>
      <c r="AP396" s="236">
        <v>0</v>
      </c>
      <c r="AQ396" s="236">
        <v>0</v>
      </c>
      <c r="AR396" s="236">
        <v>0</v>
      </c>
      <c r="AS396" s="236">
        <v>0</v>
      </c>
      <c r="AT396" s="236">
        <v>0</v>
      </c>
      <c r="AU396" s="236">
        <v>0</v>
      </c>
      <c r="AV396" s="236">
        <v>0</v>
      </c>
      <c r="AW396" s="236">
        <v>0</v>
      </c>
      <c r="AX396" s="236">
        <v>0</v>
      </c>
      <c r="AY396" s="236">
        <v>0</v>
      </c>
      <c r="AZ396" s="236">
        <v>0</v>
      </c>
      <c r="BA396" s="236">
        <v>0</v>
      </c>
      <c r="BB396" s="236">
        <v>0</v>
      </c>
      <c r="BC396" s="236">
        <v>0</v>
      </c>
      <c r="BD396" s="236">
        <v>0</v>
      </c>
      <c r="BE396" s="236">
        <v>0</v>
      </c>
      <c r="BF396" s="236">
        <v>0</v>
      </c>
      <c r="BG396" s="236">
        <v>0</v>
      </c>
      <c r="BH396" s="236">
        <v>0</v>
      </c>
      <c r="BI396" s="236">
        <v>0</v>
      </c>
      <c r="BJ396" s="236">
        <v>0</v>
      </c>
      <c r="BK396" s="236">
        <v>0</v>
      </c>
      <c r="BL396" s="236">
        <v>0</v>
      </c>
      <c r="BM396" s="236">
        <v>0</v>
      </c>
      <c r="BN396" s="236">
        <v>0</v>
      </c>
      <c r="BO396" s="236">
        <v>0</v>
      </c>
      <c r="BP396" s="236">
        <v>0</v>
      </c>
      <c r="BQ396" s="236">
        <v>0</v>
      </c>
      <c r="BR396" s="236">
        <v>0</v>
      </c>
      <c r="BS396" s="236">
        <v>0</v>
      </c>
      <c r="BT396" s="236">
        <v>0</v>
      </c>
      <c r="BU396" s="236">
        <v>0</v>
      </c>
      <c r="BV396" s="236">
        <v>0</v>
      </c>
      <c r="BW396" s="236">
        <v>0</v>
      </c>
      <c r="BX396" s="236">
        <v>0</v>
      </c>
      <c r="BY396" s="236">
        <v>0</v>
      </c>
      <c r="BZ396" s="236">
        <v>0</v>
      </c>
      <c r="CA396" s="236">
        <v>0</v>
      </c>
      <c r="CB396" s="236">
        <v>0</v>
      </c>
      <c r="CC396" s="236">
        <v>0</v>
      </c>
      <c r="CD396" s="236">
        <v>0</v>
      </c>
      <c r="CE396" s="236">
        <v>0</v>
      </c>
      <c r="CF396" s="236">
        <v>0</v>
      </c>
      <c r="CG396" s="236">
        <v>0</v>
      </c>
      <c r="CH396" s="236">
        <v>0</v>
      </c>
      <c r="CI396" s="236">
        <v>0</v>
      </c>
      <c r="CJ396" s="236">
        <v>0</v>
      </c>
      <c r="CK396" s="236">
        <v>0</v>
      </c>
      <c r="CL396" s="236">
        <v>0</v>
      </c>
      <c r="CM396" s="236">
        <v>0</v>
      </c>
      <c r="CN396" s="236">
        <v>0</v>
      </c>
      <c r="CO396" s="236">
        <v>0</v>
      </c>
      <c r="CP396" s="236">
        <v>0</v>
      </c>
      <c r="CQ396" s="236">
        <v>0</v>
      </c>
      <c r="CR396" s="236">
        <v>0</v>
      </c>
      <c r="CS396" s="236">
        <v>0</v>
      </c>
      <c r="CT396" s="236">
        <v>0</v>
      </c>
      <c r="CU396" s="236">
        <v>0</v>
      </c>
      <c r="CV396" s="236">
        <v>0</v>
      </c>
      <c r="CW396" s="236">
        <v>0</v>
      </c>
      <c r="CX396" s="236">
        <v>0</v>
      </c>
      <c r="CY396" s="236">
        <v>0</v>
      </c>
      <c r="CZ396" s="236">
        <v>0</v>
      </c>
      <c r="DA396" s="236">
        <v>0</v>
      </c>
    </row>
    <row r="398" spans="1:105">
      <c r="A398" s="246" t="s">
        <v>1767</v>
      </c>
      <c r="B398" s="247"/>
      <c r="C398" s="247"/>
      <c r="D398" s="247"/>
      <c r="E398" s="247"/>
      <c r="F398" s="247"/>
      <c r="G398" s="247"/>
      <c r="H398" s="247"/>
      <c r="I398" s="247"/>
      <c r="J398" s="247"/>
      <c r="K398" s="247"/>
      <c r="L398" s="247"/>
      <c r="M398" s="247"/>
      <c r="N398" s="247"/>
      <c r="O398" s="247"/>
      <c r="P398" s="247"/>
      <c r="Q398" s="247"/>
      <c r="R398" s="247"/>
      <c r="S398" s="247"/>
      <c r="T398" s="247"/>
      <c r="U398" s="247"/>
      <c r="V398" s="247"/>
      <c r="W398" s="247"/>
      <c r="X398" s="247"/>
      <c r="Y398" s="247"/>
      <c r="Z398" s="247"/>
      <c r="AA398" s="247"/>
      <c r="AB398" s="247"/>
      <c r="AC398" s="247"/>
      <c r="AD398" s="247"/>
      <c r="AE398" s="247"/>
      <c r="AF398" s="247"/>
      <c r="AG398" s="247"/>
      <c r="AH398" s="247"/>
      <c r="AI398" s="247"/>
      <c r="AJ398" s="247"/>
      <c r="AK398" s="247"/>
      <c r="AL398" s="247"/>
      <c r="AM398" s="247"/>
      <c r="AN398" s="247"/>
      <c r="AO398" s="247"/>
      <c r="AP398" s="247"/>
      <c r="AQ398" s="247"/>
      <c r="AR398" s="247"/>
      <c r="AS398" s="247"/>
      <c r="AT398" s="247"/>
      <c r="AU398" s="247"/>
      <c r="AV398" s="247"/>
      <c r="AW398" s="247"/>
      <c r="AX398" s="247"/>
      <c r="AY398" s="247"/>
      <c r="AZ398" s="247"/>
      <c r="BA398" s="247"/>
      <c r="BB398" s="247"/>
      <c r="BC398" s="247"/>
      <c r="BD398" s="247"/>
      <c r="BE398" s="247"/>
      <c r="BF398" s="247"/>
      <c r="BG398" s="247"/>
      <c r="BH398" s="247"/>
      <c r="BI398" s="247"/>
      <c r="BJ398" s="247"/>
      <c r="BK398" s="247"/>
      <c r="BL398" s="247"/>
      <c r="BM398" s="247"/>
      <c r="BN398" s="247"/>
      <c r="BO398" s="247"/>
      <c r="BP398" s="247"/>
      <c r="BQ398" s="247"/>
      <c r="BR398" s="247"/>
      <c r="BS398" s="247"/>
      <c r="BT398" s="247"/>
      <c r="BU398" s="247"/>
      <c r="BV398" s="247"/>
      <c r="BW398" s="247"/>
      <c r="BX398" s="247"/>
      <c r="BY398" s="247"/>
      <c r="BZ398" s="247"/>
      <c r="CA398" s="247"/>
      <c r="CB398" s="247"/>
      <c r="CC398" s="247"/>
      <c r="CD398" s="247"/>
      <c r="CE398" s="247"/>
      <c r="CF398" s="247"/>
      <c r="CG398" s="247"/>
      <c r="CH398" s="247"/>
      <c r="CI398" s="247"/>
      <c r="CJ398" s="247"/>
      <c r="CK398" s="247"/>
      <c r="CL398" s="247"/>
      <c r="CM398" s="247"/>
      <c r="CN398" s="247"/>
      <c r="CO398" s="247"/>
      <c r="CP398" s="247"/>
      <c r="CQ398" s="247"/>
      <c r="CR398" s="247"/>
      <c r="CS398" s="247"/>
      <c r="CT398" s="247"/>
      <c r="CU398" s="247"/>
      <c r="CV398" s="247"/>
      <c r="CW398" s="247"/>
      <c r="CX398" s="247"/>
      <c r="CY398" s="247"/>
      <c r="CZ398" s="247"/>
      <c r="DA398" s="247"/>
    </row>
    <row r="399" spans="1:105">
      <c r="A399" s="242" t="s">
        <v>1512</v>
      </c>
      <c r="B399" s="236">
        <v>0</v>
      </c>
      <c r="C399" s="236">
        <v>0</v>
      </c>
      <c r="D399" s="236">
        <v>0</v>
      </c>
      <c r="E399" s="236">
        <v>0</v>
      </c>
      <c r="F399" s="236">
        <v>0</v>
      </c>
      <c r="G399" s="236">
        <v>0</v>
      </c>
      <c r="H399" s="236">
        <v>0</v>
      </c>
      <c r="I399" s="236">
        <v>0</v>
      </c>
      <c r="J399" s="236">
        <v>0</v>
      </c>
      <c r="K399" s="236">
        <v>0</v>
      </c>
      <c r="L399" s="236">
        <v>0</v>
      </c>
      <c r="M399" s="236">
        <v>0</v>
      </c>
      <c r="N399" s="236">
        <v>0</v>
      </c>
      <c r="O399" s="236">
        <v>0</v>
      </c>
      <c r="P399" s="236">
        <v>0</v>
      </c>
      <c r="Q399" s="236">
        <v>0</v>
      </c>
      <c r="R399" s="236">
        <v>0</v>
      </c>
      <c r="S399" s="236">
        <v>0</v>
      </c>
      <c r="T399" s="236">
        <v>0</v>
      </c>
      <c r="U399" s="236">
        <v>0</v>
      </c>
      <c r="V399" s="236">
        <v>0</v>
      </c>
      <c r="W399" s="236">
        <v>0</v>
      </c>
      <c r="X399" s="236">
        <v>0</v>
      </c>
      <c r="Y399" s="236">
        <v>0</v>
      </c>
      <c r="Z399" s="236">
        <v>0</v>
      </c>
      <c r="AA399" s="236">
        <v>0</v>
      </c>
      <c r="AB399" s="236">
        <v>0</v>
      </c>
      <c r="AC399" s="236">
        <v>0</v>
      </c>
      <c r="AD399" s="236">
        <v>154651</v>
      </c>
      <c r="AE399" s="236">
        <v>329080</v>
      </c>
      <c r="AF399" s="236">
        <v>447157</v>
      </c>
      <c r="AG399" s="236">
        <v>553559.52</v>
      </c>
      <c r="AH399" s="236">
        <v>692712</v>
      </c>
      <c r="AI399" s="236">
        <v>892730</v>
      </c>
      <c r="AJ399" s="236">
        <v>1024097</v>
      </c>
      <c r="AK399" s="236">
        <v>844872</v>
      </c>
      <c r="AL399" s="236">
        <v>973399</v>
      </c>
      <c r="AM399" s="236">
        <v>1019568</v>
      </c>
      <c r="AN399" s="236">
        <v>6931825.5199999996</v>
      </c>
      <c r="AO399" s="236">
        <v>988571</v>
      </c>
      <c r="AP399" s="236">
        <v>973875</v>
      </c>
      <c r="AQ399" s="236">
        <v>959844</v>
      </c>
      <c r="AR399" s="236">
        <v>946679</v>
      </c>
      <c r="AS399" s="236">
        <v>934045</v>
      </c>
      <c r="AT399" s="236">
        <v>922116</v>
      </c>
      <c r="AU399" s="236">
        <v>910769</v>
      </c>
      <c r="AV399" s="236">
        <v>899759</v>
      </c>
      <c r="AW399" s="236">
        <v>889415</v>
      </c>
      <c r="AX399" s="236">
        <v>879345</v>
      </c>
      <c r="AY399" s="236">
        <v>869734</v>
      </c>
      <c r="AZ399" s="236">
        <v>860613</v>
      </c>
      <c r="BA399" s="236">
        <v>11034765</v>
      </c>
      <c r="BB399" s="236">
        <v>863314</v>
      </c>
      <c r="BC399" s="236">
        <v>854799</v>
      </c>
      <c r="BD399" s="236">
        <v>846358</v>
      </c>
      <c r="BE399" s="236">
        <v>838120</v>
      </c>
      <c r="BF399" s="236">
        <v>830015</v>
      </c>
      <c r="BG399" s="236">
        <v>822181</v>
      </c>
      <c r="BH399" s="236">
        <v>814570</v>
      </c>
      <c r="BI399" s="236">
        <v>807046</v>
      </c>
      <c r="BJ399" s="236">
        <v>799854</v>
      </c>
      <c r="BK399" s="236">
        <v>792747</v>
      </c>
      <c r="BL399" s="236">
        <v>785864</v>
      </c>
      <c r="BM399" s="236">
        <v>779239</v>
      </c>
      <c r="BN399" s="236">
        <v>9834107</v>
      </c>
      <c r="BO399" s="236">
        <v>749063</v>
      </c>
      <c r="BP399" s="236">
        <v>743015</v>
      </c>
      <c r="BQ399" s="236">
        <v>736961</v>
      </c>
      <c r="BR399" s="236">
        <v>730990</v>
      </c>
      <c r="BS399" s="236">
        <v>725063</v>
      </c>
      <c r="BT399" s="236">
        <v>719284</v>
      </c>
      <c r="BU399" s="236">
        <v>713622</v>
      </c>
      <c r="BV399" s="236">
        <v>707983</v>
      </c>
      <c r="BW399" s="236">
        <v>702552</v>
      </c>
      <c r="BX399" s="236">
        <v>697151</v>
      </c>
      <c r="BY399" s="236">
        <v>691886</v>
      </c>
      <c r="BZ399" s="236">
        <v>686784</v>
      </c>
      <c r="CA399" s="236">
        <v>8604354</v>
      </c>
      <c r="CB399" s="236">
        <v>683517</v>
      </c>
      <c r="CC399" s="236">
        <v>678649</v>
      </c>
      <c r="CD399" s="236">
        <v>673753</v>
      </c>
      <c r="CE399" s="236">
        <v>668897</v>
      </c>
      <c r="CF399" s="236">
        <v>664056</v>
      </c>
      <c r="CG399" s="236">
        <v>659313</v>
      </c>
      <c r="CH399" s="236">
        <v>654646</v>
      </c>
      <c r="CI399" s="236">
        <v>649978</v>
      </c>
      <c r="CJ399" s="236">
        <v>645464</v>
      </c>
      <c r="CK399" s="236">
        <v>640959</v>
      </c>
      <c r="CL399" s="236">
        <v>636544</v>
      </c>
      <c r="CM399" s="236">
        <v>632222</v>
      </c>
      <c r="CN399" s="236">
        <v>7887998</v>
      </c>
      <c r="CO399" s="236">
        <v>640682</v>
      </c>
      <c r="CP399" s="236">
        <v>636433</v>
      </c>
      <c r="CQ399" s="236">
        <v>632170</v>
      </c>
      <c r="CR399" s="236">
        <v>627966</v>
      </c>
      <c r="CS399" s="236">
        <v>623764</v>
      </c>
      <c r="CT399" s="236">
        <v>619635</v>
      </c>
      <c r="CU399" s="236">
        <v>615560</v>
      </c>
      <c r="CV399" s="236">
        <v>611475</v>
      </c>
      <c r="CW399" s="236">
        <v>607513</v>
      </c>
      <c r="CX399" s="236">
        <v>603550</v>
      </c>
      <c r="CY399" s="236">
        <v>599663</v>
      </c>
      <c r="CZ399" s="236">
        <v>595871</v>
      </c>
      <c r="DA399" s="236">
        <v>7414282</v>
      </c>
    </row>
    <row r="401" spans="1:105">
      <c r="A401" s="245" t="s">
        <v>1730</v>
      </c>
    </row>
    <row r="402" spans="1:105">
      <c r="A402" s="242" t="s">
        <v>1731</v>
      </c>
      <c r="B402" s="236">
        <v>0</v>
      </c>
      <c r="C402" s="236">
        <v>0</v>
      </c>
      <c r="D402" s="236">
        <v>0</v>
      </c>
      <c r="E402" s="236">
        <v>0</v>
      </c>
      <c r="F402" s="236">
        <v>0</v>
      </c>
      <c r="G402" s="236">
        <v>0</v>
      </c>
      <c r="H402" s="236">
        <v>0</v>
      </c>
      <c r="I402" s="236">
        <v>0</v>
      </c>
      <c r="J402" s="236">
        <v>0</v>
      </c>
      <c r="K402" s="236">
        <v>0</v>
      </c>
      <c r="L402" s="236">
        <v>0</v>
      </c>
      <c r="M402" s="236">
        <v>0</v>
      </c>
      <c r="N402" s="236">
        <v>0</v>
      </c>
      <c r="O402" s="236">
        <v>0</v>
      </c>
      <c r="P402" s="236">
        <v>0</v>
      </c>
      <c r="Q402" s="236">
        <v>0</v>
      </c>
      <c r="R402" s="236">
        <v>0</v>
      </c>
      <c r="S402" s="236">
        <v>0</v>
      </c>
      <c r="T402" s="236">
        <v>0</v>
      </c>
      <c r="U402" s="236">
        <v>0</v>
      </c>
      <c r="V402" s="236">
        <v>0</v>
      </c>
      <c r="W402" s="236">
        <v>0</v>
      </c>
      <c r="X402" s="236">
        <v>0</v>
      </c>
      <c r="Y402" s="236">
        <v>0</v>
      </c>
      <c r="Z402" s="236">
        <v>0</v>
      </c>
      <c r="AA402" s="236">
        <v>0</v>
      </c>
      <c r="AB402" s="236">
        <v>0</v>
      </c>
      <c r="AC402" s="236">
        <v>0</v>
      </c>
      <c r="AD402" s="236">
        <v>0</v>
      </c>
      <c r="AE402" s="236">
        <v>0</v>
      </c>
      <c r="AF402" s="236">
        <v>0</v>
      </c>
      <c r="AG402" s="236">
        <v>0</v>
      </c>
      <c r="AH402" s="236">
        <v>0</v>
      </c>
      <c r="AI402" s="236">
        <v>0</v>
      </c>
      <c r="AJ402" s="236">
        <v>0</v>
      </c>
      <c r="AK402" s="236">
        <v>2201036.9096978302</v>
      </c>
      <c r="AL402" s="236">
        <v>2201036.9096978302</v>
      </c>
      <c r="AM402" s="236">
        <v>2201036.9096978302</v>
      </c>
      <c r="AN402" s="236">
        <v>6603110.7290935004</v>
      </c>
      <c r="AO402" s="236">
        <v>-128540.73536585399</v>
      </c>
      <c r="AP402" s="236">
        <v>-128540.73536585399</v>
      </c>
      <c r="AQ402" s="236">
        <v>-128540.73536585399</v>
      </c>
      <c r="AR402" s="236">
        <v>-140974.29898205501</v>
      </c>
      <c r="AS402" s="236">
        <v>-140974.29898205501</v>
      </c>
      <c r="AT402" s="236">
        <v>-140974.29898205501</v>
      </c>
      <c r="AU402" s="236">
        <v>-184078.882244865</v>
      </c>
      <c r="AV402" s="236">
        <v>-184078.882244865</v>
      </c>
      <c r="AW402" s="236">
        <v>-184078.882244865</v>
      </c>
      <c r="AX402" s="236">
        <v>-121135.82481751499</v>
      </c>
      <c r="AY402" s="236">
        <v>-121135.82481751499</v>
      </c>
      <c r="AZ402" s="236">
        <v>-121135.82481751499</v>
      </c>
      <c r="BA402" s="236">
        <v>-1724189.2242308699</v>
      </c>
      <c r="BB402" s="236">
        <v>-69960.631386826004</v>
      </c>
      <c r="BC402" s="236">
        <v>-69960.631386826004</v>
      </c>
      <c r="BD402" s="236">
        <v>-69960.631386826004</v>
      </c>
      <c r="BE402" s="236">
        <v>-110813.95890374199</v>
      </c>
      <c r="BF402" s="236">
        <v>-110813.95890374199</v>
      </c>
      <c r="BG402" s="236">
        <v>-110813.95890374199</v>
      </c>
      <c r="BH402" s="236">
        <v>-148769.16247165401</v>
      </c>
      <c r="BI402" s="236">
        <v>-148769.16247165401</v>
      </c>
      <c r="BJ402" s="236">
        <v>-148769.16247165401</v>
      </c>
      <c r="BK402" s="236">
        <v>-92396.787966063202</v>
      </c>
      <c r="BL402" s="236">
        <v>-92396.787966063202</v>
      </c>
      <c r="BM402" s="236">
        <v>-92396.787966063202</v>
      </c>
      <c r="BN402" s="236">
        <v>-1265821.6221848601</v>
      </c>
      <c r="BO402" s="236">
        <v>-54319.612492344997</v>
      </c>
      <c r="BP402" s="236">
        <v>-54319.612492344997</v>
      </c>
      <c r="BQ402" s="236">
        <v>-54319.612492344997</v>
      </c>
      <c r="BR402" s="236">
        <v>-91494.924681868899</v>
      </c>
      <c r="BS402" s="236">
        <v>-91494.924681869001</v>
      </c>
      <c r="BT402" s="236">
        <v>-91494.924681868797</v>
      </c>
      <c r="BU402" s="236">
        <v>-123350.22458128299</v>
      </c>
      <c r="BV402" s="236">
        <v>-123350.22458128299</v>
      </c>
      <c r="BW402" s="236">
        <v>-123350.224581282</v>
      </c>
      <c r="BX402" s="236">
        <v>-74472.302953845196</v>
      </c>
      <c r="BY402" s="236">
        <v>-74472.302953845094</v>
      </c>
      <c r="BZ402" s="236">
        <v>-74472.302953844803</v>
      </c>
      <c r="CA402" s="236">
        <v>-1030911.19412802</v>
      </c>
      <c r="CB402" s="236">
        <v>-48297.064079180403</v>
      </c>
      <c r="CC402" s="236">
        <v>-48297.064079180403</v>
      </c>
      <c r="CD402" s="236">
        <v>-48297.064079180302</v>
      </c>
      <c r="CE402" s="236">
        <v>-81392.869523330693</v>
      </c>
      <c r="CF402" s="236">
        <v>-81392.869523330693</v>
      </c>
      <c r="CG402" s="236">
        <v>-81392.869523330606</v>
      </c>
      <c r="CH402" s="236">
        <v>-108038.810502034</v>
      </c>
      <c r="CI402" s="236">
        <v>-108038.810502034</v>
      </c>
      <c r="CJ402" s="236">
        <v>-108038.810502034</v>
      </c>
      <c r="CK402" s="236">
        <v>-62347.649558577599</v>
      </c>
      <c r="CL402" s="236">
        <v>-62347.649558577599</v>
      </c>
      <c r="CM402" s="236">
        <v>-62347.649558577599</v>
      </c>
      <c r="CN402" s="236">
        <v>-900229.18098936998</v>
      </c>
      <c r="CO402" s="236">
        <v>-39703.211753642099</v>
      </c>
      <c r="CP402" s="236">
        <v>-39703.211753642099</v>
      </c>
      <c r="CQ402" s="236">
        <v>-39703.211753639298</v>
      </c>
      <c r="CR402" s="236">
        <v>-71862.118293114298</v>
      </c>
      <c r="CS402" s="236">
        <v>-71862.118293114298</v>
      </c>
      <c r="CT402" s="236">
        <v>-71862.118293103704</v>
      </c>
      <c r="CU402" s="236">
        <v>-99131.187329838605</v>
      </c>
      <c r="CV402" s="236">
        <v>-99131.187329838605</v>
      </c>
      <c r="CW402" s="236">
        <v>-99131.187329821696</v>
      </c>
      <c r="CX402" s="236">
        <v>-56315.592065836398</v>
      </c>
      <c r="CY402" s="236">
        <v>-56315.592065836398</v>
      </c>
      <c r="CZ402" s="236">
        <v>-56315.592065836398</v>
      </c>
      <c r="DA402" s="236">
        <v>-801036.32832726405</v>
      </c>
    </row>
    <row r="403" spans="1:105">
      <c r="A403" s="242" t="s">
        <v>1768</v>
      </c>
      <c r="B403" s="236">
        <v>0</v>
      </c>
      <c r="C403" s="236">
        <v>0</v>
      </c>
      <c r="D403" s="236">
        <v>0</v>
      </c>
      <c r="E403" s="236">
        <v>0</v>
      </c>
      <c r="F403" s="236">
        <v>0</v>
      </c>
      <c r="G403" s="236">
        <v>0</v>
      </c>
      <c r="H403" s="236">
        <v>0</v>
      </c>
      <c r="I403" s="236">
        <v>0</v>
      </c>
      <c r="J403" s="236">
        <v>0</v>
      </c>
      <c r="K403" s="236">
        <v>0</v>
      </c>
      <c r="L403" s="236">
        <v>0</v>
      </c>
      <c r="M403" s="236">
        <v>0</v>
      </c>
      <c r="N403" s="236">
        <v>0</v>
      </c>
      <c r="O403" s="236">
        <v>0</v>
      </c>
      <c r="P403" s="236">
        <v>0</v>
      </c>
      <c r="Q403" s="236">
        <v>0</v>
      </c>
      <c r="R403" s="236">
        <v>0</v>
      </c>
      <c r="S403" s="236">
        <v>0</v>
      </c>
      <c r="T403" s="236">
        <v>0</v>
      </c>
      <c r="U403" s="236">
        <v>0</v>
      </c>
      <c r="V403" s="236">
        <v>0</v>
      </c>
      <c r="W403" s="236">
        <v>0</v>
      </c>
      <c r="X403" s="236">
        <v>0</v>
      </c>
      <c r="Y403" s="236">
        <v>0</v>
      </c>
      <c r="Z403" s="236">
        <v>0</v>
      </c>
      <c r="AA403" s="236">
        <v>0</v>
      </c>
      <c r="AB403" s="236">
        <v>0</v>
      </c>
      <c r="AC403" s="236">
        <v>0</v>
      </c>
      <c r="AD403" s="236">
        <v>0</v>
      </c>
      <c r="AE403" s="236">
        <v>0</v>
      </c>
      <c r="AF403" s="236">
        <v>0</v>
      </c>
      <c r="AG403" s="236">
        <v>0</v>
      </c>
      <c r="AH403" s="236">
        <v>0</v>
      </c>
      <c r="AI403" s="236">
        <v>0</v>
      </c>
      <c r="AJ403" s="236">
        <v>0</v>
      </c>
      <c r="AK403" s="236">
        <v>0</v>
      </c>
      <c r="AL403" s="236">
        <v>0</v>
      </c>
      <c r="AM403" s="236">
        <v>0</v>
      </c>
      <c r="AN403" s="236">
        <v>0</v>
      </c>
      <c r="AO403" s="236">
        <v>0</v>
      </c>
      <c r="AP403" s="236">
        <v>0</v>
      </c>
      <c r="AQ403" s="236">
        <v>0</v>
      </c>
      <c r="AR403" s="236">
        <v>0</v>
      </c>
      <c r="AS403" s="236">
        <v>0</v>
      </c>
      <c r="AT403" s="236">
        <v>0</v>
      </c>
      <c r="AU403" s="236">
        <v>0</v>
      </c>
      <c r="AV403" s="236">
        <v>0</v>
      </c>
      <c r="AW403" s="236">
        <v>0</v>
      </c>
      <c r="AX403" s="236">
        <v>0</v>
      </c>
      <c r="AY403" s="236">
        <v>0</v>
      </c>
      <c r="AZ403" s="236">
        <v>0</v>
      </c>
      <c r="BA403" s="236">
        <v>0</v>
      </c>
      <c r="BB403" s="236">
        <v>0</v>
      </c>
      <c r="BC403" s="236">
        <v>0</v>
      </c>
      <c r="BD403" s="236">
        <v>0</v>
      </c>
      <c r="BE403" s="236">
        <v>0</v>
      </c>
      <c r="BF403" s="236">
        <v>0</v>
      </c>
      <c r="BG403" s="236">
        <v>0</v>
      </c>
      <c r="BH403" s="236">
        <v>0</v>
      </c>
      <c r="BI403" s="236">
        <v>0</v>
      </c>
      <c r="BJ403" s="236">
        <v>0</v>
      </c>
      <c r="BK403" s="236">
        <v>0</v>
      </c>
      <c r="BL403" s="236">
        <v>0</v>
      </c>
      <c r="BM403" s="236">
        <v>0</v>
      </c>
      <c r="BN403" s="236">
        <v>0</v>
      </c>
      <c r="BO403" s="236">
        <v>0</v>
      </c>
      <c r="BP403" s="236">
        <v>0</v>
      </c>
      <c r="BQ403" s="236">
        <v>0</v>
      </c>
      <c r="BR403" s="236">
        <v>0</v>
      </c>
      <c r="BS403" s="236">
        <v>0</v>
      </c>
      <c r="BT403" s="236">
        <v>0</v>
      </c>
      <c r="BU403" s="236">
        <v>0</v>
      </c>
      <c r="BV403" s="236">
        <v>0</v>
      </c>
      <c r="BW403" s="236">
        <v>0</v>
      </c>
      <c r="BX403" s="236">
        <v>0</v>
      </c>
      <c r="BY403" s="236">
        <v>0</v>
      </c>
      <c r="BZ403" s="236">
        <v>0</v>
      </c>
      <c r="CA403" s="236">
        <v>0</v>
      </c>
      <c r="CB403" s="236">
        <v>0</v>
      </c>
      <c r="CC403" s="236">
        <v>0</v>
      </c>
      <c r="CD403" s="236">
        <v>0</v>
      </c>
      <c r="CE403" s="236">
        <v>0</v>
      </c>
      <c r="CF403" s="236">
        <v>0</v>
      </c>
      <c r="CG403" s="236">
        <v>0</v>
      </c>
      <c r="CH403" s="236">
        <v>0</v>
      </c>
      <c r="CI403" s="236">
        <v>0</v>
      </c>
      <c r="CJ403" s="236">
        <v>0</v>
      </c>
      <c r="CK403" s="236">
        <v>0</v>
      </c>
      <c r="CL403" s="236">
        <v>0</v>
      </c>
      <c r="CM403" s="236">
        <v>0</v>
      </c>
      <c r="CN403" s="236">
        <v>0</v>
      </c>
      <c r="CO403" s="236">
        <v>0</v>
      </c>
      <c r="CP403" s="236">
        <v>0</v>
      </c>
      <c r="CQ403" s="236">
        <v>0</v>
      </c>
      <c r="CR403" s="236">
        <v>0</v>
      </c>
      <c r="CS403" s="236">
        <v>0</v>
      </c>
      <c r="CT403" s="236">
        <v>0</v>
      </c>
      <c r="CU403" s="236">
        <v>0</v>
      </c>
      <c r="CV403" s="236">
        <v>0</v>
      </c>
      <c r="CW403" s="236">
        <v>0</v>
      </c>
      <c r="CX403" s="236">
        <v>0</v>
      </c>
      <c r="CY403" s="236">
        <v>0</v>
      </c>
      <c r="CZ403" s="236">
        <v>0</v>
      </c>
      <c r="DA403" s="236">
        <v>0</v>
      </c>
    </row>
    <row r="404" spans="1:105">
      <c r="A404" s="242" t="s">
        <v>1733</v>
      </c>
      <c r="B404" s="248">
        <v>0</v>
      </c>
      <c r="C404" s="248">
        <v>0</v>
      </c>
      <c r="D404" s="248">
        <v>0</v>
      </c>
      <c r="E404" s="248">
        <v>0</v>
      </c>
      <c r="F404" s="248">
        <v>0</v>
      </c>
      <c r="G404" s="248">
        <v>0</v>
      </c>
      <c r="H404" s="248">
        <v>0</v>
      </c>
      <c r="I404" s="248">
        <v>0</v>
      </c>
      <c r="J404" s="248">
        <v>0</v>
      </c>
      <c r="K404" s="248">
        <v>0</v>
      </c>
      <c r="L404" s="248">
        <v>0</v>
      </c>
      <c r="M404" s="248">
        <v>0</v>
      </c>
      <c r="N404" s="248">
        <v>0</v>
      </c>
      <c r="O404" s="248">
        <v>0</v>
      </c>
      <c r="P404" s="248">
        <v>0</v>
      </c>
      <c r="Q404" s="248">
        <v>0</v>
      </c>
      <c r="R404" s="248">
        <v>0</v>
      </c>
      <c r="S404" s="248">
        <v>0</v>
      </c>
      <c r="T404" s="248">
        <v>0</v>
      </c>
      <c r="U404" s="248">
        <v>0</v>
      </c>
      <c r="V404" s="248">
        <v>0</v>
      </c>
      <c r="W404" s="248">
        <v>0</v>
      </c>
      <c r="X404" s="248">
        <v>0</v>
      </c>
      <c r="Y404" s="248">
        <v>0</v>
      </c>
      <c r="Z404" s="248">
        <v>0</v>
      </c>
      <c r="AA404" s="248">
        <v>0</v>
      </c>
      <c r="AB404" s="248">
        <v>0</v>
      </c>
      <c r="AC404" s="248">
        <v>0</v>
      </c>
      <c r="AD404" s="248">
        <v>0</v>
      </c>
      <c r="AE404" s="248">
        <v>0</v>
      </c>
      <c r="AF404" s="248">
        <v>0</v>
      </c>
      <c r="AG404" s="248">
        <v>0</v>
      </c>
      <c r="AH404" s="248">
        <v>0</v>
      </c>
      <c r="AI404" s="248">
        <v>0</v>
      </c>
      <c r="AJ404" s="248">
        <v>0</v>
      </c>
      <c r="AK404" s="248">
        <v>2201036.9096978302</v>
      </c>
      <c r="AL404" s="248">
        <v>2201036.9096978302</v>
      </c>
      <c r="AM404" s="248">
        <v>2201036.9096978302</v>
      </c>
      <c r="AN404" s="248">
        <v>6603110.7290935004</v>
      </c>
      <c r="AO404" s="248">
        <v>-128540.73536585399</v>
      </c>
      <c r="AP404" s="248">
        <v>-128540.73536585399</v>
      </c>
      <c r="AQ404" s="248">
        <v>-128540.73536585399</v>
      </c>
      <c r="AR404" s="248">
        <v>-140974.29898205501</v>
      </c>
      <c r="AS404" s="248">
        <v>-140974.29898205501</v>
      </c>
      <c r="AT404" s="248">
        <v>-140974.29898205501</v>
      </c>
      <c r="AU404" s="248">
        <v>-184078.882244865</v>
      </c>
      <c r="AV404" s="248">
        <v>-184078.882244865</v>
      </c>
      <c r="AW404" s="248">
        <v>-184078.882244865</v>
      </c>
      <c r="AX404" s="248">
        <v>-121135.82481751499</v>
      </c>
      <c r="AY404" s="248">
        <v>-121135.82481751499</v>
      </c>
      <c r="AZ404" s="248">
        <v>-121135.82481751499</v>
      </c>
      <c r="BA404" s="248">
        <v>-1724189.2242308699</v>
      </c>
      <c r="BB404" s="248">
        <v>-69960.631386826004</v>
      </c>
      <c r="BC404" s="248">
        <v>-69960.631386826004</v>
      </c>
      <c r="BD404" s="248">
        <v>-69960.631386826004</v>
      </c>
      <c r="BE404" s="248">
        <v>-110813.95890374199</v>
      </c>
      <c r="BF404" s="248">
        <v>-110813.95890374199</v>
      </c>
      <c r="BG404" s="248">
        <v>-110813.95890374199</v>
      </c>
      <c r="BH404" s="248">
        <v>-148769.16247165401</v>
      </c>
      <c r="BI404" s="248">
        <v>-148769.16247165401</v>
      </c>
      <c r="BJ404" s="248">
        <v>-148769.16247165401</v>
      </c>
      <c r="BK404" s="248">
        <v>-92396.787966063202</v>
      </c>
      <c r="BL404" s="248">
        <v>-92396.787966063202</v>
      </c>
      <c r="BM404" s="248">
        <v>-92396.787966063202</v>
      </c>
      <c r="BN404" s="248">
        <v>-1265821.6221848601</v>
      </c>
      <c r="BO404" s="248">
        <v>-54319.612492344997</v>
      </c>
      <c r="BP404" s="248">
        <v>-54319.612492344997</v>
      </c>
      <c r="BQ404" s="248">
        <v>-54319.612492344997</v>
      </c>
      <c r="BR404" s="248">
        <v>-91494.924681868899</v>
      </c>
      <c r="BS404" s="248">
        <v>-91494.924681869001</v>
      </c>
      <c r="BT404" s="248">
        <v>-91494.924681868797</v>
      </c>
      <c r="BU404" s="248">
        <v>-123350.22458128299</v>
      </c>
      <c r="BV404" s="248">
        <v>-123350.22458128299</v>
      </c>
      <c r="BW404" s="248">
        <v>-123350.224581282</v>
      </c>
      <c r="BX404" s="248">
        <v>-74472.302953845196</v>
      </c>
      <c r="BY404" s="248">
        <v>-74472.302953845094</v>
      </c>
      <c r="BZ404" s="248">
        <v>-74472.302953844803</v>
      </c>
      <c r="CA404" s="248">
        <v>-1030911.19412802</v>
      </c>
      <c r="CB404" s="248">
        <v>-48297.064079180403</v>
      </c>
      <c r="CC404" s="248">
        <v>-48297.064079180403</v>
      </c>
      <c r="CD404" s="248">
        <v>-48297.064079180302</v>
      </c>
      <c r="CE404" s="248">
        <v>-81392.869523330693</v>
      </c>
      <c r="CF404" s="248">
        <v>-81392.869523330693</v>
      </c>
      <c r="CG404" s="248">
        <v>-81392.869523330606</v>
      </c>
      <c r="CH404" s="248">
        <v>-108038.810502034</v>
      </c>
      <c r="CI404" s="248">
        <v>-108038.810502034</v>
      </c>
      <c r="CJ404" s="248">
        <v>-108038.810502034</v>
      </c>
      <c r="CK404" s="248">
        <v>-62347.649558577599</v>
      </c>
      <c r="CL404" s="248">
        <v>-62347.649558577599</v>
      </c>
      <c r="CM404" s="248">
        <v>-62347.649558577599</v>
      </c>
      <c r="CN404" s="248">
        <v>-900229.18098936998</v>
      </c>
      <c r="CO404" s="248">
        <v>-39703.211753642099</v>
      </c>
      <c r="CP404" s="248">
        <v>-39703.211753642099</v>
      </c>
      <c r="CQ404" s="248">
        <v>-39703.211753639298</v>
      </c>
      <c r="CR404" s="248">
        <v>-71862.118293114298</v>
      </c>
      <c r="CS404" s="248">
        <v>-71862.118293114298</v>
      </c>
      <c r="CT404" s="248">
        <v>-71862.118293103704</v>
      </c>
      <c r="CU404" s="248">
        <v>-99131.187329838605</v>
      </c>
      <c r="CV404" s="248">
        <v>-99131.187329838605</v>
      </c>
      <c r="CW404" s="248">
        <v>-99131.187329821696</v>
      </c>
      <c r="CX404" s="248">
        <v>-56315.592065836398</v>
      </c>
      <c r="CY404" s="248">
        <v>-56315.592065836398</v>
      </c>
      <c r="CZ404" s="248">
        <v>-56315.592065836398</v>
      </c>
      <c r="DA404" s="248">
        <v>-801036.32832726405</v>
      </c>
    </row>
    <row r="405" spans="1:105">
      <c r="A405" s="245" t="s">
        <v>1734</v>
      </c>
    </row>
    <row r="406" spans="1:105">
      <c r="A406" s="242" t="s">
        <v>1709</v>
      </c>
      <c r="B406" s="236">
        <v>0</v>
      </c>
      <c r="C406" s="236">
        <v>0</v>
      </c>
      <c r="D406" s="236">
        <v>0</v>
      </c>
      <c r="E406" s="236">
        <v>0</v>
      </c>
      <c r="F406" s="236">
        <v>0</v>
      </c>
      <c r="G406" s="236">
        <v>0</v>
      </c>
      <c r="H406" s="236">
        <v>0</v>
      </c>
      <c r="I406" s="236">
        <v>0</v>
      </c>
      <c r="J406" s="236">
        <v>0</v>
      </c>
      <c r="K406" s="236">
        <v>0</v>
      </c>
      <c r="L406" s="236">
        <v>0</v>
      </c>
      <c r="M406" s="236">
        <v>0</v>
      </c>
      <c r="N406" s="236">
        <v>0</v>
      </c>
      <c r="O406" s="236">
        <v>0</v>
      </c>
      <c r="P406" s="236">
        <v>0</v>
      </c>
      <c r="Q406" s="236">
        <v>0</v>
      </c>
      <c r="R406" s="236">
        <v>0</v>
      </c>
      <c r="S406" s="236">
        <v>0</v>
      </c>
      <c r="T406" s="236">
        <v>0</v>
      </c>
      <c r="U406" s="236">
        <v>0</v>
      </c>
      <c r="V406" s="236">
        <v>0</v>
      </c>
      <c r="W406" s="236">
        <v>0</v>
      </c>
      <c r="X406" s="236">
        <v>0</v>
      </c>
      <c r="Y406" s="236">
        <v>0</v>
      </c>
      <c r="Z406" s="236">
        <v>0</v>
      </c>
      <c r="AA406" s="236">
        <v>0</v>
      </c>
      <c r="AB406" s="236">
        <v>0</v>
      </c>
      <c r="AC406" s="236">
        <v>0</v>
      </c>
      <c r="AD406" s="236">
        <v>-334083</v>
      </c>
      <c r="AE406" s="236">
        <v>-421581</v>
      </c>
      <c r="AF406" s="236">
        <v>-119989</v>
      </c>
      <c r="AG406" s="236">
        <v>-572052</v>
      </c>
      <c r="AH406" s="236">
        <v>-1088239</v>
      </c>
      <c r="AI406" s="236">
        <v>-605068</v>
      </c>
      <c r="AJ406" s="236">
        <v>286186</v>
      </c>
      <c r="AK406" s="236">
        <v>957291.12679320702</v>
      </c>
      <c r="AL406" s="236">
        <v>-138670.81191970201</v>
      </c>
      <c r="AM406" s="236">
        <v>-138670.81191970201</v>
      </c>
      <c r="AN406" s="236">
        <v>-2174876.4970461898</v>
      </c>
      <c r="AO406" s="236">
        <v>-296559.75608489901</v>
      </c>
      <c r="AP406" s="236">
        <v>-296559.75608489901</v>
      </c>
      <c r="AQ406" s="236">
        <v>-296559.75608489901</v>
      </c>
      <c r="AR406" s="236">
        <v>-296559.75608489901</v>
      </c>
      <c r="AS406" s="236">
        <v>-296559.75608489901</v>
      </c>
      <c r="AT406" s="236">
        <v>-296559.75608489901</v>
      </c>
      <c r="AU406" s="236">
        <v>-296559.75608489901</v>
      </c>
      <c r="AV406" s="236">
        <v>-296559.75608489901</v>
      </c>
      <c r="AW406" s="236">
        <v>-296559.75608489901</v>
      </c>
      <c r="AX406" s="236">
        <v>-296559.75608489901</v>
      </c>
      <c r="AY406" s="236">
        <v>-296559.75608489901</v>
      </c>
      <c r="AZ406" s="236">
        <v>-296559.75608489901</v>
      </c>
      <c r="BA406" s="236">
        <v>-3558717.07301878</v>
      </c>
      <c r="BB406" s="236">
        <v>-189345.66969574901</v>
      </c>
      <c r="BC406" s="236">
        <v>-189345.66969574901</v>
      </c>
      <c r="BD406" s="236">
        <v>-189345.66969574901</v>
      </c>
      <c r="BE406" s="236">
        <v>-189345.66969574901</v>
      </c>
      <c r="BF406" s="236">
        <v>-189345.66969574901</v>
      </c>
      <c r="BG406" s="236">
        <v>-189345.66969574901</v>
      </c>
      <c r="BH406" s="236">
        <v>-189345.66969574901</v>
      </c>
      <c r="BI406" s="236">
        <v>-189345.66969574901</v>
      </c>
      <c r="BJ406" s="236">
        <v>-189345.66969574901</v>
      </c>
      <c r="BK406" s="236">
        <v>-189345.66969574901</v>
      </c>
      <c r="BL406" s="236">
        <v>-189345.66969574901</v>
      </c>
      <c r="BM406" s="236">
        <v>-189345.66969574901</v>
      </c>
      <c r="BN406" s="236">
        <v>-2272148.0363489799</v>
      </c>
      <c r="BO406" s="236">
        <v>-140271.67624556401</v>
      </c>
      <c r="BP406" s="236">
        <v>-140271.67624556401</v>
      </c>
      <c r="BQ406" s="236">
        <v>-140271.67624556401</v>
      </c>
      <c r="BR406" s="236">
        <v>-140271.67624556401</v>
      </c>
      <c r="BS406" s="236">
        <v>-140271.67624556401</v>
      </c>
      <c r="BT406" s="236">
        <v>-140271.67624556401</v>
      </c>
      <c r="BU406" s="236">
        <v>-140271.67624556401</v>
      </c>
      <c r="BV406" s="236">
        <v>-140271.67624556401</v>
      </c>
      <c r="BW406" s="236">
        <v>-140271.67624556401</v>
      </c>
      <c r="BX406" s="236">
        <v>-140271.67624556401</v>
      </c>
      <c r="BY406" s="236">
        <v>-140271.67624556401</v>
      </c>
      <c r="BZ406" s="236">
        <v>-140271.67624556401</v>
      </c>
      <c r="CA406" s="236">
        <v>-1683260.11494676</v>
      </c>
      <c r="CB406" s="236">
        <v>-105702.790674483</v>
      </c>
      <c r="CC406" s="236">
        <v>-105702.790674483</v>
      </c>
      <c r="CD406" s="236">
        <v>-105702.790674483</v>
      </c>
      <c r="CE406" s="236">
        <v>-105702.790674483</v>
      </c>
      <c r="CF406" s="236">
        <v>-105702.790674483</v>
      </c>
      <c r="CG406" s="236">
        <v>-105702.790674483</v>
      </c>
      <c r="CH406" s="236">
        <v>-105702.790674483</v>
      </c>
      <c r="CI406" s="236">
        <v>-105702.790674483</v>
      </c>
      <c r="CJ406" s="236">
        <v>-105702.790674483</v>
      </c>
      <c r="CK406" s="236">
        <v>-105702.790674483</v>
      </c>
      <c r="CL406" s="236">
        <v>-105702.790674483</v>
      </c>
      <c r="CM406" s="236">
        <v>-105702.790674483</v>
      </c>
      <c r="CN406" s="236">
        <v>-1268433.4880937899</v>
      </c>
      <c r="CO406" s="236">
        <v>-101542.408654999</v>
      </c>
      <c r="CP406" s="236">
        <v>-101542.408654999</v>
      </c>
      <c r="CQ406" s="236">
        <v>-101542.408654999</v>
      </c>
      <c r="CR406" s="236">
        <v>-101542.408654999</v>
      </c>
      <c r="CS406" s="236">
        <v>-101542.408654999</v>
      </c>
      <c r="CT406" s="236">
        <v>-101542.408654999</v>
      </c>
      <c r="CU406" s="236">
        <v>-101542.408654999</v>
      </c>
      <c r="CV406" s="236">
        <v>-101542.408654999</v>
      </c>
      <c r="CW406" s="236">
        <v>-101542.408654999</v>
      </c>
      <c r="CX406" s="236">
        <v>-101542.408654999</v>
      </c>
      <c r="CY406" s="236">
        <v>-101542.408654999</v>
      </c>
      <c r="CZ406" s="236">
        <v>-101542.408654999</v>
      </c>
      <c r="DA406" s="236">
        <v>-1218508.9038599799</v>
      </c>
    </row>
    <row r="407" spans="1:105">
      <c r="A407" s="242" t="s">
        <v>1710</v>
      </c>
      <c r="B407" s="236">
        <v>0</v>
      </c>
      <c r="C407" s="236">
        <v>0</v>
      </c>
      <c r="D407" s="236">
        <v>0</v>
      </c>
      <c r="E407" s="236">
        <v>0</v>
      </c>
      <c r="F407" s="236">
        <v>0</v>
      </c>
      <c r="G407" s="236">
        <v>0</v>
      </c>
      <c r="H407" s="236">
        <v>0</v>
      </c>
      <c r="I407" s="236">
        <v>0</v>
      </c>
      <c r="J407" s="236">
        <v>0</v>
      </c>
      <c r="K407" s="236">
        <v>0</v>
      </c>
      <c r="L407" s="236">
        <v>0</v>
      </c>
      <c r="M407" s="236">
        <v>0</v>
      </c>
      <c r="N407" s="236">
        <v>0</v>
      </c>
      <c r="O407" s="236">
        <v>0</v>
      </c>
      <c r="P407" s="236">
        <v>0</v>
      </c>
      <c r="Q407" s="236">
        <v>0</v>
      </c>
      <c r="R407" s="236">
        <v>0</v>
      </c>
      <c r="S407" s="236">
        <v>0</v>
      </c>
      <c r="T407" s="236">
        <v>0</v>
      </c>
      <c r="U407" s="236">
        <v>0</v>
      </c>
      <c r="V407" s="236">
        <v>0</v>
      </c>
      <c r="W407" s="236">
        <v>0</v>
      </c>
      <c r="X407" s="236">
        <v>0</v>
      </c>
      <c r="Y407" s="236">
        <v>0</v>
      </c>
      <c r="Z407" s="236">
        <v>0</v>
      </c>
      <c r="AA407" s="236">
        <v>0</v>
      </c>
      <c r="AB407" s="236">
        <v>0</v>
      </c>
      <c r="AC407" s="236">
        <v>0</v>
      </c>
      <c r="AD407" s="236">
        <v>0</v>
      </c>
      <c r="AE407" s="236">
        <v>0</v>
      </c>
      <c r="AF407" s="236">
        <v>0</v>
      </c>
      <c r="AG407" s="236">
        <v>0</v>
      </c>
      <c r="AH407" s="236">
        <v>0</v>
      </c>
      <c r="AI407" s="236">
        <v>0</v>
      </c>
      <c r="AJ407" s="236">
        <v>0</v>
      </c>
      <c r="AK407" s="236">
        <v>0</v>
      </c>
      <c r="AL407" s="236">
        <v>0</v>
      </c>
      <c r="AM407" s="236">
        <v>0</v>
      </c>
      <c r="AN407" s="236">
        <v>0</v>
      </c>
      <c r="AO407" s="236">
        <v>0</v>
      </c>
      <c r="AP407" s="236">
        <v>0</v>
      </c>
      <c r="AQ407" s="236">
        <v>0</v>
      </c>
      <c r="AR407" s="236">
        <v>0</v>
      </c>
      <c r="AS407" s="236">
        <v>0</v>
      </c>
      <c r="AT407" s="236">
        <v>0</v>
      </c>
      <c r="AU407" s="236">
        <v>0</v>
      </c>
      <c r="AV407" s="236">
        <v>0</v>
      </c>
      <c r="AW407" s="236">
        <v>0</v>
      </c>
      <c r="AX407" s="236">
        <v>0</v>
      </c>
      <c r="AY407" s="236">
        <v>0</v>
      </c>
      <c r="AZ407" s="236">
        <v>0</v>
      </c>
      <c r="BA407" s="236">
        <v>0</v>
      </c>
      <c r="BB407" s="236">
        <v>0</v>
      </c>
      <c r="BC407" s="236">
        <v>0</v>
      </c>
      <c r="BD407" s="236">
        <v>0</v>
      </c>
      <c r="BE407" s="236">
        <v>0</v>
      </c>
      <c r="BF407" s="236">
        <v>0</v>
      </c>
      <c r="BG407" s="236">
        <v>0</v>
      </c>
      <c r="BH407" s="236">
        <v>0</v>
      </c>
      <c r="BI407" s="236">
        <v>0</v>
      </c>
      <c r="BJ407" s="236">
        <v>0</v>
      </c>
      <c r="BK407" s="236">
        <v>0</v>
      </c>
      <c r="BL407" s="236">
        <v>0</v>
      </c>
      <c r="BM407" s="236">
        <v>0</v>
      </c>
      <c r="BN407" s="236">
        <v>0</v>
      </c>
      <c r="BO407" s="236">
        <v>0</v>
      </c>
      <c r="BP407" s="236">
        <v>0</v>
      </c>
      <c r="BQ407" s="236">
        <v>0</v>
      </c>
      <c r="BR407" s="236">
        <v>0</v>
      </c>
      <c r="BS407" s="236">
        <v>0</v>
      </c>
      <c r="BT407" s="236">
        <v>0</v>
      </c>
      <c r="BU407" s="236">
        <v>0</v>
      </c>
      <c r="BV407" s="236">
        <v>0</v>
      </c>
      <c r="BW407" s="236">
        <v>0</v>
      </c>
      <c r="BX407" s="236">
        <v>0</v>
      </c>
      <c r="BY407" s="236">
        <v>0</v>
      </c>
      <c r="BZ407" s="236">
        <v>0</v>
      </c>
      <c r="CA407" s="236">
        <v>0</v>
      </c>
      <c r="CB407" s="236">
        <v>0</v>
      </c>
      <c r="CC407" s="236">
        <v>0</v>
      </c>
      <c r="CD407" s="236">
        <v>0</v>
      </c>
      <c r="CE407" s="236">
        <v>0</v>
      </c>
      <c r="CF407" s="236">
        <v>0</v>
      </c>
      <c r="CG407" s="236">
        <v>0</v>
      </c>
      <c r="CH407" s="236">
        <v>0</v>
      </c>
      <c r="CI407" s="236">
        <v>0</v>
      </c>
      <c r="CJ407" s="236">
        <v>0</v>
      </c>
      <c r="CK407" s="236">
        <v>0</v>
      </c>
      <c r="CL407" s="236">
        <v>0</v>
      </c>
      <c r="CM407" s="236">
        <v>0</v>
      </c>
      <c r="CN407" s="236">
        <v>0</v>
      </c>
      <c r="CO407" s="236">
        <v>0</v>
      </c>
      <c r="CP407" s="236">
        <v>0</v>
      </c>
      <c r="CQ407" s="236">
        <v>0</v>
      </c>
      <c r="CR407" s="236">
        <v>0</v>
      </c>
      <c r="CS407" s="236">
        <v>0</v>
      </c>
      <c r="CT407" s="236">
        <v>0</v>
      </c>
      <c r="CU407" s="236">
        <v>0</v>
      </c>
      <c r="CV407" s="236">
        <v>0</v>
      </c>
      <c r="CW407" s="236">
        <v>0</v>
      </c>
      <c r="CX407" s="236">
        <v>0</v>
      </c>
      <c r="CY407" s="236">
        <v>0</v>
      </c>
      <c r="CZ407" s="236">
        <v>0</v>
      </c>
      <c r="DA407" s="236">
        <v>0</v>
      </c>
    </row>
    <row r="408" spans="1:105">
      <c r="A408" s="242" t="s">
        <v>1711</v>
      </c>
      <c r="B408" s="236">
        <v>0</v>
      </c>
      <c r="C408" s="236">
        <v>0</v>
      </c>
      <c r="D408" s="236">
        <v>0</v>
      </c>
      <c r="E408" s="236">
        <v>0</v>
      </c>
      <c r="F408" s="236">
        <v>0</v>
      </c>
      <c r="G408" s="236">
        <v>0</v>
      </c>
      <c r="H408" s="236">
        <v>0</v>
      </c>
      <c r="I408" s="236">
        <v>0</v>
      </c>
      <c r="J408" s="236">
        <v>0</v>
      </c>
      <c r="K408" s="236">
        <v>0</v>
      </c>
      <c r="L408" s="236">
        <v>0</v>
      </c>
      <c r="M408" s="236">
        <v>0</v>
      </c>
      <c r="N408" s="236">
        <v>0</v>
      </c>
      <c r="O408" s="236">
        <v>0</v>
      </c>
      <c r="P408" s="236">
        <v>0</v>
      </c>
      <c r="Q408" s="236">
        <v>0</v>
      </c>
      <c r="R408" s="236">
        <v>0</v>
      </c>
      <c r="S408" s="236">
        <v>0</v>
      </c>
      <c r="T408" s="236">
        <v>0</v>
      </c>
      <c r="U408" s="236">
        <v>0</v>
      </c>
      <c r="V408" s="236">
        <v>0</v>
      </c>
      <c r="W408" s="236">
        <v>0</v>
      </c>
      <c r="X408" s="236">
        <v>0</v>
      </c>
      <c r="Y408" s="236">
        <v>0</v>
      </c>
      <c r="Z408" s="236">
        <v>0</v>
      </c>
      <c r="AA408" s="236">
        <v>0</v>
      </c>
      <c r="AB408" s="236">
        <v>0</v>
      </c>
      <c r="AC408" s="236">
        <v>0</v>
      </c>
      <c r="AD408" s="236">
        <v>0</v>
      </c>
      <c r="AE408" s="236">
        <v>0</v>
      </c>
      <c r="AF408" s="236">
        <v>0</v>
      </c>
      <c r="AG408" s="236">
        <v>0</v>
      </c>
      <c r="AH408" s="236">
        <v>0</v>
      </c>
      <c r="AI408" s="236">
        <v>0</v>
      </c>
      <c r="AJ408" s="236">
        <v>0</v>
      </c>
      <c r="AK408" s="236">
        <v>-7765410.1593001001</v>
      </c>
      <c r="AL408" s="236">
        <v>-970676.26991251297</v>
      </c>
      <c r="AM408" s="236">
        <v>-970676.26991251297</v>
      </c>
      <c r="AN408" s="236">
        <v>-9706762.6991251204</v>
      </c>
      <c r="AO408" s="236">
        <v>0</v>
      </c>
      <c r="AP408" s="236">
        <v>0</v>
      </c>
      <c r="AQ408" s="236">
        <v>0</v>
      </c>
      <c r="AR408" s="236">
        <v>0</v>
      </c>
      <c r="AS408" s="236">
        <v>0</v>
      </c>
      <c r="AT408" s="236">
        <v>0</v>
      </c>
      <c r="AU408" s="236">
        <v>0</v>
      </c>
      <c r="AV408" s="236">
        <v>0</v>
      </c>
      <c r="AW408" s="236">
        <v>0</v>
      </c>
      <c r="AX408" s="236">
        <v>0</v>
      </c>
      <c r="AY408" s="236">
        <v>0</v>
      </c>
      <c r="AZ408" s="236">
        <v>0</v>
      </c>
      <c r="BA408" s="236">
        <v>0</v>
      </c>
      <c r="BB408" s="236">
        <v>0</v>
      </c>
      <c r="BC408" s="236">
        <v>0</v>
      </c>
      <c r="BD408" s="236">
        <v>0</v>
      </c>
      <c r="BE408" s="236">
        <v>0</v>
      </c>
      <c r="BF408" s="236">
        <v>0</v>
      </c>
      <c r="BG408" s="236">
        <v>0</v>
      </c>
      <c r="BH408" s="236">
        <v>0</v>
      </c>
      <c r="BI408" s="236">
        <v>0</v>
      </c>
      <c r="BJ408" s="236">
        <v>0</v>
      </c>
      <c r="BK408" s="236">
        <v>0</v>
      </c>
      <c r="BL408" s="236">
        <v>0</v>
      </c>
      <c r="BM408" s="236">
        <v>0</v>
      </c>
      <c r="BN408" s="236">
        <v>0</v>
      </c>
      <c r="BO408" s="236">
        <v>0</v>
      </c>
      <c r="BP408" s="236">
        <v>0</v>
      </c>
      <c r="BQ408" s="236">
        <v>0</v>
      </c>
      <c r="BR408" s="236">
        <v>0</v>
      </c>
      <c r="BS408" s="236">
        <v>0</v>
      </c>
      <c r="BT408" s="236">
        <v>0</v>
      </c>
      <c r="BU408" s="236">
        <v>0</v>
      </c>
      <c r="BV408" s="236">
        <v>0</v>
      </c>
      <c r="BW408" s="236">
        <v>0</v>
      </c>
      <c r="BX408" s="236">
        <v>0</v>
      </c>
      <c r="BY408" s="236">
        <v>0</v>
      </c>
      <c r="BZ408" s="236">
        <v>0</v>
      </c>
      <c r="CA408" s="236">
        <v>0</v>
      </c>
      <c r="CB408" s="236">
        <v>0</v>
      </c>
      <c r="CC408" s="236">
        <v>0</v>
      </c>
      <c r="CD408" s="236">
        <v>0</v>
      </c>
      <c r="CE408" s="236">
        <v>0</v>
      </c>
      <c r="CF408" s="236">
        <v>0</v>
      </c>
      <c r="CG408" s="236">
        <v>0</v>
      </c>
      <c r="CH408" s="236">
        <v>0</v>
      </c>
      <c r="CI408" s="236">
        <v>0</v>
      </c>
      <c r="CJ408" s="236">
        <v>0</v>
      </c>
      <c r="CK408" s="236">
        <v>0</v>
      </c>
      <c r="CL408" s="236">
        <v>0</v>
      </c>
      <c r="CM408" s="236">
        <v>0</v>
      </c>
      <c r="CN408" s="236">
        <v>0</v>
      </c>
      <c r="CO408" s="236">
        <v>0</v>
      </c>
      <c r="CP408" s="236">
        <v>0</v>
      </c>
      <c r="CQ408" s="236">
        <v>0</v>
      </c>
      <c r="CR408" s="236">
        <v>0</v>
      </c>
      <c r="CS408" s="236">
        <v>0</v>
      </c>
      <c r="CT408" s="236">
        <v>0</v>
      </c>
      <c r="CU408" s="236">
        <v>0</v>
      </c>
      <c r="CV408" s="236">
        <v>0</v>
      </c>
      <c r="CW408" s="236">
        <v>0</v>
      </c>
      <c r="CX408" s="236">
        <v>0</v>
      </c>
      <c r="CY408" s="236">
        <v>0</v>
      </c>
      <c r="CZ408" s="236">
        <v>0</v>
      </c>
      <c r="DA408" s="236">
        <v>0</v>
      </c>
    </row>
    <row r="409" spans="1:105">
      <c r="A409" s="242" t="s">
        <v>1712</v>
      </c>
      <c r="B409" s="236">
        <v>0</v>
      </c>
      <c r="C409" s="236">
        <v>0</v>
      </c>
      <c r="D409" s="236">
        <v>0</v>
      </c>
      <c r="E409" s="236">
        <v>0</v>
      </c>
      <c r="F409" s="236">
        <v>0</v>
      </c>
      <c r="G409" s="236">
        <v>0</v>
      </c>
      <c r="H409" s="236">
        <v>0</v>
      </c>
      <c r="I409" s="236">
        <v>0</v>
      </c>
      <c r="J409" s="236">
        <v>0</v>
      </c>
      <c r="K409" s="236">
        <v>0</v>
      </c>
      <c r="L409" s="236">
        <v>0</v>
      </c>
      <c r="M409" s="236">
        <v>0</v>
      </c>
      <c r="N409" s="236">
        <v>0</v>
      </c>
      <c r="O409" s="236">
        <v>0</v>
      </c>
      <c r="P409" s="236">
        <v>0</v>
      </c>
      <c r="Q409" s="236">
        <v>0</v>
      </c>
      <c r="R409" s="236">
        <v>0</v>
      </c>
      <c r="S409" s="236">
        <v>0</v>
      </c>
      <c r="T409" s="236">
        <v>0</v>
      </c>
      <c r="U409" s="236">
        <v>0</v>
      </c>
      <c r="V409" s="236">
        <v>0</v>
      </c>
      <c r="W409" s="236">
        <v>0</v>
      </c>
      <c r="X409" s="236">
        <v>0</v>
      </c>
      <c r="Y409" s="236">
        <v>0</v>
      </c>
      <c r="Z409" s="236">
        <v>0</v>
      </c>
      <c r="AA409" s="236">
        <v>0</v>
      </c>
      <c r="AB409" s="236">
        <v>0</v>
      </c>
      <c r="AC409" s="236">
        <v>0</v>
      </c>
      <c r="AD409" s="236">
        <v>0</v>
      </c>
      <c r="AE409" s="236">
        <v>0</v>
      </c>
      <c r="AF409" s="236">
        <v>0</v>
      </c>
      <c r="AG409" s="236">
        <v>0</v>
      </c>
      <c r="AH409" s="236">
        <v>0</v>
      </c>
      <c r="AI409" s="236">
        <v>0</v>
      </c>
      <c r="AJ409" s="236">
        <v>0</v>
      </c>
      <c r="AK409" s="236">
        <v>0</v>
      </c>
      <c r="AL409" s="236">
        <v>0</v>
      </c>
      <c r="AM409" s="236">
        <v>0</v>
      </c>
      <c r="AN409" s="236">
        <v>0</v>
      </c>
      <c r="AO409" s="236">
        <v>0</v>
      </c>
      <c r="AP409" s="236">
        <v>0</v>
      </c>
      <c r="AQ409" s="236">
        <v>0</v>
      </c>
      <c r="AR409" s="236">
        <v>0</v>
      </c>
      <c r="AS409" s="236">
        <v>0</v>
      </c>
      <c r="AT409" s="236">
        <v>0</v>
      </c>
      <c r="AU409" s="236">
        <v>0</v>
      </c>
      <c r="AV409" s="236">
        <v>0</v>
      </c>
      <c r="AW409" s="236">
        <v>0</v>
      </c>
      <c r="AX409" s="236">
        <v>0</v>
      </c>
      <c r="AY409" s="236">
        <v>0</v>
      </c>
      <c r="AZ409" s="236">
        <v>0</v>
      </c>
      <c r="BA409" s="236">
        <v>0</v>
      </c>
      <c r="BB409" s="236">
        <v>0</v>
      </c>
      <c r="BC409" s="236">
        <v>0</v>
      </c>
      <c r="BD409" s="236">
        <v>0</v>
      </c>
      <c r="BE409" s="236">
        <v>0</v>
      </c>
      <c r="BF409" s="236">
        <v>0</v>
      </c>
      <c r="BG409" s="236">
        <v>0</v>
      </c>
      <c r="BH409" s="236">
        <v>0</v>
      </c>
      <c r="BI409" s="236">
        <v>0</v>
      </c>
      <c r="BJ409" s="236">
        <v>0</v>
      </c>
      <c r="BK409" s="236">
        <v>0</v>
      </c>
      <c r="BL409" s="236">
        <v>0</v>
      </c>
      <c r="BM409" s="236">
        <v>0</v>
      </c>
      <c r="BN409" s="236">
        <v>0</v>
      </c>
      <c r="BO409" s="236">
        <v>0</v>
      </c>
      <c r="BP409" s="236">
        <v>0</v>
      </c>
      <c r="BQ409" s="236">
        <v>0</v>
      </c>
      <c r="BR409" s="236">
        <v>0</v>
      </c>
      <c r="BS409" s="236">
        <v>0</v>
      </c>
      <c r="BT409" s="236">
        <v>0</v>
      </c>
      <c r="BU409" s="236">
        <v>0</v>
      </c>
      <c r="BV409" s="236">
        <v>0</v>
      </c>
      <c r="BW409" s="236">
        <v>0</v>
      </c>
      <c r="BX409" s="236">
        <v>0</v>
      </c>
      <c r="BY409" s="236">
        <v>0</v>
      </c>
      <c r="BZ409" s="236">
        <v>0</v>
      </c>
      <c r="CA409" s="236">
        <v>0</v>
      </c>
      <c r="CB409" s="236">
        <v>0</v>
      </c>
      <c r="CC409" s="236">
        <v>0</v>
      </c>
      <c r="CD409" s="236">
        <v>0</v>
      </c>
      <c r="CE409" s="236">
        <v>0</v>
      </c>
      <c r="CF409" s="236">
        <v>0</v>
      </c>
      <c r="CG409" s="236">
        <v>0</v>
      </c>
      <c r="CH409" s="236">
        <v>0</v>
      </c>
      <c r="CI409" s="236">
        <v>0</v>
      </c>
      <c r="CJ409" s="236">
        <v>0</v>
      </c>
      <c r="CK409" s="236">
        <v>0</v>
      </c>
      <c r="CL409" s="236">
        <v>0</v>
      </c>
      <c r="CM409" s="236">
        <v>0</v>
      </c>
      <c r="CN409" s="236">
        <v>0</v>
      </c>
      <c r="CO409" s="236">
        <v>0</v>
      </c>
      <c r="CP409" s="236">
        <v>0</v>
      </c>
      <c r="CQ409" s="236">
        <v>0</v>
      </c>
      <c r="CR409" s="236">
        <v>0</v>
      </c>
      <c r="CS409" s="236">
        <v>0</v>
      </c>
      <c r="CT409" s="236">
        <v>0</v>
      </c>
      <c r="CU409" s="236">
        <v>0</v>
      </c>
      <c r="CV409" s="236">
        <v>0</v>
      </c>
      <c r="CW409" s="236">
        <v>0</v>
      </c>
      <c r="CX409" s="236">
        <v>0</v>
      </c>
      <c r="CY409" s="236">
        <v>0</v>
      </c>
      <c r="CZ409" s="236">
        <v>0</v>
      </c>
      <c r="DA409" s="236">
        <v>0</v>
      </c>
    </row>
    <row r="410" spans="1:105">
      <c r="A410" s="242" t="s">
        <v>1713</v>
      </c>
      <c r="B410" s="236">
        <v>0</v>
      </c>
      <c r="C410" s="236">
        <v>0</v>
      </c>
      <c r="D410" s="236">
        <v>0</v>
      </c>
      <c r="E410" s="236">
        <v>0</v>
      </c>
      <c r="F410" s="236">
        <v>0</v>
      </c>
      <c r="G410" s="236">
        <v>0</v>
      </c>
      <c r="H410" s="236">
        <v>0</v>
      </c>
      <c r="I410" s="236">
        <v>0</v>
      </c>
      <c r="J410" s="236">
        <v>0</v>
      </c>
      <c r="K410" s="236">
        <v>0</v>
      </c>
      <c r="L410" s="236">
        <v>0</v>
      </c>
      <c r="M410" s="236">
        <v>0</v>
      </c>
      <c r="N410" s="236">
        <v>0</v>
      </c>
      <c r="O410" s="236">
        <v>0</v>
      </c>
      <c r="P410" s="236">
        <v>0</v>
      </c>
      <c r="Q410" s="236">
        <v>0</v>
      </c>
      <c r="R410" s="236">
        <v>0</v>
      </c>
      <c r="S410" s="236">
        <v>0</v>
      </c>
      <c r="T410" s="236">
        <v>0</v>
      </c>
      <c r="U410" s="236">
        <v>0</v>
      </c>
      <c r="V410" s="236">
        <v>0</v>
      </c>
      <c r="W410" s="236">
        <v>0</v>
      </c>
      <c r="X410" s="236">
        <v>0</v>
      </c>
      <c r="Y410" s="236">
        <v>0</v>
      </c>
      <c r="Z410" s="236">
        <v>0</v>
      </c>
      <c r="AA410" s="236">
        <v>0</v>
      </c>
      <c r="AB410" s="236">
        <v>0</v>
      </c>
      <c r="AC410" s="236">
        <v>0</v>
      </c>
      <c r="AD410" s="236">
        <v>105918</v>
      </c>
      <c r="AE410" s="236">
        <v>78232</v>
      </c>
      <c r="AF410" s="236">
        <v>93825</v>
      </c>
      <c r="AG410" s="236">
        <v>284107</v>
      </c>
      <c r="AH410" s="236">
        <v>940451</v>
      </c>
      <c r="AI410" s="236">
        <v>1104892</v>
      </c>
      <c r="AJ410" s="236">
        <v>998440</v>
      </c>
      <c r="AK410" s="236">
        <v>1498811</v>
      </c>
      <c r="AL410" s="236">
        <v>1393526</v>
      </c>
      <c r="AM410" s="236">
        <v>1738862</v>
      </c>
      <c r="AN410" s="236">
        <v>8237064</v>
      </c>
      <c r="AO410" s="236">
        <v>2423947</v>
      </c>
      <c r="AP410" s="236">
        <v>2234792</v>
      </c>
      <c r="AQ410" s="236">
        <v>2133791</v>
      </c>
      <c r="AR410" s="236">
        <v>2002076</v>
      </c>
      <c r="AS410" s="236">
        <v>1921255</v>
      </c>
      <c r="AT410" s="236">
        <v>1814057</v>
      </c>
      <c r="AU410" s="236">
        <v>1725571</v>
      </c>
      <c r="AV410" s="236">
        <v>1674443</v>
      </c>
      <c r="AW410" s="236">
        <v>1572951</v>
      </c>
      <c r="AX410" s="236">
        <v>1531449</v>
      </c>
      <c r="AY410" s="236">
        <v>1461611</v>
      </c>
      <c r="AZ410" s="236">
        <v>1387031</v>
      </c>
      <c r="BA410" s="236">
        <v>21882974</v>
      </c>
      <c r="BB410" s="236">
        <v>1382335</v>
      </c>
      <c r="BC410" s="236">
        <v>1277259</v>
      </c>
      <c r="BD410" s="236">
        <v>1266234</v>
      </c>
      <c r="BE410" s="236">
        <v>1235738</v>
      </c>
      <c r="BF410" s="236">
        <v>1215661</v>
      </c>
      <c r="BG410" s="236">
        <v>1175167</v>
      </c>
      <c r="BH410" s="236">
        <v>1141656</v>
      </c>
      <c r="BI410" s="236">
        <v>1128620</v>
      </c>
      <c r="BJ410" s="236">
        <v>1078804</v>
      </c>
      <c r="BK410" s="236">
        <v>1066064</v>
      </c>
      <c r="BL410" s="236">
        <v>1032466</v>
      </c>
      <c r="BM410" s="236">
        <v>993728</v>
      </c>
      <c r="BN410" s="236">
        <v>13993732</v>
      </c>
      <c r="BO410" s="236">
        <v>1001195</v>
      </c>
      <c r="BP410" s="236">
        <v>935574</v>
      </c>
      <c r="BQ410" s="236">
        <v>936510</v>
      </c>
      <c r="BR410" s="236">
        <v>923794</v>
      </c>
      <c r="BS410" s="236">
        <v>916753</v>
      </c>
      <c r="BT410" s="236">
        <v>894057</v>
      </c>
      <c r="BU410" s="236">
        <v>875843</v>
      </c>
      <c r="BV410" s="236">
        <v>872364</v>
      </c>
      <c r="BW410" s="236">
        <v>840083</v>
      </c>
      <c r="BX410" s="236">
        <v>835503</v>
      </c>
      <c r="BY410" s="236">
        <v>814504</v>
      </c>
      <c r="BZ410" s="236">
        <v>789261</v>
      </c>
      <c r="CA410" s="236">
        <v>10635441</v>
      </c>
      <c r="CB410" s="236">
        <v>799182</v>
      </c>
      <c r="CC410" s="236">
        <v>750952</v>
      </c>
      <c r="CD410" s="236">
        <v>755259</v>
      </c>
      <c r="CE410" s="236">
        <v>749141</v>
      </c>
      <c r="CF410" s="236">
        <v>746763</v>
      </c>
      <c r="CG410" s="236">
        <v>731672</v>
      </c>
      <c r="CH410" s="236">
        <v>720020</v>
      </c>
      <c r="CI410" s="236">
        <v>720082</v>
      </c>
      <c r="CJ410" s="236">
        <v>696335</v>
      </c>
      <c r="CK410" s="236">
        <v>695016</v>
      </c>
      <c r="CL410" s="236">
        <v>680992</v>
      </c>
      <c r="CM410" s="236">
        <v>666804</v>
      </c>
      <c r="CN410" s="236">
        <v>8712218</v>
      </c>
      <c r="CO410" s="236">
        <v>672347</v>
      </c>
      <c r="CP410" s="236">
        <v>642439</v>
      </c>
      <c r="CQ410" s="236">
        <v>644440</v>
      </c>
      <c r="CR410" s="236">
        <v>635588</v>
      </c>
      <c r="CS410" s="236">
        <v>635294</v>
      </c>
      <c r="CT410" s="236">
        <v>624258</v>
      </c>
      <c r="CU410" s="236">
        <v>616078</v>
      </c>
      <c r="CV410" s="236">
        <v>617705</v>
      </c>
      <c r="CW410" s="236">
        <v>598943</v>
      </c>
      <c r="CX410" s="236">
        <v>599170</v>
      </c>
      <c r="CY410" s="236">
        <v>587720</v>
      </c>
      <c r="CZ410" s="236">
        <v>573350</v>
      </c>
      <c r="DA410" s="236">
        <v>7447332</v>
      </c>
    </row>
    <row r="411" spans="1:105">
      <c r="A411" s="242" t="s">
        <v>1714</v>
      </c>
      <c r="B411" s="236">
        <v>0</v>
      </c>
      <c r="C411" s="236">
        <v>0</v>
      </c>
      <c r="D411" s="236">
        <v>0</v>
      </c>
      <c r="E411" s="236">
        <v>0</v>
      </c>
      <c r="F411" s="236">
        <v>0</v>
      </c>
      <c r="G411" s="236">
        <v>0</v>
      </c>
      <c r="H411" s="236">
        <v>0</v>
      </c>
      <c r="I411" s="236">
        <v>0</v>
      </c>
      <c r="J411" s="236">
        <v>0</v>
      </c>
      <c r="K411" s="236">
        <v>0</v>
      </c>
      <c r="L411" s="236">
        <v>0</v>
      </c>
      <c r="M411" s="236">
        <v>0</v>
      </c>
      <c r="N411" s="236">
        <v>0</v>
      </c>
      <c r="O411" s="236">
        <v>0</v>
      </c>
      <c r="P411" s="236">
        <v>0</v>
      </c>
      <c r="Q411" s="236">
        <v>0</v>
      </c>
      <c r="R411" s="236">
        <v>0</v>
      </c>
      <c r="S411" s="236">
        <v>0</v>
      </c>
      <c r="T411" s="236">
        <v>0</v>
      </c>
      <c r="U411" s="236">
        <v>0</v>
      </c>
      <c r="V411" s="236">
        <v>0</v>
      </c>
      <c r="W411" s="236">
        <v>0</v>
      </c>
      <c r="X411" s="236">
        <v>0</v>
      </c>
      <c r="Y411" s="236">
        <v>0</v>
      </c>
      <c r="Z411" s="236">
        <v>0</v>
      </c>
      <c r="AA411" s="236">
        <v>0</v>
      </c>
      <c r="AB411" s="236">
        <v>0</v>
      </c>
      <c r="AC411" s="236">
        <v>0</v>
      </c>
      <c r="AD411" s="236">
        <v>-8799474</v>
      </c>
      <c r="AE411" s="236">
        <v>-7999414</v>
      </c>
      <c r="AF411" s="236">
        <v>-14118289</v>
      </c>
      <c r="AG411" s="236">
        <v>-6296655</v>
      </c>
      <c r="AH411" s="236">
        <v>-19851642</v>
      </c>
      <c r="AI411" s="236">
        <v>-19450073</v>
      </c>
      <c r="AJ411" s="236">
        <v>-10908135</v>
      </c>
      <c r="AK411" s="236">
        <v>-6303884.5199999902</v>
      </c>
      <c r="AL411" s="236">
        <v>-15488213</v>
      </c>
      <c r="AM411" s="236">
        <v>-6492330</v>
      </c>
      <c r="AN411" s="236">
        <v>-115708109.52</v>
      </c>
      <c r="AO411" s="236">
        <v>0</v>
      </c>
      <c r="AP411" s="236">
        <v>0</v>
      </c>
      <c r="AQ411" s="236">
        <v>0</v>
      </c>
      <c r="AR411" s="236">
        <v>0</v>
      </c>
      <c r="AS411" s="236">
        <v>0</v>
      </c>
      <c r="AT411" s="236">
        <v>0</v>
      </c>
      <c r="AU411" s="236">
        <v>0</v>
      </c>
      <c r="AV411" s="236">
        <v>0</v>
      </c>
      <c r="AW411" s="236">
        <v>0</v>
      </c>
      <c r="AX411" s="236">
        <v>0</v>
      </c>
      <c r="AY411" s="236">
        <v>0</v>
      </c>
      <c r="AZ411" s="236">
        <v>0</v>
      </c>
      <c r="BA411" s="236">
        <v>0</v>
      </c>
      <c r="BB411" s="236">
        <v>0</v>
      </c>
      <c r="BC411" s="236">
        <v>0</v>
      </c>
      <c r="BD411" s="236">
        <v>0</v>
      </c>
      <c r="BE411" s="236">
        <v>0</v>
      </c>
      <c r="BF411" s="236">
        <v>0</v>
      </c>
      <c r="BG411" s="236">
        <v>0</v>
      </c>
      <c r="BH411" s="236">
        <v>0</v>
      </c>
      <c r="BI411" s="236">
        <v>0</v>
      </c>
      <c r="BJ411" s="236">
        <v>0</v>
      </c>
      <c r="BK411" s="236">
        <v>0</v>
      </c>
      <c r="BL411" s="236">
        <v>0</v>
      </c>
      <c r="BM411" s="236">
        <v>0</v>
      </c>
      <c r="BN411" s="236">
        <v>0</v>
      </c>
      <c r="BO411" s="236">
        <v>0</v>
      </c>
      <c r="BP411" s="236">
        <v>0</v>
      </c>
      <c r="BQ411" s="236">
        <v>0</v>
      </c>
      <c r="BR411" s="236">
        <v>0</v>
      </c>
      <c r="BS411" s="236">
        <v>0</v>
      </c>
      <c r="BT411" s="236">
        <v>0</v>
      </c>
      <c r="BU411" s="236">
        <v>0</v>
      </c>
      <c r="BV411" s="236">
        <v>0</v>
      </c>
      <c r="BW411" s="236">
        <v>0</v>
      </c>
      <c r="BX411" s="236">
        <v>0</v>
      </c>
      <c r="BY411" s="236">
        <v>0</v>
      </c>
      <c r="BZ411" s="236">
        <v>0</v>
      </c>
      <c r="CA411" s="236">
        <v>0</v>
      </c>
      <c r="CB411" s="236">
        <v>0</v>
      </c>
      <c r="CC411" s="236">
        <v>0</v>
      </c>
      <c r="CD411" s="236">
        <v>0</v>
      </c>
      <c r="CE411" s="236">
        <v>0</v>
      </c>
      <c r="CF411" s="236">
        <v>0</v>
      </c>
      <c r="CG411" s="236">
        <v>0</v>
      </c>
      <c r="CH411" s="236">
        <v>0</v>
      </c>
      <c r="CI411" s="236">
        <v>0</v>
      </c>
      <c r="CJ411" s="236">
        <v>0</v>
      </c>
      <c r="CK411" s="236">
        <v>0</v>
      </c>
      <c r="CL411" s="236">
        <v>0</v>
      </c>
      <c r="CM411" s="236">
        <v>0</v>
      </c>
      <c r="CN411" s="236">
        <v>0</v>
      </c>
      <c r="CO411" s="236">
        <v>0</v>
      </c>
      <c r="CP411" s="236">
        <v>0</v>
      </c>
      <c r="CQ411" s="236">
        <v>0</v>
      </c>
      <c r="CR411" s="236">
        <v>0</v>
      </c>
      <c r="CS411" s="236">
        <v>0</v>
      </c>
      <c r="CT411" s="236">
        <v>0</v>
      </c>
      <c r="CU411" s="236">
        <v>0</v>
      </c>
      <c r="CV411" s="236">
        <v>0</v>
      </c>
      <c r="CW411" s="236">
        <v>0</v>
      </c>
      <c r="CX411" s="236">
        <v>0</v>
      </c>
      <c r="CY411" s="236">
        <v>0</v>
      </c>
      <c r="CZ411" s="236">
        <v>0</v>
      </c>
      <c r="DA411" s="236">
        <v>0</v>
      </c>
    </row>
    <row r="412" spans="1:105">
      <c r="A412" s="242" t="s">
        <v>1715</v>
      </c>
      <c r="B412" s="236">
        <v>0</v>
      </c>
      <c r="C412" s="236">
        <v>0</v>
      </c>
      <c r="D412" s="236">
        <v>0</v>
      </c>
      <c r="E412" s="236">
        <v>0</v>
      </c>
      <c r="F412" s="236">
        <v>0</v>
      </c>
      <c r="G412" s="236">
        <v>0</v>
      </c>
      <c r="H412" s="236">
        <v>0</v>
      </c>
      <c r="I412" s="236">
        <v>0</v>
      </c>
      <c r="J412" s="236">
        <v>0</v>
      </c>
      <c r="K412" s="236">
        <v>0</v>
      </c>
      <c r="L412" s="236">
        <v>0</v>
      </c>
      <c r="M412" s="236">
        <v>0</v>
      </c>
      <c r="N412" s="236">
        <v>0</v>
      </c>
      <c r="O412" s="236">
        <v>0</v>
      </c>
      <c r="P412" s="236">
        <v>0</v>
      </c>
      <c r="Q412" s="236">
        <v>0</v>
      </c>
      <c r="R412" s="236">
        <v>0</v>
      </c>
      <c r="S412" s="236">
        <v>0</v>
      </c>
      <c r="T412" s="236">
        <v>0</v>
      </c>
      <c r="U412" s="236">
        <v>0</v>
      </c>
      <c r="V412" s="236">
        <v>0</v>
      </c>
      <c r="W412" s="236">
        <v>0</v>
      </c>
      <c r="X412" s="236">
        <v>0</v>
      </c>
      <c r="Y412" s="236">
        <v>0</v>
      </c>
      <c r="Z412" s="236">
        <v>0</v>
      </c>
      <c r="AA412" s="236">
        <v>0</v>
      </c>
      <c r="AB412" s="236">
        <v>0</v>
      </c>
      <c r="AC412" s="236">
        <v>0</v>
      </c>
      <c r="AD412" s="236">
        <v>24327</v>
      </c>
      <c r="AE412" s="236">
        <v>158</v>
      </c>
      <c r="AF412" s="236">
        <v>158</v>
      </c>
      <c r="AG412" s="236">
        <v>97736</v>
      </c>
      <c r="AH412" s="236">
        <v>98638</v>
      </c>
      <c r="AI412" s="236">
        <v>25485</v>
      </c>
      <c r="AJ412" s="236">
        <v>1316</v>
      </c>
      <c r="AK412" s="236">
        <v>-1316.3099999999899</v>
      </c>
      <c r="AL412" s="236">
        <v>-1316</v>
      </c>
      <c r="AM412" s="236">
        <v>-1315</v>
      </c>
      <c r="AN412" s="236">
        <v>243870.69</v>
      </c>
      <c r="AO412" s="236">
        <v>-1316</v>
      </c>
      <c r="AP412" s="236">
        <v>-1316</v>
      </c>
      <c r="AQ412" s="236">
        <v>-1316</v>
      </c>
      <c r="AR412" s="236">
        <v>-1316</v>
      </c>
      <c r="AS412" s="236">
        <v>-1316</v>
      </c>
      <c r="AT412" s="236">
        <v>-1316</v>
      </c>
      <c r="AU412" s="236">
        <v>-1316</v>
      </c>
      <c r="AV412" s="236">
        <v>-1316</v>
      </c>
      <c r="AW412" s="236">
        <v>-1316</v>
      </c>
      <c r="AX412" s="236">
        <v>-1316</v>
      </c>
      <c r="AY412" s="236">
        <v>-1315</v>
      </c>
      <c r="AZ412" s="236">
        <v>-1316</v>
      </c>
      <c r="BA412" s="236">
        <v>-15791</v>
      </c>
      <c r="BB412" s="236">
        <v>-1316</v>
      </c>
      <c r="BC412" s="236">
        <v>-1316</v>
      </c>
      <c r="BD412" s="236">
        <v>-1316</v>
      </c>
      <c r="BE412" s="236">
        <v>-1316</v>
      </c>
      <c r="BF412" s="236">
        <v>-1316</v>
      </c>
      <c r="BG412" s="236">
        <v>-1316</v>
      </c>
      <c r="BH412" s="236">
        <v>-1316</v>
      </c>
      <c r="BI412" s="236">
        <v>-1316</v>
      </c>
      <c r="BJ412" s="236">
        <v>-1316</v>
      </c>
      <c r="BK412" s="236">
        <v>-1315</v>
      </c>
      <c r="BL412" s="236">
        <v>-1316</v>
      </c>
      <c r="BM412" s="236">
        <v>-1316</v>
      </c>
      <c r="BN412" s="236">
        <v>-15791</v>
      </c>
      <c r="BO412" s="236">
        <v>-1316</v>
      </c>
      <c r="BP412" s="236">
        <v>-1316</v>
      </c>
      <c r="BQ412" s="236">
        <v>-1316</v>
      </c>
      <c r="BR412" s="236">
        <v>-1316</v>
      </c>
      <c r="BS412" s="236">
        <v>-1316</v>
      </c>
      <c r="BT412" s="236">
        <v>-1316</v>
      </c>
      <c r="BU412" s="236">
        <v>-1316</v>
      </c>
      <c r="BV412" s="236">
        <v>-1316</v>
      </c>
      <c r="BW412" s="236">
        <v>-1315</v>
      </c>
      <c r="BX412" s="236">
        <v>-1316</v>
      </c>
      <c r="BY412" s="236">
        <v>-1316</v>
      </c>
      <c r="BZ412" s="236">
        <v>-1316</v>
      </c>
      <c r="CA412" s="236">
        <v>-15791</v>
      </c>
      <c r="CB412" s="236">
        <v>-1316</v>
      </c>
      <c r="CC412" s="236">
        <v>-1316</v>
      </c>
      <c r="CD412" s="236">
        <v>-1316</v>
      </c>
      <c r="CE412" s="236">
        <v>-1316</v>
      </c>
      <c r="CF412" s="236">
        <v>-1316</v>
      </c>
      <c r="CG412" s="236">
        <v>-1316</v>
      </c>
      <c r="CH412" s="236">
        <v>-1316</v>
      </c>
      <c r="CI412" s="236">
        <v>-1315</v>
      </c>
      <c r="CJ412" s="236">
        <v>-1316</v>
      </c>
      <c r="CK412" s="236">
        <v>-1316</v>
      </c>
      <c r="CL412" s="236">
        <v>-1316</v>
      </c>
      <c r="CM412" s="236">
        <v>-1316</v>
      </c>
      <c r="CN412" s="236">
        <v>-15791</v>
      </c>
      <c r="CO412" s="236">
        <v>-1316</v>
      </c>
      <c r="CP412" s="236">
        <v>-1316</v>
      </c>
      <c r="CQ412" s="236">
        <v>-1316</v>
      </c>
      <c r="CR412" s="236">
        <v>-1316</v>
      </c>
      <c r="CS412" s="236">
        <v>-1316</v>
      </c>
      <c r="CT412" s="236">
        <v>-1316</v>
      </c>
      <c r="CU412" s="236">
        <v>-1315</v>
      </c>
      <c r="CV412" s="236">
        <v>-1316</v>
      </c>
      <c r="CW412" s="236">
        <v>-1316</v>
      </c>
      <c r="CX412" s="236">
        <v>-1316</v>
      </c>
      <c r="CY412" s="236">
        <v>-1316</v>
      </c>
      <c r="CZ412" s="236">
        <v>-1316</v>
      </c>
      <c r="DA412" s="236">
        <v>-15791</v>
      </c>
    </row>
    <row r="413" spans="1:105">
      <c r="A413" s="242" t="s">
        <v>1716</v>
      </c>
      <c r="B413" s="236">
        <v>0</v>
      </c>
      <c r="C413" s="236">
        <v>0</v>
      </c>
      <c r="D413" s="236">
        <v>0</v>
      </c>
      <c r="E413" s="236">
        <v>0</v>
      </c>
      <c r="F413" s="236">
        <v>0</v>
      </c>
      <c r="G413" s="236">
        <v>0</v>
      </c>
      <c r="H413" s="236">
        <v>0</v>
      </c>
      <c r="I413" s="236">
        <v>0</v>
      </c>
      <c r="J413" s="236">
        <v>0</v>
      </c>
      <c r="K413" s="236">
        <v>0</v>
      </c>
      <c r="L413" s="236">
        <v>0</v>
      </c>
      <c r="M413" s="236">
        <v>0</v>
      </c>
      <c r="N413" s="236">
        <v>0</v>
      </c>
      <c r="O413" s="236">
        <v>0</v>
      </c>
      <c r="P413" s="236">
        <v>0</v>
      </c>
      <c r="Q413" s="236">
        <v>0</v>
      </c>
      <c r="R413" s="236">
        <v>0</v>
      </c>
      <c r="S413" s="236">
        <v>0</v>
      </c>
      <c r="T413" s="236">
        <v>0</v>
      </c>
      <c r="U413" s="236">
        <v>0</v>
      </c>
      <c r="V413" s="236">
        <v>0</v>
      </c>
      <c r="W413" s="236">
        <v>0</v>
      </c>
      <c r="X413" s="236">
        <v>0</v>
      </c>
      <c r="Y413" s="236">
        <v>0</v>
      </c>
      <c r="Z413" s="236">
        <v>0</v>
      </c>
      <c r="AA413" s="236">
        <v>0</v>
      </c>
      <c r="AB413" s="236">
        <v>0</v>
      </c>
      <c r="AC413" s="236">
        <v>0</v>
      </c>
      <c r="AD413" s="236">
        <v>-24072</v>
      </c>
      <c r="AE413" s="236">
        <v>96</v>
      </c>
      <c r="AF413" s="236">
        <v>97</v>
      </c>
      <c r="AG413" s="236">
        <v>-96027</v>
      </c>
      <c r="AH413" s="236">
        <v>-95474</v>
      </c>
      <c r="AI413" s="236">
        <v>-23363</v>
      </c>
      <c r="AJ413" s="236">
        <v>806</v>
      </c>
      <c r="AK413" s="236">
        <v>806.34999999998797</v>
      </c>
      <c r="AL413" s="236">
        <v>805</v>
      </c>
      <c r="AM413" s="236">
        <v>806</v>
      </c>
      <c r="AN413" s="236">
        <v>-235519.65</v>
      </c>
      <c r="AO413" s="236">
        <v>805</v>
      </c>
      <c r="AP413" s="236">
        <v>806</v>
      </c>
      <c r="AQ413" s="236">
        <v>806</v>
      </c>
      <c r="AR413" s="236">
        <v>805</v>
      </c>
      <c r="AS413" s="236">
        <v>806</v>
      </c>
      <c r="AT413" s="236">
        <v>806</v>
      </c>
      <c r="AU413" s="236">
        <v>805</v>
      </c>
      <c r="AV413" s="236">
        <v>806</v>
      </c>
      <c r="AW413" s="236">
        <v>806</v>
      </c>
      <c r="AX413" s="236">
        <v>805</v>
      </c>
      <c r="AY413" s="236">
        <v>806</v>
      </c>
      <c r="AZ413" s="236">
        <v>805</v>
      </c>
      <c r="BA413" s="236">
        <v>9667</v>
      </c>
      <c r="BB413" s="236">
        <v>806</v>
      </c>
      <c r="BC413" s="236">
        <v>806</v>
      </c>
      <c r="BD413" s="236">
        <v>805</v>
      </c>
      <c r="BE413" s="236">
        <v>806</v>
      </c>
      <c r="BF413" s="236">
        <v>806</v>
      </c>
      <c r="BG413" s="236">
        <v>805</v>
      </c>
      <c r="BH413" s="236">
        <v>806</v>
      </c>
      <c r="BI413" s="236">
        <v>805</v>
      </c>
      <c r="BJ413" s="236">
        <v>806</v>
      </c>
      <c r="BK413" s="236">
        <v>806</v>
      </c>
      <c r="BL413" s="236">
        <v>805</v>
      </c>
      <c r="BM413" s="236">
        <v>806</v>
      </c>
      <c r="BN413" s="236">
        <v>9668</v>
      </c>
      <c r="BO413" s="236">
        <v>806</v>
      </c>
      <c r="BP413" s="236">
        <v>805</v>
      </c>
      <c r="BQ413" s="236">
        <v>806</v>
      </c>
      <c r="BR413" s="236">
        <v>805</v>
      </c>
      <c r="BS413" s="236">
        <v>806</v>
      </c>
      <c r="BT413" s="236">
        <v>806</v>
      </c>
      <c r="BU413" s="236">
        <v>805</v>
      </c>
      <c r="BV413" s="236">
        <v>806</v>
      </c>
      <c r="BW413" s="236">
        <v>806</v>
      </c>
      <c r="BX413" s="236">
        <v>805</v>
      </c>
      <c r="BY413" s="236">
        <v>806</v>
      </c>
      <c r="BZ413" s="236">
        <v>806</v>
      </c>
      <c r="CA413" s="236">
        <v>9668</v>
      </c>
      <c r="CB413" s="236">
        <v>805</v>
      </c>
      <c r="CC413" s="236">
        <v>806</v>
      </c>
      <c r="CD413" s="236">
        <v>805</v>
      </c>
      <c r="CE413" s="236">
        <v>806</v>
      </c>
      <c r="CF413" s="236">
        <v>806</v>
      </c>
      <c r="CG413" s="236">
        <v>805</v>
      </c>
      <c r="CH413" s="236">
        <v>806</v>
      </c>
      <c r="CI413" s="236">
        <v>806</v>
      </c>
      <c r="CJ413" s="236">
        <v>805</v>
      </c>
      <c r="CK413" s="236">
        <v>806</v>
      </c>
      <c r="CL413" s="236">
        <v>805</v>
      </c>
      <c r="CM413" s="236">
        <v>806</v>
      </c>
      <c r="CN413" s="236">
        <v>9667</v>
      </c>
      <c r="CO413" s="236">
        <v>806</v>
      </c>
      <c r="CP413" s="236">
        <v>805</v>
      </c>
      <c r="CQ413" s="236">
        <v>806</v>
      </c>
      <c r="CR413" s="236">
        <v>806</v>
      </c>
      <c r="CS413" s="236">
        <v>805</v>
      </c>
      <c r="CT413" s="236">
        <v>806</v>
      </c>
      <c r="CU413" s="236">
        <v>805</v>
      </c>
      <c r="CV413" s="236">
        <v>806</v>
      </c>
      <c r="CW413" s="236">
        <v>806</v>
      </c>
      <c r="CX413" s="236">
        <v>805</v>
      </c>
      <c r="CY413" s="236">
        <v>806</v>
      </c>
      <c r="CZ413" s="236">
        <v>806</v>
      </c>
      <c r="DA413" s="236">
        <v>9668</v>
      </c>
    </row>
    <row r="414" spans="1:105">
      <c r="A414" s="242" t="s">
        <v>1769</v>
      </c>
      <c r="B414" s="236">
        <v>0</v>
      </c>
      <c r="C414" s="236">
        <v>0</v>
      </c>
      <c r="D414" s="236">
        <v>0</v>
      </c>
      <c r="E414" s="236">
        <v>0</v>
      </c>
      <c r="F414" s="236">
        <v>0</v>
      </c>
      <c r="G414" s="236">
        <v>0</v>
      </c>
      <c r="H414" s="236">
        <v>0</v>
      </c>
      <c r="I414" s="236">
        <v>0</v>
      </c>
      <c r="J414" s="236">
        <v>0</v>
      </c>
      <c r="K414" s="236">
        <v>0</v>
      </c>
      <c r="L414" s="236">
        <v>0</v>
      </c>
      <c r="M414" s="236">
        <v>0</v>
      </c>
      <c r="N414" s="236">
        <v>0</v>
      </c>
      <c r="O414" s="236">
        <v>0</v>
      </c>
      <c r="P414" s="236">
        <v>0</v>
      </c>
      <c r="Q414" s="236">
        <v>0</v>
      </c>
      <c r="R414" s="236">
        <v>0</v>
      </c>
      <c r="S414" s="236">
        <v>0</v>
      </c>
      <c r="T414" s="236">
        <v>0</v>
      </c>
      <c r="U414" s="236">
        <v>0</v>
      </c>
      <c r="V414" s="236">
        <v>0</v>
      </c>
      <c r="W414" s="236">
        <v>0</v>
      </c>
      <c r="X414" s="236">
        <v>0</v>
      </c>
      <c r="Y414" s="236">
        <v>0</v>
      </c>
      <c r="Z414" s="236">
        <v>0</v>
      </c>
      <c r="AA414" s="236">
        <v>0</v>
      </c>
      <c r="AB414" s="236">
        <v>0</v>
      </c>
      <c r="AC414" s="236">
        <v>0</v>
      </c>
      <c r="AD414" s="236">
        <v>0</v>
      </c>
      <c r="AE414" s="236">
        <v>0</v>
      </c>
      <c r="AF414" s="236">
        <v>0</v>
      </c>
      <c r="AG414" s="236">
        <v>0</v>
      </c>
      <c r="AH414" s="236">
        <v>0</v>
      </c>
      <c r="AI414" s="236">
        <v>0</v>
      </c>
      <c r="AJ414" s="236">
        <v>0</v>
      </c>
      <c r="AK414" s="236">
        <v>0</v>
      </c>
      <c r="AL414" s="236">
        <v>0</v>
      </c>
      <c r="AM414" s="236">
        <v>0</v>
      </c>
      <c r="AN414" s="236">
        <v>0</v>
      </c>
      <c r="AO414" s="236">
        <v>0</v>
      </c>
      <c r="AP414" s="236">
        <v>0</v>
      </c>
      <c r="AQ414" s="236">
        <v>0</v>
      </c>
      <c r="AR414" s="236">
        <v>0</v>
      </c>
      <c r="AS414" s="236">
        <v>0</v>
      </c>
      <c r="AT414" s="236">
        <v>0</v>
      </c>
      <c r="AU414" s="236">
        <v>0</v>
      </c>
      <c r="AV414" s="236">
        <v>0</v>
      </c>
      <c r="AW414" s="236">
        <v>0</v>
      </c>
      <c r="AX414" s="236">
        <v>0</v>
      </c>
      <c r="AY414" s="236">
        <v>0</v>
      </c>
      <c r="AZ414" s="236">
        <v>0</v>
      </c>
      <c r="BA414" s="236">
        <v>0</v>
      </c>
      <c r="BB414" s="236">
        <v>0</v>
      </c>
      <c r="BC414" s="236">
        <v>0</v>
      </c>
      <c r="BD414" s="236">
        <v>0</v>
      </c>
      <c r="BE414" s="236">
        <v>0</v>
      </c>
      <c r="BF414" s="236">
        <v>0</v>
      </c>
      <c r="BG414" s="236">
        <v>0</v>
      </c>
      <c r="BH414" s="236">
        <v>0</v>
      </c>
      <c r="BI414" s="236">
        <v>0</v>
      </c>
      <c r="BJ414" s="236">
        <v>0</v>
      </c>
      <c r="BK414" s="236">
        <v>0</v>
      </c>
      <c r="BL414" s="236">
        <v>0</v>
      </c>
      <c r="BM414" s="236">
        <v>0</v>
      </c>
      <c r="BN414" s="236">
        <v>0</v>
      </c>
      <c r="BO414" s="236">
        <v>0</v>
      </c>
      <c r="BP414" s="236">
        <v>0</v>
      </c>
      <c r="BQ414" s="236">
        <v>0</v>
      </c>
      <c r="BR414" s="236">
        <v>0</v>
      </c>
      <c r="BS414" s="236">
        <v>0</v>
      </c>
      <c r="BT414" s="236">
        <v>0</v>
      </c>
      <c r="BU414" s="236">
        <v>0</v>
      </c>
      <c r="BV414" s="236">
        <v>0</v>
      </c>
      <c r="BW414" s="236">
        <v>0</v>
      </c>
      <c r="BX414" s="236">
        <v>0</v>
      </c>
      <c r="BY414" s="236">
        <v>0</v>
      </c>
      <c r="BZ414" s="236">
        <v>0</v>
      </c>
      <c r="CA414" s="236">
        <v>0</v>
      </c>
      <c r="CB414" s="236">
        <v>0</v>
      </c>
      <c r="CC414" s="236">
        <v>0</v>
      </c>
      <c r="CD414" s="236">
        <v>0</v>
      </c>
      <c r="CE414" s="236">
        <v>0</v>
      </c>
      <c r="CF414" s="236">
        <v>0</v>
      </c>
      <c r="CG414" s="236">
        <v>0</v>
      </c>
      <c r="CH414" s="236">
        <v>0</v>
      </c>
      <c r="CI414" s="236">
        <v>0</v>
      </c>
      <c r="CJ414" s="236">
        <v>0</v>
      </c>
      <c r="CK414" s="236">
        <v>0</v>
      </c>
      <c r="CL414" s="236">
        <v>0</v>
      </c>
      <c r="CM414" s="236">
        <v>0</v>
      </c>
      <c r="CN414" s="236">
        <v>0</v>
      </c>
      <c r="CO414" s="236">
        <v>0</v>
      </c>
      <c r="CP414" s="236">
        <v>0</v>
      </c>
      <c r="CQ414" s="236">
        <v>0</v>
      </c>
      <c r="CR414" s="236">
        <v>0</v>
      </c>
      <c r="CS414" s="236">
        <v>0</v>
      </c>
      <c r="CT414" s="236">
        <v>0</v>
      </c>
      <c r="CU414" s="236">
        <v>0</v>
      </c>
      <c r="CV414" s="236">
        <v>0</v>
      </c>
      <c r="CW414" s="236">
        <v>0</v>
      </c>
      <c r="CX414" s="236">
        <v>0</v>
      </c>
      <c r="CY414" s="236">
        <v>0</v>
      </c>
      <c r="CZ414" s="236">
        <v>0</v>
      </c>
      <c r="DA414" s="236">
        <v>0</v>
      </c>
    </row>
    <row r="415" spans="1:105">
      <c r="A415" s="242" t="s">
        <v>1736</v>
      </c>
      <c r="B415" s="248">
        <v>0</v>
      </c>
      <c r="C415" s="248">
        <v>0</v>
      </c>
      <c r="D415" s="248">
        <v>0</v>
      </c>
      <c r="E415" s="248">
        <v>0</v>
      </c>
      <c r="F415" s="248">
        <v>0</v>
      </c>
      <c r="G415" s="248">
        <v>0</v>
      </c>
      <c r="H415" s="248">
        <v>0</v>
      </c>
      <c r="I415" s="248">
        <v>0</v>
      </c>
      <c r="J415" s="248">
        <v>0</v>
      </c>
      <c r="K415" s="248">
        <v>0</v>
      </c>
      <c r="L415" s="248">
        <v>0</v>
      </c>
      <c r="M415" s="248">
        <v>0</v>
      </c>
      <c r="N415" s="248">
        <v>0</v>
      </c>
      <c r="O415" s="248">
        <v>0</v>
      </c>
      <c r="P415" s="248">
        <v>0</v>
      </c>
      <c r="Q415" s="248">
        <v>0</v>
      </c>
      <c r="R415" s="248">
        <v>0</v>
      </c>
      <c r="S415" s="248">
        <v>0</v>
      </c>
      <c r="T415" s="248">
        <v>0</v>
      </c>
      <c r="U415" s="248">
        <v>0</v>
      </c>
      <c r="V415" s="248">
        <v>0</v>
      </c>
      <c r="W415" s="248">
        <v>0</v>
      </c>
      <c r="X415" s="248">
        <v>0</v>
      </c>
      <c r="Y415" s="248">
        <v>0</v>
      </c>
      <c r="Z415" s="248">
        <v>0</v>
      </c>
      <c r="AA415" s="248">
        <v>0</v>
      </c>
      <c r="AB415" s="248">
        <v>0</v>
      </c>
      <c r="AC415" s="248">
        <v>0</v>
      </c>
      <c r="AD415" s="248">
        <v>-9027384</v>
      </c>
      <c r="AE415" s="248">
        <v>-8342509</v>
      </c>
      <c r="AF415" s="248">
        <v>-14144198</v>
      </c>
      <c r="AG415" s="248">
        <v>-6582891</v>
      </c>
      <c r="AH415" s="248">
        <v>-19996266</v>
      </c>
      <c r="AI415" s="248">
        <v>-18948127</v>
      </c>
      <c r="AJ415" s="248">
        <v>-9621387</v>
      </c>
      <c r="AK415" s="248">
        <v>-11613702.5125068</v>
      </c>
      <c r="AL415" s="248">
        <v>-15204545.0818322</v>
      </c>
      <c r="AM415" s="248">
        <v>-5863324.0818322096</v>
      </c>
      <c r="AN415" s="248">
        <v>-119344333.676171</v>
      </c>
      <c r="AO415" s="248">
        <v>2126876.2439151001</v>
      </c>
      <c r="AP415" s="248">
        <v>1937722.2439151001</v>
      </c>
      <c r="AQ415" s="248">
        <v>1836721.2439151001</v>
      </c>
      <c r="AR415" s="248">
        <v>1705005.2439151001</v>
      </c>
      <c r="AS415" s="248">
        <v>1624185.2439151001</v>
      </c>
      <c r="AT415" s="248">
        <v>1516987.2439151001</v>
      </c>
      <c r="AU415" s="248">
        <v>1428500.2439151001</v>
      </c>
      <c r="AV415" s="248">
        <v>1377373.2439151001</v>
      </c>
      <c r="AW415" s="248">
        <v>1275881.2439151001</v>
      </c>
      <c r="AX415" s="248">
        <v>1234378.2439151001</v>
      </c>
      <c r="AY415" s="248">
        <v>1164542.2439151001</v>
      </c>
      <c r="AZ415" s="248">
        <v>1089960.2439151001</v>
      </c>
      <c r="BA415" s="248">
        <v>18318132.9269812</v>
      </c>
      <c r="BB415" s="248">
        <v>1192479.3303042499</v>
      </c>
      <c r="BC415" s="248">
        <v>1087403.3303042499</v>
      </c>
      <c r="BD415" s="248">
        <v>1076377.3303042499</v>
      </c>
      <c r="BE415" s="248">
        <v>1045882.33030425</v>
      </c>
      <c r="BF415" s="248">
        <v>1025805.33030425</v>
      </c>
      <c r="BG415" s="248">
        <v>985310.33030425105</v>
      </c>
      <c r="BH415" s="248">
        <v>951800.33030425105</v>
      </c>
      <c r="BI415" s="248">
        <v>938763.33030425105</v>
      </c>
      <c r="BJ415" s="248">
        <v>888948.33030425105</v>
      </c>
      <c r="BK415" s="248">
        <v>876209.33030425105</v>
      </c>
      <c r="BL415" s="248">
        <v>842609.33030425105</v>
      </c>
      <c r="BM415" s="248">
        <v>803872.33030425105</v>
      </c>
      <c r="BN415" s="248">
        <v>11715460.963651</v>
      </c>
      <c r="BO415" s="248">
        <v>860413.32375443599</v>
      </c>
      <c r="BP415" s="248">
        <v>794791.32375443599</v>
      </c>
      <c r="BQ415" s="248">
        <v>795728.32375443599</v>
      </c>
      <c r="BR415" s="248">
        <v>783011.32375443599</v>
      </c>
      <c r="BS415" s="248">
        <v>775971.32375443599</v>
      </c>
      <c r="BT415" s="248">
        <v>753275.32375443599</v>
      </c>
      <c r="BU415" s="248">
        <v>735060.32375443599</v>
      </c>
      <c r="BV415" s="248">
        <v>731582.32375443599</v>
      </c>
      <c r="BW415" s="248">
        <v>699302.32375443599</v>
      </c>
      <c r="BX415" s="248">
        <v>694720.32375443599</v>
      </c>
      <c r="BY415" s="248">
        <v>673722.32375443599</v>
      </c>
      <c r="BZ415" s="248">
        <v>648479.32375443599</v>
      </c>
      <c r="CA415" s="248">
        <v>8946057.8850532304</v>
      </c>
      <c r="CB415" s="248">
        <v>692968.20932551695</v>
      </c>
      <c r="CC415" s="248">
        <v>644739.20932551695</v>
      </c>
      <c r="CD415" s="248">
        <v>649045.20932551695</v>
      </c>
      <c r="CE415" s="248">
        <v>642928.20932551695</v>
      </c>
      <c r="CF415" s="248">
        <v>640550.20932551695</v>
      </c>
      <c r="CG415" s="248">
        <v>625458.20932551695</v>
      </c>
      <c r="CH415" s="248">
        <v>613807.20932551695</v>
      </c>
      <c r="CI415" s="248">
        <v>613870.20932551695</v>
      </c>
      <c r="CJ415" s="248">
        <v>590121.20932551695</v>
      </c>
      <c r="CK415" s="248">
        <v>588803.20932551695</v>
      </c>
      <c r="CL415" s="248">
        <v>574778.20932551695</v>
      </c>
      <c r="CM415" s="248">
        <v>560591.20932551695</v>
      </c>
      <c r="CN415" s="248">
        <v>7437660.5119062001</v>
      </c>
      <c r="CO415" s="248">
        <v>570294.59134500101</v>
      </c>
      <c r="CP415" s="248">
        <v>540385.59134500101</v>
      </c>
      <c r="CQ415" s="248">
        <v>542387.59134500101</v>
      </c>
      <c r="CR415" s="248">
        <v>533535.59134500101</v>
      </c>
      <c r="CS415" s="248">
        <v>533240.59134500101</v>
      </c>
      <c r="CT415" s="248">
        <v>522205.59134500101</v>
      </c>
      <c r="CU415" s="248">
        <v>514025.59134500101</v>
      </c>
      <c r="CV415" s="248">
        <v>515652.59134500101</v>
      </c>
      <c r="CW415" s="248">
        <v>496890.59134500101</v>
      </c>
      <c r="CX415" s="248">
        <v>497116.59134500101</v>
      </c>
      <c r="CY415" s="248">
        <v>485667.59134500101</v>
      </c>
      <c r="CZ415" s="248">
        <v>471297.59134500101</v>
      </c>
      <c r="DA415" s="248">
        <v>6222700.0961400103</v>
      </c>
    </row>
    <row r="417" spans="1:105">
      <c r="A417" s="242" t="s">
        <v>1770</v>
      </c>
      <c r="B417" s="236">
        <v>0</v>
      </c>
      <c r="C417" s="236">
        <v>0</v>
      </c>
      <c r="D417" s="236">
        <v>0</v>
      </c>
      <c r="E417" s="236">
        <v>0</v>
      </c>
      <c r="F417" s="236">
        <v>0</v>
      </c>
      <c r="G417" s="236">
        <v>0</v>
      </c>
      <c r="H417" s="236">
        <v>0</v>
      </c>
      <c r="I417" s="236">
        <v>0</v>
      </c>
      <c r="J417" s="236">
        <v>0</v>
      </c>
      <c r="K417" s="236">
        <v>0</v>
      </c>
      <c r="L417" s="236">
        <v>0</v>
      </c>
      <c r="M417" s="236">
        <v>0</v>
      </c>
      <c r="N417" s="236">
        <v>0</v>
      </c>
      <c r="O417" s="236">
        <v>0</v>
      </c>
      <c r="P417" s="236">
        <v>0</v>
      </c>
      <c r="Q417" s="236">
        <v>0</v>
      </c>
      <c r="R417" s="236">
        <v>0</v>
      </c>
      <c r="S417" s="236">
        <v>0</v>
      </c>
      <c r="T417" s="236">
        <v>0</v>
      </c>
      <c r="U417" s="236">
        <v>0</v>
      </c>
      <c r="V417" s="236">
        <v>0</v>
      </c>
      <c r="W417" s="236">
        <v>0</v>
      </c>
      <c r="X417" s="236">
        <v>0</v>
      </c>
      <c r="Y417" s="236">
        <v>0</v>
      </c>
      <c r="Z417" s="236">
        <v>0</v>
      </c>
      <c r="AA417" s="236">
        <v>0</v>
      </c>
      <c r="AB417" s="236">
        <v>0</v>
      </c>
      <c r="AC417" s="236">
        <v>0</v>
      </c>
      <c r="AD417" s="236">
        <v>0</v>
      </c>
      <c r="AE417" s="236">
        <v>0</v>
      </c>
      <c r="AF417" s="236">
        <v>0</v>
      </c>
      <c r="AG417" s="236">
        <v>0</v>
      </c>
      <c r="AH417" s="236">
        <v>0</v>
      </c>
      <c r="AI417" s="236">
        <v>0</v>
      </c>
      <c r="AJ417" s="236">
        <v>0</v>
      </c>
      <c r="AK417" s="236">
        <v>0</v>
      </c>
      <c r="AL417" s="236">
        <v>0</v>
      </c>
      <c r="AM417" s="236">
        <v>0</v>
      </c>
      <c r="AN417" s="236">
        <v>0</v>
      </c>
      <c r="AO417" s="236">
        <v>0</v>
      </c>
      <c r="AP417" s="236">
        <v>0</v>
      </c>
      <c r="AQ417" s="236">
        <v>0</v>
      </c>
      <c r="AR417" s="236">
        <v>0</v>
      </c>
      <c r="AS417" s="236">
        <v>0</v>
      </c>
      <c r="AT417" s="236">
        <v>0</v>
      </c>
      <c r="AU417" s="236">
        <v>0</v>
      </c>
      <c r="AV417" s="236">
        <v>0</v>
      </c>
      <c r="AW417" s="236">
        <v>0</v>
      </c>
      <c r="AX417" s="236">
        <v>0</v>
      </c>
      <c r="AY417" s="236">
        <v>0</v>
      </c>
      <c r="AZ417" s="236">
        <v>0</v>
      </c>
      <c r="BA417" s="236">
        <v>0</v>
      </c>
      <c r="BB417" s="236">
        <v>0</v>
      </c>
      <c r="BC417" s="236">
        <v>0</v>
      </c>
      <c r="BD417" s="236">
        <v>0</v>
      </c>
      <c r="BE417" s="236">
        <v>0</v>
      </c>
      <c r="BF417" s="236">
        <v>0</v>
      </c>
      <c r="BG417" s="236">
        <v>0</v>
      </c>
      <c r="BH417" s="236">
        <v>0</v>
      </c>
      <c r="BI417" s="236">
        <v>0</v>
      </c>
      <c r="BJ417" s="236">
        <v>0</v>
      </c>
      <c r="BK417" s="236">
        <v>0</v>
      </c>
      <c r="BL417" s="236">
        <v>0</v>
      </c>
      <c r="BM417" s="236">
        <v>0</v>
      </c>
      <c r="BN417" s="236">
        <v>0</v>
      </c>
      <c r="BO417" s="236">
        <v>0</v>
      </c>
      <c r="BP417" s="236">
        <v>0</v>
      </c>
      <c r="BQ417" s="236">
        <v>0</v>
      </c>
      <c r="BR417" s="236">
        <v>0</v>
      </c>
      <c r="BS417" s="236">
        <v>0</v>
      </c>
      <c r="BT417" s="236">
        <v>0</v>
      </c>
      <c r="BU417" s="236">
        <v>0</v>
      </c>
      <c r="BV417" s="236">
        <v>0</v>
      </c>
      <c r="BW417" s="236">
        <v>0</v>
      </c>
      <c r="BX417" s="236">
        <v>0</v>
      </c>
      <c r="BY417" s="236">
        <v>0</v>
      </c>
      <c r="BZ417" s="236">
        <v>0</v>
      </c>
      <c r="CA417" s="236">
        <v>0</v>
      </c>
      <c r="CB417" s="236">
        <v>0</v>
      </c>
      <c r="CC417" s="236">
        <v>0</v>
      </c>
      <c r="CD417" s="236">
        <v>0</v>
      </c>
      <c r="CE417" s="236">
        <v>0</v>
      </c>
      <c r="CF417" s="236">
        <v>0</v>
      </c>
      <c r="CG417" s="236">
        <v>0</v>
      </c>
      <c r="CH417" s="236">
        <v>0</v>
      </c>
      <c r="CI417" s="236">
        <v>0</v>
      </c>
      <c r="CJ417" s="236">
        <v>0</v>
      </c>
      <c r="CK417" s="236">
        <v>0</v>
      </c>
      <c r="CL417" s="236">
        <v>0</v>
      </c>
      <c r="CM417" s="236">
        <v>0</v>
      </c>
      <c r="CN417" s="236">
        <v>0</v>
      </c>
      <c r="CO417" s="236">
        <v>0</v>
      </c>
      <c r="CP417" s="236">
        <v>0</v>
      </c>
      <c r="CQ417" s="236">
        <v>0</v>
      </c>
      <c r="CR417" s="236">
        <v>0</v>
      </c>
      <c r="CS417" s="236">
        <v>0</v>
      </c>
      <c r="CT417" s="236">
        <v>0</v>
      </c>
      <c r="CU417" s="236">
        <v>0</v>
      </c>
      <c r="CV417" s="236">
        <v>0</v>
      </c>
      <c r="CW417" s="236">
        <v>0</v>
      </c>
      <c r="CX417" s="236">
        <v>0</v>
      </c>
      <c r="CY417" s="236">
        <v>0</v>
      </c>
      <c r="CZ417" s="236">
        <v>0</v>
      </c>
      <c r="DA417" s="236">
        <v>0</v>
      </c>
    </row>
    <row r="419" spans="1:105">
      <c r="A419" s="242" t="s">
        <v>1771</v>
      </c>
      <c r="B419" s="236">
        <v>0</v>
      </c>
      <c r="C419" s="236">
        <v>0</v>
      </c>
      <c r="D419" s="236">
        <v>0</v>
      </c>
      <c r="E419" s="236">
        <v>0</v>
      </c>
      <c r="F419" s="236">
        <v>0</v>
      </c>
      <c r="G419" s="236">
        <v>0</v>
      </c>
      <c r="H419" s="236">
        <v>0</v>
      </c>
      <c r="I419" s="236">
        <v>0</v>
      </c>
      <c r="J419" s="236">
        <v>0</v>
      </c>
      <c r="K419" s="236">
        <v>0</v>
      </c>
      <c r="L419" s="236">
        <v>0</v>
      </c>
      <c r="M419" s="236">
        <v>0</v>
      </c>
      <c r="N419" s="236">
        <v>0</v>
      </c>
      <c r="O419" s="236">
        <v>0</v>
      </c>
      <c r="P419" s="236">
        <v>0</v>
      </c>
      <c r="Q419" s="236">
        <v>0</v>
      </c>
      <c r="R419" s="236">
        <v>0</v>
      </c>
      <c r="S419" s="236">
        <v>0</v>
      </c>
      <c r="T419" s="236">
        <v>0</v>
      </c>
      <c r="U419" s="236">
        <v>0</v>
      </c>
      <c r="V419" s="236">
        <v>0</v>
      </c>
      <c r="W419" s="236">
        <v>0</v>
      </c>
      <c r="X419" s="236">
        <v>0</v>
      </c>
      <c r="Y419" s="236">
        <v>0</v>
      </c>
      <c r="Z419" s="236">
        <v>0</v>
      </c>
      <c r="AA419" s="236">
        <v>0</v>
      </c>
      <c r="AB419" s="236">
        <v>0</v>
      </c>
      <c r="AC419" s="236">
        <v>0</v>
      </c>
      <c r="AD419" s="236">
        <v>-8872733</v>
      </c>
      <c r="AE419" s="236">
        <v>-8013429</v>
      </c>
      <c r="AF419" s="236">
        <v>-13697041</v>
      </c>
      <c r="AG419" s="236">
        <v>-6029331.4800000004</v>
      </c>
      <c r="AH419" s="236">
        <v>-19303554</v>
      </c>
      <c r="AI419" s="236">
        <v>-18055397</v>
      </c>
      <c r="AJ419" s="236">
        <v>-8597290</v>
      </c>
      <c r="AK419" s="236">
        <v>-8567793.6028090492</v>
      </c>
      <c r="AL419" s="236">
        <v>-12030109.172134301</v>
      </c>
      <c r="AM419" s="236">
        <v>-2642719.1721343799</v>
      </c>
      <c r="AN419" s="236">
        <v>-105809397.427077</v>
      </c>
      <c r="AO419" s="236">
        <v>2986906.50854924</v>
      </c>
      <c r="AP419" s="236">
        <v>2783056.50854924</v>
      </c>
      <c r="AQ419" s="236">
        <v>2668024.50854924</v>
      </c>
      <c r="AR419" s="236">
        <v>2510709.9449330401</v>
      </c>
      <c r="AS419" s="236">
        <v>2417255.9449330401</v>
      </c>
      <c r="AT419" s="236">
        <v>2298128.9449330401</v>
      </c>
      <c r="AU419" s="236">
        <v>2155190.36167023</v>
      </c>
      <c r="AV419" s="236">
        <v>2093053.36167023</v>
      </c>
      <c r="AW419" s="236">
        <v>1981217.36167023</v>
      </c>
      <c r="AX419" s="236">
        <v>1992587.41909758</v>
      </c>
      <c r="AY419" s="236">
        <v>1913140.41909758</v>
      </c>
      <c r="AZ419" s="236">
        <v>1829437.41909758</v>
      </c>
      <c r="BA419" s="236">
        <v>27628708.702750299</v>
      </c>
      <c r="BB419" s="236">
        <v>1985832.6989174201</v>
      </c>
      <c r="BC419" s="236">
        <v>1872241.6989174201</v>
      </c>
      <c r="BD419" s="236">
        <v>1852774.6989174201</v>
      </c>
      <c r="BE419" s="236">
        <v>1773188.3714004999</v>
      </c>
      <c r="BF419" s="236">
        <v>1745006.3714004999</v>
      </c>
      <c r="BG419" s="236">
        <v>1696677.3714004999</v>
      </c>
      <c r="BH419" s="236">
        <v>1617601.1678325899</v>
      </c>
      <c r="BI419" s="236">
        <v>1597040.1678325899</v>
      </c>
      <c r="BJ419" s="236">
        <v>1540033.1678325899</v>
      </c>
      <c r="BK419" s="236">
        <v>1576559.5423381799</v>
      </c>
      <c r="BL419" s="236">
        <v>1536076.5423381799</v>
      </c>
      <c r="BM419" s="236">
        <v>1490714.5423381799</v>
      </c>
      <c r="BN419" s="236">
        <v>20283746.341466099</v>
      </c>
      <c r="BO419" s="236">
        <v>1555156.7112620899</v>
      </c>
      <c r="BP419" s="236">
        <v>1483486.7112620899</v>
      </c>
      <c r="BQ419" s="236">
        <v>1478369.7112620899</v>
      </c>
      <c r="BR419" s="236">
        <v>1422506.39907256</v>
      </c>
      <c r="BS419" s="236">
        <v>1409539.39907256</v>
      </c>
      <c r="BT419" s="236">
        <v>1381064.39907256</v>
      </c>
      <c r="BU419" s="236">
        <v>1325332.09917315</v>
      </c>
      <c r="BV419" s="236">
        <v>1316215.09917315</v>
      </c>
      <c r="BW419" s="236">
        <v>1278504.09917315</v>
      </c>
      <c r="BX419" s="236">
        <v>1317399.02080059</v>
      </c>
      <c r="BY419" s="236">
        <v>1291136.02080059</v>
      </c>
      <c r="BZ419" s="236">
        <v>1260791.02080059</v>
      </c>
      <c r="CA419" s="236">
        <v>16519500.6909252</v>
      </c>
      <c r="CB419" s="236">
        <v>1328188.14524633</v>
      </c>
      <c r="CC419" s="236">
        <v>1275091.14524633</v>
      </c>
      <c r="CD419" s="236">
        <v>1274501.14524633</v>
      </c>
      <c r="CE419" s="236">
        <v>1230432.33980218</v>
      </c>
      <c r="CF419" s="236">
        <v>1223213.33980218</v>
      </c>
      <c r="CG419" s="236">
        <v>1203378.33980218</v>
      </c>
      <c r="CH419" s="236">
        <v>1160414.3988234799</v>
      </c>
      <c r="CI419" s="236">
        <v>1155809.3988234799</v>
      </c>
      <c r="CJ419" s="236">
        <v>1127546.3988234799</v>
      </c>
      <c r="CK419" s="236">
        <v>1167414.5597669301</v>
      </c>
      <c r="CL419" s="236">
        <v>1148974.5597669301</v>
      </c>
      <c r="CM419" s="236">
        <v>1130465.5597669301</v>
      </c>
      <c r="CN419" s="236">
        <v>14425429.3309168</v>
      </c>
      <c r="CO419" s="236">
        <v>1171273.37959135</v>
      </c>
      <c r="CP419" s="236">
        <v>1137115.37959135</v>
      </c>
      <c r="CQ419" s="236">
        <v>1134854.37959136</v>
      </c>
      <c r="CR419" s="236">
        <v>1089639.47305188</v>
      </c>
      <c r="CS419" s="236">
        <v>1085142.47305188</v>
      </c>
      <c r="CT419" s="236">
        <v>1069978.47305189</v>
      </c>
      <c r="CU419" s="236">
        <v>1030454.40401516</v>
      </c>
      <c r="CV419" s="236">
        <v>1027996.40401516</v>
      </c>
      <c r="CW419" s="236">
        <v>1005272.4040151699</v>
      </c>
      <c r="CX419" s="236">
        <v>1044350.9992791601</v>
      </c>
      <c r="CY419" s="236">
        <v>1029014.9992791601</v>
      </c>
      <c r="CZ419" s="236">
        <v>1010852.9992791601</v>
      </c>
      <c r="DA419" s="236">
        <v>12835945.767812699</v>
      </c>
    </row>
    <row r="420" spans="1:105" s="250" customFormat="1">
      <c r="A420" s="249" t="s">
        <v>1538</v>
      </c>
      <c r="B420" s="250">
        <v>0.35</v>
      </c>
      <c r="C420" s="250">
        <v>0.35</v>
      </c>
      <c r="D420" s="250">
        <v>0.35</v>
      </c>
      <c r="E420" s="250">
        <v>0.35</v>
      </c>
      <c r="F420" s="250">
        <v>0.35</v>
      </c>
      <c r="G420" s="250">
        <v>0.35</v>
      </c>
      <c r="H420" s="250">
        <v>0.35</v>
      </c>
      <c r="I420" s="250">
        <v>0.35</v>
      </c>
      <c r="J420" s="250">
        <v>0.35</v>
      </c>
      <c r="K420" s="250">
        <v>0.35</v>
      </c>
      <c r="L420" s="250">
        <v>0.35</v>
      </c>
      <c r="M420" s="250">
        <v>0.35</v>
      </c>
      <c r="N420" s="250">
        <v>0.35</v>
      </c>
      <c r="O420" s="250">
        <v>0.35</v>
      </c>
      <c r="P420" s="250">
        <v>0.35</v>
      </c>
      <c r="Q420" s="250">
        <v>0.35</v>
      </c>
      <c r="R420" s="250">
        <v>0.35</v>
      </c>
      <c r="S420" s="250">
        <v>0.35</v>
      </c>
      <c r="T420" s="250">
        <v>0.35</v>
      </c>
      <c r="U420" s="250">
        <v>0.35</v>
      </c>
      <c r="V420" s="250">
        <v>0.35</v>
      </c>
      <c r="W420" s="250">
        <v>0.35</v>
      </c>
      <c r="X420" s="250">
        <v>0.35</v>
      </c>
      <c r="Y420" s="250">
        <v>0.35</v>
      </c>
      <c r="Z420" s="250">
        <v>0.35</v>
      </c>
      <c r="AA420" s="250">
        <v>0.35</v>
      </c>
      <c r="AB420" s="250">
        <v>0.35</v>
      </c>
      <c r="AC420" s="250">
        <v>0.35</v>
      </c>
      <c r="AD420" s="250">
        <v>0.35</v>
      </c>
      <c r="AE420" s="250">
        <v>0.35</v>
      </c>
      <c r="AF420" s="250">
        <v>0.35</v>
      </c>
      <c r="AG420" s="250">
        <v>0.35</v>
      </c>
      <c r="AH420" s="250">
        <v>0.35</v>
      </c>
      <c r="AI420" s="250">
        <v>0.35</v>
      </c>
      <c r="AJ420" s="250">
        <v>0.35</v>
      </c>
      <c r="AK420" s="250">
        <v>0.35</v>
      </c>
      <c r="AL420" s="250">
        <v>0.35</v>
      </c>
      <c r="AM420" s="250">
        <v>0.35</v>
      </c>
      <c r="AN420" s="250">
        <v>0.35</v>
      </c>
      <c r="AO420" s="250">
        <v>0.35</v>
      </c>
      <c r="AP420" s="250">
        <v>0.35</v>
      </c>
      <c r="AQ420" s="250">
        <v>0.35</v>
      </c>
      <c r="AR420" s="250">
        <v>0.35</v>
      </c>
      <c r="AS420" s="250">
        <v>0.35</v>
      </c>
      <c r="AT420" s="250">
        <v>0.35</v>
      </c>
      <c r="AU420" s="250">
        <v>0.35</v>
      </c>
      <c r="AV420" s="250">
        <v>0.35</v>
      </c>
      <c r="AW420" s="250">
        <v>0.35</v>
      </c>
      <c r="AX420" s="250">
        <v>0.35</v>
      </c>
      <c r="AY420" s="250">
        <v>0.35</v>
      </c>
      <c r="AZ420" s="250">
        <v>0.35</v>
      </c>
      <c r="BA420" s="250">
        <v>0.35</v>
      </c>
      <c r="BB420" s="250">
        <v>0.35</v>
      </c>
      <c r="BC420" s="250">
        <v>0.35</v>
      </c>
      <c r="BD420" s="250">
        <v>0.35</v>
      </c>
      <c r="BE420" s="250">
        <v>0.35</v>
      </c>
      <c r="BF420" s="250">
        <v>0.35</v>
      </c>
      <c r="BG420" s="250">
        <v>0.35</v>
      </c>
      <c r="BH420" s="250">
        <v>0.35</v>
      </c>
      <c r="BI420" s="250">
        <v>0.35</v>
      </c>
      <c r="BJ420" s="250">
        <v>0.35</v>
      </c>
      <c r="BK420" s="250">
        <v>0.35</v>
      </c>
      <c r="BL420" s="250">
        <v>0.35</v>
      </c>
      <c r="BM420" s="250">
        <v>0.35</v>
      </c>
      <c r="BN420" s="250">
        <v>0.35</v>
      </c>
      <c r="BO420" s="250">
        <v>0.35</v>
      </c>
      <c r="BP420" s="250">
        <v>0.35</v>
      </c>
      <c r="BQ420" s="250">
        <v>0.35</v>
      </c>
      <c r="BR420" s="250">
        <v>0.35</v>
      </c>
      <c r="BS420" s="250">
        <v>0.35</v>
      </c>
      <c r="BT420" s="250">
        <v>0.35</v>
      </c>
      <c r="BU420" s="250">
        <v>0.35</v>
      </c>
      <c r="BV420" s="250">
        <v>0.35</v>
      </c>
      <c r="BW420" s="250">
        <v>0.35</v>
      </c>
      <c r="BX420" s="250">
        <v>0.35</v>
      </c>
      <c r="BY420" s="250">
        <v>0.35</v>
      </c>
      <c r="BZ420" s="250">
        <v>0.35</v>
      </c>
      <c r="CA420" s="250">
        <v>0.35</v>
      </c>
      <c r="CB420" s="250">
        <v>0.35</v>
      </c>
      <c r="CC420" s="250">
        <v>0.35</v>
      </c>
      <c r="CD420" s="250">
        <v>0.35</v>
      </c>
      <c r="CE420" s="250">
        <v>0.35</v>
      </c>
      <c r="CF420" s="250">
        <v>0.35</v>
      </c>
      <c r="CG420" s="250">
        <v>0.35</v>
      </c>
      <c r="CH420" s="250">
        <v>0.35</v>
      </c>
      <c r="CI420" s="250">
        <v>0.35</v>
      </c>
      <c r="CJ420" s="250">
        <v>0.35</v>
      </c>
      <c r="CK420" s="250">
        <v>0.35</v>
      </c>
      <c r="CL420" s="250">
        <v>0.35</v>
      </c>
      <c r="CM420" s="250">
        <v>0.35</v>
      </c>
      <c r="CN420" s="250">
        <v>0.35</v>
      </c>
      <c r="CO420" s="250">
        <v>0.35</v>
      </c>
      <c r="CP420" s="250">
        <v>0.35</v>
      </c>
      <c r="CQ420" s="250">
        <v>0.35</v>
      </c>
      <c r="CR420" s="250">
        <v>0.35</v>
      </c>
      <c r="CS420" s="250">
        <v>0.35</v>
      </c>
      <c r="CT420" s="250">
        <v>0.35</v>
      </c>
      <c r="CU420" s="250">
        <v>0.35</v>
      </c>
      <c r="CV420" s="250">
        <v>0.35</v>
      </c>
      <c r="CW420" s="250">
        <v>0.35</v>
      </c>
      <c r="CX420" s="250">
        <v>0.35</v>
      </c>
      <c r="CY420" s="250">
        <v>0.35</v>
      </c>
      <c r="CZ420" s="250">
        <v>0.35</v>
      </c>
      <c r="DA420" s="250">
        <v>0.35</v>
      </c>
    </row>
    <row r="421" spans="1:105">
      <c r="A421" s="251" t="s">
        <v>1772</v>
      </c>
      <c r="B421" s="252">
        <v>0</v>
      </c>
      <c r="C421" s="252">
        <v>0</v>
      </c>
      <c r="D421" s="252">
        <v>0</v>
      </c>
      <c r="E421" s="252">
        <v>0</v>
      </c>
      <c r="F421" s="252">
        <v>0</v>
      </c>
      <c r="G421" s="252">
        <v>0</v>
      </c>
      <c r="H421" s="252">
        <v>0</v>
      </c>
      <c r="I421" s="252">
        <v>0</v>
      </c>
      <c r="J421" s="252">
        <v>0</v>
      </c>
      <c r="K421" s="252">
        <v>0</v>
      </c>
      <c r="L421" s="252">
        <v>0</v>
      </c>
      <c r="M421" s="252">
        <v>0</v>
      </c>
      <c r="N421" s="252">
        <v>0</v>
      </c>
      <c r="O421" s="252">
        <v>0</v>
      </c>
      <c r="P421" s="252">
        <v>0</v>
      </c>
      <c r="Q421" s="252">
        <v>0</v>
      </c>
      <c r="R421" s="252">
        <v>0</v>
      </c>
      <c r="S421" s="252">
        <v>0</v>
      </c>
      <c r="T421" s="252">
        <v>0</v>
      </c>
      <c r="U421" s="252">
        <v>0</v>
      </c>
      <c r="V421" s="252">
        <v>0</v>
      </c>
      <c r="W421" s="252">
        <v>0</v>
      </c>
      <c r="X421" s="252">
        <v>0</v>
      </c>
      <c r="Y421" s="252">
        <v>0</v>
      </c>
      <c r="Z421" s="252">
        <v>0</v>
      </c>
      <c r="AA421" s="252">
        <v>0</v>
      </c>
      <c r="AB421" s="252">
        <v>0</v>
      </c>
      <c r="AC421" s="252">
        <v>0</v>
      </c>
      <c r="AD421" s="252">
        <v>-3105456</v>
      </c>
      <c r="AE421" s="252">
        <v>-2804701</v>
      </c>
      <c r="AF421" s="252">
        <v>-4793964</v>
      </c>
      <c r="AG421" s="252">
        <v>-2110266</v>
      </c>
      <c r="AH421" s="252">
        <v>-6756244</v>
      </c>
      <c r="AI421" s="252">
        <v>-6319389</v>
      </c>
      <c r="AJ421" s="252">
        <v>-3009052</v>
      </c>
      <c r="AK421" s="252">
        <v>-2998727.76098317</v>
      </c>
      <c r="AL421" s="252">
        <v>-4210538.2102470296</v>
      </c>
      <c r="AM421" s="252">
        <v>-924951.71024703304</v>
      </c>
      <c r="AN421" s="252">
        <v>-37033289.681477197</v>
      </c>
      <c r="AO421" s="252">
        <v>1045417.27799223</v>
      </c>
      <c r="AP421" s="252">
        <v>974069.77799223596</v>
      </c>
      <c r="AQ421" s="252">
        <v>933808.57799223601</v>
      </c>
      <c r="AR421" s="252">
        <v>878748.480726565</v>
      </c>
      <c r="AS421" s="252">
        <v>846039.58072656498</v>
      </c>
      <c r="AT421" s="252">
        <v>804345.13072656502</v>
      </c>
      <c r="AU421" s="252">
        <v>754316.62658458203</v>
      </c>
      <c r="AV421" s="252">
        <v>732568.67658458196</v>
      </c>
      <c r="AW421" s="252">
        <v>693426.07658458198</v>
      </c>
      <c r="AX421" s="252">
        <v>697405.59668415401</v>
      </c>
      <c r="AY421" s="252">
        <v>669599.14668415405</v>
      </c>
      <c r="AZ421" s="252">
        <v>640303.09668415401</v>
      </c>
      <c r="BA421" s="252">
        <v>9670048.0459626094</v>
      </c>
      <c r="BB421" s="252">
        <v>695041.44462109799</v>
      </c>
      <c r="BC421" s="252">
        <v>655284.59462109802</v>
      </c>
      <c r="BD421" s="252">
        <v>648471.14462109795</v>
      </c>
      <c r="BE421" s="252">
        <v>620615.92999017704</v>
      </c>
      <c r="BF421" s="252">
        <v>610752.22999017802</v>
      </c>
      <c r="BG421" s="252">
        <v>593837.079990178</v>
      </c>
      <c r="BH421" s="252">
        <v>566160.40874140803</v>
      </c>
      <c r="BI421" s="252">
        <v>558964.05874140805</v>
      </c>
      <c r="BJ421" s="252">
        <v>539011.60874140798</v>
      </c>
      <c r="BK421" s="252">
        <v>551795.83981836506</v>
      </c>
      <c r="BL421" s="252">
        <v>537626.78981836501</v>
      </c>
      <c r="BM421" s="252">
        <v>521750.089818365</v>
      </c>
      <c r="BN421" s="252">
        <v>7099311.2195131499</v>
      </c>
      <c r="BO421" s="252">
        <v>544304.84894173197</v>
      </c>
      <c r="BP421" s="252">
        <v>519220.34894173098</v>
      </c>
      <c r="BQ421" s="252">
        <v>517429.39894173102</v>
      </c>
      <c r="BR421" s="252">
        <v>497877.23967539798</v>
      </c>
      <c r="BS421" s="252">
        <v>493338.78967539797</v>
      </c>
      <c r="BT421" s="252">
        <v>483372.53967539797</v>
      </c>
      <c r="BU421" s="252">
        <v>463866.23471060302</v>
      </c>
      <c r="BV421" s="252">
        <v>460675.28471060301</v>
      </c>
      <c r="BW421" s="252">
        <v>447476.43471060297</v>
      </c>
      <c r="BX421" s="252">
        <v>461089.65728020598</v>
      </c>
      <c r="BY421" s="252">
        <v>451897.60728020599</v>
      </c>
      <c r="BZ421" s="252">
        <v>441276.85728020599</v>
      </c>
      <c r="CA421" s="252">
        <v>5781825.2418238204</v>
      </c>
      <c r="CB421" s="252">
        <v>464865.850836217</v>
      </c>
      <c r="CC421" s="252">
        <v>446281.90083621698</v>
      </c>
      <c r="CD421" s="252">
        <v>446075.40083621698</v>
      </c>
      <c r="CE421" s="252">
        <v>430651.31893076497</v>
      </c>
      <c r="CF421" s="252">
        <v>428124.66893076501</v>
      </c>
      <c r="CG421" s="252">
        <v>421182.41893076501</v>
      </c>
      <c r="CH421" s="252">
        <v>406145.03958821797</v>
      </c>
      <c r="CI421" s="252">
        <v>404533.28958821797</v>
      </c>
      <c r="CJ421" s="252">
        <v>394641.23958821798</v>
      </c>
      <c r="CK421" s="252">
        <v>408595.09591842798</v>
      </c>
      <c r="CL421" s="252">
        <v>402141.09591842798</v>
      </c>
      <c r="CM421" s="252">
        <v>395662.94591842801</v>
      </c>
      <c r="CN421" s="252">
        <v>5048900.2658208897</v>
      </c>
      <c r="CO421" s="252">
        <v>409945.68285697501</v>
      </c>
      <c r="CP421" s="252">
        <v>397990.38285697502</v>
      </c>
      <c r="CQ421" s="252">
        <v>397199.03285697597</v>
      </c>
      <c r="CR421" s="252">
        <v>381373.81556815997</v>
      </c>
      <c r="CS421" s="252">
        <v>379799.86556816002</v>
      </c>
      <c r="CT421" s="252">
        <v>374492.46556816401</v>
      </c>
      <c r="CU421" s="252">
        <v>360659.04140530602</v>
      </c>
      <c r="CV421" s="252">
        <v>359798.74140530598</v>
      </c>
      <c r="CW421" s="252">
        <v>351845.34140531201</v>
      </c>
      <c r="CX421" s="252">
        <v>365522.84974770702</v>
      </c>
      <c r="CY421" s="252">
        <v>360155.24974770698</v>
      </c>
      <c r="CZ421" s="252">
        <v>353798.54974770697</v>
      </c>
      <c r="DA421" s="252">
        <v>4492581.0187344598</v>
      </c>
    </row>
    <row r="423" spans="1:105">
      <c r="A423" s="245" t="s">
        <v>1746</v>
      </c>
    </row>
    <row r="424" spans="1:105">
      <c r="A424" s="242" t="s">
        <v>1773</v>
      </c>
      <c r="B424" s="236">
        <v>0</v>
      </c>
      <c r="C424" s="236">
        <v>0</v>
      </c>
      <c r="D424" s="236">
        <v>0</v>
      </c>
      <c r="E424" s="236">
        <v>0</v>
      </c>
      <c r="F424" s="236">
        <v>0</v>
      </c>
      <c r="G424" s="236">
        <v>0</v>
      </c>
      <c r="H424" s="236">
        <v>0</v>
      </c>
      <c r="I424" s="236">
        <v>0</v>
      </c>
      <c r="J424" s="236">
        <v>0</v>
      </c>
      <c r="K424" s="236">
        <v>0</v>
      </c>
      <c r="L424" s="236">
        <v>0</v>
      </c>
      <c r="M424" s="236">
        <v>0</v>
      </c>
      <c r="N424" s="236">
        <v>0</v>
      </c>
      <c r="O424" s="236">
        <v>0</v>
      </c>
      <c r="P424" s="236">
        <v>0</v>
      </c>
      <c r="Q424" s="236">
        <v>0</v>
      </c>
      <c r="R424" s="236">
        <v>0</v>
      </c>
      <c r="S424" s="236">
        <v>0</v>
      </c>
      <c r="T424" s="236">
        <v>0</v>
      </c>
      <c r="U424" s="236">
        <v>0</v>
      </c>
      <c r="V424" s="236">
        <v>0</v>
      </c>
      <c r="W424" s="236">
        <v>0</v>
      </c>
      <c r="X424" s="236">
        <v>0</v>
      </c>
      <c r="Y424" s="236">
        <v>0</v>
      </c>
      <c r="Z424" s="236">
        <v>0</v>
      </c>
      <c r="AA424" s="236">
        <v>0</v>
      </c>
      <c r="AB424" s="236">
        <v>0</v>
      </c>
      <c r="AC424" s="236">
        <v>0</v>
      </c>
      <c r="AD424" s="236">
        <v>109913.307</v>
      </c>
      <c r="AE424" s="236">
        <v>138700.149</v>
      </c>
      <c r="AF424" s="236">
        <v>39476.381000000001</v>
      </c>
      <c r="AG424" s="236">
        <v>188205.10800000001</v>
      </c>
      <c r="AH424" s="236">
        <v>358030.63099999999</v>
      </c>
      <c r="AI424" s="236">
        <v>199067.372</v>
      </c>
      <c r="AJ424" s="236">
        <v>-94155.194000000003</v>
      </c>
      <c r="AK424" s="236">
        <v>-314948.78071496502</v>
      </c>
      <c r="AL424" s="236">
        <v>45622.697121581899</v>
      </c>
      <c r="AM424" s="236">
        <v>45622.697121581899</v>
      </c>
      <c r="AN424" s="236">
        <v>715534.36752819899</v>
      </c>
      <c r="AO424" s="236">
        <v>97568.1597519317</v>
      </c>
      <c r="AP424" s="236">
        <v>97568.1597519317</v>
      </c>
      <c r="AQ424" s="236">
        <v>97568.1597519317</v>
      </c>
      <c r="AR424" s="236">
        <v>97568.1597519317</v>
      </c>
      <c r="AS424" s="236">
        <v>97568.1597519317</v>
      </c>
      <c r="AT424" s="236">
        <v>97568.1597519317</v>
      </c>
      <c r="AU424" s="236">
        <v>97568.1597519317</v>
      </c>
      <c r="AV424" s="236">
        <v>97568.1597519317</v>
      </c>
      <c r="AW424" s="236">
        <v>97568.1597519317</v>
      </c>
      <c r="AX424" s="236">
        <v>97568.1597519317</v>
      </c>
      <c r="AY424" s="236">
        <v>97568.1597519317</v>
      </c>
      <c r="AZ424" s="236">
        <v>97568.1597519317</v>
      </c>
      <c r="BA424" s="236">
        <v>1170817.9170231801</v>
      </c>
      <c r="BB424" s="236">
        <v>62294.725329901397</v>
      </c>
      <c r="BC424" s="236">
        <v>62294.725329901397</v>
      </c>
      <c r="BD424" s="236">
        <v>62294.725329901397</v>
      </c>
      <c r="BE424" s="236">
        <v>62294.725329901397</v>
      </c>
      <c r="BF424" s="236">
        <v>62294.725329901397</v>
      </c>
      <c r="BG424" s="236">
        <v>62294.725329901397</v>
      </c>
      <c r="BH424" s="236">
        <v>62294.725329901397</v>
      </c>
      <c r="BI424" s="236">
        <v>62294.725329901397</v>
      </c>
      <c r="BJ424" s="236">
        <v>62294.725329901397</v>
      </c>
      <c r="BK424" s="236">
        <v>62294.725329901397</v>
      </c>
      <c r="BL424" s="236">
        <v>62294.725329901397</v>
      </c>
      <c r="BM424" s="236">
        <v>62294.725329901397</v>
      </c>
      <c r="BN424" s="236">
        <v>747536.70395881694</v>
      </c>
      <c r="BO424" s="236">
        <v>46149.381484790501</v>
      </c>
      <c r="BP424" s="236">
        <v>46149.381484790501</v>
      </c>
      <c r="BQ424" s="236">
        <v>46149.381484790501</v>
      </c>
      <c r="BR424" s="236">
        <v>46149.381484790501</v>
      </c>
      <c r="BS424" s="236">
        <v>46149.381484790501</v>
      </c>
      <c r="BT424" s="236">
        <v>46149.381484790501</v>
      </c>
      <c r="BU424" s="236">
        <v>46149.381484790501</v>
      </c>
      <c r="BV424" s="236">
        <v>46149.381484790501</v>
      </c>
      <c r="BW424" s="236">
        <v>46149.381484790501</v>
      </c>
      <c r="BX424" s="236">
        <v>46149.381484790501</v>
      </c>
      <c r="BY424" s="236">
        <v>46149.381484790501</v>
      </c>
      <c r="BZ424" s="236">
        <v>46149.381484790501</v>
      </c>
      <c r="CA424" s="236">
        <v>553792.57781748602</v>
      </c>
      <c r="CB424" s="236">
        <v>34776.218131904898</v>
      </c>
      <c r="CC424" s="236">
        <v>34776.218131904898</v>
      </c>
      <c r="CD424" s="236">
        <v>34776.218131904898</v>
      </c>
      <c r="CE424" s="236">
        <v>34776.218131904898</v>
      </c>
      <c r="CF424" s="236">
        <v>34776.218131904898</v>
      </c>
      <c r="CG424" s="236">
        <v>34776.218131904898</v>
      </c>
      <c r="CH424" s="236">
        <v>34776.218131904898</v>
      </c>
      <c r="CI424" s="236">
        <v>34776.218131904898</v>
      </c>
      <c r="CJ424" s="236">
        <v>34776.218131904898</v>
      </c>
      <c r="CK424" s="236">
        <v>34776.218131904898</v>
      </c>
      <c r="CL424" s="236">
        <v>34776.218131904898</v>
      </c>
      <c r="CM424" s="236">
        <v>34776.218131904898</v>
      </c>
      <c r="CN424" s="236">
        <v>417314.61758285802</v>
      </c>
      <c r="CO424" s="236">
        <v>33407.452447494601</v>
      </c>
      <c r="CP424" s="236">
        <v>33407.452447494601</v>
      </c>
      <c r="CQ424" s="236">
        <v>33407.452447494601</v>
      </c>
      <c r="CR424" s="236">
        <v>33407.452447494601</v>
      </c>
      <c r="CS424" s="236">
        <v>33407.452447494601</v>
      </c>
      <c r="CT424" s="236">
        <v>33407.452447494601</v>
      </c>
      <c r="CU424" s="236">
        <v>33407.452447494601</v>
      </c>
      <c r="CV424" s="236">
        <v>33407.452447494601</v>
      </c>
      <c r="CW424" s="236">
        <v>33407.452447494601</v>
      </c>
      <c r="CX424" s="236">
        <v>33407.452447494601</v>
      </c>
      <c r="CY424" s="236">
        <v>33407.452447494601</v>
      </c>
      <c r="CZ424" s="236">
        <v>33407.452447494601</v>
      </c>
      <c r="DA424" s="236">
        <v>400889.429369936</v>
      </c>
    </row>
    <row r="425" spans="1:105">
      <c r="A425" s="242" t="s">
        <v>1774</v>
      </c>
      <c r="B425" s="236">
        <v>0</v>
      </c>
      <c r="C425" s="236">
        <v>0</v>
      </c>
      <c r="D425" s="236">
        <v>0</v>
      </c>
      <c r="E425" s="236">
        <v>0</v>
      </c>
      <c r="F425" s="236">
        <v>0</v>
      </c>
      <c r="G425" s="236">
        <v>0</v>
      </c>
      <c r="H425" s="236">
        <v>0</v>
      </c>
      <c r="I425" s="236">
        <v>0</v>
      </c>
      <c r="J425" s="236">
        <v>0</v>
      </c>
      <c r="K425" s="236">
        <v>0</v>
      </c>
      <c r="L425" s="236">
        <v>0</v>
      </c>
      <c r="M425" s="236">
        <v>0</v>
      </c>
      <c r="N425" s="236">
        <v>0</v>
      </c>
      <c r="O425" s="236">
        <v>0</v>
      </c>
      <c r="P425" s="236">
        <v>0</v>
      </c>
      <c r="Q425" s="236">
        <v>0</v>
      </c>
      <c r="R425" s="236">
        <v>0</v>
      </c>
      <c r="S425" s="236">
        <v>0</v>
      </c>
      <c r="T425" s="236">
        <v>0</v>
      </c>
      <c r="U425" s="236">
        <v>0</v>
      </c>
      <c r="V425" s="236">
        <v>0</v>
      </c>
      <c r="W425" s="236">
        <v>0</v>
      </c>
      <c r="X425" s="236">
        <v>0</v>
      </c>
      <c r="Y425" s="236">
        <v>0</v>
      </c>
      <c r="Z425" s="236">
        <v>0</v>
      </c>
      <c r="AA425" s="236">
        <v>0</v>
      </c>
      <c r="AB425" s="236">
        <v>0</v>
      </c>
      <c r="AC425" s="236">
        <v>0</v>
      </c>
      <c r="AD425" s="236">
        <v>0</v>
      </c>
      <c r="AE425" s="236">
        <v>0</v>
      </c>
      <c r="AF425" s="236">
        <v>0</v>
      </c>
      <c r="AG425" s="236">
        <v>0</v>
      </c>
      <c r="AH425" s="236">
        <v>0</v>
      </c>
      <c r="AI425" s="236">
        <v>0</v>
      </c>
      <c r="AJ425" s="236">
        <v>0</v>
      </c>
      <c r="AK425" s="236">
        <v>0</v>
      </c>
      <c r="AL425" s="236">
        <v>0</v>
      </c>
      <c r="AM425" s="236">
        <v>0</v>
      </c>
      <c r="AN425" s="236">
        <v>0</v>
      </c>
      <c r="AO425" s="236">
        <v>0</v>
      </c>
      <c r="AP425" s="236">
        <v>0</v>
      </c>
      <c r="AQ425" s="236">
        <v>0</v>
      </c>
      <c r="AR425" s="236">
        <v>0</v>
      </c>
      <c r="AS425" s="236">
        <v>0</v>
      </c>
      <c r="AT425" s="236">
        <v>0</v>
      </c>
      <c r="AU425" s="236">
        <v>0</v>
      </c>
      <c r="AV425" s="236">
        <v>0</v>
      </c>
      <c r="AW425" s="236">
        <v>0</v>
      </c>
      <c r="AX425" s="236">
        <v>0</v>
      </c>
      <c r="AY425" s="236">
        <v>0</v>
      </c>
      <c r="AZ425" s="236">
        <v>0</v>
      </c>
      <c r="BA425" s="236">
        <v>0</v>
      </c>
      <c r="BB425" s="236">
        <v>0</v>
      </c>
      <c r="BC425" s="236">
        <v>0</v>
      </c>
      <c r="BD425" s="236">
        <v>0</v>
      </c>
      <c r="BE425" s="236">
        <v>0</v>
      </c>
      <c r="BF425" s="236">
        <v>0</v>
      </c>
      <c r="BG425" s="236">
        <v>0</v>
      </c>
      <c r="BH425" s="236">
        <v>0</v>
      </c>
      <c r="BI425" s="236">
        <v>0</v>
      </c>
      <c r="BJ425" s="236">
        <v>0</v>
      </c>
      <c r="BK425" s="236">
        <v>0</v>
      </c>
      <c r="BL425" s="236">
        <v>0</v>
      </c>
      <c r="BM425" s="236">
        <v>0</v>
      </c>
      <c r="BN425" s="236">
        <v>0</v>
      </c>
      <c r="BO425" s="236">
        <v>0</v>
      </c>
      <c r="BP425" s="236">
        <v>0</v>
      </c>
      <c r="BQ425" s="236">
        <v>0</v>
      </c>
      <c r="BR425" s="236">
        <v>0</v>
      </c>
      <c r="BS425" s="236">
        <v>0</v>
      </c>
      <c r="BT425" s="236">
        <v>0</v>
      </c>
      <c r="BU425" s="236">
        <v>0</v>
      </c>
      <c r="BV425" s="236">
        <v>0</v>
      </c>
      <c r="BW425" s="236">
        <v>0</v>
      </c>
      <c r="BX425" s="236">
        <v>0</v>
      </c>
      <c r="BY425" s="236">
        <v>0</v>
      </c>
      <c r="BZ425" s="236">
        <v>0</v>
      </c>
      <c r="CA425" s="236">
        <v>0</v>
      </c>
      <c r="CB425" s="236">
        <v>0</v>
      </c>
      <c r="CC425" s="236">
        <v>0</v>
      </c>
      <c r="CD425" s="236">
        <v>0</v>
      </c>
      <c r="CE425" s="236">
        <v>0</v>
      </c>
      <c r="CF425" s="236">
        <v>0</v>
      </c>
      <c r="CG425" s="236">
        <v>0</v>
      </c>
      <c r="CH425" s="236">
        <v>0</v>
      </c>
      <c r="CI425" s="236">
        <v>0</v>
      </c>
      <c r="CJ425" s="236">
        <v>0</v>
      </c>
      <c r="CK425" s="236">
        <v>0</v>
      </c>
      <c r="CL425" s="236">
        <v>0</v>
      </c>
      <c r="CM425" s="236">
        <v>0</v>
      </c>
      <c r="CN425" s="236">
        <v>0</v>
      </c>
      <c r="CO425" s="236">
        <v>0</v>
      </c>
      <c r="CP425" s="236">
        <v>0</v>
      </c>
      <c r="CQ425" s="236">
        <v>0</v>
      </c>
      <c r="CR425" s="236">
        <v>0</v>
      </c>
      <c r="CS425" s="236">
        <v>0</v>
      </c>
      <c r="CT425" s="236">
        <v>0</v>
      </c>
      <c r="CU425" s="236">
        <v>0</v>
      </c>
      <c r="CV425" s="236">
        <v>0</v>
      </c>
      <c r="CW425" s="236">
        <v>0</v>
      </c>
      <c r="CX425" s="236">
        <v>0</v>
      </c>
      <c r="CY425" s="236">
        <v>0</v>
      </c>
      <c r="CZ425" s="236">
        <v>0</v>
      </c>
      <c r="DA425" s="236">
        <v>0</v>
      </c>
    </row>
    <row r="426" spans="1:105">
      <c r="A426" s="242" t="s">
        <v>1775</v>
      </c>
      <c r="B426" s="236">
        <v>0</v>
      </c>
      <c r="C426" s="236">
        <v>0</v>
      </c>
      <c r="D426" s="236">
        <v>0</v>
      </c>
      <c r="E426" s="236">
        <v>0</v>
      </c>
      <c r="F426" s="236">
        <v>0</v>
      </c>
      <c r="G426" s="236">
        <v>0</v>
      </c>
      <c r="H426" s="236">
        <v>0</v>
      </c>
      <c r="I426" s="236">
        <v>0</v>
      </c>
      <c r="J426" s="236">
        <v>0</v>
      </c>
      <c r="K426" s="236">
        <v>0</v>
      </c>
      <c r="L426" s="236">
        <v>0</v>
      </c>
      <c r="M426" s="236">
        <v>0</v>
      </c>
      <c r="N426" s="236">
        <v>0</v>
      </c>
      <c r="O426" s="236">
        <v>0</v>
      </c>
      <c r="P426" s="236">
        <v>0</v>
      </c>
      <c r="Q426" s="236">
        <v>0</v>
      </c>
      <c r="R426" s="236">
        <v>0</v>
      </c>
      <c r="S426" s="236">
        <v>0</v>
      </c>
      <c r="T426" s="236">
        <v>0</v>
      </c>
      <c r="U426" s="236">
        <v>0</v>
      </c>
      <c r="V426" s="236">
        <v>0</v>
      </c>
      <c r="W426" s="236">
        <v>0</v>
      </c>
      <c r="X426" s="236">
        <v>0</v>
      </c>
      <c r="Y426" s="236">
        <v>0</v>
      </c>
      <c r="Z426" s="236">
        <v>0</v>
      </c>
      <c r="AA426" s="236">
        <v>0</v>
      </c>
      <c r="AB426" s="236">
        <v>0</v>
      </c>
      <c r="AC426" s="236">
        <v>0</v>
      </c>
      <c r="AD426" s="236">
        <v>0</v>
      </c>
      <c r="AE426" s="236">
        <v>0</v>
      </c>
      <c r="AF426" s="236">
        <v>0</v>
      </c>
      <c r="AG426" s="236">
        <v>0</v>
      </c>
      <c r="AH426" s="236">
        <v>0</v>
      </c>
      <c r="AI426" s="236">
        <v>0</v>
      </c>
      <c r="AJ426" s="236">
        <v>0</v>
      </c>
      <c r="AK426" s="236">
        <v>2554819.9424097301</v>
      </c>
      <c r="AL426" s="236">
        <v>319352.49280121602</v>
      </c>
      <c r="AM426" s="236">
        <v>319352.49280121602</v>
      </c>
      <c r="AN426" s="236">
        <v>3193524.9280121601</v>
      </c>
      <c r="AO426" s="236">
        <v>0</v>
      </c>
      <c r="AP426" s="236">
        <v>0</v>
      </c>
      <c r="AQ426" s="236">
        <v>0</v>
      </c>
      <c r="AR426" s="236">
        <v>0</v>
      </c>
      <c r="AS426" s="236">
        <v>0</v>
      </c>
      <c r="AT426" s="236">
        <v>0</v>
      </c>
      <c r="AU426" s="236">
        <v>0</v>
      </c>
      <c r="AV426" s="236">
        <v>0</v>
      </c>
      <c r="AW426" s="236">
        <v>0</v>
      </c>
      <c r="AX426" s="236">
        <v>0</v>
      </c>
      <c r="AY426" s="236">
        <v>0</v>
      </c>
      <c r="AZ426" s="236">
        <v>0</v>
      </c>
      <c r="BA426" s="236">
        <v>0</v>
      </c>
      <c r="BB426" s="236">
        <v>0</v>
      </c>
      <c r="BC426" s="236">
        <v>0</v>
      </c>
      <c r="BD426" s="236">
        <v>0</v>
      </c>
      <c r="BE426" s="236">
        <v>0</v>
      </c>
      <c r="BF426" s="236">
        <v>0</v>
      </c>
      <c r="BG426" s="236">
        <v>0</v>
      </c>
      <c r="BH426" s="236">
        <v>0</v>
      </c>
      <c r="BI426" s="236">
        <v>0</v>
      </c>
      <c r="BJ426" s="236">
        <v>0</v>
      </c>
      <c r="BK426" s="236">
        <v>0</v>
      </c>
      <c r="BL426" s="236">
        <v>0</v>
      </c>
      <c r="BM426" s="236">
        <v>0</v>
      </c>
      <c r="BN426" s="236">
        <v>0</v>
      </c>
      <c r="BO426" s="236">
        <v>0</v>
      </c>
      <c r="BP426" s="236">
        <v>0</v>
      </c>
      <c r="BQ426" s="236">
        <v>0</v>
      </c>
      <c r="BR426" s="236">
        <v>0</v>
      </c>
      <c r="BS426" s="236">
        <v>0</v>
      </c>
      <c r="BT426" s="236">
        <v>0</v>
      </c>
      <c r="BU426" s="236">
        <v>0</v>
      </c>
      <c r="BV426" s="236">
        <v>0</v>
      </c>
      <c r="BW426" s="236">
        <v>0</v>
      </c>
      <c r="BX426" s="236">
        <v>0</v>
      </c>
      <c r="BY426" s="236">
        <v>0</v>
      </c>
      <c r="BZ426" s="236">
        <v>0</v>
      </c>
      <c r="CA426" s="236">
        <v>0</v>
      </c>
      <c r="CB426" s="236">
        <v>0</v>
      </c>
      <c r="CC426" s="236">
        <v>0</v>
      </c>
      <c r="CD426" s="236">
        <v>0</v>
      </c>
      <c r="CE426" s="236">
        <v>0</v>
      </c>
      <c r="CF426" s="236">
        <v>0</v>
      </c>
      <c r="CG426" s="236">
        <v>0</v>
      </c>
      <c r="CH426" s="236">
        <v>0</v>
      </c>
      <c r="CI426" s="236">
        <v>0</v>
      </c>
      <c r="CJ426" s="236">
        <v>0</v>
      </c>
      <c r="CK426" s="236">
        <v>0</v>
      </c>
      <c r="CL426" s="236">
        <v>0</v>
      </c>
      <c r="CM426" s="236">
        <v>0</v>
      </c>
      <c r="CN426" s="236">
        <v>0</v>
      </c>
      <c r="CO426" s="236">
        <v>0</v>
      </c>
      <c r="CP426" s="236">
        <v>0</v>
      </c>
      <c r="CQ426" s="236">
        <v>0</v>
      </c>
      <c r="CR426" s="236">
        <v>0</v>
      </c>
      <c r="CS426" s="236">
        <v>0</v>
      </c>
      <c r="CT426" s="236">
        <v>0</v>
      </c>
      <c r="CU426" s="236">
        <v>0</v>
      </c>
      <c r="CV426" s="236">
        <v>0</v>
      </c>
      <c r="CW426" s="236">
        <v>0</v>
      </c>
      <c r="CX426" s="236">
        <v>0</v>
      </c>
      <c r="CY426" s="236">
        <v>0</v>
      </c>
      <c r="CZ426" s="236">
        <v>0</v>
      </c>
      <c r="DA426" s="236">
        <v>0</v>
      </c>
    </row>
    <row r="427" spans="1:105">
      <c r="A427" s="242" t="s">
        <v>1776</v>
      </c>
      <c r="B427" s="236">
        <v>0</v>
      </c>
      <c r="C427" s="236">
        <v>0</v>
      </c>
      <c r="D427" s="236">
        <v>0</v>
      </c>
      <c r="E427" s="236">
        <v>0</v>
      </c>
      <c r="F427" s="236">
        <v>0</v>
      </c>
      <c r="G427" s="236">
        <v>0</v>
      </c>
      <c r="H427" s="236">
        <v>0</v>
      </c>
      <c r="I427" s="236">
        <v>0</v>
      </c>
      <c r="J427" s="236">
        <v>0</v>
      </c>
      <c r="K427" s="236">
        <v>0</v>
      </c>
      <c r="L427" s="236">
        <v>0</v>
      </c>
      <c r="M427" s="236">
        <v>0</v>
      </c>
      <c r="N427" s="236">
        <v>0</v>
      </c>
      <c r="O427" s="236">
        <v>0</v>
      </c>
      <c r="P427" s="236">
        <v>0</v>
      </c>
      <c r="Q427" s="236">
        <v>0</v>
      </c>
      <c r="R427" s="236">
        <v>0</v>
      </c>
      <c r="S427" s="236">
        <v>0</v>
      </c>
      <c r="T427" s="236">
        <v>0</v>
      </c>
      <c r="U427" s="236">
        <v>0</v>
      </c>
      <c r="V427" s="236">
        <v>0</v>
      </c>
      <c r="W427" s="236">
        <v>0</v>
      </c>
      <c r="X427" s="236">
        <v>0</v>
      </c>
      <c r="Y427" s="236">
        <v>0</v>
      </c>
      <c r="Z427" s="236">
        <v>0</v>
      </c>
      <c r="AA427" s="236">
        <v>0</v>
      </c>
      <c r="AB427" s="236">
        <v>0</v>
      </c>
      <c r="AC427" s="236">
        <v>0</v>
      </c>
      <c r="AD427" s="236">
        <v>0</v>
      </c>
      <c r="AE427" s="236">
        <v>0</v>
      </c>
      <c r="AF427" s="236">
        <v>0</v>
      </c>
      <c r="AG427" s="236">
        <v>0</v>
      </c>
      <c r="AH427" s="236">
        <v>0</v>
      </c>
      <c r="AI427" s="236">
        <v>0</v>
      </c>
      <c r="AJ427" s="236">
        <v>0</v>
      </c>
      <c r="AK427" s="236">
        <v>0</v>
      </c>
      <c r="AL427" s="236">
        <v>0</v>
      </c>
      <c r="AM427" s="236">
        <v>0</v>
      </c>
      <c r="AN427" s="236">
        <v>0</v>
      </c>
      <c r="AO427" s="236">
        <v>0</v>
      </c>
      <c r="AP427" s="236">
        <v>0</v>
      </c>
      <c r="AQ427" s="236">
        <v>0</v>
      </c>
      <c r="AR427" s="236">
        <v>0</v>
      </c>
      <c r="AS427" s="236">
        <v>0</v>
      </c>
      <c r="AT427" s="236">
        <v>0</v>
      </c>
      <c r="AU427" s="236">
        <v>0</v>
      </c>
      <c r="AV427" s="236">
        <v>0</v>
      </c>
      <c r="AW427" s="236">
        <v>0</v>
      </c>
      <c r="AX427" s="236">
        <v>0</v>
      </c>
      <c r="AY427" s="236">
        <v>0</v>
      </c>
      <c r="AZ427" s="236">
        <v>0</v>
      </c>
      <c r="BA427" s="236">
        <v>0</v>
      </c>
      <c r="BB427" s="236">
        <v>0</v>
      </c>
      <c r="BC427" s="236">
        <v>0</v>
      </c>
      <c r="BD427" s="236">
        <v>0</v>
      </c>
      <c r="BE427" s="236">
        <v>0</v>
      </c>
      <c r="BF427" s="236">
        <v>0</v>
      </c>
      <c r="BG427" s="236">
        <v>0</v>
      </c>
      <c r="BH427" s="236">
        <v>0</v>
      </c>
      <c r="BI427" s="236">
        <v>0</v>
      </c>
      <c r="BJ427" s="236">
        <v>0</v>
      </c>
      <c r="BK427" s="236">
        <v>0</v>
      </c>
      <c r="BL427" s="236">
        <v>0</v>
      </c>
      <c r="BM427" s="236">
        <v>0</v>
      </c>
      <c r="BN427" s="236">
        <v>0</v>
      </c>
      <c r="BO427" s="236">
        <v>0</v>
      </c>
      <c r="BP427" s="236">
        <v>0</v>
      </c>
      <c r="BQ427" s="236">
        <v>0</v>
      </c>
      <c r="BR427" s="236">
        <v>0</v>
      </c>
      <c r="BS427" s="236">
        <v>0</v>
      </c>
      <c r="BT427" s="236">
        <v>0</v>
      </c>
      <c r="BU427" s="236">
        <v>0</v>
      </c>
      <c r="BV427" s="236">
        <v>0</v>
      </c>
      <c r="BW427" s="236">
        <v>0</v>
      </c>
      <c r="BX427" s="236">
        <v>0</v>
      </c>
      <c r="BY427" s="236">
        <v>0</v>
      </c>
      <c r="BZ427" s="236">
        <v>0</v>
      </c>
      <c r="CA427" s="236">
        <v>0</v>
      </c>
      <c r="CB427" s="236">
        <v>0</v>
      </c>
      <c r="CC427" s="236">
        <v>0</v>
      </c>
      <c r="CD427" s="236">
        <v>0</v>
      </c>
      <c r="CE427" s="236">
        <v>0</v>
      </c>
      <c r="CF427" s="236">
        <v>0</v>
      </c>
      <c r="CG427" s="236">
        <v>0</v>
      </c>
      <c r="CH427" s="236">
        <v>0</v>
      </c>
      <c r="CI427" s="236">
        <v>0</v>
      </c>
      <c r="CJ427" s="236">
        <v>0</v>
      </c>
      <c r="CK427" s="236">
        <v>0</v>
      </c>
      <c r="CL427" s="236">
        <v>0</v>
      </c>
      <c r="CM427" s="236">
        <v>0</v>
      </c>
      <c r="CN427" s="236">
        <v>0</v>
      </c>
      <c r="CO427" s="236">
        <v>0</v>
      </c>
      <c r="CP427" s="236">
        <v>0</v>
      </c>
      <c r="CQ427" s="236">
        <v>0</v>
      </c>
      <c r="CR427" s="236">
        <v>0</v>
      </c>
      <c r="CS427" s="236">
        <v>0</v>
      </c>
      <c r="CT427" s="236">
        <v>0</v>
      </c>
      <c r="CU427" s="236">
        <v>0</v>
      </c>
      <c r="CV427" s="236">
        <v>0</v>
      </c>
      <c r="CW427" s="236">
        <v>0</v>
      </c>
      <c r="CX427" s="236">
        <v>0</v>
      </c>
      <c r="CY427" s="236">
        <v>0</v>
      </c>
      <c r="CZ427" s="236">
        <v>0</v>
      </c>
      <c r="DA427" s="236">
        <v>0</v>
      </c>
    </row>
    <row r="428" spans="1:105">
      <c r="A428" s="242" t="s">
        <v>1777</v>
      </c>
      <c r="B428" s="236">
        <v>0</v>
      </c>
      <c r="C428" s="236">
        <v>0</v>
      </c>
      <c r="D428" s="236">
        <v>0</v>
      </c>
      <c r="E428" s="236">
        <v>0</v>
      </c>
      <c r="F428" s="236">
        <v>0</v>
      </c>
      <c r="G428" s="236">
        <v>0</v>
      </c>
      <c r="H428" s="236">
        <v>0</v>
      </c>
      <c r="I428" s="236">
        <v>0</v>
      </c>
      <c r="J428" s="236">
        <v>0</v>
      </c>
      <c r="K428" s="236">
        <v>0</v>
      </c>
      <c r="L428" s="236">
        <v>0</v>
      </c>
      <c r="M428" s="236">
        <v>0</v>
      </c>
      <c r="N428" s="236">
        <v>0</v>
      </c>
      <c r="O428" s="236">
        <v>0</v>
      </c>
      <c r="P428" s="236">
        <v>0</v>
      </c>
      <c r="Q428" s="236">
        <v>0</v>
      </c>
      <c r="R428" s="236">
        <v>0</v>
      </c>
      <c r="S428" s="236">
        <v>0</v>
      </c>
      <c r="T428" s="236">
        <v>0</v>
      </c>
      <c r="U428" s="236">
        <v>0</v>
      </c>
      <c r="V428" s="236">
        <v>0</v>
      </c>
      <c r="W428" s="236">
        <v>0</v>
      </c>
      <c r="X428" s="236">
        <v>0</v>
      </c>
      <c r="Y428" s="236">
        <v>0</v>
      </c>
      <c r="Z428" s="236">
        <v>0</v>
      </c>
      <c r="AA428" s="236">
        <v>0</v>
      </c>
      <c r="AB428" s="236">
        <v>0</v>
      </c>
      <c r="AC428" s="236">
        <v>0</v>
      </c>
      <c r="AD428" s="236">
        <v>-34847.021999999997</v>
      </c>
      <c r="AE428" s="236">
        <v>-25738.328000000001</v>
      </c>
      <c r="AF428" s="236">
        <v>-30868.424999999999</v>
      </c>
      <c r="AG428" s="236">
        <v>-93471.202999999994</v>
      </c>
      <c r="AH428" s="236">
        <v>-309408.37900000002</v>
      </c>
      <c r="AI428" s="236">
        <v>-363509.46799999999</v>
      </c>
      <c r="AJ428" s="236">
        <v>-328486.76</v>
      </c>
      <c r="AK428" s="236">
        <v>-493108.81900000002</v>
      </c>
      <c r="AL428" s="236">
        <v>-458470.054</v>
      </c>
      <c r="AM428" s="236">
        <v>-572085.598</v>
      </c>
      <c r="AN428" s="236">
        <v>-2709994.0559999999</v>
      </c>
      <c r="AO428" s="236">
        <v>-797478.56299999997</v>
      </c>
      <c r="AP428" s="236">
        <v>-735246.56799999997</v>
      </c>
      <c r="AQ428" s="236">
        <v>-702017.23899999994</v>
      </c>
      <c r="AR428" s="236">
        <v>-658683.00399999996</v>
      </c>
      <c r="AS428" s="236">
        <v>-632092.89500000002</v>
      </c>
      <c r="AT428" s="236">
        <v>-596824.75300000003</v>
      </c>
      <c r="AU428" s="236">
        <v>-567712.85900000005</v>
      </c>
      <c r="AV428" s="236">
        <v>-550891.74699999997</v>
      </c>
      <c r="AW428" s="236">
        <v>-517500.87900000002</v>
      </c>
      <c r="AX428" s="236">
        <v>-503846.72100000002</v>
      </c>
      <c r="AY428" s="236">
        <v>-480870.01899999997</v>
      </c>
      <c r="AZ428" s="236">
        <v>-456333.19900000002</v>
      </c>
      <c r="BA428" s="236">
        <v>-7199498.4460000005</v>
      </c>
      <c r="BB428" s="236">
        <v>-454788.21500000003</v>
      </c>
      <c r="BC428" s="236">
        <v>-420218.21100000001</v>
      </c>
      <c r="BD428" s="236">
        <v>-416590.98599999998</v>
      </c>
      <c r="BE428" s="236">
        <v>-406557.80200000003</v>
      </c>
      <c r="BF428" s="236">
        <v>-399952.46899999998</v>
      </c>
      <c r="BG428" s="236">
        <v>-386629.94300000003</v>
      </c>
      <c r="BH428" s="236">
        <v>-375604.82400000002</v>
      </c>
      <c r="BI428" s="236">
        <v>-371315.98</v>
      </c>
      <c r="BJ428" s="236">
        <v>-354926.516</v>
      </c>
      <c r="BK428" s="236">
        <v>-350735.05599999998</v>
      </c>
      <c r="BL428" s="236">
        <v>-339681.31400000001</v>
      </c>
      <c r="BM428" s="236">
        <v>-326936.51199999999</v>
      </c>
      <c r="BN428" s="236">
        <v>-4603937.8279999997</v>
      </c>
      <c r="BO428" s="236">
        <v>-329393.15500000003</v>
      </c>
      <c r="BP428" s="236">
        <v>-307803.84600000002</v>
      </c>
      <c r="BQ428" s="236">
        <v>-308111.78999999998</v>
      </c>
      <c r="BR428" s="236">
        <v>-303928.22600000002</v>
      </c>
      <c r="BS428" s="236">
        <v>-301611.73700000002</v>
      </c>
      <c r="BT428" s="236">
        <v>-294144.75300000003</v>
      </c>
      <c r="BU428" s="236">
        <v>-288152.34700000001</v>
      </c>
      <c r="BV428" s="236">
        <v>-287007.75599999999</v>
      </c>
      <c r="BW428" s="236">
        <v>-276387.30699999997</v>
      </c>
      <c r="BX428" s="236">
        <v>-274880.48700000002</v>
      </c>
      <c r="BY428" s="236">
        <v>-267971.81599999999</v>
      </c>
      <c r="BZ428" s="236">
        <v>-259666.86900000001</v>
      </c>
      <c r="CA428" s="236">
        <v>-3499060.0890000002</v>
      </c>
      <c r="CB428" s="236">
        <v>-262930.87800000003</v>
      </c>
      <c r="CC428" s="236">
        <v>-247063.20800000001</v>
      </c>
      <c r="CD428" s="236">
        <v>-248480.21100000001</v>
      </c>
      <c r="CE428" s="236">
        <v>-246467.389</v>
      </c>
      <c r="CF428" s="236">
        <v>-245685.027</v>
      </c>
      <c r="CG428" s="236">
        <v>-240720.08799999999</v>
      </c>
      <c r="CH428" s="236">
        <v>-236886.58</v>
      </c>
      <c r="CI428" s="236">
        <v>-236906.978</v>
      </c>
      <c r="CJ428" s="236">
        <v>-229094.215</v>
      </c>
      <c r="CK428" s="236">
        <v>-228660.264</v>
      </c>
      <c r="CL428" s="236">
        <v>-224046.36799999999</v>
      </c>
      <c r="CM428" s="236">
        <v>-219378.516</v>
      </c>
      <c r="CN428" s="236">
        <v>-2866319.7220000001</v>
      </c>
      <c r="CO428" s="236">
        <v>-221202.163</v>
      </c>
      <c r="CP428" s="236">
        <v>-211362.43100000001</v>
      </c>
      <c r="CQ428" s="236">
        <v>-212020.76</v>
      </c>
      <c r="CR428" s="236">
        <v>-209108.45199999999</v>
      </c>
      <c r="CS428" s="236">
        <v>-209011.726</v>
      </c>
      <c r="CT428" s="236">
        <v>-205380.88200000001</v>
      </c>
      <c r="CU428" s="236">
        <v>-202689.66200000001</v>
      </c>
      <c r="CV428" s="236">
        <v>-203224.94500000001</v>
      </c>
      <c r="CW428" s="236">
        <v>-197052.247</v>
      </c>
      <c r="CX428" s="236">
        <v>-197126.93</v>
      </c>
      <c r="CY428" s="236">
        <v>-193359.88</v>
      </c>
      <c r="CZ428" s="236">
        <v>-188632.15</v>
      </c>
      <c r="DA428" s="236">
        <v>-2450172.2280000001</v>
      </c>
    </row>
    <row r="429" spans="1:105">
      <c r="A429" s="242" t="s">
        <v>1778</v>
      </c>
      <c r="B429" s="236">
        <v>0</v>
      </c>
      <c r="C429" s="236">
        <v>0</v>
      </c>
      <c r="D429" s="236">
        <v>0</v>
      </c>
      <c r="E429" s="236">
        <v>0</v>
      </c>
      <c r="F429" s="236">
        <v>0</v>
      </c>
      <c r="G429" s="236">
        <v>0</v>
      </c>
      <c r="H429" s="236">
        <v>0</v>
      </c>
      <c r="I429" s="236">
        <v>0</v>
      </c>
      <c r="J429" s="236">
        <v>0</v>
      </c>
      <c r="K429" s="236">
        <v>0</v>
      </c>
      <c r="L429" s="236">
        <v>0</v>
      </c>
      <c r="M429" s="236">
        <v>0</v>
      </c>
      <c r="N429" s="236">
        <v>0</v>
      </c>
      <c r="O429" s="236">
        <v>0</v>
      </c>
      <c r="P429" s="236">
        <v>0</v>
      </c>
      <c r="Q429" s="236">
        <v>0</v>
      </c>
      <c r="R429" s="236">
        <v>0</v>
      </c>
      <c r="S429" s="236">
        <v>0</v>
      </c>
      <c r="T429" s="236">
        <v>0</v>
      </c>
      <c r="U429" s="236">
        <v>0</v>
      </c>
      <c r="V429" s="236">
        <v>0</v>
      </c>
      <c r="W429" s="236">
        <v>0</v>
      </c>
      <c r="X429" s="236">
        <v>0</v>
      </c>
      <c r="Y429" s="236">
        <v>0</v>
      </c>
      <c r="Z429" s="236">
        <v>0</v>
      </c>
      <c r="AA429" s="236">
        <v>0</v>
      </c>
      <c r="AB429" s="236">
        <v>0</v>
      </c>
      <c r="AC429" s="236">
        <v>0</v>
      </c>
      <c r="AD429" s="236">
        <v>2895026.946</v>
      </c>
      <c r="AE429" s="236">
        <v>2631807.2059999998</v>
      </c>
      <c r="AF429" s="236">
        <v>4644917.0810000002</v>
      </c>
      <c r="AG429" s="236">
        <v>2071599.4950000001</v>
      </c>
      <c r="AH429" s="236">
        <v>6531190.2180000003</v>
      </c>
      <c r="AI429" s="236">
        <v>6399074.017</v>
      </c>
      <c r="AJ429" s="236">
        <v>3588776.415</v>
      </c>
      <c r="AK429" s="236">
        <v>2073978.0070799901</v>
      </c>
      <c r="AL429" s="236">
        <v>5095622.0769999996</v>
      </c>
      <c r="AM429" s="236">
        <v>2135976.5699999998</v>
      </c>
      <c r="AN429" s="236">
        <v>38067968.032080002</v>
      </c>
      <c r="AO429" s="236">
        <v>0</v>
      </c>
      <c r="AP429" s="236">
        <v>0</v>
      </c>
      <c r="AQ429" s="236">
        <v>0</v>
      </c>
      <c r="AR429" s="236">
        <v>0</v>
      </c>
      <c r="AS429" s="236">
        <v>0</v>
      </c>
      <c r="AT429" s="236">
        <v>0</v>
      </c>
      <c r="AU429" s="236">
        <v>0</v>
      </c>
      <c r="AV429" s="236">
        <v>0</v>
      </c>
      <c r="AW429" s="236">
        <v>0</v>
      </c>
      <c r="AX429" s="236">
        <v>0</v>
      </c>
      <c r="AY429" s="236">
        <v>0</v>
      </c>
      <c r="AZ429" s="236">
        <v>0</v>
      </c>
      <c r="BA429" s="236">
        <v>0</v>
      </c>
      <c r="BB429" s="236">
        <v>0</v>
      </c>
      <c r="BC429" s="236">
        <v>0</v>
      </c>
      <c r="BD429" s="236">
        <v>0</v>
      </c>
      <c r="BE429" s="236">
        <v>0</v>
      </c>
      <c r="BF429" s="236">
        <v>0</v>
      </c>
      <c r="BG429" s="236">
        <v>0</v>
      </c>
      <c r="BH429" s="236">
        <v>0</v>
      </c>
      <c r="BI429" s="236">
        <v>0</v>
      </c>
      <c r="BJ429" s="236">
        <v>0</v>
      </c>
      <c r="BK429" s="236">
        <v>0</v>
      </c>
      <c r="BL429" s="236">
        <v>0</v>
      </c>
      <c r="BM429" s="236">
        <v>0</v>
      </c>
      <c r="BN429" s="236">
        <v>0</v>
      </c>
      <c r="BO429" s="236">
        <v>0</v>
      </c>
      <c r="BP429" s="236">
        <v>0</v>
      </c>
      <c r="BQ429" s="236">
        <v>0</v>
      </c>
      <c r="BR429" s="236">
        <v>0</v>
      </c>
      <c r="BS429" s="236">
        <v>0</v>
      </c>
      <c r="BT429" s="236">
        <v>0</v>
      </c>
      <c r="BU429" s="236">
        <v>0</v>
      </c>
      <c r="BV429" s="236">
        <v>0</v>
      </c>
      <c r="BW429" s="236">
        <v>0</v>
      </c>
      <c r="BX429" s="236">
        <v>0</v>
      </c>
      <c r="BY429" s="236">
        <v>0</v>
      </c>
      <c r="BZ429" s="236">
        <v>0</v>
      </c>
      <c r="CA429" s="236">
        <v>0</v>
      </c>
      <c r="CB429" s="236">
        <v>0</v>
      </c>
      <c r="CC429" s="236">
        <v>0</v>
      </c>
      <c r="CD429" s="236">
        <v>0</v>
      </c>
      <c r="CE429" s="236">
        <v>0</v>
      </c>
      <c r="CF429" s="236">
        <v>0</v>
      </c>
      <c r="CG429" s="236">
        <v>0</v>
      </c>
      <c r="CH429" s="236">
        <v>0</v>
      </c>
      <c r="CI429" s="236">
        <v>0</v>
      </c>
      <c r="CJ429" s="236">
        <v>0</v>
      </c>
      <c r="CK429" s="236">
        <v>0</v>
      </c>
      <c r="CL429" s="236">
        <v>0</v>
      </c>
      <c r="CM429" s="236">
        <v>0</v>
      </c>
      <c r="CN429" s="236">
        <v>0</v>
      </c>
      <c r="CO429" s="236">
        <v>0</v>
      </c>
      <c r="CP429" s="236">
        <v>0</v>
      </c>
      <c r="CQ429" s="236">
        <v>0</v>
      </c>
      <c r="CR429" s="236">
        <v>0</v>
      </c>
      <c r="CS429" s="236">
        <v>0</v>
      </c>
      <c r="CT429" s="236">
        <v>0</v>
      </c>
      <c r="CU429" s="236">
        <v>0</v>
      </c>
      <c r="CV429" s="236">
        <v>0</v>
      </c>
      <c r="CW429" s="236">
        <v>0</v>
      </c>
      <c r="CX429" s="236">
        <v>0</v>
      </c>
      <c r="CY429" s="236">
        <v>0</v>
      </c>
      <c r="CZ429" s="236">
        <v>0</v>
      </c>
      <c r="DA429" s="236">
        <v>0</v>
      </c>
    </row>
    <row r="430" spans="1:105">
      <c r="A430" s="242" t="s">
        <v>1779</v>
      </c>
      <c r="B430" s="236">
        <v>0</v>
      </c>
      <c r="C430" s="236">
        <v>0</v>
      </c>
      <c r="D430" s="236">
        <v>0</v>
      </c>
      <c r="E430" s="236">
        <v>0</v>
      </c>
      <c r="F430" s="236">
        <v>0</v>
      </c>
      <c r="G430" s="236">
        <v>0</v>
      </c>
      <c r="H430" s="236">
        <v>0</v>
      </c>
      <c r="I430" s="236">
        <v>0</v>
      </c>
      <c r="J430" s="236">
        <v>0</v>
      </c>
      <c r="K430" s="236">
        <v>0</v>
      </c>
      <c r="L430" s="236">
        <v>0</v>
      </c>
      <c r="M430" s="236">
        <v>0</v>
      </c>
      <c r="N430" s="236">
        <v>0</v>
      </c>
      <c r="O430" s="236">
        <v>0</v>
      </c>
      <c r="P430" s="236">
        <v>0</v>
      </c>
      <c r="Q430" s="236">
        <v>0</v>
      </c>
      <c r="R430" s="236">
        <v>0</v>
      </c>
      <c r="S430" s="236">
        <v>0</v>
      </c>
      <c r="T430" s="236">
        <v>0</v>
      </c>
      <c r="U430" s="236">
        <v>0</v>
      </c>
      <c r="V430" s="236">
        <v>0</v>
      </c>
      <c r="W430" s="236">
        <v>0</v>
      </c>
      <c r="X430" s="236">
        <v>0</v>
      </c>
      <c r="Y430" s="236">
        <v>0</v>
      </c>
      <c r="Z430" s="236">
        <v>0</v>
      </c>
      <c r="AA430" s="236">
        <v>0</v>
      </c>
      <c r="AB430" s="236">
        <v>0</v>
      </c>
      <c r="AC430" s="236">
        <v>0</v>
      </c>
      <c r="AD430" s="236">
        <v>-8003.5829999999996</v>
      </c>
      <c r="AE430" s="236">
        <v>-51.981999999999999</v>
      </c>
      <c r="AF430" s="236">
        <v>-51.981999999999999</v>
      </c>
      <c r="AG430" s="236">
        <v>-32155.144</v>
      </c>
      <c r="AH430" s="236">
        <v>-32451.901999999998</v>
      </c>
      <c r="AI430" s="236">
        <v>-8384.5650000000005</v>
      </c>
      <c r="AJ430" s="236">
        <v>-432.964</v>
      </c>
      <c r="AK430" s="236">
        <v>433.06598999999898</v>
      </c>
      <c r="AL430" s="236">
        <v>432.964</v>
      </c>
      <c r="AM430" s="236">
        <v>432.63499999999999</v>
      </c>
      <c r="AN430" s="236">
        <v>-80233.457009999998</v>
      </c>
      <c r="AO430" s="236">
        <v>432.964</v>
      </c>
      <c r="AP430" s="236">
        <v>432.964</v>
      </c>
      <c r="AQ430" s="236">
        <v>432.964</v>
      </c>
      <c r="AR430" s="236">
        <v>432.964</v>
      </c>
      <c r="AS430" s="236">
        <v>432.964</v>
      </c>
      <c r="AT430" s="236">
        <v>432.964</v>
      </c>
      <c r="AU430" s="236">
        <v>432.964</v>
      </c>
      <c r="AV430" s="236">
        <v>432.964</v>
      </c>
      <c r="AW430" s="236">
        <v>432.964</v>
      </c>
      <c r="AX430" s="236">
        <v>432.964</v>
      </c>
      <c r="AY430" s="236">
        <v>432.63499999999999</v>
      </c>
      <c r="AZ430" s="236">
        <v>432.964</v>
      </c>
      <c r="BA430" s="236">
        <v>5195.2389999999996</v>
      </c>
      <c r="BB430" s="236">
        <v>432.964</v>
      </c>
      <c r="BC430" s="236">
        <v>432.964</v>
      </c>
      <c r="BD430" s="236">
        <v>432.964</v>
      </c>
      <c r="BE430" s="236">
        <v>432.964</v>
      </c>
      <c r="BF430" s="236">
        <v>432.964</v>
      </c>
      <c r="BG430" s="236">
        <v>432.964</v>
      </c>
      <c r="BH430" s="236">
        <v>432.964</v>
      </c>
      <c r="BI430" s="236">
        <v>432.964</v>
      </c>
      <c r="BJ430" s="236">
        <v>432.964</v>
      </c>
      <c r="BK430" s="236">
        <v>432.63499999999999</v>
      </c>
      <c r="BL430" s="236">
        <v>432.964</v>
      </c>
      <c r="BM430" s="236">
        <v>432.964</v>
      </c>
      <c r="BN430" s="236">
        <v>5195.2389999999996</v>
      </c>
      <c r="BO430" s="236">
        <v>432.964</v>
      </c>
      <c r="BP430" s="236">
        <v>432.964</v>
      </c>
      <c r="BQ430" s="236">
        <v>432.964</v>
      </c>
      <c r="BR430" s="236">
        <v>432.964</v>
      </c>
      <c r="BS430" s="236">
        <v>432.964</v>
      </c>
      <c r="BT430" s="236">
        <v>432.964</v>
      </c>
      <c r="BU430" s="236">
        <v>432.964</v>
      </c>
      <c r="BV430" s="236">
        <v>432.964</v>
      </c>
      <c r="BW430" s="236">
        <v>432.63499999999999</v>
      </c>
      <c r="BX430" s="236">
        <v>432.964</v>
      </c>
      <c r="BY430" s="236">
        <v>432.964</v>
      </c>
      <c r="BZ430" s="236">
        <v>432.964</v>
      </c>
      <c r="CA430" s="236">
        <v>5195.2389999999996</v>
      </c>
      <c r="CB430" s="236">
        <v>432.964</v>
      </c>
      <c r="CC430" s="236">
        <v>432.964</v>
      </c>
      <c r="CD430" s="236">
        <v>432.964</v>
      </c>
      <c r="CE430" s="236">
        <v>432.964</v>
      </c>
      <c r="CF430" s="236">
        <v>432.964</v>
      </c>
      <c r="CG430" s="236">
        <v>432.964</v>
      </c>
      <c r="CH430" s="236">
        <v>432.964</v>
      </c>
      <c r="CI430" s="236">
        <v>432.63499999999999</v>
      </c>
      <c r="CJ430" s="236">
        <v>432.964</v>
      </c>
      <c r="CK430" s="236">
        <v>432.964</v>
      </c>
      <c r="CL430" s="236">
        <v>432.964</v>
      </c>
      <c r="CM430" s="236">
        <v>432.964</v>
      </c>
      <c r="CN430" s="236">
        <v>5195.2389999999996</v>
      </c>
      <c r="CO430" s="236">
        <v>432.964</v>
      </c>
      <c r="CP430" s="236">
        <v>432.964</v>
      </c>
      <c r="CQ430" s="236">
        <v>432.964</v>
      </c>
      <c r="CR430" s="236">
        <v>432.964</v>
      </c>
      <c r="CS430" s="236">
        <v>432.964</v>
      </c>
      <c r="CT430" s="236">
        <v>432.964</v>
      </c>
      <c r="CU430" s="236">
        <v>432.63499999999999</v>
      </c>
      <c r="CV430" s="236">
        <v>432.964</v>
      </c>
      <c r="CW430" s="236">
        <v>432.964</v>
      </c>
      <c r="CX430" s="236">
        <v>432.964</v>
      </c>
      <c r="CY430" s="236">
        <v>432.964</v>
      </c>
      <c r="CZ430" s="236">
        <v>432.964</v>
      </c>
      <c r="DA430" s="236">
        <v>5195.2389999999996</v>
      </c>
    </row>
    <row r="431" spans="1:105">
      <c r="A431" s="242" t="s">
        <v>1780</v>
      </c>
      <c r="B431" s="236">
        <v>0</v>
      </c>
      <c r="C431" s="236">
        <v>0</v>
      </c>
      <c r="D431" s="236">
        <v>0</v>
      </c>
      <c r="E431" s="236">
        <v>0</v>
      </c>
      <c r="F431" s="236">
        <v>0</v>
      </c>
      <c r="G431" s="236">
        <v>0</v>
      </c>
      <c r="H431" s="236">
        <v>0</v>
      </c>
      <c r="I431" s="236">
        <v>0</v>
      </c>
      <c r="J431" s="236">
        <v>0</v>
      </c>
      <c r="K431" s="236">
        <v>0</v>
      </c>
      <c r="L431" s="236">
        <v>0</v>
      </c>
      <c r="M431" s="236">
        <v>0</v>
      </c>
      <c r="N431" s="236">
        <v>0</v>
      </c>
      <c r="O431" s="236">
        <v>0</v>
      </c>
      <c r="P431" s="236">
        <v>0</v>
      </c>
      <c r="Q431" s="236">
        <v>0</v>
      </c>
      <c r="R431" s="236">
        <v>0</v>
      </c>
      <c r="S431" s="236">
        <v>0</v>
      </c>
      <c r="T431" s="236">
        <v>0</v>
      </c>
      <c r="U431" s="236">
        <v>0</v>
      </c>
      <c r="V431" s="236">
        <v>0</v>
      </c>
      <c r="W431" s="236">
        <v>0</v>
      </c>
      <c r="X431" s="236">
        <v>0</v>
      </c>
      <c r="Y431" s="236">
        <v>0</v>
      </c>
      <c r="Z431" s="236">
        <v>0</v>
      </c>
      <c r="AA431" s="236">
        <v>0</v>
      </c>
      <c r="AB431" s="236">
        <v>0</v>
      </c>
      <c r="AC431" s="236">
        <v>0</v>
      </c>
      <c r="AD431" s="236">
        <v>7919.6880000000001</v>
      </c>
      <c r="AE431" s="236">
        <v>-31.584</v>
      </c>
      <c r="AF431" s="236">
        <v>-31.913</v>
      </c>
      <c r="AG431" s="236">
        <v>31592.883000000002</v>
      </c>
      <c r="AH431" s="236">
        <v>31410.946</v>
      </c>
      <c r="AI431" s="236">
        <v>7686.4269999999997</v>
      </c>
      <c r="AJ431" s="236">
        <v>-265.17399999999998</v>
      </c>
      <c r="AK431" s="236">
        <v>-265.28914999999603</v>
      </c>
      <c r="AL431" s="236">
        <v>-264.84500000000003</v>
      </c>
      <c r="AM431" s="236">
        <v>-265.17399999999998</v>
      </c>
      <c r="AN431" s="236">
        <v>77485.964850000004</v>
      </c>
      <c r="AO431" s="236">
        <v>-264.84500000000003</v>
      </c>
      <c r="AP431" s="236">
        <v>-265.17399999999998</v>
      </c>
      <c r="AQ431" s="236">
        <v>-265.17399999999998</v>
      </c>
      <c r="AR431" s="236">
        <v>-264.84500000000003</v>
      </c>
      <c r="AS431" s="236">
        <v>-265.17399999999998</v>
      </c>
      <c r="AT431" s="236">
        <v>-265.17399999999998</v>
      </c>
      <c r="AU431" s="236">
        <v>-264.84500000000003</v>
      </c>
      <c r="AV431" s="236">
        <v>-265.17399999999998</v>
      </c>
      <c r="AW431" s="236">
        <v>-265.17399999999998</v>
      </c>
      <c r="AX431" s="236">
        <v>-264.84500000000003</v>
      </c>
      <c r="AY431" s="236">
        <v>-265.17399999999998</v>
      </c>
      <c r="AZ431" s="236">
        <v>-264.84500000000003</v>
      </c>
      <c r="BA431" s="236">
        <v>-3180.4430000000002</v>
      </c>
      <c r="BB431" s="236">
        <v>-265.17399999999998</v>
      </c>
      <c r="BC431" s="236">
        <v>-265.17399999999998</v>
      </c>
      <c r="BD431" s="236">
        <v>-264.84500000000003</v>
      </c>
      <c r="BE431" s="236">
        <v>-265.17399999999998</v>
      </c>
      <c r="BF431" s="236">
        <v>-265.17399999999998</v>
      </c>
      <c r="BG431" s="236">
        <v>-264.84500000000003</v>
      </c>
      <c r="BH431" s="236">
        <v>-265.17399999999998</v>
      </c>
      <c r="BI431" s="236">
        <v>-264.84500000000003</v>
      </c>
      <c r="BJ431" s="236">
        <v>-265.17399999999998</v>
      </c>
      <c r="BK431" s="236">
        <v>-265.17399999999998</v>
      </c>
      <c r="BL431" s="236">
        <v>-264.84500000000003</v>
      </c>
      <c r="BM431" s="236">
        <v>-265.17399999999998</v>
      </c>
      <c r="BN431" s="236">
        <v>-3180.7719999999999</v>
      </c>
      <c r="BO431" s="236">
        <v>-265.17399999999998</v>
      </c>
      <c r="BP431" s="236">
        <v>-264.84500000000003</v>
      </c>
      <c r="BQ431" s="236">
        <v>-265.17399999999998</v>
      </c>
      <c r="BR431" s="236">
        <v>-264.84500000000003</v>
      </c>
      <c r="BS431" s="236">
        <v>-265.17399999999998</v>
      </c>
      <c r="BT431" s="236">
        <v>-265.17399999999998</v>
      </c>
      <c r="BU431" s="236">
        <v>-264.84500000000003</v>
      </c>
      <c r="BV431" s="236">
        <v>-265.17399999999998</v>
      </c>
      <c r="BW431" s="236">
        <v>-265.17399999999998</v>
      </c>
      <c r="BX431" s="236">
        <v>-264.84500000000003</v>
      </c>
      <c r="BY431" s="236">
        <v>-265.17399999999998</v>
      </c>
      <c r="BZ431" s="236">
        <v>-265.17399999999998</v>
      </c>
      <c r="CA431" s="236">
        <v>-3180.7719999999999</v>
      </c>
      <c r="CB431" s="236">
        <v>-264.84500000000003</v>
      </c>
      <c r="CC431" s="236">
        <v>-265.17399999999998</v>
      </c>
      <c r="CD431" s="236">
        <v>-264.84500000000003</v>
      </c>
      <c r="CE431" s="236">
        <v>-265.17399999999998</v>
      </c>
      <c r="CF431" s="236">
        <v>-265.17399999999998</v>
      </c>
      <c r="CG431" s="236">
        <v>-264.84500000000003</v>
      </c>
      <c r="CH431" s="236">
        <v>-265.17399999999998</v>
      </c>
      <c r="CI431" s="236">
        <v>-265.17399999999998</v>
      </c>
      <c r="CJ431" s="236">
        <v>-264.84500000000003</v>
      </c>
      <c r="CK431" s="236">
        <v>-265.17399999999998</v>
      </c>
      <c r="CL431" s="236">
        <v>-264.84500000000003</v>
      </c>
      <c r="CM431" s="236">
        <v>-265.17399999999998</v>
      </c>
      <c r="CN431" s="236">
        <v>-3180.4430000000002</v>
      </c>
      <c r="CO431" s="236">
        <v>-265.17399999999998</v>
      </c>
      <c r="CP431" s="236">
        <v>-264.84500000000003</v>
      </c>
      <c r="CQ431" s="236">
        <v>-265.17399999999998</v>
      </c>
      <c r="CR431" s="236">
        <v>-265.17399999999998</v>
      </c>
      <c r="CS431" s="236">
        <v>-264.84500000000003</v>
      </c>
      <c r="CT431" s="236">
        <v>-265.17399999999998</v>
      </c>
      <c r="CU431" s="236">
        <v>-264.84500000000003</v>
      </c>
      <c r="CV431" s="236">
        <v>-265.17399999999998</v>
      </c>
      <c r="CW431" s="236">
        <v>-265.17399999999998</v>
      </c>
      <c r="CX431" s="236">
        <v>-264.84500000000003</v>
      </c>
      <c r="CY431" s="236">
        <v>-265.17399999999998</v>
      </c>
      <c r="CZ431" s="236">
        <v>-265.17399999999998</v>
      </c>
      <c r="DA431" s="236">
        <v>-3180.7719999999999</v>
      </c>
    </row>
    <row r="432" spans="1:105">
      <c r="A432" s="242" t="s">
        <v>1781</v>
      </c>
      <c r="B432" s="236">
        <v>0</v>
      </c>
      <c r="C432" s="236">
        <v>0</v>
      </c>
      <c r="D432" s="236">
        <v>0</v>
      </c>
      <c r="E432" s="236">
        <v>0</v>
      </c>
      <c r="F432" s="236">
        <v>0</v>
      </c>
      <c r="G432" s="236">
        <v>0</v>
      </c>
      <c r="H432" s="236">
        <v>0</v>
      </c>
      <c r="I432" s="236">
        <v>0</v>
      </c>
      <c r="J432" s="236">
        <v>0</v>
      </c>
      <c r="K432" s="236">
        <v>0</v>
      </c>
      <c r="L432" s="236">
        <v>0</v>
      </c>
      <c r="M432" s="236">
        <v>0</v>
      </c>
      <c r="N432" s="236">
        <v>0</v>
      </c>
      <c r="O432" s="236">
        <v>0</v>
      </c>
      <c r="P432" s="236">
        <v>0</v>
      </c>
      <c r="Q432" s="236">
        <v>0</v>
      </c>
      <c r="R432" s="236">
        <v>0</v>
      </c>
      <c r="S432" s="236">
        <v>0</v>
      </c>
      <c r="T432" s="236">
        <v>0</v>
      </c>
      <c r="U432" s="236">
        <v>0</v>
      </c>
      <c r="V432" s="236">
        <v>0</v>
      </c>
      <c r="W432" s="236">
        <v>0</v>
      </c>
      <c r="X432" s="236">
        <v>0</v>
      </c>
      <c r="Y432" s="236">
        <v>0</v>
      </c>
      <c r="Z432" s="236">
        <v>0</v>
      </c>
      <c r="AA432" s="236">
        <v>0</v>
      </c>
      <c r="AB432" s="236">
        <v>0</v>
      </c>
      <c r="AC432" s="236">
        <v>0</v>
      </c>
      <c r="AD432" s="236">
        <v>0</v>
      </c>
      <c r="AE432" s="236">
        <v>0</v>
      </c>
      <c r="AF432" s="236">
        <v>0</v>
      </c>
      <c r="AG432" s="236">
        <v>0</v>
      </c>
      <c r="AH432" s="236">
        <v>0</v>
      </c>
      <c r="AI432" s="236">
        <v>0</v>
      </c>
      <c r="AJ432" s="236">
        <v>0</v>
      </c>
      <c r="AK432" s="236">
        <v>0</v>
      </c>
      <c r="AL432" s="236">
        <v>0</v>
      </c>
      <c r="AM432" s="236">
        <v>0</v>
      </c>
      <c r="AN432" s="236">
        <v>0</v>
      </c>
      <c r="AO432" s="236">
        <v>0</v>
      </c>
      <c r="AP432" s="236">
        <v>0</v>
      </c>
      <c r="AQ432" s="236">
        <v>0</v>
      </c>
      <c r="AR432" s="236">
        <v>0</v>
      </c>
      <c r="AS432" s="236">
        <v>0</v>
      </c>
      <c r="AT432" s="236">
        <v>0</v>
      </c>
      <c r="AU432" s="236">
        <v>0</v>
      </c>
      <c r="AV432" s="236">
        <v>0</v>
      </c>
      <c r="AW432" s="236">
        <v>0</v>
      </c>
      <c r="AX432" s="236">
        <v>0</v>
      </c>
      <c r="AY432" s="236">
        <v>0</v>
      </c>
      <c r="AZ432" s="236">
        <v>0</v>
      </c>
      <c r="BA432" s="236">
        <v>0</v>
      </c>
      <c r="BB432" s="236">
        <v>0</v>
      </c>
      <c r="BC432" s="236">
        <v>0</v>
      </c>
      <c r="BD432" s="236">
        <v>0</v>
      </c>
      <c r="BE432" s="236">
        <v>0</v>
      </c>
      <c r="BF432" s="236">
        <v>0</v>
      </c>
      <c r="BG432" s="236">
        <v>0</v>
      </c>
      <c r="BH432" s="236">
        <v>0</v>
      </c>
      <c r="BI432" s="236">
        <v>0</v>
      </c>
      <c r="BJ432" s="236">
        <v>0</v>
      </c>
      <c r="BK432" s="236">
        <v>0</v>
      </c>
      <c r="BL432" s="236">
        <v>0</v>
      </c>
      <c r="BM432" s="236">
        <v>0</v>
      </c>
      <c r="BN432" s="236">
        <v>0</v>
      </c>
      <c r="BO432" s="236">
        <v>0</v>
      </c>
      <c r="BP432" s="236">
        <v>0</v>
      </c>
      <c r="BQ432" s="236">
        <v>0</v>
      </c>
      <c r="BR432" s="236">
        <v>0</v>
      </c>
      <c r="BS432" s="236">
        <v>0</v>
      </c>
      <c r="BT432" s="236">
        <v>0</v>
      </c>
      <c r="BU432" s="236">
        <v>0</v>
      </c>
      <c r="BV432" s="236">
        <v>0</v>
      </c>
      <c r="BW432" s="236">
        <v>0</v>
      </c>
      <c r="BX432" s="236">
        <v>0</v>
      </c>
      <c r="BY432" s="236">
        <v>0</v>
      </c>
      <c r="BZ432" s="236">
        <v>0</v>
      </c>
      <c r="CA432" s="236">
        <v>0</v>
      </c>
      <c r="CB432" s="236">
        <v>0</v>
      </c>
      <c r="CC432" s="236">
        <v>0</v>
      </c>
      <c r="CD432" s="236">
        <v>0</v>
      </c>
      <c r="CE432" s="236">
        <v>0</v>
      </c>
      <c r="CF432" s="236">
        <v>0</v>
      </c>
      <c r="CG432" s="236">
        <v>0</v>
      </c>
      <c r="CH432" s="236">
        <v>0</v>
      </c>
      <c r="CI432" s="236">
        <v>0</v>
      </c>
      <c r="CJ432" s="236">
        <v>0</v>
      </c>
      <c r="CK432" s="236">
        <v>0</v>
      </c>
      <c r="CL432" s="236">
        <v>0</v>
      </c>
      <c r="CM432" s="236">
        <v>0</v>
      </c>
      <c r="CN432" s="236">
        <v>0</v>
      </c>
      <c r="CO432" s="236">
        <v>0</v>
      </c>
      <c r="CP432" s="236">
        <v>0</v>
      </c>
      <c r="CQ432" s="236">
        <v>0</v>
      </c>
      <c r="CR432" s="236">
        <v>0</v>
      </c>
      <c r="CS432" s="236">
        <v>0</v>
      </c>
      <c r="CT432" s="236">
        <v>0</v>
      </c>
      <c r="CU432" s="236">
        <v>0</v>
      </c>
      <c r="CV432" s="236">
        <v>0</v>
      </c>
      <c r="CW432" s="236">
        <v>0</v>
      </c>
      <c r="CX432" s="236">
        <v>0</v>
      </c>
      <c r="CY432" s="236">
        <v>0</v>
      </c>
      <c r="CZ432" s="236">
        <v>0</v>
      </c>
      <c r="DA432" s="236">
        <v>0</v>
      </c>
    </row>
    <row r="433" spans="1:105">
      <c r="A433" s="242" t="s">
        <v>1782</v>
      </c>
      <c r="B433" s="236">
        <v>0</v>
      </c>
      <c r="C433" s="236">
        <v>0</v>
      </c>
      <c r="D433" s="236">
        <v>0</v>
      </c>
      <c r="E433" s="236">
        <v>0</v>
      </c>
      <c r="F433" s="236">
        <v>0</v>
      </c>
      <c r="G433" s="236">
        <v>0</v>
      </c>
      <c r="H433" s="236">
        <v>0</v>
      </c>
      <c r="I433" s="236">
        <v>0</v>
      </c>
      <c r="J433" s="236">
        <v>0</v>
      </c>
      <c r="K433" s="236">
        <v>0</v>
      </c>
      <c r="L433" s="236">
        <v>0</v>
      </c>
      <c r="M433" s="236">
        <v>0</v>
      </c>
      <c r="N433" s="236">
        <v>0</v>
      </c>
      <c r="O433" s="236">
        <v>0</v>
      </c>
      <c r="P433" s="236">
        <v>0</v>
      </c>
      <c r="Q433" s="236">
        <v>0</v>
      </c>
      <c r="R433" s="236">
        <v>0</v>
      </c>
      <c r="S433" s="236">
        <v>0</v>
      </c>
      <c r="T433" s="236">
        <v>0</v>
      </c>
      <c r="U433" s="236">
        <v>0</v>
      </c>
      <c r="V433" s="236">
        <v>0</v>
      </c>
      <c r="W433" s="236">
        <v>0</v>
      </c>
      <c r="X433" s="236">
        <v>0</v>
      </c>
      <c r="Y433" s="236">
        <v>0</v>
      </c>
      <c r="Z433" s="236">
        <v>0</v>
      </c>
      <c r="AA433" s="236">
        <v>0</v>
      </c>
      <c r="AB433" s="236">
        <v>0</v>
      </c>
      <c r="AC433" s="236">
        <v>0</v>
      </c>
      <c r="AD433" s="236">
        <v>186327.39300000001</v>
      </c>
      <c r="AE433" s="236">
        <v>168282.00899999999</v>
      </c>
      <c r="AF433" s="236">
        <v>287637.86099999998</v>
      </c>
      <c r="AG433" s="236">
        <v>126615.96107999999</v>
      </c>
      <c r="AH433" s="236">
        <v>405374.63400000002</v>
      </c>
      <c r="AI433" s="236">
        <v>379163.337</v>
      </c>
      <c r="AJ433" s="236">
        <v>180543.09</v>
      </c>
      <c r="AK433" s="236">
        <v>226145.44076264399</v>
      </c>
      <c r="AL433" s="236">
        <v>298854.067718476</v>
      </c>
      <c r="AM433" s="236">
        <v>101718.877718476</v>
      </c>
      <c r="AN433" s="236">
        <v>2360662.6712795901</v>
      </c>
      <c r="AO433" s="236">
        <v>-62725.036679534103</v>
      </c>
      <c r="AP433" s="236">
        <v>-58444.186679534097</v>
      </c>
      <c r="AQ433" s="236">
        <v>-56028.514679534099</v>
      </c>
      <c r="AR433" s="236">
        <v>-52724.908843593897</v>
      </c>
      <c r="AS433" s="236">
        <v>-50762.374843593898</v>
      </c>
      <c r="AT433" s="236">
        <v>-48260.707843593897</v>
      </c>
      <c r="AU433" s="236">
        <v>-45258.997595074899</v>
      </c>
      <c r="AV433" s="236">
        <v>-43954.120595074899</v>
      </c>
      <c r="AW433" s="236">
        <v>-41605.564595074902</v>
      </c>
      <c r="AX433" s="236">
        <v>-41844.335801049201</v>
      </c>
      <c r="AY433" s="236">
        <v>-40175.948801049199</v>
      </c>
      <c r="AZ433" s="236">
        <v>-38418.1858010492</v>
      </c>
      <c r="BA433" s="236">
        <v>-580202.88275775698</v>
      </c>
      <c r="BB433" s="236">
        <v>-41702.486677265901</v>
      </c>
      <c r="BC433" s="236">
        <v>-39317.075677265901</v>
      </c>
      <c r="BD433" s="236">
        <v>-38908.2686772659</v>
      </c>
      <c r="BE433" s="236">
        <v>-37236.9557994106</v>
      </c>
      <c r="BF433" s="236">
        <v>-36645.1337994106</v>
      </c>
      <c r="BG433" s="236">
        <v>-35630.2247994106</v>
      </c>
      <c r="BH433" s="236">
        <v>-33969.624524484498</v>
      </c>
      <c r="BI433" s="236">
        <v>-33537.843524484502</v>
      </c>
      <c r="BJ433" s="236">
        <v>-32340.696524484501</v>
      </c>
      <c r="BK433" s="236">
        <v>-33107.750389101901</v>
      </c>
      <c r="BL433" s="236">
        <v>-32257.6073891019</v>
      </c>
      <c r="BM433" s="236">
        <v>-31305.005389101902</v>
      </c>
      <c r="BN433" s="236">
        <v>-425958.67317078903</v>
      </c>
      <c r="BO433" s="236">
        <v>-32658.290936503901</v>
      </c>
      <c r="BP433" s="236">
        <v>-31153.220936503902</v>
      </c>
      <c r="BQ433" s="236">
        <v>-31045.763936503899</v>
      </c>
      <c r="BR433" s="236">
        <v>-29872.634380523901</v>
      </c>
      <c r="BS433" s="236">
        <v>-29600.327380523901</v>
      </c>
      <c r="BT433" s="236">
        <v>-29002.352380523898</v>
      </c>
      <c r="BU433" s="236">
        <v>-27831.974082636199</v>
      </c>
      <c r="BV433" s="236">
        <v>-27640.517082636201</v>
      </c>
      <c r="BW433" s="236">
        <v>-26848.5860826362</v>
      </c>
      <c r="BX433" s="236">
        <v>-27665.3794368124</v>
      </c>
      <c r="BY433" s="236">
        <v>-27113.856436812399</v>
      </c>
      <c r="BZ433" s="236">
        <v>-26476.6114368124</v>
      </c>
      <c r="CA433" s="236">
        <v>-346909.51450942899</v>
      </c>
      <c r="CB433" s="236">
        <v>-27891.951050173</v>
      </c>
      <c r="CC433" s="236">
        <v>-26776.914050173</v>
      </c>
      <c r="CD433" s="236">
        <v>-26764.524050173</v>
      </c>
      <c r="CE433" s="236">
        <v>-25839.079135845899</v>
      </c>
      <c r="CF433" s="236">
        <v>-25687.480135845901</v>
      </c>
      <c r="CG433" s="236">
        <v>-25270.945135845901</v>
      </c>
      <c r="CH433" s="236">
        <v>-24368.702375293102</v>
      </c>
      <c r="CI433" s="236">
        <v>-24271.9973752931</v>
      </c>
      <c r="CJ433" s="236">
        <v>-23678.474375293099</v>
      </c>
      <c r="CK433" s="236">
        <v>-24515.705755105701</v>
      </c>
      <c r="CL433" s="236">
        <v>-24128.465755105699</v>
      </c>
      <c r="CM433" s="236">
        <v>-23739.7767551057</v>
      </c>
      <c r="CN433" s="236">
        <v>-302934.01594925299</v>
      </c>
      <c r="CO433" s="236">
        <v>-24596.740971418501</v>
      </c>
      <c r="CP433" s="236">
        <v>-23879.422971418498</v>
      </c>
      <c r="CQ433" s="236">
        <v>-23831.941971418499</v>
      </c>
      <c r="CR433" s="236">
        <v>-22882.428934089599</v>
      </c>
      <c r="CS433" s="236">
        <v>-22787.991934089601</v>
      </c>
      <c r="CT433" s="236">
        <v>-22469.547934089798</v>
      </c>
      <c r="CU433" s="236">
        <v>-21639.542484318401</v>
      </c>
      <c r="CV433" s="236">
        <v>-21587.924484318399</v>
      </c>
      <c r="CW433" s="236">
        <v>-21110.720484318699</v>
      </c>
      <c r="CX433" s="236">
        <v>-21931.370984862398</v>
      </c>
      <c r="CY433" s="236">
        <v>-21609.314984862402</v>
      </c>
      <c r="CZ433" s="236">
        <v>-21227.9129848624</v>
      </c>
      <c r="DA433" s="236">
        <v>-269554.86112406699</v>
      </c>
    </row>
    <row r="434" spans="1:105">
      <c r="A434" s="251" t="s">
        <v>1783</v>
      </c>
      <c r="B434" s="252">
        <v>0</v>
      </c>
      <c r="C434" s="252">
        <v>0</v>
      </c>
      <c r="D434" s="252">
        <v>0</v>
      </c>
      <c r="E434" s="252">
        <v>0</v>
      </c>
      <c r="F434" s="252">
        <v>0</v>
      </c>
      <c r="G434" s="252">
        <v>0</v>
      </c>
      <c r="H434" s="252">
        <v>0</v>
      </c>
      <c r="I434" s="252">
        <v>0</v>
      </c>
      <c r="J434" s="252">
        <v>0</v>
      </c>
      <c r="K434" s="252">
        <v>0</v>
      </c>
      <c r="L434" s="252">
        <v>0</v>
      </c>
      <c r="M434" s="252">
        <v>0</v>
      </c>
      <c r="N434" s="252">
        <v>0</v>
      </c>
      <c r="O434" s="252">
        <v>0</v>
      </c>
      <c r="P434" s="252">
        <v>0</v>
      </c>
      <c r="Q434" s="252">
        <v>0</v>
      </c>
      <c r="R434" s="252">
        <v>0</v>
      </c>
      <c r="S434" s="252">
        <v>0</v>
      </c>
      <c r="T434" s="252">
        <v>0</v>
      </c>
      <c r="U434" s="252">
        <v>0</v>
      </c>
      <c r="V434" s="252">
        <v>0</v>
      </c>
      <c r="W434" s="252">
        <v>0</v>
      </c>
      <c r="X434" s="252">
        <v>0</v>
      </c>
      <c r="Y434" s="252">
        <v>0</v>
      </c>
      <c r="Z434" s="252">
        <v>0</v>
      </c>
      <c r="AA434" s="252">
        <v>0</v>
      </c>
      <c r="AB434" s="252">
        <v>0</v>
      </c>
      <c r="AC434" s="252">
        <v>0</v>
      </c>
      <c r="AD434" s="252">
        <v>3156336.7289999998</v>
      </c>
      <c r="AE434" s="252">
        <v>2912967.47</v>
      </c>
      <c r="AF434" s="252">
        <v>4941079.0029999996</v>
      </c>
      <c r="AG434" s="252">
        <v>2292387.1000799998</v>
      </c>
      <c r="AH434" s="252">
        <v>6984146.148</v>
      </c>
      <c r="AI434" s="252">
        <v>6613097.1200000001</v>
      </c>
      <c r="AJ434" s="252">
        <v>3345979.4130000002</v>
      </c>
      <c r="AK434" s="252">
        <v>4047053.5673774099</v>
      </c>
      <c r="AL434" s="252">
        <v>5301149.3996412698</v>
      </c>
      <c r="AM434" s="252">
        <v>2030752.5006412701</v>
      </c>
      <c r="AN434" s="252">
        <v>41624948.450739898</v>
      </c>
      <c r="AO434" s="252">
        <v>-762467.32092760201</v>
      </c>
      <c r="AP434" s="252">
        <v>-695954.80492760194</v>
      </c>
      <c r="AQ434" s="252">
        <v>-660309.80392760201</v>
      </c>
      <c r="AR434" s="252">
        <v>-613671.63409166201</v>
      </c>
      <c r="AS434" s="252">
        <v>-585119.320091662</v>
      </c>
      <c r="AT434" s="252">
        <v>-547349.51109166199</v>
      </c>
      <c r="AU434" s="252">
        <v>-515235.57784314302</v>
      </c>
      <c r="AV434" s="252">
        <v>-497109.91784314299</v>
      </c>
      <c r="AW434" s="252">
        <v>-461370.49384314299</v>
      </c>
      <c r="AX434" s="252">
        <v>-447954.77804911701</v>
      </c>
      <c r="AY434" s="252">
        <v>-423310.34704911697</v>
      </c>
      <c r="AZ434" s="252">
        <v>-397015.10604911699</v>
      </c>
      <c r="BA434" s="252">
        <v>-6606868.6157345697</v>
      </c>
      <c r="BB434" s="252">
        <v>-434028.18634736398</v>
      </c>
      <c r="BC434" s="252">
        <v>-397072.771347364</v>
      </c>
      <c r="BD434" s="252">
        <v>-393036.41034736403</v>
      </c>
      <c r="BE434" s="252">
        <v>-381332.24246950902</v>
      </c>
      <c r="BF434" s="252">
        <v>-374135.08746950899</v>
      </c>
      <c r="BG434" s="252">
        <v>-359797.32346950902</v>
      </c>
      <c r="BH434" s="252">
        <v>-347111.93319458299</v>
      </c>
      <c r="BI434" s="252">
        <v>-342390.97919458302</v>
      </c>
      <c r="BJ434" s="252">
        <v>-324804.69719458302</v>
      </c>
      <c r="BK434" s="252">
        <v>-321380.62005919998</v>
      </c>
      <c r="BL434" s="252">
        <v>-309476.07705919998</v>
      </c>
      <c r="BM434" s="252">
        <v>-295779.00205920002</v>
      </c>
      <c r="BN434" s="252">
        <v>-4280345.33021197</v>
      </c>
      <c r="BO434" s="252">
        <v>-315734.27445171302</v>
      </c>
      <c r="BP434" s="252">
        <v>-292639.56645171298</v>
      </c>
      <c r="BQ434" s="252">
        <v>-292840.38245171303</v>
      </c>
      <c r="BR434" s="252">
        <v>-287483.35989573301</v>
      </c>
      <c r="BS434" s="252">
        <v>-284894.89289573301</v>
      </c>
      <c r="BT434" s="252">
        <v>-276829.93389573297</v>
      </c>
      <c r="BU434" s="252">
        <v>-269666.82059784501</v>
      </c>
      <c r="BV434" s="252">
        <v>-268331.10159784497</v>
      </c>
      <c r="BW434" s="252">
        <v>-256919.05059784499</v>
      </c>
      <c r="BX434" s="252">
        <v>-256228.36595202101</v>
      </c>
      <c r="BY434" s="252">
        <v>-248768.50095202099</v>
      </c>
      <c r="BZ434" s="252">
        <v>-239826.30895202101</v>
      </c>
      <c r="CA434" s="252">
        <v>-3290162.5586919398</v>
      </c>
      <c r="CB434" s="252">
        <v>-255878.491918268</v>
      </c>
      <c r="CC434" s="252">
        <v>-238896.11391826801</v>
      </c>
      <c r="CD434" s="252">
        <v>-240300.39791826799</v>
      </c>
      <c r="CE434" s="252">
        <v>-237362.460003941</v>
      </c>
      <c r="CF434" s="252">
        <v>-236428.49900394099</v>
      </c>
      <c r="CG434" s="252">
        <v>-231046.696003941</v>
      </c>
      <c r="CH434" s="252">
        <v>-226311.274243388</v>
      </c>
      <c r="CI434" s="252">
        <v>-226235.296243388</v>
      </c>
      <c r="CJ434" s="252">
        <v>-217828.35224338801</v>
      </c>
      <c r="CK434" s="252">
        <v>-218231.96162320001</v>
      </c>
      <c r="CL434" s="252">
        <v>-213230.49662319999</v>
      </c>
      <c r="CM434" s="252">
        <v>-208174.28462319999</v>
      </c>
      <c r="CN434" s="252">
        <v>-2749924.3243663898</v>
      </c>
      <c r="CO434" s="252">
        <v>-212223.66152392299</v>
      </c>
      <c r="CP434" s="252">
        <v>-201666.282523923</v>
      </c>
      <c r="CQ434" s="252">
        <v>-202277.459523923</v>
      </c>
      <c r="CR434" s="252">
        <v>-198415.63848659399</v>
      </c>
      <c r="CS434" s="252">
        <v>-198224.14648659399</v>
      </c>
      <c r="CT434" s="252">
        <v>-194275.18748659501</v>
      </c>
      <c r="CU434" s="252">
        <v>-190753.96203682301</v>
      </c>
      <c r="CV434" s="252">
        <v>-191237.62703682299</v>
      </c>
      <c r="CW434" s="252">
        <v>-184587.72503682401</v>
      </c>
      <c r="CX434" s="252">
        <v>-185482.72953736701</v>
      </c>
      <c r="CY434" s="252">
        <v>-181393.952537367</v>
      </c>
      <c r="CZ434" s="252">
        <v>-176284.82053736699</v>
      </c>
      <c r="DA434" s="252">
        <v>-2316823.1927541299</v>
      </c>
    </row>
    <row r="436" spans="1:105">
      <c r="A436" s="242" t="s">
        <v>1784</v>
      </c>
      <c r="B436" s="236">
        <v>0</v>
      </c>
      <c r="C436" s="236">
        <v>0</v>
      </c>
      <c r="D436" s="236">
        <v>0</v>
      </c>
      <c r="E436" s="236">
        <v>0</v>
      </c>
      <c r="F436" s="236">
        <v>0</v>
      </c>
      <c r="G436" s="236">
        <v>0</v>
      </c>
      <c r="H436" s="236">
        <v>0</v>
      </c>
      <c r="I436" s="236">
        <v>0</v>
      </c>
      <c r="J436" s="236">
        <v>0</v>
      </c>
      <c r="K436" s="236">
        <v>0</v>
      </c>
      <c r="L436" s="236">
        <v>0</v>
      </c>
      <c r="M436" s="236">
        <v>0</v>
      </c>
      <c r="N436" s="236">
        <v>0</v>
      </c>
      <c r="O436" s="236">
        <v>0</v>
      </c>
      <c r="P436" s="236">
        <v>0</v>
      </c>
      <c r="Q436" s="236">
        <v>0</v>
      </c>
      <c r="R436" s="236">
        <v>0</v>
      </c>
      <c r="S436" s="236">
        <v>0</v>
      </c>
      <c r="T436" s="236">
        <v>0</v>
      </c>
      <c r="U436" s="236">
        <v>0</v>
      </c>
      <c r="V436" s="236">
        <v>0</v>
      </c>
      <c r="W436" s="236">
        <v>0</v>
      </c>
      <c r="X436" s="236">
        <v>0</v>
      </c>
      <c r="Y436" s="236">
        <v>0</v>
      </c>
      <c r="Z436" s="236">
        <v>0</v>
      </c>
      <c r="AA436" s="236">
        <v>0</v>
      </c>
      <c r="AB436" s="236">
        <v>0</v>
      </c>
      <c r="AC436" s="236">
        <v>0</v>
      </c>
      <c r="AD436" s="236">
        <v>-3105456</v>
      </c>
      <c r="AE436" s="236">
        <v>-2804701</v>
      </c>
      <c r="AF436" s="236">
        <v>-4793964</v>
      </c>
      <c r="AG436" s="236">
        <v>-2110266</v>
      </c>
      <c r="AH436" s="236">
        <v>-6756244</v>
      </c>
      <c r="AI436" s="236">
        <v>-6319389</v>
      </c>
      <c r="AJ436" s="236">
        <v>-3009052</v>
      </c>
      <c r="AK436" s="236">
        <v>-2998727.76098317</v>
      </c>
      <c r="AL436" s="236">
        <v>-4210538.2102470296</v>
      </c>
      <c r="AM436" s="236">
        <v>-924951.71024703304</v>
      </c>
      <c r="AN436" s="236">
        <v>-37033289.681477197</v>
      </c>
      <c r="AO436" s="236">
        <v>1045417.27799223</v>
      </c>
      <c r="AP436" s="236">
        <v>974069.77799223596</v>
      </c>
      <c r="AQ436" s="236">
        <v>933808.57799223601</v>
      </c>
      <c r="AR436" s="236">
        <v>878748.480726565</v>
      </c>
      <c r="AS436" s="236">
        <v>846039.58072656498</v>
      </c>
      <c r="AT436" s="236">
        <v>804345.13072656502</v>
      </c>
      <c r="AU436" s="236">
        <v>754316.62658458203</v>
      </c>
      <c r="AV436" s="236">
        <v>732568.67658458196</v>
      </c>
      <c r="AW436" s="236">
        <v>693426.07658458198</v>
      </c>
      <c r="AX436" s="236">
        <v>697405.59668415401</v>
      </c>
      <c r="AY436" s="236">
        <v>669599.14668415405</v>
      </c>
      <c r="AZ436" s="236">
        <v>640303.09668415401</v>
      </c>
      <c r="BA436" s="236">
        <v>9670048.0459626094</v>
      </c>
      <c r="BB436" s="236">
        <v>695041.44462109799</v>
      </c>
      <c r="BC436" s="236">
        <v>655284.59462109802</v>
      </c>
      <c r="BD436" s="236">
        <v>648471.14462109795</v>
      </c>
      <c r="BE436" s="236">
        <v>620615.92999017704</v>
      </c>
      <c r="BF436" s="236">
        <v>610752.22999017802</v>
      </c>
      <c r="BG436" s="236">
        <v>593837.079990178</v>
      </c>
      <c r="BH436" s="236">
        <v>566160.40874140803</v>
      </c>
      <c r="BI436" s="236">
        <v>558964.05874140805</v>
      </c>
      <c r="BJ436" s="236">
        <v>539011.60874140798</v>
      </c>
      <c r="BK436" s="236">
        <v>551795.83981836506</v>
      </c>
      <c r="BL436" s="236">
        <v>537626.78981836501</v>
      </c>
      <c r="BM436" s="236">
        <v>521750.089818365</v>
      </c>
      <c r="BN436" s="236">
        <v>7099311.2195131499</v>
      </c>
      <c r="BO436" s="236">
        <v>544304.84894173197</v>
      </c>
      <c r="BP436" s="236">
        <v>519220.34894173098</v>
      </c>
      <c r="BQ436" s="236">
        <v>517429.39894173102</v>
      </c>
      <c r="BR436" s="236">
        <v>497877.23967539798</v>
      </c>
      <c r="BS436" s="236">
        <v>493338.78967539797</v>
      </c>
      <c r="BT436" s="236">
        <v>483372.53967539797</v>
      </c>
      <c r="BU436" s="236">
        <v>463866.23471060302</v>
      </c>
      <c r="BV436" s="236">
        <v>460675.28471060301</v>
      </c>
      <c r="BW436" s="236">
        <v>447476.43471060297</v>
      </c>
      <c r="BX436" s="236">
        <v>461089.65728020598</v>
      </c>
      <c r="BY436" s="236">
        <v>451897.60728020599</v>
      </c>
      <c r="BZ436" s="236">
        <v>441276.85728020599</v>
      </c>
      <c r="CA436" s="236">
        <v>5781825.2418238204</v>
      </c>
      <c r="CB436" s="236">
        <v>464865.850836217</v>
      </c>
      <c r="CC436" s="236">
        <v>446281.90083621698</v>
      </c>
      <c r="CD436" s="236">
        <v>446075.40083621698</v>
      </c>
      <c r="CE436" s="236">
        <v>430651.31893076497</v>
      </c>
      <c r="CF436" s="236">
        <v>428124.66893076501</v>
      </c>
      <c r="CG436" s="236">
        <v>421182.41893076501</v>
      </c>
      <c r="CH436" s="236">
        <v>406145.03958821797</v>
      </c>
      <c r="CI436" s="236">
        <v>404533.28958821797</v>
      </c>
      <c r="CJ436" s="236">
        <v>394641.23958821798</v>
      </c>
      <c r="CK436" s="236">
        <v>408595.09591842798</v>
      </c>
      <c r="CL436" s="236">
        <v>402141.09591842798</v>
      </c>
      <c r="CM436" s="236">
        <v>395662.94591842801</v>
      </c>
      <c r="CN436" s="236">
        <v>5048900.2658208897</v>
      </c>
      <c r="CO436" s="236">
        <v>409945.68285697501</v>
      </c>
      <c r="CP436" s="236">
        <v>397990.38285697502</v>
      </c>
      <c r="CQ436" s="236">
        <v>397199.03285697597</v>
      </c>
      <c r="CR436" s="236">
        <v>381373.81556815997</v>
      </c>
      <c r="CS436" s="236">
        <v>379799.86556816002</v>
      </c>
      <c r="CT436" s="236">
        <v>374492.46556816401</v>
      </c>
      <c r="CU436" s="236">
        <v>360659.04140530602</v>
      </c>
      <c r="CV436" s="236">
        <v>359798.74140530598</v>
      </c>
      <c r="CW436" s="236">
        <v>351845.34140531201</v>
      </c>
      <c r="CX436" s="236">
        <v>365522.84974770702</v>
      </c>
      <c r="CY436" s="236">
        <v>360155.24974770698</v>
      </c>
      <c r="CZ436" s="236">
        <v>353798.54974770697</v>
      </c>
      <c r="DA436" s="236">
        <v>4492581.0187344598</v>
      </c>
    </row>
    <row r="437" spans="1:105">
      <c r="A437" s="242" t="s">
        <v>1785</v>
      </c>
      <c r="B437" s="236">
        <v>0</v>
      </c>
      <c r="C437" s="236">
        <v>0</v>
      </c>
      <c r="D437" s="236">
        <v>0</v>
      </c>
      <c r="E437" s="236">
        <v>0</v>
      </c>
      <c r="F437" s="236">
        <v>0</v>
      </c>
      <c r="G437" s="236">
        <v>0</v>
      </c>
      <c r="H437" s="236">
        <v>0</v>
      </c>
      <c r="I437" s="236">
        <v>0</v>
      </c>
      <c r="J437" s="236">
        <v>0</v>
      </c>
      <c r="K437" s="236">
        <v>0</v>
      </c>
      <c r="L437" s="236">
        <v>0</v>
      </c>
      <c r="M437" s="236">
        <v>0</v>
      </c>
      <c r="N437" s="236">
        <v>0</v>
      </c>
      <c r="O437" s="236">
        <v>0</v>
      </c>
      <c r="P437" s="236">
        <v>0</v>
      </c>
      <c r="Q437" s="236">
        <v>0</v>
      </c>
      <c r="R437" s="236">
        <v>0</v>
      </c>
      <c r="S437" s="236">
        <v>0</v>
      </c>
      <c r="T437" s="236">
        <v>0</v>
      </c>
      <c r="U437" s="236">
        <v>0</v>
      </c>
      <c r="V437" s="236">
        <v>0</v>
      </c>
      <c r="W437" s="236">
        <v>0</v>
      </c>
      <c r="X437" s="236">
        <v>0</v>
      </c>
      <c r="Y437" s="236">
        <v>0</v>
      </c>
      <c r="Z437" s="236">
        <v>0</v>
      </c>
      <c r="AA437" s="236">
        <v>0</v>
      </c>
      <c r="AB437" s="236">
        <v>0</v>
      </c>
      <c r="AC437" s="236">
        <v>0</v>
      </c>
      <c r="AD437" s="236">
        <v>3156336.7289999998</v>
      </c>
      <c r="AE437" s="236">
        <v>2912967.47</v>
      </c>
      <c r="AF437" s="236">
        <v>4941079.0029999996</v>
      </c>
      <c r="AG437" s="236">
        <v>2292387.1000799998</v>
      </c>
      <c r="AH437" s="236">
        <v>6984146.148</v>
      </c>
      <c r="AI437" s="236">
        <v>6613097.1200000001</v>
      </c>
      <c r="AJ437" s="236">
        <v>3345979.4130000002</v>
      </c>
      <c r="AK437" s="236">
        <v>4047053.5673774099</v>
      </c>
      <c r="AL437" s="236">
        <v>5301149.3996412698</v>
      </c>
      <c r="AM437" s="236">
        <v>2030752.5006412701</v>
      </c>
      <c r="AN437" s="236">
        <v>41624948.450739898</v>
      </c>
      <c r="AO437" s="236">
        <v>-762467.32092760201</v>
      </c>
      <c r="AP437" s="236">
        <v>-695954.80492760194</v>
      </c>
      <c r="AQ437" s="236">
        <v>-660309.80392760201</v>
      </c>
      <c r="AR437" s="236">
        <v>-613671.63409166201</v>
      </c>
      <c r="AS437" s="236">
        <v>-585119.320091662</v>
      </c>
      <c r="AT437" s="236">
        <v>-547349.51109166199</v>
      </c>
      <c r="AU437" s="236">
        <v>-515235.57784314302</v>
      </c>
      <c r="AV437" s="236">
        <v>-497109.91784314299</v>
      </c>
      <c r="AW437" s="236">
        <v>-461370.49384314299</v>
      </c>
      <c r="AX437" s="236">
        <v>-447954.77804911701</v>
      </c>
      <c r="AY437" s="236">
        <v>-423310.34704911697</v>
      </c>
      <c r="AZ437" s="236">
        <v>-397015.10604911699</v>
      </c>
      <c r="BA437" s="236">
        <v>-6606868.6157345697</v>
      </c>
      <c r="BB437" s="236">
        <v>-434028.18634736398</v>
      </c>
      <c r="BC437" s="236">
        <v>-397072.771347364</v>
      </c>
      <c r="BD437" s="236">
        <v>-393036.41034736403</v>
      </c>
      <c r="BE437" s="236">
        <v>-381332.24246950902</v>
      </c>
      <c r="BF437" s="236">
        <v>-374135.08746950899</v>
      </c>
      <c r="BG437" s="236">
        <v>-359797.32346950902</v>
      </c>
      <c r="BH437" s="236">
        <v>-347111.93319458299</v>
      </c>
      <c r="BI437" s="236">
        <v>-342390.97919458302</v>
      </c>
      <c r="BJ437" s="236">
        <v>-324804.69719458302</v>
      </c>
      <c r="BK437" s="236">
        <v>-321380.62005919998</v>
      </c>
      <c r="BL437" s="236">
        <v>-309476.07705919998</v>
      </c>
      <c r="BM437" s="236">
        <v>-295779.00205920002</v>
      </c>
      <c r="BN437" s="236">
        <v>-4280345.33021197</v>
      </c>
      <c r="BO437" s="236">
        <v>-315734.27445171302</v>
      </c>
      <c r="BP437" s="236">
        <v>-292639.56645171298</v>
      </c>
      <c r="BQ437" s="236">
        <v>-292840.38245171303</v>
      </c>
      <c r="BR437" s="236">
        <v>-287483.35989573301</v>
      </c>
      <c r="BS437" s="236">
        <v>-284894.89289573301</v>
      </c>
      <c r="BT437" s="236">
        <v>-276829.93389573297</v>
      </c>
      <c r="BU437" s="236">
        <v>-269666.82059784501</v>
      </c>
      <c r="BV437" s="236">
        <v>-268331.10159784497</v>
      </c>
      <c r="BW437" s="236">
        <v>-256919.05059784499</v>
      </c>
      <c r="BX437" s="236">
        <v>-256228.36595202101</v>
      </c>
      <c r="BY437" s="236">
        <v>-248768.50095202099</v>
      </c>
      <c r="BZ437" s="236">
        <v>-239826.30895202101</v>
      </c>
      <c r="CA437" s="236">
        <v>-3290162.5586919398</v>
      </c>
      <c r="CB437" s="236">
        <v>-255878.491918268</v>
      </c>
      <c r="CC437" s="236">
        <v>-238896.11391826801</v>
      </c>
      <c r="CD437" s="236">
        <v>-240300.39791826799</v>
      </c>
      <c r="CE437" s="236">
        <v>-237362.460003941</v>
      </c>
      <c r="CF437" s="236">
        <v>-236428.49900394099</v>
      </c>
      <c r="CG437" s="236">
        <v>-231046.696003941</v>
      </c>
      <c r="CH437" s="236">
        <v>-226311.274243388</v>
      </c>
      <c r="CI437" s="236">
        <v>-226235.296243388</v>
      </c>
      <c r="CJ437" s="236">
        <v>-217828.35224338801</v>
      </c>
      <c r="CK437" s="236">
        <v>-218231.96162320001</v>
      </c>
      <c r="CL437" s="236">
        <v>-213230.49662319999</v>
      </c>
      <c r="CM437" s="236">
        <v>-208174.28462319999</v>
      </c>
      <c r="CN437" s="236">
        <v>-2749924.3243663898</v>
      </c>
      <c r="CO437" s="236">
        <v>-212223.66152392299</v>
      </c>
      <c r="CP437" s="236">
        <v>-201666.282523923</v>
      </c>
      <c r="CQ437" s="236">
        <v>-202277.459523923</v>
      </c>
      <c r="CR437" s="236">
        <v>-198415.63848659399</v>
      </c>
      <c r="CS437" s="236">
        <v>-198224.14648659399</v>
      </c>
      <c r="CT437" s="236">
        <v>-194275.18748659501</v>
      </c>
      <c r="CU437" s="236">
        <v>-190753.96203682301</v>
      </c>
      <c r="CV437" s="236">
        <v>-191237.62703682299</v>
      </c>
      <c r="CW437" s="236">
        <v>-184587.72503682401</v>
      </c>
      <c r="CX437" s="236">
        <v>-185482.72953736701</v>
      </c>
      <c r="CY437" s="236">
        <v>-181393.952537367</v>
      </c>
      <c r="CZ437" s="236">
        <v>-176284.82053736699</v>
      </c>
      <c r="DA437" s="236">
        <v>-2316823.1927541299</v>
      </c>
    </row>
    <row r="438" spans="1:105" ht="12" thickBot="1">
      <c r="A438" s="251" t="s">
        <v>1786</v>
      </c>
      <c r="B438" s="253">
        <v>0</v>
      </c>
      <c r="C438" s="253">
        <v>0</v>
      </c>
      <c r="D438" s="253">
        <v>0</v>
      </c>
      <c r="E438" s="253">
        <v>0</v>
      </c>
      <c r="F438" s="253">
        <v>0</v>
      </c>
      <c r="G438" s="253">
        <v>0</v>
      </c>
      <c r="H438" s="253">
        <v>0</v>
      </c>
      <c r="I438" s="253">
        <v>0</v>
      </c>
      <c r="J438" s="253">
        <v>0</v>
      </c>
      <c r="K438" s="253">
        <v>0</v>
      </c>
      <c r="L438" s="253">
        <v>0</v>
      </c>
      <c r="M438" s="253">
        <v>0</v>
      </c>
      <c r="N438" s="253">
        <v>0</v>
      </c>
      <c r="O438" s="253">
        <v>0</v>
      </c>
      <c r="P438" s="253">
        <v>0</v>
      </c>
      <c r="Q438" s="253">
        <v>0</v>
      </c>
      <c r="R438" s="253">
        <v>0</v>
      </c>
      <c r="S438" s="253">
        <v>0</v>
      </c>
      <c r="T438" s="253">
        <v>0</v>
      </c>
      <c r="U438" s="253">
        <v>0</v>
      </c>
      <c r="V438" s="253">
        <v>0</v>
      </c>
      <c r="W438" s="253">
        <v>0</v>
      </c>
      <c r="X438" s="253">
        <v>0</v>
      </c>
      <c r="Y438" s="253">
        <v>0</v>
      </c>
      <c r="Z438" s="253">
        <v>0</v>
      </c>
      <c r="AA438" s="253">
        <v>0</v>
      </c>
      <c r="AB438" s="253">
        <v>0</v>
      </c>
      <c r="AC438" s="253">
        <v>0</v>
      </c>
      <c r="AD438" s="253">
        <v>50880.729000000698</v>
      </c>
      <c r="AE438" s="253">
        <v>108266.47</v>
      </c>
      <c r="AF438" s="253">
        <v>147115.003</v>
      </c>
      <c r="AG438" s="253">
        <v>182121.10008</v>
      </c>
      <c r="AH438" s="253">
        <v>227902.14799999999</v>
      </c>
      <c r="AI438" s="253">
        <v>293708.12000000098</v>
      </c>
      <c r="AJ438" s="253">
        <v>336927.413</v>
      </c>
      <c r="AK438" s="253">
        <v>1048325.80639424</v>
      </c>
      <c r="AL438" s="253">
        <v>1090611.18939424</v>
      </c>
      <c r="AM438" s="253">
        <v>1105800.7903942401</v>
      </c>
      <c r="AN438" s="253">
        <v>4591658.7692627199</v>
      </c>
      <c r="AO438" s="253">
        <v>282949.95706463302</v>
      </c>
      <c r="AP438" s="253">
        <v>278114.97306463303</v>
      </c>
      <c r="AQ438" s="253">
        <v>273498.77406463301</v>
      </c>
      <c r="AR438" s="253">
        <v>265076.84663490299</v>
      </c>
      <c r="AS438" s="253">
        <v>260920.26063490301</v>
      </c>
      <c r="AT438" s="253">
        <v>256995.61963490301</v>
      </c>
      <c r="AU438" s="253">
        <v>239081.04874143901</v>
      </c>
      <c r="AV438" s="253">
        <v>235458.758741439</v>
      </c>
      <c r="AW438" s="253">
        <v>232055.58274143899</v>
      </c>
      <c r="AX438" s="253">
        <v>249450.81863503699</v>
      </c>
      <c r="AY438" s="253">
        <v>246288.79963503699</v>
      </c>
      <c r="AZ438" s="253">
        <v>243287.99063503699</v>
      </c>
      <c r="BA438" s="253">
        <v>3063179.4302280401</v>
      </c>
      <c r="BB438" s="253">
        <v>261013.25827373401</v>
      </c>
      <c r="BC438" s="253">
        <v>258211.82327373399</v>
      </c>
      <c r="BD438" s="253">
        <v>255434.73427373401</v>
      </c>
      <c r="BE438" s="253">
        <v>239283.687520668</v>
      </c>
      <c r="BF438" s="253">
        <v>236617.14252066801</v>
      </c>
      <c r="BG438" s="253">
        <v>234039.75652066799</v>
      </c>
      <c r="BH438" s="253">
        <v>219048.47554682501</v>
      </c>
      <c r="BI438" s="253">
        <v>216573.079546825</v>
      </c>
      <c r="BJ438" s="253">
        <v>214206.91154682499</v>
      </c>
      <c r="BK438" s="253">
        <v>230415.21975916499</v>
      </c>
      <c r="BL438" s="253">
        <v>228150.71275916501</v>
      </c>
      <c r="BM438" s="253">
        <v>225971.08775916501</v>
      </c>
      <c r="BN438" s="253">
        <v>2818965.8893011799</v>
      </c>
      <c r="BO438" s="253">
        <v>228570.57449001801</v>
      </c>
      <c r="BP438" s="253">
        <v>226580.782490018</v>
      </c>
      <c r="BQ438" s="253">
        <v>224589.016490018</v>
      </c>
      <c r="BR438" s="253">
        <v>210393.879779665</v>
      </c>
      <c r="BS438" s="253">
        <v>208443.896779665</v>
      </c>
      <c r="BT438" s="253">
        <v>206542.605779665</v>
      </c>
      <c r="BU438" s="253">
        <v>194199.41411275699</v>
      </c>
      <c r="BV438" s="253">
        <v>192344.18311275699</v>
      </c>
      <c r="BW438" s="253">
        <v>190557.38411275699</v>
      </c>
      <c r="BX438" s="253">
        <v>204861.29132818399</v>
      </c>
      <c r="BY438" s="253">
        <v>203129.10632818399</v>
      </c>
      <c r="BZ438" s="253">
        <v>201450.54832818499</v>
      </c>
      <c r="CA438" s="253">
        <v>2491662.6831318699</v>
      </c>
      <c r="CB438" s="253">
        <v>208987.35891794899</v>
      </c>
      <c r="CC438" s="253">
        <v>207385.78691794901</v>
      </c>
      <c r="CD438" s="253">
        <v>205775.00291794899</v>
      </c>
      <c r="CE438" s="253">
        <v>193288.858926824</v>
      </c>
      <c r="CF438" s="253">
        <v>191696.16992682399</v>
      </c>
      <c r="CG438" s="253">
        <v>190135.722926824</v>
      </c>
      <c r="CH438" s="253">
        <v>179833.76534483</v>
      </c>
      <c r="CI438" s="253">
        <v>178297.99334483</v>
      </c>
      <c r="CJ438" s="253">
        <v>176812.88734483</v>
      </c>
      <c r="CK438" s="253">
        <v>190363.13429522701</v>
      </c>
      <c r="CL438" s="253">
        <v>188910.599295227</v>
      </c>
      <c r="CM438" s="253">
        <v>187488.66129522701</v>
      </c>
      <c r="CN438" s="253">
        <v>2298975.9414544902</v>
      </c>
      <c r="CO438" s="253">
        <v>197722.021333051</v>
      </c>
      <c r="CP438" s="253">
        <v>196324.100333051</v>
      </c>
      <c r="CQ438" s="253">
        <v>194921.57333305199</v>
      </c>
      <c r="CR438" s="253">
        <v>182958.17708156499</v>
      </c>
      <c r="CS438" s="253">
        <v>181575.71908156501</v>
      </c>
      <c r="CT438" s="253">
        <v>180217.27808156799</v>
      </c>
      <c r="CU438" s="253">
        <v>169905.07936848301</v>
      </c>
      <c r="CV438" s="253">
        <v>168561.11436848299</v>
      </c>
      <c r="CW438" s="253">
        <v>167257.616368488</v>
      </c>
      <c r="CX438" s="253">
        <v>180040.120210339</v>
      </c>
      <c r="CY438" s="253">
        <v>178761.29721033899</v>
      </c>
      <c r="CZ438" s="253">
        <v>177513.72921033899</v>
      </c>
      <c r="DA438" s="253">
        <v>2175757.8259803299</v>
      </c>
    </row>
    <row r="439" spans="1:105" ht="12" thickTop="1"/>
    <row r="440" spans="1:105">
      <c r="A440" s="254"/>
      <c r="B440" s="255"/>
      <c r="C440" s="255"/>
      <c r="D440" s="255"/>
      <c r="E440" s="255"/>
      <c r="F440" s="255"/>
      <c r="G440" s="255"/>
      <c r="H440" s="255"/>
      <c r="I440" s="255"/>
      <c r="J440" s="255"/>
      <c r="K440" s="255"/>
      <c r="L440" s="255"/>
      <c r="M440" s="255"/>
      <c r="N440" s="255"/>
      <c r="O440" s="255"/>
      <c r="P440" s="255"/>
      <c r="Q440" s="255"/>
      <c r="R440" s="255"/>
      <c r="S440" s="255"/>
      <c r="T440" s="255"/>
      <c r="U440" s="255"/>
      <c r="V440" s="255"/>
      <c r="W440" s="255"/>
      <c r="X440" s="255"/>
      <c r="Y440" s="255"/>
      <c r="Z440" s="255"/>
      <c r="AA440" s="255"/>
      <c r="AB440" s="255"/>
      <c r="AC440" s="255"/>
      <c r="AD440" s="255"/>
      <c r="AE440" s="255"/>
      <c r="AF440" s="255"/>
      <c r="AG440" s="255"/>
      <c r="AH440" s="255"/>
      <c r="AI440" s="255"/>
      <c r="AJ440" s="255"/>
      <c r="AK440" s="255"/>
      <c r="AL440" s="255"/>
      <c r="AM440" s="255"/>
      <c r="AN440" s="255"/>
      <c r="AO440" s="255"/>
      <c r="AP440" s="255"/>
      <c r="AQ440" s="255"/>
      <c r="AR440" s="255"/>
      <c r="AS440" s="255"/>
      <c r="AT440" s="255"/>
      <c r="AU440" s="255"/>
      <c r="AV440" s="255"/>
      <c r="AW440" s="255"/>
      <c r="AX440" s="255"/>
      <c r="AY440" s="255"/>
      <c r="AZ440" s="255"/>
      <c r="BA440" s="255"/>
      <c r="BB440" s="255"/>
      <c r="BC440" s="255"/>
      <c r="BD440" s="255"/>
      <c r="BE440" s="255"/>
      <c r="BF440" s="255"/>
      <c r="BG440" s="255"/>
      <c r="BH440" s="255"/>
      <c r="BI440" s="255"/>
      <c r="BJ440" s="255"/>
      <c r="BK440" s="255"/>
      <c r="BL440" s="255"/>
      <c r="BM440" s="255"/>
      <c r="BN440" s="255"/>
      <c r="BO440" s="255"/>
      <c r="BP440" s="255"/>
      <c r="BQ440" s="255"/>
      <c r="BR440" s="255"/>
      <c r="BS440" s="255"/>
      <c r="BT440" s="255"/>
      <c r="BU440" s="255"/>
      <c r="BV440" s="255"/>
      <c r="BW440" s="255"/>
      <c r="BX440" s="255"/>
      <c r="BY440" s="255"/>
      <c r="BZ440" s="255"/>
      <c r="CA440" s="255"/>
      <c r="CB440" s="255"/>
      <c r="CC440" s="255"/>
      <c r="CD440" s="255"/>
      <c r="CE440" s="255"/>
      <c r="CF440" s="255"/>
      <c r="CG440" s="255"/>
      <c r="CH440" s="255"/>
      <c r="CI440" s="255"/>
      <c r="CJ440" s="255"/>
      <c r="CK440" s="255"/>
      <c r="CL440" s="255"/>
      <c r="CM440" s="255"/>
      <c r="CN440" s="255"/>
      <c r="CO440" s="255"/>
      <c r="CP440" s="255"/>
      <c r="CQ440" s="255"/>
      <c r="CR440" s="255"/>
      <c r="CS440" s="255"/>
      <c r="CT440" s="255"/>
      <c r="CU440" s="255"/>
      <c r="CV440" s="255"/>
      <c r="CW440" s="255"/>
      <c r="CX440" s="255"/>
      <c r="CY440" s="255"/>
      <c r="CZ440" s="255"/>
      <c r="DA440" s="255"/>
    </row>
    <row r="442" spans="1:105" ht="12" thickBot="1">
      <c r="A442" s="245" t="s">
        <v>1787</v>
      </c>
      <c r="B442" s="256">
        <v>0</v>
      </c>
      <c r="C442" s="256">
        <v>0</v>
      </c>
      <c r="D442" s="256">
        <v>0</v>
      </c>
      <c r="E442" s="256">
        <v>0</v>
      </c>
      <c r="F442" s="256">
        <v>0</v>
      </c>
      <c r="G442" s="256">
        <v>0</v>
      </c>
      <c r="H442" s="256">
        <v>0</v>
      </c>
      <c r="I442" s="256">
        <v>0</v>
      </c>
      <c r="J442" s="256">
        <v>0</v>
      </c>
      <c r="K442" s="256">
        <v>0</v>
      </c>
      <c r="L442" s="256">
        <v>0</v>
      </c>
      <c r="M442" s="256">
        <v>0</v>
      </c>
      <c r="N442" s="256">
        <v>0</v>
      </c>
      <c r="O442" s="256">
        <v>0</v>
      </c>
      <c r="P442" s="256">
        <v>0</v>
      </c>
      <c r="Q442" s="256">
        <v>0</v>
      </c>
      <c r="R442" s="256">
        <v>0</v>
      </c>
      <c r="S442" s="256">
        <v>0</v>
      </c>
      <c r="T442" s="256">
        <v>0</v>
      </c>
      <c r="U442" s="256">
        <v>0</v>
      </c>
      <c r="V442" s="256">
        <v>0</v>
      </c>
      <c r="W442" s="256">
        <v>0</v>
      </c>
      <c r="X442" s="256">
        <v>0</v>
      </c>
      <c r="Y442" s="256">
        <v>0</v>
      </c>
      <c r="Z442" s="256">
        <v>0</v>
      </c>
      <c r="AA442" s="256">
        <v>0</v>
      </c>
      <c r="AB442" s="256">
        <v>0</v>
      </c>
      <c r="AC442" s="256">
        <v>0</v>
      </c>
      <c r="AD442" s="256">
        <v>60159.789000000601</v>
      </c>
      <c r="AE442" s="256">
        <v>128011.27</v>
      </c>
      <c r="AF442" s="256">
        <v>173944.42300000001</v>
      </c>
      <c r="AG442" s="256">
        <v>215334.67128000001</v>
      </c>
      <c r="AH442" s="256">
        <v>269464.86800000002</v>
      </c>
      <c r="AI442" s="256">
        <v>347271.92</v>
      </c>
      <c r="AJ442" s="256">
        <v>398373.23300000001</v>
      </c>
      <c r="AK442" s="256">
        <v>1099018.12639424</v>
      </c>
      <c r="AL442" s="256">
        <v>1149015.12939424</v>
      </c>
      <c r="AM442" s="256">
        <v>1166974.8703942399</v>
      </c>
      <c r="AN442" s="256">
        <v>5007568.30046272</v>
      </c>
      <c r="AO442" s="256">
        <v>334551.77294268197</v>
      </c>
      <c r="AP442" s="256">
        <v>328835.02894268202</v>
      </c>
      <c r="AQ442" s="256">
        <v>323376.96994268202</v>
      </c>
      <c r="AR442" s="256">
        <v>313419.12869598001</v>
      </c>
      <c r="AS442" s="256">
        <v>308504.50269598002</v>
      </c>
      <c r="AT442" s="256">
        <v>303864.12169598002</v>
      </c>
      <c r="AU442" s="256">
        <v>282682.45580674702</v>
      </c>
      <c r="AV442" s="256">
        <v>278399.56580674701</v>
      </c>
      <c r="AW442" s="256">
        <v>274375.74980674702</v>
      </c>
      <c r="AX442" s="256">
        <v>294943.36914598598</v>
      </c>
      <c r="AY442" s="256">
        <v>291204.69014598598</v>
      </c>
      <c r="AZ442" s="256">
        <v>287656.62114598602</v>
      </c>
      <c r="BA442" s="256">
        <v>3621813.9767741901</v>
      </c>
      <c r="BB442" s="256">
        <v>308614.46039052401</v>
      </c>
      <c r="BC442" s="256">
        <v>305302.12539052399</v>
      </c>
      <c r="BD442" s="256">
        <v>302018.57639052399</v>
      </c>
      <c r="BE442" s="256">
        <v>282922.04998644401</v>
      </c>
      <c r="BF442" s="256">
        <v>279769.20498644398</v>
      </c>
      <c r="BG442" s="256">
        <v>276721.778986444</v>
      </c>
      <c r="BH442" s="256">
        <v>258996.52579852601</v>
      </c>
      <c r="BI442" s="256">
        <v>256069.689798526</v>
      </c>
      <c r="BJ442" s="256">
        <v>253272.00179852601</v>
      </c>
      <c r="BK442" s="256">
        <v>272436.232481201</v>
      </c>
      <c r="BL442" s="256">
        <v>269758.74548120098</v>
      </c>
      <c r="BM442" s="256">
        <v>267181.62048120098</v>
      </c>
      <c r="BN442" s="256">
        <v>3333063.01197008</v>
      </c>
      <c r="BO442" s="256">
        <v>270255.17774047703</v>
      </c>
      <c r="BP442" s="256">
        <v>267902.50574047701</v>
      </c>
      <c r="BQ442" s="256">
        <v>265547.49974047701</v>
      </c>
      <c r="BR442" s="256">
        <v>248763.584298753</v>
      </c>
      <c r="BS442" s="256">
        <v>246457.981298753</v>
      </c>
      <c r="BT442" s="256">
        <v>244209.950298752</v>
      </c>
      <c r="BU442" s="256">
        <v>229615.72063788</v>
      </c>
      <c r="BV442" s="256">
        <v>227422.14963788001</v>
      </c>
      <c r="BW442" s="256">
        <v>225309.49063787999</v>
      </c>
      <c r="BX442" s="256">
        <v>242222.01315095401</v>
      </c>
      <c r="BY442" s="256">
        <v>240173.92815095399</v>
      </c>
      <c r="BZ442" s="256">
        <v>238189.250150954</v>
      </c>
      <c r="CA442" s="256">
        <v>2946069.2514841901</v>
      </c>
      <c r="CB442" s="256">
        <v>247100.55507319799</v>
      </c>
      <c r="CC442" s="256">
        <v>245206.90307319799</v>
      </c>
      <c r="CD442" s="256">
        <v>243302.35907319799</v>
      </c>
      <c r="CE442" s="256">
        <v>228539.106755424</v>
      </c>
      <c r="CF442" s="256">
        <v>226655.95775542399</v>
      </c>
      <c r="CG442" s="256">
        <v>224810.93075542399</v>
      </c>
      <c r="CH442" s="256">
        <v>212630.196714708</v>
      </c>
      <c r="CI442" s="256">
        <v>210814.34471470799</v>
      </c>
      <c r="CJ442" s="256">
        <v>209058.39871470799</v>
      </c>
      <c r="CK442" s="256">
        <v>225079.81532171299</v>
      </c>
      <c r="CL442" s="256">
        <v>223362.38032171299</v>
      </c>
      <c r="CM442" s="256">
        <v>221681.12232171299</v>
      </c>
      <c r="CN442" s="256">
        <v>2718242.0705951299</v>
      </c>
      <c r="CO442" s="256">
        <v>233780.748627833</v>
      </c>
      <c r="CP442" s="256">
        <v>232127.887627833</v>
      </c>
      <c r="CQ442" s="256">
        <v>230469.58062783399</v>
      </c>
      <c r="CR442" s="256">
        <v>216324.409983978</v>
      </c>
      <c r="CS442" s="256">
        <v>214689.83198397799</v>
      </c>
      <c r="CT442" s="256">
        <v>213083.65098398199</v>
      </c>
      <c r="CU442" s="256">
        <v>200890.80812869201</v>
      </c>
      <c r="CV442" s="256">
        <v>199301.743128692</v>
      </c>
      <c r="CW442" s="256">
        <v>197760.525128699</v>
      </c>
      <c r="CX442" s="256">
        <v>212874.184686389</v>
      </c>
      <c r="CY442" s="256">
        <v>211362.14168638899</v>
      </c>
      <c r="CZ442" s="256">
        <v>209887.053686389</v>
      </c>
      <c r="DA442" s="256">
        <v>2572552.56628069</v>
      </c>
    </row>
    <row r="443" spans="1:105" ht="12" thickTop="1"/>
    <row r="444" spans="1:105">
      <c r="A444" s="254"/>
      <c r="B444" s="255"/>
      <c r="C444" s="255"/>
      <c r="D444" s="255"/>
      <c r="E444" s="255"/>
      <c r="F444" s="255"/>
      <c r="G444" s="255"/>
      <c r="H444" s="255"/>
      <c r="I444" s="255"/>
      <c r="J444" s="255"/>
      <c r="K444" s="255"/>
      <c r="L444" s="255"/>
      <c r="M444" s="255"/>
      <c r="N444" s="255"/>
      <c r="O444" s="255"/>
      <c r="P444" s="255"/>
      <c r="Q444" s="255"/>
      <c r="R444" s="255"/>
      <c r="S444" s="255"/>
      <c r="T444" s="255"/>
      <c r="U444" s="255"/>
      <c r="V444" s="255"/>
      <c r="W444" s="255"/>
      <c r="X444" s="255"/>
      <c r="Y444" s="255"/>
      <c r="Z444" s="255"/>
      <c r="AA444" s="255"/>
      <c r="AB444" s="255"/>
      <c r="AC444" s="255"/>
      <c r="AD444" s="255"/>
      <c r="AE444" s="255"/>
      <c r="AF444" s="255"/>
      <c r="AG444" s="255"/>
      <c r="AH444" s="255"/>
      <c r="AI444" s="255"/>
      <c r="AJ444" s="255"/>
      <c r="AK444" s="255"/>
      <c r="AL444" s="255"/>
      <c r="AM444" s="255"/>
      <c r="AN444" s="255"/>
      <c r="AO444" s="255"/>
      <c r="AP444" s="255"/>
      <c r="AQ444" s="255"/>
      <c r="AR444" s="255"/>
      <c r="AS444" s="255"/>
      <c r="AT444" s="255"/>
      <c r="AU444" s="255"/>
      <c r="AV444" s="255"/>
      <c r="AW444" s="255"/>
      <c r="AX444" s="255"/>
      <c r="AY444" s="255"/>
      <c r="AZ444" s="255"/>
      <c r="BA444" s="255"/>
      <c r="BB444" s="255"/>
      <c r="BC444" s="255"/>
      <c r="BD444" s="255"/>
      <c r="BE444" s="255"/>
      <c r="BF444" s="255"/>
      <c r="BG444" s="255"/>
      <c r="BH444" s="255"/>
      <c r="BI444" s="255"/>
      <c r="BJ444" s="255"/>
      <c r="BK444" s="255"/>
      <c r="BL444" s="255"/>
      <c r="BM444" s="255"/>
      <c r="BN444" s="255"/>
      <c r="BO444" s="255"/>
      <c r="BP444" s="255"/>
      <c r="BQ444" s="255"/>
      <c r="BR444" s="255"/>
      <c r="BS444" s="255"/>
      <c r="BT444" s="255"/>
      <c r="BU444" s="255"/>
      <c r="BV444" s="255"/>
      <c r="BW444" s="255"/>
      <c r="BX444" s="255"/>
      <c r="BY444" s="255"/>
      <c r="BZ444" s="255"/>
      <c r="CA444" s="255"/>
      <c r="CB444" s="255"/>
      <c r="CC444" s="255"/>
      <c r="CD444" s="255"/>
      <c r="CE444" s="255"/>
      <c r="CF444" s="255"/>
      <c r="CG444" s="255"/>
      <c r="CH444" s="255"/>
      <c r="CI444" s="255"/>
      <c r="CJ444" s="255"/>
      <c r="CK444" s="255"/>
      <c r="CL444" s="255"/>
      <c r="CM444" s="255"/>
      <c r="CN444" s="255"/>
      <c r="CO444" s="255"/>
      <c r="CP444" s="255"/>
      <c r="CQ444" s="255"/>
      <c r="CR444" s="255"/>
      <c r="CS444" s="255"/>
      <c r="CT444" s="255"/>
      <c r="CU444" s="255"/>
      <c r="CV444" s="255"/>
      <c r="CW444" s="255"/>
      <c r="CX444" s="255"/>
      <c r="CY444" s="255"/>
      <c r="CZ444" s="255"/>
      <c r="DA444" s="255"/>
    </row>
    <row r="446" spans="1:105">
      <c r="A446" s="242" t="s">
        <v>1708</v>
      </c>
      <c r="B446" s="236">
        <v>0</v>
      </c>
      <c r="C446" s="236">
        <v>0</v>
      </c>
      <c r="D446" s="236">
        <v>0</v>
      </c>
      <c r="E446" s="236">
        <v>0</v>
      </c>
      <c r="F446" s="236">
        <v>0</v>
      </c>
      <c r="G446" s="236">
        <v>0</v>
      </c>
      <c r="H446" s="236">
        <v>0</v>
      </c>
      <c r="I446" s="236">
        <v>0</v>
      </c>
      <c r="J446" s="236">
        <v>0</v>
      </c>
      <c r="K446" s="236">
        <v>0</v>
      </c>
      <c r="L446" s="236">
        <v>0</v>
      </c>
      <c r="M446" s="236">
        <v>1</v>
      </c>
      <c r="N446" s="236">
        <v>1</v>
      </c>
      <c r="O446" s="236">
        <v>0</v>
      </c>
      <c r="P446" s="236">
        <v>0</v>
      </c>
      <c r="Q446" s="236">
        <v>0</v>
      </c>
      <c r="R446" s="236">
        <v>0</v>
      </c>
      <c r="S446" s="236">
        <v>0</v>
      </c>
      <c r="T446" s="236">
        <v>0</v>
      </c>
      <c r="U446" s="236">
        <v>0</v>
      </c>
      <c r="V446" s="236">
        <v>0</v>
      </c>
      <c r="W446" s="236">
        <v>0</v>
      </c>
      <c r="X446" s="236">
        <v>0</v>
      </c>
      <c r="Y446" s="236">
        <v>0</v>
      </c>
      <c r="Z446" s="236">
        <v>1</v>
      </c>
      <c r="AA446" s="236">
        <v>1</v>
      </c>
      <c r="AB446" s="236">
        <v>0</v>
      </c>
      <c r="AC446" s="236">
        <v>0</v>
      </c>
      <c r="AD446" s="236">
        <v>0</v>
      </c>
      <c r="AE446" s="236">
        <v>0</v>
      </c>
      <c r="AF446" s="236">
        <v>0</v>
      </c>
      <c r="AG446" s="236">
        <v>0</v>
      </c>
      <c r="AH446" s="236">
        <v>0</v>
      </c>
      <c r="AI446" s="236">
        <v>0</v>
      </c>
      <c r="AJ446" s="236">
        <v>0</v>
      </c>
      <c r="AK446" s="236">
        <v>0</v>
      </c>
      <c r="AL446" s="236">
        <v>0</v>
      </c>
      <c r="AM446" s="236">
        <v>1</v>
      </c>
      <c r="AN446" s="236">
        <v>1</v>
      </c>
      <c r="AO446" s="236">
        <v>0</v>
      </c>
      <c r="AP446" s="236">
        <v>0</v>
      </c>
      <c r="AQ446" s="236">
        <v>0</v>
      </c>
      <c r="AR446" s="236">
        <v>0</v>
      </c>
      <c r="AS446" s="236">
        <v>0</v>
      </c>
      <c r="AT446" s="236">
        <v>0</v>
      </c>
      <c r="AU446" s="236">
        <v>0</v>
      </c>
      <c r="AV446" s="236">
        <v>0</v>
      </c>
      <c r="AW446" s="236">
        <v>0</v>
      </c>
      <c r="AX446" s="236">
        <v>0</v>
      </c>
      <c r="AY446" s="236">
        <v>0</v>
      </c>
      <c r="AZ446" s="236">
        <v>1</v>
      </c>
      <c r="BA446" s="236">
        <v>1</v>
      </c>
      <c r="BB446" s="236">
        <v>0</v>
      </c>
      <c r="BC446" s="236">
        <v>0</v>
      </c>
      <c r="BD446" s="236">
        <v>0</v>
      </c>
      <c r="BE446" s="236">
        <v>0</v>
      </c>
      <c r="BF446" s="236">
        <v>0</v>
      </c>
      <c r="BG446" s="236">
        <v>0</v>
      </c>
      <c r="BH446" s="236">
        <v>0</v>
      </c>
      <c r="BI446" s="236">
        <v>0</v>
      </c>
      <c r="BJ446" s="236">
        <v>0</v>
      </c>
      <c r="BK446" s="236">
        <v>0</v>
      </c>
      <c r="BL446" s="236">
        <v>0</v>
      </c>
      <c r="BM446" s="236">
        <v>1</v>
      </c>
      <c r="BN446" s="236">
        <v>1</v>
      </c>
      <c r="BO446" s="236">
        <v>0</v>
      </c>
      <c r="BP446" s="236">
        <v>0</v>
      </c>
      <c r="BQ446" s="236">
        <v>0</v>
      </c>
      <c r="BR446" s="236">
        <v>0</v>
      </c>
      <c r="BS446" s="236">
        <v>0</v>
      </c>
      <c r="BT446" s="236">
        <v>0</v>
      </c>
      <c r="BU446" s="236">
        <v>0</v>
      </c>
      <c r="BV446" s="236">
        <v>0</v>
      </c>
      <c r="BW446" s="236">
        <v>0</v>
      </c>
      <c r="BX446" s="236">
        <v>0</v>
      </c>
      <c r="BY446" s="236">
        <v>0</v>
      </c>
      <c r="BZ446" s="236">
        <v>1</v>
      </c>
      <c r="CA446" s="236">
        <v>1</v>
      </c>
      <c r="CB446" s="236">
        <v>0</v>
      </c>
      <c r="CC446" s="236">
        <v>0</v>
      </c>
      <c r="CD446" s="236">
        <v>0</v>
      </c>
      <c r="CE446" s="236">
        <v>0</v>
      </c>
      <c r="CF446" s="236">
        <v>0</v>
      </c>
      <c r="CG446" s="236">
        <v>0</v>
      </c>
      <c r="CH446" s="236">
        <v>0</v>
      </c>
      <c r="CI446" s="236">
        <v>0</v>
      </c>
      <c r="CJ446" s="236">
        <v>0</v>
      </c>
      <c r="CK446" s="236">
        <v>0</v>
      </c>
      <c r="CL446" s="236">
        <v>0</v>
      </c>
      <c r="CM446" s="236">
        <v>1</v>
      </c>
      <c r="CN446" s="236">
        <v>1</v>
      </c>
      <c r="CO446" s="236">
        <v>0</v>
      </c>
      <c r="CP446" s="236">
        <v>0</v>
      </c>
      <c r="CQ446" s="236">
        <v>0</v>
      </c>
      <c r="CR446" s="236">
        <v>0</v>
      </c>
      <c r="CS446" s="236">
        <v>0</v>
      </c>
      <c r="CT446" s="236">
        <v>0</v>
      </c>
      <c r="CU446" s="236">
        <v>0</v>
      </c>
      <c r="CV446" s="236">
        <v>0</v>
      </c>
      <c r="CW446" s="236">
        <v>0</v>
      </c>
      <c r="CX446" s="236">
        <v>0</v>
      </c>
      <c r="CY446" s="236">
        <v>0</v>
      </c>
      <c r="CZ446" s="236">
        <v>1</v>
      </c>
      <c r="DA446" s="236">
        <v>1</v>
      </c>
    </row>
    <row r="447" spans="1:105">
      <c r="A447" s="242" t="s">
        <v>1788</v>
      </c>
      <c r="B447" s="236">
        <v>0</v>
      </c>
      <c r="C447" s="236">
        <v>0</v>
      </c>
      <c r="D447" s="236">
        <v>0</v>
      </c>
      <c r="E447" s="236">
        <v>0</v>
      </c>
      <c r="F447" s="236">
        <v>0</v>
      </c>
      <c r="G447" s="236">
        <v>0</v>
      </c>
      <c r="H447" s="236">
        <v>0</v>
      </c>
      <c r="I447" s="236">
        <v>0</v>
      </c>
      <c r="J447" s="236">
        <v>0</v>
      </c>
      <c r="K447" s="236">
        <v>0</v>
      </c>
      <c r="L447" s="236">
        <v>0</v>
      </c>
      <c r="M447" s="236">
        <v>0</v>
      </c>
      <c r="N447" s="236">
        <v>0</v>
      </c>
      <c r="O447" s="236">
        <v>0</v>
      </c>
      <c r="P447" s="236">
        <v>0</v>
      </c>
      <c r="Q447" s="236">
        <v>0</v>
      </c>
      <c r="R447" s="236">
        <v>0</v>
      </c>
      <c r="S447" s="236">
        <v>0</v>
      </c>
      <c r="T447" s="236">
        <v>0</v>
      </c>
      <c r="U447" s="236">
        <v>0</v>
      </c>
      <c r="V447" s="236">
        <v>0</v>
      </c>
      <c r="W447" s="236">
        <v>0</v>
      </c>
      <c r="X447" s="236">
        <v>0</v>
      </c>
      <c r="Y447" s="236">
        <v>0</v>
      </c>
      <c r="Z447" s="236">
        <v>0</v>
      </c>
      <c r="AA447" s="236">
        <v>0</v>
      </c>
      <c r="AB447" s="236">
        <v>0</v>
      </c>
      <c r="AC447" s="236">
        <v>0</v>
      </c>
      <c r="AD447" s="236">
        <v>0</v>
      </c>
      <c r="AE447" s="236">
        <v>0</v>
      </c>
      <c r="AF447" s="236">
        <v>0</v>
      </c>
      <c r="AG447" s="236">
        <v>0</v>
      </c>
      <c r="AH447" s="236">
        <v>0</v>
      </c>
      <c r="AI447" s="236">
        <v>0</v>
      </c>
      <c r="AJ447" s="236">
        <v>0</v>
      </c>
      <c r="AK447" s="236">
        <v>0</v>
      </c>
      <c r="AL447" s="236">
        <v>0</v>
      </c>
      <c r="AM447" s="236">
        <v>-37033289.681477197</v>
      </c>
      <c r="AN447" s="236">
        <v>-37033289.681477197</v>
      </c>
      <c r="AO447" s="236">
        <v>0</v>
      </c>
      <c r="AP447" s="236">
        <v>0</v>
      </c>
      <c r="AQ447" s="236">
        <v>0</v>
      </c>
      <c r="AR447" s="236">
        <v>0</v>
      </c>
      <c r="AS447" s="236">
        <v>0</v>
      </c>
      <c r="AT447" s="236">
        <v>0</v>
      </c>
      <c r="AU447" s="236">
        <v>0</v>
      </c>
      <c r="AV447" s="236">
        <v>0</v>
      </c>
      <c r="AW447" s="236">
        <v>0</v>
      </c>
      <c r="AX447" s="236">
        <v>0</v>
      </c>
      <c r="AY447" s="236">
        <v>0</v>
      </c>
      <c r="AZ447" s="236">
        <v>9670048.0459626094</v>
      </c>
      <c r="BA447" s="236">
        <v>9670048.0459626094</v>
      </c>
      <c r="BB447" s="236">
        <v>0</v>
      </c>
      <c r="BC447" s="236">
        <v>0</v>
      </c>
      <c r="BD447" s="236">
        <v>0</v>
      </c>
      <c r="BE447" s="236">
        <v>0</v>
      </c>
      <c r="BF447" s="236">
        <v>0</v>
      </c>
      <c r="BG447" s="236">
        <v>0</v>
      </c>
      <c r="BH447" s="236">
        <v>0</v>
      </c>
      <c r="BI447" s="236">
        <v>0</v>
      </c>
      <c r="BJ447" s="236">
        <v>0</v>
      </c>
      <c r="BK447" s="236">
        <v>0</v>
      </c>
      <c r="BL447" s="236">
        <v>0</v>
      </c>
      <c r="BM447" s="236">
        <v>7099311.2195131499</v>
      </c>
      <c r="BN447" s="236">
        <v>7099311.2195131499</v>
      </c>
      <c r="BO447" s="236">
        <v>0</v>
      </c>
      <c r="BP447" s="236">
        <v>0</v>
      </c>
      <c r="BQ447" s="236">
        <v>0</v>
      </c>
      <c r="BR447" s="236">
        <v>0</v>
      </c>
      <c r="BS447" s="236">
        <v>0</v>
      </c>
      <c r="BT447" s="236">
        <v>0</v>
      </c>
      <c r="BU447" s="236">
        <v>0</v>
      </c>
      <c r="BV447" s="236">
        <v>0</v>
      </c>
      <c r="BW447" s="236">
        <v>0</v>
      </c>
      <c r="BX447" s="236">
        <v>0</v>
      </c>
      <c r="BY447" s="236">
        <v>0</v>
      </c>
      <c r="BZ447" s="236">
        <v>5781825.2418238204</v>
      </c>
      <c r="CA447" s="236">
        <v>5781825.2418238204</v>
      </c>
      <c r="CB447" s="236">
        <v>0</v>
      </c>
      <c r="CC447" s="236">
        <v>0</v>
      </c>
      <c r="CD447" s="236">
        <v>0</v>
      </c>
      <c r="CE447" s="236">
        <v>0</v>
      </c>
      <c r="CF447" s="236">
        <v>0</v>
      </c>
      <c r="CG447" s="236">
        <v>0</v>
      </c>
      <c r="CH447" s="236">
        <v>0</v>
      </c>
      <c r="CI447" s="236">
        <v>0</v>
      </c>
      <c r="CJ447" s="236">
        <v>0</v>
      </c>
      <c r="CK447" s="236">
        <v>0</v>
      </c>
      <c r="CL447" s="236">
        <v>0</v>
      </c>
      <c r="CM447" s="236">
        <v>5048900.2658208897</v>
      </c>
      <c r="CN447" s="236">
        <v>5048900.2658208897</v>
      </c>
      <c r="CO447" s="236">
        <v>0</v>
      </c>
      <c r="CP447" s="236">
        <v>0</v>
      </c>
      <c r="CQ447" s="236">
        <v>0</v>
      </c>
      <c r="CR447" s="236">
        <v>0</v>
      </c>
      <c r="CS447" s="236">
        <v>0</v>
      </c>
      <c r="CT447" s="236">
        <v>0</v>
      </c>
      <c r="CU447" s="236">
        <v>0</v>
      </c>
      <c r="CV447" s="236">
        <v>0</v>
      </c>
      <c r="CW447" s="236">
        <v>0</v>
      </c>
      <c r="CX447" s="236">
        <v>0</v>
      </c>
      <c r="CY447" s="236">
        <v>0</v>
      </c>
      <c r="CZ447" s="236">
        <v>4492581.0187344598</v>
      </c>
      <c r="DA447" s="236">
        <v>4492581.0187344598</v>
      </c>
    </row>
    <row r="448" spans="1:105">
      <c r="A448" s="242" t="s">
        <v>1728</v>
      </c>
      <c r="B448" s="236">
        <v>0</v>
      </c>
      <c r="C448" s="236">
        <v>0</v>
      </c>
      <c r="D448" s="236">
        <v>0</v>
      </c>
      <c r="E448" s="236">
        <v>0</v>
      </c>
      <c r="F448" s="236">
        <v>0</v>
      </c>
      <c r="G448" s="236">
        <v>0</v>
      </c>
      <c r="H448" s="236">
        <v>0</v>
      </c>
      <c r="I448" s="236">
        <v>0</v>
      </c>
      <c r="J448" s="236">
        <v>0</v>
      </c>
      <c r="K448" s="236">
        <v>0</v>
      </c>
      <c r="L448" s="236">
        <v>0</v>
      </c>
      <c r="M448" s="236">
        <v>0</v>
      </c>
      <c r="N448" s="236">
        <v>0</v>
      </c>
      <c r="O448" s="236">
        <v>0</v>
      </c>
      <c r="P448" s="236">
        <v>0</v>
      </c>
      <c r="Q448" s="236">
        <v>0</v>
      </c>
      <c r="R448" s="236">
        <v>0</v>
      </c>
      <c r="S448" s="236">
        <v>0</v>
      </c>
      <c r="T448" s="236">
        <v>0</v>
      </c>
      <c r="U448" s="236">
        <v>0</v>
      </c>
      <c r="V448" s="236">
        <v>0</v>
      </c>
      <c r="W448" s="236">
        <v>0</v>
      </c>
      <c r="X448" s="236">
        <v>0</v>
      </c>
      <c r="Y448" s="236">
        <v>0</v>
      </c>
      <c r="Z448" s="236">
        <v>0</v>
      </c>
      <c r="AA448" s="236">
        <v>0</v>
      </c>
      <c r="AB448" s="236">
        <v>0</v>
      </c>
      <c r="AC448" s="236">
        <v>0</v>
      </c>
      <c r="AD448" s="236">
        <v>0</v>
      </c>
      <c r="AE448" s="236">
        <v>0</v>
      </c>
      <c r="AF448" s="236">
        <v>0</v>
      </c>
      <c r="AG448" s="236">
        <v>0</v>
      </c>
      <c r="AH448" s="236">
        <v>0</v>
      </c>
      <c r="AI448" s="236">
        <v>0</v>
      </c>
      <c r="AJ448" s="236">
        <v>0</v>
      </c>
      <c r="AK448" s="236">
        <v>0</v>
      </c>
      <c r="AL448" s="236">
        <v>0</v>
      </c>
      <c r="AM448" s="236">
        <v>0</v>
      </c>
      <c r="AN448" s="236">
        <v>0</v>
      </c>
      <c r="AO448" s="236">
        <v>0</v>
      </c>
      <c r="AP448" s="236">
        <v>0</v>
      </c>
      <c r="AQ448" s="236">
        <v>0</v>
      </c>
      <c r="AR448" s="236">
        <v>0</v>
      </c>
      <c r="AS448" s="236">
        <v>0</v>
      </c>
      <c r="AT448" s="236">
        <v>0</v>
      </c>
      <c r="AU448" s="236">
        <v>0</v>
      </c>
      <c r="AV448" s="236">
        <v>0</v>
      </c>
      <c r="AW448" s="236">
        <v>0</v>
      </c>
      <c r="AX448" s="236">
        <v>0</v>
      </c>
      <c r="AY448" s="236">
        <v>0</v>
      </c>
      <c r="AZ448" s="236">
        <v>0</v>
      </c>
      <c r="BA448" s="236">
        <v>0</v>
      </c>
      <c r="BB448" s="236">
        <v>0</v>
      </c>
      <c r="BC448" s="236">
        <v>0</v>
      </c>
      <c r="BD448" s="236">
        <v>0</v>
      </c>
      <c r="BE448" s="236">
        <v>0</v>
      </c>
      <c r="BF448" s="236">
        <v>0</v>
      </c>
      <c r="BG448" s="236">
        <v>0</v>
      </c>
      <c r="BH448" s="236">
        <v>0</v>
      </c>
      <c r="BI448" s="236">
        <v>0</v>
      </c>
      <c r="BJ448" s="236">
        <v>0</v>
      </c>
      <c r="BK448" s="236">
        <v>0</v>
      </c>
      <c r="BL448" s="236">
        <v>0</v>
      </c>
      <c r="BM448" s="236">
        <v>0</v>
      </c>
      <c r="BN448" s="236">
        <v>0</v>
      </c>
      <c r="BO448" s="236">
        <v>0</v>
      </c>
      <c r="BP448" s="236">
        <v>0</v>
      </c>
      <c r="BQ448" s="236">
        <v>0</v>
      </c>
      <c r="BR448" s="236">
        <v>0</v>
      </c>
      <c r="BS448" s="236">
        <v>0</v>
      </c>
      <c r="BT448" s="236">
        <v>0</v>
      </c>
      <c r="BU448" s="236">
        <v>0</v>
      </c>
      <c r="BV448" s="236">
        <v>0</v>
      </c>
      <c r="BW448" s="236">
        <v>0</v>
      </c>
      <c r="BX448" s="236">
        <v>0</v>
      </c>
      <c r="BY448" s="236">
        <v>0</v>
      </c>
      <c r="BZ448" s="236">
        <v>0</v>
      </c>
      <c r="CA448" s="236">
        <v>0</v>
      </c>
      <c r="CB448" s="236">
        <v>0</v>
      </c>
      <c r="CC448" s="236">
        <v>0</v>
      </c>
      <c r="CD448" s="236">
        <v>0</v>
      </c>
      <c r="CE448" s="236">
        <v>0</v>
      </c>
      <c r="CF448" s="236">
        <v>0</v>
      </c>
      <c r="CG448" s="236">
        <v>0</v>
      </c>
      <c r="CH448" s="236">
        <v>0</v>
      </c>
      <c r="CI448" s="236">
        <v>0</v>
      </c>
      <c r="CJ448" s="236">
        <v>0</v>
      </c>
      <c r="CK448" s="236">
        <v>0</v>
      </c>
      <c r="CL448" s="236">
        <v>0</v>
      </c>
      <c r="CM448" s="236">
        <v>0</v>
      </c>
      <c r="CN448" s="236">
        <v>0</v>
      </c>
      <c r="CO448" s="236">
        <v>0</v>
      </c>
      <c r="CP448" s="236">
        <v>0</v>
      </c>
      <c r="CQ448" s="236">
        <v>0</v>
      </c>
      <c r="CR448" s="236">
        <v>0</v>
      </c>
      <c r="CS448" s="236">
        <v>0</v>
      </c>
      <c r="CT448" s="236">
        <v>0</v>
      </c>
      <c r="CU448" s="236">
        <v>0</v>
      </c>
      <c r="CV448" s="236">
        <v>0</v>
      </c>
      <c r="CW448" s="236">
        <v>0</v>
      </c>
      <c r="CX448" s="236">
        <v>0</v>
      </c>
      <c r="CY448" s="236">
        <v>0</v>
      </c>
      <c r="CZ448" s="236">
        <v>0</v>
      </c>
      <c r="DA448" s="236">
        <v>0</v>
      </c>
    </row>
    <row r="451" spans="1:105">
      <c r="A451" s="245" t="s">
        <v>1789</v>
      </c>
    </row>
    <row r="452" spans="1:105">
      <c r="A452" s="242" t="s">
        <v>1720</v>
      </c>
      <c r="B452" s="236">
        <v>0</v>
      </c>
      <c r="C452" s="236">
        <v>0</v>
      </c>
      <c r="D452" s="236">
        <v>0</v>
      </c>
      <c r="E452" s="236">
        <v>0</v>
      </c>
      <c r="F452" s="236">
        <v>0</v>
      </c>
      <c r="G452" s="236">
        <v>0</v>
      </c>
      <c r="H452" s="236">
        <v>0</v>
      </c>
      <c r="I452" s="236">
        <v>0</v>
      </c>
      <c r="J452" s="236">
        <v>0</v>
      </c>
      <c r="K452" s="236">
        <v>0</v>
      </c>
      <c r="L452" s="236">
        <v>0</v>
      </c>
      <c r="M452" s="236">
        <v>0</v>
      </c>
      <c r="N452" s="236">
        <v>0</v>
      </c>
      <c r="O452" s="236">
        <v>0</v>
      </c>
      <c r="P452" s="236">
        <v>0</v>
      </c>
      <c r="Q452" s="236">
        <v>0</v>
      </c>
      <c r="R452" s="236">
        <v>0</v>
      </c>
      <c r="S452" s="236">
        <v>0</v>
      </c>
      <c r="T452" s="236">
        <v>0</v>
      </c>
      <c r="U452" s="236">
        <v>0</v>
      </c>
      <c r="V452" s="236">
        <v>0</v>
      </c>
      <c r="W452" s="236">
        <v>0</v>
      </c>
      <c r="X452" s="236">
        <v>0</v>
      </c>
      <c r="Y452" s="236">
        <v>0</v>
      </c>
      <c r="Z452" s="236">
        <v>0</v>
      </c>
      <c r="AA452" s="236">
        <v>0</v>
      </c>
      <c r="AB452" s="236">
        <v>0</v>
      </c>
      <c r="AC452" s="236">
        <v>0</v>
      </c>
      <c r="AD452" s="236">
        <v>-3105456</v>
      </c>
      <c r="AE452" s="236">
        <v>-2804701</v>
      </c>
      <c r="AF452" s="236">
        <v>-4793964</v>
      </c>
      <c r="AG452" s="236">
        <v>-2110266</v>
      </c>
      <c r="AH452" s="236">
        <v>-6756244</v>
      </c>
      <c r="AI452" s="236">
        <v>-6319389</v>
      </c>
      <c r="AJ452" s="236">
        <v>-3009052</v>
      </c>
      <c r="AK452" s="236">
        <v>0</v>
      </c>
      <c r="AL452" s="236">
        <v>0</v>
      </c>
      <c r="AM452" s="236">
        <v>0</v>
      </c>
      <c r="AN452" s="236">
        <v>-28899072</v>
      </c>
      <c r="AO452" s="236">
        <v>0</v>
      </c>
      <c r="AP452" s="236">
        <v>0</v>
      </c>
      <c r="AQ452" s="236">
        <v>0</v>
      </c>
      <c r="AR452" s="236">
        <v>0</v>
      </c>
      <c r="AS452" s="236">
        <v>0</v>
      </c>
      <c r="AT452" s="236">
        <v>0</v>
      </c>
      <c r="AU452" s="236">
        <v>0</v>
      </c>
      <c r="AV452" s="236">
        <v>0</v>
      </c>
      <c r="AW452" s="236">
        <v>0</v>
      </c>
      <c r="AX452" s="236">
        <v>0</v>
      </c>
      <c r="AY452" s="236">
        <v>0</v>
      </c>
      <c r="AZ452" s="236">
        <v>0</v>
      </c>
      <c r="BA452" s="236">
        <v>0</v>
      </c>
      <c r="BB452" s="236">
        <v>0</v>
      </c>
      <c r="BC452" s="236">
        <v>0</v>
      </c>
      <c r="BD452" s="236">
        <v>0</v>
      </c>
      <c r="BE452" s="236">
        <v>0</v>
      </c>
      <c r="BF452" s="236">
        <v>0</v>
      </c>
      <c r="BG452" s="236">
        <v>0</v>
      </c>
      <c r="BH452" s="236">
        <v>0</v>
      </c>
      <c r="BI452" s="236">
        <v>0</v>
      </c>
      <c r="BJ452" s="236">
        <v>0</v>
      </c>
      <c r="BK452" s="236">
        <v>0</v>
      </c>
      <c r="BL452" s="236">
        <v>0</v>
      </c>
      <c r="BM452" s="236">
        <v>0</v>
      </c>
      <c r="BN452" s="236">
        <v>0</v>
      </c>
      <c r="BO452" s="236">
        <v>0</v>
      </c>
      <c r="BP452" s="236">
        <v>0</v>
      </c>
      <c r="BQ452" s="236">
        <v>0</v>
      </c>
      <c r="BR452" s="236">
        <v>0</v>
      </c>
      <c r="BS452" s="236">
        <v>0</v>
      </c>
      <c r="BT452" s="236">
        <v>0</v>
      </c>
      <c r="BU452" s="236">
        <v>0</v>
      </c>
      <c r="BV452" s="236">
        <v>0</v>
      </c>
      <c r="BW452" s="236">
        <v>0</v>
      </c>
      <c r="BX452" s="236">
        <v>0</v>
      </c>
      <c r="BY452" s="236">
        <v>0</v>
      </c>
      <c r="BZ452" s="236">
        <v>0</v>
      </c>
      <c r="CA452" s="236">
        <v>0</v>
      </c>
      <c r="CB452" s="236">
        <v>0</v>
      </c>
      <c r="CC452" s="236">
        <v>0</v>
      </c>
      <c r="CD452" s="236">
        <v>0</v>
      </c>
      <c r="CE452" s="236">
        <v>0</v>
      </c>
      <c r="CF452" s="236">
        <v>0</v>
      </c>
      <c r="CG452" s="236">
        <v>0</v>
      </c>
      <c r="CH452" s="236">
        <v>0</v>
      </c>
      <c r="CI452" s="236">
        <v>0</v>
      </c>
      <c r="CJ452" s="236">
        <v>0</v>
      </c>
      <c r="CK452" s="236">
        <v>0</v>
      </c>
      <c r="CL452" s="236">
        <v>0</v>
      </c>
      <c r="CM452" s="236">
        <v>0</v>
      </c>
      <c r="CN452" s="236">
        <v>0</v>
      </c>
      <c r="CO452" s="236">
        <v>0</v>
      </c>
      <c r="CP452" s="236">
        <v>0</v>
      </c>
      <c r="CQ452" s="236">
        <v>0</v>
      </c>
      <c r="CR452" s="236">
        <v>0</v>
      </c>
      <c r="CS452" s="236">
        <v>0</v>
      </c>
      <c r="CT452" s="236">
        <v>0</v>
      </c>
      <c r="CU452" s="236">
        <v>0</v>
      </c>
      <c r="CV452" s="236">
        <v>0</v>
      </c>
      <c r="CW452" s="236">
        <v>0</v>
      </c>
      <c r="CX452" s="236">
        <v>0</v>
      </c>
      <c r="CY452" s="236">
        <v>0</v>
      </c>
      <c r="CZ452" s="236">
        <v>0</v>
      </c>
      <c r="DA452" s="236">
        <v>0</v>
      </c>
    </row>
    <row r="453" spans="1:105">
      <c r="A453" s="242" t="s">
        <v>1723</v>
      </c>
      <c r="B453" s="236">
        <v>0</v>
      </c>
      <c r="C453" s="236">
        <v>0</v>
      </c>
      <c r="D453" s="236">
        <v>0</v>
      </c>
      <c r="E453" s="236">
        <v>0</v>
      </c>
      <c r="F453" s="236">
        <v>0</v>
      </c>
      <c r="G453" s="236">
        <v>0</v>
      </c>
      <c r="H453" s="236">
        <v>0</v>
      </c>
      <c r="I453" s="236">
        <v>0</v>
      </c>
      <c r="J453" s="236">
        <v>0</v>
      </c>
      <c r="K453" s="236">
        <v>0</v>
      </c>
      <c r="L453" s="236">
        <v>0</v>
      </c>
      <c r="M453" s="236">
        <v>0</v>
      </c>
      <c r="N453" s="236">
        <v>0</v>
      </c>
      <c r="O453" s="236">
        <v>0</v>
      </c>
      <c r="P453" s="236">
        <v>0</v>
      </c>
      <c r="Q453" s="236">
        <v>0</v>
      </c>
      <c r="R453" s="236">
        <v>0</v>
      </c>
      <c r="S453" s="236">
        <v>0</v>
      </c>
      <c r="T453" s="236">
        <v>0</v>
      </c>
      <c r="U453" s="236">
        <v>0</v>
      </c>
      <c r="V453" s="236">
        <v>0</v>
      </c>
      <c r="W453" s="236">
        <v>0</v>
      </c>
      <c r="X453" s="236">
        <v>0</v>
      </c>
      <c r="Y453" s="236">
        <v>0</v>
      </c>
      <c r="Z453" s="236">
        <v>0</v>
      </c>
      <c r="AA453" s="236">
        <v>0</v>
      </c>
      <c r="AB453" s="236">
        <v>0</v>
      </c>
      <c r="AC453" s="236">
        <v>0</v>
      </c>
      <c r="AD453" s="236">
        <v>0</v>
      </c>
      <c r="AE453" s="236">
        <v>0</v>
      </c>
      <c r="AF453" s="236">
        <v>0</v>
      </c>
      <c r="AG453" s="236">
        <v>0</v>
      </c>
      <c r="AH453" s="236">
        <v>0</v>
      </c>
      <c r="AI453" s="236">
        <v>0</v>
      </c>
      <c r="AJ453" s="236">
        <v>0</v>
      </c>
      <c r="AK453" s="236">
        <v>0</v>
      </c>
      <c r="AL453" s="236">
        <v>0</v>
      </c>
      <c r="AM453" s="236">
        <v>0</v>
      </c>
      <c r="AN453" s="236">
        <v>0</v>
      </c>
      <c r="AO453" s="236">
        <v>0</v>
      </c>
      <c r="AP453" s="236">
        <v>0</v>
      </c>
      <c r="AQ453" s="236">
        <v>0</v>
      </c>
      <c r="AR453" s="236">
        <v>0</v>
      </c>
      <c r="AS453" s="236">
        <v>0</v>
      </c>
      <c r="AT453" s="236">
        <v>0</v>
      </c>
      <c r="AU453" s="236">
        <v>0</v>
      </c>
      <c r="AV453" s="236">
        <v>0</v>
      </c>
      <c r="AW453" s="236">
        <v>0</v>
      </c>
      <c r="AX453" s="236">
        <v>0</v>
      </c>
      <c r="AY453" s="236">
        <v>0</v>
      </c>
      <c r="AZ453" s="236">
        <v>0</v>
      </c>
      <c r="BA453" s="236">
        <v>0</v>
      </c>
      <c r="BB453" s="236">
        <v>0</v>
      </c>
      <c r="BC453" s="236">
        <v>0</v>
      </c>
      <c r="BD453" s="236">
        <v>0</v>
      </c>
      <c r="BE453" s="236">
        <v>0</v>
      </c>
      <c r="BF453" s="236">
        <v>0</v>
      </c>
      <c r="BG453" s="236">
        <v>0</v>
      </c>
      <c r="BH453" s="236">
        <v>0</v>
      </c>
      <c r="BI453" s="236">
        <v>0</v>
      </c>
      <c r="BJ453" s="236">
        <v>0</v>
      </c>
      <c r="BK453" s="236">
        <v>0</v>
      </c>
      <c r="BL453" s="236">
        <v>0</v>
      </c>
      <c r="BM453" s="236">
        <v>0</v>
      </c>
      <c r="BN453" s="236">
        <v>0</v>
      </c>
      <c r="BO453" s="236">
        <v>0</v>
      </c>
      <c r="BP453" s="236">
        <v>0</v>
      </c>
      <c r="BQ453" s="236">
        <v>0</v>
      </c>
      <c r="BR453" s="236">
        <v>0</v>
      </c>
      <c r="BS453" s="236">
        <v>0</v>
      </c>
      <c r="BT453" s="236">
        <v>0</v>
      </c>
      <c r="BU453" s="236">
        <v>0</v>
      </c>
      <c r="BV453" s="236">
        <v>0</v>
      </c>
      <c r="BW453" s="236">
        <v>0</v>
      </c>
      <c r="BX453" s="236">
        <v>0</v>
      </c>
      <c r="BY453" s="236">
        <v>0</v>
      </c>
      <c r="BZ453" s="236">
        <v>0</v>
      </c>
      <c r="CA453" s="236">
        <v>0</v>
      </c>
      <c r="CB453" s="236">
        <v>0</v>
      </c>
      <c r="CC453" s="236">
        <v>0</v>
      </c>
      <c r="CD453" s="236">
        <v>0</v>
      </c>
      <c r="CE453" s="236">
        <v>0</v>
      </c>
      <c r="CF453" s="236">
        <v>0</v>
      </c>
      <c r="CG453" s="236">
        <v>0</v>
      </c>
      <c r="CH453" s="236">
        <v>0</v>
      </c>
      <c r="CI453" s="236">
        <v>0</v>
      </c>
      <c r="CJ453" s="236">
        <v>0</v>
      </c>
      <c r="CK453" s="236">
        <v>0</v>
      </c>
      <c r="CL453" s="236">
        <v>0</v>
      </c>
      <c r="CM453" s="236">
        <v>0</v>
      </c>
      <c r="CN453" s="236">
        <v>0</v>
      </c>
      <c r="CO453" s="236">
        <v>0</v>
      </c>
      <c r="CP453" s="236">
        <v>0</v>
      </c>
      <c r="CQ453" s="236">
        <v>0</v>
      </c>
      <c r="CR453" s="236">
        <v>0</v>
      </c>
      <c r="CS453" s="236">
        <v>0</v>
      </c>
      <c r="CT453" s="236">
        <v>0</v>
      </c>
      <c r="CU453" s="236">
        <v>0</v>
      </c>
      <c r="CV453" s="236">
        <v>0</v>
      </c>
      <c r="CW453" s="236">
        <v>0</v>
      </c>
      <c r="CX453" s="236">
        <v>0</v>
      </c>
      <c r="CY453" s="236">
        <v>0</v>
      </c>
      <c r="CZ453" s="236">
        <v>0</v>
      </c>
      <c r="DA453" s="236">
        <v>0</v>
      </c>
    </row>
    <row r="454" spans="1:105">
      <c r="A454" s="242" t="s">
        <v>1790</v>
      </c>
      <c r="B454" s="236">
        <v>0</v>
      </c>
      <c r="C454" s="236">
        <v>0</v>
      </c>
      <c r="D454" s="236">
        <v>0</v>
      </c>
      <c r="E454" s="236">
        <v>0</v>
      </c>
      <c r="F454" s="236">
        <v>0</v>
      </c>
      <c r="G454" s="236">
        <v>0</v>
      </c>
      <c r="H454" s="236">
        <v>0</v>
      </c>
      <c r="I454" s="236">
        <v>0</v>
      </c>
      <c r="J454" s="236">
        <v>0</v>
      </c>
      <c r="K454" s="236">
        <v>0</v>
      </c>
      <c r="L454" s="236">
        <v>0</v>
      </c>
      <c r="M454" s="236">
        <v>0</v>
      </c>
      <c r="N454" s="236">
        <v>0</v>
      </c>
      <c r="O454" s="236">
        <v>0</v>
      </c>
      <c r="P454" s="236">
        <v>0</v>
      </c>
      <c r="Q454" s="236">
        <v>0</v>
      </c>
      <c r="R454" s="236">
        <v>0</v>
      </c>
      <c r="S454" s="236">
        <v>0</v>
      </c>
      <c r="T454" s="236">
        <v>0</v>
      </c>
      <c r="U454" s="236">
        <v>0</v>
      </c>
      <c r="V454" s="236">
        <v>0</v>
      </c>
      <c r="W454" s="236">
        <v>0</v>
      </c>
      <c r="X454" s="236">
        <v>0</v>
      </c>
      <c r="Y454" s="236">
        <v>0</v>
      </c>
      <c r="Z454" s="236">
        <v>0</v>
      </c>
      <c r="AA454" s="236">
        <v>0</v>
      </c>
      <c r="AB454" s="236">
        <v>0</v>
      </c>
      <c r="AC454" s="236">
        <v>0</v>
      </c>
      <c r="AD454" s="236">
        <v>-3105456</v>
      </c>
      <c r="AE454" s="236">
        <v>-2804701</v>
      </c>
      <c r="AF454" s="236">
        <v>-4793964</v>
      </c>
      <c r="AG454" s="236">
        <v>-2110266</v>
      </c>
      <c r="AH454" s="236">
        <v>-6756244</v>
      </c>
      <c r="AI454" s="236">
        <v>-6319389</v>
      </c>
      <c r="AJ454" s="236">
        <v>-3009052</v>
      </c>
      <c r="AK454" s="236">
        <v>0</v>
      </c>
      <c r="AL454" s="236">
        <v>0</v>
      </c>
      <c r="AM454" s="236">
        <v>0</v>
      </c>
      <c r="AN454" s="236">
        <v>-28899072</v>
      </c>
      <c r="AO454" s="236">
        <v>0</v>
      </c>
      <c r="AP454" s="236">
        <v>0</v>
      </c>
      <c r="AQ454" s="236">
        <v>0</v>
      </c>
      <c r="AR454" s="236">
        <v>0</v>
      </c>
      <c r="AS454" s="236">
        <v>0</v>
      </c>
      <c r="AT454" s="236">
        <v>0</v>
      </c>
      <c r="AU454" s="236">
        <v>0</v>
      </c>
      <c r="AV454" s="236">
        <v>0</v>
      </c>
      <c r="AW454" s="236">
        <v>0</v>
      </c>
      <c r="AX454" s="236">
        <v>0</v>
      </c>
      <c r="AY454" s="236">
        <v>0</v>
      </c>
      <c r="AZ454" s="236">
        <v>0</v>
      </c>
      <c r="BA454" s="236">
        <v>0</v>
      </c>
      <c r="BB454" s="236">
        <v>0</v>
      </c>
      <c r="BC454" s="236">
        <v>0</v>
      </c>
      <c r="BD454" s="236">
        <v>0</v>
      </c>
      <c r="BE454" s="236">
        <v>0</v>
      </c>
      <c r="BF454" s="236">
        <v>0</v>
      </c>
      <c r="BG454" s="236">
        <v>0</v>
      </c>
      <c r="BH454" s="236">
        <v>0</v>
      </c>
      <c r="BI454" s="236">
        <v>0</v>
      </c>
      <c r="BJ454" s="236">
        <v>0</v>
      </c>
      <c r="BK454" s="236">
        <v>0</v>
      </c>
      <c r="BL454" s="236">
        <v>0</v>
      </c>
      <c r="BM454" s="236">
        <v>0</v>
      </c>
      <c r="BN454" s="236">
        <v>0</v>
      </c>
      <c r="BO454" s="236">
        <v>0</v>
      </c>
      <c r="BP454" s="236">
        <v>0</v>
      </c>
      <c r="BQ454" s="236">
        <v>0</v>
      </c>
      <c r="BR454" s="236">
        <v>0</v>
      </c>
      <c r="BS454" s="236">
        <v>0</v>
      </c>
      <c r="BT454" s="236">
        <v>0</v>
      </c>
      <c r="BU454" s="236">
        <v>0</v>
      </c>
      <c r="BV454" s="236">
        <v>0</v>
      </c>
      <c r="BW454" s="236">
        <v>0</v>
      </c>
      <c r="BX454" s="236">
        <v>0</v>
      </c>
      <c r="BY454" s="236">
        <v>0</v>
      </c>
      <c r="BZ454" s="236">
        <v>0</v>
      </c>
      <c r="CA454" s="236">
        <v>0</v>
      </c>
      <c r="CB454" s="236">
        <v>0</v>
      </c>
      <c r="CC454" s="236">
        <v>0</v>
      </c>
      <c r="CD454" s="236">
        <v>0</v>
      </c>
      <c r="CE454" s="236">
        <v>0</v>
      </c>
      <c r="CF454" s="236">
        <v>0</v>
      </c>
      <c r="CG454" s="236">
        <v>0</v>
      </c>
      <c r="CH454" s="236">
        <v>0</v>
      </c>
      <c r="CI454" s="236">
        <v>0</v>
      </c>
      <c r="CJ454" s="236">
        <v>0</v>
      </c>
      <c r="CK454" s="236">
        <v>0</v>
      </c>
      <c r="CL454" s="236">
        <v>0</v>
      </c>
      <c r="CM454" s="236">
        <v>0</v>
      </c>
      <c r="CN454" s="236">
        <v>0</v>
      </c>
      <c r="CO454" s="236">
        <v>0</v>
      </c>
      <c r="CP454" s="236">
        <v>0</v>
      </c>
      <c r="CQ454" s="236">
        <v>0</v>
      </c>
      <c r="CR454" s="236">
        <v>0</v>
      </c>
      <c r="CS454" s="236">
        <v>0</v>
      </c>
      <c r="CT454" s="236">
        <v>0</v>
      </c>
      <c r="CU454" s="236">
        <v>0</v>
      </c>
      <c r="CV454" s="236">
        <v>0</v>
      </c>
      <c r="CW454" s="236">
        <v>0</v>
      </c>
      <c r="CX454" s="236">
        <v>0</v>
      </c>
      <c r="CY454" s="236">
        <v>0</v>
      </c>
      <c r="CZ454" s="236">
        <v>0</v>
      </c>
      <c r="DA454" s="236">
        <v>0</v>
      </c>
    </row>
    <row r="456" spans="1:105">
      <c r="A456" s="242" t="s">
        <v>1721</v>
      </c>
      <c r="B456" s="236">
        <v>0</v>
      </c>
      <c r="C456" s="236">
        <v>0</v>
      </c>
      <c r="D456" s="236">
        <v>0</v>
      </c>
      <c r="E456" s="236">
        <v>0</v>
      </c>
      <c r="F456" s="236">
        <v>0</v>
      </c>
      <c r="G456" s="236">
        <v>0</v>
      </c>
      <c r="H456" s="236">
        <v>0</v>
      </c>
      <c r="I456" s="236">
        <v>0</v>
      </c>
      <c r="J456" s="236">
        <v>0</v>
      </c>
      <c r="K456" s="236">
        <v>0</v>
      </c>
      <c r="L456" s="236">
        <v>0</v>
      </c>
      <c r="M456" s="236">
        <v>0</v>
      </c>
      <c r="N456" s="236">
        <v>0</v>
      </c>
      <c r="O456" s="236">
        <v>0</v>
      </c>
      <c r="P456" s="236">
        <v>0</v>
      </c>
      <c r="Q456" s="236">
        <v>0</v>
      </c>
      <c r="R456" s="236">
        <v>0</v>
      </c>
      <c r="S456" s="236">
        <v>0</v>
      </c>
      <c r="T456" s="236">
        <v>0</v>
      </c>
      <c r="U456" s="236">
        <v>0</v>
      </c>
      <c r="V456" s="236">
        <v>0</v>
      </c>
      <c r="W456" s="236">
        <v>0</v>
      </c>
      <c r="X456" s="236">
        <v>0</v>
      </c>
      <c r="Y456" s="236">
        <v>0</v>
      </c>
      <c r="Z456" s="236">
        <v>0</v>
      </c>
      <c r="AA456" s="236">
        <v>0</v>
      </c>
      <c r="AB456" s="236">
        <v>0</v>
      </c>
      <c r="AC456" s="236">
        <v>0</v>
      </c>
      <c r="AD456" s="236">
        <v>3199186</v>
      </c>
      <c r="AE456" s="236">
        <v>2938758</v>
      </c>
      <c r="AF456" s="236">
        <v>4972001</v>
      </c>
      <c r="AG456" s="236">
        <v>2418013</v>
      </c>
      <c r="AH456" s="236">
        <v>7326006</v>
      </c>
      <c r="AI456" s="236">
        <v>6984991</v>
      </c>
      <c r="AJ456" s="236">
        <v>3674899</v>
      </c>
      <c r="AK456" s="236">
        <v>0</v>
      </c>
      <c r="AL456" s="236">
        <v>0</v>
      </c>
      <c r="AM456" s="236">
        <v>0</v>
      </c>
      <c r="AN456" s="236">
        <v>31513854</v>
      </c>
      <c r="AO456" s="236">
        <v>0</v>
      </c>
      <c r="AP456" s="236">
        <v>0</v>
      </c>
      <c r="AQ456" s="236">
        <v>0</v>
      </c>
      <c r="AR456" s="236">
        <v>0</v>
      </c>
      <c r="AS456" s="236">
        <v>0</v>
      </c>
      <c r="AT456" s="236">
        <v>0</v>
      </c>
      <c r="AU456" s="236">
        <v>0</v>
      </c>
      <c r="AV456" s="236">
        <v>0</v>
      </c>
      <c r="AW456" s="236">
        <v>0</v>
      </c>
      <c r="AX456" s="236">
        <v>0</v>
      </c>
      <c r="AY456" s="236">
        <v>0</v>
      </c>
      <c r="AZ456" s="236">
        <v>0</v>
      </c>
      <c r="BA456" s="236">
        <v>0</v>
      </c>
      <c r="BB456" s="236">
        <v>0</v>
      </c>
      <c r="BC456" s="236">
        <v>0</v>
      </c>
      <c r="BD456" s="236">
        <v>0</v>
      </c>
      <c r="BE456" s="236">
        <v>0</v>
      </c>
      <c r="BF456" s="236">
        <v>0</v>
      </c>
      <c r="BG456" s="236">
        <v>0</v>
      </c>
      <c r="BH456" s="236">
        <v>0</v>
      </c>
      <c r="BI456" s="236">
        <v>0</v>
      </c>
      <c r="BJ456" s="236">
        <v>0</v>
      </c>
      <c r="BK456" s="236">
        <v>0</v>
      </c>
      <c r="BL456" s="236">
        <v>0</v>
      </c>
      <c r="BM456" s="236">
        <v>0</v>
      </c>
      <c r="BN456" s="236">
        <v>0</v>
      </c>
      <c r="BO456" s="236">
        <v>0</v>
      </c>
      <c r="BP456" s="236">
        <v>0</v>
      </c>
      <c r="BQ456" s="236">
        <v>0</v>
      </c>
      <c r="BR456" s="236">
        <v>0</v>
      </c>
      <c r="BS456" s="236">
        <v>0</v>
      </c>
      <c r="BT456" s="236">
        <v>0</v>
      </c>
      <c r="BU456" s="236">
        <v>0</v>
      </c>
      <c r="BV456" s="236">
        <v>0</v>
      </c>
      <c r="BW456" s="236">
        <v>0</v>
      </c>
      <c r="BX456" s="236">
        <v>0</v>
      </c>
      <c r="BY456" s="236">
        <v>0</v>
      </c>
      <c r="BZ456" s="236">
        <v>0</v>
      </c>
      <c r="CA456" s="236">
        <v>0</v>
      </c>
      <c r="CB456" s="236">
        <v>0</v>
      </c>
      <c r="CC456" s="236">
        <v>0</v>
      </c>
      <c r="CD456" s="236">
        <v>0</v>
      </c>
      <c r="CE456" s="236">
        <v>0</v>
      </c>
      <c r="CF456" s="236">
        <v>0</v>
      </c>
      <c r="CG456" s="236">
        <v>0</v>
      </c>
      <c r="CH456" s="236">
        <v>0</v>
      </c>
      <c r="CI456" s="236">
        <v>0</v>
      </c>
      <c r="CJ456" s="236">
        <v>0</v>
      </c>
      <c r="CK456" s="236">
        <v>0</v>
      </c>
      <c r="CL456" s="236">
        <v>0</v>
      </c>
      <c r="CM456" s="236">
        <v>0</v>
      </c>
      <c r="CN456" s="236">
        <v>0</v>
      </c>
      <c r="CO456" s="236">
        <v>0</v>
      </c>
      <c r="CP456" s="236">
        <v>0</v>
      </c>
      <c r="CQ456" s="236">
        <v>0</v>
      </c>
      <c r="CR456" s="236">
        <v>0</v>
      </c>
      <c r="CS456" s="236">
        <v>0</v>
      </c>
      <c r="CT456" s="236">
        <v>0</v>
      </c>
      <c r="CU456" s="236">
        <v>0</v>
      </c>
      <c r="CV456" s="236">
        <v>0</v>
      </c>
      <c r="CW456" s="236">
        <v>0</v>
      </c>
      <c r="CX456" s="236">
        <v>0</v>
      </c>
      <c r="CY456" s="236">
        <v>0</v>
      </c>
      <c r="CZ456" s="236">
        <v>0</v>
      </c>
      <c r="DA456" s="236">
        <v>0</v>
      </c>
    </row>
    <row r="457" spans="1:105">
      <c r="A457" s="242" t="s">
        <v>1722</v>
      </c>
      <c r="B457" s="236">
        <v>0</v>
      </c>
      <c r="C457" s="236">
        <v>0</v>
      </c>
      <c r="D457" s="236">
        <v>0</v>
      </c>
      <c r="E457" s="236">
        <v>0</v>
      </c>
      <c r="F457" s="236">
        <v>0</v>
      </c>
      <c r="G457" s="236">
        <v>0</v>
      </c>
      <c r="H457" s="236">
        <v>0</v>
      </c>
      <c r="I457" s="236">
        <v>0</v>
      </c>
      <c r="J457" s="236">
        <v>0</v>
      </c>
      <c r="K457" s="236">
        <v>0</v>
      </c>
      <c r="L457" s="236">
        <v>0</v>
      </c>
      <c r="M457" s="236">
        <v>0</v>
      </c>
      <c r="N457" s="236">
        <v>0</v>
      </c>
      <c r="O457" s="236">
        <v>0</v>
      </c>
      <c r="P457" s="236">
        <v>0</v>
      </c>
      <c r="Q457" s="236">
        <v>0</v>
      </c>
      <c r="R457" s="236">
        <v>0</v>
      </c>
      <c r="S457" s="236">
        <v>0</v>
      </c>
      <c r="T457" s="236">
        <v>0</v>
      </c>
      <c r="U457" s="236">
        <v>0</v>
      </c>
      <c r="V457" s="236">
        <v>0</v>
      </c>
      <c r="W457" s="236">
        <v>0</v>
      </c>
      <c r="X457" s="236">
        <v>0</v>
      </c>
      <c r="Y457" s="236">
        <v>0</v>
      </c>
      <c r="Z457" s="236">
        <v>0</v>
      </c>
      <c r="AA457" s="236">
        <v>0</v>
      </c>
      <c r="AB457" s="236">
        <v>0</v>
      </c>
      <c r="AC457" s="236">
        <v>0</v>
      </c>
      <c r="AD457" s="236">
        <v>-42850</v>
      </c>
      <c r="AE457" s="236">
        <v>-25792</v>
      </c>
      <c r="AF457" s="236">
        <v>-30920</v>
      </c>
      <c r="AG457" s="236">
        <v>-125626</v>
      </c>
      <c r="AH457" s="236">
        <v>-341860</v>
      </c>
      <c r="AI457" s="236">
        <v>-371894</v>
      </c>
      <c r="AJ457" s="236">
        <v>-328920</v>
      </c>
      <c r="AK457" s="236">
        <v>0</v>
      </c>
      <c r="AL457" s="236">
        <v>0</v>
      </c>
      <c r="AM457" s="236">
        <v>0</v>
      </c>
      <c r="AN457" s="236">
        <v>-1267862</v>
      </c>
      <c r="AO457" s="236">
        <v>0</v>
      </c>
      <c r="AP457" s="236">
        <v>0</v>
      </c>
      <c r="AQ457" s="236">
        <v>0</v>
      </c>
      <c r="AR457" s="236">
        <v>0</v>
      </c>
      <c r="AS457" s="236">
        <v>0</v>
      </c>
      <c r="AT457" s="236">
        <v>0</v>
      </c>
      <c r="AU457" s="236">
        <v>0</v>
      </c>
      <c r="AV457" s="236">
        <v>0</v>
      </c>
      <c r="AW457" s="236">
        <v>0</v>
      </c>
      <c r="AX457" s="236">
        <v>0</v>
      </c>
      <c r="AY457" s="236">
        <v>0</v>
      </c>
      <c r="AZ457" s="236">
        <v>0</v>
      </c>
      <c r="BA457" s="236">
        <v>0</v>
      </c>
      <c r="BB457" s="236">
        <v>0</v>
      </c>
      <c r="BC457" s="236">
        <v>0</v>
      </c>
      <c r="BD457" s="236">
        <v>0</v>
      </c>
      <c r="BE457" s="236">
        <v>0</v>
      </c>
      <c r="BF457" s="236">
        <v>0</v>
      </c>
      <c r="BG457" s="236">
        <v>0</v>
      </c>
      <c r="BH457" s="236">
        <v>0</v>
      </c>
      <c r="BI457" s="236">
        <v>0</v>
      </c>
      <c r="BJ457" s="236">
        <v>0</v>
      </c>
      <c r="BK457" s="236">
        <v>0</v>
      </c>
      <c r="BL457" s="236">
        <v>0</v>
      </c>
      <c r="BM457" s="236">
        <v>0</v>
      </c>
      <c r="BN457" s="236">
        <v>0</v>
      </c>
      <c r="BO457" s="236">
        <v>0</v>
      </c>
      <c r="BP457" s="236">
        <v>0</v>
      </c>
      <c r="BQ457" s="236">
        <v>0</v>
      </c>
      <c r="BR457" s="236">
        <v>0</v>
      </c>
      <c r="BS457" s="236">
        <v>0</v>
      </c>
      <c r="BT457" s="236">
        <v>0</v>
      </c>
      <c r="BU457" s="236">
        <v>0</v>
      </c>
      <c r="BV457" s="236">
        <v>0</v>
      </c>
      <c r="BW457" s="236">
        <v>0</v>
      </c>
      <c r="BX457" s="236">
        <v>0</v>
      </c>
      <c r="BY457" s="236">
        <v>0</v>
      </c>
      <c r="BZ457" s="236">
        <v>0</v>
      </c>
      <c r="CA457" s="236">
        <v>0</v>
      </c>
      <c r="CB457" s="236">
        <v>0</v>
      </c>
      <c r="CC457" s="236">
        <v>0</v>
      </c>
      <c r="CD457" s="236">
        <v>0</v>
      </c>
      <c r="CE457" s="236">
        <v>0</v>
      </c>
      <c r="CF457" s="236">
        <v>0</v>
      </c>
      <c r="CG457" s="236">
        <v>0</v>
      </c>
      <c r="CH457" s="236">
        <v>0</v>
      </c>
      <c r="CI457" s="236">
        <v>0</v>
      </c>
      <c r="CJ457" s="236">
        <v>0</v>
      </c>
      <c r="CK457" s="236">
        <v>0</v>
      </c>
      <c r="CL457" s="236">
        <v>0</v>
      </c>
      <c r="CM457" s="236">
        <v>0</v>
      </c>
      <c r="CN457" s="236">
        <v>0</v>
      </c>
      <c r="CO457" s="236">
        <v>0</v>
      </c>
      <c r="CP457" s="236">
        <v>0</v>
      </c>
      <c r="CQ457" s="236">
        <v>0</v>
      </c>
      <c r="CR457" s="236">
        <v>0</v>
      </c>
      <c r="CS457" s="236">
        <v>0</v>
      </c>
      <c r="CT457" s="236">
        <v>0</v>
      </c>
      <c r="CU457" s="236">
        <v>0</v>
      </c>
      <c r="CV457" s="236">
        <v>0</v>
      </c>
      <c r="CW457" s="236">
        <v>0</v>
      </c>
      <c r="CX457" s="236">
        <v>0</v>
      </c>
      <c r="CY457" s="236">
        <v>0</v>
      </c>
      <c r="CZ457" s="236">
        <v>0</v>
      </c>
      <c r="DA457" s="236">
        <v>0</v>
      </c>
    </row>
    <row r="458" spans="1:105">
      <c r="A458" s="242" t="s">
        <v>1791</v>
      </c>
      <c r="B458" s="236">
        <v>0</v>
      </c>
      <c r="C458" s="236">
        <v>0</v>
      </c>
      <c r="D458" s="236">
        <v>0</v>
      </c>
      <c r="E458" s="236">
        <v>0</v>
      </c>
      <c r="F458" s="236">
        <v>0</v>
      </c>
      <c r="G458" s="236">
        <v>0</v>
      </c>
      <c r="H458" s="236">
        <v>0</v>
      </c>
      <c r="I458" s="236">
        <v>0</v>
      </c>
      <c r="J458" s="236">
        <v>0</v>
      </c>
      <c r="K458" s="236">
        <v>0</v>
      </c>
      <c r="L458" s="236">
        <v>0</v>
      </c>
      <c r="M458" s="236">
        <v>0</v>
      </c>
      <c r="N458" s="236">
        <v>0</v>
      </c>
      <c r="O458" s="236">
        <v>0</v>
      </c>
      <c r="P458" s="236">
        <v>0</v>
      </c>
      <c r="Q458" s="236">
        <v>0</v>
      </c>
      <c r="R458" s="236">
        <v>0</v>
      </c>
      <c r="S458" s="236">
        <v>0</v>
      </c>
      <c r="T458" s="236">
        <v>0</v>
      </c>
      <c r="U458" s="236">
        <v>0</v>
      </c>
      <c r="V458" s="236">
        <v>0</v>
      </c>
      <c r="W458" s="236">
        <v>0</v>
      </c>
      <c r="X458" s="236">
        <v>0</v>
      </c>
      <c r="Y458" s="236">
        <v>0</v>
      </c>
      <c r="Z458" s="236">
        <v>0</v>
      </c>
      <c r="AA458" s="236">
        <v>0</v>
      </c>
      <c r="AB458" s="236">
        <v>0</v>
      </c>
      <c r="AC458" s="236">
        <v>0</v>
      </c>
      <c r="AD458" s="236">
        <v>3156336</v>
      </c>
      <c r="AE458" s="236">
        <v>2912966</v>
      </c>
      <c r="AF458" s="236">
        <v>4941081</v>
      </c>
      <c r="AG458" s="236">
        <v>2292387</v>
      </c>
      <c r="AH458" s="236">
        <v>6984146</v>
      </c>
      <c r="AI458" s="236">
        <v>6613097</v>
      </c>
      <c r="AJ458" s="236">
        <v>3345979</v>
      </c>
      <c r="AK458" s="236">
        <v>0</v>
      </c>
      <c r="AL458" s="236">
        <v>0</v>
      </c>
      <c r="AM458" s="236">
        <v>0</v>
      </c>
      <c r="AN458" s="236">
        <v>30245992</v>
      </c>
      <c r="AO458" s="236">
        <v>0</v>
      </c>
      <c r="AP458" s="236">
        <v>0</v>
      </c>
      <c r="AQ458" s="236">
        <v>0</v>
      </c>
      <c r="AR458" s="236">
        <v>0</v>
      </c>
      <c r="AS458" s="236">
        <v>0</v>
      </c>
      <c r="AT458" s="236">
        <v>0</v>
      </c>
      <c r="AU458" s="236">
        <v>0</v>
      </c>
      <c r="AV458" s="236">
        <v>0</v>
      </c>
      <c r="AW458" s="236">
        <v>0</v>
      </c>
      <c r="AX458" s="236">
        <v>0</v>
      </c>
      <c r="AY458" s="236">
        <v>0</v>
      </c>
      <c r="AZ458" s="236">
        <v>0</v>
      </c>
      <c r="BA458" s="236">
        <v>0</v>
      </c>
      <c r="BB458" s="236">
        <v>0</v>
      </c>
      <c r="BC458" s="236">
        <v>0</v>
      </c>
      <c r="BD458" s="236">
        <v>0</v>
      </c>
      <c r="BE458" s="236">
        <v>0</v>
      </c>
      <c r="BF458" s="236">
        <v>0</v>
      </c>
      <c r="BG458" s="236">
        <v>0</v>
      </c>
      <c r="BH458" s="236">
        <v>0</v>
      </c>
      <c r="BI458" s="236">
        <v>0</v>
      </c>
      <c r="BJ458" s="236">
        <v>0</v>
      </c>
      <c r="BK458" s="236">
        <v>0</v>
      </c>
      <c r="BL458" s="236">
        <v>0</v>
      </c>
      <c r="BM458" s="236">
        <v>0</v>
      </c>
      <c r="BN458" s="236">
        <v>0</v>
      </c>
      <c r="BO458" s="236">
        <v>0</v>
      </c>
      <c r="BP458" s="236">
        <v>0</v>
      </c>
      <c r="BQ458" s="236">
        <v>0</v>
      </c>
      <c r="BR458" s="236">
        <v>0</v>
      </c>
      <c r="BS458" s="236">
        <v>0</v>
      </c>
      <c r="BT458" s="236">
        <v>0</v>
      </c>
      <c r="BU458" s="236">
        <v>0</v>
      </c>
      <c r="BV458" s="236">
        <v>0</v>
      </c>
      <c r="BW458" s="236">
        <v>0</v>
      </c>
      <c r="BX458" s="236">
        <v>0</v>
      </c>
      <c r="BY458" s="236">
        <v>0</v>
      </c>
      <c r="BZ458" s="236">
        <v>0</v>
      </c>
      <c r="CA458" s="236">
        <v>0</v>
      </c>
      <c r="CB458" s="236">
        <v>0</v>
      </c>
      <c r="CC458" s="236">
        <v>0</v>
      </c>
      <c r="CD458" s="236">
        <v>0</v>
      </c>
      <c r="CE458" s="236">
        <v>0</v>
      </c>
      <c r="CF458" s="236">
        <v>0</v>
      </c>
      <c r="CG458" s="236">
        <v>0</v>
      </c>
      <c r="CH458" s="236">
        <v>0</v>
      </c>
      <c r="CI458" s="236">
        <v>0</v>
      </c>
      <c r="CJ458" s="236">
        <v>0</v>
      </c>
      <c r="CK458" s="236">
        <v>0</v>
      </c>
      <c r="CL458" s="236">
        <v>0</v>
      </c>
      <c r="CM458" s="236">
        <v>0</v>
      </c>
      <c r="CN458" s="236">
        <v>0</v>
      </c>
      <c r="CO458" s="236">
        <v>0</v>
      </c>
      <c r="CP458" s="236">
        <v>0</v>
      </c>
      <c r="CQ458" s="236">
        <v>0</v>
      </c>
      <c r="CR458" s="236">
        <v>0</v>
      </c>
      <c r="CS458" s="236">
        <v>0</v>
      </c>
      <c r="CT458" s="236">
        <v>0</v>
      </c>
      <c r="CU458" s="236">
        <v>0</v>
      </c>
      <c r="CV458" s="236">
        <v>0</v>
      </c>
      <c r="CW458" s="236">
        <v>0</v>
      </c>
      <c r="CX458" s="236">
        <v>0</v>
      </c>
      <c r="CY458" s="236">
        <v>0</v>
      </c>
      <c r="CZ458" s="236">
        <v>0</v>
      </c>
      <c r="DA458" s="236">
        <v>0</v>
      </c>
    </row>
    <row r="460" spans="1:105">
      <c r="A460" s="242" t="s">
        <v>1792</v>
      </c>
      <c r="B460" s="236">
        <v>0</v>
      </c>
      <c r="C460" s="236">
        <v>0</v>
      </c>
      <c r="D460" s="236">
        <v>0</v>
      </c>
      <c r="E460" s="236">
        <v>0</v>
      </c>
      <c r="F460" s="236">
        <v>0</v>
      </c>
      <c r="G460" s="236">
        <v>0</v>
      </c>
      <c r="H460" s="236">
        <v>0</v>
      </c>
      <c r="I460" s="236">
        <v>0</v>
      </c>
      <c r="J460" s="236">
        <v>0</v>
      </c>
      <c r="K460" s="236">
        <v>0</v>
      </c>
      <c r="L460" s="236">
        <v>0</v>
      </c>
      <c r="M460" s="236">
        <v>0</v>
      </c>
      <c r="N460" s="236">
        <v>0</v>
      </c>
      <c r="O460" s="236">
        <v>0</v>
      </c>
      <c r="P460" s="236">
        <v>0</v>
      </c>
      <c r="Q460" s="236">
        <v>0</v>
      </c>
      <c r="R460" s="236">
        <v>0</v>
      </c>
      <c r="S460" s="236">
        <v>0</v>
      </c>
      <c r="T460" s="236">
        <v>0</v>
      </c>
      <c r="U460" s="236">
        <v>0</v>
      </c>
      <c r="V460" s="236">
        <v>0</v>
      </c>
      <c r="W460" s="236">
        <v>0</v>
      </c>
      <c r="X460" s="236">
        <v>0</v>
      </c>
      <c r="Y460" s="236">
        <v>0</v>
      </c>
      <c r="Z460" s="236">
        <v>0</v>
      </c>
      <c r="AA460" s="236">
        <v>0</v>
      </c>
      <c r="AB460" s="236">
        <v>0</v>
      </c>
      <c r="AC460" s="236">
        <v>0</v>
      </c>
      <c r="AD460" s="236">
        <v>50880</v>
      </c>
      <c r="AE460" s="236">
        <v>108265</v>
      </c>
      <c r="AF460" s="236">
        <v>147117</v>
      </c>
      <c r="AG460" s="236">
        <v>182121</v>
      </c>
      <c r="AH460" s="236">
        <v>227902</v>
      </c>
      <c r="AI460" s="236">
        <v>293708</v>
      </c>
      <c r="AJ460" s="236">
        <v>336927</v>
      </c>
      <c r="AK460" s="236">
        <v>0</v>
      </c>
      <c r="AL460" s="236">
        <v>0</v>
      </c>
      <c r="AM460" s="236">
        <v>0</v>
      </c>
      <c r="AN460" s="236">
        <v>1346920</v>
      </c>
      <c r="AO460" s="236">
        <v>0</v>
      </c>
      <c r="AP460" s="236">
        <v>0</v>
      </c>
      <c r="AQ460" s="236">
        <v>0</v>
      </c>
      <c r="AR460" s="236">
        <v>0</v>
      </c>
      <c r="AS460" s="236">
        <v>0</v>
      </c>
      <c r="AT460" s="236">
        <v>0</v>
      </c>
      <c r="AU460" s="236">
        <v>0</v>
      </c>
      <c r="AV460" s="236">
        <v>0</v>
      </c>
      <c r="AW460" s="236">
        <v>0</v>
      </c>
      <c r="AX460" s="236">
        <v>0</v>
      </c>
      <c r="AY460" s="236">
        <v>0</v>
      </c>
      <c r="AZ460" s="236">
        <v>0</v>
      </c>
      <c r="BA460" s="236">
        <v>0</v>
      </c>
      <c r="BB460" s="236">
        <v>0</v>
      </c>
      <c r="BC460" s="236">
        <v>0</v>
      </c>
      <c r="BD460" s="236">
        <v>0</v>
      </c>
      <c r="BE460" s="236">
        <v>0</v>
      </c>
      <c r="BF460" s="236">
        <v>0</v>
      </c>
      <c r="BG460" s="236">
        <v>0</v>
      </c>
      <c r="BH460" s="236">
        <v>0</v>
      </c>
      <c r="BI460" s="236">
        <v>0</v>
      </c>
      <c r="BJ460" s="236">
        <v>0</v>
      </c>
      <c r="BK460" s="236">
        <v>0</v>
      </c>
      <c r="BL460" s="236">
        <v>0</v>
      </c>
      <c r="BM460" s="236">
        <v>0</v>
      </c>
      <c r="BN460" s="236">
        <v>0</v>
      </c>
      <c r="BO460" s="236">
        <v>0</v>
      </c>
      <c r="BP460" s="236">
        <v>0</v>
      </c>
      <c r="BQ460" s="236">
        <v>0</v>
      </c>
      <c r="BR460" s="236">
        <v>0</v>
      </c>
      <c r="BS460" s="236">
        <v>0</v>
      </c>
      <c r="BT460" s="236">
        <v>0</v>
      </c>
      <c r="BU460" s="236">
        <v>0</v>
      </c>
      <c r="BV460" s="236">
        <v>0</v>
      </c>
      <c r="BW460" s="236">
        <v>0</v>
      </c>
      <c r="BX460" s="236">
        <v>0</v>
      </c>
      <c r="BY460" s="236">
        <v>0</v>
      </c>
      <c r="BZ460" s="236">
        <v>0</v>
      </c>
      <c r="CA460" s="236">
        <v>0</v>
      </c>
      <c r="CB460" s="236">
        <v>0</v>
      </c>
      <c r="CC460" s="236">
        <v>0</v>
      </c>
      <c r="CD460" s="236">
        <v>0</v>
      </c>
      <c r="CE460" s="236">
        <v>0</v>
      </c>
      <c r="CF460" s="236">
        <v>0</v>
      </c>
      <c r="CG460" s="236">
        <v>0</v>
      </c>
      <c r="CH460" s="236">
        <v>0</v>
      </c>
      <c r="CI460" s="236">
        <v>0</v>
      </c>
      <c r="CJ460" s="236">
        <v>0</v>
      </c>
      <c r="CK460" s="236">
        <v>0</v>
      </c>
      <c r="CL460" s="236">
        <v>0</v>
      </c>
      <c r="CM460" s="236">
        <v>0</v>
      </c>
      <c r="CN460" s="236">
        <v>0</v>
      </c>
      <c r="CO460" s="236">
        <v>0</v>
      </c>
      <c r="CP460" s="236">
        <v>0</v>
      </c>
      <c r="CQ460" s="236">
        <v>0</v>
      </c>
      <c r="CR460" s="236">
        <v>0</v>
      </c>
      <c r="CS460" s="236">
        <v>0</v>
      </c>
      <c r="CT460" s="236">
        <v>0</v>
      </c>
      <c r="CU460" s="236">
        <v>0</v>
      </c>
      <c r="CV460" s="236">
        <v>0</v>
      </c>
      <c r="CW460" s="236">
        <v>0</v>
      </c>
      <c r="CX460" s="236">
        <v>0</v>
      </c>
      <c r="CY460" s="236">
        <v>0</v>
      </c>
      <c r="CZ460" s="236">
        <v>0</v>
      </c>
      <c r="DA460" s="236">
        <v>0</v>
      </c>
    </row>
    <row r="462" spans="1:105">
      <c r="A462" s="257" t="s">
        <v>1793</v>
      </c>
      <c r="B462" s="258"/>
      <c r="C462" s="258"/>
      <c r="D462" s="258"/>
      <c r="E462" s="258"/>
      <c r="F462" s="258"/>
      <c r="G462" s="258"/>
      <c r="H462" s="258"/>
      <c r="I462" s="258"/>
      <c r="J462" s="258"/>
      <c r="K462" s="258"/>
      <c r="L462" s="258"/>
      <c r="M462" s="258"/>
      <c r="N462" s="258"/>
      <c r="O462" s="258"/>
      <c r="P462" s="258"/>
      <c r="Q462" s="258"/>
      <c r="R462" s="258"/>
      <c r="S462" s="258"/>
      <c r="T462" s="258"/>
      <c r="U462" s="258"/>
      <c r="V462" s="258"/>
      <c r="W462" s="258"/>
      <c r="X462" s="258"/>
      <c r="Y462" s="258"/>
      <c r="Z462" s="258"/>
      <c r="AA462" s="258"/>
      <c r="AB462" s="258"/>
      <c r="AC462" s="258"/>
      <c r="AD462" s="258"/>
      <c r="AE462" s="258"/>
      <c r="AF462" s="258"/>
      <c r="AG462" s="258"/>
      <c r="AH462" s="258"/>
      <c r="AI462" s="258"/>
      <c r="AJ462" s="258"/>
      <c r="AK462" s="258"/>
      <c r="AL462" s="258"/>
      <c r="AM462" s="258"/>
      <c r="AN462" s="258"/>
      <c r="AO462" s="258"/>
      <c r="AP462" s="258"/>
      <c r="AQ462" s="258"/>
      <c r="AR462" s="258"/>
      <c r="AS462" s="258"/>
      <c r="AT462" s="258"/>
      <c r="AU462" s="258"/>
      <c r="AV462" s="258"/>
      <c r="AW462" s="258"/>
      <c r="AX462" s="258"/>
      <c r="AY462" s="258"/>
      <c r="AZ462" s="258"/>
      <c r="BA462" s="258"/>
      <c r="BB462" s="258"/>
      <c r="BC462" s="258"/>
      <c r="BD462" s="258"/>
      <c r="BE462" s="258"/>
      <c r="BF462" s="258"/>
      <c r="BG462" s="258"/>
      <c r="BH462" s="258"/>
      <c r="BI462" s="258"/>
      <c r="BJ462" s="258"/>
      <c r="BK462" s="258"/>
      <c r="BL462" s="258"/>
      <c r="BM462" s="258"/>
      <c r="BN462" s="258"/>
      <c r="BO462" s="258"/>
      <c r="BP462" s="258"/>
      <c r="BQ462" s="258"/>
      <c r="BR462" s="258"/>
      <c r="BS462" s="258"/>
      <c r="BT462" s="258"/>
      <c r="BU462" s="258"/>
      <c r="BV462" s="258"/>
      <c r="BW462" s="258"/>
      <c r="BX462" s="258"/>
      <c r="BY462" s="258"/>
      <c r="BZ462" s="258"/>
      <c r="CA462" s="258"/>
      <c r="CB462" s="258"/>
      <c r="CC462" s="258"/>
      <c r="CD462" s="258"/>
      <c r="CE462" s="258"/>
      <c r="CF462" s="258"/>
      <c r="CG462" s="258"/>
      <c r="CH462" s="258"/>
      <c r="CI462" s="258"/>
      <c r="CJ462" s="258"/>
      <c r="CK462" s="258"/>
      <c r="CL462" s="258"/>
      <c r="CM462" s="258"/>
      <c r="CN462" s="258"/>
      <c r="CO462" s="258"/>
      <c r="CP462" s="258"/>
      <c r="CQ462" s="258"/>
      <c r="CR462" s="258"/>
      <c r="CS462" s="258"/>
      <c r="CT462" s="258"/>
      <c r="CU462" s="258"/>
      <c r="CV462" s="258"/>
      <c r="CW462" s="258"/>
      <c r="CX462" s="258"/>
      <c r="CY462" s="258"/>
      <c r="CZ462" s="258"/>
      <c r="DA462" s="258"/>
    </row>
    <row r="463" spans="1:105">
      <c r="A463" s="242" t="s">
        <v>1794</v>
      </c>
      <c r="B463" s="236">
        <v>0</v>
      </c>
      <c r="C463" s="236">
        <v>0</v>
      </c>
      <c r="D463" s="236">
        <v>0</v>
      </c>
      <c r="E463" s="236">
        <v>0</v>
      </c>
      <c r="F463" s="236">
        <v>0</v>
      </c>
      <c r="G463" s="236">
        <v>0</v>
      </c>
      <c r="H463" s="236">
        <v>0</v>
      </c>
      <c r="I463" s="236">
        <v>0</v>
      </c>
      <c r="J463" s="236">
        <v>0</v>
      </c>
      <c r="K463" s="236">
        <v>0</v>
      </c>
      <c r="L463" s="236">
        <v>0</v>
      </c>
      <c r="M463" s="236">
        <v>0</v>
      </c>
      <c r="N463" s="236">
        <v>0</v>
      </c>
      <c r="O463" s="236">
        <v>0</v>
      </c>
      <c r="P463" s="236">
        <v>0</v>
      </c>
      <c r="Q463" s="236">
        <v>0</v>
      </c>
      <c r="R463" s="236">
        <v>0</v>
      </c>
      <c r="S463" s="236">
        <v>0</v>
      </c>
      <c r="T463" s="236">
        <v>0</v>
      </c>
      <c r="U463" s="236">
        <v>0</v>
      </c>
      <c r="V463" s="236">
        <v>0</v>
      </c>
      <c r="W463" s="236">
        <v>0</v>
      </c>
      <c r="X463" s="236">
        <v>0</v>
      </c>
      <c r="Y463" s="236">
        <v>0</v>
      </c>
      <c r="Z463" s="236">
        <v>0</v>
      </c>
      <c r="AA463" s="236">
        <v>0</v>
      </c>
      <c r="AB463" s="236">
        <v>0</v>
      </c>
      <c r="AC463" s="236">
        <v>0</v>
      </c>
      <c r="AD463" s="236">
        <v>-8872733</v>
      </c>
      <c r="AE463" s="236">
        <v>-8013429</v>
      </c>
      <c r="AF463" s="236">
        <v>-13697041</v>
      </c>
      <c r="AG463" s="236">
        <v>-6029331.4800000004</v>
      </c>
      <c r="AH463" s="236">
        <v>-19303554</v>
      </c>
      <c r="AI463" s="236">
        <v>-18055397</v>
      </c>
      <c r="AJ463" s="236">
        <v>-8597290</v>
      </c>
      <c r="AK463" s="236">
        <v>-10768830.5125068</v>
      </c>
      <c r="AL463" s="236">
        <v>-14231146.0818322</v>
      </c>
      <c r="AM463" s="236">
        <v>-4843756.0818322096</v>
      </c>
      <c r="AN463" s="236">
        <v>-112412508.15617099</v>
      </c>
      <c r="AO463" s="236">
        <v>3115447.2439151001</v>
      </c>
      <c r="AP463" s="236">
        <v>2911597.2439151001</v>
      </c>
      <c r="AQ463" s="236">
        <v>2796565.2439151001</v>
      </c>
      <c r="AR463" s="236">
        <v>2651684.2439151001</v>
      </c>
      <c r="AS463" s="236">
        <v>2558230.2439151001</v>
      </c>
      <c r="AT463" s="236">
        <v>2439103.2439151001</v>
      </c>
      <c r="AU463" s="236">
        <v>2339269.2439151001</v>
      </c>
      <c r="AV463" s="236">
        <v>2277132.2439151001</v>
      </c>
      <c r="AW463" s="236">
        <v>2165296.2439151001</v>
      </c>
      <c r="AX463" s="236">
        <v>2113723.2439151001</v>
      </c>
      <c r="AY463" s="236">
        <v>2034276.2439151001</v>
      </c>
      <c r="AZ463" s="236">
        <v>1950573.2439151001</v>
      </c>
      <c r="BA463" s="236">
        <v>29352897.9269812</v>
      </c>
      <c r="BB463" s="236">
        <v>2055793.3303042499</v>
      </c>
      <c r="BC463" s="236">
        <v>1942202.3303042499</v>
      </c>
      <c r="BD463" s="236">
        <v>1922735.3303042499</v>
      </c>
      <c r="BE463" s="236">
        <v>1884002.3303042499</v>
      </c>
      <c r="BF463" s="236">
        <v>1855820.3303042499</v>
      </c>
      <c r="BG463" s="236">
        <v>1807491.3303042499</v>
      </c>
      <c r="BH463" s="236">
        <v>1766370.3303042499</v>
      </c>
      <c r="BI463" s="236">
        <v>1745809.3303042499</v>
      </c>
      <c r="BJ463" s="236">
        <v>1688802.3303042499</v>
      </c>
      <c r="BK463" s="236">
        <v>1668956.3303042499</v>
      </c>
      <c r="BL463" s="236">
        <v>1628473.3303042499</v>
      </c>
      <c r="BM463" s="236">
        <v>1583111.3303042499</v>
      </c>
      <c r="BN463" s="236">
        <v>21549567.963651001</v>
      </c>
      <c r="BO463" s="236">
        <v>1609476.3237544301</v>
      </c>
      <c r="BP463" s="236">
        <v>1537806.3237544301</v>
      </c>
      <c r="BQ463" s="236">
        <v>1532689.3237544301</v>
      </c>
      <c r="BR463" s="236">
        <v>1514001.3237544301</v>
      </c>
      <c r="BS463" s="236">
        <v>1501034.3237544301</v>
      </c>
      <c r="BT463" s="236">
        <v>1472559.3237544301</v>
      </c>
      <c r="BU463" s="236">
        <v>1448682.3237544301</v>
      </c>
      <c r="BV463" s="236">
        <v>1439565.3237544301</v>
      </c>
      <c r="BW463" s="236">
        <v>1401854.3237544301</v>
      </c>
      <c r="BX463" s="236">
        <v>1391871.3237544301</v>
      </c>
      <c r="BY463" s="236">
        <v>1365608.3237544301</v>
      </c>
      <c r="BZ463" s="236">
        <v>1335263.3237544301</v>
      </c>
      <c r="CA463" s="236">
        <v>17550411.885053199</v>
      </c>
      <c r="CB463" s="236">
        <v>1376485.2093255101</v>
      </c>
      <c r="CC463" s="236">
        <v>1323388.2093255101</v>
      </c>
      <c r="CD463" s="236">
        <v>1322798.2093255101</v>
      </c>
      <c r="CE463" s="236">
        <v>1311825.2093255101</v>
      </c>
      <c r="CF463" s="236">
        <v>1304606.2093255101</v>
      </c>
      <c r="CG463" s="236">
        <v>1284771.2093255101</v>
      </c>
      <c r="CH463" s="236">
        <v>1268453.2093255101</v>
      </c>
      <c r="CI463" s="236">
        <v>1263848.2093255101</v>
      </c>
      <c r="CJ463" s="236">
        <v>1235585.2093255101</v>
      </c>
      <c r="CK463" s="236">
        <v>1229762.2093255101</v>
      </c>
      <c r="CL463" s="236">
        <v>1211322.2093255101</v>
      </c>
      <c r="CM463" s="236">
        <v>1192813.2093255101</v>
      </c>
      <c r="CN463" s="236">
        <v>15325658.511906199</v>
      </c>
      <c r="CO463" s="236">
        <v>1210976.5913450001</v>
      </c>
      <c r="CP463" s="236">
        <v>1176818.5913450001</v>
      </c>
      <c r="CQ463" s="236">
        <v>1174557.5913450001</v>
      </c>
      <c r="CR463" s="236">
        <v>1161501.5913450001</v>
      </c>
      <c r="CS463" s="236">
        <v>1157004.5913450001</v>
      </c>
      <c r="CT463" s="236">
        <v>1141840.5913450001</v>
      </c>
      <c r="CU463" s="236">
        <v>1129585.5913450001</v>
      </c>
      <c r="CV463" s="236">
        <v>1127127.5913450001</v>
      </c>
      <c r="CW463" s="236">
        <v>1104403.5913450001</v>
      </c>
      <c r="CX463" s="236">
        <v>1100666.5913450001</v>
      </c>
      <c r="CY463" s="236">
        <v>1085330.5913450001</v>
      </c>
      <c r="CZ463" s="236">
        <v>1067168.5913450001</v>
      </c>
      <c r="DA463" s="236">
        <v>13636982.096139999</v>
      </c>
    </row>
    <row r="464" spans="1:105" s="250" customFormat="1">
      <c r="A464" s="249" t="s">
        <v>1553</v>
      </c>
      <c r="B464" s="250">
        <v>0</v>
      </c>
      <c r="C464" s="250">
        <v>0</v>
      </c>
      <c r="D464" s="250">
        <v>0</v>
      </c>
      <c r="E464" s="250">
        <v>0</v>
      </c>
      <c r="F464" s="250">
        <v>0</v>
      </c>
      <c r="G464" s="250">
        <v>0</v>
      </c>
      <c r="H464" s="250">
        <v>0</v>
      </c>
      <c r="I464" s="250">
        <v>0</v>
      </c>
      <c r="J464" s="250">
        <v>0</v>
      </c>
      <c r="K464" s="250">
        <v>0</v>
      </c>
      <c r="L464" s="250">
        <v>0</v>
      </c>
      <c r="M464" s="250">
        <v>0</v>
      </c>
      <c r="N464" s="250">
        <v>0</v>
      </c>
      <c r="O464" s="250">
        <v>0</v>
      </c>
      <c r="P464" s="250">
        <v>0</v>
      </c>
      <c r="Q464" s="250">
        <v>0</v>
      </c>
      <c r="R464" s="250">
        <v>0</v>
      </c>
      <c r="S464" s="250">
        <v>0</v>
      </c>
      <c r="T464" s="250">
        <v>0</v>
      </c>
      <c r="U464" s="250">
        <v>0</v>
      </c>
      <c r="V464" s="250">
        <v>0</v>
      </c>
      <c r="W464" s="250">
        <v>0</v>
      </c>
      <c r="X464" s="250">
        <v>0</v>
      </c>
      <c r="Y464" s="250">
        <v>0</v>
      </c>
      <c r="Z464" s="250">
        <v>0</v>
      </c>
      <c r="AA464" s="250">
        <v>0</v>
      </c>
      <c r="AB464" s="250">
        <v>0.06</v>
      </c>
      <c r="AC464" s="250">
        <v>0.06</v>
      </c>
      <c r="AD464" s="250">
        <v>0.06</v>
      </c>
      <c r="AE464" s="250">
        <v>0.06</v>
      </c>
      <c r="AF464" s="250">
        <v>0.06</v>
      </c>
      <c r="AG464" s="250">
        <v>0.06</v>
      </c>
      <c r="AH464" s="250">
        <v>0.06</v>
      </c>
      <c r="AI464" s="250">
        <v>0.06</v>
      </c>
      <c r="AJ464" s="250">
        <v>0.06</v>
      </c>
      <c r="AK464" s="250">
        <v>0.06</v>
      </c>
      <c r="AL464" s="250">
        <v>0.06</v>
      </c>
      <c r="AM464" s="250">
        <v>0.06</v>
      </c>
      <c r="AN464" s="250">
        <v>0.06</v>
      </c>
      <c r="AO464" s="250">
        <v>0.06</v>
      </c>
      <c r="AP464" s="250">
        <v>0.06</v>
      </c>
      <c r="AQ464" s="250">
        <v>0.06</v>
      </c>
      <c r="AR464" s="250">
        <v>0.06</v>
      </c>
      <c r="AS464" s="250">
        <v>0.06</v>
      </c>
      <c r="AT464" s="250">
        <v>0.06</v>
      </c>
      <c r="AU464" s="250">
        <v>0.06</v>
      </c>
      <c r="AV464" s="250">
        <v>0.06</v>
      </c>
      <c r="AW464" s="250">
        <v>0.06</v>
      </c>
      <c r="AX464" s="250">
        <v>0.06</v>
      </c>
      <c r="AY464" s="250">
        <v>0.06</v>
      </c>
      <c r="AZ464" s="250">
        <v>0.06</v>
      </c>
      <c r="BA464" s="250">
        <v>0.06</v>
      </c>
      <c r="BB464" s="250">
        <v>0.06</v>
      </c>
      <c r="BC464" s="250">
        <v>0.06</v>
      </c>
      <c r="BD464" s="250">
        <v>0.06</v>
      </c>
      <c r="BE464" s="250">
        <v>0.06</v>
      </c>
      <c r="BF464" s="250">
        <v>0.06</v>
      </c>
      <c r="BG464" s="250">
        <v>0.06</v>
      </c>
      <c r="BH464" s="250">
        <v>0.06</v>
      </c>
      <c r="BI464" s="250">
        <v>0.06</v>
      </c>
      <c r="BJ464" s="250">
        <v>0.06</v>
      </c>
      <c r="BK464" s="250">
        <v>0.06</v>
      </c>
      <c r="BL464" s="250">
        <v>0.06</v>
      </c>
      <c r="BM464" s="250">
        <v>0.06</v>
      </c>
      <c r="BN464" s="250">
        <v>0.06</v>
      </c>
      <c r="BO464" s="250">
        <v>0.06</v>
      </c>
      <c r="BP464" s="250">
        <v>0.06</v>
      </c>
      <c r="BQ464" s="250">
        <v>0.06</v>
      </c>
      <c r="BR464" s="250">
        <v>0.06</v>
      </c>
      <c r="BS464" s="250">
        <v>0.06</v>
      </c>
      <c r="BT464" s="250">
        <v>0.06</v>
      </c>
      <c r="BU464" s="250">
        <v>0.06</v>
      </c>
      <c r="BV464" s="250">
        <v>0.06</v>
      </c>
      <c r="BW464" s="250">
        <v>0.06</v>
      </c>
      <c r="BX464" s="250">
        <v>0.06</v>
      </c>
      <c r="BY464" s="250">
        <v>0.06</v>
      </c>
      <c r="BZ464" s="250">
        <v>0.06</v>
      </c>
      <c r="CA464" s="250">
        <v>0.06</v>
      </c>
      <c r="CB464" s="250">
        <v>0.06</v>
      </c>
      <c r="CC464" s="250">
        <v>0.06</v>
      </c>
      <c r="CD464" s="250">
        <v>0.06</v>
      </c>
      <c r="CE464" s="250">
        <v>0.06</v>
      </c>
      <c r="CF464" s="250">
        <v>0.06</v>
      </c>
      <c r="CG464" s="250">
        <v>0.06</v>
      </c>
      <c r="CH464" s="250">
        <v>0.06</v>
      </c>
      <c r="CI464" s="250">
        <v>0.06</v>
      </c>
      <c r="CJ464" s="250">
        <v>0.06</v>
      </c>
      <c r="CK464" s="250">
        <v>0.06</v>
      </c>
      <c r="CL464" s="250">
        <v>0.06</v>
      </c>
      <c r="CM464" s="250">
        <v>0.06</v>
      </c>
      <c r="CN464" s="250">
        <v>0.06</v>
      </c>
      <c r="CO464" s="250">
        <v>0.06</v>
      </c>
      <c r="CP464" s="250">
        <v>0.06</v>
      </c>
      <c r="CQ464" s="250">
        <v>0.06</v>
      </c>
      <c r="CR464" s="250">
        <v>0.06</v>
      </c>
      <c r="CS464" s="250">
        <v>0.06</v>
      </c>
      <c r="CT464" s="250">
        <v>0.06</v>
      </c>
      <c r="CU464" s="250">
        <v>0.06</v>
      </c>
      <c r="CV464" s="250">
        <v>0.06</v>
      </c>
      <c r="CW464" s="250">
        <v>0.06</v>
      </c>
      <c r="CX464" s="250">
        <v>0.06</v>
      </c>
      <c r="CY464" s="250">
        <v>0.06</v>
      </c>
      <c r="CZ464" s="250">
        <v>0.06</v>
      </c>
      <c r="DA464" s="250">
        <v>0.06</v>
      </c>
    </row>
    <row r="465" spans="1:107">
      <c r="A465" s="242" t="s">
        <v>1795</v>
      </c>
      <c r="B465" s="236">
        <v>0</v>
      </c>
      <c r="C465" s="236">
        <v>0</v>
      </c>
      <c r="D465" s="236">
        <v>0</v>
      </c>
      <c r="E465" s="236">
        <v>0</v>
      </c>
      <c r="F465" s="236">
        <v>0</v>
      </c>
      <c r="G465" s="236">
        <v>0</v>
      </c>
      <c r="H465" s="236">
        <v>0</v>
      </c>
      <c r="I465" s="236">
        <v>0</v>
      </c>
      <c r="J465" s="236">
        <v>0</v>
      </c>
      <c r="K465" s="236">
        <v>0</v>
      </c>
      <c r="L465" s="236">
        <v>0</v>
      </c>
      <c r="M465" s="236">
        <v>0</v>
      </c>
      <c r="N465" s="236">
        <v>0</v>
      </c>
      <c r="O465" s="236">
        <v>0</v>
      </c>
      <c r="P465" s="236">
        <v>0</v>
      </c>
      <c r="Q465" s="236">
        <v>0</v>
      </c>
      <c r="R465" s="236">
        <v>0</v>
      </c>
      <c r="S465" s="236">
        <v>0</v>
      </c>
      <c r="T465" s="236">
        <v>0</v>
      </c>
      <c r="U465" s="236">
        <v>0</v>
      </c>
      <c r="V465" s="236">
        <v>0</v>
      </c>
      <c r="W465" s="236">
        <v>0</v>
      </c>
      <c r="X465" s="236">
        <v>0</v>
      </c>
      <c r="Y465" s="236">
        <v>0</v>
      </c>
      <c r="Z465" s="236">
        <v>0</v>
      </c>
      <c r="AA465" s="236">
        <v>0</v>
      </c>
      <c r="AB465" s="236">
        <v>0</v>
      </c>
      <c r="AC465" s="236">
        <v>0</v>
      </c>
      <c r="AD465" s="236">
        <v>-532363.98</v>
      </c>
      <c r="AE465" s="236">
        <v>-480805.74</v>
      </c>
      <c r="AF465" s="236">
        <v>-821822.46</v>
      </c>
      <c r="AG465" s="236">
        <v>-361759.88880000002</v>
      </c>
      <c r="AH465" s="236">
        <v>-1158213.24</v>
      </c>
      <c r="AI465" s="236">
        <v>-1083323.82</v>
      </c>
      <c r="AJ465" s="236">
        <v>-515837.39999999898</v>
      </c>
      <c r="AK465" s="236">
        <v>-646129.83075041301</v>
      </c>
      <c r="AL465" s="236">
        <v>-853868.76490993204</v>
      </c>
      <c r="AM465" s="236">
        <v>-290625.36490993202</v>
      </c>
      <c r="AN465" s="236">
        <v>-6744750.4893702799</v>
      </c>
      <c r="AO465" s="236">
        <v>186926.834634906</v>
      </c>
      <c r="AP465" s="236">
        <v>174695.834634906</v>
      </c>
      <c r="AQ465" s="236">
        <v>167793.91463490599</v>
      </c>
      <c r="AR465" s="236">
        <v>159101.054634906</v>
      </c>
      <c r="AS465" s="236">
        <v>153493.81463490601</v>
      </c>
      <c r="AT465" s="236">
        <v>146346.19463490599</v>
      </c>
      <c r="AU465" s="236">
        <v>140356.15463490601</v>
      </c>
      <c r="AV465" s="236">
        <v>136627.93463490601</v>
      </c>
      <c r="AW465" s="236">
        <v>129917.774634906</v>
      </c>
      <c r="AX465" s="236">
        <v>126823.394634906</v>
      </c>
      <c r="AY465" s="236">
        <v>122056.57463490601</v>
      </c>
      <c r="AZ465" s="236">
        <v>117034.394634906</v>
      </c>
      <c r="BA465" s="236">
        <v>1761173.8756188699</v>
      </c>
      <c r="BB465" s="236">
        <v>123347.599818255</v>
      </c>
      <c r="BC465" s="236">
        <v>116532.139818255</v>
      </c>
      <c r="BD465" s="236">
        <v>115364.119818255</v>
      </c>
      <c r="BE465" s="236">
        <v>113040.139818255</v>
      </c>
      <c r="BF465" s="236">
        <v>111349.21981825501</v>
      </c>
      <c r="BG465" s="236">
        <v>108449.479818255</v>
      </c>
      <c r="BH465" s="236">
        <v>105982.21981825501</v>
      </c>
      <c r="BI465" s="236">
        <v>104748.559818255</v>
      </c>
      <c r="BJ465" s="236">
        <v>101328.139818255</v>
      </c>
      <c r="BK465" s="236">
        <v>100137.37981825499</v>
      </c>
      <c r="BL465" s="236">
        <v>97708.399818254999</v>
      </c>
      <c r="BM465" s="236">
        <v>94986.679818254997</v>
      </c>
      <c r="BN465" s="236">
        <v>1292974.0778190601</v>
      </c>
      <c r="BO465" s="236">
        <v>96568.5794252661</v>
      </c>
      <c r="BP465" s="236">
        <v>92268.379425266103</v>
      </c>
      <c r="BQ465" s="236">
        <v>91961.359425266099</v>
      </c>
      <c r="BR465" s="236">
        <v>90840.0794252661</v>
      </c>
      <c r="BS465" s="236">
        <v>90062.059425266096</v>
      </c>
      <c r="BT465" s="236">
        <v>88353.559425266096</v>
      </c>
      <c r="BU465" s="236">
        <v>86920.9394252661</v>
      </c>
      <c r="BV465" s="236">
        <v>86373.919425266096</v>
      </c>
      <c r="BW465" s="236">
        <v>84111.259425266093</v>
      </c>
      <c r="BX465" s="236">
        <v>83512.279425266097</v>
      </c>
      <c r="BY465" s="236">
        <v>81936.499425266098</v>
      </c>
      <c r="BZ465" s="236">
        <v>80115.799425266101</v>
      </c>
      <c r="CA465" s="236">
        <v>1053024.7131031901</v>
      </c>
      <c r="CB465" s="236">
        <v>82589.112559531</v>
      </c>
      <c r="CC465" s="236">
        <v>79403.292559530993</v>
      </c>
      <c r="CD465" s="236">
        <v>79367.892559530999</v>
      </c>
      <c r="CE465" s="236">
        <v>78709.512559530995</v>
      </c>
      <c r="CF465" s="236">
        <v>78276.372559530995</v>
      </c>
      <c r="CG465" s="236">
        <v>77086.272559531004</v>
      </c>
      <c r="CH465" s="236">
        <v>76107.192559531002</v>
      </c>
      <c r="CI465" s="236">
        <v>75830.892559530999</v>
      </c>
      <c r="CJ465" s="236">
        <v>74135.112559531</v>
      </c>
      <c r="CK465" s="236">
        <v>73785.732559530996</v>
      </c>
      <c r="CL465" s="236">
        <v>72679.332559531002</v>
      </c>
      <c r="CM465" s="236">
        <v>71568.792559530993</v>
      </c>
      <c r="CN465" s="236">
        <v>919539.51071437204</v>
      </c>
      <c r="CO465" s="236">
        <v>72658.595480699994</v>
      </c>
      <c r="CP465" s="236">
        <v>70609.115480699998</v>
      </c>
      <c r="CQ465" s="236">
        <v>70473.455480699995</v>
      </c>
      <c r="CR465" s="236">
        <v>69690.095480699994</v>
      </c>
      <c r="CS465" s="236">
        <v>69420.275480700002</v>
      </c>
      <c r="CT465" s="236">
        <v>68510.435480700005</v>
      </c>
      <c r="CU465" s="236">
        <v>67775.135480700003</v>
      </c>
      <c r="CV465" s="236">
        <v>67627.655480700007</v>
      </c>
      <c r="CW465" s="236">
        <v>66264.215480700004</v>
      </c>
      <c r="CX465" s="236">
        <v>66039.995480700003</v>
      </c>
      <c r="CY465" s="236">
        <v>65119.8354807</v>
      </c>
      <c r="CZ465" s="236">
        <v>64030.115480699998</v>
      </c>
      <c r="DA465" s="236">
        <v>818218.92576839996</v>
      </c>
    </row>
    <row r="466" spans="1:107">
      <c r="A466" s="242" t="s">
        <v>1796</v>
      </c>
      <c r="B466" s="236">
        <v>0</v>
      </c>
      <c r="C466" s="236">
        <v>0</v>
      </c>
      <c r="D466" s="236">
        <v>0</v>
      </c>
      <c r="E466" s="236">
        <v>0</v>
      </c>
      <c r="F466" s="236">
        <v>0</v>
      </c>
      <c r="G466" s="236">
        <v>0</v>
      </c>
      <c r="H466" s="236">
        <v>0</v>
      </c>
      <c r="I466" s="236">
        <v>0</v>
      </c>
      <c r="J466" s="236">
        <v>0</v>
      </c>
      <c r="K466" s="236">
        <v>0</v>
      </c>
      <c r="L466" s="236">
        <v>0</v>
      </c>
      <c r="M466" s="236">
        <v>0</v>
      </c>
      <c r="N466" s="236">
        <v>0</v>
      </c>
      <c r="O466" s="236">
        <v>0</v>
      </c>
      <c r="P466" s="236">
        <v>0</v>
      </c>
      <c r="Q466" s="236">
        <v>0</v>
      </c>
      <c r="R466" s="236">
        <v>0</v>
      </c>
      <c r="S466" s="236">
        <v>0</v>
      </c>
      <c r="T466" s="236">
        <v>0</v>
      </c>
      <c r="U466" s="236">
        <v>0</v>
      </c>
      <c r="V466" s="236">
        <v>0</v>
      </c>
      <c r="W466" s="236">
        <v>0</v>
      </c>
      <c r="X466" s="236">
        <v>0</v>
      </c>
      <c r="Y466" s="236">
        <v>0</v>
      </c>
      <c r="Z466" s="236">
        <v>0</v>
      </c>
      <c r="AA466" s="236">
        <v>0</v>
      </c>
      <c r="AB466" s="236">
        <v>0</v>
      </c>
      <c r="AC466" s="236">
        <v>0</v>
      </c>
      <c r="AD466" s="236">
        <v>-186327.39300000001</v>
      </c>
      <c r="AE466" s="236">
        <v>-168282.00899999999</v>
      </c>
      <c r="AF466" s="236">
        <v>-287637.86099999998</v>
      </c>
      <c r="AG466" s="236">
        <v>-126615.96107999999</v>
      </c>
      <c r="AH466" s="236">
        <v>-405374.63400000002</v>
      </c>
      <c r="AI466" s="236">
        <v>-379163.337</v>
      </c>
      <c r="AJ466" s="236">
        <v>-180543.09</v>
      </c>
      <c r="AK466" s="236">
        <v>-226145.44076264399</v>
      </c>
      <c r="AL466" s="236">
        <v>-298854.067718476</v>
      </c>
      <c r="AM466" s="236">
        <v>-101718.877718476</v>
      </c>
      <c r="AN466" s="236">
        <v>-2360662.6712795901</v>
      </c>
      <c r="AO466" s="236">
        <v>65424.392122217097</v>
      </c>
      <c r="AP466" s="236">
        <v>61143.542122217099</v>
      </c>
      <c r="AQ466" s="236">
        <v>58727.8701222171</v>
      </c>
      <c r="AR466" s="236">
        <v>55685.369122217096</v>
      </c>
      <c r="AS466" s="236">
        <v>53722.835122217097</v>
      </c>
      <c r="AT466" s="236">
        <v>51221.168122217103</v>
      </c>
      <c r="AU466" s="236">
        <v>49124.6541222171</v>
      </c>
      <c r="AV466" s="236">
        <v>47819.7771222171</v>
      </c>
      <c r="AW466" s="236">
        <v>45471.221122217103</v>
      </c>
      <c r="AX466" s="236">
        <v>44388.1881222171</v>
      </c>
      <c r="AY466" s="236">
        <v>42719.801122217097</v>
      </c>
      <c r="AZ466" s="236">
        <v>40962.038122217098</v>
      </c>
      <c r="BA466" s="236">
        <v>616410.85646660498</v>
      </c>
      <c r="BB466" s="236">
        <v>43171.659936389202</v>
      </c>
      <c r="BC466" s="236">
        <v>40786.248936389202</v>
      </c>
      <c r="BD466" s="236">
        <v>40377.441936389201</v>
      </c>
      <c r="BE466" s="236">
        <v>39564.048936389197</v>
      </c>
      <c r="BF466" s="236">
        <v>38972.226936389197</v>
      </c>
      <c r="BG466" s="236">
        <v>37957.317936389198</v>
      </c>
      <c r="BH466" s="236">
        <v>37093.7769363892</v>
      </c>
      <c r="BI466" s="236">
        <v>36661.995936389198</v>
      </c>
      <c r="BJ466" s="236">
        <v>35464.8489363892</v>
      </c>
      <c r="BK466" s="236">
        <v>35048.082936389197</v>
      </c>
      <c r="BL466" s="236">
        <v>34197.939936389201</v>
      </c>
      <c r="BM466" s="236">
        <v>33245.337936389202</v>
      </c>
      <c r="BN466" s="236">
        <v>452540.92723667098</v>
      </c>
      <c r="BO466" s="236">
        <v>33799.002798843103</v>
      </c>
      <c r="BP466" s="236">
        <v>32293.9327988431</v>
      </c>
      <c r="BQ466" s="236">
        <v>32186.475798843101</v>
      </c>
      <c r="BR466" s="236">
        <v>31794.027798843101</v>
      </c>
      <c r="BS466" s="236">
        <v>31521.7207988431</v>
      </c>
      <c r="BT466" s="236">
        <v>30923.745798843102</v>
      </c>
      <c r="BU466" s="236">
        <v>30422.3287988431</v>
      </c>
      <c r="BV466" s="236">
        <v>30230.871798843102</v>
      </c>
      <c r="BW466" s="236">
        <v>29438.940798843101</v>
      </c>
      <c r="BX466" s="236">
        <v>29229.297798843101</v>
      </c>
      <c r="BY466" s="236">
        <v>28677.7747988431</v>
      </c>
      <c r="BZ466" s="236">
        <v>28040.529798843101</v>
      </c>
      <c r="CA466" s="236">
        <v>368558.64958611701</v>
      </c>
      <c r="CB466" s="236">
        <v>28906.189395835801</v>
      </c>
      <c r="CC466" s="236">
        <v>27791.152395835801</v>
      </c>
      <c r="CD466" s="236">
        <v>27778.762395835802</v>
      </c>
      <c r="CE466" s="236">
        <v>27548.329395835801</v>
      </c>
      <c r="CF466" s="236">
        <v>27396.730395835799</v>
      </c>
      <c r="CG466" s="236">
        <v>26980.195395835799</v>
      </c>
      <c r="CH466" s="236">
        <v>26637.517395835799</v>
      </c>
      <c r="CI466" s="236">
        <v>26540.812395835801</v>
      </c>
      <c r="CJ466" s="236">
        <v>25947.2893958358</v>
      </c>
      <c r="CK466" s="236">
        <v>25825.006395835801</v>
      </c>
      <c r="CL466" s="236">
        <v>25437.766395835799</v>
      </c>
      <c r="CM466" s="236">
        <v>25049.0773958358</v>
      </c>
      <c r="CN466" s="236">
        <v>321838.82875003002</v>
      </c>
      <c r="CO466" s="236">
        <v>25430.508418245001</v>
      </c>
      <c r="CP466" s="236">
        <v>24713.190418245002</v>
      </c>
      <c r="CQ466" s="236">
        <v>24665.709418244998</v>
      </c>
      <c r="CR466" s="236">
        <v>24391.533418244999</v>
      </c>
      <c r="CS466" s="236">
        <v>24297.096418245001</v>
      </c>
      <c r="CT466" s="236">
        <v>23978.652418245001</v>
      </c>
      <c r="CU466" s="236">
        <v>23721.297418245002</v>
      </c>
      <c r="CV466" s="236">
        <v>23669.679418244999</v>
      </c>
      <c r="CW466" s="236">
        <v>23192.475418245001</v>
      </c>
      <c r="CX466" s="236">
        <v>23113.998418244999</v>
      </c>
      <c r="CY466" s="236">
        <v>22791.942418244998</v>
      </c>
      <c r="CZ466" s="236">
        <v>22410.540418245</v>
      </c>
      <c r="DA466" s="236">
        <v>286376.62401894003</v>
      </c>
    </row>
    <row r="467" spans="1:107">
      <c r="A467" s="259"/>
      <c r="B467" s="260"/>
      <c r="C467" s="260"/>
      <c r="D467" s="260"/>
      <c r="E467" s="260"/>
      <c r="F467" s="260"/>
      <c r="G467" s="260"/>
      <c r="H467" s="260"/>
      <c r="I467" s="260"/>
      <c r="J467" s="260"/>
      <c r="K467" s="260"/>
      <c r="L467" s="260"/>
      <c r="M467" s="260"/>
      <c r="N467" s="260"/>
      <c r="O467" s="260"/>
      <c r="P467" s="260"/>
      <c r="Q467" s="260"/>
      <c r="R467" s="260"/>
      <c r="S467" s="260"/>
      <c r="T467" s="260"/>
      <c r="U467" s="260"/>
      <c r="V467" s="260"/>
      <c r="W467" s="260"/>
      <c r="X467" s="260"/>
      <c r="Y467" s="260"/>
      <c r="Z467" s="260"/>
      <c r="AA467" s="260"/>
      <c r="AB467" s="260"/>
      <c r="AC467" s="260"/>
      <c r="AD467" s="260"/>
      <c r="AE467" s="260"/>
      <c r="AF467" s="260"/>
      <c r="AG467" s="260"/>
      <c r="AH467" s="260"/>
      <c r="AI467" s="260"/>
      <c r="AJ467" s="260"/>
      <c r="AK467" s="260"/>
      <c r="AL467" s="260"/>
      <c r="AM467" s="260"/>
      <c r="AN467" s="260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60"/>
      <c r="BH467" s="260"/>
      <c r="BI467" s="260"/>
      <c r="BJ467" s="260"/>
      <c r="BK467" s="260"/>
      <c r="BL467" s="260"/>
      <c r="BM467" s="260"/>
      <c r="BN467" s="260"/>
      <c r="BO467" s="260"/>
      <c r="BP467" s="260"/>
      <c r="BQ467" s="260"/>
      <c r="BR467" s="260"/>
      <c r="BS467" s="260"/>
      <c r="BT467" s="260"/>
      <c r="BU467" s="260"/>
      <c r="BV467" s="260"/>
      <c r="BW467" s="260"/>
      <c r="BX467" s="260"/>
      <c r="BY467" s="260"/>
      <c r="BZ467" s="260"/>
      <c r="CA467" s="260"/>
      <c r="CB467" s="260"/>
      <c r="CC467" s="260"/>
      <c r="CD467" s="260"/>
      <c r="CE467" s="260"/>
      <c r="CF467" s="260"/>
      <c r="CG467" s="260"/>
      <c r="CH467" s="260"/>
      <c r="CI467" s="260"/>
      <c r="CJ467" s="260"/>
      <c r="CK467" s="260"/>
      <c r="CL467" s="260"/>
      <c r="CM467" s="260"/>
      <c r="CN467" s="260"/>
      <c r="CO467" s="260"/>
      <c r="CP467" s="260"/>
      <c r="CQ467" s="260"/>
      <c r="CR467" s="260"/>
      <c r="CS467" s="260"/>
      <c r="CT467" s="260"/>
      <c r="CU467" s="260"/>
      <c r="CV467" s="260"/>
      <c r="CW467" s="260"/>
      <c r="CX467" s="260"/>
      <c r="CY467" s="260"/>
      <c r="CZ467" s="260"/>
      <c r="DA467" s="260"/>
    </row>
    <row r="468" spans="1:107">
      <c r="A468" s="242" t="s">
        <v>1797</v>
      </c>
      <c r="B468" s="236">
        <v>0</v>
      </c>
      <c r="C468" s="236">
        <v>0</v>
      </c>
      <c r="D468" s="236">
        <v>0</v>
      </c>
      <c r="E468" s="236">
        <v>0</v>
      </c>
      <c r="F468" s="236">
        <v>0</v>
      </c>
      <c r="G468" s="236">
        <v>0</v>
      </c>
      <c r="H468" s="236">
        <v>0</v>
      </c>
      <c r="I468" s="236">
        <v>0</v>
      </c>
      <c r="J468" s="236">
        <v>0</v>
      </c>
      <c r="K468" s="236">
        <v>0</v>
      </c>
      <c r="L468" s="236">
        <v>0</v>
      </c>
      <c r="M468" s="236">
        <v>0</v>
      </c>
      <c r="N468" s="236">
        <v>0</v>
      </c>
      <c r="O468" s="236">
        <v>0</v>
      </c>
      <c r="P468" s="236">
        <v>0</v>
      </c>
      <c r="Q468" s="236">
        <v>0</v>
      </c>
      <c r="R468" s="236">
        <v>0</v>
      </c>
      <c r="S468" s="236">
        <v>0</v>
      </c>
      <c r="T468" s="236">
        <v>0</v>
      </c>
      <c r="U468" s="236">
        <v>0</v>
      </c>
      <c r="V468" s="236">
        <v>0</v>
      </c>
      <c r="W468" s="236">
        <v>0</v>
      </c>
      <c r="X468" s="236">
        <v>0</v>
      </c>
      <c r="Y468" s="236">
        <v>0</v>
      </c>
      <c r="Z468" s="236">
        <v>0</v>
      </c>
      <c r="AA468" s="236">
        <v>0</v>
      </c>
      <c r="AB468" s="236">
        <v>0</v>
      </c>
      <c r="AC468" s="236">
        <v>0</v>
      </c>
      <c r="AD468" s="236">
        <v>-8686405.6070000008</v>
      </c>
      <c r="AE468" s="236">
        <v>-7845146.9910000004</v>
      </c>
      <c r="AF468" s="236">
        <v>-13409403.139</v>
      </c>
      <c r="AG468" s="236">
        <v>-5902715.5189199997</v>
      </c>
      <c r="AH468" s="236">
        <v>-18898179.366</v>
      </c>
      <c r="AI468" s="236">
        <v>-17676233.662999999</v>
      </c>
      <c r="AJ468" s="236">
        <v>-8416746.9100000001</v>
      </c>
      <c r="AK468" s="236">
        <v>-10542685.0717442</v>
      </c>
      <c r="AL468" s="236">
        <v>-13932292.0141137</v>
      </c>
      <c r="AM468" s="236">
        <v>-4742037.2041137302</v>
      </c>
      <c r="AN468" s="236">
        <v>-110051845.484891</v>
      </c>
      <c r="AO468" s="236">
        <v>3050022.8517928799</v>
      </c>
      <c r="AP468" s="236">
        <v>2850453.70179288</v>
      </c>
      <c r="AQ468" s="236">
        <v>2737837.3737928802</v>
      </c>
      <c r="AR468" s="236">
        <v>2595998.8747928799</v>
      </c>
      <c r="AS468" s="236">
        <v>2504507.4087928799</v>
      </c>
      <c r="AT468" s="236">
        <v>2387882.0757928798</v>
      </c>
      <c r="AU468" s="236">
        <v>2290144.5897928802</v>
      </c>
      <c r="AV468" s="236">
        <v>2229312.4667928801</v>
      </c>
      <c r="AW468" s="236">
        <v>2119825.02279288</v>
      </c>
      <c r="AX468" s="236">
        <v>2069335.05579288</v>
      </c>
      <c r="AY468" s="236">
        <v>1991556.4427928801</v>
      </c>
      <c r="AZ468" s="236">
        <v>1909611.2057928799</v>
      </c>
      <c r="BA468" s="236">
        <v>28736487.070514601</v>
      </c>
      <c r="BB468" s="236">
        <v>2012621.67036786</v>
      </c>
      <c r="BC468" s="236">
        <v>1901416.0813678601</v>
      </c>
      <c r="BD468" s="236">
        <v>1882357.8883678601</v>
      </c>
      <c r="BE468" s="236">
        <v>1844438.28136786</v>
      </c>
      <c r="BF468" s="236">
        <v>1816848.10336786</v>
      </c>
      <c r="BG468" s="236">
        <v>1769534.0123678599</v>
      </c>
      <c r="BH468" s="236">
        <v>1729276.5533678599</v>
      </c>
      <c r="BI468" s="236">
        <v>1709147.3343678601</v>
      </c>
      <c r="BJ468" s="236">
        <v>1653337.48136786</v>
      </c>
      <c r="BK468" s="236">
        <v>1633908.2473678601</v>
      </c>
      <c r="BL468" s="236">
        <v>1594275.39036786</v>
      </c>
      <c r="BM468" s="236">
        <v>1549865.9923678599</v>
      </c>
      <c r="BN468" s="236">
        <v>21097027.036414299</v>
      </c>
      <c r="BO468" s="236">
        <v>1575677.3209555901</v>
      </c>
      <c r="BP468" s="236">
        <v>1505512.3909555899</v>
      </c>
      <c r="BQ468" s="236">
        <v>1500502.8479555901</v>
      </c>
      <c r="BR468" s="236">
        <v>1482207.29595559</v>
      </c>
      <c r="BS468" s="236">
        <v>1469512.60295559</v>
      </c>
      <c r="BT468" s="236">
        <v>1441635.5779555901</v>
      </c>
      <c r="BU468" s="236">
        <v>1418259.99495559</v>
      </c>
      <c r="BV468" s="236">
        <v>1409334.4519555899</v>
      </c>
      <c r="BW468" s="236">
        <v>1372415.38295559</v>
      </c>
      <c r="BX468" s="236">
        <v>1362642.02595559</v>
      </c>
      <c r="BY468" s="236">
        <v>1336930.54895559</v>
      </c>
      <c r="BZ468" s="236">
        <v>1307222.7939555901</v>
      </c>
      <c r="CA468" s="236">
        <v>17181853.235467099</v>
      </c>
      <c r="CB468" s="236">
        <v>1347579.01992968</v>
      </c>
      <c r="CC468" s="236">
        <v>1295597.0569296801</v>
      </c>
      <c r="CD468" s="236">
        <v>1295019.44692968</v>
      </c>
      <c r="CE468" s="236">
        <v>1284276.8799296799</v>
      </c>
      <c r="CF468" s="236">
        <v>1277209.4789296801</v>
      </c>
      <c r="CG468" s="236">
        <v>1257791.01392968</v>
      </c>
      <c r="CH468" s="236">
        <v>1241815.6919296801</v>
      </c>
      <c r="CI468" s="236">
        <v>1237307.3969296799</v>
      </c>
      <c r="CJ468" s="236">
        <v>1209637.9199296799</v>
      </c>
      <c r="CK468" s="236">
        <v>1203937.20292968</v>
      </c>
      <c r="CL468" s="236">
        <v>1185884.44292968</v>
      </c>
      <c r="CM468" s="236">
        <v>1167764.13192968</v>
      </c>
      <c r="CN468" s="236">
        <v>15003819.683156099</v>
      </c>
      <c r="CO468" s="236">
        <v>1185546.08292675</v>
      </c>
      <c r="CP468" s="236">
        <v>1152105.4009267499</v>
      </c>
      <c r="CQ468" s="236">
        <v>1149891.8819267501</v>
      </c>
      <c r="CR468" s="236">
        <v>1137110.05792675</v>
      </c>
      <c r="CS468" s="236">
        <v>1132707.49492675</v>
      </c>
      <c r="CT468" s="236">
        <v>1117861.9389267501</v>
      </c>
      <c r="CU468" s="236">
        <v>1105864.2939267501</v>
      </c>
      <c r="CV468" s="236">
        <v>1103457.9119267501</v>
      </c>
      <c r="CW468" s="236">
        <v>1081211.11592675</v>
      </c>
      <c r="CX468" s="236">
        <v>1077552.59292675</v>
      </c>
      <c r="CY468" s="236">
        <v>1062538.6489267501</v>
      </c>
      <c r="CZ468" s="236">
        <v>1044758.0509267499</v>
      </c>
      <c r="DA468" s="236">
        <v>13350605.472121</v>
      </c>
    </row>
    <row r="469" spans="1:107" s="250" customFormat="1">
      <c r="A469" s="249" t="s">
        <v>1798</v>
      </c>
      <c r="B469" s="250">
        <v>0.06</v>
      </c>
      <c r="C469" s="250">
        <v>0.06</v>
      </c>
      <c r="D469" s="250">
        <v>0.06</v>
      </c>
      <c r="E469" s="250">
        <v>0.06</v>
      </c>
      <c r="F469" s="250">
        <v>0.06</v>
      </c>
      <c r="G469" s="250">
        <v>0.06</v>
      </c>
      <c r="H469" s="250">
        <v>0.06</v>
      </c>
      <c r="I469" s="250">
        <v>0.06</v>
      </c>
      <c r="J469" s="250">
        <v>0.06</v>
      </c>
      <c r="K469" s="250">
        <v>0.06</v>
      </c>
      <c r="L469" s="250">
        <v>0.06</v>
      </c>
      <c r="M469" s="250">
        <v>0.06</v>
      </c>
      <c r="N469" s="250">
        <v>0.06</v>
      </c>
      <c r="O469" s="250">
        <v>0.06</v>
      </c>
      <c r="P469" s="250">
        <v>0.06</v>
      </c>
      <c r="Q469" s="250">
        <v>0.06</v>
      </c>
      <c r="R469" s="250">
        <v>0.06</v>
      </c>
      <c r="S469" s="250">
        <v>0.06</v>
      </c>
      <c r="T469" s="250">
        <v>0.06</v>
      </c>
      <c r="U469" s="250">
        <v>0.06</v>
      </c>
      <c r="V469" s="250">
        <v>0.06</v>
      </c>
      <c r="W469" s="250">
        <v>0.06</v>
      </c>
      <c r="X469" s="250">
        <v>0.06</v>
      </c>
      <c r="Y469" s="250">
        <v>0.06</v>
      </c>
      <c r="Z469" s="250">
        <v>0.06</v>
      </c>
      <c r="AA469" s="250">
        <v>0.06</v>
      </c>
      <c r="AB469" s="250">
        <v>0.06</v>
      </c>
      <c r="AC469" s="250">
        <v>0.06</v>
      </c>
      <c r="AD469" s="250">
        <v>0.06</v>
      </c>
      <c r="AE469" s="250">
        <v>0.06</v>
      </c>
      <c r="AF469" s="250">
        <v>0.06</v>
      </c>
      <c r="AG469" s="250">
        <v>0.06</v>
      </c>
      <c r="AH469" s="250">
        <v>0.06</v>
      </c>
      <c r="AI469" s="250">
        <v>0.06</v>
      </c>
      <c r="AJ469" s="250">
        <v>0.06</v>
      </c>
      <c r="AK469" s="250">
        <v>0.06</v>
      </c>
      <c r="AL469" s="250">
        <v>0.06</v>
      </c>
      <c r="AM469" s="250">
        <v>0.06</v>
      </c>
      <c r="AN469" s="250">
        <v>0.06</v>
      </c>
      <c r="AO469" s="250">
        <v>0.06</v>
      </c>
      <c r="AP469" s="250">
        <v>0.06</v>
      </c>
      <c r="AQ469" s="250">
        <v>0.06</v>
      </c>
      <c r="AR469" s="250">
        <v>0.06</v>
      </c>
      <c r="AS469" s="250">
        <v>0.06</v>
      </c>
      <c r="AT469" s="250">
        <v>0.06</v>
      </c>
      <c r="AU469" s="250">
        <v>0.06</v>
      </c>
      <c r="AV469" s="250">
        <v>0.06</v>
      </c>
      <c r="AW469" s="250">
        <v>0.06</v>
      </c>
      <c r="AX469" s="250">
        <v>0.06</v>
      </c>
      <c r="AY469" s="250">
        <v>0.06</v>
      </c>
      <c r="AZ469" s="250">
        <v>0.06</v>
      </c>
      <c r="BA469" s="250">
        <v>0.06</v>
      </c>
      <c r="BB469" s="250">
        <v>0.06</v>
      </c>
      <c r="BC469" s="250">
        <v>0.06</v>
      </c>
      <c r="BD469" s="250">
        <v>0.06</v>
      </c>
      <c r="BE469" s="250">
        <v>0.06</v>
      </c>
      <c r="BF469" s="250">
        <v>0.06</v>
      </c>
      <c r="BG469" s="250">
        <v>0.06</v>
      </c>
      <c r="BH469" s="250">
        <v>0.06</v>
      </c>
      <c r="BI469" s="250">
        <v>0.06</v>
      </c>
      <c r="BJ469" s="250">
        <v>0.06</v>
      </c>
      <c r="BK469" s="250">
        <v>0.06</v>
      </c>
      <c r="BL469" s="250">
        <v>0.06</v>
      </c>
      <c r="BM469" s="250">
        <v>0.06</v>
      </c>
      <c r="BN469" s="250">
        <v>0.06</v>
      </c>
      <c r="BO469" s="250">
        <v>0.06</v>
      </c>
      <c r="BP469" s="250">
        <v>0.06</v>
      </c>
      <c r="BQ469" s="250">
        <v>0.06</v>
      </c>
      <c r="BR469" s="250">
        <v>0.06</v>
      </c>
      <c r="BS469" s="250">
        <v>0.06</v>
      </c>
      <c r="BT469" s="250">
        <v>0.06</v>
      </c>
      <c r="BU469" s="250">
        <v>0.06</v>
      </c>
      <c r="BV469" s="250">
        <v>0.06</v>
      </c>
      <c r="BW469" s="250">
        <v>0.06</v>
      </c>
      <c r="BX469" s="250">
        <v>0.06</v>
      </c>
      <c r="BY469" s="250">
        <v>0.06</v>
      </c>
      <c r="BZ469" s="250">
        <v>0.06</v>
      </c>
      <c r="CA469" s="250">
        <v>0.06</v>
      </c>
      <c r="CB469" s="250">
        <v>0.06</v>
      </c>
      <c r="CC469" s="250">
        <v>0.06</v>
      </c>
      <c r="CD469" s="250">
        <v>0.06</v>
      </c>
      <c r="CE469" s="250">
        <v>0.06</v>
      </c>
      <c r="CF469" s="250">
        <v>0.06</v>
      </c>
      <c r="CG469" s="250">
        <v>0.06</v>
      </c>
      <c r="CH469" s="250">
        <v>0.06</v>
      </c>
      <c r="CI469" s="250">
        <v>0.06</v>
      </c>
      <c r="CJ469" s="250">
        <v>0.06</v>
      </c>
      <c r="CK469" s="250">
        <v>0.06</v>
      </c>
      <c r="CL469" s="250">
        <v>0.06</v>
      </c>
      <c r="CM469" s="250">
        <v>0.06</v>
      </c>
      <c r="CN469" s="250">
        <v>0.06</v>
      </c>
      <c r="CO469" s="250">
        <v>0.06</v>
      </c>
      <c r="CP469" s="250">
        <v>0.06</v>
      </c>
      <c r="CQ469" s="250">
        <v>0.06</v>
      </c>
      <c r="CR469" s="250">
        <v>0.06</v>
      </c>
      <c r="CS469" s="250">
        <v>0.06</v>
      </c>
      <c r="CT469" s="250">
        <v>0.06</v>
      </c>
      <c r="CU469" s="250">
        <v>0.06</v>
      </c>
      <c r="CV469" s="250">
        <v>0.06</v>
      </c>
      <c r="CW469" s="250">
        <v>0.06</v>
      </c>
      <c r="CX469" s="250">
        <v>0.06</v>
      </c>
      <c r="CY469" s="250">
        <v>0.06</v>
      </c>
      <c r="CZ469" s="250">
        <v>0.06</v>
      </c>
      <c r="DA469" s="250">
        <v>0.06</v>
      </c>
      <c r="DC469" s="265"/>
    </row>
    <row r="470" spans="1:107">
      <c r="A470" s="242" t="s">
        <v>1799</v>
      </c>
      <c r="B470" s="236">
        <v>0</v>
      </c>
      <c r="C470" s="236">
        <v>0</v>
      </c>
      <c r="D470" s="236">
        <v>0</v>
      </c>
      <c r="E470" s="236">
        <v>0</v>
      </c>
      <c r="F470" s="236">
        <v>0</v>
      </c>
      <c r="G470" s="236">
        <v>0</v>
      </c>
      <c r="H470" s="236">
        <v>0</v>
      </c>
      <c r="I470" s="236">
        <v>0</v>
      </c>
      <c r="J470" s="236">
        <v>0</v>
      </c>
      <c r="K470" s="236">
        <v>0</v>
      </c>
      <c r="L470" s="236">
        <v>0</v>
      </c>
      <c r="M470" s="236">
        <v>0</v>
      </c>
      <c r="N470" s="236">
        <v>0</v>
      </c>
      <c r="O470" s="236">
        <v>0</v>
      </c>
      <c r="P470" s="236">
        <v>0</v>
      </c>
      <c r="Q470" s="236">
        <v>0</v>
      </c>
      <c r="R470" s="236">
        <v>0</v>
      </c>
      <c r="S470" s="236">
        <v>0</v>
      </c>
      <c r="T470" s="236">
        <v>0</v>
      </c>
      <c r="U470" s="236">
        <v>0</v>
      </c>
      <c r="V470" s="236">
        <v>0</v>
      </c>
      <c r="W470" s="236">
        <v>0</v>
      </c>
      <c r="X470" s="236">
        <v>0</v>
      </c>
      <c r="Y470" s="236">
        <v>0</v>
      </c>
      <c r="Z470" s="236">
        <v>0</v>
      </c>
      <c r="AA470" s="236">
        <v>0</v>
      </c>
      <c r="AB470" s="236">
        <v>0</v>
      </c>
      <c r="AC470" s="236">
        <v>0</v>
      </c>
      <c r="AD470" s="236">
        <v>521184.33642000001</v>
      </c>
      <c r="AE470" s="236">
        <v>470708.81946000003</v>
      </c>
      <c r="AF470" s="236">
        <v>804564.18833999999</v>
      </c>
      <c r="AG470" s="236">
        <v>354162.93113520002</v>
      </c>
      <c r="AH470" s="236">
        <v>1133890.76196</v>
      </c>
      <c r="AI470" s="236">
        <v>1060574.01978</v>
      </c>
      <c r="AJ470" s="236">
        <v>505004.81459999998</v>
      </c>
      <c r="AK470" s="236">
        <v>632561.10430465406</v>
      </c>
      <c r="AL470" s="236">
        <v>835937.52084682405</v>
      </c>
      <c r="AM470" s="236">
        <v>284522.23224682402</v>
      </c>
      <c r="AN470" s="236">
        <v>6603110.7290935004</v>
      </c>
      <c r="AO470" s="236">
        <v>-183001.37110757301</v>
      </c>
      <c r="AP470" s="236">
        <v>-171027.222107573</v>
      </c>
      <c r="AQ470" s="236">
        <v>-164270.24242757299</v>
      </c>
      <c r="AR470" s="236">
        <v>-155759.93248757301</v>
      </c>
      <c r="AS470" s="236">
        <v>-150270.44452757301</v>
      </c>
      <c r="AT470" s="236">
        <v>-143272.924547573</v>
      </c>
      <c r="AU470" s="236">
        <v>-137408.67538757299</v>
      </c>
      <c r="AV470" s="236">
        <v>-133758.74800757301</v>
      </c>
      <c r="AW470" s="236">
        <v>-127189.501367573</v>
      </c>
      <c r="AX470" s="236">
        <v>-124160.10334757299</v>
      </c>
      <c r="AY470" s="236">
        <v>-119493.386567573</v>
      </c>
      <c r="AZ470" s="236">
        <v>-114576.672347573</v>
      </c>
      <c r="BA470" s="236">
        <v>-1724189.2242308699</v>
      </c>
      <c r="BB470" s="236">
        <v>-120757.300222071</v>
      </c>
      <c r="BC470" s="236">
        <v>-114084.964882071</v>
      </c>
      <c r="BD470" s="236">
        <v>-112941.473302071</v>
      </c>
      <c r="BE470" s="236">
        <v>-110666.29688207099</v>
      </c>
      <c r="BF470" s="236">
        <v>-109010.88620207099</v>
      </c>
      <c r="BG470" s="236">
        <v>-106172.040742071</v>
      </c>
      <c r="BH470" s="236">
        <v>-103756.593202071</v>
      </c>
      <c r="BI470" s="236">
        <v>-102548.840062071</v>
      </c>
      <c r="BJ470" s="236">
        <v>-99200.248882071697</v>
      </c>
      <c r="BK470" s="236">
        <v>-98034.494842071697</v>
      </c>
      <c r="BL470" s="236">
        <v>-95656.523422071696</v>
      </c>
      <c r="BM470" s="236">
        <v>-92991.959542071694</v>
      </c>
      <c r="BN470" s="236">
        <v>-1265821.6221848601</v>
      </c>
      <c r="BO470" s="236">
        <v>-94540.639257335497</v>
      </c>
      <c r="BP470" s="236">
        <v>-90330.743457335499</v>
      </c>
      <c r="BQ470" s="236">
        <v>-90030.170877335506</v>
      </c>
      <c r="BR470" s="236">
        <v>-88932.437757335501</v>
      </c>
      <c r="BS470" s="236">
        <v>-88170.756177335497</v>
      </c>
      <c r="BT470" s="236">
        <v>-86498.134677335504</v>
      </c>
      <c r="BU470" s="236">
        <v>-85095.599697335507</v>
      </c>
      <c r="BV470" s="236">
        <v>-84560.067117335493</v>
      </c>
      <c r="BW470" s="236">
        <v>-82344.922977335504</v>
      </c>
      <c r="BX470" s="236">
        <v>-81758.521557335494</v>
      </c>
      <c r="BY470" s="236">
        <v>-80215.832937335494</v>
      </c>
      <c r="BZ470" s="236">
        <v>-78433.367637335497</v>
      </c>
      <c r="CA470" s="236">
        <v>-1030911.19412802</v>
      </c>
      <c r="CB470" s="236">
        <v>-80854.741195780807</v>
      </c>
      <c r="CC470" s="236">
        <v>-77735.823415780804</v>
      </c>
      <c r="CD470" s="236">
        <v>-77701.166815780802</v>
      </c>
      <c r="CE470" s="236">
        <v>-77056.612795780806</v>
      </c>
      <c r="CF470" s="236">
        <v>-76632.568735780806</v>
      </c>
      <c r="CG470" s="236">
        <v>-75467.460835780803</v>
      </c>
      <c r="CH470" s="236">
        <v>-74508.941515780796</v>
      </c>
      <c r="CI470" s="236">
        <v>-74238.443815780804</v>
      </c>
      <c r="CJ470" s="236">
        <v>-72578.275195780807</v>
      </c>
      <c r="CK470" s="236">
        <v>-72236.232175780795</v>
      </c>
      <c r="CL470" s="236">
        <v>-71153.066575780802</v>
      </c>
      <c r="CM470" s="236">
        <v>-70065.847915780803</v>
      </c>
      <c r="CN470" s="236">
        <v>-900229.18098936998</v>
      </c>
      <c r="CO470" s="236">
        <v>-71132.7649756053</v>
      </c>
      <c r="CP470" s="236">
        <v>-69126.324055605306</v>
      </c>
      <c r="CQ470" s="236">
        <v>-68993.512915605301</v>
      </c>
      <c r="CR470" s="236">
        <v>-68226.603475605298</v>
      </c>
      <c r="CS470" s="236">
        <v>-67962.449695605304</v>
      </c>
      <c r="CT470" s="236">
        <v>-67071.716335605306</v>
      </c>
      <c r="CU470" s="236">
        <v>-66351.857635605294</v>
      </c>
      <c r="CV470" s="236">
        <v>-66207.474715605305</v>
      </c>
      <c r="CW470" s="236">
        <v>-64872.666955605302</v>
      </c>
      <c r="CX470" s="236">
        <v>-64653.155575605299</v>
      </c>
      <c r="CY470" s="236">
        <v>-63752.318935605297</v>
      </c>
      <c r="CZ470" s="236">
        <v>-62685.483055605298</v>
      </c>
      <c r="DA470" s="236">
        <v>-801036.32832726405</v>
      </c>
    </row>
    <row r="471" spans="1:107">
      <c r="A471" s="242" t="s">
        <v>1800</v>
      </c>
      <c r="B471" s="236">
        <v>0</v>
      </c>
      <c r="C471" s="236">
        <v>0</v>
      </c>
      <c r="D471" s="236">
        <v>0</v>
      </c>
      <c r="E471" s="236">
        <v>0</v>
      </c>
      <c r="F471" s="236">
        <v>0</v>
      </c>
      <c r="G471" s="236">
        <v>0</v>
      </c>
      <c r="H471" s="236">
        <v>0</v>
      </c>
      <c r="I471" s="236">
        <v>0</v>
      </c>
      <c r="J471" s="236">
        <v>0</v>
      </c>
      <c r="K471" s="236">
        <v>0</v>
      </c>
      <c r="L471" s="236">
        <v>0</v>
      </c>
      <c r="M471" s="236">
        <v>0</v>
      </c>
      <c r="N471" s="236">
        <v>0</v>
      </c>
      <c r="O471" s="236">
        <v>0</v>
      </c>
      <c r="P471" s="236">
        <v>0</v>
      </c>
      <c r="Q471" s="236">
        <v>0</v>
      </c>
      <c r="R471" s="236">
        <v>0</v>
      </c>
      <c r="S471" s="236">
        <v>0</v>
      </c>
      <c r="T471" s="236">
        <v>0</v>
      </c>
      <c r="U471" s="236">
        <v>0</v>
      </c>
      <c r="V471" s="236">
        <v>0</v>
      </c>
      <c r="W471" s="236">
        <v>0</v>
      </c>
      <c r="X471" s="236">
        <v>0</v>
      </c>
      <c r="Y471" s="236">
        <v>0</v>
      </c>
      <c r="Z471" s="236">
        <v>0</v>
      </c>
      <c r="AA471" s="236">
        <v>0</v>
      </c>
      <c r="AB471" s="236">
        <v>6603110.7290935004</v>
      </c>
      <c r="AC471" s="236">
        <v>6603110.7290935004</v>
      </c>
      <c r="AD471" s="236">
        <v>6603110.7290935004</v>
      </c>
      <c r="AE471" s="236">
        <v>6603110.7290935004</v>
      </c>
      <c r="AF471" s="236">
        <v>6603110.7290935004</v>
      </c>
      <c r="AG471" s="236">
        <v>6603110.7290935004</v>
      </c>
      <c r="AH471" s="236">
        <v>6603110.7290935004</v>
      </c>
      <c r="AI471" s="236">
        <v>6603110.7290935004</v>
      </c>
      <c r="AJ471" s="236">
        <v>6603110.7290935004</v>
      </c>
      <c r="AK471" s="236">
        <v>6603110.7290935004</v>
      </c>
      <c r="AL471" s="236">
        <v>6603110.7290935004</v>
      </c>
      <c r="AM471" s="236">
        <v>6603110.7290935004</v>
      </c>
      <c r="AN471" s="236">
        <v>6603110.7290935004</v>
      </c>
      <c r="AO471" s="236">
        <v>-1724189.2242308699</v>
      </c>
      <c r="AP471" s="236">
        <v>-1724189.2242308699</v>
      </c>
      <c r="AQ471" s="236">
        <v>-1724189.2242308699</v>
      </c>
      <c r="AR471" s="236">
        <v>-1724189.2242308699</v>
      </c>
      <c r="AS471" s="236">
        <v>-1724189.2242308699</v>
      </c>
      <c r="AT471" s="236">
        <v>-1724189.2242308699</v>
      </c>
      <c r="AU471" s="236">
        <v>-1724189.2242308699</v>
      </c>
      <c r="AV471" s="236">
        <v>-1724189.2242308699</v>
      </c>
      <c r="AW471" s="236">
        <v>-1724189.2242308699</v>
      </c>
      <c r="AX471" s="236">
        <v>-1724189.2242308699</v>
      </c>
      <c r="AY471" s="236">
        <v>-1724189.2242308699</v>
      </c>
      <c r="AZ471" s="236">
        <v>-1724189.2242308699</v>
      </c>
      <c r="BA471" s="236">
        <v>-1724189.2242308699</v>
      </c>
      <c r="BB471" s="236">
        <v>-1265821.6221848601</v>
      </c>
      <c r="BC471" s="236">
        <v>-1265821.6221848601</v>
      </c>
      <c r="BD471" s="236">
        <v>-1265821.6221848601</v>
      </c>
      <c r="BE471" s="236">
        <v>-1265821.6221848601</v>
      </c>
      <c r="BF471" s="236">
        <v>-1265821.6221848601</v>
      </c>
      <c r="BG471" s="236">
        <v>-1265821.6221848601</v>
      </c>
      <c r="BH471" s="236">
        <v>-1265821.6221848601</v>
      </c>
      <c r="BI471" s="236">
        <v>-1265821.6221848601</v>
      </c>
      <c r="BJ471" s="236">
        <v>-1265821.6221848601</v>
      </c>
      <c r="BK471" s="236">
        <v>-1265821.6221848601</v>
      </c>
      <c r="BL471" s="236">
        <v>-1265821.6221848601</v>
      </c>
      <c r="BM471" s="236">
        <v>-1265821.6221848601</v>
      </c>
      <c r="BN471" s="236">
        <v>-1265821.6221848601</v>
      </c>
      <c r="BO471" s="236">
        <v>-1030911.19412802</v>
      </c>
      <c r="BP471" s="236">
        <v>-1030911.19412802</v>
      </c>
      <c r="BQ471" s="236">
        <v>-1030911.19412802</v>
      </c>
      <c r="BR471" s="236">
        <v>-1030911.19412802</v>
      </c>
      <c r="BS471" s="236">
        <v>-1030911.19412802</v>
      </c>
      <c r="BT471" s="236">
        <v>-1030911.19412802</v>
      </c>
      <c r="BU471" s="236">
        <v>-1030911.19412802</v>
      </c>
      <c r="BV471" s="236">
        <v>-1030911.19412802</v>
      </c>
      <c r="BW471" s="236">
        <v>-1030911.19412802</v>
      </c>
      <c r="BX471" s="236">
        <v>-1030911.19412802</v>
      </c>
      <c r="BY471" s="236">
        <v>-1030911.19412802</v>
      </c>
      <c r="BZ471" s="236">
        <v>-1030911.19412802</v>
      </c>
      <c r="CA471" s="236">
        <v>-1030911.19412802</v>
      </c>
      <c r="CB471" s="236">
        <v>-900229.18098936998</v>
      </c>
      <c r="CC471" s="236">
        <v>-900229.18098936998</v>
      </c>
      <c r="CD471" s="236">
        <v>-900229.18098936998</v>
      </c>
      <c r="CE471" s="236">
        <v>-900229.18098936998</v>
      </c>
      <c r="CF471" s="236">
        <v>-900229.18098936998</v>
      </c>
      <c r="CG471" s="236">
        <v>-900229.18098936998</v>
      </c>
      <c r="CH471" s="236">
        <v>-900229.18098936998</v>
      </c>
      <c r="CI471" s="236">
        <v>-900229.18098936998</v>
      </c>
      <c r="CJ471" s="236">
        <v>-900229.18098936998</v>
      </c>
      <c r="CK471" s="236">
        <v>-900229.18098936998</v>
      </c>
      <c r="CL471" s="236">
        <v>-900229.18098936998</v>
      </c>
      <c r="CM471" s="236">
        <v>-900229.18098936998</v>
      </c>
      <c r="CN471" s="236">
        <v>-900229.18098936998</v>
      </c>
      <c r="CO471" s="236">
        <v>-801036.32832726405</v>
      </c>
      <c r="CP471" s="236">
        <v>-801036.32832726405</v>
      </c>
      <c r="CQ471" s="236">
        <v>-801036.32832726405</v>
      </c>
      <c r="CR471" s="236">
        <v>-801036.32832726405</v>
      </c>
      <c r="CS471" s="236">
        <v>-801036.32832726405</v>
      </c>
      <c r="CT471" s="236">
        <v>-801036.32832726405</v>
      </c>
      <c r="CU471" s="236">
        <v>-801036.32832726405</v>
      </c>
      <c r="CV471" s="236">
        <v>-801036.32832726405</v>
      </c>
      <c r="CW471" s="236">
        <v>-801036.32832726405</v>
      </c>
      <c r="CX471" s="236">
        <v>-801036.32832726405</v>
      </c>
      <c r="CY471" s="236">
        <v>-801036.32832726405</v>
      </c>
      <c r="CZ471" s="236">
        <v>-801036.32832726405</v>
      </c>
      <c r="DA471" s="236">
        <v>-801036.32832726405</v>
      </c>
    </row>
    <row r="473" spans="1:107">
      <c r="A473" s="261" t="s">
        <v>1801</v>
      </c>
      <c r="B473" s="260"/>
      <c r="C473" s="260"/>
      <c r="D473" s="260"/>
      <c r="E473" s="260"/>
      <c r="F473" s="260"/>
      <c r="G473" s="260"/>
      <c r="H473" s="260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0"/>
      <c r="T473" s="260"/>
      <c r="U473" s="260"/>
      <c r="V473" s="260"/>
      <c r="W473" s="260"/>
      <c r="X473" s="260"/>
      <c r="Y473" s="260"/>
      <c r="Z473" s="260"/>
      <c r="AA473" s="260"/>
      <c r="AB473" s="260"/>
      <c r="AC473" s="260"/>
      <c r="AD473" s="260"/>
      <c r="AE473" s="260"/>
      <c r="AF473" s="260"/>
      <c r="AG473" s="260"/>
      <c r="AH473" s="260"/>
      <c r="AI473" s="260"/>
      <c r="AJ473" s="260"/>
      <c r="AK473" s="260"/>
      <c r="AL473" s="260"/>
      <c r="AM473" s="260"/>
      <c r="AN473" s="260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60"/>
      <c r="BH473" s="260"/>
      <c r="BI473" s="260"/>
      <c r="BJ473" s="260"/>
      <c r="BK473" s="260"/>
      <c r="BL473" s="260"/>
      <c r="BM473" s="260"/>
      <c r="BN473" s="260"/>
      <c r="BO473" s="260"/>
      <c r="BP473" s="260"/>
      <c r="BQ473" s="260"/>
      <c r="BR473" s="260"/>
      <c r="BS473" s="260"/>
      <c r="BT473" s="260"/>
      <c r="BU473" s="260"/>
      <c r="BV473" s="260"/>
      <c r="BW473" s="260"/>
      <c r="BX473" s="260"/>
      <c r="BY473" s="260"/>
      <c r="BZ473" s="260"/>
      <c r="CA473" s="260"/>
      <c r="CB473" s="260"/>
      <c r="CC473" s="260"/>
      <c r="CD473" s="260"/>
      <c r="CE473" s="260"/>
      <c r="CF473" s="260"/>
      <c r="CG473" s="260"/>
      <c r="CH473" s="260"/>
      <c r="CI473" s="260"/>
      <c r="CJ473" s="260"/>
      <c r="CK473" s="260"/>
      <c r="CL473" s="260"/>
      <c r="CM473" s="260"/>
      <c r="CN473" s="260"/>
      <c r="CO473" s="260"/>
      <c r="CP473" s="260"/>
      <c r="CQ473" s="260"/>
      <c r="CR473" s="260"/>
      <c r="CS473" s="260"/>
      <c r="CT473" s="260"/>
      <c r="CU473" s="260"/>
      <c r="CV473" s="260"/>
      <c r="CW473" s="260"/>
      <c r="CX473" s="260"/>
      <c r="CY473" s="260"/>
      <c r="CZ473" s="260"/>
      <c r="DA473" s="260"/>
    </row>
    <row r="474" spans="1:107">
      <c r="A474" s="242" t="s">
        <v>1802</v>
      </c>
      <c r="B474" s="236">
        <v>0</v>
      </c>
      <c r="C474" s="236">
        <v>0</v>
      </c>
      <c r="D474" s="236">
        <v>0</v>
      </c>
      <c r="E474" s="236">
        <v>0</v>
      </c>
      <c r="F474" s="236">
        <v>0</v>
      </c>
      <c r="G474" s="236">
        <v>0</v>
      </c>
      <c r="H474" s="236">
        <v>0</v>
      </c>
      <c r="I474" s="236">
        <v>0</v>
      </c>
      <c r="J474" s="236">
        <v>0</v>
      </c>
      <c r="K474" s="236">
        <v>0</v>
      </c>
      <c r="L474" s="236">
        <v>0</v>
      </c>
      <c r="M474" s="236">
        <v>0</v>
      </c>
      <c r="N474" s="236">
        <v>0</v>
      </c>
      <c r="O474" s="236">
        <v>0</v>
      </c>
      <c r="P474" s="236">
        <v>0</v>
      </c>
      <c r="Q474" s="236">
        <v>0</v>
      </c>
      <c r="R474" s="236">
        <v>0</v>
      </c>
      <c r="S474" s="236">
        <v>0</v>
      </c>
      <c r="T474" s="236">
        <v>0</v>
      </c>
      <c r="U474" s="236">
        <v>0</v>
      </c>
      <c r="V474" s="236">
        <v>0</v>
      </c>
      <c r="W474" s="236">
        <v>0</v>
      </c>
      <c r="X474" s="236">
        <v>0</v>
      </c>
      <c r="Y474" s="236">
        <v>0</v>
      </c>
      <c r="Z474" s="236">
        <v>0</v>
      </c>
      <c r="AA474" s="236">
        <v>0</v>
      </c>
      <c r="AB474" s="236">
        <v>6931825.5199999996</v>
      </c>
      <c r="AC474" s="236">
        <v>6931825.5199999996</v>
      </c>
      <c r="AD474" s="236">
        <v>6931825.5199999996</v>
      </c>
      <c r="AE474" s="236">
        <v>6931825.5199999996</v>
      </c>
      <c r="AF474" s="236">
        <v>6931825.5199999996</v>
      </c>
      <c r="AG474" s="236">
        <v>6931825.5199999996</v>
      </c>
      <c r="AH474" s="236">
        <v>6931825.5199999996</v>
      </c>
      <c r="AI474" s="236">
        <v>6931825.5199999996</v>
      </c>
      <c r="AJ474" s="236">
        <v>6931825.5199999996</v>
      </c>
      <c r="AK474" s="236">
        <v>6931825.5199999996</v>
      </c>
      <c r="AL474" s="236">
        <v>6931825.5199999996</v>
      </c>
      <c r="AM474" s="236">
        <v>6931825.5199999996</v>
      </c>
      <c r="AN474" s="236">
        <v>6931825.5199999996</v>
      </c>
      <c r="AO474" s="236">
        <v>11034765</v>
      </c>
      <c r="AP474" s="236">
        <v>11034765</v>
      </c>
      <c r="AQ474" s="236">
        <v>11034765</v>
      </c>
      <c r="AR474" s="236">
        <v>11034765</v>
      </c>
      <c r="AS474" s="236">
        <v>11034765</v>
      </c>
      <c r="AT474" s="236">
        <v>11034765</v>
      </c>
      <c r="AU474" s="236">
        <v>11034765</v>
      </c>
      <c r="AV474" s="236">
        <v>11034765</v>
      </c>
      <c r="AW474" s="236">
        <v>11034765</v>
      </c>
      <c r="AX474" s="236">
        <v>11034765</v>
      </c>
      <c r="AY474" s="236">
        <v>11034765</v>
      </c>
      <c r="AZ474" s="236">
        <v>11034765</v>
      </c>
      <c r="BA474" s="236">
        <v>11034765</v>
      </c>
      <c r="BB474" s="236">
        <v>9834107</v>
      </c>
      <c r="BC474" s="236">
        <v>9834107</v>
      </c>
      <c r="BD474" s="236">
        <v>9834107</v>
      </c>
      <c r="BE474" s="236">
        <v>9834107</v>
      </c>
      <c r="BF474" s="236">
        <v>9834107</v>
      </c>
      <c r="BG474" s="236">
        <v>9834107</v>
      </c>
      <c r="BH474" s="236">
        <v>9834107</v>
      </c>
      <c r="BI474" s="236">
        <v>9834107</v>
      </c>
      <c r="BJ474" s="236">
        <v>9834107</v>
      </c>
      <c r="BK474" s="236">
        <v>9834107</v>
      </c>
      <c r="BL474" s="236">
        <v>9834107</v>
      </c>
      <c r="BM474" s="236">
        <v>9834107</v>
      </c>
      <c r="BN474" s="236">
        <v>9834107</v>
      </c>
      <c r="BO474" s="236">
        <v>8604354</v>
      </c>
      <c r="BP474" s="236">
        <v>8604354</v>
      </c>
      <c r="BQ474" s="236">
        <v>8604354</v>
      </c>
      <c r="BR474" s="236">
        <v>8604354</v>
      </c>
      <c r="BS474" s="236">
        <v>8604354</v>
      </c>
      <c r="BT474" s="236">
        <v>8604354</v>
      </c>
      <c r="BU474" s="236">
        <v>8604354</v>
      </c>
      <c r="BV474" s="236">
        <v>8604354</v>
      </c>
      <c r="BW474" s="236">
        <v>8604354</v>
      </c>
      <c r="BX474" s="236">
        <v>8604354</v>
      </c>
      <c r="BY474" s="236">
        <v>8604354</v>
      </c>
      <c r="BZ474" s="236">
        <v>8604354</v>
      </c>
      <c r="CA474" s="236">
        <v>8604354</v>
      </c>
      <c r="CB474" s="236">
        <v>7887998</v>
      </c>
      <c r="CC474" s="236">
        <v>7887998</v>
      </c>
      <c r="CD474" s="236">
        <v>7887998</v>
      </c>
      <c r="CE474" s="236">
        <v>7887998</v>
      </c>
      <c r="CF474" s="236">
        <v>7887998</v>
      </c>
      <c r="CG474" s="236">
        <v>7887998</v>
      </c>
      <c r="CH474" s="236">
        <v>7887998</v>
      </c>
      <c r="CI474" s="236">
        <v>7887998</v>
      </c>
      <c r="CJ474" s="236">
        <v>7887998</v>
      </c>
      <c r="CK474" s="236">
        <v>7887998</v>
      </c>
      <c r="CL474" s="236">
        <v>7887998</v>
      </c>
      <c r="CM474" s="236">
        <v>7887998</v>
      </c>
      <c r="CN474" s="236">
        <v>7887998</v>
      </c>
      <c r="CO474" s="236">
        <v>7414282</v>
      </c>
      <c r="CP474" s="236">
        <v>7414282</v>
      </c>
      <c r="CQ474" s="236">
        <v>7414282</v>
      </c>
      <c r="CR474" s="236">
        <v>7414282</v>
      </c>
      <c r="CS474" s="236">
        <v>7414282</v>
      </c>
      <c r="CT474" s="236">
        <v>7414282</v>
      </c>
      <c r="CU474" s="236">
        <v>7414282</v>
      </c>
      <c r="CV474" s="236">
        <v>7414282</v>
      </c>
      <c r="CW474" s="236">
        <v>7414282</v>
      </c>
      <c r="CX474" s="236">
        <v>7414282</v>
      </c>
      <c r="CY474" s="236">
        <v>7414282</v>
      </c>
      <c r="CZ474" s="236">
        <v>7414282</v>
      </c>
      <c r="DA474" s="236">
        <v>7414282</v>
      </c>
    </row>
    <row r="475" spans="1:107">
      <c r="A475" s="242" t="s">
        <v>1803</v>
      </c>
      <c r="B475" s="236">
        <v>0</v>
      </c>
      <c r="C475" s="236">
        <v>0</v>
      </c>
      <c r="D475" s="236">
        <v>0</v>
      </c>
      <c r="E475" s="236">
        <v>0</v>
      </c>
      <c r="F475" s="236">
        <v>0</v>
      </c>
      <c r="G475" s="236">
        <v>0</v>
      </c>
      <c r="H475" s="236">
        <v>0</v>
      </c>
      <c r="I475" s="236">
        <v>0</v>
      </c>
      <c r="J475" s="236">
        <v>0</v>
      </c>
      <c r="K475" s="236">
        <v>0</v>
      </c>
      <c r="L475" s="236">
        <v>0</v>
      </c>
      <c r="M475" s="236">
        <v>0</v>
      </c>
      <c r="N475" s="236">
        <v>0</v>
      </c>
      <c r="O475" s="236">
        <v>0</v>
      </c>
      <c r="P475" s="236">
        <v>0</v>
      </c>
      <c r="Q475" s="236">
        <v>0</v>
      </c>
      <c r="R475" s="236">
        <v>0</v>
      </c>
      <c r="S475" s="236">
        <v>0</v>
      </c>
      <c r="T475" s="236">
        <v>0</v>
      </c>
      <c r="U475" s="236">
        <v>0</v>
      </c>
      <c r="V475" s="236">
        <v>0</v>
      </c>
      <c r="W475" s="236">
        <v>0</v>
      </c>
      <c r="X475" s="236">
        <v>0</v>
      </c>
      <c r="Y475" s="236">
        <v>0</v>
      </c>
      <c r="Z475" s="236">
        <v>0</v>
      </c>
      <c r="AA475" s="236">
        <v>0</v>
      </c>
      <c r="AB475" s="236">
        <v>-119344333.676171</v>
      </c>
      <c r="AC475" s="236">
        <v>-119344333.676171</v>
      </c>
      <c r="AD475" s="236">
        <v>-119344333.676171</v>
      </c>
      <c r="AE475" s="236">
        <v>-119344333.676171</v>
      </c>
      <c r="AF475" s="236">
        <v>-119344333.676171</v>
      </c>
      <c r="AG475" s="236">
        <v>-119344333.676171</v>
      </c>
      <c r="AH475" s="236">
        <v>-119344333.676171</v>
      </c>
      <c r="AI475" s="236">
        <v>-119344333.676171</v>
      </c>
      <c r="AJ475" s="236">
        <v>-119344333.676171</v>
      </c>
      <c r="AK475" s="236">
        <v>-119344333.676171</v>
      </c>
      <c r="AL475" s="236">
        <v>-119344333.676171</v>
      </c>
      <c r="AM475" s="236">
        <v>-119344333.676171</v>
      </c>
      <c r="AN475" s="236">
        <v>-119344333.676171</v>
      </c>
      <c r="AO475" s="236">
        <v>18318132.9269812</v>
      </c>
      <c r="AP475" s="236">
        <v>18318132.9269812</v>
      </c>
      <c r="AQ475" s="236">
        <v>18318132.9269812</v>
      </c>
      <c r="AR475" s="236">
        <v>18318132.9269812</v>
      </c>
      <c r="AS475" s="236">
        <v>18318132.9269812</v>
      </c>
      <c r="AT475" s="236">
        <v>18318132.9269812</v>
      </c>
      <c r="AU475" s="236">
        <v>18318132.9269812</v>
      </c>
      <c r="AV475" s="236">
        <v>18318132.9269812</v>
      </c>
      <c r="AW475" s="236">
        <v>18318132.9269812</v>
      </c>
      <c r="AX475" s="236">
        <v>18318132.9269812</v>
      </c>
      <c r="AY475" s="236">
        <v>18318132.9269812</v>
      </c>
      <c r="AZ475" s="236">
        <v>18318132.9269812</v>
      </c>
      <c r="BA475" s="236">
        <v>18318132.9269812</v>
      </c>
      <c r="BB475" s="236">
        <v>11715460.963651</v>
      </c>
      <c r="BC475" s="236">
        <v>11715460.963651</v>
      </c>
      <c r="BD475" s="236">
        <v>11715460.963651</v>
      </c>
      <c r="BE475" s="236">
        <v>11715460.963651</v>
      </c>
      <c r="BF475" s="236">
        <v>11715460.963651</v>
      </c>
      <c r="BG475" s="236">
        <v>11715460.963651</v>
      </c>
      <c r="BH475" s="236">
        <v>11715460.963651</v>
      </c>
      <c r="BI475" s="236">
        <v>11715460.963651</v>
      </c>
      <c r="BJ475" s="236">
        <v>11715460.963651</v>
      </c>
      <c r="BK475" s="236">
        <v>11715460.963651</v>
      </c>
      <c r="BL475" s="236">
        <v>11715460.963651</v>
      </c>
      <c r="BM475" s="236">
        <v>11715460.963651</v>
      </c>
      <c r="BN475" s="236">
        <v>11715460.963651</v>
      </c>
      <c r="BO475" s="236">
        <v>8946057.8850532304</v>
      </c>
      <c r="BP475" s="236">
        <v>8946057.8850532304</v>
      </c>
      <c r="BQ475" s="236">
        <v>8946057.8850532304</v>
      </c>
      <c r="BR475" s="236">
        <v>8946057.8850532304</v>
      </c>
      <c r="BS475" s="236">
        <v>8946057.8850532304</v>
      </c>
      <c r="BT475" s="236">
        <v>8946057.8850532304</v>
      </c>
      <c r="BU475" s="236">
        <v>8946057.8850532304</v>
      </c>
      <c r="BV475" s="236">
        <v>8946057.8850532304</v>
      </c>
      <c r="BW475" s="236">
        <v>8946057.8850532304</v>
      </c>
      <c r="BX475" s="236">
        <v>8946057.8850532304</v>
      </c>
      <c r="BY475" s="236">
        <v>8946057.8850532304</v>
      </c>
      <c r="BZ475" s="236">
        <v>8946057.8850532304</v>
      </c>
      <c r="CA475" s="236">
        <v>8946057.8850532304</v>
      </c>
      <c r="CB475" s="236">
        <v>7437660.5119062001</v>
      </c>
      <c r="CC475" s="236">
        <v>7437660.5119062001</v>
      </c>
      <c r="CD475" s="236">
        <v>7437660.5119062001</v>
      </c>
      <c r="CE475" s="236">
        <v>7437660.5119062001</v>
      </c>
      <c r="CF475" s="236">
        <v>7437660.5119062001</v>
      </c>
      <c r="CG475" s="236">
        <v>7437660.5119062001</v>
      </c>
      <c r="CH475" s="236">
        <v>7437660.5119062001</v>
      </c>
      <c r="CI475" s="236">
        <v>7437660.5119062001</v>
      </c>
      <c r="CJ475" s="236">
        <v>7437660.5119062001</v>
      </c>
      <c r="CK475" s="236">
        <v>7437660.5119062001</v>
      </c>
      <c r="CL475" s="236">
        <v>7437660.5119062001</v>
      </c>
      <c r="CM475" s="236">
        <v>7437660.5119062001</v>
      </c>
      <c r="CN475" s="236">
        <v>7437660.5119062001</v>
      </c>
      <c r="CO475" s="236">
        <v>6222700.0961400103</v>
      </c>
      <c r="CP475" s="236">
        <v>6222700.0961400103</v>
      </c>
      <c r="CQ475" s="236">
        <v>6222700.0961400103</v>
      </c>
      <c r="CR475" s="236">
        <v>6222700.0961400103</v>
      </c>
      <c r="CS475" s="236">
        <v>6222700.0961400103</v>
      </c>
      <c r="CT475" s="236">
        <v>6222700.0961400103</v>
      </c>
      <c r="CU475" s="236">
        <v>6222700.0961400103</v>
      </c>
      <c r="CV475" s="236">
        <v>6222700.0961400103</v>
      </c>
      <c r="CW475" s="236">
        <v>6222700.0961400103</v>
      </c>
      <c r="CX475" s="236">
        <v>6222700.0961400103</v>
      </c>
      <c r="CY475" s="236">
        <v>6222700.0961400103</v>
      </c>
      <c r="CZ475" s="236">
        <v>6222700.0961400103</v>
      </c>
      <c r="DA475" s="236">
        <v>6222700.0961400103</v>
      </c>
    </row>
    <row r="476" spans="1:107">
      <c r="A476" s="242" t="s">
        <v>1804</v>
      </c>
      <c r="B476" s="236">
        <v>0</v>
      </c>
      <c r="C476" s="236">
        <v>0</v>
      </c>
      <c r="D476" s="236">
        <v>0</v>
      </c>
      <c r="E476" s="236">
        <v>0</v>
      </c>
      <c r="F476" s="236">
        <v>0</v>
      </c>
      <c r="G476" s="236">
        <v>0</v>
      </c>
      <c r="H476" s="236">
        <v>0</v>
      </c>
      <c r="I476" s="236">
        <v>0</v>
      </c>
      <c r="J476" s="236">
        <v>0</v>
      </c>
      <c r="K476" s="236">
        <v>0</v>
      </c>
      <c r="L476" s="236">
        <v>0</v>
      </c>
      <c r="M476" s="236">
        <v>0</v>
      </c>
      <c r="N476" s="236">
        <v>0</v>
      </c>
      <c r="O476" s="236">
        <v>0</v>
      </c>
      <c r="P476" s="236">
        <v>0</v>
      </c>
      <c r="Q476" s="236">
        <v>0</v>
      </c>
      <c r="R476" s="236">
        <v>0</v>
      </c>
      <c r="S476" s="236">
        <v>0</v>
      </c>
      <c r="T476" s="236">
        <v>0</v>
      </c>
      <c r="U476" s="236">
        <v>0</v>
      </c>
      <c r="V476" s="236">
        <v>0</v>
      </c>
      <c r="W476" s="236">
        <v>0</v>
      </c>
      <c r="X476" s="236">
        <v>0</v>
      </c>
      <c r="Y476" s="236">
        <v>0</v>
      </c>
      <c r="Z476" s="236">
        <v>0</v>
      </c>
      <c r="AA476" s="236">
        <v>0</v>
      </c>
      <c r="AB476" s="236">
        <v>-112412508.15617099</v>
      </c>
      <c r="AC476" s="236">
        <v>-112412508.15617099</v>
      </c>
      <c r="AD476" s="236">
        <v>-112412508.15617099</v>
      </c>
      <c r="AE476" s="236">
        <v>-112412508.15617099</v>
      </c>
      <c r="AF476" s="236">
        <v>-112412508.15617099</v>
      </c>
      <c r="AG476" s="236">
        <v>-112412508.15617099</v>
      </c>
      <c r="AH476" s="236">
        <v>-112412508.15617099</v>
      </c>
      <c r="AI476" s="236">
        <v>-112412508.15617099</v>
      </c>
      <c r="AJ476" s="236">
        <v>-112412508.15617099</v>
      </c>
      <c r="AK476" s="236">
        <v>-112412508.15617099</v>
      </c>
      <c r="AL476" s="236">
        <v>-112412508.15617099</v>
      </c>
      <c r="AM476" s="236">
        <v>-112412508.15617099</v>
      </c>
      <c r="AN476" s="236">
        <v>-112412508.15617099</v>
      </c>
      <c r="AO476" s="236">
        <v>29352897.9269812</v>
      </c>
      <c r="AP476" s="236">
        <v>29352897.9269812</v>
      </c>
      <c r="AQ476" s="236">
        <v>29352897.9269812</v>
      </c>
      <c r="AR476" s="236">
        <v>29352897.9269812</v>
      </c>
      <c r="AS476" s="236">
        <v>29352897.9269812</v>
      </c>
      <c r="AT476" s="236">
        <v>29352897.9269812</v>
      </c>
      <c r="AU476" s="236">
        <v>29352897.9269812</v>
      </c>
      <c r="AV476" s="236">
        <v>29352897.9269812</v>
      </c>
      <c r="AW476" s="236">
        <v>29352897.9269812</v>
      </c>
      <c r="AX476" s="236">
        <v>29352897.9269812</v>
      </c>
      <c r="AY476" s="236">
        <v>29352897.9269812</v>
      </c>
      <c r="AZ476" s="236">
        <v>29352897.9269812</v>
      </c>
      <c r="BA476" s="236">
        <v>29352897.9269812</v>
      </c>
      <c r="BB476" s="236">
        <v>21549567.963651001</v>
      </c>
      <c r="BC476" s="236">
        <v>21549567.963651001</v>
      </c>
      <c r="BD476" s="236">
        <v>21549567.963651001</v>
      </c>
      <c r="BE476" s="236">
        <v>21549567.963651001</v>
      </c>
      <c r="BF476" s="236">
        <v>21549567.963651001</v>
      </c>
      <c r="BG476" s="236">
        <v>21549567.963651001</v>
      </c>
      <c r="BH476" s="236">
        <v>21549567.963651001</v>
      </c>
      <c r="BI476" s="236">
        <v>21549567.963651001</v>
      </c>
      <c r="BJ476" s="236">
        <v>21549567.963651001</v>
      </c>
      <c r="BK476" s="236">
        <v>21549567.963651001</v>
      </c>
      <c r="BL476" s="236">
        <v>21549567.963651001</v>
      </c>
      <c r="BM476" s="236">
        <v>21549567.963651001</v>
      </c>
      <c r="BN476" s="236">
        <v>21549567.963651001</v>
      </c>
      <c r="BO476" s="236">
        <v>17550411.885053199</v>
      </c>
      <c r="BP476" s="236">
        <v>17550411.885053199</v>
      </c>
      <c r="BQ476" s="236">
        <v>17550411.885053199</v>
      </c>
      <c r="BR476" s="236">
        <v>17550411.885053199</v>
      </c>
      <c r="BS476" s="236">
        <v>17550411.885053199</v>
      </c>
      <c r="BT476" s="236">
        <v>17550411.885053199</v>
      </c>
      <c r="BU476" s="236">
        <v>17550411.885053199</v>
      </c>
      <c r="BV476" s="236">
        <v>17550411.885053199</v>
      </c>
      <c r="BW476" s="236">
        <v>17550411.885053199</v>
      </c>
      <c r="BX476" s="236">
        <v>17550411.885053199</v>
      </c>
      <c r="BY476" s="236">
        <v>17550411.885053199</v>
      </c>
      <c r="BZ476" s="236">
        <v>17550411.885053199</v>
      </c>
      <c r="CA476" s="236">
        <v>17550411.885053199</v>
      </c>
      <c r="CB476" s="236">
        <v>15325658.511906199</v>
      </c>
      <c r="CC476" s="236">
        <v>15325658.511906199</v>
      </c>
      <c r="CD476" s="236">
        <v>15325658.511906199</v>
      </c>
      <c r="CE476" s="236">
        <v>15325658.511906199</v>
      </c>
      <c r="CF476" s="236">
        <v>15325658.511906199</v>
      </c>
      <c r="CG476" s="236">
        <v>15325658.511906199</v>
      </c>
      <c r="CH476" s="236">
        <v>15325658.511906199</v>
      </c>
      <c r="CI476" s="236">
        <v>15325658.511906199</v>
      </c>
      <c r="CJ476" s="236">
        <v>15325658.511906199</v>
      </c>
      <c r="CK476" s="236">
        <v>15325658.511906199</v>
      </c>
      <c r="CL476" s="236">
        <v>15325658.511906199</v>
      </c>
      <c r="CM476" s="236">
        <v>15325658.511906199</v>
      </c>
      <c r="CN476" s="236">
        <v>15325658.511906199</v>
      </c>
      <c r="CO476" s="236">
        <v>13636982.096139999</v>
      </c>
      <c r="CP476" s="236">
        <v>13636982.096139999</v>
      </c>
      <c r="CQ476" s="236">
        <v>13636982.096139999</v>
      </c>
      <c r="CR476" s="236">
        <v>13636982.096139999</v>
      </c>
      <c r="CS476" s="236">
        <v>13636982.096139999</v>
      </c>
      <c r="CT476" s="236">
        <v>13636982.096139999</v>
      </c>
      <c r="CU476" s="236">
        <v>13636982.096139999</v>
      </c>
      <c r="CV476" s="236">
        <v>13636982.096139999</v>
      </c>
      <c r="CW476" s="236">
        <v>13636982.096139999</v>
      </c>
      <c r="CX476" s="236">
        <v>13636982.096139999</v>
      </c>
      <c r="CY476" s="236">
        <v>13636982.096139999</v>
      </c>
      <c r="CZ476" s="236">
        <v>13636982.096139999</v>
      </c>
      <c r="DA476" s="236">
        <v>13636982.096139999</v>
      </c>
    </row>
    <row r="478" spans="1:107">
      <c r="A478" s="245" t="s">
        <v>1805</v>
      </c>
      <c r="B478" s="236">
        <v>0</v>
      </c>
      <c r="C478" s="236">
        <v>0</v>
      </c>
      <c r="D478" s="236">
        <v>0</v>
      </c>
      <c r="E478" s="236">
        <v>0</v>
      </c>
      <c r="F478" s="236">
        <v>0</v>
      </c>
      <c r="G478" s="236">
        <v>0</v>
      </c>
      <c r="H478" s="236">
        <v>0</v>
      </c>
      <c r="I478" s="236">
        <v>0</v>
      </c>
      <c r="J478" s="236">
        <v>0</v>
      </c>
      <c r="K478" s="236">
        <v>0</v>
      </c>
      <c r="L478" s="236">
        <v>0</v>
      </c>
      <c r="M478" s="236">
        <v>0</v>
      </c>
      <c r="N478" s="236">
        <v>0</v>
      </c>
      <c r="O478" s="236">
        <v>0</v>
      </c>
      <c r="P478" s="236">
        <v>0</v>
      </c>
      <c r="Q478" s="236">
        <v>0</v>
      </c>
      <c r="R478" s="236">
        <v>0</v>
      </c>
      <c r="S478" s="236">
        <v>0</v>
      </c>
      <c r="T478" s="236">
        <v>0</v>
      </c>
      <c r="U478" s="236">
        <v>0</v>
      </c>
      <c r="V478" s="236">
        <v>0</v>
      </c>
      <c r="W478" s="236">
        <v>0</v>
      </c>
      <c r="X478" s="236">
        <v>0</v>
      </c>
      <c r="Y478" s="236">
        <v>0</v>
      </c>
      <c r="Z478" s="236">
        <v>0</v>
      </c>
      <c r="AA478" s="236">
        <v>0</v>
      </c>
      <c r="AB478" s="236">
        <v>0</v>
      </c>
      <c r="AC478" s="236">
        <v>0</v>
      </c>
      <c r="AD478" s="236">
        <v>0</v>
      </c>
      <c r="AE478" s="236">
        <v>0</v>
      </c>
      <c r="AF478" s="236">
        <v>0</v>
      </c>
      <c r="AG478" s="236">
        <v>0</v>
      </c>
      <c r="AH478" s="236">
        <v>0</v>
      </c>
      <c r="AI478" s="236">
        <v>0</v>
      </c>
      <c r="AJ478" s="236">
        <v>0</v>
      </c>
      <c r="AK478" s="236">
        <v>0</v>
      </c>
      <c r="AL478" s="236">
        <v>0</v>
      </c>
      <c r="AM478" s="236">
        <v>0</v>
      </c>
      <c r="AN478" s="236">
        <v>0</v>
      </c>
      <c r="AO478" s="236">
        <v>0</v>
      </c>
      <c r="AP478" s="236">
        <v>0</v>
      </c>
      <c r="AQ478" s="236">
        <v>0</v>
      </c>
      <c r="AR478" s="236">
        <v>0</v>
      </c>
      <c r="AS478" s="236">
        <v>0</v>
      </c>
      <c r="AT478" s="236">
        <v>0</v>
      </c>
      <c r="AU478" s="236">
        <v>0</v>
      </c>
      <c r="AV478" s="236">
        <v>0</v>
      </c>
      <c r="AW478" s="236">
        <v>0</v>
      </c>
      <c r="AX478" s="236">
        <v>0</v>
      </c>
      <c r="AY478" s="236">
        <v>0</v>
      </c>
      <c r="AZ478" s="236">
        <v>0</v>
      </c>
      <c r="BA478" s="236">
        <v>0</v>
      </c>
      <c r="BB478" s="236">
        <v>0</v>
      </c>
      <c r="BC478" s="236">
        <v>0</v>
      </c>
      <c r="BD478" s="236">
        <v>0</v>
      </c>
      <c r="BE478" s="236">
        <v>0</v>
      </c>
      <c r="BF478" s="236">
        <v>0</v>
      </c>
      <c r="BG478" s="236">
        <v>0</v>
      </c>
      <c r="BH478" s="236">
        <v>0</v>
      </c>
      <c r="BI478" s="236">
        <v>0</v>
      </c>
      <c r="BJ478" s="236">
        <v>0</v>
      </c>
      <c r="BK478" s="236">
        <v>0</v>
      </c>
      <c r="BL478" s="236">
        <v>0</v>
      </c>
      <c r="BM478" s="236">
        <v>0</v>
      </c>
      <c r="BN478" s="236">
        <v>0</v>
      </c>
      <c r="BO478" s="236">
        <v>0</v>
      </c>
      <c r="BP478" s="236">
        <v>0</v>
      </c>
      <c r="BQ478" s="236">
        <v>0</v>
      </c>
      <c r="BR478" s="236">
        <v>0</v>
      </c>
      <c r="BS478" s="236">
        <v>0</v>
      </c>
      <c r="BT478" s="236">
        <v>0</v>
      </c>
      <c r="BU478" s="236">
        <v>0</v>
      </c>
      <c r="BV478" s="236">
        <v>0</v>
      </c>
      <c r="BW478" s="236">
        <v>0</v>
      </c>
      <c r="BX478" s="236">
        <v>0</v>
      </c>
      <c r="BY478" s="236">
        <v>0</v>
      </c>
      <c r="BZ478" s="236">
        <v>0</v>
      </c>
      <c r="CA478" s="236">
        <v>0</v>
      </c>
      <c r="CB478" s="236">
        <v>0</v>
      </c>
      <c r="CC478" s="236">
        <v>0</v>
      </c>
      <c r="CD478" s="236">
        <v>0</v>
      </c>
      <c r="CE478" s="236">
        <v>0</v>
      </c>
      <c r="CF478" s="236">
        <v>0</v>
      </c>
      <c r="CG478" s="236">
        <v>0</v>
      </c>
      <c r="CH478" s="236">
        <v>0</v>
      </c>
      <c r="CI478" s="236">
        <v>0</v>
      </c>
      <c r="CJ478" s="236">
        <v>0</v>
      </c>
      <c r="CK478" s="236">
        <v>0</v>
      </c>
      <c r="CL478" s="236">
        <v>0</v>
      </c>
      <c r="CM478" s="236">
        <v>0</v>
      </c>
      <c r="CN478" s="236">
        <v>0</v>
      </c>
      <c r="CO478" s="236">
        <v>0</v>
      </c>
      <c r="CP478" s="236">
        <v>0</v>
      </c>
      <c r="CQ478" s="236">
        <v>0</v>
      </c>
      <c r="CR478" s="236">
        <v>0</v>
      </c>
      <c r="CS478" s="236">
        <v>0</v>
      </c>
      <c r="CT478" s="236">
        <v>0</v>
      </c>
      <c r="CU478" s="236">
        <v>0</v>
      </c>
      <c r="CV478" s="236">
        <v>0</v>
      </c>
      <c r="CW478" s="236">
        <v>0</v>
      </c>
      <c r="CX478" s="236">
        <v>0</v>
      </c>
      <c r="CY478" s="236">
        <v>0</v>
      </c>
      <c r="CZ478" s="236">
        <v>0</v>
      </c>
      <c r="DA478" s="236">
        <v>0</v>
      </c>
    </row>
    <row r="479" spans="1:107">
      <c r="A479" s="242" t="s">
        <v>1806</v>
      </c>
      <c r="B479" s="236">
        <v>0</v>
      </c>
      <c r="C479" s="236">
        <v>0</v>
      </c>
      <c r="D479" s="236">
        <v>0</v>
      </c>
      <c r="E479" s="236">
        <v>0</v>
      </c>
      <c r="F479" s="236">
        <v>0</v>
      </c>
      <c r="G479" s="236">
        <v>0</v>
      </c>
      <c r="H479" s="236">
        <v>0</v>
      </c>
      <c r="I479" s="236">
        <v>0</v>
      </c>
      <c r="J479" s="236">
        <v>0</v>
      </c>
      <c r="K479" s="236">
        <v>0</v>
      </c>
      <c r="L479" s="236">
        <v>0</v>
      </c>
      <c r="M479" s="236">
        <v>0</v>
      </c>
      <c r="N479" s="236">
        <v>0</v>
      </c>
      <c r="O479" s="236">
        <v>0</v>
      </c>
      <c r="P479" s="236">
        <v>-7321542</v>
      </c>
      <c r="Q479" s="236">
        <v>-12721255</v>
      </c>
      <c r="R479" s="236">
        <v>-7988543</v>
      </c>
      <c r="S479" s="236">
        <v>-6519434</v>
      </c>
      <c r="T479" s="236">
        <v>-6976812</v>
      </c>
      <c r="U479" s="236">
        <v>-8927343</v>
      </c>
      <c r="V479" s="236">
        <v>-8998249</v>
      </c>
      <c r="W479" s="236">
        <v>-5753964</v>
      </c>
      <c r="X479" s="236">
        <v>-5597554</v>
      </c>
      <c r="Y479" s="236">
        <v>-5597554</v>
      </c>
      <c r="Z479" s="236">
        <v>39787779</v>
      </c>
      <c r="AA479" s="236">
        <v>-36614471</v>
      </c>
      <c r="AB479" s="236">
        <v>-9486790</v>
      </c>
      <c r="AC479" s="236">
        <v>-9252323</v>
      </c>
      <c r="AD479" s="236">
        <v>-8428395</v>
      </c>
      <c r="AE479" s="236">
        <v>-10229033</v>
      </c>
      <c r="AF479" s="236">
        <v>-7222323</v>
      </c>
      <c r="AG479" s="236">
        <v>-12446719</v>
      </c>
      <c r="AH479" s="236">
        <v>-11608208</v>
      </c>
      <c r="AI479" s="236">
        <v>-10989460</v>
      </c>
      <c r="AJ479" s="236">
        <v>-12966928</v>
      </c>
      <c r="AK479" s="236">
        <v>-539515.62782867195</v>
      </c>
      <c r="AL479" s="236">
        <v>-539515.62782867195</v>
      </c>
      <c r="AM479" s="236">
        <v>-539515.62782867195</v>
      </c>
      <c r="AN479" s="236">
        <v>-94248725.883486003</v>
      </c>
      <c r="AO479" s="236">
        <v>-1213525.4839925901</v>
      </c>
      <c r="AP479" s="236">
        <v>-1213525.4839925901</v>
      </c>
      <c r="AQ479" s="236">
        <v>-1213525.4839925801</v>
      </c>
      <c r="AR479" s="236">
        <v>-1330908.0885199199</v>
      </c>
      <c r="AS479" s="236">
        <v>-1330908.0885199199</v>
      </c>
      <c r="AT479" s="236">
        <v>-1330908.0885199099</v>
      </c>
      <c r="AU479" s="236">
        <v>-1737849.20424809</v>
      </c>
      <c r="AV479" s="236">
        <v>-1737849.20424809</v>
      </c>
      <c r="AW479" s="236">
        <v>-1737849.20424808</v>
      </c>
      <c r="AX479" s="236">
        <v>-1143617.3133918899</v>
      </c>
      <c r="AY479" s="236">
        <v>-1143617.3133918899</v>
      </c>
      <c r="AZ479" s="236">
        <v>-1143617.3133918999</v>
      </c>
      <c r="BA479" s="236">
        <v>-16277700.270457501</v>
      </c>
      <c r="BB479" s="236">
        <v>-3649736.5751723698</v>
      </c>
      <c r="BC479" s="236">
        <v>-3649736.5751723698</v>
      </c>
      <c r="BD479" s="236">
        <v>-3649736.5751723698</v>
      </c>
      <c r="BE479" s="236">
        <v>-5780990.6919564595</v>
      </c>
      <c r="BF479" s="236">
        <v>-5780990.6919564595</v>
      </c>
      <c r="BG479" s="236">
        <v>-5780990.6919564595</v>
      </c>
      <c r="BH479" s="236">
        <v>-7761054.2210287098</v>
      </c>
      <c r="BI479" s="236">
        <v>-7761054.2210287098</v>
      </c>
      <c r="BJ479" s="236">
        <v>-7761054.22102872</v>
      </c>
      <c r="BK479" s="236">
        <v>-4820195.7269883696</v>
      </c>
      <c r="BL479" s="236">
        <v>-4820195.7269883696</v>
      </c>
      <c r="BM479" s="236">
        <v>-4820195.72698835</v>
      </c>
      <c r="BN479" s="236">
        <v>-66035931.645437703</v>
      </c>
      <c r="BO479" s="236">
        <v>-3939092.7971407701</v>
      </c>
      <c r="BP479" s="236">
        <v>-3939092.7971407701</v>
      </c>
      <c r="BQ479" s="236">
        <v>-3939092.7971407701</v>
      </c>
      <c r="BR479" s="236">
        <v>-6634933.1715147598</v>
      </c>
      <c r="BS479" s="236">
        <v>-6634933.1715147598</v>
      </c>
      <c r="BT479" s="236">
        <v>-6634933.17151477</v>
      </c>
      <c r="BU479" s="236">
        <v>-8944982.4636047091</v>
      </c>
      <c r="BV479" s="236">
        <v>-8944982.4636046998</v>
      </c>
      <c r="BW479" s="236">
        <v>-8944982.4636047091</v>
      </c>
      <c r="BX479" s="236">
        <v>-5400504.5082624201</v>
      </c>
      <c r="BY479" s="236">
        <v>-5400504.5082624201</v>
      </c>
      <c r="BZ479" s="236">
        <v>-5400504.5082624098</v>
      </c>
      <c r="CA479" s="236">
        <v>-74758538.821567997</v>
      </c>
      <c r="CB479" s="236">
        <v>-2520022.8634306001</v>
      </c>
      <c r="CC479" s="236">
        <v>-2520022.8634306099</v>
      </c>
      <c r="CD479" s="236">
        <v>-2520022.8634306099</v>
      </c>
      <c r="CE479" s="236">
        <v>-4246881.1723782597</v>
      </c>
      <c r="CF479" s="236">
        <v>-4246881.1723782597</v>
      </c>
      <c r="CG479" s="236">
        <v>-4246881.17237827</v>
      </c>
      <c r="CH479" s="236">
        <v>-5637201.3039264297</v>
      </c>
      <c r="CI479" s="236">
        <v>-5637201.3039264297</v>
      </c>
      <c r="CJ479" s="236">
        <v>-5637201.3039264698</v>
      </c>
      <c r="CK479" s="236">
        <v>-3253148.1025676602</v>
      </c>
      <c r="CL479" s="236">
        <v>-3253148.1025676602</v>
      </c>
      <c r="CM479" s="236">
        <v>-3253148.10256769</v>
      </c>
      <c r="CN479" s="236">
        <v>-46971760.326908998</v>
      </c>
      <c r="CO479" s="236">
        <v>-3540461.9188887398</v>
      </c>
      <c r="CP479" s="236">
        <v>-3540461.9188887398</v>
      </c>
      <c r="CQ479" s="236">
        <v>-3540461.9188887202</v>
      </c>
      <c r="CR479" s="236">
        <v>-6408174.0995199196</v>
      </c>
      <c r="CS479" s="236">
        <v>-6408174.0995199196</v>
      </c>
      <c r="CT479" s="236">
        <v>-6408174.0995198796</v>
      </c>
      <c r="CU479" s="236">
        <v>-8839843.8870202098</v>
      </c>
      <c r="CV479" s="236">
        <v>-8839843.8870202098</v>
      </c>
      <c r="CW479" s="236">
        <v>-8839843.8870203793</v>
      </c>
      <c r="CX479" s="236">
        <v>-5021840.81192022</v>
      </c>
      <c r="CY479" s="236">
        <v>-5021840.81192022</v>
      </c>
      <c r="CZ479" s="236">
        <v>-5021840.8119219504</v>
      </c>
      <c r="DA479" s="236">
        <v>-71430962.152049094</v>
      </c>
    </row>
    <row r="480" spans="1:107">
      <c r="A480" s="242" t="s">
        <v>1807</v>
      </c>
      <c r="B480" s="236">
        <v>0</v>
      </c>
      <c r="C480" s="236">
        <v>0</v>
      </c>
      <c r="D480" s="236">
        <v>0</v>
      </c>
      <c r="E480" s="236">
        <v>0</v>
      </c>
      <c r="F480" s="236">
        <v>0</v>
      </c>
      <c r="G480" s="236">
        <v>0</v>
      </c>
      <c r="H480" s="236">
        <v>0</v>
      </c>
      <c r="I480" s="236">
        <v>0</v>
      </c>
      <c r="J480" s="236">
        <v>0</v>
      </c>
      <c r="K480" s="236">
        <v>0</v>
      </c>
      <c r="L480" s="236">
        <v>0</v>
      </c>
      <c r="M480" s="236">
        <v>0</v>
      </c>
      <c r="N480" s="236">
        <v>0</v>
      </c>
      <c r="O480" s="236">
        <v>0</v>
      </c>
      <c r="P480" s="236">
        <v>0</v>
      </c>
      <c r="Q480" s="236">
        <v>0</v>
      </c>
      <c r="R480" s="236">
        <v>0</v>
      </c>
      <c r="S480" s="236">
        <v>0</v>
      </c>
      <c r="T480" s="236">
        <v>0</v>
      </c>
      <c r="U480" s="236">
        <v>0</v>
      </c>
      <c r="V480" s="236">
        <v>0</v>
      </c>
      <c r="W480" s="236">
        <v>0</v>
      </c>
      <c r="X480" s="236">
        <v>0</v>
      </c>
      <c r="Y480" s="236">
        <v>0</v>
      </c>
      <c r="Z480" s="236">
        <v>0</v>
      </c>
      <c r="AA480" s="236">
        <v>0</v>
      </c>
      <c r="AB480" s="236">
        <v>0</v>
      </c>
      <c r="AC480" s="236">
        <v>0</v>
      </c>
      <c r="AD480" s="236">
        <v>0</v>
      </c>
      <c r="AE480" s="236">
        <v>0</v>
      </c>
      <c r="AF480" s="236">
        <v>0</v>
      </c>
      <c r="AG480" s="236">
        <v>0</v>
      </c>
      <c r="AH480" s="236">
        <v>0</v>
      </c>
      <c r="AI480" s="236">
        <v>0</v>
      </c>
      <c r="AJ480" s="236">
        <v>0</v>
      </c>
      <c r="AK480" s="236">
        <v>0</v>
      </c>
      <c r="AL480" s="236">
        <v>0</v>
      </c>
      <c r="AM480" s="236">
        <v>0</v>
      </c>
      <c r="AN480" s="236">
        <v>0</v>
      </c>
      <c r="AO480" s="236">
        <v>0</v>
      </c>
      <c r="AP480" s="236">
        <v>0</v>
      </c>
      <c r="AQ480" s="236">
        <v>0</v>
      </c>
      <c r="AR480" s="236">
        <v>0</v>
      </c>
      <c r="AS480" s="236">
        <v>0</v>
      </c>
      <c r="AT480" s="236">
        <v>0</v>
      </c>
      <c r="AU480" s="236">
        <v>0</v>
      </c>
      <c r="AV480" s="236">
        <v>0</v>
      </c>
      <c r="AW480" s="236">
        <v>0</v>
      </c>
      <c r="AX480" s="236">
        <v>0</v>
      </c>
      <c r="AY480" s="236">
        <v>0</v>
      </c>
      <c r="AZ480" s="236">
        <v>0</v>
      </c>
      <c r="BA480" s="236">
        <v>0</v>
      </c>
      <c r="BB480" s="236">
        <v>0</v>
      </c>
      <c r="BC480" s="236">
        <v>0</v>
      </c>
      <c r="BD480" s="236">
        <v>0</v>
      </c>
      <c r="BE480" s="236">
        <v>0</v>
      </c>
      <c r="BF480" s="236">
        <v>0</v>
      </c>
      <c r="BG480" s="236">
        <v>0</v>
      </c>
      <c r="BH480" s="236">
        <v>0</v>
      </c>
      <c r="BI480" s="236">
        <v>0</v>
      </c>
      <c r="BJ480" s="236">
        <v>0</v>
      </c>
      <c r="BK480" s="236">
        <v>0</v>
      </c>
      <c r="BL480" s="236">
        <v>0</v>
      </c>
      <c r="BM480" s="236">
        <v>0</v>
      </c>
      <c r="BN480" s="236">
        <v>0</v>
      </c>
      <c r="BO480" s="236">
        <v>0</v>
      </c>
      <c r="BP480" s="236">
        <v>0</v>
      </c>
      <c r="BQ480" s="236">
        <v>0</v>
      </c>
      <c r="BR480" s="236">
        <v>0</v>
      </c>
      <c r="BS480" s="236">
        <v>0</v>
      </c>
      <c r="BT480" s="236">
        <v>0</v>
      </c>
      <c r="BU480" s="236">
        <v>0</v>
      </c>
      <c r="BV480" s="236">
        <v>0</v>
      </c>
      <c r="BW480" s="236">
        <v>0</v>
      </c>
      <c r="BX480" s="236">
        <v>0</v>
      </c>
      <c r="BY480" s="236">
        <v>0</v>
      </c>
      <c r="BZ480" s="236">
        <v>0</v>
      </c>
      <c r="CA480" s="236">
        <v>0</v>
      </c>
      <c r="CB480" s="236">
        <v>0</v>
      </c>
      <c r="CC480" s="236">
        <v>0</v>
      </c>
      <c r="CD480" s="236">
        <v>0</v>
      </c>
      <c r="CE480" s="236">
        <v>0</v>
      </c>
      <c r="CF480" s="236">
        <v>0</v>
      </c>
      <c r="CG480" s="236">
        <v>0</v>
      </c>
      <c r="CH480" s="236">
        <v>0</v>
      </c>
      <c r="CI480" s="236">
        <v>0</v>
      </c>
      <c r="CJ480" s="236">
        <v>0</v>
      </c>
      <c r="CK480" s="236">
        <v>0</v>
      </c>
      <c r="CL480" s="236">
        <v>0</v>
      </c>
      <c r="CM480" s="236">
        <v>0</v>
      </c>
      <c r="CN480" s="236">
        <v>0</v>
      </c>
      <c r="CO480" s="236">
        <v>0</v>
      </c>
      <c r="CP480" s="236">
        <v>0</v>
      </c>
      <c r="CQ480" s="236">
        <v>0</v>
      </c>
      <c r="CR480" s="236">
        <v>0</v>
      </c>
      <c r="CS480" s="236">
        <v>0</v>
      </c>
      <c r="CT480" s="236">
        <v>0</v>
      </c>
      <c r="CU480" s="236">
        <v>0</v>
      </c>
      <c r="CV480" s="236">
        <v>0</v>
      </c>
      <c r="CW480" s="236">
        <v>0</v>
      </c>
      <c r="CX480" s="236">
        <v>0</v>
      </c>
      <c r="CY480" s="236">
        <v>0</v>
      </c>
      <c r="CZ480" s="236">
        <v>0</v>
      </c>
      <c r="DA480" s="236">
        <v>0</v>
      </c>
    </row>
    <row r="481" spans="1:105">
      <c r="A481" s="242" t="s">
        <v>1808</v>
      </c>
      <c r="B481" s="236">
        <v>0</v>
      </c>
      <c r="C481" s="236">
        <v>0</v>
      </c>
      <c r="D481" s="236">
        <v>0</v>
      </c>
      <c r="E481" s="236">
        <v>0</v>
      </c>
      <c r="F481" s="236">
        <v>0</v>
      </c>
      <c r="G481" s="236">
        <v>0</v>
      </c>
      <c r="H481" s="236">
        <v>0</v>
      </c>
      <c r="I481" s="236">
        <v>0</v>
      </c>
      <c r="J481" s="236">
        <v>0</v>
      </c>
      <c r="K481" s="236">
        <v>0</v>
      </c>
      <c r="L481" s="236">
        <v>0</v>
      </c>
      <c r="M481" s="236">
        <v>0</v>
      </c>
      <c r="N481" s="236">
        <v>0</v>
      </c>
      <c r="O481" s="236">
        <v>0</v>
      </c>
      <c r="P481" s="236">
        <v>-7321542</v>
      </c>
      <c r="Q481" s="236">
        <v>-12721255</v>
      </c>
      <c r="R481" s="236">
        <v>-7988543</v>
      </c>
      <c r="S481" s="236">
        <v>-6519434</v>
      </c>
      <c r="T481" s="236">
        <v>-6976812</v>
      </c>
      <c r="U481" s="236">
        <v>-8927343</v>
      </c>
      <c r="V481" s="236">
        <v>-8998249</v>
      </c>
      <c r="W481" s="236">
        <v>-5753964</v>
      </c>
      <c r="X481" s="236">
        <v>-5597554</v>
      </c>
      <c r="Y481" s="236">
        <v>-5597554</v>
      </c>
      <c r="Z481" s="236">
        <v>39787779</v>
      </c>
      <c r="AA481" s="236">
        <v>-36614471</v>
      </c>
      <c r="AB481" s="236">
        <v>-9486790</v>
      </c>
      <c r="AC481" s="236">
        <v>-9252323</v>
      </c>
      <c r="AD481" s="236">
        <v>-8428395</v>
      </c>
      <c r="AE481" s="236">
        <v>-10229033</v>
      </c>
      <c r="AF481" s="236">
        <v>-7222323</v>
      </c>
      <c r="AG481" s="236">
        <v>-12446719</v>
      </c>
      <c r="AH481" s="236">
        <v>-11608208</v>
      </c>
      <c r="AI481" s="236">
        <v>-10989460</v>
      </c>
      <c r="AJ481" s="236">
        <v>-12966928</v>
      </c>
      <c r="AK481" s="236">
        <v>-539515.62782867195</v>
      </c>
      <c r="AL481" s="236">
        <v>-539515.62782867195</v>
      </c>
      <c r="AM481" s="236">
        <v>-539515.62782867195</v>
      </c>
      <c r="AN481" s="236">
        <v>-94248725.883486003</v>
      </c>
      <c r="AO481" s="236">
        <v>-1213525.4839925901</v>
      </c>
      <c r="AP481" s="236">
        <v>-1213525.4839925901</v>
      </c>
      <c r="AQ481" s="236">
        <v>-1213525.4839925801</v>
      </c>
      <c r="AR481" s="236">
        <v>-1330908.0885199199</v>
      </c>
      <c r="AS481" s="236">
        <v>-1330908.0885199199</v>
      </c>
      <c r="AT481" s="236">
        <v>-1330908.0885199099</v>
      </c>
      <c r="AU481" s="236">
        <v>-1737849.20424809</v>
      </c>
      <c r="AV481" s="236">
        <v>-1737849.20424809</v>
      </c>
      <c r="AW481" s="236">
        <v>-1737849.20424808</v>
      </c>
      <c r="AX481" s="236">
        <v>-1143617.3133918899</v>
      </c>
      <c r="AY481" s="236">
        <v>-1143617.3133918899</v>
      </c>
      <c r="AZ481" s="236">
        <v>-1143617.3133918999</v>
      </c>
      <c r="BA481" s="236">
        <v>-16277700.270457501</v>
      </c>
      <c r="BB481" s="236">
        <v>-3649736.5751723698</v>
      </c>
      <c r="BC481" s="236">
        <v>-3649736.5751723698</v>
      </c>
      <c r="BD481" s="236">
        <v>-3649736.5751723698</v>
      </c>
      <c r="BE481" s="236">
        <v>-5780990.6919564595</v>
      </c>
      <c r="BF481" s="236">
        <v>-5780990.6919564595</v>
      </c>
      <c r="BG481" s="236">
        <v>-5780990.6919564595</v>
      </c>
      <c r="BH481" s="236">
        <v>-7761054.2210287098</v>
      </c>
      <c r="BI481" s="236">
        <v>-7761054.2210287098</v>
      </c>
      <c r="BJ481" s="236">
        <v>-7761054.22102872</v>
      </c>
      <c r="BK481" s="236">
        <v>-4820195.7269883696</v>
      </c>
      <c r="BL481" s="236">
        <v>-4820195.7269883696</v>
      </c>
      <c r="BM481" s="236">
        <v>-4820195.72698835</v>
      </c>
      <c r="BN481" s="236">
        <v>-66035931.645437703</v>
      </c>
      <c r="BO481" s="236">
        <v>-3939092.7971407701</v>
      </c>
      <c r="BP481" s="236">
        <v>-3939092.7971407701</v>
      </c>
      <c r="BQ481" s="236">
        <v>-3939092.7971407701</v>
      </c>
      <c r="BR481" s="236">
        <v>-6634933.1715147598</v>
      </c>
      <c r="BS481" s="236">
        <v>-6634933.1715147598</v>
      </c>
      <c r="BT481" s="236">
        <v>-6634933.17151477</v>
      </c>
      <c r="BU481" s="236">
        <v>-8944982.4636047091</v>
      </c>
      <c r="BV481" s="236">
        <v>-8944982.4636046998</v>
      </c>
      <c r="BW481" s="236">
        <v>-8944982.4636047091</v>
      </c>
      <c r="BX481" s="236">
        <v>-5400504.5082624201</v>
      </c>
      <c r="BY481" s="236">
        <v>-5400504.5082624201</v>
      </c>
      <c r="BZ481" s="236">
        <v>-5400504.5082624098</v>
      </c>
      <c r="CA481" s="236">
        <v>-74758538.821567997</v>
      </c>
      <c r="CB481" s="236">
        <v>-2520022.8634306001</v>
      </c>
      <c r="CC481" s="236">
        <v>-2520022.8634306099</v>
      </c>
      <c r="CD481" s="236">
        <v>-2520022.8634306099</v>
      </c>
      <c r="CE481" s="236">
        <v>-4246881.1723782597</v>
      </c>
      <c r="CF481" s="236">
        <v>-4246881.1723782597</v>
      </c>
      <c r="CG481" s="236">
        <v>-4246881.17237827</v>
      </c>
      <c r="CH481" s="236">
        <v>-5637201.3039264297</v>
      </c>
      <c r="CI481" s="236">
        <v>-5637201.3039264297</v>
      </c>
      <c r="CJ481" s="236">
        <v>-5637201.3039264698</v>
      </c>
      <c r="CK481" s="236">
        <v>-3253148.1025676602</v>
      </c>
      <c r="CL481" s="236">
        <v>-3253148.1025676602</v>
      </c>
      <c r="CM481" s="236">
        <v>-3253148.10256769</v>
      </c>
      <c r="CN481" s="236">
        <v>-46971760.326908998</v>
      </c>
      <c r="CO481" s="236">
        <v>-3540461.9188887398</v>
      </c>
      <c r="CP481" s="236">
        <v>-3540461.9188887398</v>
      </c>
      <c r="CQ481" s="236">
        <v>-3540461.9188887202</v>
      </c>
      <c r="CR481" s="236">
        <v>-6408174.0995199196</v>
      </c>
      <c r="CS481" s="236">
        <v>-6408174.0995199196</v>
      </c>
      <c r="CT481" s="236">
        <v>-6408174.0995198796</v>
      </c>
      <c r="CU481" s="236">
        <v>-8839843.8870202098</v>
      </c>
      <c r="CV481" s="236">
        <v>-8839843.8870202098</v>
      </c>
      <c r="CW481" s="236">
        <v>-8839843.8870203793</v>
      </c>
      <c r="CX481" s="236">
        <v>-5021840.81192022</v>
      </c>
      <c r="CY481" s="236">
        <v>-5021840.81192022</v>
      </c>
      <c r="CZ481" s="236">
        <v>-5021840.8119219504</v>
      </c>
      <c r="DA481" s="236">
        <v>-71430962.152049094</v>
      </c>
    </row>
    <row r="482" spans="1:105">
      <c r="A482" s="242" t="s">
        <v>1809</v>
      </c>
      <c r="B482" s="236">
        <v>0</v>
      </c>
      <c r="C482" s="236">
        <v>0</v>
      </c>
      <c r="D482" s="236">
        <v>0</v>
      </c>
      <c r="E482" s="236">
        <v>0</v>
      </c>
      <c r="F482" s="236">
        <v>0</v>
      </c>
      <c r="G482" s="236">
        <v>0</v>
      </c>
      <c r="H482" s="236">
        <v>0</v>
      </c>
      <c r="I482" s="236">
        <v>0</v>
      </c>
      <c r="J482" s="236">
        <v>0</v>
      </c>
      <c r="K482" s="236">
        <v>0</v>
      </c>
      <c r="L482" s="236">
        <v>0</v>
      </c>
      <c r="M482" s="236">
        <v>0</v>
      </c>
      <c r="N482" s="236">
        <v>0</v>
      </c>
      <c r="O482" s="236">
        <v>-36614471</v>
      </c>
      <c r="P482" s="236">
        <v>-36614471</v>
      </c>
      <c r="Q482" s="236">
        <v>-36614471</v>
      </c>
      <c r="R482" s="236">
        <v>-36614471</v>
      </c>
      <c r="S482" s="236">
        <v>-36614471</v>
      </c>
      <c r="T482" s="236">
        <v>-36614471</v>
      </c>
      <c r="U482" s="236">
        <v>-36614471</v>
      </c>
      <c r="V482" s="236">
        <v>-36614471</v>
      </c>
      <c r="W482" s="236">
        <v>-36614471</v>
      </c>
      <c r="X482" s="236">
        <v>-36614471</v>
      </c>
      <c r="Y482" s="236">
        <v>-36614471</v>
      </c>
      <c r="Z482" s="236">
        <v>-36614471</v>
      </c>
      <c r="AA482" s="236">
        <v>-36614471</v>
      </c>
      <c r="AB482" s="236">
        <v>-94248725.883486003</v>
      </c>
      <c r="AC482" s="236">
        <v>-94248725.883486003</v>
      </c>
      <c r="AD482" s="236">
        <v>-94248725.883486003</v>
      </c>
      <c r="AE482" s="236">
        <v>-94248725.883486003</v>
      </c>
      <c r="AF482" s="236">
        <v>-94248725.883486003</v>
      </c>
      <c r="AG482" s="236">
        <v>-94248725.883486003</v>
      </c>
      <c r="AH482" s="236">
        <v>-94248725.883486003</v>
      </c>
      <c r="AI482" s="236">
        <v>-94248725.883486003</v>
      </c>
      <c r="AJ482" s="236">
        <v>-94248725.883486003</v>
      </c>
      <c r="AK482" s="236">
        <v>-94248725.883486003</v>
      </c>
      <c r="AL482" s="236">
        <v>-94248725.883486003</v>
      </c>
      <c r="AM482" s="236">
        <v>-94248725.883486003</v>
      </c>
      <c r="AN482" s="236">
        <v>-94248725.883486003</v>
      </c>
      <c r="AO482" s="236">
        <v>-16277700.270457501</v>
      </c>
      <c r="AP482" s="236">
        <v>-16277700.270457501</v>
      </c>
      <c r="AQ482" s="236">
        <v>-16277700.270457501</v>
      </c>
      <c r="AR482" s="236">
        <v>-16277700.270457501</v>
      </c>
      <c r="AS482" s="236">
        <v>-16277700.270457501</v>
      </c>
      <c r="AT482" s="236">
        <v>-16277700.270457501</v>
      </c>
      <c r="AU482" s="236">
        <v>-16277700.270457501</v>
      </c>
      <c r="AV482" s="236">
        <v>-16277700.270457501</v>
      </c>
      <c r="AW482" s="236">
        <v>-16277700.270457501</v>
      </c>
      <c r="AX482" s="236">
        <v>-16277700.270457501</v>
      </c>
      <c r="AY482" s="236">
        <v>-16277700.270457501</v>
      </c>
      <c r="AZ482" s="236">
        <v>-16277700.270457501</v>
      </c>
      <c r="BA482" s="236">
        <v>-16277700.270457501</v>
      </c>
      <c r="BB482" s="236">
        <v>-66035931.645437703</v>
      </c>
      <c r="BC482" s="236">
        <v>-66035931.645437703</v>
      </c>
      <c r="BD482" s="236">
        <v>-66035931.645437703</v>
      </c>
      <c r="BE482" s="236">
        <v>-66035931.645437703</v>
      </c>
      <c r="BF482" s="236">
        <v>-66035931.645437703</v>
      </c>
      <c r="BG482" s="236">
        <v>-66035931.645437703</v>
      </c>
      <c r="BH482" s="236">
        <v>-66035931.645437703</v>
      </c>
      <c r="BI482" s="236">
        <v>-66035931.645437703</v>
      </c>
      <c r="BJ482" s="236">
        <v>-66035931.645437703</v>
      </c>
      <c r="BK482" s="236">
        <v>-66035931.645437703</v>
      </c>
      <c r="BL482" s="236">
        <v>-66035931.645437703</v>
      </c>
      <c r="BM482" s="236">
        <v>-66035931.645437703</v>
      </c>
      <c r="BN482" s="236">
        <v>-66035931.645437703</v>
      </c>
      <c r="BO482" s="236">
        <v>-74758538.821567997</v>
      </c>
      <c r="BP482" s="236">
        <v>-74758538.821567997</v>
      </c>
      <c r="BQ482" s="236">
        <v>-74758538.821567997</v>
      </c>
      <c r="BR482" s="236">
        <v>-74758538.821567997</v>
      </c>
      <c r="BS482" s="236">
        <v>-74758538.821567997</v>
      </c>
      <c r="BT482" s="236">
        <v>-74758538.821567997</v>
      </c>
      <c r="BU482" s="236">
        <v>-74758538.821567997</v>
      </c>
      <c r="BV482" s="236">
        <v>-74758538.821567997</v>
      </c>
      <c r="BW482" s="236">
        <v>-74758538.821567997</v>
      </c>
      <c r="BX482" s="236">
        <v>-74758538.821567997</v>
      </c>
      <c r="BY482" s="236">
        <v>-74758538.821567997</v>
      </c>
      <c r="BZ482" s="236">
        <v>-74758538.821567997</v>
      </c>
      <c r="CA482" s="236">
        <v>-74758538.821567997</v>
      </c>
      <c r="CB482" s="236">
        <v>-46971760.326908998</v>
      </c>
      <c r="CC482" s="236">
        <v>-46971760.326908998</v>
      </c>
      <c r="CD482" s="236">
        <v>-46971760.326908998</v>
      </c>
      <c r="CE482" s="236">
        <v>-46971760.326908998</v>
      </c>
      <c r="CF482" s="236">
        <v>-46971760.326908998</v>
      </c>
      <c r="CG482" s="236">
        <v>-46971760.326908998</v>
      </c>
      <c r="CH482" s="236">
        <v>-46971760.326908998</v>
      </c>
      <c r="CI482" s="236">
        <v>-46971760.326908998</v>
      </c>
      <c r="CJ482" s="236">
        <v>-46971760.326908901</v>
      </c>
      <c r="CK482" s="236">
        <v>-46971760.326908998</v>
      </c>
      <c r="CL482" s="236">
        <v>-46971760.326908998</v>
      </c>
      <c r="CM482" s="236">
        <v>-46971760.326908998</v>
      </c>
      <c r="CN482" s="236">
        <v>-46971760.326908998</v>
      </c>
      <c r="CO482" s="236">
        <v>-71430962.152049094</v>
      </c>
      <c r="CP482" s="236">
        <v>-71430962.152049094</v>
      </c>
      <c r="CQ482" s="236">
        <v>-71430962.152049094</v>
      </c>
      <c r="CR482" s="236">
        <v>-71430962.152049094</v>
      </c>
      <c r="CS482" s="236">
        <v>-71430962.152049094</v>
      </c>
      <c r="CT482" s="236">
        <v>-71430962.152049094</v>
      </c>
      <c r="CU482" s="236">
        <v>-71430962.152049094</v>
      </c>
      <c r="CV482" s="236">
        <v>-71430962.152049094</v>
      </c>
      <c r="CW482" s="236">
        <v>-71430962.152049094</v>
      </c>
      <c r="CX482" s="236">
        <v>-71430962.152049094</v>
      </c>
      <c r="CY482" s="236">
        <v>-71430962.152049094</v>
      </c>
      <c r="CZ482" s="236">
        <v>-71430962.152049094</v>
      </c>
      <c r="DA482" s="236">
        <v>-71430962.152049094</v>
      </c>
    </row>
    <row r="483" spans="1:105">
      <c r="A483" s="242" t="s">
        <v>1708</v>
      </c>
      <c r="B483" s="236">
        <v>0</v>
      </c>
      <c r="C483" s="236">
        <v>0</v>
      </c>
      <c r="D483" s="236">
        <v>0</v>
      </c>
      <c r="E483" s="236">
        <v>0</v>
      </c>
      <c r="F483" s="236">
        <v>0</v>
      </c>
      <c r="G483" s="236">
        <v>0</v>
      </c>
      <c r="H483" s="236">
        <v>0</v>
      </c>
      <c r="I483" s="236">
        <v>0</v>
      </c>
      <c r="J483" s="236">
        <v>0</v>
      </c>
      <c r="K483" s="236">
        <v>0</v>
      </c>
      <c r="L483" s="236">
        <v>0</v>
      </c>
      <c r="M483" s="236">
        <v>0</v>
      </c>
      <c r="N483" s="236">
        <v>0</v>
      </c>
      <c r="O483" s="236">
        <v>0</v>
      </c>
      <c r="P483" s="236">
        <v>0</v>
      </c>
      <c r="Q483" s="236">
        <v>0</v>
      </c>
      <c r="R483" s="236">
        <v>0</v>
      </c>
      <c r="S483" s="236">
        <v>0</v>
      </c>
      <c r="T483" s="236">
        <v>0</v>
      </c>
      <c r="U483" s="236">
        <v>0</v>
      </c>
      <c r="V483" s="236">
        <v>0</v>
      </c>
      <c r="W483" s="236">
        <v>0</v>
      </c>
      <c r="X483" s="236">
        <v>0</v>
      </c>
      <c r="Y483" s="236">
        <v>0</v>
      </c>
      <c r="Z483" s="236">
        <v>0</v>
      </c>
      <c r="AA483" s="236">
        <v>0</v>
      </c>
      <c r="AB483" s="236">
        <v>1</v>
      </c>
      <c r="AC483" s="236">
        <v>1</v>
      </c>
      <c r="AD483" s="236">
        <v>1</v>
      </c>
      <c r="AE483" s="236">
        <v>1</v>
      </c>
      <c r="AF483" s="236">
        <v>1</v>
      </c>
      <c r="AG483" s="236">
        <v>1</v>
      </c>
      <c r="AH483" s="236">
        <v>1</v>
      </c>
      <c r="AI483" s="236">
        <v>1</v>
      </c>
      <c r="AJ483" s="236">
        <v>1</v>
      </c>
      <c r="AK483" s="236">
        <v>1</v>
      </c>
      <c r="AL483" s="236">
        <v>1</v>
      </c>
      <c r="AM483" s="236">
        <v>1</v>
      </c>
      <c r="AN483" s="236">
        <v>1</v>
      </c>
      <c r="AO483" s="236">
        <v>0</v>
      </c>
      <c r="AP483" s="236">
        <v>0</v>
      </c>
      <c r="AQ483" s="236">
        <v>0</v>
      </c>
      <c r="AR483" s="236">
        <v>0</v>
      </c>
      <c r="AS483" s="236">
        <v>0</v>
      </c>
      <c r="AT483" s="236">
        <v>0</v>
      </c>
      <c r="AU483" s="236">
        <v>0</v>
      </c>
      <c r="AV483" s="236">
        <v>0</v>
      </c>
      <c r="AW483" s="236">
        <v>0</v>
      </c>
      <c r="AX483" s="236">
        <v>0</v>
      </c>
      <c r="AY483" s="236">
        <v>0</v>
      </c>
      <c r="AZ483" s="236">
        <v>0</v>
      </c>
      <c r="BA483" s="236">
        <v>0</v>
      </c>
      <c r="BB483" s="236">
        <v>0</v>
      </c>
      <c r="BC483" s="236">
        <v>0</v>
      </c>
      <c r="BD483" s="236">
        <v>0</v>
      </c>
      <c r="BE483" s="236">
        <v>0</v>
      </c>
      <c r="BF483" s="236">
        <v>0</v>
      </c>
      <c r="BG483" s="236">
        <v>0</v>
      </c>
      <c r="BH483" s="236">
        <v>0</v>
      </c>
      <c r="BI483" s="236">
        <v>0</v>
      </c>
      <c r="BJ483" s="236">
        <v>0</v>
      </c>
      <c r="BK483" s="236">
        <v>0</v>
      </c>
      <c r="BL483" s="236">
        <v>0</v>
      </c>
      <c r="BM483" s="236">
        <v>0</v>
      </c>
      <c r="BN483" s="236">
        <v>0</v>
      </c>
      <c r="BO483" s="236">
        <v>0</v>
      </c>
      <c r="BP483" s="236">
        <v>0</v>
      </c>
      <c r="BQ483" s="236">
        <v>0</v>
      </c>
      <c r="BR483" s="236">
        <v>0</v>
      </c>
      <c r="BS483" s="236">
        <v>0</v>
      </c>
      <c r="BT483" s="236">
        <v>0</v>
      </c>
      <c r="BU483" s="236">
        <v>0</v>
      </c>
      <c r="BV483" s="236">
        <v>0</v>
      </c>
      <c r="BW483" s="236">
        <v>0</v>
      </c>
      <c r="BX483" s="236">
        <v>0</v>
      </c>
      <c r="BY483" s="236">
        <v>0</v>
      </c>
      <c r="BZ483" s="236">
        <v>0</v>
      </c>
      <c r="CA483" s="236">
        <v>0</v>
      </c>
      <c r="CB483" s="236">
        <v>0</v>
      </c>
      <c r="CC483" s="236">
        <v>0</v>
      </c>
      <c r="CD483" s="236">
        <v>0</v>
      </c>
      <c r="CE483" s="236">
        <v>0</v>
      </c>
      <c r="CF483" s="236">
        <v>0</v>
      </c>
      <c r="CG483" s="236">
        <v>0</v>
      </c>
      <c r="CH483" s="236">
        <v>0</v>
      </c>
      <c r="CI483" s="236">
        <v>0</v>
      </c>
      <c r="CJ483" s="236">
        <v>0</v>
      </c>
      <c r="CK483" s="236">
        <v>0</v>
      </c>
      <c r="CL483" s="236">
        <v>0</v>
      </c>
      <c r="CM483" s="236">
        <v>0</v>
      </c>
      <c r="CN483" s="236">
        <v>0</v>
      </c>
      <c r="CO483" s="236">
        <v>0</v>
      </c>
      <c r="CP483" s="236">
        <v>0</v>
      </c>
      <c r="CQ483" s="236">
        <v>0</v>
      </c>
      <c r="CR483" s="236">
        <v>0</v>
      </c>
      <c r="CS483" s="236">
        <v>0</v>
      </c>
      <c r="CT483" s="236">
        <v>0</v>
      </c>
      <c r="CU483" s="236">
        <v>0</v>
      </c>
      <c r="CV483" s="236">
        <v>0</v>
      </c>
      <c r="CW483" s="236">
        <v>0</v>
      </c>
      <c r="CX483" s="236">
        <v>0</v>
      </c>
      <c r="CY483" s="236">
        <v>0</v>
      </c>
      <c r="CZ483" s="236">
        <v>0</v>
      </c>
      <c r="DA483" s="236">
        <v>0</v>
      </c>
    </row>
    <row r="484" spans="1:105">
      <c r="A484" s="242" t="s">
        <v>1810</v>
      </c>
      <c r="B484" s="236">
        <v>0</v>
      </c>
      <c r="C484" s="236">
        <v>0</v>
      </c>
      <c r="D484" s="236">
        <v>0</v>
      </c>
      <c r="E484" s="236">
        <v>0</v>
      </c>
      <c r="F484" s="236">
        <v>0</v>
      </c>
      <c r="G484" s="236">
        <v>0</v>
      </c>
      <c r="H484" s="236">
        <v>0</v>
      </c>
      <c r="I484" s="236">
        <v>0</v>
      </c>
      <c r="J484" s="236">
        <v>0</v>
      </c>
      <c r="K484" s="236">
        <v>0</v>
      </c>
      <c r="L484" s="236">
        <v>0</v>
      </c>
      <c r="M484" s="236">
        <v>0</v>
      </c>
      <c r="N484" s="236">
        <v>0</v>
      </c>
      <c r="O484" s="236">
        <v>0</v>
      </c>
      <c r="P484" s="236">
        <v>0</v>
      </c>
      <c r="Q484" s="236">
        <v>0</v>
      </c>
      <c r="R484" s="236">
        <v>0</v>
      </c>
      <c r="S484" s="236">
        <v>0</v>
      </c>
      <c r="T484" s="236">
        <v>0</v>
      </c>
      <c r="U484" s="236">
        <v>0</v>
      </c>
      <c r="V484" s="236">
        <v>0</v>
      </c>
      <c r="W484" s="236">
        <v>0</v>
      </c>
      <c r="X484" s="236">
        <v>0</v>
      </c>
      <c r="Y484" s="236">
        <v>0</v>
      </c>
      <c r="Z484" s="236">
        <v>0</v>
      </c>
      <c r="AA484" s="236">
        <v>0</v>
      </c>
      <c r="AB484" s="236">
        <v>1</v>
      </c>
      <c r="AC484" s="236">
        <v>1</v>
      </c>
      <c r="AD484" s="236">
        <v>1</v>
      </c>
      <c r="AE484" s="236">
        <v>1</v>
      </c>
      <c r="AF484" s="236">
        <v>1</v>
      </c>
      <c r="AG484" s="236">
        <v>1</v>
      </c>
      <c r="AH484" s="236">
        <v>1</v>
      </c>
      <c r="AI484" s="236">
        <v>1</v>
      </c>
      <c r="AJ484" s="236">
        <v>1</v>
      </c>
      <c r="AK484" s="236">
        <v>1</v>
      </c>
      <c r="AL484" s="236">
        <v>1</v>
      </c>
      <c r="AM484" s="236">
        <v>1</v>
      </c>
      <c r="AN484" s="236">
        <v>1</v>
      </c>
      <c r="AO484" s="236">
        <v>0</v>
      </c>
      <c r="AP484" s="236">
        <v>0</v>
      </c>
      <c r="AQ484" s="236">
        <v>0</v>
      </c>
      <c r="AR484" s="236">
        <v>0</v>
      </c>
      <c r="AS484" s="236">
        <v>0</v>
      </c>
      <c r="AT484" s="236">
        <v>0</v>
      </c>
      <c r="AU484" s="236">
        <v>0</v>
      </c>
      <c r="AV484" s="236">
        <v>0</v>
      </c>
      <c r="AW484" s="236">
        <v>0</v>
      </c>
      <c r="AX484" s="236">
        <v>0</v>
      </c>
      <c r="AY484" s="236">
        <v>0</v>
      </c>
      <c r="AZ484" s="236">
        <v>0</v>
      </c>
      <c r="BA484" s="236">
        <v>0</v>
      </c>
      <c r="BB484" s="236">
        <v>0</v>
      </c>
      <c r="BC484" s="236">
        <v>0</v>
      </c>
      <c r="BD484" s="236">
        <v>0</v>
      </c>
      <c r="BE484" s="236">
        <v>0</v>
      </c>
      <c r="BF484" s="236">
        <v>0</v>
      </c>
      <c r="BG484" s="236">
        <v>0</v>
      </c>
      <c r="BH484" s="236">
        <v>0</v>
      </c>
      <c r="BI484" s="236">
        <v>0</v>
      </c>
      <c r="BJ484" s="236">
        <v>0</v>
      </c>
      <c r="BK484" s="236">
        <v>0</v>
      </c>
      <c r="BL484" s="236">
        <v>0</v>
      </c>
      <c r="BM484" s="236">
        <v>0</v>
      </c>
      <c r="BN484" s="236">
        <v>0</v>
      </c>
      <c r="BO484" s="236">
        <v>0</v>
      </c>
      <c r="BP484" s="236">
        <v>0</v>
      </c>
      <c r="BQ484" s="236">
        <v>0</v>
      </c>
      <c r="BR484" s="236">
        <v>0</v>
      </c>
      <c r="BS484" s="236">
        <v>0</v>
      </c>
      <c r="BT484" s="236">
        <v>0</v>
      </c>
      <c r="BU484" s="236">
        <v>0</v>
      </c>
      <c r="BV484" s="236">
        <v>0</v>
      </c>
      <c r="BW484" s="236">
        <v>0</v>
      </c>
      <c r="BX484" s="236">
        <v>0</v>
      </c>
      <c r="BY484" s="236">
        <v>0</v>
      </c>
      <c r="BZ484" s="236">
        <v>0</v>
      </c>
      <c r="CA484" s="236">
        <v>0</v>
      </c>
      <c r="CB484" s="236">
        <v>0</v>
      </c>
      <c r="CC484" s="236">
        <v>0</v>
      </c>
      <c r="CD484" s="236">
        <v>0</v>
      </c>
      <c r="CE484" s="236">
        <v>0</v>
      </c>
      <c r="CF484" s="236">
        <v>0</v>
      </c>
      <c r="CG484" s="236">
        <v>0</v>
      </c>
      <c r="CH484" s="236">
        <v>0</v>
      </c>
      <c r="CI484" s="236">
        <v>0</v>
      </c>
      <c r="CJ484" s="236">
        <v>0</v>
      </c>
      <c r="CK484" s="236">
        <v>0</v>
      </c>
      <c r="CL484" s="236">
        <v>0</v>
      </c>
      <c r="CM484" s="236">
        <v>0</v>
      </c>
      <c r="CN484" s="236">
        <v>0</v>
      </c>
      <c r="CO484" s="236">
        <v>0</v>
      </c>
      <c r="CP484" s="236">
        <v>0</v>
      </c>
      <c r="CQ484" s="236">
        <v>0</v>
      </c>
      <c r="CR484" s="236">
        <v>0</v>
      </c>
      <c r="CS484" s="236">
        <v>0</v>
      </c>
      <c r="CT484" s="236">
        <v>0</v>
      </c>
      <c r="CU484" s="236">
        <v>0</v>
      </c>
      <c r="CV484" s="236">
        <v>0</v>
      </c>
      <c r="CW484" s="236">
        <v>0</v>
      </c>
      <c r="CX484" s="236">
        <v>0</v>
      </c>
      <c r="CY484" s="236">
        <v>0</v>
      </c>
      <c r="CZ484" s="236">
        <v>0</v>
      </c>
      <c r="DA484" s="236">
        <v>0</v>
      </c>
    </row>
    <row r="485" spans="1:105">
      <c r="A485" s="242" t="s">
        <v>1811</v>
      </c>
      <c r="B485" s="236">
        <v>0</v>
      </c>
      <c r="C485" s="236">
        <v>0</v>
      </c>
      <c r="D485" s="236">
        <v>0</v>
      </c>
      <c r="E485" s="236">
        <v>0</v>
      </c>
      <c r="F485" s="236">
        <v>0</v>
      </c>
      <c r="G485" s="236">
        <v>0</v>
      </c>
      <c r="H485" s="236">
        <v>0</v>
      </c>
      <c r="I485" s="236">
        <v>0</v>
      </c>
      <c r="J485" s="236">
        <v>0</v>
      </c>
      <c r="K485" s="236">
        <v>0</v>
      </c>
      <c r="L485" s="236">
        <v>0</v>
      </c>
      <c r="M485" s="236">
        <v>0</v>
      </c>
      <c r="N485" s="236">
        <v>0</v>
      </c>
      <c r="O485" s="236">
        <v>0</v>
      </c>
      <c r="P485" s="236">
        <v>0</v>
      </c>
      <c r="Q485" s="236">
        <v>0</v>
      </c>
      <c r="R485" s="236">
        <v>0</v>
      </c>
      <c r="S485" s="236">
        <v>0</v>
      </c>
      <c r="T485" s="236">
        <v>0</v>
      </c>
      <c r="U485" s="236">
        <v>0</v>
      </c>
      <c r="V485" s="236">
        <v>0</v>
      </c>
      <c r="W485" s="236">
        <v>0</v>
      </c>
      <c r="X485" s="236">
        <v>0</v>
      </c>
      <c r="Y485" s="236">
        <v>0</v>
      </c>
      <c r="Z485" s="236">
        <v>0</v>
      </c>
      <c r="AA485" s="236">
        <v>0</v>
      </c>
      <c r="AB485" s="236">
        <v>0</v>
      </c>
      <c r="AC485" s="236">
        <v>0</v>
      </c>
      <c r="AD485" s="236">
        <v>0</v>
      </c>
      <c r="AE485" s="236">
        <v>0</v>
      </c>
      <c r="AF485" s="236">
        <v>0</v>
      </c>
      <c r="AG485" s="236">
        <v>0</v>
      </c>
      <c r="AH485" s="236">
        <v>0</v>
      </c>
      <c r="AI485" s="236">
        <v>0</v>
      </c>
      <c r="AJ485" s="236">
        <v>0</v>
      </c>
      <c r="AK485" s="236">
        <v>0</v>
      </c>
      <c r="AL485" s="236">
        <v>0</v>
      </c>
      <c r="AM485" s="236">
        <v>0</v>
      </c>
      <c r="AN485" s="236">
        <v>0</v>
      </c>
      <c r="AO485" s="236">
        <v>0</v>
      </c>
      <c r="AP485" s="236">
        <v>0</v>
      </c>
      <c r="AQ485" s="236">
        <v>0</v>
      </c>
      <c r="AR485" s="236">
        <v>0</v>
      </c>
      <c r="AS485" s="236">
        <v>0</v>
      </c>
      <c r="AT485" s="236">
        <v>0</v>
      </c>
      <c r="AU485" s="236">
        <v>0</v>
      </c>
      <c r="AV485" s="236">
        <v>0</v>
      </c>
      <c r="AW485" s="236">
        <v>0</v>
      </c>
      <c r="AX485" s="236">
        <v>0</v>
      </c>
      <c r="AY485" s="236">
        <v>0</v>
      </c>
      <c r="AZ485" s="236">
        <v>0</v>
      </c>
      <c r="BA485" s="236">
        <v>0</v>
      </c>
      <c r="BB485" s="236">
        <v>0</v>
      </c>
      <c r="BC485" s="236">
        <v>0</v>
      </c>
      <c r="BD485" s="236">
        <v>0</v>
      </c>
      <c r="BE485" s="236">
        <v>0</v>
      </c>
      <c r="BF485" s="236">
        <v>0</v>
      </c>
      <c r="BG485" s="236">
        <v>0</v>
      </c>
      <c r="BH485" s="236">
        <v>0</v>
      </c>
      <c r="BI485" s="236">
        <v>0</v>
      </c>
      <c r="BJ485" s="236">
        <v>0</v>
      </c>
      <c r="BK485" s="236">
        <v>0</v>
      </c>
      <c r="BL485" s="236">
        <v>0</v>
      </c>
      <c r="BM485" s="236">
        <v>0</v>
      </c>
      <c r="BN485" s="236">
        <v>0</v>
      </c>
      <c r="BO485" s="236">
        <v>0</v>
      </c>
      <c r="BP485" s="236">
        <v>0</v>
      </c>
      <c r="BQ485" s="236">
        <v>0</v>
      </c>
      <c r="BR485" s="236">
        <v>0</v>
      </c>
      <c r="BS485" s="236">
        <v>0</v>
      </c>
      <c r="BT485" s="236">
        <v>0</v>
      </c>
      <c r="BU485" s="236">
        <v>0</v>
      </c>
      <c r="BV485" s="236">
        <v>0</v>
      </c>
      <c r="BW485" s="236">
        <v>0</v>
      </c>
      <c r="BX485" s="236">
        <v>0</v>
      </c>
      <c r="BY485" s="236">
        <v>0</v>
      </c>
      <c r="BZ485" s="236">
        <v>0</v>
      </c>
      <c r="CA485" s="236">
        <v>0</v>
      </c>
      <c r="CB485" s="236">
        <v>0</v>
      </c>
      <c r="CC485" s="236">
        <v>0</v>
      </c>
      <c r="CD485" s="236">
        <v>0</v>
      </c>
      <c r="CE485" s="236">
        <v>0</v>
      </c>
      <c r="CF485" s="236">
        <v>0</v>
      </c>
      <c r="CG485" s="236">
        <v>0</v>
      </c>
      <c r="CH485" s="236">
        <v>0</v>
      </c>
      <c r="CI485" s="236">
        <v>0</v>
      </c>
      <c r="CJ485" s="236">
        <v>0</v>
      </c>
      <c r="CK485" s="236">
        <v>0</v>
      </c>
      <c r="CL485" s="236">
        <v>0</v>
      </c>
      <c r="CM485" s="236">
        <v>0</v>
      </c>
      <c r="CN485" s="236">
        <v>0</v>
      </c>
      <c r="CO485" s="236">
        <v>0</v>
      </c>
      <c r="CP485" s="236">
        <v>0</v>
      </c>
      <c r="CQ485" s="236">
        <v>0</v>
      </c>
      <c r="CR485" s="236">
        <v>0</v>
      </c>
      <c r="CS485" s="236">
        <v>0</v>
      </c>
      <c r="CT485" s="236">
        <v>0</v>
      </c>
      <c r="CU485" s="236">
        <v>0</v>
      </c>
      <c r="CV485" s="236">
        <v>0</v>
      </c>
      <c r="CW485" s="236">
        <v>0</v>
      </c>
      <c r="CX485" s="236">
        <v>0</v>
      </c>
      <c r="CY485" s="236">
        <v>0</v>
      </c>
      <c r="CZ485" s="236">
        <v>0</v>
      </c>
      <c r="DA485" s="236">
        <v>0</v>
      </c>
    </row>
    <row r="486" spans="1:105">
      <c r="A486" s="242" t="s">
        <v>1812</v>
      </c>
      <c r="B486" s="236">
        <v>0</v>
      </c>
      <c r="C486" s="236">
        <v>0</v>
      </c>
      <c r="D486" s="236">
        <v>0</v>
      </c>
      <c r="E486" s="236">
        <v>0</v>
      </c>
      <c r="F486" s="236">
        <v>0</v>
      </c>
      <c r="G486" s="236">
        <v>0</v>
      </c>
      <c r="H486" s="236">
        <v>0</v>
      </c>
      <c r="I486" s="236">
        <v>0</v>
      </c>
      <c r="J486" s="236">
        <v>0</v>
      </c>
      <c r="K486" s="236">
        <v>0</v>
      </c>
      <c r="L486" s="236">
        <v>0</v>
      </c>
      <c r="M486" s="236">
        <v>0</v>
      </c>
      <c r="N486" s="236">
        <v>0</v>
      </c>
      <c r="O486" s="236">
        <v>0</v>
      </c>
      <c r="P486" s="236">
        <v>0</v>
      </c>
      <c r="Q486" s="236">
        <v>0</v>
      </c>
      <c r="R486" s="236">
        <v>0</v>
      </c>
      <c r="S486" s="236">
        <v>0</v>
      </c>
      <c r="T486" s="236">
        <v>0</v>
      </c>
      <c r="U486" s="236">
        <v>0</v>
      </c>
      <c r="V486" s="236">
        <v>0</v>
      </c>
      <c r="W486" s="236">
        <v>0</v>
      </c>
      <c r="X486" s="236">
        <v>0</v>
      </c>
      <c r="Y486" s="236">
        <v>0</v>
      </c>
      <c r="Z486" s="236">
        <v>0</v>
      </c>
      <c r="AA486" s="236">
        <v>0</v>
      </c>
      <c r="AB486" s="236">
        <v>0</v>
      </c>
      <c r="AC486" s="236">
        <v>0</v>
      </c>
      <c r="AD486" s="236">
        <v>0</v>
      </c>
      <c r="AE486" s="236">
        <v>0</v>
      </c>
      <c r="AF486" s="236">
        <v>0</v>
      </c>
      <c r="AG486" s="236">
        <v>0</v>
      </c>
      <c r="AH486" s="236">
        <v>0</v>
      </c>
      <c r="AI486" s="236">
        <v>0</v>
      </c>
      <c r="AJ486" s="236">
        <v>0</v>
      </c>
      <c r="AK486" s="236">
        <v>0</v>
      </c>
      <c r="AL486" s="236">
        <v>0</v>
      </c>
      <c r="AM486" s="236">
        <v>0</v>
      </c>
      <c r="AN486" s="236">
        <v>0</v>
      </c>
      <c r="AO486" s="236">
        <v>0</v>
      </c>
      <c r="AP486" s="236">
        <v>0</v>
      </c>
      <c r="AQ486" s="236">
        <v>0</v>
      </c>
      <c r="AR486" s="236">
        <v>0</v>
      </c>
      <c r="AS486" s="236">
        <v>0</v>
      </c>
      <c r="AT486" s="236">
        <v>0</v>
      </c>
      <c r="AU486" s="236">
        <v>0</v>
      </c>
      <c r="AV486" s="236">
        <v>0</v>
      </c>
      <c r="AW486" s="236">
        <v>0</v>
      </c>
      <c r="AX486" s="236">
        <v>0</v>
      </c>
      <c r="AY486" s="236">
        <v>0</v>
      </c>
      <c r="AZ486" s="236">
        <v>0</v>
      </c>
      <c r="BA486" s="236">
        <v>0</v>
      </c>
      <c r="BB486" s="236">
        <v>0</v>
      </c>
      <c r="BC486" s="236">
        <v>0</v>
      </c>
      <c r="BD486" s="236">
        <v>0</v>
      </c>
      <c r="BE486" s="236">
        <v>0</v>
      </c>
      <c r="BF486" s="236">
        <v>0</v>
      </c>
      <c r="BG486" s="236">
        <v>0</v>
      </c>
      <c r="BH486" s="236">
        <v>0</v>
      </c>
      <c r="BI486" s="236">
        <v>0</v>
      </c>
      <c r="BJ486" s="236">
        <v>0</v>
      </c>
      <c r="BK486" s="236">
        <v>0</v>
      </c>
      <c r="BL486" s="236">
        <v>0</v>
      </c>
      <c r="BM486" s="236">
        <v>0</v>
      </c>
      <c r="BN486" s="236">
        <v>0</v>
      </c>
      <c r="BO486" s="236">
        <v>0</v>
      </c>
      <c r="BP486" s="236">
        <v>0</v>
      </c>
      <c r="BQ486" s="236">
        <v>0</v>
      </c>
      <c r="BR486" s="236">
        <v>0</v>
      </c>
      <c r="BS486" s="236">
        <v>0</v>
      </c>
      <c r="BT486" s="236">
        <v>0</v>
      </c>
      <c r="BU486" s="236">
        <v>0</v>
      </c>
      <c r="BV486" s="236">
        <v>0</v>
      </c>
      <c r="BW486" s="236">
        <v>0</v>
      </c>
      <c r="BX486" s="236">
        <v>0</v>
      </c>
      <c r="BY486" s="236">
        <v>0</v>
      </c>
      <c r="BZ486" s="236">
        <v>0</v>
      </c>
      <c r="CA486" s="236">
        <v>0</v>
      </c>
      <c r="CB486" s="236">
        <v>0</v>
      </c>
      <c r="CC486" s="236">
        <v>0</v>
      </c>
      <c r="CD486" s="236">
        <v>0</v>
      </c>
      <c r="CE486" s="236">
        <v>0</v>
      </c>
      <c r="CF486" s="236">
        <v>0</v>
      </c>
      <c r="CG486" s="236">
        <v>0</v>
      </c>
      <c r="CH486" s="236">
        <v>0</v>
      </c>
      <c r="CI486" s="236">
        <v>0</v>
      </c>
      <c r="CJ486" s="236">
        <v>0</v>
      </c>
      <c r="CK486" s="236">
        <v>0</v>
      </c>
      <c r="CL486" s="236">
        <v>0</v>
      </c>
      <c r="CM486" s="236">
        <v>0</v>
      </c>
      <c r="CN486" s="236">
        <v>0</v>
      </c>
      <c r="CO486" s="236">
        <v>0</v>
      </c>
      <c r="CP486" s="236">
        <v>0</v>
      </c>
      <c r="CQ486" s="236">
        <v>0</v>
      </c>
      <c r="CR486" s="236">
        <v>0</v>
      </c>
      <c r="CS486" s="236">
        <v>0</v>
      </c>
      <c r="CT486" s="236">
        <v>0</v>
      </c>
      <c r="CU486" s="236">
        <v>0</v>
      </c>
      <c r="CV486" s="236">
        <v>0</v>
      </c>
      <c r="CW486" s="236">
        <v>0</v>
      </c>
      <c r="CX486" s="236">
        <v>0</v>
      </c>
      <c r="CY486" s="236">
        <v>0</v>
      </c>
      <c r="CZ486" s="236">
        <v>0</v>
      </c>
      <c r="DA486" s="236">
        <v>0</v>
      </c>
    </row>
    <row r="487" spans="1:105">
      <c r="A487" s="242" t="s">
        <v>1813</v>
      </c>
      <c r="B487" s="236">
        <v>0</v>
      </c>
      <c r="C487" s="236">
        <v>0</v>
      </c>
      <c r="D487" s="236">
        <v>0</v>
      </c>
      <c r="E487" s="236">
        <v>0</v>
      </c>
      <c r="F487" s="236">
        <v>0</v>
      </c>
      <c r="G487" s="236">
        <v>0</v>
      </c>
      <c r="H487" s="236">
        <v>0</v>
      </c>
      <c r="I487" s="236">
        <v>0</v>
      </c>
      <c r="J487" s="236">
        <v>0</v>
      </c>
      <c r="K487" s="236">
        <v>0</v>
      </c>
      <c r="L487" s="236">
        <v>0</v>
      </c>
      <c r="M487" s="236">
        <v>0</v>
      </c>
      <c r="N487" s="236">
        <v>0</v>
      </c>
      <c r="O487" s="236">
        <v>0</v>
      </c>
      <c r="P487" s="236">
        <v>0</v>
      </c>
      <c r="Q487" s="236">
        <v>0</v>
      </c>
      <c r="R487" s="236">
        <v>0</v>
      </c>
      <c r="S487" s="236">
        <v>0</v>
      </c>
      <c r="T487" s="236">
        <v>0</v>
      </c>
      <c r="U487" s="236">
        <v>0</v>
      </c>
      <c r="V487" s="236">
        <v>0</v>
      </c>
      <c r="W487" s="236">
        <v>0</v>
      </c>
      <c r="X487" s="236">
        <v>0</v>
      </c>
      <c r="Y487" s="236">
        <v>0</v>
      </c>
      <c r="Z487" s="236">
        <v>0</v>
      </c>
      <c r="AA487" s="236">
        <v>0</v>
      </c>
      <c r="AB487" s="236">
        <v>1</v>
      </c>
      <c r="AC487" s="236">
        <v>1</v>
      </c>
      <c r="AD487" s="236">
        <v>1</v>
      </c>
      <c r="AE487" s="236">
        <v>1</v>
      </c>
      <c r="AF487" s="236">
        <v>1</v>
      </c>
      <c r="AG487" s="236">
        <v>1</v>
      </c>
      <c r="AH487" s="236">
        <v>1</v>
      </c>
      <c r="AI487" s="236">
        <v>1</v>
      </c>
      <c r="AJ487" s="236">
        <v>1</v>
      </c>
      <c r="AK487" s="236">
        <v>1</v>
      </c>
      <c r="AL487" s="236">
        <v>1</v>
      </c>
      <c r="AM487" s="236">
        <v>1</v>
      </c>
      <c r="AN487" s="236">
        <v>12</v>
      </c>
      <c r="AO487" s="236">
        <v>0</v>
      </c>
      <c r="AP487" s="236">
        <v>0</v>
      </c>
      <c r="AQ487" s="236">
        <v>0</v>
      </c>
      <c r="AR487" s="236">
        <v>0</v>
      </c>
      <c r="AS487" s="236">
        <v>0</v>
      </c>
      <c r="AT487" s="236">
        <v>0</v>
      </c>
      <c r="AU487" s="236">
        <v>0</v>
      </c>
      <c r="AV487" s="236">
        <v>0</v>
      </c>
      <c r="AW487" s="236">
        <v>0</v>
      </c>
      <c r="AX487" s="236">
        <v>0</v>
      </c>
      <c r="AY487" s="236">
        <v>0</v>
      </c>
      <c r="AZ487" s="236">
        <v>0</v>
      </c>
      <c r="BA487" s="236">
        <v>0</v>
      </c>
      <c r="BB487" s="236">
        <v>0</v>
      </c>
      <c r="BC487" s="236">
        <v>0</v>
      </c>
      <c r="BD487" s="236">
        <v>0</v>
      </c>
      <c r="BE487" s="236">
        <v>0</v>
      </c>
      <c r="BF487" s="236">
        <v>0</v>
      </c>
      <c r="BG487" s="236">
        <v>0</v>
      </c>
      <c r="BH487" s="236">
        <v>0</v>
      </c>
      <c r="BI487" s="236">
        <v>0</v>
      </c>
      <c r="BJ487" s="236">
        <v>0</v>
      </c>
      <c r="BK487" s="236">
        <v>0</v>
      </c>
      <c r="BL487" s="236">
        <v>0</v>
      </c>
      <c r="BM487" s="236">
        <v>0</v>
      </c>
      <c r="BN487" s="236">
        <v>0</v>
      </c>
      <c r="BO487" s="236">
        <v>0</v>
      </c>
      <c r="BP487" s="236">
        <v>0</v>
      </c>
      <c r="BQ487" s="236">
        <v>0</v>
      </c>
      <c r="BR487" s="236">
        <v>0</v>
      </c>
      <c r="BS487" s="236">
        <v>0</v>
      </c>
      <c r="BT487" s="236">
        <v>0</v>
      </c>
      <c r="BU487" s="236">
        <v>0</v>
      </c>
      <c r="BV487" s="236">
        <v>0</v>
      </c>
      <c r="BW487" s="236">
        <v>0</v>
      </c>
      <c r="BX487" s="236">
        <v>0</v>
      </c>
      <c r="BY487" s="236">
        <v>0</v>
      </c>
      <c r="BZ487" s="236">
        <v>0</v>
      </c>
      <c r="CA487" s="236">
        <v>0</v>
      </c>
      <c r="CB487" s="236">
        <v>0</v>
      </c>
      <c r="CC487" s="236">
        <v>0</v>
      </c>
      <c r="CD487" s="236">
        <v>0</v>
      </c>
      <c r="CE487" s="236">
        <v>0</v>
      </c>
      <c r="CF487" s="236">
        <v>0</v>
      </c>
      <c r="CG487" s="236">
        <v>0</v>
      </c>
      <c r="CH487" s="236">
        <v>0</v>
      </c>
      <c r="CI487" s="236">
        <v>0</v>
      </c>
      <c r="CJ487" s="236">
        <v>0</v>
      </c>
      <c r="CK487" s="236">
        <v>0</v>
      </c>
      <c r="CL487" s="236">
        <v>0</v>
      </c>
      <c r="CM487" s="236">
        <v>0</v>
      </c>
      <c r="CN487" s="236">
        <v>0</v>
      </c>
      <c r="CO487" s="236">
        <v>0</v>
      </c>
      <c r="CP487" s="236">
        <v>0</v>
      </c>
      <c r="CQ487" s="236">
        <v>0</v>
      </c>
      <c r="CR487" s="236">
        <v>0</v>
      </c>
      <c r="CS487" s="236">
        <v>0</v>
      </c>
      <c r="CT487" s="236">
        <v>0</v>
      </c>
      <c r="CU487" s="236">
        <v>0</v>
      </c>
      <c r="CV487" s="236">
        <v>0</v>
      </c>
      <c r="CW487" s="236">
        <v>0</v>
      </c>
      <c r="CX487" s="236">
        <v>0</v>
      </c>
      <c r="CY487" s="236">
        <v>0</v>
      </c>
      <c r="CZ487" s="236">
        <v>0</v>
      </c>
      <c r="DA487" s="236">
        <v>0</v>
      </c>
    </row>
    <row r="488" spans="1:105">
      <c r="A488" s="242" t="s">
        <v>1814</v>
      </c>
      <c r="B488" s="236">
        <v>0</v>
      </c>
      <c r="C488" s="236">
        <v>0</v>
      </c>
      <c r="D488" s="236">
        <v>0</v>
      </c>
      <c r="E488" s="236">
        <v>0</v>
      </c>
      <c r="F488" s="236">
        <v>0</v>
      </c>
      <c r="G488" s="236">
        <v>0</v>
      </c>
      <c r="H488" s="236">
        <v>0</v>
      </c>
      <c r="I488" s="236">
        <v>0</v>
      </c>
      <c r="J488" s="236">
        <v>0</v>
      </c>
      <c r="K488" s="236">
        <v>0</v>
      </c>
      <c r="L488" s="236">
        <v>0</v>
      </c>
      <c r="M488" s="236">
        <v>0</v>
      </c>
      <c r="N488" s="236">
        <v>0</v>
      </c>
      <c r="O488" s="236">
        <v>0</v>
      </c>
      <c r="P488" s="236">
        <v>0</v>
      </c>
      <c r="Q488" s="236">
        <v>0</v>
      </c>
      <c r="R488" s="236">
        <v>0</v>
      </c>
      <c r="S488" s="236">
        <v>0</v>
      </c>
      <c r="T488" s="236">
        <v>0</v>
      </c>
      <c r="U488" s="236">
        <v>0</v>
      </c>
      <c r="V488" s="236">
        <v>0</v>
      </c>
      <c r="W488" s="236">
        <v>0</v>
      </c>
      <c r="X488" s="236">
        <v>0</v>
      </c>
      <c r="Y488" s="236">
        <v>0</v>
      </c>
      <c r="Z488" s="236">
        <v>0</v>
      </c>
      <c r="AA488" s="236">
        <v>0</v>
      </c>
      <c r="AB488" s="236">
        <v>6603110.7290935004</v>
      </c>
      <c r="AC488" s="236">
        <v>6603110.7290935004</v>
      </c>
      <c r="AD488" s="236">
        <v>6603110.7290935004</v>
      </c>
      <c r="AE488" s="236">
        <v>6603110.7290935004</v>
      </c>
      <c r="AF488" s="236">
        <v>6603110.7290935004</v>
      </c>
      <c r="AG488" s="236">
        <v>6603110.7290935004</v>
      </c>
      <c r="AH488" s="236">
        <v>6603110.7290935004</v>
      </c>
      <c r="AI488" s="236">
        <v>6603110.7290935004</v>
      </c>
      <c r="AJ488" s="236">
        <v>6603110.7290935004</v>
      </c>
      <c r="AK488" s="236">
        <v>6603110.7290935004</v>
      </c>
      <c r="AL488" s="236">
        <v>6603110.7290935004</v>
      </c>
      <c r="AM488" s="236">
        <v>6603110.7290935004</v>
      </c>
      <c r="AN488" s="236">
        <v>6603110.7290935004</v>
      </c>
      <c r="AO488" s="236">
        <v>0</v>
      </c>
      <c r="AP488" s="236">
        <v>0</v>
      </c>
      <c r="AQ488" s="236">
        <v>0</v>
      </c>
      <c r="AR488" s="236">
        <v>0</v>
      </c>
      <c r="AS488" s="236">
        <v>0</v>
      </c>
      <c r="AT488" s="236">
        <v>0</v>
      </c>
      <c r="AU488" s="236">
        <v>0</v>
      </c>
      <c r="AV488" s="236">
        <v>0</v>
      </c>
      <c r="AW488" s="236">
        <v>0</v>
      </c>
      <c r="AX488" s="236">
        <v>0</v>
      </c>
      <c r="AY488" s="236">
        <v>0</v>
      </c>
      <c r="AZ488" s="236">
        <v>0</v>
      </c>
      <c r="BA488" s="236">
        <v>0</v>
      </c>
      <c r="BB488" s="236">
        <v>0</v>
      </c>
      <c r="BC488" s="236">
        <v>0</v>
      </c>
      <c r="BD488" s="236">
        <v>0</v>
      </c>
      <c r="BE488" s="236">
        <v>0</v>
      </c>
      <c r="BF488" s="236">
        <v>0</v>
      </c>
      <c r="BG488" s="236">
        <v>0</v>
      </c>
      <c r="BH488" s="236">
        <v>0</v>
      </c>
      <c r="BI488" s="236">
        <v>0</v>
      </c>
      <c r="BJ488" s="236">
        <v>0</v>
      </c>
      <c r="BK488" s="236">
        <v>0</v>
      </c>
      <c r="BL488" s="236">
        <v>0</v>
      </c>
      <c r="BM488" s="236">
        <v>0</v>
      </c>
      <c r="BN488" s="236">
        <v>0</v>
      </c>
      <c r="BO488" s="236">
        <v>0</v>
      </c>
      <c r="BP488" s="236">
        <v>0</v>
      </c>
      <c r="BQ488" s="236">
        <v>0</v>
      </c>
      <c r="BR488" s="236">
        <v>0</v>
      </c>
      <c r="BS488" s="236">
        <v>0</v>
      </c>
      <c r="BT488" s="236">
        <v>0</v>
      </c>
      <c r="BU488" s="236">
        <v>0</v>
      </c>
      <c r="BV488" s="236">
        <v>0</v>
      </c>
      <c r="BW488" s="236">
        <v>0</v>
      </c>
      <c r="BX488" s="236">
        <v>0</v>
      </c>
      <c r="BY488" s="236">
        <v>0</v>
      </c>
      <c r="BZ488" s="236">
        <v>0</v>
      </c>
      <c r="CA488" s="236">
        <v>0</v>
      </c>
      <c r="CB488" s="236">
        <v>0</v>
      </c>
      <c r="CC488" s="236">
        <v>0</v>
      </c>
      <c r="CD488" s="236">
        <v>0</v>
      </c>
      <c r="CE488" s="236">
        <v>0</v>
      </c>
      <c r="CF488" s="236">
        <v>0</v>
      </c>
      <c r="CG488" s="236">
        <v>0</v>
      </c>
      <c r="CH488" s="236">
        <v>0</v>
      </c>
      <c r="CI488" s="236">
        <v>0</v>
      </c>
      <c r="CJ488" s="236">
        <v>0</v>
      </c>
      <c r="CK488" s="236">
        <v>0</v>
      </c>
      <c r="CL488" s="236">
        <v>0</v>
      </c>
      <c r="CM488" s="236">
        <v>0</v>
      </c>
      <c r="CN488" s="236">
        <v>0</v>
      </c>
      <c r="CO488" s="236">
        <v>0</v>
      </c>
      <c r="CP488" s="236">
        <v>0</v>
      </c>
      <c r="CQ488" s="236">
        <v>0</v>
      </c>
      <c r="CR488" s="236">
        <v>0</v>
      </c>
      <c r="CS488" s="236">
        <v>0</v>
      </c>
      <c r="CT488" s="236">
        <v>0</v>
      </c>
      <c r="CU488" s="236">
        <v>0</v>
      </c>
      <c r="CV488" s="236">
        <v>0</v>
      </c>
      <c r="CW488" s="236">
        <v>0</v>
      </c>
      <c r="CX488" s="236">
        <v>0</v>
      </c>
      <c r="CY488" s="236">
        <v>0</v>
      </c>
      <c r="CZ488" s="236">
        <v>0</v>
      </c>
      <c r="DA488" s="236">
        <v>0</v>
      </c>
    </row>
    <row r="489" spans="1:105">
      <c r="A489" s="242" t="s">
        <v>1728</v>
      </c>
      <c r="B489" s="236">
        <v>0</v>
      </c>
      <c r="C489" s="236">
        <v>0</v>
      </c>
      <c r="D489" s="236">
        <v>0</v>
      </c>
      <c r="E489" s="236">
        <v>0</v>
      </c>
      <c r="F489" s="236">
        <v>0</v>
      </c>
      <c r="G489" s="236">
        <v>0</v>
      </c>
      <c r="H489" s="236">
        <v>0</v>
      </c>
      <c r="I489" s="236">
        <v>0</v>
      </c>
      <c r="J489" s="236">
        <v>0</v>
      </c>
      <c r="K489" s="236">
        <v>0</v>
      </c>
      <c r="L489" s="236">
        <v>0</v>
      </c>
      <c r="M489" s="236">
        <v>0</v>
      </c>
      <c r="N489" s="236">
        <v>0</v>
      </c>
      <c r="O489" s="236">
        <v>0</v>
      </c>
      <c r="P489" s="236">
        <v>0</v>
      </c>
      <c r="Q489" s="236">
        <v>0</v>
      </c>
      <c r="R489" s="236">
        <v>0</v>
      </c>
      <c r="S489" s="236">
        <v>0</v>
      </c>
      <c r="T489" s="236">
        <v>0</v>
      </c>
      <c r="U489" s="236">
        <v>0</v>
      </c>
      <c r="V489" s="236">
        <v>0</v>
      </c>
      <c r="W489" s="236">
        <v>0</v>
      </c>
      <c r="X489" s="236">
        <v>0</v>
      </c>
      <c r="Y489" s="236">
        <v>0</v>
      </c>
      <c r="Z489" s="236">
        <v>0</v>
      </c>
      <c r="AA489" s="236">
        <v>0</v>
      </c>
      <c r="AB489" s="236">
        <v>0</v>
      </c>
      <c r="AC489" s="236">
        <v>0</v>
      </c>
      <c r="AD489" s="236">
        <v>0</v>
      </c>
      <c r="AE489" s="236">
        <v>0</v>
      </c>
      <c r="AF489" s="236">
        <v>0</v>
      </c>
      <c r="AG489" s="236">
        <v>0</v>
      </c>
      <c r="AH489" s="236">
        <v>0</v>
      </c>
      <c r="AI489" s="236">
        <v>0</v>
      </c>
      <c r="AJ489" s="236">
        <v>0</v>
      </c>
      <c r="AK489" s="236">
        <v>0</v>
      </c>
      <c r="AL489" s="236">
        <v>0</v>
      </c>
      <c r="AM489" s="236">
        <v>0</v>
      </c>
      <c r="AN489" s="236">
        <v>0</v>
      </c>
      <c r="AO489" s="236">
        <v>0</v>
      </c>
      <c r="AP489" s="236">
        <v>0</v>
      </c>
      <c r="AQ489" s="236">
        <v>0</v>
      </c>
      <c r="AR489" s="236">
        <v>0</v>
      </c>
      <c r="AS489" s="236">
        <v>0</v>
      </c>
      <c r="AT489" s="236">
        <v>0</v>
      </c>
      <c r="AU489" s="236">
        <v>0</v>
      </c>
      <c r="AV489" s="236">
        <v>0</v>
      </c>
      <c r="AW489" s="236">
        <v>0</v>
      </c>
      <c r="AX489" s="236">
        <v>0</v>
      </c>
      <c r="AY489" s="236">
        <v>0</v>
      </c>
      <c r="AZ489" s="236">
        <v>0</v>
      </c>
      <c r="BA489" s="236">
        <v>0</v>
      </c>
      <c r="BB489" s="236">
        <v>0</v>
      </c>
      <c r="BC489" s="236">
        <v>0</v>
      </c>
      <c r="BD489" s="236">
        <v>0</v>
      </c>
      <c r="BE489" s="236">
        <v>0</v>
      </c>
      <c r="BF489" s="236">
        <v>0</v>
      </c>
      <c r="BG489" s="236">
        <v>0</v>
      </c>
      <c r="BH489" s="236">
        <v>0</v>
      </c>
      <c r="BI489" s="236">
        <v>0</v>
      </c>
      <c r="BJ489" s="236">
        <v>0</v>
      </c>
      <c r="BK489" s="236">
        <v>0</v>
      </c>
      <c r="BL489" s="236">
        <v>0</v>
      </c>
      <c r="BM489" s="236">
        <v>0</v>
      </c>
      <c r="BN489" s="236">
        <v>0</v>
      </c>
      <c r="BO489" s="236">
        <v>0</v>
      </c>
      <c r="BP489" s="236">
        <v>0</v>
      </c>
      <c r="BQ489" s="236">
        <v>0</v>
      </c>
      <c r="BR489" s="236">
        <v>0</v>
      </c>
      <c r="BS489" s="236">
        <v>0</v>
      </c>
      <c r="BT489" s="236">
        <v>0</v>
      </c>
      <c r="BU489" s="236">
        <v>0</v>
      </c>
      <c r="BV489" s="236">
        <v>0</v>
      </c>
      <c r="BW489" s="236">
        <v>0</v>
      </c>
      <c r="BX489" s="236">
        <v>0</v>
      </c>
      <c r="BY489" s="236">
        <v>0</v>
      </c>
      <c r="BZ489" s="236">
        <v>0</v>
      </c>
      <c r="CA489" s="236">
        <v>0</v>
      </c>
      <c r="CB489" s="236">
        <v>0</v>
      </c>
      <c r="CC489" s="236">
        <v>0</v>
      </c>
      <c r="CD489" s="236">
        <v>0</v>
      </c>
      <c r="CE489" s="236">
        <v>0</v>
      </c>
      <c r="CF489" s="236">
        <v>0</v>
      </c>
      <c r="CG489" s="236">
        <v>0</v>
      </c>
      <c r="CH489" s="236">
        <v>0</v>
      </c>
      <c r="CI489" s="236">
        <v>0</v>
      </c>
      <c r="CJ489" s="236">
        <v>0</v>
      </c>
      <c r="CK489" s="236">
        <v>0</v>
      </c>
      <c r="CL489" s="236">
        <v>0</v>
      </c>
      <c r="CM489" s="236">
        <v>0</v>
      </c>
      <c r="CN489" s="236">
        <v>0</v>
      </c>
      <c r="CO489" s="236">
        <v>0</v>
      </c>
      <c r="CP489" s="236">
        <v>0</v>
      </c>
      <c r="CQ489" s="236">
        <v>0</v>
      </c>
      <c r="CR489" s="236">
        <v>0</v>
      </c>
      <c r="CS489" s="236">
        <v>0</v>
      </c>
      <c r="CT489" s="236">
        <v>0</v>
      </c>
      <c r="CU489" s="236">
        <v>0</v>
      </c>
      <c r="CV489" s="236">
        <v>0</v>
      </c>
      <c r="CW489" s="236">
        <v>0</v>
      </c>
      <c r="CX489" s="236">
        <v>0</v>
      </c>
      <c r="CY489" s="236">
        <v>0</v>
      </c>
      <c r="CZ489" s="236">
        <v>0</v>
      </c>
      <c r="DA489" s="236">
        <v>0</v>
      </c>
    </row>
    <row r="490" spans="1:105">
      <c r="A490" s="242" t="s">
        <v>1815</v>
      </c>
      <c r="B490" s="236">
        <v>0</v>
      </c>
      <c r="C490" s="236">
        <v>0</v>
      </c>
      <c r="D490" s="236">
        <v>0</v>
      </c>
      <c r="E490" s="236">
        <v>0</v>
      </c>
      <c r="F490" s="236">
        <v>0</v>
      </c>
      <c r="G490" s="236">
        <v>0</v>
      </c>
      <c r="H490" s="236">
        <v>0</v>
      </c>
      <c r="I490" s="236">
        <v>0</v>
      </c>
      <c r="J490" s="236">
        <v>0</v>
      </c>
      <c r="K490" s="236">
        <v>0</v>
      </c>
      <c r="L490" s="236">
        <v>0</v>
      </c>
      <c r="M490" s="236">
        <v>0</v>
      </c>
      <c r="N490" s="236">
        <v>0</v>
      </c>
      <c r="O490" s="236">
        <v>0</v>
      </c>
      <c r="P490" s="236">
        <v>0</v>
      </c>
      <c r="Q490" s="236">
        <v>0</v>
      </c>
      <c r="R490" s="236">
        <v>0</v>
      </c>
      <c r="S490" s="236">
        <v>0</v>
      </c>
      <c r="T490" s="236">
        <v>0</v>
      </c>
      <c r="U490" s="236">
        <v>0</v>
      </c>
      <c r="V490" s="236">
        <v>0</v>
      </c>
      <c r="W490" s="236">
        <v>0</v>
      </c>
      <c r="X490" s="236">
        <v>0</v>
      </c>
      <c r="Y490" s="236">
        <v>0</v>
      </c>
      <c r="Z490" s="236">
        <v>0</v>
      </c>
      <c r="AA490" s="236">
        <v>0</v>
      </c>
      <c r="AB490" s="236">
        <v>0</v>
      </c>
      <c r="AC490" s="236">
        <v>0</v>
      </c>
      <c r="AD490" s="236">
        <v>0</v>
      </c>
      <c r="AE490" s="236">
        <v>0</v>
      </c>
      <c r="AF490" s="236">
        <v>0</v>
      </c>
      <c r="AG490" s="236">
        <v>0</v>
      </c>
      <c r="AH490" s="236">
        <v>0</v>
      </c>
      <c r="AI490" s="236">
        <v>0</v>
      </c>
      <c r="AJ490" s="236">
        <v>0</v>
      </c>
      <c r="AK490" s="236">
        <v>0</v>
      </c>
      <c r="AL490" s="236">
        <v>0</v>
      </c>
      <c r="AM490" s="236">
        <v>0</v>
      </c>
      <c r="AN490" s="236">
        <v>0</v>
      </c>
      <c r="AO490" s="236">
        <v>0</v>
      </c>
      <c r="AP490" s="236">
        <v>0</v>
      </c>
      <c r="AQ490" s="236">
        <v>0</v>
      </c>
      <c r="AR490" s="236">
        <v>0</v>
      </c>
      <c r="AS490" s="236">
        <v>0</v>
      </c>
      <c r="AT490" s="236">
        <v>0</v>
      </c>
      <c r="AU490" s="236">
        <v>0</v>
      </c>
      <c r="AV490" s="236">
        <v>0</v>
      </c>
      <c r="AW490" s="236">
        <v>0</v>
      </c>
      <c r="AX490" s="236">
        <v>0</v>
      </c>
      <c r="AY490" s="236">
        <v>0</v>
      </c>
      <c r="AZ490" s="236">
        <v>0</v>
      </c>
      <c r="BA490" s="236">
        <v>0</v>
      </c>
      <c r="BB490" s="236">
        <v>0</v>
      </c>
      <c r="BC490" s="236">
        <v>0</v>
      </c>
      <c r="BD490" s="236">
        <v>0</v>
      </c>
      <c r="BE490" s="236">
        <v>0</v>
      </c>
      <c r="BF490" s="236">
        <v>0</v>
      </c>
      <c r="BG490" s="236">
        <v>0</v>
      </c>
      <c r="BH490" s="236">
        <v>0</v>
      </c>
      <c r="BI490" s="236">
        <v>0</v>
      </c>
      <c r="BJ490" s="236">
        <v>0</v>
      </c>
      <c r="BK490" s="236">
        <v>0</v>
      </c>
      <c r="BL490" s="236">
        <v>0</v>
      </c>
      <c r="BM490" s="236">
        <v>0</v>
      </c>
      <c r="BN490" s="236">
        <v>0</v>
      </c>
      <c r="BO490" s="236">
        <v>0</v>
      </c>
      <c r="BP490" s="236">
        <v>0</v>
      </c>
      <c r="BQ490" s="236">
        <v>0</v>
      </c>
      <c r="BR490" s="236">
        <v>0</v>
      </c>
      <c r="BS490" s="236">
        <v>0</v>
      </c>
      <c r="BT490" s="236">
        <v>0</v>
      </c>
      <c r="BU490" s="236">
        <v>0</v>
      </c>
      <c r="BV490" s="236">
        <v>0</v>
      </c>
      <c r="BW490" s="236">
        <v>0</v>
      </c>
      <c r="BX490" s="236">
        <v>0</v>
      </c>
      <c r="BY490" s="236">
        <v>0</v>
      </c>
      <c r="BZ490" s="236">
        <v>0</v>
      </c>
      <c r="CA490" s="236">
        <v>0</v>
      </c>
      <c r="CB490" s="236">
        <v>0</v>
      </c>
      <c r="CC490" s="236">
        <v>0</v>
      </c>
      <c r="CD490" s="236">
        <v>0</v>
      </c>
      <c r="CE490" s="236">
        <v>0</v>
      </c>
      <c r="CF490" s="236">
        <v>0</v>
      </c>
      <c r="CG490" s="236">
        <v>0</v>
      </c>
      <c r="CH490" s="236">
        <v>0</v>
      </c>
      <c r="CI490" s="236">
        <v>0</v>
      </c>
      <c r="CJ490" s="236">
        <v>0</v>
      </c>
      <c r="CK490" s="236">
        <v>0</v>
      </c>
      <c r="CL490" s="236">
        <v>0</v>
      </c>
      <c r="CM490" s="236">
        <v>0</v>
      </c>
      <c r="CN490" s="236">
        <v>0</v>
      </c>
      <c r="CO490" s="236">
        <v>0</v>
      </c>
      <c r="CP490" s="236">
        <v>0</v>
      </c>
      <c r="CQ490" s="236">
        <v>0</v>
      </c>
      <c r="CR490" s="236">
        <v>0</v>
      </c>
      <c r="CS490" s="236">
        <v>0</v>
      </c>
      <c r="CT490" s="236">
        <v>0</v>
      </c>
      <c r="CU490" s="236">
        <v>0</v>
      </c>
      <c r="CV490" s="236">
        <v>0</v>
      </c>
      <c r="CW490" s="236">
        <v>0</v>
      </c>
      <c r="CX490" s="236">
        <v>0</v>
      </c>
      <c r="CY490" s="236">
        <v>0</v>
      </c>
      <c r="CZ490" s="236">
        <v>0</v>
      </c>
      <c r="DA490" s="236">
        <v>0</v>
      </c>
    </row>
    <row r="491" spans="1:105">
      <c r="A491" s="242" t="s">
        <v>1816</v>
      </c>
      <c r="B491" s="236">
        <v>0</v>
      </c>
      <c r="C491" s="236">
        <v>0</v>
      </c>
      <c r="D491" s="236">
        <v>0</v>
      </c>
      <c r="E491" s="236">
        <v>0</v>
      </c>
      <c r="F491" s="236">
        <v>0</v>
      </c>
      <c r="G491" s="236">
        <v>0</v>
      </c>
      <c r="H491" s="236">
        <v>0</v>
      </c>
      <c r="I491" s="236">
        <v>0</v>
      </c>
      <c r="J491" s="236">
        <v>0</v>
      </c>
      <c r="K491" s="236">
        <v>0</v>
      </c>
      <c r="L491" s="236">
        <v>0</v>
      </c>
      <c r="M491" s="236">
        <v>0</v>
      </c>
      <c r="N491" s="236">
        <v>0</v>
      </c>
      <c r="O491" s="236">
        <v>0</v>
      </c>
      <c r="P491" s="236">
        <v>0</v>
      </c>
      <c r="Q491" s="236">
        <v>0</v>
      </c>
      <c r="R491" s="236">
        <v>0</v>
      </c>
      <c r="S491" s="236">
        <v>0</v>
      </c>
      <c r="T491" s="236">
        <v>0</v>
      </c>
      <c r="U491" s="236">
        <v>0</v>
      </c>
      <c r="V491" s="236">
        <v>0</v>
      </c>
      <c r="W491" s="236">
        <v>0</v>
      </c>
      <c r="X491" s="236">
        <v>0</v>
      </c>
      <c r="Y491" s="236">
        <v>0</v>
      </c>
      <c r="Z491" s="236">
        <v>0</v>
      </c>
      <c r="AA491" s="236">
        <v>0</v>
      </c>
      <c r="AB491" s="236">
        <v>0</v>
      </c>
      <c r="AC491" s="236">
        <v>0</v>
      </c>
      <c r="AD491" s="236">
        <v>0</v>
      </c>
      <c r="AE491" s="236">
        <v>0</v>
      </c>
      <c r="AF491" s="236">
        <v>0</v>
      </c>
      <c r="AG491" s="236">
        <v>0</v>
      </c>
      <c r="AH491" s="236">
        <v>0</v>
      </c>
      <c r="AI491" s="236">
        <v>0</v>
      </c>
      <c r="AJ491" s="236">
        <v>0</v>
      </c>
      <c r="AK491" s="236">
        <v>0</v>
      </c>
      <c r="AL491" s="236">
        <v>0</v>
      </c>
      <c r="AM491" s="236">
        <v>0</v>
      </c>
      <c r="AN491" s="236">
        <v>0</v>
      </c>
      <c r="AO491" s="236">
        <v>0</v>
      </c>
      <c r="AP491" s="236">
        <v>0</v>
      </c>
      <c r="AQ491" s="236">
        <v>0</v>
      </c>
      <c r="AR491" s="236">
        <v>0</v>
      </c>
      <c r="AS491" s="236">
        <v>0</v>
      </c>
      <c r="AT491" s="236">
        <v>0</v>
      </c>
      <c r="AU491" s="236">
        <v>0</v>
      </c>
      <c r="AV491" s="236">
        <v>0</v>
      </c>
      <c r="AW491" s="236">
        <v>0</v>
      </c>
      <c r="AX491" s="236">
        <v>0</v>
      </c>
      <c r="AY491" s="236">
        <v>0</v>
      </c>
      <c r="AZ491" s="236">
        <v>0</v>
      </c>
      <c r="BA491" s="236">
        <v>0</v>
      </c>
      <c r="BB491" s="236">
        <v>0</v>
      </c>
      <c r="BC491" s="236">
        <v>0</v>
      </c>
      <c r="BD491" s="236">
        <v>0</v>
      </c>
      <c r="BE491" s="236">
        <v>0</v>
      </c>
      <c r="BF491" s="236">
        <v>0</v>
      </c>
      <c r="BG491" s="236">
        <v>0</v>
      </c>
      <c r="BH491" s="236">
        <v>0</v>
      </c>
      <c r="BI491" s="236">
        <v>0</v>
      </c>
      <c r="BJ491" s="236">
        <v>0</v>
      </c>
      <c r="BK491" s="236">
        <v>0</v>
      </c>
      <c r="BL491" s="236">
        <v>0</v>
      </c>
      <c r="BM491" s="236">
        <v>0</v>
      </c>
      <c r="BN491" s="236">
        <v>0</v>
      </c>
      <c r="BO491" s="236">
        <v>0</v>
      </c>
      <c r="BP491" s="236">
        <v>0</v>
      </c>
      <c r="BQ491" s="236">
        <v>0</v>
      </c>
      <c r="BR491" s="236">
        <v>0</v>
      </c>
      <c r="BS491" s="236">
        <v>0</v>
      </c>
      <c r="BT491" s="236">
        <v>0</v>
      </c>
      <c r="BU491" s="236">
        <v>0</v>
      </c>
      <c r="BV491" s="236">
        <v>0</v>
      </c>
      <c r="BW491" s="236">
        <v>0</v>
      </c>
      <c r="BX491" s="236">
        <v>0</v>
      </c>
      <c r="BY491" s="236">
        <v>0</v>
      </c>
      <c r="BZ491" s="236">
        <v>0</v>
      </c>
      <c r="CA491" s="236">
        <v>0</v>
      </c>
      <c r="CB491" s="236">
        <v>0</v>
      </c>
      <c r="CC491" s="236">
        <v>0</v>
      </c>
      <c r="CD491" s="236">
        <v>0</v>
      </c>
      <c r="CE491" s="236">
        <v>0</v>
      </c>
      <c r="CF491" s="236">
        <v>0</v>
      </c>
      <c r="CG491" s="236">
        <v>0</v>
      </c>
      <c r="CH491" s="236">
        <v>0</v>
      </c>
      <c r="CI491" s="236">
        <v>0</v>
      </c>
      <c r="CJ491" s="236">
        <v>0</v>
      </c>
      <c r="CK491" s="236">
        <v>0</v>
      </c>
      <c r="CL491" s="236">
        <v>0</v>
      </c>
      <c r="CM491" s="236">
        <v>0</v>
      </c>
      <c r="CN491" s="236">
        <v>0</v>
      </c>
      <c r="CO491" s="236">
        <v>0</v>
      </c>
      <c r="CP491" s="236">
        <v>0</v>
      </c>
      <c r="CQ491" s="236">
        <v>0</v>
      </c>
      <c r="CR491" s="236">
        <v>0</v>
      </c>
      <c r="CS491" s="236">
        <v>0</v>
      </c>
      <c r="CT491" s="236">
        <v>0</v>
      </c>
      <c r="CU491" s="236">
        <v>0</v>
      </c>
      <c r="CV491" s="236">
        <v>0</v>
      </c>
      <c r="CW491" s="236">
        <v>0</v>
      </c>
      <c r="CX491" s="236">
        <v>0</v>
      </c>
      <c r="CY491" s="236">
        <v>0</v>
      </c>
      <c r="CZ491" s="236">
        <v>0</v>
      </c>
      <c r="DA491" s="236">
        <v>0</v>
      </c>
    </row>
    <row r="492" spans="1:105">
      <c r="A492" s="242" t="s">
        <v>1817</v>
      </c>
      <c r="B492" s="236">
        <v>0</v>
      </c>
      <c r="C492" s="236">
        <v>0</v>
      </c>
      <c r="D492" s="236">
        <v>0</v>
      </c>
      <c r="E492" s="236">
        <v>0</v>
      </c>
      <c r="F492" s="236">
        <v>0</v>
      </c>
      <c r="G492" s="236">
        <v>0</v>
      </c>
      <c r="H492" s="236">
        <v>0</v>
      </c>
      <c r="I492" s="236">
        <v>0</v>
      </c>
      <c r="J492" s="236">
        <v>0</v>
      </c>
      <c r="K492" s="236">
        <v>0</v>
      </c>
      <c r="L492" s="236">
        <v>0</v>
      </c>
      <c r="M492" s="236">
        <v>0</v>
      </c>
      <c r="N492" s="236">
        <v>0</v>
      </c>
      <c r="O492" s="236">
        <v>0</v>
      </c>
      <c r="P492" s="236">
        <v>0</v>
      </c>
      <c r="Q492" s="236">
        <v>0</v>
      </c>
      <c r="R492" s="236">
        <v>0</v>
      </c>
      <c r="S492" s="236">
        <v>0</v>
      </c>
      <c r="T492" s="236">
        <v>0</v>
      </c>
      <c r="U492" s="236">
        <v>0</v>
      </c>
      <c r="V492" s="236">
        <v>0</v>
      </c>
      <c r="W492" s="236">
        <v>0</v>
      </c>
      <c r="X492" s="236">
        <v>0</v>
      </c>
      <c r="Y492" s="236">
        <v>0</v>
      </c>
      <c r="Z492" s="236">
        <v>0</v>
      </c>
      <c r="AA492" s="236">
        <v>0</v>
      </c>
      <c r="AB492" s="236">
        <v>0</v>
      </c>
      <c r="AC492" s="236">
        <v>0</v>
      </c>
      <c r="AD492" s="236">
        <v>0</v>
      </c>
      <c r="AE492" s="236">
        <v>0</v>
      </c>
      <c r="AF492" s="236">
        <v>0</v>
      </c>
      <c r="AG492" s="236">
        <v>0</v>
      </c>
      <c r="AH492" s="236">
        <v>0</v>
      </c>
      <c r="AI492" s="236">
        <v>0</v>
      </c>
      <c r="AJ492" s="236">
        <v>0</v>
      </c>
      <c r="AK492" s="236">
        <v>0</v>
      </c>
      <c r="AL492" s="236">
        <v>0</v>
      </c>
      <c r="AM492" s="236">
        <v>0</v>
      </c>
      <c r="AN492" s="236">
        <v>0</v>
      </c>
      <c r="AO492" s="236">
        <v>0</v>
      </c>
      <c r="AP492" s="236">
        <v>0</v>
      </c>
      <c r="AQ492" s="236">
        <v>0</v>
      </c>
      <c r="AR492" s="236">
        <v>0</v>
      </c>
      <c r="AS492" s="236">
        <v>0</v>
      </c>
      <c r="AT492" s="236">
        <v>0</v>
      </c>
      <c r="AU492" s="236">
        <v>0</v>
      </c>
      <c r="AV492" s="236">
        <v>0</v>
      </c>
      <c r="AW492" s="236">
        <v>0</v>
      </c>
      <c r="AX492" s="236">
        <v>0</v>
      </c>
      <c r="AY492" s="236">
        <v>0</v>
      </c>
      <c r="AZ492" s="236">
        <v>0</v>
      </c>
      <c r="BA492" s="236">
        <v>0</v>
      </c>
      <c r="BB492" s="236">
        <v>0</v>
      </c>
      <c r="BC492" s="236">
        <v>0</v>
      </c>
      <c r="BD492" s="236">
        <v>0</v>
      </c>
      <c r="BE492" s="236">
        <v>0</v>
      </c>
      <c r="BF492" s="236">
        <v>0</v>
      </c>
      <c r="BG492" s="236">
        <v>0</v>
      </c>
      <c r="BH492" s="236">
        <v>0</v>
      </c>
      <c r="BI492" s="236">
        <v>0</v>
      </c>
      <c r="BJ492" s="236">
        <v>0</v>
      </c>
      <c r="BK492" s="236">
        <v>0</v>
      </c>
      <c r="BL492" s="236">
        <v>0</v>
      </c>
      <c r="BM492" s="236">
        <v>0</v>
      </c>
      <c r="BN492" s="236">
        <v>0</v>
      </c>
      <c r="BO492" s="236">
        <v>0</v>
      </c>
      <c r="BP492" s="236">
        <v>0</v>
      </c>
      <c r="BQ492" s="236">
        <v>0</v>
      </c>
      <c r="BR492" s="236">
        <v>0</v>
      </c>
      <c r="BS492" s="236">
        <v>0</v>
      </c>
      <c r="BT492" s="236">
        <v>0</v>
      </c>
      <c r="BU492" s="236">
        <v>0</v>
      </c>
      <c r="BV492" s="236">
        <v>0</v>
      </c>
      <c r="BW492" s="236">
        <v>0</v>
      </c>
      <c r="BX492" s="236">
        <v>0</v>
      </c>
      <c r="BY492" s="236">
        <v>0</v>
      </c>
      <c r="BZ492" s="236">
        <v>0</v>
      </c>
      <c r="CA492" s="236">
        <v>0</v>
      </c>
      <c r="CB492" s="236">
        <v>0</v>
      </c>
      <c r="CC492" s="236">
        <v>0</v>
      </c>
      <c r="CD492" s="236">
        <v>0</v>
      </c>
      <c r="CE492" s="236">
        <v>0</v>
      </c>
      <c r="CF492" s="236">
        <v>0</v>
      </c>
      <c r="CG492" s="236">
        <v>0</v>
      </c>
      <c r="CH492" s="236">
        <v>0</v>
      </c>
      <c r="CI492" s="236">
        <v>0</v>
      </c>
      <c r="CJ492" s="236">
        <v>0</v>
      </c>
      <c r="CK492" s="236">
        <v>0</v>
      </c>
      <c r="CL492" s="236">
        <v>0</v>
      </c>
      <c r="CM492" s="236">
        <v>0</v>
      </c>
      <c r="CN492" s="236">
        <v>0</v>
      </c>
      <c r="CO492" s="236">
        <v>0</v>
      </c>
      <c r="CP492" s="236">
        <v>0</v>
      </c>
      <c r="CQ492" s="236">
        <v>0</v>
      </c>
      <c r="CR492" s="236">
        <v>0</v>
      </c>
      <c r="CS492" s="236">
        <v>0</v>
      </c>
      <c r="CT492" s="236">
        <v>0</v>
      </c>
      <c r="CU492" s="236">
        <v>0</v>
      </c>
      <c r="CV492" s="236">
        <v>0</v>
      </c>
      <c r="CW492" s="236">
        <v>0</v>
      </c>
      <c r="CX492" s="236">
        <v>0</v>
      </c>
      <c r="CY492" s="236">
        <v>0</v>
      </c>
      <c r="CZ492" s="236">
        <v>0</v>
      </c>
      <c r="DA492" s="236">
        <v>0</v>
      </c>
    </row>
    <row r="493" spans="1:105">
      <c r="A493" s="242" t="s">
        <v>1815</v>
      </c>
      <c r="B493" s="236">
        <v>1</v>
      </c>
      <c r="C493" s="236">
        <v>1</v>
      </c>
      <c r="D493" s="236">
        <v>1</v>
      </c>
      <c r="E493" s="236">
        <v>1</v>
      </c>
      <c r="F493" s="236">
        <v>1</v>
      </c>
      <c r="G493" s="236">
        <v>1</v>
      </c>
      <c r="H493" s="236">
        <v>1</v>
      </c>
      <c r="I493" s="236">
        <v>1</v>
      </c>
      <c r="J493" s="236">
        <v>1</v>
      </c>
      <c r="K493" s="236">
        <v>1</v>
      </c>
      <c r="L493" s="236">
        <v>1</v>
      </c>
      <c r="M493" s="236">
        <v>1</v>
      </c>
      <c r="N493" s="236">
        <v>12</v>
      </c>
      <c r="O493" s="236">
        <v>1</v>
      </c>
      <c r="P493" s="236">
        <v>1</v>
      </c>
      <c r="Q493" s="236">
        <v>1</v>
      </c>
      <c r="R493" s="236">
        <v>1</v>
      </c>
      <c r="S493" s="236">
        <v>1</v>
      </c>
      <c r="T493" s="236">
        <v>1</v>
      </c>
      <c r="U493" s="236">
        <v>1</v>
      </c>
      <c r="V493" s="236">
        <v>1</v>
      </c>
      <c r="W493" s="236">
        <v>1</v>
      </c>
      <c r="X493" s="236">
        <v>1</v>
      </c>
      <c r="Y493" s="236">
        <v>1</v>
      </c>
      <c r="Z493" s="236">
        <v>1</v>
      </c>
      <c r="AA493" s="236">
        <v>12</v>
      </c>
      <c r="AB493" s="236">
        <v>0</v>
      </c>
      <c r="AC493" s="236">
        <v>0</v>
      </c>
      <c r="AD493" s="236">
        <v>0</v>
      </c>
      <c r="AE493" s="236">
        <v>0</v>
      </c>
      <c r="AF493" s="236">
        <v>0</v>
      </c>
      <c r="AG493" s="236">
        <v>0</v>
      </c>
      <c r="AH493" s="236">
        <v>0</v>
      </c>
      <c r="AI493" s="236">
        <v>0</v>
      </c>
      <c r="AJ493" s="236">
        <v>0</v>
      </c>
      <c r="AK493" s="236">
        <v>0</v>
      </c>
      <c r="AL493" s="236">
        <v>0</v>
      </c>
      <c r="AM493" s="236">
        <v>0</v>
      </c>
      <c r="AN493" s="236">
        <v>0</v>
      </c>
      <c r="AO493" s="236">
        <v>1</v>
      </c>
      <c r="AP493" s="236">
        <v>1</v>
      </c>
      <c r="AQ493" s="236">
        <v>1</v>
      </c>
      <c r="AR493" s="236">
        <v>1</v>
      </c>
      <c r="AS493" s="236">
        <v>1</v>
      </c>
      <c r="AT493" s="236">
        <v>1</v>
      </c>
      <c r="AU493" s="236">
        <v>1</v>
      </c>
      <c r="AV493" s="236">
        <v>1</v>
      </c>
      <c r="AW493" s="236">
        <v>1</v>
      </c>
      <c r="AX493" s="236">
        <v>1</v>
      </c>
      <c r="AY493" s="236">
        <v>1</v>
      </c>
      <c r="AZ493" s="236">
        <v>1</v>
      </c>
      <c r="BA493" s="236">
        <v>12</v>
      </c>
      <c r="BB493" s="236">
        <v>1</v>
      </c>
      <c r="BC493" s="236">
        <v>1</v>
      </c>
      <c r="BD493" s="236">
        <v>1</v>
      </c>
      <c r="BE493" s="236">
        <v>1</v>
      </c>
      <c r="BF493" s="236">
        <v>1</v>
      </c>
      <c r="BG493" s="236">
        <v>1</v>
      </c>
      <c r="BH493" s="236">
        <v>1</v>
      </c>
      <c r="BI493" s="236">
        <v>1</v>
      </c>
      <c r="BJ493" s="236">
        <v>1</v>
      </c>
      <c r="BK493" s="236">
        <v>1</v>
      </c>
      <c r="BL493" s="236">
        <v>1</v>
      </c>
      <c r="BM493" s="236">
        <v>1</v>
      </c>
      <c r="BN493" s="236">
        <v>12</v>
      </c>
      <c r="BO493" s="236">
        <v>1</v>
      </c>
      <c r="BP493" s="236">
        <v>1</v>
      </c>
      <c r="BQ493" s="236">
        <v>1</v>
      </c>
      <c r="BR493" s="236">
        <v>1</v>
      </c>
      <c r="BS493" s="236">
        <v>1</v>
      </c>
      <c r="BT493" s="236">
        <v>1</v>
      </c>
      <c r="BU493" s="236">
        <v>1</v>
      </c>
      <c r="BV493" s="236">
        <v>1</v>
      </c>
      <c r="BW493" s="236">
        <v>1</v>
      </c>
      <c r="BX493" s="236">
        <v>1</v>
      </c>
      <c r="BY493" s="236">
        <v>1</v>
      </c>
      <c r="BZ493" s="236">
        <v>1</v>
      </c>
      <c r="CA493" s="236">
        <v>12</v>
      </c>
      <c r="CB493" s="236">
        <v>1</v>
      </c>
      <c r="CC493" s="236">
        <v>1</v>
      </c>
      <c r="CD493" s="236">
        <v>1</v>
      </c>
      <c r="CE493" s="236">
        <v>1</v>
      </c>
      <c r="CF493" s="236">
        <v>1</v>
      </c>
      <c r="CG493" s="236">
        <v>1</v>
      </c>
      <c r="CH493" s="236">
        <v>1</v>
      </c>
      <c r="CI493" s="236">
        <v>1</v>
      </c>
      <c r="CJ493" s="236">
        <v>1</v>
      </c>
      <c r="CK493" s="236">
        <v>1</v>
      </c>
      <c r="CL493" s="236">
        <v>1</v>
      </c>
      <c r="CM493" s="236">
        <v>1</v>
      </c>
      <c r="CN493" s="236">
        <v>12</v>
      </c>
      <c r="CO493" s="236">
        <v>1</v>
      </c>
      <c r="CP493" s="236">
        <v>1</v>
      </c>
      <c r="CQ493" s="236">
        <v>1</v>
      </c>
      <c r="CR493" s="236">
        <v>1</v>
      </c>
      <c r="CS493" s="236">
        <v>1</v>
      </c>
      <c r="CT493" s="236">
        <v>1</v>
      </c>
      <c r="CU493" s="236">
        <v>1</v>
      </c>
      <c r="CV493" s="236">
        <v>1</v>
      </c>
      <c r="CW493" s="236">
        <v>1</v>
      </c>
      <c r="CX493" s="236">
        <v>1</v>
      </c>
      <c r="CY493" s="236">
        <v>1</v>
      </c>
      <c r="CZ493" s="236">
        <v>1</v>
      </c>
      <c r="DA493" s="236">
        <v>12</v>
      </c>
    </row>
    <row r="494" spans="1:105">
      <c r="A494" s="242" t="s">
        <v>1818</v>
      </c>
      <c r="B494" s="236">
        <v>0</v>
      </c>
      <c r="C494" s="236">
        <v>0</v>
      </c>
      <c r="D494" s="236">
        <v>0</v>
      </c>
      <c r="E494" s="236">
        <v>0</v>
      </c>
      <c r="F494" s="236">
        <v>0</v>
      </c>
      <c r="G494" s="236">
        <v>0</v>
      </c>
      <c r="H494" s="236">
        <v>0</v>
      </c>
      <c r="I494" s="236">
        <v>0</v>
      </c>
      <c r="J494" s="236">
        <v>0</v>
      </c>
      <c r="K494" s="236">
        <v>0</v>
      </c>
      <c r="L494" s="236">
        <v>0</v>
      </c>
      <c r="M494" s="236">
        <v>0</v>
      </c>
      <c r="N494" s="236">
        <v>0</v>
      </c>
      <c r="O494" s="236">
        <v>0</v>
      </c>
      <c r="P494" s="236">
        <v>0</v>
      </c>
      <c r="Q494" s="236">
        <v>0</v>
      </c>
      <c r="R494" s="236">
        <v>0</v>
      </c>
      <c r="S494" s="236">
        <v>0</v>
      </c>
      <c r="T494" s="236">
        <v>0</v>
      </c>
      <c r="U494" s="236">
        <v>0</v>
      </c>
      <c r="V494" s="236">
        <v>0</v>
      </c>
      <c r="W494" s="236">
        <v>0</v>
      </c>
      <c r="X494" s="236">
        <v>0</v>
      </c>
      <c r="Y494" s="236">
        <v>0</v>
      </c>
      <c r="Z494" s="236">
        <v>0</v>
      </c>
      <c r="AA494" s="236">
        <v>0</v>
      </c>
      <c r="AB494" s="236">
        <v>0</v>
      </c>
      <c r="AC494" s="236">
        <v>0</v>
      </c>
      <c r="AD494" s="236">
        <v>0</v>
      </c>
      <c r="AE494" s="236">
        <v>0</v>
      </c>
      <c r="AF494" s="236">
        <v>0</v>
      </c>
      <c r="AG494" s="236">
        <v>0</v>
      </c>
      <c r="AH494" s="236">
        <v>0</v>
      </c>
      <c r="AI494" s="236">
        <v>0</v>
      </c>
      <c r="AJ494" s="236">
        <v>0</v>
      </c>
      <c r="AK494" s="236">
        <v>0</v>
      </c>
      <c r="AL494" s="236">
        <v>0</v>
      </c>
      <c r="AM494" s="236">
        <v>0</v>
      </c>
      <c r="AN494" s="236">
        <v>0</v>
      </c>
      <c r="AO494" s="236">
        <v>-1724189.2242308699</v>
      </c>
      <c r="AP494" s="236">
        <v>-1724189.2242308699</v>
      </c>
      <c r="AQ494" s="236">
        <v>-1724189.2242308699</v>
      </c>
      <c r="AR494" s="236">
        <v>-1724189.2242308699</v>
      </c>
      <c r="AS494" s="236">
        <v>-1724189.2242308699</v>
      </c>
      <c r="AT494" s="236">
        <v>-1724189.2242308699</v>
      </c>
      <c r="AU494" s="236">
        <v>-1724189.2242308699</v>
      </c>
      <c r="AV494" s="236">
        <v>-1724189.2242308699</v>
      </c>
      <c r="AW494" s="236">
        <v>-1724189.2242308699</v>
      </c>
      <c r="AX494" s="236">
        <v>-1724189.2242308699</v>
      </c>
      <c r="AY494" s="236">
        <v>-1724189.2242308699</v>
      </c>
      <c r="AZ494" s="236">
        <v>-1724189.2242308699</v>
      </c>
      <c r="BA494" s="236">
        <v>-1724189.2242308699</v>
      </c>
      <c r="BB494" s="236">
        <v>-1265821.6221848601</v>
      </c>
      <c r="BC494" s="236">
        <v>-1265821.6221848601</v>
      </c>
      <c r="BD494" s="236">
        <v>-1265821.6221848601</v>
      </c>
      <c r="BE494" s="236">
        <v>-1265821.6221848601</v>
      </c>
      <c r="BF494" s="236">
        <v>-1265821.6221848601</v>
      </c>
      <c r="BG494" s="236">
        <v>-1265821.6221848601</v>
      </c>
      <c r="BH494" s="236">
        <v>-1265821.6221848601</v>
      </c>
      <c r="BI494" s="236">
        <v>-1265821.6221848601</v>
      </c>
      <c r="BJ494" s="236">
        <v>-1265821.6221848601</v>
      </c>
      <c r="BK494" s="236">
        <v>-1265821.6221848601</v>
      </c>
      <c r="BL494" s="236">
        <v>-1265821.6221848601</v>
      </c>
      <c r="BM494" s="236">
        <v>-1265821.6221848601</v>
      </c>
      <c r="BN494" s="236">
        <v>-1265821.6221848601</v>
      </c>
      <c r="BO494" s="236">
        <v>-1030911.19412802</v>
      </c>
      <c r="BP494" s="236">
        <v>-1030911.19412802</v>
      </c>
      <c r="BQ494" s="236">
        <v>-1030911.19412802</v>
      </c>
      <c r="BR494" s="236">
        <v>-1030911.19412802</v>
      </c>
      <c r="BS494" s="236">
        <v>-1030911.19412802</v>
      </c>
      <c r="BT494" s="236">
        <v>-1030911.19412802</v>
      </c>
      <c r="BU494" s="236">
        <v>-1030911.19412802</v>
      </c>
      <c r="BV494" s="236">
        <v>-1030911.19412802</v>
      </c>
      <c r="BW494" s="236">
        <v>-1030911.19412802</v>
      </c>
      <c r="BX494" s="236">
        <v>-1030911.19412802</v>
      </c>
      <c r="BY494" s="236">
        <v>-1030911.19412802</v>
      </c>
      <c r="BZ494" s="236">
        <v>-1030911.19412802</v>
      </c>
      <c r="CA494" s="236">
        <v>-1030911.19412802</v>
      </c>
      <c r="CB494" s="236">
        <v>-900229.18098936998</v>
      </c>
      <c r="CC494" s="236">
        <v>-900229.18098936998</v>
      </c>
      <c r="CD494" s="236">
        <v>-900229.18098936998</v>
      </c>
      <c r="CE494" s="236">
        <v>-900229.18098936998</v>
      </c>
      <c r="CF494" s="236">
        <v>-900229.18098936998</v>
      </c>
      <c r="CG494" s="236">
        <v>-900229.18098936998</v>
      </c>
      <c r="CH494" s="236">
        <v>-900229.18098936998</v>
      </c>
      <c r="CI494" s="236">
        <v>-900229.18098936998</v>
      </c>
      <c r="CJ494" s="236">
        <v>-900229.18098936998</v>
      </c>
      <c r="CK494" s="236">
        <v>-900229.18098936998</v>
      </c>
      <c r="CL494" s="236">
        <v>-900229.18098936998</v>
      </c>
      <c r="CM494" s="236">
        <v>-900229.18098936998</v>
      </c>
      <c r="CN494" s="236">
        <v>-900229.18098936998</v>
      </c>
      <c r="CO494" s="236">
        <v>-801036.32832726405</v>
      </c>
      <c r="CP494" s="236">
        <v>-801036.32832726405</v>
      </c>
      <c r="CQ494" s="236">
        <v>-801036.32832726405</v>
      </c>
      <c r="CR494" s="236">
        <v>-801036.32832726405</v>
      </c>
      <c r="CS494" s="236">
        <v>-801036.32832726405</v>
      </c>
      <c r="CT494" s="236">
        <v>-801036.32832726405</v>
      </c>
      <c r="CU494" s="236">
        <v>-801036.32832726405</v>
      </c>
      <c r="CV494" s="236">
        <v>-801036.32832726405</v>
      </c>
      <c r="CW494" s="236">
        <v>-801036.32832726405</v>
      </c>
      <c r="CX494" s="236">
        <v>-801036.32832726405</v>
      </c>
      <c r="CY494" s="236">
        <v>-801036.32832726405</v>
      </c>
      <c r="CZ494" s="236">
        <v>-801036.32832726405</v>
      </c>
      <c r="DA494" s="236">
        <v>-801036.32832726405</v>
      </c>
    </row>
    <row r="495" spans="1:105">
      <c r="A495" s="242" t="s">
        <v>1728</v>
      </c>
      <c r="B495" s="236">
        <v>0</v>
      </c>
      <c r="C495" s="236">
        <v>0</v>
      </c>
      <c r="D495" s="236">
        <v>0</v>
      </c>
      <c r="E495" s="236">
        <v>0</v>
      </c>
      <c r="F495" s="236">
        <v>0</v>
      </c>
      <c r="G495" s="236">
        <v>0</v>
      </c>
      <c r="H495" s="236">
        <v>0</v>
      </c>
      <c r="I495" s="236">
        <v>0</v>
      </c>
      <c r="J495" s="236">
        <v>0</v>
      </c>
      <c r="K495" s="236">
        <v>0</v>
      </c>
      <c r="L495" s="236">
        <v>0</v>
      </c>
      <c r="M495" s="236">
        <v>0</v>
      </c>
      <c r="N495" s="236">
        <v>0</v>
      </c>
      <c r="O495" s="236">
        <v>0</v>
      </c>
      <c r="P495" s="236">
        <v>0</v>
      </c>
      <c r="Q495" s="236">
        <v>0</v>
      </c>
      <c r="R495" s="236">
        <v>0</v>
      </c>
      <c r="S495" s="236">
        <v>0</v>
      </c>
      <c r="T495" s="236">
        <v>0</v>
      </c>
      <c r="U495" s="236">
        <v>0</v>
      </c>
      <c r="V495" s="236">
        <v>0</v>
      </c>
      <c r="W495" s="236">
        <v>0</v>
      </c>
      <c r="X495" s="236">
        <v>0</v>
      </c>
      <c r="Y495" s="236">
        <v>0</v>
      </c>
      <c r="Z495" s="236">
        <v>0</v>
      </c>
      <c r="AA495" s="236">
        <v>0</v>
      </c>
      <c r="AB495" s="236">
        <v>0</v>
      </c>
      <c r="AC495" s="236">
        <v>0</v>
      </c>
      <c r="AD495" s="236">
        <v>0</v>
      </c>
      <c r="AE495" s="236">
        <v>0</v>
      </c>
      <c r="AF495" s="236">
        <v>0</v>
      </c>
      <c r="AG495" s="236">
        <v>0</v>
      </c>
      <c r="AH495" s="236">
        <v>0</v>
      </c>
      <c r="AI495" s="236">
        <v>0</v>
      </c>
      <c r="AJ495" s="236">
        <v>0</v>
      </c>
      <c r="AK495" s="236">
        <v>0</v>
      </c>
      <c r="AL495" s="236">
        <v>0</v>
      </c>
      <c r="AM495" s="236">
        <v>0</v>
      </c>
      <c r="AN495" s="236">
        <v>0</v>
      </c>
      <c r="AO495" s="236">
        <v>0</v>
      </c>
      <c r="AP495" s="236">
        <v>0</v>
      </c>
      <c r="AQ495" s="236">
        <v>0</v>
      </c>
      <c r="AR495" s="236">
        <v>0</v>
      </c>
      <c r="AS495" s="236">
        <v>0</v>
      </c>
      <c r="AT495" s="236">
        <v>0</v>
      </c>
      <c r="AU495" s="236">
        <v>0</v>
      </c>
      <c r="AV495" s="236">
        <v>0</v>
      </c>
      <c r="AW495" s="236">
        <v>0</v>
      </c>
      <c r="AX495" s="236">
        <v>0</v>
      </c>
      <c r="AY495" s="236">
        <v>0</v>
      </c>
      <c r="AZ495" s="236">
        <v>0</v>
      </c>
      <c r="BA495" s="236">
        <v>0</v>
      </c>
      <c r="BB495" s="236">
        <v>0</v>
      </c>
      <c r="BC495" s="236">
        <v>0</v>
      </c>
      <c r="BD495" s="236">
        <v>0</v>
      </c>
      <c r="BE495" s="236">
        <v>0</v>
      </c>
      <c r="BF495" s="236">
        <v>0</v>
      </c>
      <c r="BG495" s="236">
        <v>0</v>
      </c>
      <c r="BH495" s="236">
        <v>0</v>
      </c>
      <c r="BI495" s="236">
        <v>0</v>
      </c>
      <c r="BJ495" s="236">
        <v>0</v>
      </c>
      <c r="BK495" s="236">
        <v>0</v>
      </c>
      <c r="BL495" s="236">
        <v>0</v>
      </c>
      <c r="BM495" s="236">
        <v>0</v>
      </c>
      <c r="BN495" s="236">
        <v>0</v>
      </c>
      <c r="BO495" s="236">
        <v>0</v>
      </c>
      <c r="BP495" s="236">
        <v>0</v>
      </c>
      <c r="BQ495" s="236">
        <v>0</v>
      </c>
      <c r="BR495" s="236">
        <v>0</v>
      </c>
      <c r="BS495" s="236">
        <v>0</v>
      </c>
      <c r="BT495" s="236">
        <v>0</v>
      </c>
      <c r="BU495" s="236">
        <v>0</v>
      </c>
      <c r="BV495" s="236">
        <v>0</v>
      </c>
      <c r="BW495" s="236">
        <v>0</v>
      </c>
      <c r="BX495" s="236">
        <v>0</v>
      </c>
      <c r="BY495" s="236">
        <v>0</v>
      </c>
      <c r="BZ495" s="236">
        <v>0</v>
      </c>
      <c r="CA495" s="236">
        <v>0</v>
      </c>
      <c r="CB495" s="236">
        <v>0</v>
      </c>
      <c r="CC495" s="236">
        <v>0</v>
      </c>
      <c r="CD495" s="236">
        <v>0</v>
      </c>
      <c r="CE495" s="236">
        <v>0</v>
      </c>
      <c r="CF495" s="236">
        <v>0</v>
      </c>
      <c r="CG495" s="236">
        <v>0</v>
      </c>
      <c r="CH495" s="236">
        <v>0</v>
      </c>
      <c r="CI495" s="236">
        <v>0</v>
      </c>
      <c r="CJ495" s="236">
        <v>0</v>
      </c>
      <c r="CK495" s="236">
        <v>0</v>
      </c>
      <c r="CL495" s="236">
        <v>0</v>
      </c>
      <c r="CM495" s="236">
        <v>0</v>
      </c>
      <c r="CN495" s="236">
        <v>0</v>
      </c>
      <c r="CO495" s="236">
        <v>0</v>
      </c>
      <c r="CP495" s="236">
        <v>0</v>
      </c>
      <c r="CQ495" s="236">
        <v>0</v>
      </c>
      <c r="CR495" s="236">
        <v>0</v>
      </c>
      <c r="CS495" s="236">
        <v>0</v>
      </c>
      <c r="CT495" s="236">
        <v>0</v>
      </c>
      <c r="CU495" s="236">
        <v>0</v>
      </c>
      <c r="CV495" s="236">
        <v>0</v>
      </c>
      <c r="CW495" s="236">
        <v>0</v>
      </c>
      <c r="CX495" s="236">
        <v>0</v>
      </c>
      <c r="CY495" s="236">
        <v>0</v>
      </c>
      <c r="CZ495" s="236">
        <v>0</v>
      </c>
      <c r="DA495" s="236">
        <v>0</v>
      </c>
    </row>
    <row r="496" spans="1:105">
      <c r="A496" s="242" t="s">
        <v>1819</v>
      </c>
      <c r="B496" s="236">
        <v>0</v>
      </c>
      <c r="C496" s="236">
        <v>0</v>
      </c>
      <c r="D496" s="236">
        <v>0</v>
      </c>
      <c r="E496" s="236">
        <v>0</v>
      </c>
      <c r="F496" s="236">
        <v>0</v>
      </c>
      <c r="G496" s="236">
        <v>0</v>
      </c>
      <c r="H496" s="236">
        <v>0</v>
      </c>
      <c r="I496" s="236">
        <v>0</v>
      </c>
      <c r="J496" s="236">
        <v>0</v>
      </c>
      <c r="K496" s="236">
        <v>0</v>
      </c>
      <c r="L496" s="236">
        <v>0</v>
      </c>
      <c r="M496" s="236">
        <v>0</v>
      </c>
      <c r="N496" s="236">
        <v>0</v>
      </c>
      <c r="O496" s="236">
        <v>0</v>
      </c>
      <c r="P496" s="236">
        <v>0</v>
      </c>
      <c r="Q496" s="236">
        <v>0</v>
      </c>
      <c r="R496" s="236">
        <v>0</v>
      </c>
      <c r="S496" s="236">
        <v>0</v>
      </c>
      <c r="T496" s="236">
        <v>0</v>
      </c>
      <c r="U496" s="236">
        <v>0</v>
      </c>
      <c r="V496" s="236">
        <v>0</v>
      </c>
      <c r="W496" s="236">
        <v>0</v>
      </c>
      <c r="X496" s="236">
        <v>0</v>
      </c>
      <c r="Y496" s="236">
        <v>0</v>
      </c>
      <c r="Z496" s="236">
        <v>0</v>
      </c>
      <c r="AA496" s="236">
        <v>0</v>
      </c>
      <c r="AB496" s="236">
        <v>6603110.7290935004</v>
      </c>
      <c r="AC496" s="236">
        <v>6603110.7290935004</v>
      </c>
      <c r="AD496" s="236">
        <v>6603110.7290935004</v>
      </c>
      <c r="AE496" s="236">
        <v>6603110.7290935004</v>
      </c>
      <c r="AF496" s="236">
        <v>6603110.7290935004</v>
      </c>
      <c r="AG496" s="236">
        <v>6603110.7290935004</v>
      </c>
      <c r="AH496" s="236">
        <v>6603110.7290935004</v>
      </c>
      <c r="AI496" s="236">
        <v>6603110.7290935004</v>
      </c>
      <c r="AJ496" s="236">
        <v>6603110.7290935004</v>
      </c>
      <c r="AK496" s="236">
        <v>6603110.7290935004</v>
      </c>
      <c r="AL496" s="236">
        <v>6603110.7290935004</v>
      </c>
      <c r="AM496" s="236">
        <v>6603110.7290935004</v>
      </c>
      <c r="AN496" s="236">
        <v>6603110.7290935004</v>
      </c>
      <c r="AO496" s="236">
        <v>-1724189.2242308699</v>
      </c>
      <c r="AP496" s="236">
        <v>-1724189.2242308699</v>
      </c>
      <c r="AQ496" s="236">
        <v>-1724189.2242308699</v>
      </c>
      <c r="AR496" s="236">
        <v>-1724189.2242308699</v>
      </c>
      <c r="AS496" s="236">
        <v>-1724189.2242308699</v>
      </c>
      <c r="AT496" s="236">
        <v>-1724189.2242308699</v>
      </c>
      <c r="AU496" s="236">
        <v>-1724189.2242308699</v>
      </c>
      <c r="AV496" s="236">
        <v>-1724189.2242308699</v>
      </c>
      <c r="AW496" s="236">
        <v>-1724189.2242308699</v>
      </c>
      <c r="AX496" s="236">
        <v>-1724189.2242308699</v>
      </c>
      <c r="AY496" s="236">
        <v>-1724189.2242308699</v>
      </c>
      <c r="AZ496" s="236">
        <v>-1724189.2242308699</v>
      </c>
      <c r="BA496" s="236">
        <v>-1724189.2242308699</v>
      </c>
      <c r="BB496" s="236">
        <v>-1265821.6221848601</v>
      </c>
      <c r="BC496" s="236">
        <v>-1265821.6221848601</v>
      </c>
      <c r="BD496" s="236">
        <v>-1265821.6221848601</v>
      </c>
      <c r="BE496" s="236">
        <v>-1265821.6221848601</v>
      </c>
      <c r="BF496" s="236">
        <v>-1265821.6221848601</v>
      </c>
      <c r="BG496" s="236">
        <v>-1265821.6221848601</v>
      </c>
      <c r="BH496" s="236">
        <v>-1265821.6221848601</v>
      </c>
      <c r="BI496" s="236">
        <v>-1265821.6221848601</v>
      </c>
      <c r="BJ496" s="236">
        <v>-1265821.6221848601</v>
      </c>
      <c r="BK496" s="236">
        <v>-1265821.6221848601</v>
      </c>
      <c r="BL496" s="236">
        <v>-1265821.6221848601</v>
      </c>
      <c r="BM496" s="236">
        <v>-1265821.6221848601</v>
      </c>
      <c r="BN496" s="236">
        <v>-1265821.6221848601</v>
      </c>
      <c r="BO496" s="236">
        <v>-1030911.19412802</v>
      </c>
      <c r="BP496" s="236">
        <v>-1030911.19412802</v>
      </c>
      <c r="BQ496" s="236">
        <v>-1030911.19412802</v>
      </c>
      <c r="BR496" s="236">
        <v>-1030911.19412802</v>
      </c>
      <c r="BS496" s="236">
        <v>-1030911.19412802</v>
      </c>
      <c r="BT496" s="236">
        <v>-1030911.19412802</v>
      </c>
      <c r="BU496" s="236">
        <v>-1030911.19412802</v>
      </c>
      <c r="BV496" s="236">
        <v>-1030911.19412802</v>
      </c>
      <c r="BW496" s="236">
        <v>-1030911.19412802</v>
      </c>
      <c r="BX496" s="236">
        <v>-1030911.19412802</v>
      </c>
      <c r="BY496" s="236">
        <v>-1030911.19412802</v>
      </c>
      <c r="BZ496" s="236">
        <v>-1030911.19412802</v>
      </c>
      <c r="CA496" s="236">
        <v>-1030911.19412802</v>
      </c>
      <c r="CB496" s="236">
        <v>-900229.18098936998</v>
      </c>
      <c r="CC496" s="236">
        <v>-900229.18098936998</v>
      </c>
      <c r="CD496" s="236">
        <v>-900229.18098936998</v>
      </c>
      <c r="CE496" s="236">
        <v>-900229.18098936998</v>
      </c>
      <c r="CF496" s="236">
        <v>-900229.18098936998</v>
      </c>
      <c r="CG496" s="236">
        <v>-900229.18098936998</v>
      </c>
      <c r="CH496" s="236">
        <v>-900229.18098936998</v>
      </c>
      <c r="CI496" s="236">
        <v>-900229.18098936998</v>
      </c>
      <c r="CJ496" s="236">
        <v>-900229.18098936998</v>
      </c>
      <c r="CK496" s="236">
        <v>-900229.18098936998</v>
      </c>
      <c r="CL496" s="236">
        <v>-900229.18098936998</v>
      </c>
      <c r="CM496" s="236">
        <v>-900229.18098936998</v>
      </c>
      <c r="CN496" s="236">
        <v>-900229.18098936998</v>
      </c>
      <c r="CO496" s="236">
        <v>-801036.32832726405</v>
      </c>
      <c r="CP496" s="236">
        <v>-801036.32832726405</v>
      </c>
      <c r="CQ496" s="236">
        <v>-801036.32832726405</v>
      </c>
      <c r="CR496" s="236">
        <v>-801036.32832726405</v>
      </c>
      <c r="CS496" s="236">
        <v>-801036.32832726405</v>
      </c>
      <c r="CT496" s="236">
        <v>-801036.32832726405</v>
      </c>
      <c r="CU496" s="236">
        <v>-801036.32832726405</v>
      </c>
      <c r="CV496" s="236">
        <v>-801036.32832726405</v>
      </c>
      <c r="CW496" s="236">
        <v>-801036.32832726405</v>
      </c>
      <c r="CX496" s="236">
        <v>-801036.32832726405</v>
      </c>
      <c r="CY496" s="236">
        <v>-801036.32832726405</v>
      </c>
      <c r="CZ496" s="236">
        <v>-801036.32832726405</v>
      </c>
      <c r="DA496" s="236">
        <v>-801036.32832726405</v>
      </c>
    </row>
    <row r="498" spans="1:105" s="250" customFormat="1">
      <c r="A498" s="249" t="s">
        <v>1820</v>
      </c>
      <c r="B498" s="250">
        <v>8.3303614235210793E-2</v>
      </c>
      <c r="C498" s="250">
        <v>0.136939748601277</v>
      </c>
      <c r="D498" s="250">
        <v>0.21081136331933201</v>
      </c>
      <c r="E498" s="250">
        <v>0.27165750565347901</v>
      </c>
      <c r="F498" s="250">
        <v>0.38175046580111599</v>
      </c>
      <c r="G498" s="250">
        <v>0.50045202869019301</v>
      </c>
      <c r="H498" s="250">
        <v>0.63642237065957097</v>
      </c>
      <c r="I498" s="250">
        <v>0.757974939860102</v>
      </c>
      <c r="J498" s="250">
        <v>0.81416703295313597</v>
      </c>
      <c r="K498" s="250">
        <v>0.88112347107285205</v>
      </c>
      <c r="L498" s="250">
        <v>0.95307806324620403</v>
      </c>
      <c r="M498" s="250">
        <v>1</v>
      </c>
      <c r="N498" s="250">
        <v>1</v>
      </c>
      <c r="O498" s="250">
        <v>0.100209284384337</v>
      </c>
      <c r="P498" s="250">
        <v>0.15411742914586801</v>
      </c>
      <c r="Q498" s="250">
        <v>0.224619115900625</v>
      </c>
      <c r="R498" s="250">
        <v>0.27804697308023002</v>
      </c>
      <c r="S498" s="250">
        <v>0.38688025485516703</v>
      </c>
      <c r="T498" s="250">
        <v>0.50421300871000196</v>
      </c>
      <c r="U498" s="250">
        <v>0.62164331683326302</v>
      </c>
      <c r="V498" s="250">
        <v>0.74208753423544904</v>
      </c>
      <c r="W498" s="250">
        <v>0.80425772906571402</v>
      </c>
      <c r="X498" s="250">
        <v>0.86904368632139295</v>
      </c>
      <c r="Y498" s="250">
        <v>0.94050746518133699</v>
      </c>
      <c r="Z498" s="250">
        <v>1</v>
      </c>
      <c r="AA498" s="250">
        <v>1</v>
      </c>
      <c r="AB498" s="250">
        <v>9.1858215262085499E-2</v>
      </c>
      <c r="AC498" s="250">
        <v>0.147803563042468</v>
      </c>
      <c r="AD498" s="250">
        <v>0.21803220592606001</v>
      </c>
      <c r="AE498" s="250">
        <v>0.27253782533067</v>
      </c>
      <c r="AF498" s="250">
        <v>0.37737862281885398</v>
      </c>
      <c r="AG498" s="250">
        <v>0.48335414056412601</v>
      </c>
      <c r="AH498" s="250">
        <v>0.59810952268238304</v>
      </c>
      <c r="AI498" s="250">
        <v>0.71526604051784004</v>
      </c>
      <c r="AJ498" s="250">
        <v>0.77953771733112098</v>
      </c>
      <c r="AK498" s="250">
        <v>0.85941325403032298</v>
      </c>
      <c r="AL498" s="250">
        <v>0.93372428597550505</v>
      </c>
      <c r="AM498" s="250">
        <v>0.999999999999999</v>
      </c>
      <c r="AN498" s="250">
        <v>0.999999999999999</v>
      </c>
      <c r="AO498" s="250">
        <v>9.38317584913098E-2</v>
      </c>
      <c r="AP498" s="250">
        <v>0.151925440734196</v>
      </c>
      <c r="AQ498" s="250">
        <v>0.223654225811312</v>
      </c>
      <c r="AR498" s="250">
        <v>0.28171909355913399</v>
      </c>
      <c r="AS498" s="250">
        <v>0.37490135062853103</v>
      </c>
      <c r="AT498" s="250">
        <v>0.46894220870937497</v>
      </c>
      <c r="AU498" s="250">
        <v>0.577008593555979</v>
      </c>
      <c r="AV498" s="250">
        <v>0.68657673644442596</v>
      </c>
      <c r="AW498" s="250">
        <v>0.78922993523831098</v>
      </c>
      <c r="AX498" s="250">
        <v>0.86552722895766698</v>
      </c>
      <c r="AY498" s="250">
        <v>0.92774194922184505</v>
      </c>
      <c r="AZ498" s="250">
        <v>0.999999999999999</v>
      </c>
      <c r="BA498" s="250">
        <v>0.999999999999999</v>
      </c>
      <c r="BB498" s="250">
        <v>5.6140343947908601E-2</v>
      </c>
      <c r="BC498" s="250">
        <v>0.10633934319673601</v>
      </c>
      <c r="BD498" s="250">
        <v>0.16580684867605</v>
      </c>
      <c r="BE498" s="250">
        <v>0.23140603017198799</v>
      </c>
      <c r="BF498" s="250">
        <v>0.32310083144003199</v>
      </c>
      <c r="BG498" s="250">
        <v>0.42843617249611599</v>
      </c>
      <c r="BH498" s="250">
        <v>0.55020462632994305</v>
      </c>
      <c r="BI498" s="250">
        <v>0.67392616007745698</v>
      </c>
      <c r="BJ498" s="250">
        <v>0.781019411392461</v>
      </c>
      <c r="BK498" s="250">
        <v>0.873253905369195</v>
      </c>
      <c r="BL498" s="250">
        <v>0.93213022323249395</v>
      </c>
      <c r="BM498" s="250">
        <v>1</v>
      </c>
      <c r="BN498" s="250">
        <v>1</v>
      </c>
      <c r="BO498" s="250">
        <v>5.4388800803896499E-2</v>
      </c>
      <c r="BP498" s="250">
        <v>0.100863536483994</v>
      </c>
      <c r="BQ498" s="250">
        <v>0.158072623912935</v>
      </c>
      <c r="BR498" s="250">
        <v>0.223082443616647</v>
      </c>
      <c r="BS498" s="250">
        <v>0.31677650605146901</v>
      </c>
      <c r="BT498" s="250">
        <v>0.42432715253678399</v>
      </c>
      <c r="BU498" s="250">
        <v>0.54750953279674697</v>
      </c>
      <c r="BV498" s="250">
        <v>0.67357227491230398</v>
      </c>
      <c r="BW498" s="250">
        <v>0.78328210020989397</v>
      </c>
      <c r="BX498" s="250">
        <v>0.87647637995162597</v>
      </c>
      <c r="BY498" s="250">
        <v>0.93441385381479802</v>
      </c>
      <c r="BZ498" s="250">
        <v>0.999999999999999</v>
      </c>
      <c r="CA498" s="250">
        <v>0.999999999999999</v>
      </c>
      <c r="CB498" s="250">
        <v>5.5315115432230201E-2</v>
      </c>
      <c r="CC498" s="250">
        <v>0.10247908357402299</v>
      </c>
      <c r="CD498" s="250">
        <v>0.16094922859343699</v>
      </c>
      <c r="CE498" s="250">
        <v>0.22732828805553501</v>
      </c>
      <c r="CF498" s="250">
        <v>0.32431035630361199</v>
      </c>
      <c r="CG498" s="250">
        <v>0.43218972348789803</v>
      </c>
      <c r="CH498" s="250">
        <v>0.55605581895822798</v>
      </c>
      <c r="CI498" s="250">
        <v>0.68291174302568802</v>
      </c>
      <c r="CJ498" s="250">
        <v>0.79222740983560502</v>
      </c>
      <c r="CK498" s="250">
        <v>0.88373046551560497</v>
      </c>
      <c r="CL498" s="250">
        <v>0.93767270290113702</v>
      </c>
      <c r="CM498" s="250">
        <v>1</v>
      </c>
      <c r="CN498" s="250">
        <v>1</v>
      </c>
      <c r="CO498" s="250">
        <v>4.92279782777683E-2</v>
      </c>
      <c r="CP498" s="250">
        <v>9.5144073182461597E-2</v>
      </c>
      <c r="CQ498" s="250">
        <v>0.14869442377182801</v>
      </c>
      <c r="CR498" s="250">
        <v>0.211492262759917</v>
      </c>
      <c r="CS498" s="250">
        <v>0.30704386236249098</v>
      </c>
      <c r="CT498" s="250">
        <v>0.41782872799186599</v>
      </c>
      <c r="CU498" s="250">
        <v>0.54595074413140998</v>
      </c>
      <c r="CV498" s="250">
        <v>0.67687281478746597</v>
      </c>
      <c r="CW498" s="250">
        <v>0.78908974509270202</v>
      </c>
      <c r="CX498" s="250">
        <v>0.88248745122905004</v>
      </c>
      <c r="CY498" s="250">
        <v>0.93639476002594202</v>
      </c>
      <c r="CZ498" s="250">
        <v>1</v>
      </c>
      <c r="DA498" s="250">
        <v>1</v>
      </c>
    </row>
    <row r="499" spans="1:105">
      <c r="A499" s="242" t="s">
        <v>1821</v>
      </c>
      <c r="B499" s="236">
        <v>0</v>
      </c>
      <c r="C499" s="236">
        <v>0</v>
      </c>
      <c r="D499" s="236">
        <v>0</v>
      </c>
      <c r="E499" s="236">
        <v>0</v>
      </c>
      <c r="F499" s="236">
        <v>0</v>
      </c>
      <c r="G499" s="236">
        <v>0</v>
      </c>
      <c r="H499" s="236">
        <v>0</v>
      </c>
      <c r="I499" s="236">
        <v>0</v>
      </c>
      <c r="J499" s="236">
        <v>0</v>
      </c>
      <c r="K499" s="236">
        <v>0</v>
      </c>
      <c r="L499" s="236">
        <v>0</v>
      </c>
      <c r="M499" s="236">
        <v>0</v>
      </c>
      <c r="N499" s="236">
        <v>0</v>
      </c>
      <c r="O499" s="236">
        <v>0</v>
      </c>
      <c r="P499" s="236">
        <v>0</v>
      </c>
      <c r="Q499" s="236">
        <v>0</v>
      </c>
      <c r="R499" s="236">
        <v>0</v>
      </c>
      <c r="S499" s="236">
        <v>0</v>
      </c>
      <c r="T499" s="236">
        <v>0</v>
      </c>
      <c r="U499" s="236">
        <v>0</v>
      </c>
      <c r="V499" s="236">
        <v>0</v>
      </c>
      <c r="W499" s="236">
        <v>0</v>
      </c>
      <c r="X499" s="236">
        <v>0</v>
      </c>
      <c r="Y499" s="236">
        <v>0</v>
      </c>
      <c r="Z499" s="236">
        <v>0</v>
      </c>
      <c r="AA499" s="236">
        <v>0</v>
      </c>
      <c r="AB499" s="236">
        <v>606549.96675245697</v>
      </c>
      <c r="AC499" s="236">
        <v>975963.29292397096</v>
      </c>
      <c r="AD499" s="236">
        <v>1439690.79823829</v>
      </c>
      <c r="AE499" s="236">
        <v>1799597.4385247601</v>
      </c>
      <c r="AF499" s="236">
        <v>2491872.8332656999</v>
      </c>
      <c r="AG499" s="236">
        <v>3191640.9115107502</v>
      </c>
      <c r="AH499" s="236">
        <v>3949383.40639704</v>
      </c>
      <c r="AI499" s="236">
        <v>4722980.8662995799</v>
      </c>
      <c r="AJ499" s="236">
        <v>5147373.8650421798</v>
      </c>
      <c r="AK499" s="236">
        <v>5674800.8784127897</v>
      </c>
      <c r="AL499" s="236">
        <v>6165484.8507400304</v>
      </c>
      <c r="AM499" s="236">
        <v>6603110.7290935004</v>
      </c>
      <c r="AN499" s="236">
        <v>6603110.7290935004</v>
      </c>
      <c r="AO499" s="236">
        <v>-161783.70688134999</v>
      </c>
      <c r="AP499" s="236">
        <v>-261948.20780042699</v>
      </c>
      <c r="AQ499" s="236">
        <v>-385622.20609756402</v>
      </c>
      <c r="AR499" s="236">
        <v>-485737.02537475002</v>
      </c>
      <c r="AS499" s="236">
        <v>-646400.86890331504</v>
      </c>
      <c r="AT499" s="236">
        <v>-808545.103043732</v>
      </c>
      <c r="AU499" s="236">
        <v>-994871.99929783295</v>
      </c>
      <c r="AV499" s="236">
        <v>-1183788.2105850801</v>
      </c>
      <c r="AW499" s="236">
        <v>-1360781.7497783201</v>
      </c>
      <c r="AX499" s="236">
        <v>-1492332.7214472201</v>
      </c>
      <c r="AY499" s="236">
        <v>-1599602.67171525</v>
      </c>
      <c r="AZ499" s="236">
        <v>-1724189.2242308699</v>
      </c>
      <c r="BA499" s="236">
        <v>-1724189.2242308699</v>
      </c>
      <c r="BB499" s="236">
        <v>-71063.661246157702</v>
      </c>
      <c r="BC499" s="236">
        <v>-134606.639907365</v>
      </c>
      <c r="BD499" s="236">
        <v>-209881.894160478</v>
      </c>
      <c r="BE499" s="236">
        <v>-292918.75649566401</v>
      </c>
      <c r="BF499" s="236">
        <v>-408988.01858269802</v>
      </c>
      <c r="BG499" s="236">
        <v>-542323.77087170596</v>
      </c>
      <c r="BH499" s="236">
        <v>-696460.912634584</v>
      </c>
      <c r="BI499" s="236">
        <v>-853070.30518205999</v>
      </c>
      <c r="BJ499" s="236">
        <v>-988631.25828666997</v>
      </c>
      <c r="BK499" s="236">
        <v>-1105383.6750737</v>
      </c>
      <c r="BL499" s="236">
        <v>-1179910.59125969</v>
      </c>
      <c r="BM499" s="236">
        <v>-1265821.6221848601</v>
      </c>
      <c r="BN499" s="236">
        <v>-1265821.6221848601</v>
      </c>
      <c r="BO499" s="236">
        <v>-56070.023583936301</v>
      </c>
      <c r="BP499" s="236">
        <v>-103981.34884069</v>
      </c>
      <c r="BQ499" s="236">
        <v>-162958.83747703501</v>
      </c>
      <c r="BR499" s="236">
        <v>-229978.18833783499</v>
      </c>
      <c r="BS499" s="236">
        <v>-326568.446125224</v>
      </c>
      <c r="BT499" s="236">
        <v>-437443.61152264097</v>
      </c>
      <c r="BU499" s="236">
        <v>-564433.70625197201</v>
      </c>
      <c r="BV499" s="236">
        <v>-694393.19826137496</v>
      </c>
      <c r="BW499" s="236">
        <v>-807494.285266491</v>
      </c>
      <c r="BX499" s="236">
        <v>-903569.31148093997</v>
      </c>
      <c r="BY499" s="236">
        <v>-963297.70184598502</v>
      </c>
      <c r="BZ499" s="236">
        <v>-1030911.19412802</v>
      </c>
      <c r="CA499" s="236">
        <v>-1030911.19412802</v>
      </c>
      <c r="CB499" s="236">
        <v>-49796.281061889102</v>
      </c>
      <c r="CC499" s="236">
        <v>-92254.661474383902</v>
      </c>
      <c r="CD499" s="236">
        <v>-144891.19223754099</v>
      </c>
      <c r="CE499" s="236">
        <v>-204647.55857195001</v>
      </c>
      <c r="CF499" s="236">
        <v>-291953.64644157101</v>
      </c>
      <c r="CG499" s="236">
        <v>-389069.80080753303</v>
      </c>
      <c r="CH499" s="236">
        <v>-500577.67448513902</v>
      </c>
      <c r="CI499" s="236">
        <v>-614777.07911203802</v>
      </c>
      <c r="CJ499" s="236">
        <v>-713186.23231363704</v>
      </c>
      <c r="CK499" s="236">
        <v>-795559.95318646799</v>
      </c>
      <c r="CL499" s="236">
        <v>-844120.32936878002</v>
      </c>
      <c r="CM499" s="236">
        <v>-900229.18098936998</v>
      </c>
      <c r="CN499" s="236">
        <v>-900229.18098936998</v>
      </c>
      <c r="CO499" s="236">
        <v>-39433.398970597897</v>
      </c>
      <c r="CP499" s="236">
        <v>-76213.859044179597</v>
      </c>
      <c r="CQ499" s="236">
        <v>-119109.63526092299</v>
      </c>
      <c r="CR499" s="236">
        <v>-169412.985630829</v>
      </c>
      <c r="CS499" s="236">
        <v>-245953.28814227201</v>
      </c>
      <c r="CT499" s="236">
        <v>-334695.99014025601</v>
      </c>
      <c r="CU499" s="236">
        <v>-437326.379526562</v>
      </c>
      <c r="CV499" s="236">
        <v>-542199.71430189197</v>
      </c>
      <c r="CW499" s="236">
        <v>-632089.55212975503</v>
      </c>
      <c r="CX499" s="236">
        <v>-706904.50772740401</v>
      </c>
      <c r="CY499" s="236">
        <v>-750086.22043607</v>
      </c>
      <c r="CZ499" s="236">
        <v>-801036.32832726405</v>
      </c>
      <c r="DA499" s="236">
        <v>-801036.32832726405</v>
      </c>
    </row>
    <row r="501" spans="1:105">
      <c r="A501" s="242" t="s">
        <v>1708</v>
      </c>
      <c r="B501" s="236">
        <v>1</v>
      </c>
      <c r="C501" s="236">
        <v>0</v>
      </c>
      <c r="D501" s="236">
        <v>0</v>
      </c>
      <c r="E501" s="236">
        <v>0</v>
      </c>
      <c r="F501" s="236">
        <v>0</v>
      </c>
      <c r="G501" s="236">
        <v>0</v>
      </c>
      <c r="H501" s="236">
        <v>0</v>
      </c>
      <c r="I501" s="236">
        <v>0</v>
      </c>
      <c r="J501" s="236">
        <v>0</v>
      </c>
      <c r="K501" s="236">
        <v>0</v>
      </c>
      <c r="L501" s="236">
        <v>0</v>
      </c>
      <c r="M501" s="236">
        <v>0</v>
      </c>
      <c r="N501" s="236">
        <v>1</v>
      </c>
      <c r="O501" s="236">
        <v>1</v>
      </c>
      <c r="P501" s="236">
        <v>0</v>
      </c>
      <c r="Q501" s="236">
        <v>0</v>
      </c>
      <c r="R501" s="236">
        <v>0</v>
      </c>
      <c r="S501" s="236">
        <v>0</v>
      </c>
      <c r="T501" s="236">
        <v>0</v>
      </c>
      <c r="U501" s="236">
        <v>0</v>
      </c>
      <c r="V501" s="236">
        <v>0</v>
      </c>
      <c r="W501" s="236">
        <v>0</v>
      </c>
      <c r="X501" s="236">
        <v>0</v>
      </c>
      <c r="Y501" s="236">
        <v>0</v>
      </c>
      <c r="Z501" s="236">
        <v>0</v>
      </c>
      <c r="AA501" s="236">
        <v>1</v>
      </c>
      <c r="AB501" s="236">
        <v>1</v>
      </c>
      <c r="AC501" s="236">
        <v>0</v>
      </c>
      <c r="AD501" s="236">
        <v>0</v>
      </c>
      <c r="AE501" s="236">
        <v>0</v>
      </c>
      <c r="AF501" s="236">
        <v>0</v>
      </c>
      <c r="AG501" s="236">
        <v>0</v>
      </c>
      <c r="AH501" s="236">
        <v>0</v>
      </c>
      <c r="AI501" s="236">
        <v>0</v>
      </c>
      <c r="AJ501" s="236">
        <v>0</v>
      </c>
      <c r="AK501" s="236">
        <v>0</v>
      </c>
      <c r="AL501" s="236">
        <v>0</v>
      </c>
      <c r="AM501" s="236">
        <v>0</v>
      </c>
      <c r="AN501" s="236">
        <v>1</v>
      </c>
      <c r="AO501" s="236">
        <v>1</v>
      </c>
      <c r="AP501" s="236">
        <v>0</v>
      </c>
      <c r="AQ501" s="236">
        <v>0</v>
      </c>
      <c r="AR501" s="236">
        <v>0</v>
      </c>
      <c r="AS501" s="236">
        <v>0</v>
      </c>
      <c r="AT501" s="236">
        <v>0</v>
      </c>
      <c r="AU501" s="236">
        <v>0</v>
      </c>
      <c r="AV501" s="236">
        <v>0</v>
      </c>
      <c r="AW501" s="236">
        <v>0</v>
      </c>
      <c r="AX501" s="236">
        <v>0</v>
      </c>
      <c r="AY501" s="236">
        <v>0</v>
      </c>
      <c r="AZ501" s="236">
        <v>0</v>
      </c>
      <c r="BA501" s="236">
        <v>1</v>
      </c>
      <c r="BB501" s="236">
        <v>1</v>
      </c>
      <c r="BC501" s="236">
        <v>0</v>
      </c>
      <c r="BD501" s="236">
        <v>0</v>
      </c>
      <c r="BE501" s="236">
        <v>0</v>
      </c>
      <c r="BF501" s="236">
        <v>0</v>
      </c>
      <c r="BG501" s="236">
        <v>0</v>
      </c>
      <c r="BH501" s="236">
        <v>0</v>
      </c>
      <c r="BI501" s="236">
        <v>0</v>
      </c>
      <c r="BJ501" s="236">
        <v>0</v>
      </c>
      <c r="BK501" s="236">
        <v>0</v>
      </c>
      <c r="BL501" s="236">
        <v>0</v>
      </c>
      <c r="BM501" s="236">
        <v>0</v>
      </c>
      <c r="BN501" s="236">
        <v>1</v>
      </c>
      <c r="BO501" s="236">
        <v>1</v>
      </c>
      <c r="BP501" s="236">
        <v>0</v>
      </c>
      <c r="BQ501" s="236">
        <v>0</v>
      </c>
      <c r="BR501" s="236">
        <v>0</v>
      </c>
      <c r="BS501" s="236">
        <v>0</v>
      </c>
      <c r="BT501" s="236">
        <v>0</v>
      </c>
      <c r="BU501" s="236">
        <v>0</v>
      </c>
      <c r="BV501" s="236">
        <v>0</v>
      </c>
      <c r="BW501" s="236">
        <v>0</v>
      </c>
      <c r="BX501" s="236">
        <v>0</v>
      </c>
      <c r="BY501" s="236">
        <v>0</v>
      </c>
      <c r="BZ501" s="236">
        <v>0</v>
      </c>
      <c r="CA501" s="236">
        <v>1</v>
      </c>
      <c r="CB501" s="236">
        <v>1</v>
      </c>
      <c r="CC501" s="236">
        <v>0</v>
      </c>
      <c r="CD501" s="236">
        <v>0</v>
      </c>
      <c r="CE501" s="236">
        <v>0</v>
      </c>
      <c r="CF501" s="236">
        <v>0</v>
      </c>
      <c r="CG501" s="236">
        <v>0</v>
      </c>
      <c r="CH501" s="236">
        <v>0</v>
      </c>
      <c r="CI501" s="236">
        <v>0</v>
      </c>
      <c r="CJ501" s="236">
        <v>0</v>
      </c>
      <c r="CK501" s="236">
        <v>0</v>
      </c>
      <c r="CL501" s="236">
        <v>0</v>
      </c>
      <c r="CM501" s="236">
        <v>0</v>
      </c>
      <c r="CN501" s="236">
        <v>1</v>
      </c>
      <c r="CO501" s="236">
        <v>1</v>
      </c>
      <c r="CP501" s="236">
        <v>0</v>
      </c>
      <c r="CQ501" s="236">
        <v>0</v>
      </c>
      <c r="CR501" s="236">
        <v>0</v>
      </c>
      <c r="CS501" s="236">
        <v>0</v>
      </c>
      <c r="CT501" s="236">
        <v>0</v>
      </c>
      <c r="CU501" s="236">
        <v>0</v>
      </c>
      <c r="CV501" s="236">
        <v>0</v>
      </c>
      <c r="CW501" s="236">
        <v>0</v>
      </c>
      <c r="CX501" s="236">
        <v>0</v>
      </c>
      <c r="CY501" s="236">
        <v>0</v>
      </c>
      <c r="CZ501" s="236">
        <v>0</v>
      </c>
      <c r="DA501" s="236">
        <v>1</v>
      </c>
    </row>
    <row r="502" spans="1:105">
      <c r="A502" s="242" t="s">
        <v>1822</v>
      </c>
      <c r="B502" s="236">
        <v>0</v>
      </c>
      <c r="C502" s="236">
        <v>0</v>
      </c>
      <c r="D502" s="236">
        <v>0</v>
      </c>
      <c r="E502" s="236">
        <v>0</v>
      </c>
      <c r="F502" s="236">
        <v>0</v>
      </c>
      <c r="G502" s="236">
        <v>0</v>
      </c>
      <c r="H502" s="236">
        <v>0</v>
      </c>
      <c r="I502" s="236">
        <v>0</v>
      </c>
      <c r="J502" s="236">
        <v>0</v>
      </c>
      <c r="K502" s="236">
        <v>0</v>
      </c>
      <c r="L502" s="236">
        <v>0</v>
      </c>
      <c r="M502" s="236">
        <v>0</v>
      </c>
      <c r="N502" s="236">
        <v>0</v>
      </c>
      <c r="O502" s="236">
        <v>0</v>
      </c>
      <c r="P502" s="236">
        <v>0</v>
      </c>
      <c r="Q502" s="236">
        <v>0</v>
      </c>
      <c r="R502" s="236">
        <v>0</v>
      </c>
      <c r="S502" s="236">
        <v>0</v>
      </c>
      <c r="T502" s="236">
        <v>0</v>
      </c>
      <c r="U502" s="236">
        <v>0</v>
      </c>
      <c r="V502" s="236">
        <v>0</v>
      </c>
      <c r="W502" s="236">
        <v>0</v>
      </c>
      <c r="X502" s="236">
        <v>0</v>
      </c>
      <c r="Y502" s="236">
        <v>0</v>
      </c>
      <c r="Z502" s="236">
        <v>0</v>
      </c>
      <c r="AA502" s="236">
        <v>0</v>
      </c>
      <c r="AB502" s="236">
        <v>0</v>
      </c>
      <c r="AC502" s="236">
        <v>0</v>
      </c>
      <c r="AD502" s="236">
        <v>0</v>
      </c>
      <c r="AE502" s="236">
        <v>0</v>
      </c>
      <c r="AF502" s="236">
        <v>0</v>
      </c>
      <c r="AG502" s="236">
        <v>0</v>
      </c>
      <c r="AH502" s="236">
        <v>0</v>
      </c>
      <c r="AI502" s="236">
        <v>0</v>
      </c>
      <c r="AJ502" s="236">
        <v>0</v>
      </c>
      <c r="AK502" s="236">
        <v>0</v>
      </c>
      <c r="AL502" s="236">
        <v>0</v>
      </c>
      <c r="AM502" s="236">
        <v>0</v>
      </c>
      <c r="AN502" s="236">
        <v>0</v>
      </c>
      <c r="AO502" s="236">
        <v>0</v>
      </c>
      <c r="AP502" s="236">
        <v>0</v>
      </c>
      <c r="AQ502" s="236">
        <v>0</v>
      </c>
      <c r="AR502" s="236">
        <v>0</v>
      </c>
      <c r="AS502" s="236">
        <v>0</v>
      </c>
      <c r="AT502" s="236">
        <v>0</v>
      </c>
      <c r="AU502" s="236">
        <v>0</v>
      </c>
      <c r="AV502" s="236">
        <v>0</v>
      </c>
      <c r="AW502" s="236">
        <v>0</v>
      </c>
      <c r="AX502" s="236">
        <v>0</v>
      </c>
      <c r="AY502" s="236">
        <v>0</v>
      </c>
      <c r="AZ502" s="236">
        <v>0</v>
      </c>
      <c r="BA502" s="236">
        <v>0</v>
      </c>
      <c r="BB502" s="236">
        <v>0</v>
      </c>
      <c r="BC502" s="236">
        <v>0</v>
      </c>
      <c r="BD502" s="236">
        <v>0</v>
      </c>
      <c r="BE502" s="236">
        <v>0</v>
      </c>
      <c r="BF502" s="236">
        <v>0</v>
      </c>
      <c r="BG502" s="236">
        <v>0</v>
      </c>
      <c r="BH502" s="236">
        <v>0</v>
      </c>
      <c r="BI502" s="236">
        <v>0</v>
      </c>
      <c r="BJ502" s="236">
        <v>0</v>
      </c>
      <c r="BK502" s="236">
        <v>0</v>
      </c>
      <c r="BL502" s="236">
        <v>0</v>
      </c>
      <c r="BM502" s="236">
        <v>0</v>
      </c>
      <c r="BN502" s="236">
        <v>0</v>
      </c>
      <c r="BO502" s="236">
        <v>0</v>
      </c>
      <c r="BP502" s="236">
        <v>0</v>
      </c>
      <c r="BQ502" s="236">
        <v>0</v>
      </c>
      <c r="BR502" s="236">
        <v>0</v>
      </c>
      <c r="BS502" s="236">
        <v>0</v>
      </c>
      <c r="BT502" s="236">
        <v>0</v>
      </c>
      <c r="BU502" s="236">
        <v>0</v>
      </c>
      <c r="BV502" s="236">
        <v>0</v>
      </c>
      <c r="BW502" s="236">
        <v>0</v>
      </c>
      <c r="BX502" s="236">
        <v>0</v>
      </c>
      <c r="BY502" s="236">
        <v>0</v>
      </c>
      <c r="BZ502" s="236">
        <v>0</v>
      </c>
      <c r="CA502" s="236">
        <v>0</v>
      </c>
      <c r="CB502" s="236">
        <v>0</v>
      </c>
      <c r="CC502" s="236">
        <v>0</v>
      </c>
      <c r="CD502" s="236">
        <v>0</v>
      </c>
      <c r="CE502" s="236">
        <v>0</v>
      </c>
      <c r="CF502" s="236">
        <v>0</v>
      </c>
      <c r="CG502" s="236">
        <v>0</v>
      </c>
      <c r="CH502" s="236">
        <v>0</v>
      </c>
      <c r="CI502" s="236">
        <v>0</v>
      </c>
      <c r="CJ502" s="236">
        <v>0</v>
      </c>
      <c r="CK502" s="236">
        <v>0</v>
      </c>
      <c r="CL502" s="236">
        <v>0</v>
      </c>
      <c r="CM502" s="236">
        <v>0</v>
      </c>
      <c r="CN502" s="236">
        <v>0</v>
      </c>
      <c r="CO502" s="236">
        <v>0</v>
      </c>
      <c r="CP502" s="236">
        <v>0</v>
      </c>
      <c r="CQ502" s="236">
        <v>0</v>
      </c>
      <c r="CR502" s="236">
        <v>0</v>
      </c>
      <c r="CS502" s="236">
        <v>0</v>
      </c>
      <c r="CT502" s="236">
        <v>0</v>
      </c>
      <c r="CU502" s="236">
        <v>0</v>
      </c>
      <c r="CV502" s="236">
        <v>0</v>
      </c>
      <c r="CW502" s="236">
        <v>0</v>
      </c>
      <c r="CX502" s="236">
        <v>0</v>
      </c>
      <c r="CY502" s="236">
        <v>0</v>
      </c>
      <c r="CZ502" s="236">
        <v>0</v>
      </c>
      <c r="DA502" s="236">
        <v>0</v>
      </c>
    </row>
    <row r="503" spans="1:105">
      <c r="A503" s="242" t="s">
        <v>1823</v>
      </c>
      <c r="B503" s="236">
        <v>0</v>
      </c>
      <c r="C503" s="236">
        <v>0</v>
      </c>
      <c r="D503" s="236">
        <v>0</v>
      </c>
      <c r="E503" s="236">
        <v>0</v>
      </c>
      <c r="F503" s="236">
        <v>0</v>
      </c>
      <c r="G503" s="236">
        <v>0</v>
      </c>
      <c r="H503" s="236">
        <v>0</v>
      </c>
      <c r="I503" s="236">
        <v>0</v>
      </c>
      <c r="J503" s="236">
        <v>0</v>
      </c>
      <c r="K503" s="236">
        <v>0</v>
      </c>
      <c r="L503" s="236">
        <v>0</v>
      </c>
      <c r="M503" s="236">
        <v>0</v>
      </c>
      <c r="N503" s="236">
        <v>0</v>
      </c>
      <c r="O503" s="236">
        <v>0</v>
      </c>
      <c r="P503" s="236">
        <v>0</v>
      </c>
      <c r="Q503" s="236">
        <v>0</v>
      </c>
      <c r="R503" s="236">
        <v>0</v>
      </c>
      <c r="S503" s="236">
        <v>0</v>
      </c>
      <c r="T503" s="236">
        <v>0</v>
      </c>
      <c r="U503" s="236">
        <v>0</v>
      </c>
      <c r="V503" s="236">
        <v>0</v>
      </c>
      <c r="W503" s="236">
        <v>0</v>
      </c>
      <c r="X503" s="236">
        <v>0</v>
      </c>
      <c r="Y503" s="236">
        <v>0</v>
      </c>
      <c r="Z503" s="236">
        <v>0</v>
      </c>
      <c r="AA503" s="236">
        <v>0</v>
      </c>
      <c r="AB503" s="236">
        <v>0</v>
      </c>
      <c r="AC503" s="236">
        <v>0</v>
      </c>
      <c r="AD503" s="236">
        <v>0</v>
      </c>
      <c r="AE503" s="236">
        <v>0</v>
      </c>
      <c r="AF503" s="236">
        <v>0</v>
      </c>
      <c r="AG503" s="236">
        <v>0</v>
      </c>
      <c r="AH503" s="236">
        <v>0</v>
      </c>
      <c r="AI503" s="236">
        <v>0</v>
      </c>
      <c r="AJ503" s="236">
        <v>0</v>
      </c>
      <c r="AK503" s="236">
        <v>0</v>
      </c>
      <c r="AL503" s="236">
        <v>0</v>
      </c>
      <c r="AM503" s="236">
        <v>0</v>
      </c>
      <c r="AN503" s="236">
        <v>0</v>
      </c>
      <c r="AO503" s="236">
        <v>0</v>
      </c>
      <c r="AP503" s="236">
        <v>0</v>
      </c>
      <c r="AQ503" s="236">
        <v>0</v>
      </c>
      <c r="AR503" s="236">
        <v>0</v>
      </c>
      <c r="AS503" s="236">
        <v>0</v>
      </c>
      <c r="AT503" s="236">
        <v>0</v>
      </c>
      <c r="AU503" s="236">
        <v>0</v>
      </c>
      <c r="AV503" s="236">
        <v>0</v>
      </c>
      <c r="AW503" s="236">
        <v>0</v>
      </c>
      <c r="AX503" s="236">
        <v>0</v>
      </c>
      <c r="AY503" s="236">
        <v>0</v>
      </c>
      <c r="AZ503" s="236">
        <v>0</v>
      </c>
      <c r="BA503" s="236">
        <v>0</v>
      </c>
      <c r="BB503" s="236">
        <v>0</v>
      </c>
      <c r="BC503" s="236">
        <v>0</v>
      </c>
      <c r="BD503" s="236">
        <v>0</v>
      </c>
      <c r="BE503" s="236">
        <v>0</v>
      </c>
      <c r="BF503" s="236">
        <v>0</v>
      </c>
      <c r="BG503" s="236">
        <v>0</v>
      </c>
      <c r="BH503" s="236">
        <v>0</v>
      </c>
      <c r="BI503" s="236">
        <v>0</v>
      </c>
      <c r="BJ503" s="236">
        <v>0</v>
      </c>
      <c r="BK503" s="236">
        <v>0</v>
      </c>
      <c r="BL503" s="236">
        <v>0</v>
      </c>
      <c r="BM503" s="236">
        <v>0</v>
      </c>
      <c r="BN503" s="236">
        <v>0</v>
      </c>
      <c r="BO503" s="236">
        <v>0</v>
      </c>
      <c r="BP503" s="236">
        <v>0</v>
      </c>
      <c r="BQ503" s="236">
        <v>0</v>
      </c>
      <c r="BR503" s="236">
        <v>0</v>
      </c>
      <c r="BS503" s="236">
        <v>0</v>
      </c>
      <c r="BT503" s="236">
        <v>0</v>
      </c>
      <c r="BU503" s="236">
        <v>0</v>
      </c>
      <c r="BV503" s="236">
        <v>0</v>
      </c>
      <c r="BW503" s="236">
        <v>0</v>
      </c>
      <c r="BX503" s="236">
        <v>0</v>
      </c>
      <c r="BY503" s="236">
        <v>0</v>
      </c>
      <c r="BZ503" s="236">
        <v>0</v>
      </c>
      <c r="CA503" s="236">
        <v>0</v>
      </c>
      <c r="CB503" s="236">
        <v>0</v>
      </c>
      <c r="CC503" s="236">
        <v>0</v>
      </c>
      <c r="CD503" s="236">
        <v>0</v>
      </c>
      <c r="CE503" s="236">
        <v>0</v>
      </c>
      <c r="CF503" s="236">
        <v>0</v>
      </c>
      <c r="CG503" s="236">
        <v>0</v>
      </c>
      <c r="CH503" s="236">
        <v>0</v>
      </c>
      <c r="CI503" s="236">
        <v>0</v>
      </c>
      <c r="CJ503" s="236">
        <v>0</v>
      </c>
      <c r="CK503" s="236">
        <v>0</v>
      </c>
      <c r="CL503" s="236">
        <v>0</v>
      </c>
      <c r="CM503" s="236">
        <v>0</v>
      </c>
      <c r="CN503" s="236">
        <v>0</v>
      </c>
      <c r="CO503" s="236">
        <v>0</v>
      </c>
      <c r="CP503" s="236">
        <v>0</v>
      </c>
      <c r="CQ503" s="236">
        <v>0</v>
      </c>
      <c r="CR503" s="236">
        <v>0</v>
      </c>
      <c r="CS503" s="236">
        <v>0</v>
      </c>
      <c r="CT503" s="236">
        <v>0</v>
      </c>
      <c r="CU503" s="236">
        <v>0</v>
      </c>
      <c r="CV503" s="236">
        <v>0</v>
      </c>
      <c r="CW503" s="236">
        <v>0</v>
      </c>
      <c r="CX503" s="236">
        <v>0</v>
      </c>
      <c r="CY503" s="236">
        <v>0</v>
      </c>
      <c r="CZ503" s="236">
        <v>0</v>
      </c>
      <c r="DA503" s="236">
        <v>0</v>
      </c>
    </row>
    <row r="504" spans="1:105">
      <c r="A504" s="242" t="s">
        <v>1815</v>
      </c>
      <c r="B504" s="236">
        <v>0</v>
      </c>
      <c r="C504" s="236">
        <v>1</v>
      </c>
      <c r="D504" s="236">
        <v>1</v>
      </c>
      <c r="E504" s="236">
        <v>1</v>
      </c>
      <c r="F504" s="236">
        <v>1</v>
      </c>
      <c r="G504" s="236">
        <v>1</v>
      </c>
      <c r="H504" s="236">
        <v>1</v>
      </c>
      <c r="I504" s="236">
        <v>1</v>
      </c>
      <c r="J504" s="236">
        <v>1</v>
      </c>
      <c r="K504" s="236">
        <v>1</v>
      </c>
      <c r="L504" s="236">
        <v>1</v>
      </c>
      <c r="M504" s="236">
        <v>1</v>
      </c>
      <c r="N504" s="236">
        <v>11</v>
      </c>
      <c r="O504" s="236">
        <v>0</v>
      </c>
      <c r="P504" s="236">
        <v>1</v>
      </c>
      <c r="Q504" s="236">
        <v>1</v>
      </c>
      <c r="R504" s="236">
        <v>1</v>
      </c>
      <c r="S504" s="236">
        <v>1</v>
      </c>
      <c r="T504" s="236">
        <v>1</v>
      </c>
      <c r="U504" s="236">
        <v>1</v>
      </c>
      <c r="V504" s="236">
        <v>1</v>
      </c>
      <c r="W504" s="236">
        <v>1</v>
      </c>
      <c r="X504" s="236">
        <v>1</v>
      </c>
      <c r="Y504" s="236">
        <v>1</v>
      </c>
      <c r="Z504" s="236">
        <v>1</v>
      </c>
      <c r="AA504" s="236">
        <v>11</v>
      </c>
      <c r="AB504" s="236">
        <v>0</v>
      </c>
      <c r="AC504" s="236">
        <v>1</v>
      </c>
      <c r="AD504" s="236">
        <v>1</v>
      </c>
      <c r="AE504" s="236">
        <v>1</v>
      </c>
      <c r="AF504" s="236">
        <v>1</v>
      </c>
      <c r="AG504" s="236">
        <v>1</v>
      </c>
      <c r="AH504" s="236">
        <v>1</v>
      </c>
      <c r="AI504" s="236">
        <v>1</v>
      </c>
      <c r="AJ504" s="236">
        <v>1</v>
      </c>
      <c r="AK504" s="236">
        <v>1</v>
      </c>
      <c r="AL504" s="236">
        <v>1</v>
      </c>
      <c r="AM504" s="236">
        <v>1</v>
      </c>
      <c r="AN504" s="236">
        <v>11</v>
      </c>
      <c r="AO504" s="236">
        <v>0</v>
      </c>
      <c r="AP504" s="236">
        <v>1</v>
      </c>
      <c r="AQ504" s="236">
        <v>1</v>
      </c>
      <c r="AR504" s="236">
        <v>1</v>
      </c>
      <c r="AS504" s="236">
        <v>1</v>
      </c>
      <c r="AT504" s="236">
        <v>1</v>
      </c>
      <c r="AU504" s="236">
        <v>1</v>
      </c>
      <c r="AV504" s="236">
        <v>1</v>
      </c>
      <c r="AW504" s="236">
        <v>1</v>
      </c>
      <c r="AX504" s="236">
        <v>1</v>
      </c>
      <c r="AY504" s="236">
        <v>1</v>
      </c>
      <c r="AZ504" s="236">
        <v>1</v>
      </c>
      <c r="BA504" s="236">
        <v>11</v>
      </c>
      <c r="BB504" s="236">
        <v>0</v>
      </c>
      <c r="BC504" s="236">
        <v>1</v>
      </c>
      <c r="BD504" s="236">
        <v>1</v>
      </c>
      <c r="BE504" s="236">
        <v>1</v>
      </c>
      <c r="BF504" s="236">
        <v>1</v>
      </c>
      <c r="BG504" s="236">
        <v>1</v>
      </c>
      <c r="BH504" s="236">
        <v>1</v>
      </c>
      <c r="BI504" s="236">
        <v>1</v>
      </c>
      <c r="BJ504" s="236">
        <v>1</v>
      </c>
      <c r="BK504" s="236">
        <v>1</v>
      </c>
      <c r="BL504" s="236">
        <v>1</v>
      </c>
      <c r="BM504" s="236">
        <v>1</v>
      </c>
      <c r="BN504" s="236">
        <v>11</v>
      </c>
      <c r="BO504" s="236">
        <v>0</v>
      </c>
      <c r="BP504" s="236">
        <v>1</v>
      </c>
      <c r="BQ504" s="236">
        <v>1</v>
      </c>
      <c r="BR504" s="236">
        <v>1</v>
      </c>
      <c r="BS504" s="236">
        <v>1</v>
      </c>
      <c r="BT504" s="236">
        <v>1</v>
      </c>
      <c r="BU504" s="236">
        <v>1</v>
      </c>
      <c r="BV504" s="236">
        <v>1</v>
      </c>
      <c r="BW504" s="236">
        <v>1</v>
      </c>
      <c r="BX504" s="236">
        <v>1</v>
      </c>
      <c r="BY504" s="236">
        <v>1</v>
      </c>
      <c r="BZ504" s="236">
        <v>1</v>
      </c>
      <c r="CA504" s="236">
        <v>11</v>
      </c>
      <c r="CB504" s="236">
        <v>0</v>
      </c>
      <c r="CC504" s="236">
        <v>1</v>
      </c>
      <c r="CD504" s="236">
        <v>1</v>
      </c>
      <c r="CE504" s="236">
        <v>1</v>
      </c>
      <c r="CF504" s="236">
        <v>1</v>
      </c>
      <c r="CG504" s="236">
        <v>1</v>
      </c>
      <c r="CH504" s="236">
        <v>1</v>
      </c>
      <c r="CI504" s="236">
        <v>1</v>
      </c>
      <c r="CJ504" s="236">
        <v>1</v>
      </c>
      <c r="CK504" s="236">
        <v>1</v>
      </c>
      <c r="CL504" s="236">
        <v>1</v>
      </c>
      <c r="CM504" s="236">
        <v>1</v>
      </c>
      <c r="CN504" s="236">
        <v>11</v>
      </c>
      <c r="CO504" s="236">
        <v>0</v>
      </c>
      <c r="CP504" s="236">
        <v>1</v>
      </c>
      <c r="CQ504" s="236">
        <v>1</v>
      </c>
      <c r="CR504" s="236">
        <v>1</v>
      </c>
      <c r="CS504" s="236">
        <v>1</v>
      </c>
      <c r="CT504" s="236">
        <v>1</v>
      </c>
      <c r="CU504" s="236">
        <v>1</v>
      </c>
      <c r="CV504" s="236">
        <v>1</v>
      </c>
      <c r="CW504" s="236">
        <v>1</v>
      </c>
      <c r="CX504" s="236">
        <v>1</v>
      </c>
      <c r="CY504" s="236">
        <v>1</v>
      </c>
      <c r="CZ504" s="236">
        <v>1</v>
      </c>
      <c r="DA504" s="236">
        <v>11</v>
      </c>
    </row>
    <row r="505" spans="1:105">
      <c r="A505" s="242" t="s">
        <v>1824</v>
      </c>
      <c r="B505" s="236">
        <v>0</v>
      </c>
      <c r="C505" s="236">
        <v>1</v>
      </c>
      <c r="D505" s="236">
        <v>2</v>
      </c>
      <c r="E505" s="236">
        <v>3</v>
      </c>
      <c r="F505" s="236">
        <v>4</v>
      </c>
      <c r="G505" s="236">
        <v>5</v>
      </c>
      <c r="H505" s="236">
        <v>6</v>
      </c>
      <c r="I505" s="236">
        <v>7</v>
      </c>
      <c r="J505" s="236">
        <v>8</v>
      </c>
      <c r="K505" s="236">
        <v>9</v>
      </c>
      <c r="L505" s="236">
        <v>10</v>
      </c>
      <c r="M505" s="236">
        <v>11</v>
      </c>
      <c r="N505" s="236">
        <v>66</v>
      </c>
      <c r="O505" s="236">
        <v>0</v>
      </c>
      <c r="P505" s="236">
        <v>1</v>
      </c>
      <c r="Q505" s="236">
        <v>2</v>
      </c>
      <c r="R505" s="236">
        <v>3</v>
      </c>
      <c r="S505" s="236">
        <v>4</v>
      </c>
      <c r="T505" s="236">
        <v>5</v>
      </c>
      <c r="U505" s="236">
        <v>6</v>
      </c>
      <c r="V505" s="236">
        <v>7</v>
      </c>
      <c r="W505" s="236">
        <v>8</v>
      </c>
      <c r="X505" s="236">
        <v>9</v>
      </c>
      <c r="Y505" s="236">
        <v>10</v>
      </c>
      <c r="Z505" s="236">
        <v>11</v>
      </c>
      <c r="AA505" s="236">
        <v>66</v>
      </c>
      <c r="AB505" s="236">
        <v>0</v>
      </c>
      <c r="AC505" s="236">
        <v>1</v>
      </c>
      <c r="AD505" s="236">
        <v>2</v>
      </c>
      <c r="AE505" s="236">
        <v>3</v>
      </c>
      <c r="AF505" s="236">
        <v>4</v>
      </c>
      <c r="AG505" s="236">
        <v>5</v>
      </c>
      <c r="AH505" s="236">
        <v>6</v>
      </c>
      <c r="AI505" s="236">
        <v>7</v>
      </c>
      <c r="AJ505" s="236">
        <v>8</v>
      </c>
      <c r="AK505" s="236">
        <v>9</v>
      </c>
      <c r="AL505" s="236">
        <v>10</v>
      </c>
      <c r="AM505" s="236">
        <v>11</v>
      </c>
      <c r="AN505" s="236">
        <v>66</v>
      </c>
      <c r="AO505" s="236">
        <v>0</v>
      </c>
      <c r="AP505" s="236">
        <v>1</v>
      </c>
      <c r="AQ505" s="236">
        <v>2</v>
      </c>
      <c r="AR505" s="236">
        <v>3</v>
      </c>
      <c r="AS505" s="236">
        <v>4</v>
      </c>
      <c r="AT505" s="236">
        <v>5</v>
      </c>
      <c r="AU505" s="236">
        <v>6</v>
      </c>
      <c r="AV505" s="236">
        <v>7</v>
      </c>
      <c r="AW505" s="236">
        <v>8</v>
      </c>
      <c r="AX505" s="236">
        <v>9</v>
      </c>
      <c r="AY505" s="236">
        <v>10</v>
      </c>
      <c r="AZ505" s="236">
        <v>11</v>
      </c>
      <c r="BA505" s="236">
        <v>66</v>
      </c>
      <c r="BB505" s="236">
        <v>0</v>
      </c>
      <c r="BC505" s="236">
        <v>1</v>
      </c>
      <c r="BD505" s="236">
        <v>2</v>
      </c>
      <c r="BE505" s="236">
        <v>3</v>
      </c>
      <c r="BF505" s="236">
        <v>4</v>
      </c>
      <c r="BG505" s="236">
        <v>5</v>
      </c>
      <c r="BH505" s="236">
        <v>6</v>
      </c>
      <c r="BI505" s="236">
        <v>7</v>
      </c>
      <c r="BJ505" s="236">
        <v>8</v>
      </c>
      <c r="BK505" s="236">
        <v>9</v>
      </c>
      <c r="BL505" s="236">
        <v>10</v>
      </c>
      <c r="BM505" s="236">
        <v>11</v>
      </c>
      <c r="BN505" s="236">
        <v>66</v>
      </c>
      <c r="BO505" s="236">
        <v>0</v>
      </c>
      <c r="BP505" s="236">
        <v>1</v>
      </c>
      <c r="BQ505" s="236">
        <v>2</v>
      </c>
      <c r="BR505" s="236">
        <v>3</v>
      </c>
      <c r="BS505" s="236">
        <v>4</v>
      </c>
      <c r="BT505" s="236">
        <v>5</v>
      </c>
      <c r="BU505" s="236">
        <v>6</v>
      </c>
      <c r="BV505" s="236">
        <v>7</v>
      </c>
      <c r="BW505" s="236">
        <v>8</v>
      </c>
      <c r="BX505" s="236">
        <v>9</v>
      </c>
      <c r="BY505" s="236">
        <v>10</v>
      </c>
      <c r="BZ505" s="236">
        <v>11</v>
      </c>
      <c r="CA505" s="236">
        <v>66</v>
      </c>
      <c r="CB505" s="236">
        <v>0</v>
      </c>
      <c r="CC505" s="236">
        <v>1</v>
      </c>
      <c r="CD505" s="236">
        <v>2</v>
      </c>
      <c r="CE505" s="236">
        <v>3</v>
      </c>
      <c r="CF505" s="236">
        <v>4</v>
      </c>
      <c r="CG505" s="236">
        <v>5</v>
      </c>
      <c r="CH505" s="236">
        <v>6</v>
      </c>
      <c r="CI505" s="236">
        <v>7</v>
      </c>
      <c r="CJ505" s="236">
        <v>8</v>
      </c>
      <c r="CK505" s="236">
        <v>9</v>
      </c>
      <c r="CL505" s="236">
        <v>10</v>
      </c>
      <c r="CM505" s="236">
        <v>11</v>
      </c>
      <c r="CN505" s="236">
        <v>66</v>
      </c>
      <c r="CO505" s="236">
        <v>0</v>
      </c>
      <c r="CP505" s="236">
        <v>1</v>
      </c>
      <c r="CQ505" s="236">
        <v>2</v>
      </c>
      <c r="CR505" s="236">
        <v>3</v>
      </c>
      <c r="CS505" s="236">
        <v>4</v>
      </c>
      <c r="CT505" s="236">
        <v>5</v>
      </c>
      <c r="CU505" s="236">
        <v>6</v>
      </c>
      <c r="CV505" s="236">
        <v>7</v>
      </c>
      <c r="CW505" s="236">
        <v>8</v>
      </c>
      <c r="CX505" s="236">
        <v>9</v>
      </c>
      <c r="CY505" s="236">
        <v>10</v>
      </c>
      <c r="CZ505" s="236">
        <v>11</v>
      </c>
      <c r="DA505" s="236">
        <v>66</v>
      </c>
    </row>
    <row r="506" spans="1:105">
      <c r="A506" s="242" t="s">
        <v>1825</v>
      </c>
      <c r="B506" s="236">
        <v>0</v>
      </c>
      <c r="C506" s="236">
        <v>0</v>
      </c>
      <c r="D506" s="236">
        <v>0</v>
      </c>
      <c r="E506" s="236">
        <v>0</v>
      </c>
      <c r="F506" s="236">
        <v>0</v>
      </c>
      <c r="G506" s="236">
        <v>0</v>
      </c>
      <c r="H506" s="236">
        <v>0</v>
      </c>
      <c r="I506" s="236">
        <v>0</v>
      </c>
      <c r="J506" s="236">
        <v>0</v>
      </c>
      <c r="K506" s="236">
        <v>0</v>
      </c>
      <c r="L506" s="236">
        <v>0</v>
      </c>
      <c r="M506" s="236">
        <v>0</v>
      </c>
      <c r="N506" s="236">
        <v>0</v>
      </c>
      <c r="O506" s="236">
        <v>0</v>
      </c>
      <c r="P506" s="236">
        <v>0</v>
      </c>
      <c r="Q506" s="236">
        <v>0</v>
      </c>
      <c r="R506" s="236">
        <v>0</v>
      </c>
      <c r="S506" s="236">
        <v>0</v>
      </c>
      <c r="T506" s="236">
        <v>0</v>
      </c>
      <c r="U506" s="236">
        <v>0</v>
      </c>
      <c r="V506" s="236">
        <v>0</v>
      </c>
      <c r="W506" s="236">
        <v>0</v>
      </c>
      <c r="X506" s="236">
        <v>0</v>
      </c>
      <c r="Y506" s="236">
        <v>0</v>
      </c>
      <c r="Z506" s="236">
        <v>0</v>
      </c>
      <c r="AA506" s="236">
        <v>0</v>
      </c>
      <c r="AB506" s="236">
        <v>0</v>
      </c>
      <c r="AC506" s="236">
        <v>0</v>
      </c>
      <c r="AD506" s="236">
        <v>0</v>
      </c>
      <c r="AE506" s="236">
        <v>0</v>
      </c>
      <c r="AF506" s="236">
        <v>0</v>
      </c>
      <c r="AG506" s="236">
        <v>0</v>
      </c>
      <c r="AH506" s="236">
        <v>0</v>
      </c>
      <c r="AI506" s="236">
        <v>0</v>
      </c>
      <c r="AJ506" s="236">
        <v>0</v>
      </c>
      <c r="AK506" s="236">
        <v>0</v>
      </c>
      <c r="AL506" s="236">
        <v>2201036.9096978302</v>
      </c>
      <c r="AM506" s="236">
        <v>4402073.8193956604</v>
      </c>
      <c r="AN506" s="236">
        <v>4402073.8193956604</v>
      </c>
      <c r="AO506" s="236">
        <v>0</v>
      </c>
      <c r="AP506" s="236">
        <v>-128540.73536585399</v>
      </c>
      <c r="AQ506" s="236">
        <v>-257081.47073170901</v>
      </c>
      <c r="AR506" s="236">
        <v>-385622.20609756402</v>
      </c>
      <c r="AS506" s="236">
        <v>-526596.50507962005</v>
      </c>
      <c r="AT506" s="236">
        <v>-667570.80406167603</v>
      </c>
      <c r="AU506" s="236">
        <v>-808545.103043732</v>
      </c>
      <c r="AV506" s="236">
        <v>-992623.98528859694</v>
      </c>
      <c r="AW506" s="236">
        <v>-1176702.86753346</v>
      </c>
      <c r="AX506" s="236">
        <v>-1360781.7497783201</v>
      </c>
      <c r="AY506" s="236">
        <v>-1481917.5745958399</v>
      </c>
      <c r="AZ506" s="236">
        <v>-1603053.39941336</v>
      </c>
      <c r="BA506" s="236">
        <v>-1603053.39941336</v>
      </c>
      <c r="BB506" s="236">
        <v>0</v>
      </c>
      <c r="BC506" s="236">
        <v>-69960.631386826004</v>
      </c>
      <c r="BD506" s="236">
        <v>-139921.26277365201</v>
      </c>
      <c r="BE506" s="236">
        <v>-209881.894160478</v>
      </c>
      <c r="BF506" s="236">
        <v>-320695.85306421999</v>
      </c>
      <c r="BG506" s="236">
        <v>-431509.811967963</v>
      </c>
      <c r="BH506" s="236">
        <v>-542323.77087170596</v>
      </c>
      <c r="BI506" s="236">
        <v>-691092.93334336102</v>
      </c>
      <c r="BJ506" s="236">
        <v>-839862.09581501596</v>
      </c>
      <c r="BK506" s="236">
        <v>-988631.25828666997</v>
      </c>
      <c r="BL506" s="236">
        <v>-1081028.0462527301</v>
      </c>
      <c r="BM506" s="236">
        <v>-1173424.8342187901</v>
      </c>
      <c r="BN506" s="236">
        <v>-1173424.8342187901</v>
      </c>
      <c r="BO506" s="236">
        <v>0</v>
      </c>
      <c r="BP506" s="236">
        <v>-54319.612492344997</v>
      </c>
      <c r="BQ506" s="236">
        <v>-108639.22498468999</v>
      </c>
      <c r="BR506" s="236">
        <v>-162958.83747703501</v>
      </c>
      <c r="BS506" s="236">
        <v>-254453.76215890399</v>
      </c>
      <c r="BT506" s="236">
        <v>-345948.68684077199</v>
      </c>
      <c r="BU506" s="236">
        <v>-437443.61152264097</v>
      </c>
      <c r="BV506" s="236">
        <v>-560793.83610392397</v>
      </c>
      <c r="BW506" s="236">
        <v>-684144.06068520795</v>
      </c>
      <c r="BX506" s="236">
        <v>-807494.285266491</v>
      </c>
      <c r="BY506" s="236">
        <v>-881966.58822033601</v>
      </c>
      <c r="BZ506" s="236">
        <v>-956438.89117418102</v>
      </c>
      <c r="CA506" s="236">
        <v>-956438.89117418102</v>
      </c>
      <c r="CB506" s="236">
        <v>0</v>
      </c>
      <c r="CC506" s="236">
        <v>-48297.064079180302</v>
      </c>
      <c r="CD506" s="236">
        <v>-96594.128158360705</v>
      </c>
      <c r="CE506" s="236">
        <v>-144891.19223754099</v>
      </c>
      <c r="CF506" s="236">
        <v>-226284.061760871</v>
      </c>
      <c r="CG506" s="236">
        <v>-307676.93128420197</v>
      </c>
      <c r="CH506" s="236">
        <v>-389069.80080753303</v>
      </c>
      <c r="CI506" s="236">
        <v>-497108.61130956799</v>
      </c>
      <c r="CJ506" s="236">
        <v>-605147.42181160196</v>
      </c>
      <c r="CK506" s="236">
        <v>-713186.23231363704</v>
      </c>
      <c r="CL506" s="236">
        <v>-775533.88187221496</v>
      </c>
      <c r="CM506" s="236">
        <v>-837881.53143079195</v>
      </c>
      <c r="CN506" s="236">
        <v>-837881.53143079195</v>
      </c>
      <c r="CO506" s="236">
        <v>0</v>
      </c>
      <c r="CP506" s="236">
        <v>-39703.211753641197</v>
      </c>
      <c r="CQ506" s="236">
        <v>-79406.423507282394</v>
      </c>
      <c r="CR506" s="236">
        <v>-119109.63526092299</v>
      </c>
      <c r="CS506" s="236">
        <v>-190971.75355403399</v>
      </c>
      <c r="CT506" s="236">
        <v>-262833.87184714503</v>
      </c>
      <c r="CU506" s="236">
        <v>-334695.99014025601</v>
      </c>
      <c r="CV506" s="236">
        <v>-433827.17747008899</v>
      </c>
      <c r="CW506" s="236">
        <v>-532958.36479992198</v>
      </c>
      <c r="CX506" s="236">
        <v>-632089.55212975503</v>
      </c>
      <c r="CY506" s="236">
        <v>-688405.14419559098</v>
      </c>
      <c r="CZ506" s="236">
        <v>-744720.73626142798</v>
      </c>
      <c r="DA506" s="236">
        <v>-744720.73626142798</v>
      </c>
    </row>
    <row r="507" spans="1:105">
      <c r="A507" s="242" t="s">
        <v>1728</v>
      </c>
      <c r="B507" s="236">
        <v>0</v>
      </c>
      <c r="C507" s="236">
        <v>0</v>
      </c>
      <c r="D507" s="236">
        <v>0</v>
      </c>
      <c r="E507" s="236">
        <v>0</v>
      </c>
      <c r="F507" s="236">
        <v>0</v>
      </c>
      <c r="G507" s="236">
        <v>0</v>
      </c>
      <c r="H507" s="236">
        <v>0</v>
      </c>
      <c r="I507" s="236">
        <v>0</v>
      </c>
      <c r="J507" s="236">
        <v>0</v>
      </c>
      <c r="K507" s="236">
        <v>0</v>
      </c>
      <c r="L507" s="236">
        <v>0</v>
      </c>
      <c r="M507" s="236">
        <v>0</v>
      </c>
      <c r="N507" s="236">
        <v>0</v>
      </c>
      <c r="O507" s="236">
        <v>0</v>
      </c>
      <c r="P507" s="236">
        <v>0</v>
      </c>
      <c r="Q507" s="236">
        <v>0</v>
      </c>
      <c r="R507" s="236">
        <v>0</v>
      </c>
      <c r="S507" s="236">
        <v>0</v>
      </c>
      <c r="T507" s="236">
        <v>0</v>
      </c>
      <c r="U507" s="236">
        <v>0</v>
      </c>
      <c r="V507" s="236">
        <v>0</v>
      </c>
      <c r="W507" s="236">
        <v>0</v>
      </c>
      <c r="X507" s="236">
        <v>0</v>
      </c>
      <c r="Y507" s="236">
        <v>0</v>
      </c>
      <c r="Z507" s="236">
        <v>0</v>
      </c>
      <c r="AA507" s="236">
        <v>0</v>
      </c>
      <c r="AB507" s="236">
        <v>0</v>
      </c>
      <c r="AC507" s="236">
        <v>0</v>
      </c>
      <c r="AD507" s="236">
        <v>0</v>
      </c>
      <c r="AE507" s="236">
        <v>0</v>
      </c>
      <c r="AF507" s="236">
        <v>0</v>
      </c>
      <c r="AG507" s="236">
        <v>0</v>
      </c>
      <c r="AH507" s="236">
        <v>0</v>
      </c>
      <c r="AI507" s="236">
        <v>0</v>
      </c>
      <c r="AJ507" s="236">
        <v>0</v>
      </c>
      <c r="AK507" s="236">
        <v>0</v>
      </c>
      <c r="AL507" s="236">
        <v>0</v>
      </c>
      <c r="AM507" s="236">
        <v>0</v>
      </c>
      <c r="AN507" s="236">
        <v>0</v>
      </c>
      <c r="AO507" s="236">
        <v>0</v>
      </c>
      <c r="AP507" s="236">
        <v>0</v>
      </c>
      <c r="AQ507" s="236">
        <v>0</v>
      </c>
      <c r="AR507" s="236">
        <v>0</v>
      </c>
      <c r="AS507" s="236">
        <v>0</v>
      </c>
      <c r="AT507" s="236">
        <v>0</v>
      </c>
      <c r="AU507" s="236">
        <v>0</v>
      </c>
      <c r="AV507" s="236">
        <v>0</v>
      </c>
      <c r="AW507" s="236">
        <v>0</v>
      </c>
      <c r="AX507" s="236">
        <v>0</v>
      </c>
      <c r="AY507" s="236">
        <v>0</v>
      </c>
      <c r="AZ507" s="236">
        <v>0</v>
      </c>
      <c r="BA507" s="236">
        <v>0</v>
      </c>
      <c r="BB507" s="236">
        <v>0</v>
      </c>
      <c r="BC507" s="236">
        <v>0</v>
      </c>
      <c r="BD507" s="236">
        <v>0</v>
      </c>
      <c r="BE507" s="236">
        <v>0</v>
      </c>
      <c r="BF507" s="236">
        <v>0</v>
      </c>
      <c r="BG507" s="236">
        <v>0</v>
      </c>
      <c r="BH507" s="236">
        <v>0</v>
      </c>
      <c r="BI507" s="236">
        <v>0</v>
      </c>
      <c r="BJ507" s="236">
        <v>0</v>
      </c>
      <c r="BK507" s="236">
        <v>0</v>
      </c>
      <c r="BL507" s="236">
        <v>0</v>
      </c>
      <c r="BM507" s="236">
        <v>0</v>
      </c>
      <c r="BN507" s="236">
        <v>0</v>
      </c>
      <c r="BO507" s="236">
        <v>0</v>
      </c>
      <c r="BP507" s="236">
        <v>0</v>
      </c>
      <c r="BQ507" s="236">
        <v>0</v>
      </c>
      <c r="BR507" s="236">
        <v>0</v>
      </c>
      <c r="BS507" s="236">
        <v>0</v>
      </c>
      <c r="BT507" s="236">
        <v>0</v>
      </c>
      <c r="BU507" s="236">
        <v>0</v>
      </c>
      <c r="BV507" s="236">
        <v>0</v>
      </c>
      <c r="BW507" s="236">
        <v>0</v>
      </c>
      <c r="BX507" s="236">
        <v>0</v>
      </c>
      <c r="BY507" s="236">
        <v>0</v>
      </c>
      <c r="BZ507" s="236">
        <v>0</v>
      </c>
      <c r="CA507" s="236">
        <v>0</v>
      </c>
      <c r="CB507" s="236">
        <v>0</v>
      </c>
      <c r="CC507" s="236">
        <v>0</v>
      </c>
      <c r="CD507" s="236">
        <v>0</v>
      </c>
      <c r="CE507" s="236">
        <v>0</v>
      </c>
      <c r="CF507" s="236">
        <v>0</v>
      </c>
      <c r="CG507" s="236">
        <v>0</v>
      </c>
      <c r="CH507" s="236">
        <v>0</v>
      </c>
      <c r="CI507" s="236">
        <v>0</v>
      </c>
      <c r="CJ507" s="236">
        <v>0</v>
      </c>
      <c r="CK507" s="236">
        <v>0</v>
      </c>
      <c r="CL507" s="236">
        <v>0</v>
      </c>
      <c r="CM507" s="236">
        <v>0</v>
      </c>
      <c r="CN507" s="236">
        <v>0</v>
      </c>
      <c r="CO507" s="236">
        <v>0</v>
      </c>
      <c r="CP507" s="236">
        <v>0</v>
      </c>
      <c r="CQ507" s="236">
        <v>0</v>
      </c>
      <c r="CR507" s="236">
        <v>0</v>
      </c>
      <c r="CS507" s="236">
        <v>0</v>
      </c>
      <c r="CT507" s="236">
        <v>0</v>
      </c>
      <c r="CU507" s="236">
        <v>0</v>
      </c>
      <c r="CV507" s="236">
        <v>0</v>
      </c>
      <c r="CW507" s="236">
        <v>0</v>
      </c>
      <c r="CX507" s="236">
        <v>0</v>
      </c>
      <c r="CY507" s="236">
        <v>0</v>
      </c>
      <c r="CZ507" s="236">
        <v>0</v>
      </c>
      <c r="DA507" s="236">
        <v>0</v>
      </c>
    </row>
    <row r="508" spans="1:105">
      <c r="A508" s="242" t="s">
        <v>1826</v>
      </c>
      <c r="B508" s="236">
        <v>0</v>
      </c>
      <c r="C508" s="236">
        <v>1</v>
      </c>
      <c r="D508" s="236">
        <v>2</v>
      </c>
      <c r="E508" s="236">
        <v>3</v>
      </c>
      <c r="F508" s="236">
        <v>4</v>
      </c>
      <c r="G508" s="236">
        <v>5</v>
      </c>
      <c r="H508" s="236">
        <v>6</v>
      </c>
      <c r="I508" s="236">
        <v>7</v>
      </c>
      <c r="J508" s="236">
        <v>8</v>
      </c>
      <c r="K508" s="236">
        <v>9</v>
      </c>
      <c r="L508" s="236">
        <v>10</v>
      </c>
      <c r="M508" s="236">
        <v>11</v>
      </c>
      <c r="N508" s="236">
        <v>66</v>
      </c>
      <c r="O508" s="236">
        <v>0</v>
      </c>
      <c r="P508" s="236">
        <v>1</v>
      </c>
      <c r="Q508" s="236">
        <v>2</v>
      </c>
      <c r="R508" s="236">
        <v>3</v>
      </c>
      <c r="S508" s="236">
        <v>4</v>
      </c>
      <c r="T508" s="236">
        <v>5</v>
      </c>
      <c r="U508" s="236">
        <v>6</v>
      </c>
      <c r="V508" s="236">
        <v>7</v>
      </c>
      <c r="W508" s="236">
        <v>8</v>
      </c>
      <c r="X508" s="236">
        <v>9</v>
      </c>
      <c r="Y508" s="236">
        <v>10</v>
      </c>
      <c r="Z508" s="236">
        <v>11</v>
      </c>
      <c r="AA508" s="236">
        <v>66</v>
      </c>
      <c r="AB508" s="236">
        <v>0</v>
      </c>
      <c r="AC508" s="236">
        <v>1</v>
      </c>
      <c r="AD508" s="236">
        <v>2</v>
      </c>
      <c r="AE508" s="236">
        <v>3</v>
      </c>
      <c r="AF508" s="236">
        <v>4</v>
      </c>
      <c r="AG508" s="236">
        <v>5</v>
      </c>
      <c r="AH508" s="236">
        <v>6</v>
      </c>
      <c r="AI508" s="236">
        <v>7</v>
      </c>
      <c r="AJ508" s="236">
        <v>8</v>
      </c>
      <c r="AK508" s="236">
        <v>9</v>
      </c>
      <c r="AL508" s="236">
        <v>10</v>
      </c>
      <c r="AM508" s="236">
        <v>11</v>
      </c>
      <c r="AN508" s="236">
        <v>66</v>
      </c>
      <c r="AO508" s="236">
        <v>0</v>
      </c>
      <c r="AP508" s="236">
        <v>1</v>
      </c>
      <c r="AQ508" s="236">
        <v>2</v>
      </c>
      <c r="AR508" s="236">
        <v>3</v>
      </c>
      <c r="AS508" s="236">
        <v>4</v>
      </c>
      <c r="AT508" s="236">
        <v>5</v>
      </c>
      <c r="AU508" s="236">
        <v>6</v>
      </c>
      <c r="AV508" s="236">
        <v>7</v>
      </c>
      <c r="AW508" s="236">
        <v>8</v>
      </c>
      <c r="AX508" s="236">
        <v>9</v>
      </c>
      <c r="AY508" s="236">
        <v>10</v>
      </c>
      <c r="AZ508" s="236">
        <v>11</v>
      </c>
      <c r="BA508" s="236">
        <v>66</v>
      </c>
      <c r="BB508" s="236">
        <v>0</v>
      </c>
      <c r="BC508" s="236">
        <v>1</v>
      </c>
      <c r="BD508" s="236">
        <v>2</v>
      </c>
      <c r="BE508" s="236">
        <v>3</v>
      </c>
      <c r="BF508" s="236">
        <v>4</v>
      </c>
      <c r="BG508" s="236">
        <v>5</v>
      </c>
      <c r="BH508" s="236">
        <v>6</v>
      </c>
      <c r="BI508" s="236">
        <v>7</v>
      </c>
      <c r="BJ508" s="236">
        <v>8</v>
      </c>
      <c r="BK508" s="236">
        <v>9</v>
      </c>
      <c r="BL508" s="236">
        <v>10</v>
      </c>
      <c r="BM508" s="236">
        <v>11</v>
      </c>
      <c r="BN508" s="236">
        <v>66</v>
      </c>
      <c r="BO508" s="236">
        <v>0</v>
      </c>
      <c r="BP508" s="236">
        <v>1</v>
      </c>
      <c r="BQ508" s="236">
        <v>2</v>
      </c>
      <c r="BR508" s="236">
        <v>3</v>
      </c>
      <c r="BS508" s="236">
        <v>4</v>
      </c>
      <c r="BT508" s="236">
        <v>5</v>
      </c>
      <c r="BU508" s="236">
        <v>6</v>
      </c>
      <c r="BV508" s="236">
        <v>7</v>
      </c>
      <c r="BW508" s="236">
        <v>8</v>
      </c>
      <c r="BX508" s="236">
        <v>9</v>
      </c>
      <c r="BY508" s="236">
        <v>10</v>
      </c>
      <c r="BZ508" s="236">
        <v>11</v>
      </c>
      <c r="CA508" s="236">
        <v>66</v>
      </c>
      <c r="CB508" s="236">
        <v>0</v>
      </c>
      <c r="CC508" s="236">
        <v>1</v>
      </c>
      <c r="CD508" s="236">
        <v>2</v>
      </c>
      <c r="CE508" s="236">
        <v>3</v>
      </c>
      <c r="CF508" s="236">
        <v>4</v>
      </c>
      <c r="CG508" s="236">
        <v>5</v>
      </c>
      <c r="CH508" s="236">
        <v>6</v>
      </c>
      <c r="CI508" s="236">
        <v>7</v>
      </c>
      <c r="CJ508" s="236">
        <v>8</v>
      </c>
      <c r="CK508" s="236">
        <v>9</v>
      </c>
      <c r="CL508" s="236">
        <v>10</v>
      </c>
      <c r="CM508" s="236">
        <v>11</v>
      </c>
      <c r="CN508" s="236">
        <v>66</v>
      </c>
      <c r="CO508" s="236">
        <v>0</v>
      </c>
      <c r="CP508" s="236">
        <v>1</v>
      </c>
      <c r="CQ508" s="236">
        <v>2</v>
      </c>
      <c r="CR508" s="236">
        <v>3</v>
      </c>
      <c r="CS508" s="236">
        <v>4</v>
      </c>
      <c r="CT508" s="236">
        <v>5</v>
      </c>
      <c r="CU508" s="236">
        <v>6</v>
      </c>
      <c r="CV508" s="236">
        <v>7</v>
      </c>
      <c r="CW508" s="236">
        <v>8</v>
      </c>
      <c r="CX508" s="236">
        <v>9</v>
      </c>
      <c r="CY508" s="236">
        <v>10</v>
      </c>
      <c r="CZ508" s="236">
        <v>11</v>
      </c>
      <c r="DA508" s="236">
        <v>66</v>
      </c>
    </row>
    <row r="509" spans="1:105">
      <c r="A509" s="242" t="s">
        <v>1827</v>
      </c>
      <c r="B509" s="236">
        <v>0</v>
      </c>
      <c r="C509" s="236">
        <v>0</v>
      </c>
      <c r="D509" s="236">
        <v>0</v>
      </c>
      <c r="E509" s="236">
        <v>0</v>
      </c>
      <c r="F509" s="236">
        <v>0</v>
      </c>
      <c r="G509" s="236">
        <v>0</v>
      </c>
      <c r="H509" s="236">
        <v>0</v>
      </c>
      <c r="I509" s="236">
        <v>0</v>
      </c>
      <c r="J509" s="236">
        <v>0</v>
      </c>
      <c r="K509" s="236">
        <v>0</v>
      </c>
      <c r="L509" s="236">
        <v>0</v>
      </c>
      <c r="M509" s="236">
        <v>0</v>
      </c>
      <c r="N509" s="236">
        <v>0</v>
      </c>
      <c r="O509" s="236">
        <v>0</v>
      </c>
      <c r="P509" s="236">
        <v>0</v>
      </c>
      <c r="Q509" s="236">
        <v>0</v>
      </c>
      <c r="R509" s="236">
        <v>0</v>
      </c>
      <c r="S509" s="236">
        <v>0</v>
      </c>
      <c r="T509" s="236">
        <v>0</v>
      </c>
      <c r="U509" s="236">
        <v>0</v>
      </c>
      <c r="V509" s="236">
        <v>0</v>
      </c>
      <c r="W509" s="236">
        <v>0</v>
      </c>
      <c r="X509" s="236">
        <v>0</v>
      </c>
      <c r="Y509" s="236">
        <v>0</v>
      </c>
      <c r="Z509" s="236">
        <v>0</v>
      </c>
      <c r="AA509" s="236">
        <v>0</v>
      </c>
      <c r="AB509" s="236">
        <v>0</v>
      </c>
      <c r="AC509" s="236">
        <v>0</v>
      </c>
      <c r="AD509" s="236">
        <v>0</v>
      </c>
      <c r="AE509" s="236">
        <v>0</v>
      </c>
      <c r="AF509" s="236">
        <v>0</v>
      </c>
      <c r="AG509" s="236">
        <v>0</v>
      </c>
      <c r="AH509" s="236">
        <v>0</v>
      </c>
      <c r="AI509" s="236">
        <v>0</v>
      </c>
      <c r="AJ509" s="236">
        <v>0</v>
      </c>
      <c r="AK509" s="236">
        <v>0</v>
      </c>
      <c r="AL509" s="236">
        <v>2201036.9096978302</v>
      </c>
      <c r="AM509" s="236">
        <v>4402073.8193956604</v>
      </c>
      <c r="AN509" s="236">
        <v>6603110.7290935004</v>
      </c>
      <c r="AO509" s="236">
        <v>0</v>
      </c>
      <c r="AP509" s="236">
        <v>-128540.73536585399</v>
      </c>
      <c r="AQ509" s="236">
        <v>-257081.47073170901</v>
      </c>
      <c r="AR509" s="236">
        <v>-385622.20609756402</v>
      </c>
      <c r="AS509" s="236">
        <v>-526596.50507962005</v>
      </c>
      <c r="AT509" s="236">
        <v>-667570.80406167603</v>
      </c>
      <c r="AU509" s="236">
        <v>-808545.103043732</v>
      </c>
      <c r="AV509" s="236">
        <v>-992623.98528859694</v>
      </c>
      <c r="AW509" s="236">
        <v>-1176702.86753346</v>
      </c>
      <c r="AX509" s="236">
        <v>-1360781.7497783201</v>
      </c>
      <c r="AY509" s="236">
        <v>-1481917.5745958399</v>
      </c>
      <c r="AZ509" s="236">
        <v>-1603053.39941336</v>
      </c>
      <c r="BA509" s="236">
        <v>-9389036.4009897504</v>
      </c>
      <c r="BB509" s="236">
        <v>0</v>
      </c>
      <c r="BC509" s="236">
        <v>-69960.631386826004</v>
      </c>
      <c r="BD509" s="236">
        <v>-139921.26277365201</v>
      </c>
      <c r="BE509" s="236">
        <v>-209881.894160478</v>
      </c>
      <c r="BF509" s="236">
        <v>-320695.85306421999</v>
      </c>
      <c r="BG509" s="236">
        <v>-431509.811967963</v>
      </c>
      <c r="BH509" s="236">
        <v>-542323.77087170596</v>
      </c>
      <c r="BI509" s="236">
        <v>-691092.93334336102</v>
      </c>
      <c r="BJ509" s="236">
        <v>-839862.09581501596</v>
      </c>
      <c r="BK509" s="236">
        <v>-988631.25828666997</v>
      </c>
      <c r="BL509" s="236">
        <v>-1081028.0462527301</v>
      </c>
      <c r="BM509" s="236">
        <v>-1173424.8342187901</v>
      </c>
      <c r="BN509" s="236">
        <v>-6488332.3921414204</v>
      </c>
      <c r="BO509" s="236">
        <v>0</v>
      </c>
      <c r="BP509" s="236">
        <v>-54319.612492344997</v>
      </c>
      <c r="BQ509" s="236">
        <v>-108639.22498468999</v>
      </c>
      <c r="BR509" s="236">
        <v>-162958.83747703501</v>
      </c>
      <c r="BS509" s="236">
        <v>-254453.76215890399</v>
      </c>
      <c r="BT509" s="236">
        <v>-345948.68684077199</v>
      </c>
      <c r="BU509" s="236">
        <v>-437443.61152264097</v>
      </c>
      <c r="BV509" s="236">
        <v>-560793.83610392397</v>
      </c>
      <c r="BW509" s="236">
        <v>-684144.06068520795</v>
      </c>
      <c r="BX509" s="236">
        <v>-807494.285266491</v>
      </c>
      <c r="BY509" s="236">
        <v>-881966.58822033601</v>
      </c>
      <c r="BZ509" s="236">
        <v>-956438.89117418102</v>
      </c>
      <c r="CA509" s="236">
        <v>-5254601.3969265297</v>
      </c>
      <c r="CB509" s="236">
        <v>0</v>
      </c>
      <c r="CC509" s="236">
        <v>-48297.064079180302</v>
      </c>
      <c r="CD509" s="236">
        <v>-96594.128158360705</v>
      </c>
      <c r="CE509" s="236">
        <v>-144891.19223754099</v>
      </c>
      <c r="CF509" s="236">
        <v>-226284.061760871</v>
      </c>
      <c r="CG509" s="236">
        <v>-307676.93128420197</v>
      </c>
      <c r="CH509" s="236">
        <v>-389069.80080753303</v>
      </c>
      <c r="CI509" s="236">
        <v>-497108.61130956799</v>
      </c>
      <c r="CJ509" s="236">
        <v>-605147.42181160196</v>
      </c>
      <c r="CK509" s="236">
        <v>-713186.23231363704</v>
      </c>
      <c r="CL509" s="236">
        <v>-775533.88187221496</v>
      </c>
      <c r="CM509" s="236">
        <v>-837881.53143079195</v>
      </c>
      <c r="CN509" s="236">
        <v>-4641670.8570654998</v>
      </c>
      <c r="CO509" s="236">
        <v>0</v>
      </c>
      <c r="CP509" s="236">
        <v>-39703.211753641197</v>
      </c>
      <c r="CQ509" s="236">
        <v>-79406.423507282394</v>
      </c>
      <c r="CR509" s="236">
        <v>-119109.63526092299</v>
      </c>
      <c r="CS509" s="236">
        <v>-190971.75355403399</v>
      </c>
      <c r="CT509" s="236">
        <v>-262833.87184714503</v>
      </c>
      <c r="CU509" s="236">
        <v>-334695.99014025601</v>
      </c>
      <c r="CV509" s="236">
        <v>-433827.17747008899</v>
      </c>
      <c r="CW509" s="236">
        <v>-532958.36479992198</v>
      </c>
      <c r="CX509" s="236">
        <v>-632089.55212975503</v>
      </c>
      <c r="CY509" s="236">
        <v>-688405.14419559098</v>
      </c>
      <c r="CZ509" s="236">
        <v>-744720.73626142798</v>
      </c>
      <c r="DA509" s="236">
        <v>-4058721.86092006</v>
      </c>
    </row>
    <row r="511" spans="1:105">
      <c r="A511" s="242" t="s">
        <v>1708</v>
      </c>
      <c r="B511" s="236">
        <v>1</v>
      </c>
      <c r="C511" s="236">
        <v>1</v>
      </c>
      <c r="D511" s="236">
        <v>1</v>
      </c>
      <c r="E511" s="236">
        <v>0</v>
      </c>
      <c r="F511" s="236">
        <v>0</v>
      </c>
      <c r="G511" s="236">
        <v>0</v>
      </c>
      <c r="H511" s="236">
        <v>0</v>
      </c>
      <c r="I511" s="236">
        <v>0</v>
      </c>
      <c r="J511" s="236">
        <v>0</v>
      </c>
      <c r="K511" s="236">
        <v>0</v>
      </c>
      <c r="L511" s="236">
        <v>0</v>
      </c>
      <c r="M511" s="236">
        <v>0</v>
      </c>
      <c r="N511" s="236">
        <v>3</v>
      </c>
      <c r="O511" s="236">
        <v>1</v>
      </c>
      <c r="P511" s="236">
        <v>1</v>
      </c>
      <c r="Q511" s="236">
        <v>1</v>
      </c>
      <c r="R511" s="236">
        <v>0</v>
      </c>
      <c r="S511" s="236">
        <v>0</v>
      </c>
      <c r="T511" s="236">
        <v>0</v>
      </c>
      <c r="U511" s="236">
        <v>0</v>
      </c>
      <c r="V511" s="236">
        <v>0</v>
      </c>
      <c r="W511" s="236">
        <v>0</v>
      </c>
      <c r="X511" s="236">
        <v>0</v>
      </c>
      <c r="Y511" s="236">
        <v>0</v>
      </c>
      <c r="Z511" s="236">
        <v>0</v>
      </c>
      <c r="AA511" s="236">
        <v>3</v>
      </c>
      <c r="AB511" s="236">
        <v>1</v>
      </c>
      <c r="AC511" s="236">
        <v>1</v>
      </c>
      <c r="AD511" s="236">
        <v>1</v>
      </c>
      <c r="AE511" s="236">
        <v>0</v>
      </c>
      <c r="AF511" s="236">
        <v>0</v>
      </c>
      <c r="AG511" s="236">
        <v>0</v>
      </c>
      <c r="AH511" s="236">
        <v>0</v>
      </c>
      <c r="AI511" s="236">
        <v>0</v>
      </c>
      <c r="AJ511" s="236">
        <v>0</v>
      </c>
      <c r="AK511" s="236">
        <v>0</v>
      </c>
      <c r="AL511" s="236">
        <v>0</v>
      </c>
      <c r="AM511" s="236">
        <v>0</v>
      </c>
      <c r="AN511" s="236">
        <v>3</v>
      </c>
      <c r="AO511" s="236">
        <v>1</v>
      </c>
      <c r="AP511" s="236">
        <v>1</v>
      </c>
      <c r="AQ511" s="236">
        <v>1</v>
      </c>
      <c r="AR511" s="236">
        <v>0</v>
      </c>
      <c r="AS511" s="236">
        <v>0</v>
      </c>
      <c r="AT511" s="236">
        <v>0</v>
      </c>
      <c r="AU511" s="236">
        <v>0</v>
      </c>
      <c r="AV511" s="236">
        <v>0</v>
      </c>
      <c r="AW511" s="236">
        <v>0</v>
      </c>
      <c r="AX511" s="236">
        <v>0</v>
      </c>
      <c r="AY511" s="236">
        <v>0</v>
      </c>
      <c r="AZ511" s="236">
        <v>0</v>
      </c>
      <c r="BA511" s="236">
        <v>3</v>
      </c>
      <c r="BB511" s="236">
        <v>1</v>
      </c>
      <c r="BC511" s="236">
        <v>1</v>
      </c>
      <c r="BD511" s="236">
        <v>1</v>
      </c>
      <c r="BE511" s="236">
        <v>0</v>
      </c>
      <c r="BF511" s="236">
        <v>0</v>
      </c>
      <c r="BG511" s="236">
        <v>0</v>
      </c>
      <c r="BH511" s="236">
        <v>0</v>
      </c>
      <c r="BI511" s="236">
        <v>0</v>
      </c>
      <c r="BJ511" s="236">
        <v>0</v>
      </c>
      <c r="BK511" s="236">
        <v>0</v>
      </c>
      <c r="BL511" s="236">
        <v>0</v>
      </c>
      <c r="BM511" s="236">
        <v>0</v>
      </c>
      <c r="BN511" s="236">
        <v>3</v>
      </c>
      <c r="BO511" s="236">
        <v>1</v>
      </c>
      <c r="BP511" s="236">
        <v>1</v>
      </c>
      <c r="BQ511" s="236">
        <v>1</v>
      </c>
      <c r="BR511" s="236">
        <v>0</v>
      </c>
      <c r="BS511" s="236">
        <v>0</v>
      </c>
      <c r="BT511" s="236">
        <v>0</v>
      </c>
      <c r="BU511" s="236">
        <v>0</v>
      </c>
      <c r="BV511" s="236">
        <v>0</v>
      </c>
      <c r="BW511" s="236">
        <v>0</v>
      </c>
      <c r="BX511" s="236">
        <v>0</v>
      </c>
      <c r="BY511" s="236">
        <v>0</v>
      </c>
      <c r="BZ511" s="236">
        <v>0</v>
      </c>
      <c r="CA511" s="236">
        <v>3</v>
      </c>
      <c r="CB511" s="236">
        <v>1</v>
      </c>
      <c r="CC511" s="236">
        <v>1</v>
      </c>
      <c r="CD511" s="236">
        <v>1</v>
      </c>
      <c r="CE511" s="236">
        <v>0</v>
      </c>
      <c r="CF511" s="236">
        <v>0</v>
      </c>
      <c r="CG511" s="236">
        <v>0</v>
      </c>
      <c r="CH511" s="236">
        <v>0</v>
      </c>
      <c r="CI511" s="236">
        <v>0</v>
      </c>
      <c r="CJ511" s="236">
        <v>0</v>
      </c>
      <c r="CK511" s="236">
        <v>0</v>
      </c>
      <c r="CL511" s="236">
        <v>0</v>
      </c>
      <c r="CM511" s="236">
        <v>0</v>
      </c>
      <c r="CN511" s="236">
        <v>3</v>
      </c>
      <c r="CO511" s="236">
        <v>1</v>
      </c>
      <c r="CP511" s="236">
        <v>1</v>
      </c>
      <c r="CQ511" s="236">
        <v>1</v>
      </c>
      <c r="CR511" s="236">
        <v>0</v>
      </c>
      <c r="CS511" s="236">
        <v>0</v>
      </c>
      <c r="CT511" s="236">
        <v>0</v>
      </c>
      <c r="CU511" s="236">
        <v>0</v>
      </c>
      <c r="CV511" s="236">
        <v>0</v>
      </c>
      <c r="CW511" s="236">
        <v>0</v>
      </c>
      <c r="CX511" s="236">
        <v>0</v>
      </c>
      <c r="CY511" s="236">
        <v>0</v>
      </c>
      <c r="CZ511" s="236">
        <v>0</v>
      </c>
      <c r="DA511" s="236">
        <v>3</v>
      </c>
    </row>
    <row r="512" spans="1:105">
      <c r="A512" s="242" t="s">
        <v>1828</v>
      </c>
      <c r="B512" s="236">
        <v>3</v>
      </c>
      <c r="C512" s="236">
        <v>3</v>
      </c>
      <c r="D512" s="236">
        <v>3</v>
      </c>
      <c r="E512" s="236">
        <v>0</v>
      </c>
      <c r="F512" s="236">
        <v>0</v>
      </c>
      <c r="G512" s="236">
        <v>0</v>
      </c>
      <c r="H512" s="236">
        <v>0</v>
      </c>
      <c r="I512" s="236">
        <v>0</v>
      </c>
      <c r="J512" s="236">
        <v>0</v>
      </c>
      <c r="K512" s="236">
        <v>0</v>
      </c>
      <c r="L512" s="236">
        <v>0</v>
      </c>
      <c r="M512" s="236">
        <v>0</v>
      </c>
      <c r="N512" s="236">
        <v>9</v>
      </c>
      <c r="O512" s="236">
        <v>3</v>
      </c>
      <c r="P512" s="236">
        <v>3</v>
      </c>
      <c r="Q512" s="236">
        <v>3</v>
      </c>
      <c r="R512" s="236">
        <v>0</v>
      </c>
      <c r="S512" s="236">
        <v>0</v>
      </c>
      <c r="T512" s="236">
        <v>0</v>
      </c>
      <c r="U512" s="236">
        <v>0</v>
      </c>
      <c r="V512" s="236">
        <v>0</v>
      </c>
      <c r="W512" s="236">
        <v>0</v>
      </c>
      <c r="X512" s="236">
        <v>0</v>
      </c>
      <c r="Y512" s="236">
        <v>0</v>
      </c>
      <c r="Z512" s="236">
        <v>0</v>
      </c>
      <c r="AA512" s="236">
        <v>9</v>
      </c>
      <c r="AB512" s="236">
        <v>3</v>
      </c>
      <c r="AC512" s="236">
        <v>3</v>
      </c>
      <c r="AD512" s="236">
        <v>3</v>
      </c>
      <c r="AE512" s="236">
        <v>0</v>
      </c>
      <c r="AF512" s="236">
        <v>0</v>
      </c>
      <c r="AG512" s="236">
        <v>0</v>
      </c>
      <c r="AH512" s="236">
        <v>0</v>
      </c>
      <c r="AI512" s="236">
        <v>0</v>
      </c>
      <c r="AJ512" s="236">
        <v>0</v>
      </c>
      <c r="AK512" s="236">
        <v>0</v>
      </c>
      <c r="AL512" s="236">
        <v>0</v>
      </c>
      <c r="AM512" s="236">
        <v>0</v>
      </c>
      <c r="AN512" s="236">
        <v>9</v>
      </c>
      <c r="AO512" s="236">
        <v>3</v>
      </c>
      <c r="AP512" s="236">
        <v>3</v>
      </c>
      <c r="AQ512" s="236">
        <v>3</v>
      </c>
      <c r="AR512" s="236">
        <v>0</v>
      </c>
      <c r="AS512" s="236">
        <v>0</v>
      </c>
      <c r="AT512" s="236">
        <v>0</v>
      </c>
      <c r="AU512" s="236">
        <v>0</v>
      </c>
      <c r="AV512" s="236">
        <v>0</v>
      </c>
      <c r="AW512" s="236">
        <v>0</v>
      </c>
      <c r="AX512" s="236">
        <v>0</v>
      </c>
      <c r="AY512" s="236">
        <v>0</v>
      </c>
      <c r="AZ512" s="236">
        <v>0</v>
      </c>
      <c r="BA512" s="236">
        <v>9</v>
      </c>
      <c r="BB512" s="236">
        <v>3</v>
      </c>
      <c r="BC512" s="236">
        <v>3</v>
      </c>
      <c r="BD512" s="236">
        <v>3</v>
      </c>
      <c r="BE512" s="236">
        <v>0</v>
      </c>
      <c r="BF512" s="236">
        <v>0</v>
      </c>
      <c r="BG512" s="236">
        <v>0</v>
      </c>
      <c r="BH512" s="236">
        <v>0</v>
      </c>
      <c r="BI512" s="236">
        <v>0</v>
      </c>
      <c r="BJ512" s="236">
        <v>0</v>
      </c>
      <c r="BK512" s="236">
        <v>0</v>
      </c>
      <c r="BL512" s="236">
        <v>0</v>
      </c>
      <c r="BM512" s="236">
        <v>0</v>
      </c>
      <c r="BN512" s="236">
        <v>9</v>
      </c>
      <c r="BO512" s="236">
        <v>3</v>
      </c>
      <c r="BP512" s="236">
        <v>3</v>
      </c>
      <c r="BQ512" s="236">
        <v>3</v>
      </c>
      <c r="BR512" s="236">
        <v>0</v>
      </c>
      <c r="BS512" s="236">
        <v>0</v>
      </c>
      <c r="BT512" s="236">
        <v>0</v>
      </c>
      <c r="BU512" s="236">
        <v>0</v>
      </c>
      <c r="BV512" s="236">
        <v>0</v>
      </c>
      <c r="BW512" s="236">
        <v>0</v>
      </c>
      <c r="BX512" s="236">
        <v>0</v>
      </c>
      <c r="BY512" s="236">
        <v>0</v>
      </c>
      <c r="BZ512" s="236">
        <v>0</v>
      </c>
      <c r="CA512" s="236">
        <v>9</v>
      </c>
      <c r="CB512" s="236">
        <v>3</v>
      </c>
      <c r="CC512" s="236">
        <v>3</v>
      </c>
      <c r="CD512" s="236">
        <v>3</v>
      </c>
      <c r="CE512" s="236">
        <v>0</v>
      </c>
      <c r="CF512" s="236">
        <v>0</v>
      </c>
      <c r="CG512" s="236">
        <v>0</v>
      </c>
      <c r="CH512" s="236">
        <v>0</v>
      </c>
      <c r="CI512" s="236">
        <v>0</v>
      </c>
      <c r="CJ512" s="236">
        <v>0</v>
      </c>
      <c r="CK512" s="236">
        <v>0</v>
      </c>
      <c r="CL512" s="236">
        <v>0</v>
      </c>
      <c r="CM512" s="236">
        <v>0</v>
      </c>
      <c r="CN512" s="236">
        <v>9</v>
      </c>
      <c r="CO512" s="236">
        <v>3</v>
      </c>
      <c r="CP512" s="236">
        <v>3</v>
      </c>
      <c r="CQ512" s="236">
        <v>3</v>
      </c>
      <c r="CR512" s="236">
        <v>0</v>
      </c>
      <c r="CS512" s="236">
        <v>0</v>
      </c>
      <c r="CT512" s="236">
        <v>0</v>
      </c>
      <c r="CU512" s="236">
        <v>0</v>
      </c>
      <c r="CV512" s="236">
        <v>0</v>
      </c>
      <c r="CW512" s="236">
        <v>0</v>
      </c>
      <c r="CX512" s="236">
        <v>0</v>
      </c>
      <c r="CY512" s="236">
        <v>0</v>
      </c>
      <c r="CZ512" s="236">
        <v>0</v>
      </c>
      <c r="DA512" s="236">
        <v>9</v>
      </c>
    </row>
    <row r="513" spans="1:105">
      <c r="A513" s="242" t="s">
        <v>1829</v>
      </c>
      <c r="B513" s="236">
        <v>0</v>
      </c>
      <c r="C513" s="236">
        <v>0</v>
      </c>
      <c r="D513" s="236">
        <v>0</v>
      </c>
      <c r="E513" s="236">
        <v>1</v>
      </c>
      <c r="F513" s="236">
        <v>1</v>
      </c>
      <c r="G513" s="236">
        <v>1</v>
      </c>
      <c r="H513" s="236">
        <v>0</v>
      </c>
      <c r="I513" s="236">
        <v>0</v>
      </c>
      <c r="J513" s="236">
        <v>0</v>
      </c>
      <c r="K513" s="236">
        <v>0</v>
      </c>
      <c r="L513" s="236">
        <v>0</v>
      </c>
      <c r="M513" s="236">
        <v>0</v>
      </c>
      <c r="N513" s="236">
        <v>3</v>
      </c>
      <c r="O513" s="236">
        <v>0</v>
      </c>
      <c r="P513" s="236">
        <v>0</v>
      </c>
      <c r="Q513" s="236">
        <v>0</v>
      </c>
      <c r="R513" s="236">
        <v>1</v>
      </c>
      <c r="S513" s="236">
        <v>1</v>
      </c>
      <c r="T513" s="236">
        <v>1</v>
      </c>
      <c r="U513" s="236">
        <v>0</v>
      </c>
      <c r="V513" s="236">
        <v>0</v>
      </c>
      <c r="W513" s="236">
        <v>0</v>
      </c>
      <c r="X513" s="236">
        <v>0</v>
      </c>
      <c r="Y513" s="236">
        <v>0</v>
      </c>
      <c r="Z513" s="236">
        <v>0</v>
      </c>
      <c r="AA513" s="236">
        <v>3</v>
      </c>
      <c r="AB513" s="236">
        <v>0</v>
      </c>
      <c r="AC513" s="236">
        <v>0</v>
      </c>
      <c r="AD513" s="236">
        <v>0</v>
      </c>
      <c r="AE513" s="236">
        <v>1</v>
      </c>
      <c r="AF513" s="236">
        <v>1</v>
      </c>
      <c r="AG513" s="236">
        <v>1</v>
      </c>
      <c r="AH513" s="236">
        <v>0</v>
      </c>
      <c r="AI513" s="236">
        <v>0</v>
      </c>
      <c r="AJ513" s="236">
        <v>0</v>
      </c>
      <c r="AK513" s="236">
        <v>0</v>
      </c>
      <c r="AL513" s="236">
        <v>0</v>
      </c>
      <c r="AM513" s="236">
        <v>0</v>
      </c>
      <c r="AN513" s="236">
        <v>3</v>
      </c>
      <c r="AO513" s="236">
        <v>0</v>
      </c>
      <c r="AP513" s="236">
        <v>0</v>
      </c>
      <c r="AQ513" s="236">
        <v>0</v>
      </c>
      <c r="AR513" s="236">
        <v>1</v>
      </c>
      <c r="AS513" s="236">
        <v>1</v>
      </c>
      <c r="AT513" s="236">
        <v>1</v>
      </c>
      <c r="AU513" s="236">
        <v>0</v>
      </c>
      <c r="AV513" s="236">
        <v>0</v>
      </c>
      <c r="AW513" s="236">
        <v>0</v>
      </c>
      <c r="AX513" s="236">
        <v>0</v>
      </c>
      <c r="AY513" s="236">
        <v>0</v>
      </c>
      <c r="AZ513" s="236">
        <v>0</v>
      </c>
      <c r="BA513" s="236">
        <v>3</v>
      </c>
      <c r="BB513" s="236">
        <v>0</v>
      </c>
      <c r="BC513" s="236">
        <v>0</v>
      </c>
      <c r="BD513" s="236">
        <v>0</v>
      </c>
      <c r="BE513" s="236">
        <v>1</v>
      </c>
      <c r="BF513" s="236">
        <v>1</v>
      </c>
      <c r="BG513" s="236">
        <v>1</v>
      </c>
      <c r="BH513" s="236">
        <v>0</v>
      </c>
      <c r="BI513" s="236">
        <v>0</v>
      </c>
      <c r="BJ513" s="236">
        <v>0</v>
      </c>
      <c r="BK513" s="236">
        <v>0</v>
      </c>
      <c r="BL513" s="236">
        <v>0</v>
      </c>
      <c r="BM513" s="236">
        <v>0</v>
      </c>
      <c r="BN513" s="236">
        <v>3</v>
      </c>
      <c r="BO513" s="236">
        <v>0</v>
      </c>
      <c r="BP513" s="236">
        <v>0</v>
      </c>
      <c r="BQ513" s="236">
        <v>0</v>
      </c>
      <c r="BR513" s="236">
        <v>1</v>
      </c>
      <c r="BS513" s="236">
        <v>1</v>
      </c>
      <c r="BT513" s="236">
        <v>1</v>
      </c>
      <c r="BU513" s="236">
        <v>0</v>
      </c>
      <c r="BV513" s="236">
        <v>0</v>
      </c>
      <c r="BW513" s="236">
        <v>0</v>
      </c>
      <c r="BX513" s="236">
        <v>0</v>
      </c>
      <c r="BY513" s="236">
        <v>0</v>
      </c>
      <c r="BZ513" s="236">
        <v>0</v>
      </c>
      <c r="CA513" s="236">
        <v>3</v>
      </c>
      <c r="CB513" s="236">
        <v>0</v>
      </c>
      <c r="CC513" s="236">
        <v>0</v>
      </c>
      <c r="CD513" s="236">
        <v>0</v>
      </c>
      <c r="CE513" s="236">
        <v>1</v>
      </c>
      <c r="CF513" s="236">
        <v>1</v>
      </c>
      <c r="CG513" s="236">
        <v>1</v>
      </c>
      <c r="CH513" s="236">
        <v>0</v>
      </c>
      <c r="CI513" s="236">
        <v>0</v>
      </c>
      <c r="CJ513" s="236">
        <v>0</v>
      </c>
      <c r="CK513" s="236">
        <v>0</v>
      </c>
      <c r="CL513" s="236">
        <v>0</v>
      </c>
      <c r="CM513" s="236">
        <v>0</v>
      </c>
      <c r="CN513" s="236">
        <v>3</v>
      </c>
      <c r="CO513" s="236">
        <v>0</v>
      </c>
      <c r="CP513" s="236">
        <v>0</v>
      </c>
      <c r="CQ513" s="236">
        <v>0</v>
      </c>
      <c r="CR513" s="236">
        <v>1</v>
      </c>
      <c r="CS513" s="236">
        <v>1</v>
      </c>
      <c r="CT513" s="236">
        <v>1</v>
      </c>
      <c r="CU513" s="236">
        <v>0</v>
      </c>
      <c r="CV513" s="236">
        <v>0</v>
      </c>
      <c r="CW513" s="236">
        <v>0</v>
      </c>
      <c r="CX513" s="236">
        <v>0</v>
      </c>
      <c r="CY513" s="236">
        <v>0</v>
      </c>
      <c r="CZ513" s="236">
        <v>0</v>
      </c>
      <c r="DA513" s="236">
        <v>3</v>
      </c>
    </row>
    <row r="514" spans="1:105">
      <c r="A514" s="242" t="s">
        <v>1830</v>
      </c>
      <c r="B514" s="236">
        <v>0</v>
      </c>
      <c r="C514" s="236">
        <v>0</v>
      </c>
      <c r="D514" s="236">
        <v>0</v>
      </c>
      <c r="E514" s="236">
        <v>6</v>
      </c>
      <c r="F514" s="236">
        <v>6</v>
      </c>
      <c r="G514" s="236">
        <v>6</v>
      </c>
      <c r="H514" s="236">
        <v>0</v>
      </c>
      <c r="I514" s="236">
        <v>0</v>
      </c>
      <c r="J514" s="236">
        <v>0</v>
      </c>
      <c r="K514" s="236">
        <v>0</v>
      </c>
      <c r="L514" s="236">
        <v>0</v>
      </c>
      <c r="M514" s="236">
        <v>0</v>
      </c>
      <c r="N514" s="236">
        <v>18</v>
      </c>
      <c r="O514" s="236">
        <v>0</v>
      </c>
      <c r="P514" s="236">
        <v>0</v>
      </c>
      <c r="Q514" s="236">
        <v>0</v>
      </c>
      <c r="R514" s="236">
        <v>6</v>
      </c>
      <c r="S514" s="236">
        <v>6</v>
      </c>
      <c r="T514" s="236">
        <v>6</v>
      </c>
      <c r="U514" s="236">
        <v>0</v>
      </c>
      <c r="V514" s="236">
        <v>0</v>
      </c>
      <c r="W514" s="236">
        <v>0</v>
      </c>
      <c r="X514" s="236">
        <v>0</v>
      </c>
      <c r="Y514" s="236">
        <v>0</v>
      </c>
      <c r="Z514" s="236">
        <v>0</v>
      </c>
      <c r="AA514" s="236">
        <v>18</v>
      </c>
      <c r="AB514" s="236">
        <v>0</v>
      </c>
      <c r="AC514" s="236">
        <v>0</v>
      </c>
      <c r="AD514" s="236">
        <v>0</v>
      </c>
      <c r="AE514" s="236">
        <v>6</v>
      </c>
      <c r="AF514" s="236">
        <v>6</v>
      </c>
      <c r="AG514" s="236">
        <v>6</v>
      </c>
      <c r="AH514" s="236">
        <v>0</v>
      </c>
      <c r="AI514" s="236">
        <v>0</v>
      </c>
      <c r="AJ514" s="236">
        <v>0</v>
      </c>
      <c r="AK514" s="236">
        <v>0</v>
      </c>
      <c r="AL514" s="236">
        <v>0</v>
      </c>
      <c r="AM514" s="236">
        <v>0</v>
      </c>
      <c r="AN514" s="236">
        <v>18</v>
      </c>
      <c r="AO514" s="236">
        <v>0</v>
      </c>
      <c r="AP514" s="236">
        <v>0</v>
      </c>
      <c r="AQ514" s="236">
        <v>0</v>
      </c>
      <c r="AR514" s="236">
        <v>6</v>
      </c>
      <c r="AS514" s="236">
        <v>6</v>
      </c>
      <c r="AT514" s="236">
        <v>6</v>
      </c>
      <c r="AU514" s="236">
        <v>0</v>
      </c>
      <c r="AV514" s="236">
        <v>0</v>
      </c>
      <c r="AW514" s="236">
        <v>0</v>
      </c>
      <c r="AX514" s="236">
        <v>0</v>
      </c>
      <c r="AY514" s="236">
        <v>0</v>
      </c>
      <c r="AZ514" s="236">
        <v>0</v>
      </c>
      <c r="BA514" s="236">
        <v>18</v>
      </c>
      <c r="BB514" s="236">
        <v>0</v>
      </c>
      <c r="BC514" s="236">
        <v>0</v>
      </c>
      <c r="BD514" s="236">
        <v>0</v>
      </c>
      <c r="BE514" s="236">
        <v>6</v>
      </c>
      <c r="BF514" s="236">
        <v>6</v>
      </c>
      <c r="BG514" s="236">
        <v>6</v>
      </c>
      <c r="BH514" s="236">
        <v>0</v>
      </c>
      <c r="BI514" s="236">
        <v>0</v>
      </c>
      <c r="BJ514" s="236">
        <v>0</v>
      </c>
      <c r="BK514" s="236">
        <v>0</v>
      </c>
      <c r="BL514" s="236">
        <v>0</v>
      </c>
      <c r="BM514" s="236">
        <v>0</v>
      </c>
      <c r="BN514" s="236">
        <v>18</v>
      </c>
      <c r="BO514" s="236">
        <v>0</v>
      </c>
      <c r="BP514" s="236">
        <v>0</v>
      </c>
      <c r="BQ514" s="236">
        <v>0</v>
      </c>
      <c r="BR514" s="236">
        <v>6</v>
      </c>
      <c r="BS514" s="236">
        <v>6</v>
      </c>
      <c r="BT514" s="236">
        <v>6</v>
      </c>
      <c r="BU514" s="236">
        <v>0</v>
      </c>
      <c r="BV514" s="236">
        <v>0</v>
      </c>
      <c r="BW514" s="236">
        <v>0</v>
      </c>
      <c r="BX514" s="236">
        <v>0</v>
      </c>
      <c r="BY514" s="236">
        <v>0</v>
      </c>
      <c r="BZ514" s="236">
        <v>0</v>
      </c>
      <c r="CA514" s="236">
        <v>18</v>
      </c>
      <c r="CB514" s="236">
        <v>0</v>
      </c>
      <c r="CC514" s="236">
        <v>0</v>
      </c>
      <c r="CD514" s="236">
        <v>0</v>
      </c>
      <c r="CE514" s="236">
        <v>6</v>
      </c>
      <c r="CF514" s="236">
        <v>6</v>
      </c>
      <c r="CG514" s="236">
        <v>6</v>
      </c>
      <c r="CH514" s="236">
        <v>0</v>
      </c>
      <c r="CI514" s="236">
        <v>0</v>
      </c>
      <c r="CJ514" s="236">
        <v>0</v>
      </c>
      <c r="CK514" s="236">
        <v>0</v>
      </c>
      <c r="CL514" s="236">
        <v>0</v>
      </c>
      <c r="CM514" s="236">
        <v>0</v>
      </c>
      <c r="CN514" s="236">
        <v>18</v>
      </c>
      <c r="CO514" s="236">
        <v>0</v>
      </c>
      <c r="CP514" s="236">
        <v>0</v>
      </c>
      <c r="CQ514" s="236">
        <v>0</v>
      </c>
      <c r="CR514" s="236">
        <v>6</v>
      </c>
      <c r="CS514" s="236">
        <v>6</v>
      </c>
      <c r="CT514" s="236">
        <v>6</v>
      </c>
      <c r="CU514" s="236">
        <v>0</v>
      </c>
      <c r="CV514" s="236">
        <v>0</v>
      </c>
      <c r="CW514" s="236">
        <v>0</v>
      </c>
      <c r="CX514" s="236">
        <v>0</v>
      </c>
      <c r="CY514" s="236">
        <v>0</v>
      </c>
      <c r="CZ514" s="236">
        <v>0</v>
      </c>
      <c r="DA514" s="236">
        <v>18</v>
      </c>
    </row>
    <row r="515" spans="1:105">
      <c r="A515" s="242" t="s">
        <v>1829</v>
      </c>
      <c r="B515" s="236">
        <v>0</v>
      </c>
      <c r="C515" s="236">
        <v>0</v>
      </c>
      <c r="D515" s="236">
        <v>0</v>
      </c>
      <c r="E515" s="236">
        <v>0</v>
      </c>
      <c r="F515" s="236">
        <v>0</v>
      </c>
      <c r="G515" s="236">
        <v>0</v>
      </c>
      <c r="H515" s="236">
        <v>1</v>
      </c>
      <c r="I515" s="236">
        <v>1</v>
      </c>
      <c r="J515" s="236">
        <v>1</v>
      </c>
      <c r="K515" s="236">
        <v>0</v>
      </c>
      <c r="L515" s="236">
        <v>0</v>
      </c>
      <c r="M515" s="236">
        <v>0</v>
      </c>
      <c r="N515" s="236">
        <v>3</v>
      </c>
      <c r="O515" s="236">
        <v>0</v>
      </c>
      <c r="P515" s="236">
        <v>0</v>
      </c>
      <c r="Q515" s="236">
        <v>0</v>
      </c>
      <c r="R515" s="236">
        <v>0</v>
      </c>
      <c r="S515" s="236">
        <v>0</v>
      </c>
      <c r="T515" s="236">
        <v>0</v>
      </c>
      <c r="U515" s="236">
        <v>1</v>
      </c>
      <c r="V515" s="236">
        <v>1</v>
      </c>
      <c r="W515" s="236">
        <v>1</v>
      </c>
      <c r="X515" s="236">
        <v>0</v>
      </c>
      <c r="Y515" s="236">
        <v>0</v>
      </c>
      <c r="Z515" s="236">
        <v>0</v>
      </c>
      <c r="AA515" s="236">
        <v>3</v>
      </c>
      <c r="AB515" s="236">
        <v>0</v>
      </c>
      <c r="AC515" s="236">
        <v>0</v>
      </c>
      <c r="AD515" s="236">
        <v>0</v>
      </c>
      <c r="AE515" s="236">
        <v>0</v>
      </c>
      <c r="AF515" s="236">
        <v>0</v>
      </c>
      <c r="AG515" s="236">
        <v>0</v>
      </c>
      <c r="AH515" s="236">
        <v>1</v>
      </c>
      <c r="AI515" s="236">
        <v>1</v>
      </c>
      <c r="AJ515" s="236">
        <v>1</v>
      </c>
      <c r="AK515" s="236">
        <v>0</v>
      </c>
      <c r="AL515" s="236">
        <v>0</v>
      </c>
      <c r="AM515" s="236">
        <v>0</v>
      </c>
      <c r="AN515" s="236">
        <v>3</v>
      </c>
      <c r="AO515" s="236">
        <v>0</v>
      </c>
      <c r="AP515" s="236">
        <v>0</v>
      </c>
      <c r="AQ515" s="236">
        <v>0</v>
      </c>
      <c r="AR515" s="236">
        <v>0</v>
      </c>
      <c r="AS515" s="236">
        <v>0</v>
      </c>
      <c r="AT515" s="236">
        <v>0</v>
      </c>
      <c r="AU515" s="236">
        <v>1</v>
      </c>
      <c r="AV515" s="236">
        <v>1</v>
      </c>
      <c r="AW515" s="236">
        <v>1</v>
      </c>
      <c r="AX515" s="236">
        <v>0</v>
      </c>
      <c r="AY515" s="236">
        <v>0</v>
      </c>
      <c r="AZ515" s="236">
        <v>0</v>
      </c>
      <c r="BA515" s="236">
        <v>3</v>
      </c>
      <c r="BB515" s="236">
        <v>0</v>
      </c>
      <c r="BC515" s="236">
        <v>0</v>
      </c>
      <c r="BD515" s="236">
        <v>0</v>
      </c>
      <c r="BE515" s="236">
        <v>0</v>
      </c>
      <c r="BF515" s="236">
        <v>0</v>
      </c>
      <c r="BG515" s="236">
        <v>0</v>
      </c>
      <c r="BH515" s="236">
        <v>1</v>
      </c>
      <c r="BI515" s="236">
        <v>1</v>
      </c>
      <c r="BJ515" s="236">
        <v>1</v>
      </c>
      <c r="BK515" s="236">
        <v>0</v>
      </c>
      <c r="BL515" s="236">
        <v>0</v>
      </c>
      <c r="BM515" s="236">
        <v>0</v>
      </c>
      <c r="BN515" s="236">
        <v>3</v>
      </c>
      <c r="BO515" s="236">
        <v>0</v>
      </c>
      <c r="BP515" s="236">
        <v>0</v>
      </c>
      <c r="BQ515" s="236">
        <v>0</v>
      </c>
      <c r="BR515" s="236">
        <v>0</v>
      </c>
      <c r="BS515" s="236">
        <v>0</v>
      </c>
      <c r="BT515" s="236">
        <v>0</v>
      </c>
      <c r="BU515" s="236">
        <v>1</v>
      </c>
      <c r="BV515" s="236">
        <v>1</v>
      </c>
      <c r="BW515" s="236">
        <v>1</v>
      </c>
      <c r="BX515" s="236">
        <v>0</v>
      </c>
      <c r="BY515" s="236">
        <v>0</v>
      </c>
      <c r="BZ515" s="236">
        <v>0</v>
      </c>
      <c r="CA515" s="236">
        <v>3</v>
      </c>
      <c r="CB515" s="236">
        <v>0</v>
      </c>
      <c r="CC515" s="236">
        <v>0</v>
      </c>
      <c r="CD515" s="236">
        <v>0</v>
      </c>
      <c r="CE515" s="236">
        <v>0</v>
      </c>
      <c r="CF515" s="236">
        <v>0</v>
      </c>
      <c r="CG515" s="236">
        <v>0</v>
      </c>
      <c r="CH515" s="236">
        <v>1</v>
      </c>
      <c r="CI515" s="236">
        <v>1</v>
      </c>
      <c r="CJ515" s="236">
        <v>1</v>
      </c>
      <c r="CK515" s="236">
        <v>0</v>
      </c>
      <c r="CL515" s="236">
        <v>0</v>
      </c>
      <c r="CM515" s="236">
        <v>0</v>
      </c>
      <c r="CN515" s="236">
        <v>3</v>
      </c>
      <c r="CO515" s="236">
        <v>0</v>
      </c>
      <c r="CP515" s="236">
        <v>0</v>
      </c>
      <c r="CQ515" s="236">
        <v>0</v>
      </c>
      <c r="CR515" s="236">
        <v>0</v>
      </c>
      <c r="CS515" s="236">
        <v>0</v>
      </c>
      <c r="CT515" s="236">
        <v>0</v>
      </c>
      <c r="CU515" s="236">
        <v>1</v>
      </c>
      <c r="CV515" s="236">
        <v>1</v>
      </c>
      <c r="CW515" s="236">
        <v>1</v>
      </c>
      <c r="CX515" s="236">
        <v>0</v>
      </c>
      <c r="CY515" s="236">
        <v>0</v>
      </c>
      <c r="CZ515" s="236">
        <v>0</v>
      </c>
      <c r="DA515" s="236">
        <v>3</v>
      </c>
    </row>
    <row r="516" spans="1:105">
      <c r="A516" s="242" t="s">
        <v>1831</v>
      </c>
      <c r="B516" s="236">
        <v>0</v>
      </c>
      <c r="C516" s="236">
        <v>0</v>
      </c>
      <c r="D516" s="236">
        <v>0</v>
      </c>
      <c r="E516" s="236">
        <v>0</v>
      </c>
      <c r="F516" s="236">
        <v>0</v>
      </c>
      <c r="G516" s="236">
        <v>0</v>
      </c>
      <c r="H516" s="236">
        <v>9</v>
      </c>
      <c r="I516" s="236">
        <v>9</v>
      </c>
      <c r="J516" s="236">
        <v>9</v>
      </c>
      <c r="K516" s="236">
        <v>0</v>
      </c>
      <c r="L516" s="236">
        <v>0</v>
      </c>
      <c r="M516" s="236">
        <v>0</v>
      </c>
      <c r="N516" s="236">
        <v>27</v>
      </c>
      <c r="O516" s="236">
        <v>0</v>
      </c>
      <c r="P516" s="236">
        <v>0</v>
      </c>
      <c r="Q516" s="236">
        <v>0</v>
      </c>
      <c r="R516" s="236">
        <v>0</v>
      </c>
      <c r="S516" s="236">
        <v>0</v>
      </c>
      <c r="T516" s="236">
        <v>0</v>
      </c>
      <c r="U516" s="236">
        <v>9</v>
      </c>
      <c r="V516" s="236">
        <v>9</v>
      </c>
      <c r="W516" s="236">
        <v>9</v>
      </c>
      <c r="X516" s="236">
        <v>0</v>
      </c>
      <c r="Y516" s="236">
        <v>0</v>
      </c>
      <c r="Z516" s="236">
        <v>0</v>
      </c>
      <c r="AA516" s="236">
        <v>27</v>
      </c>
      <c r="AB516" s="236">
        <v>0</v>
      </c>
      <c r="AC516" s="236">
        <v>0</v>
      </c>
      <c r="AD516" s="236">
        <v>0</v>
      </c>
      <c r="AE516" s="236">
        <v>0</v>
      </c>
      <c r="AF516" s="236">
        <v>0</v>
      </c>
      <c r="AG516" s="236">
        <v>0</v>
      </c>
      <c r="AH516" s="236">
        <v>9</v>
      </c>
      <c r="AI516" s="236">
        <v>9</v>
      </c>
      <c r="AJ516" s="236">
        <v>9</v>
      </c>
      <c r="AK516" s="236">
        <v>0</v>
      </c>
      <c r="AL516" s="236">
        <v>0</v>
      </c>
      <c r="AM516" s="236">
        <v>0</v>
      </c>
      <c r="AN516" s="236">
        <v>27</v>
      </c>
      <c r="AO516" s="236">
        <v>0</v>
      </c>
      <c r="AP516" s="236">
        <v>0</v>
      </c>
      <c r="AQ516" s="236">
        <v>0</v>
      </c>
      <c r="AR516" s="236">
        <v>0</v>
      </c>
      <c r="AS516" s="236">
        <v>0</v>
      </c>
      <c r="AT516" s="236">
        <v>0</v>
      </c>
      <c r="AU516" s="236">
        <v>9</v>
      </c>
      <c r="AV516" s="236">
        <v>9</v>
      </c>
      <c r="AW516" s="236">
        <v>9</v>
      </c>
      <c r="AX516" s="236">
        <v>0</v>
      </c>
      <c r="AY516" s="236">
        <v>0</v>
      </c>
      <c r="AZ516" s="236">
        <v>0</v>
      </c>
      <c r="BA516" s="236">
        <v>27</v>
      </c>
      <c r="BB516" s="236">
        <v>0</v>
      </c>
      <c r="BC516" s="236">
        <v>0</v>
      </c>
      <c r="BD516" s="236">
        <v>0</v>
      </c>
      <c r="BE516" s="236">
        <v>0</v>
      </c>
      <c r="BF516" s="236">
        <v>0</v>
      </c>
      <c r="BG516" s="236">
        <v>0</v>
      </c>
      <c r="BH516" s="236">
        <v>9</v>
      </c>
      <c r="BI516" s="236">
        <v>9</v>
      </c>
      <c r="BJ516" s="236">
        <v>9</v>
      </c>
      <c r="BK516" s="236">
        <v>0</v>
      </c>
      <c r="BL516" s="236">
        <v>0</v>
      </c>
      <c r="BM516" s="236">
        <v>0</v>
      </c>
      <c r="BN516" s="236">
        <v>27</v>
      </c>
      <c r="BO516" s="236">
        <v>0</v>
      </c>
      <c r="BP516" s="236">
        <v>0</v>
      </c>
      <c r="BQ516" s="236">
        <v>0</v>
      </c>
      <c r="BR516" s="236">
        <v>0</v>
      </c>
      <c r="BS516" s="236">
        <v>0</v>
      </c>
      <c r="BT516" s="236">
        <v>0</v>
      </c>
      <c r="BU516" s="236">
        <v>9</v>
      </c>
      <c r="BV516" s="236">
        <v>9</v>
      </c>
      <c r="BW516" s="236">
        <v>9</v>
      </c>
      <c r="BX516" s="236">
        <v>0</v>
      </c>
      <c r="BY516" s="236">
        <v>0</v>
      </c>
      <c r="BZ516" s="236">
        <v>0</v>
      </c>
      <c r="CA516" s="236">
        <v>27</v>
      </c>
      <c r="CB516" s="236">
        <v>0</v>
      </c>
      <c r="CC516" s="236">
        <v>0</v>
      </c>
      <c r="CD516" s="236">
        <v>0</v>
      </c>
      <c r="CE516" s="236">
        <v>0</v>
      </c>
      <c r="CF516" s="236">
        <v>0</v>
      </c>
      <c r="CG516" s="236">
        <v>0</v>
      </c>
      <c r="CH516" s="236">
        <v>9</v>
      </c>
      <c r="CI516" s="236">
        <v>9</v>
      </c>
      <c r="CJ516" s="236">
        <v>9</v>
      </c>
      <c r="CK516" s="236">
        <v>0</v>
      </c>
      <c r="CL516" s="236">
        <v>0</v>
      </c>
      <c r="CM516" s="236">
        <v>0</v>
      </c>
      <c r="CN516" s="236">
        <v>27</v>
      </c>
      <c r="CO516" s="236">
        <v>0</v>
      </c>
      <c r="CP516" s="236">
        <v>0</v>
      </c>
      <c r="CQ516" s="236">
        <v>0</v>
      </c>
      <c r="CR516" s="236">
        <v>0</v>
      </c>
      <c r="CS516" s="236">
        <v>0</v>
      </c>
      <c r="CT516" s="236">
        <v>0</v>
      </c>
      <c r="CU516" s="236">
        <v>9</v>
      </c>
      <c r="CV516" s="236">
        <v>9</v>
      </c>
      <c r="CW516" s="236">
        <v>9</v>
      </c>
      <c r="CX516" s="236">
        <v>0</v>
      </c>
      <c r="CY516" s="236">
        <v>0</v>
      </c>
      <c r="CZ516" s="236">
        <v>0</v>
      </c>
      <c r="DA516" s="236">
        <v>27</v>
      </c>
    </row>
    <row r="517" spans="1:105">
      <c r="A517" s="242" t="s">
        <v>1815</v>
      </c>
      <c r="B517" s="236">
        <v>0</v>
      </c>
      <c r="C517" s="236">
        <v>0</v>
      </c>
      <c r="D517" s="236">
        <v>0</v>
      </c>
      <c r="E517" s="236">
        <v>0</v>
      </c>
      <c r="F517" s="236">
        <v>0</v>
      </c>
      <c r="G517" s="236">
        <v>0</v>
      </c>
      <c r="H517" s="236">
        <v>0</v>
      </c>
      <c r="I517" s="236">
        <v>0</v>
      </c>
      <c r="J517" s="236">
        <v>0</v>
      </c>
      <c r="K517" s="236">
        <v>1</v>
      </c>
      <c r="L517" s="236">
        <v>1</v>
      </c>
      <c r="M517" s="236">
        <v>1</v>
      </c>
      <c r="N517" s="236">
        <v>3</v>
      </c>
      <c r="O517" s="236">
        <v>0</v>
      </c>
      <c r="P517" s="236">
        <v>0</v>
      </c>
      <c r="Q517" s="236">
        <v>0</v>
      </c>
      <c r="R517" s="236">
        <v>0</v>
      </c>
      <c r="S517" s="236">
        <v>0</v>
      </c>
      <c r="T517" s="236">
        <v>0</v>
      </c>
      <c r="U517" s="236">
        <v>0</v>
      </c>
      <c r="V517" s="236">
        <v>0</v>
      </c>
      <c r="W517" s="236">
        <v>0</v>
      </c>
      <c r="X517" s="236">
        <v>1</v>
      </c>
      <c r="Y517" s="236">
        <v>1</v>
      </c>
      <c r="Z517" s="236">
        <v>1</v>
      </c>
      <c r="AA517" s="236">
        <v>3</v>
      </c>
      <c r="AB517" s="236">
        <v>0</v>
      </c>
      <c r="AC517" s="236">
        <v>0</v>
      </c>
      <c r="AD517" s="236">
        <v>0</v>
      </c>
      <c r="AE517" s="236">
        <v>0</v>
      </c>
      <c r="AF517" s="236">
        <v>0</v>
      </c>
      <c r="AG517" s="236">
        <v>0</v>
      </c>
      <c r="AH517" s="236">
        <v>0</v>
      </c>
      <c r="AI517" s="236">
        <v>0</v>
      </c>
      <c r="AJ517" s="236">
        <v>0</v>
      </c>
      <c r="AK517" s="236">
        <v>1</v>
      </c>
      <c r="AL517" s="236">
        <v>1</v>
      </c>
      <c r="AM517" s="236">
        <v>1</v>
      </c>
      <c r="AN517" s="236">
        <v>3</v>
      </c>
      <c r="AO517" s="236">
        <v>0</v>
      </c>
      <c r="AP517" s="236">
        <v>0</v>
      </c>
      <c r="AQ517" s="236">
        <v>0</v>
      </c>
      <c r="AR517" s="236">
        <v>0</v>
      </c>
      <c r="AS517" s="236">
        <v>0</v>
      </c>
      <c r="AT517" s="236">
        <v>0</v>
      </c>
      <c r="AU517" s="236">
        <v>0</v>
      </c>
      <c r="AV517" s="236">
        <v>0</v>
      </c>
      <c r="AW517" s="236">
        <v>0</v>
      </c>
      <c r="AX517" s="236">
        <v>1</v>
      </c>
      <c r="AY517" s="236">
        <v>1</v>
      </c>
      <c r="AZ517" s="236">
        <v>1</v>
      </c>
      <c r="BA517" s="236">
        <v>3</v>
      </c>
      <c r="BB517" s="236">
        <v>0</v>
      </c>
      <c r="BC517" s="236">
        <v>0</v>
      </c>
      <c r="BD517" s="236">
        <v>0</v>
      </c>
      <c r="BE517" s="236">
        <v>0</v>
      </c>
      <c r="BF517" s="236">
        <v>0</v>
      </c>
      <c r="BG517" s="236">
        <v>0</v>
      </c>
      <c r="BH517" s="236">
        <v>0</v>
      </c>
      <c r="BI517" s="236">
        <v>0</v>
      </c>
      <c r="BJ517" s="236">
        <v>0</v>
      </c>
      <c r="BK517" s="236">
        <v>1</v>
      </c>
      <c r="BL517" s="236">
        <v>1</v>
      </c>
      <c r="BM517" s="236">
        <v>1</v>
      </c>
      <c r="BN517" s="236">
        <v>3</v>
      </c>
      <c r="BO517" s="236">
        <v>0</v>
      </c>
      <c r="BP517" s="236">
        <v>0</v>
      </c>
      <c r="BQ517" s="236">
        <v>0</v>
      </c>
      <c r="BR517" s="236">
        <v>0</v>
      </c>
      <c r="BS517" s="236">
        <v>0</v>
      </c>
      <c r="BT517" s="236">
        <v>0</v>
      </c>
      <c r="BU517" s="236">
        <v>0</v>
      </c>
      <c r="BV517" s="236">
        <v>0</v>
      </c>
      <c r="BW517" s="236">
        <v>0</v>
      </c>
      <c r="BX517" s="236">
        <v>1</v>
      </c>
      <c r="BY517" s="236">
        <v>1</v>
      </c>
      <c r="BZ517" s="236">
        <v>1</v>
      </c>
      <c r="CA517" s="236">
        <v>3</v>
      </c>
      <c r="CB517" s="236">
        <v>0</v>
      </c>
      <c r="CC517" s="236">
        <v>0</v>
      </c>
      <c r="CD517" s="236">
        <v>0</v>
      </c>
      <c r="CE517" s="236">
        <v>0</v>
      </c>
      <c r="CF517" s="236">
        <v>0</v>
      </c>
      <c r="CG517" s="236">
        <v>0</v>
      </c>
      <c r="CH517" s="236">
        <v>0</v>
      </c>
      <c r="CI517" s="236">
        <v>0</v>
      </c>
      <c r="CJ517" s="236">
        <v>0</v>
      </c>
      <c r="CK517" s="236">
        <v>1</v>
      </c>
      <c r="CL517" s="236">
        <v>1</v>
      </c>
      <c r="CM517" s="236">
        <v>1</v>
      </c>
      <c r="CN517" s="236">
        <v>3</v>
      </c>
      <c r="CO517" s="236">
        <v>0</v>
      </c>
      <c r="CP517" s="236">
        <v>0</v>
      </c>
      <c r="CQ517" s="236">
        <v>0</v>
      </c>
      <c r="CR517" s="236">
        <v>0</v>
      </c>
      <c r="CS517" s="236">
        <v>0</v>
      </c>
      <c r="CT517" s="236">
        <v>0</v>
      </c>
      <c r="CU517" s="236">
        <v>0</v>
      </c>
      <c r="CV517" s="236">
        <v>0</v>
      </c>
      <c r="CW517" s="236">
        <v>0</v>
      </c>
      <c r="CX517" s="236">
        <v>1</v>
      </c>
      <c r="CY517" s="236">
        <v>1</v>
      </c>
      <c r="CZ517" s="236">
        <v>1</v>
      </c>
      <c r="DA517" s="236">
        <v>3</v>
      </c>
    </row>
    <row r="518" spans="1:105">
      <c r="A518" s="242" t="s">
        <v>1832</v>
      </c>
      <c r="B518" s="236">
        <v>0</v>
      </c>
      <c r="C518" s="236">
        <v>0</v>
      </c>
      <c r="D518" s="236">
        <v>0</v>
      </c>
      <c r="E518" s="236">
        <v>0</v>
      </c>
      <c r="F518" s="236">
        <v>0</v>
      </c>
      <c r="G518" s="236">
        <v>0</v>
      </c>
      <c r="H518" s="236">
        <v>0</v>
      </c>
      <c r="I518" s="236">
        <v>0</v>
      </c>
      <c r="J518" s="236">
        <v>0</v>
      </c>
      <c r="K518" s="236">
        <v>12</v>
      </c>
      <c r="L518" s="236">
        <v>12</v>
      </c>
      <c r="M518" s="236">
        <v>12</v>
      </c>
      <c r="N518" s="236">
        <v>36</v>
      </c>
      <c r="O518" s="236">
        <v>0</v>
      </c>
      <c r="P518" s="236">
        <v>0</v>
      </c>
      <c r="Q518" s="236">
        <v>0</v>
      </c>
      <c r="R518" s="236">
        <v>0</v>
      </c>
      <c r="S518" s="236">
        <v>0</v>
      </c>
      <c r="T518" s="236">
        <v>0</v>
      </c>
      <c r="U518" s="236">
        <v>0</v>
      </c>
      <c r="V518" s="236">
        <v>0</v>
      </c>
      <c r="W518" s="236">
        <v>0</v>
      </c>
      <c r="X518" s="236">
        <v>12</v>
      </c>
      <c r="Y518" s="236">
        <v>12</v>
      </c>
      <c r="Z518" s="236">
        <v>12</v>
      </c>
      <c r="AA518" s="236">
        <v>36</v>
      </c>
      <c r="AB518" s="236">
        <v>0</v>
      </c>
      <c r="AC518" s="236">
        <v>0</v>
      </c>
      <c r="AD518" s="236">
        <v>0</v>
      </c>
      <c r="AE518" s="236">
        <v>0</v>
      </c>
      <c r="AF518" s="236">
        <v>0</v>
      </c>
      <c r="AG518" s="236">
        <v>0</v>
      </c>
      <c r="AH518" s="236">
        <v>0</v>
      </c>
      <c r="AI518" s="236">
        <v>0</v>
      </c>
      <c r="AJ518" s="236">
        <v>0</v>
      </c>
      <c r="AK518" s="236">
        <v>12</v>
      </c>
      <c r="AL518" s="236">
        <v>12</v>
      </c>
      <c r="AM518" s="236">
        <v>12</v>
      </c>
      <c r="AN518" s="236">
        <v>36</v>
      </c>
      <c r="AO518" s="236">
        <v>0</v>
      </c>
      <c r="AP518" s="236">
        <v>0</v>
      </c>
      <c r="AQ518" s="236">
        <v>0</v>
      </c>
      <c r="AR518" s="236">
        <v>0</v>
      </c>
      <c r="AS518" s="236">
        <v>0</v>
      </c>
      <c r="AT518" s="236">
        <v>0</v>
      </c>
      <c r="AU518" s="236">
        <v>0</v>
      </c>
      <c r="AV518" s="236">
        <v>0</v>
      </c>
      <c r="AW518" s="236">
        <v>0</v>
      </c>
      <c r="AX518" s="236">
        <v>12</v>
      </c>
      <c r="AY518" s="236">
        <v>12</v>
      </c>
      <c r="AZ518" s="236">
        <v>12</v>
      </c>
      <c r="BA518" s="236">
        <v>36</v>
      </c>
      <c r="BB518" s="236">
        <v>0</v>
      </c>
      <c r="BC518" s="236">
        <v>0</v>
      </c>
      <c r="BD518" s="236">
        <v>0</v>
      </c>
      <c r="BE518" s="236">
        <v>0</v>
      </c>
      <c r="BF518" s="236">
        <v>0</v>
      </c>
      <c r="BG518" s="236">
        <v>0</v>
      </c>
      <c r="BH518" s="236">
        <v>0</v>
      </c>
      <c r="BI518" s="236">
        <v>0</v>
      </c>
      <c r="BJ518" s="236">
        <v>0</v>
      </c>
      <c r="BK518" s="236">
        <v>12</v>
      </c>
      <c r="BL518" s="236">
        <v>12</v>
      </c>
      <c r="BM518" s="236">
        <v>12</v>
      </c>
      <c r="BN518" s="236">
        <v>36</v>
      </c>
      <c r="BO518" s="236">
        <v>0</v>
      </c>
      <c r="BP518" s="236">
        <v>0</v>
      </c>
      <c r="BQ518" s="236">
        <v>0</v>
      </c>
      <c r="BR518" s="236">
        <v>0</v>
      </c>
      <c r="BS518" s="236">
        <v>0</v>
      </c>
      <c r="BT518" s="236">
        <v>0</v>
      </c>
      <c r="BU518" s="236">
        <v>0</v>
      </c>
      <c r="BV518" s="236">
        <v>0</v>
      </c>
      <c r="BW518" s="236">
        <v>0</v>
      </c>
      <c r="BX518" s="236">
        <v>12</v>
      </c>
      <c r="BY518" s="236">
        <v>12</v>
      </c>
      <c r="BZ518" s="236">
        <v>12</v>
      </c>
      <c r="CA518" s="236">
        <v>36</v>
      </c>
      <c r="CB518" s="236">
        <v>0</v>
      </c>
      <c r="CC518" s="236">
        <v>0</v>
      </c>
      <c r="CD518" s="236">
        <v>0</v>
      </c>
      <c r="CE518" s="236">
        <v>0</v>
      </c>
      <c r="CF518" s="236">
        <v>0</v>
      </c>
      <c r="CG518" s="236">
        <v>0</v>
      </c>
      <c r="CH518" s="236">
        <v>0</v>
      </c>
      <c r="CI518" s="236">
        <v>0</v>
      </c>
      <c r="CJ518" s="236">
        <v>0</v>
      </c>
      <c r="CK518" s="236">
        <v>12</v>
      </c>
      <c r="CL518" s="236">
        <v>12</v>
      </c>
      <c r="CM518" s="236">
        <v>12</v>
      </c>
      <c r="CN518" s="236">
        <v>36</v>
      </c>
      <c r="CO518" s="236">
        <v>0</v>
      </c>
      <c r="CP518" s="236">
        <v>0</v>
      </c>
      <c r="CQ518" s="236">
        <v>0</v>
      </c>
      <c r="CR518" s="236">
        <v>0</v>
      </c>
      <c r="CS518" s="236">
        <v>0</v>
      </c>
      <c r="CT518" s="236">
        <v>0</v>
      </c>
      <c r="CU518" s="236">
        <v>0</v>
      </c>
      <c r="CV518" s="236">
        <v>0</v>
      </c>
      <c r="CW518" s="236">
        <v>0</v>
      </c>
      <c r="CX518" s="236">
        <v>12</v>
      </c>
      <c r="CY518" s="236">
        <v>12</v>
      </c>
      <c r="CZ518" s="236">
        <v>12</v>
      </c>
      <c r="DA518" s="236">
        <v>36</v>
      </c>
    </row>
    <row r="519" spans="1:105">
      <c r="A519" s="242" t="s">
        <v>1728</v>
      </c>
      <c r="B519" s="236">
        <v>0</v>
      </c>
      <c r="C519" s="236">
        <v>0</v>
      </c>
      <c r="D519" s="236">
        <v>0</v>
      </c>
      <c r="E519" s="236">
        <v>0</v>
      </c>
      <c r="F519" s="236">
        <v>0</v>
      </c>
      <c r="G519" s="236">
        <v>0</v>
      </c>
      <c r="H519" s="236">
        <v>0</v>
      </c>
      <c r="I519" s="236">
        <v>0</v>
      </c>
      <c r="J519" s="236">
        <v>0</v>
      </c>
      <c r="K519" s="236">
        <v>0</v>
      </c>
      <c r="L519" s="236">
        <v>0</v>
      </c>
      <c r="M519" s="236">
        <v>0</v>
      </c>
      <c r="N519" s="236">
        <v>0</v>
      </c>
      <c r="O519" s="236">
        <v>0</v>
      </c>
      <c r="P519" s="236">
        <v>0</v>
      </c>
      <c r="Q519" s="236">
        <v>0</v>
      </c>
      <c r="R519" s="236">
        <v>0</v>
      </c>
      <c r="S519" s="236">
        <v>0</v>
      </c>
      <c r="T519" s="236">
        <v>0</v>
      </c>
      <c r="U519" s="236">
        <v>0</v>
      </c>
      <c r="V519" s="236">
        <v>0</v>
      </c>
      <c r="W519" s="236">
        <v>0</v>
      </c>
      <c r="X519" s="236">
        <v>0</v>
      </c>
      <c r="Y519" s="236">
        <v>0</v>
      </c>
      <c r="Z519" s="236">
        <v>0</v>
      </c>
      <c r="AA519" s="236">
        <v>0</v>
      </c>
      <c r="AB519" s="236">
        <v>0</v>
      </c>
      <c r="AC519" s="236">
        <v>0</v>
      </c>
      <c r="AD519" s="236">
        <v>0</v>
      </c>
      <c r="AE519" s="236">
        <v>0</v>
      </c>
      <c r="AF519" s="236">
        <v>0</v>
      </c>
      <c r="AG519" s="236">
        <v>0</v>
      </c>
      <c r="AH519" s="236">
        <v>0</v>
      </c>
      <c r="AI519" s="236">
        <v>0</v>
      </c>
      <c r="AJ519" s="236">
        <v>0</v>
      </c>
      <c r="AK519" s="236">
        <v>0</v>
      </c>
      <c r="AL519" s="236">
        <v>0</v>
      </c>
      <c r="AM519" s="236">
        <v>0</v>
      </c>
      <c r="AN519" s="236">
        <v>0</v>
      </c>
      <c r="AO519" s="236">
        <v>0</v>
      </c>
      <c r="AP519" s="236">
        <v>0</v>
      </c>
      <c r="AQ519" s="236">
        <v>0</v>
      </c>
      <c r="AR519" s="236">
        <v>0</v>
      </c>
      <c r="AS519" s="236">
        <v>0</v>
      </c>
      <c r="AT519" s="236">
        <v>0</v>
      </c>
      <c r="AU519" s="236">
        <v>0</v>
      </c>
      <c r="AV519" s="236">
        <v>0</v>
      </c>
      <c r="AW519" s="236">
        <v>0</v>
      </c>
      <c r="AX519" s="236">
        <v>0</v>
      </c>
      <c r="AY519" s="236">
        <v>0</v>
      </c>
      <c r="AZ519" s="236">
        <v>0</v>
      </c>
      <c r="BA519" s="236">
        <v>0</v>
      </c>
      <c r="BB519" s="236">
        <v>0</v>
      </c>
      <c r="BC519" s="236">
        <v>0</v>
      </c>
      <c r="BD519" s="236">
        <v>0</v>
      </c>
      <c r="BE519" s="236">
        <v>0</v>
      </c>
      <c r="BF519" s="236">
        <v>0</v>
      </c>
      <c r="BG519" s="236">
        <v>0</v>
      </c>
      <c r="BH519" s="236">
        <v>0</v>
      </c>
      <c r="BI519" s="236">
        <v>0</v>
      </c>
      <c r="BJ519" s="236">
        <v>0</v>
      </c>
      <c r="BK519" s="236">
        <v>0</v>
      </c>
      <c r="BL519" s="236">
        <v>0</v>
      </c>
      <c r="BM519" s="236">
        <v>0</v>
      </c>
      <c r="BN519" s="236">
        <v>0</v>
      </c>
      <c r="BO519" s="236">
        <v>0</v>
      </c>
      <c r="BP519" s="236">
        <v>0</v>
      </c>
      <c r="BQ519" s="236">
        <v>0</v>
      </c>
      <c r="BR519" s="236">
        <v>0</v>
      </c>
      <c r="BS519" s="236">
        <v>0</v>
      </c>
      <c r="BT519" s="236">
        <v>0</v>
      </c>
      <c r="BU519" s="236">
        <v>0</v>
      </c>
      <c r="BV519" s="236">
        <v>0</v>
      </c>
      <c r="BW519" s="236">
        <v>0</v>
      </c>
      <c r="BX519" s="236">
        <v>0</v>
      </c>
      <c r="BY519" s="236">
        <v>0</v>
      </c>
      <c r="BZ519" s="236">
        <v>0</v>
      </c>
      <c r="CA519" s="236">
        <v>0</v>
      </c>
      <c r="CB519" s="236">
        <v>0</v>
      </c>
      <c r="CC519" s="236">
        <v>0</v>
      </c>
      <c r="CD519" s="236">
        <v>0</v>
      </c>
      <c r="CE519" s="236">
        <v>0</v>
      </c>
      <c r="CF519" s="236">
        <v>0</v>
      </c>
      <c r="CG519" s="236">
        <v>0</v>
      </c>
      <c r="CH519" s="236">
        <v>0</v>
      </c>
      <c r="CI519" s="236">
        <v>0</v>
      </c>
      <c r="CJ519" s="236">
        <v>0</v>
      </c>
      <c r="CK519" s="236">
        <v>0</v>
      </c>
      <c r="CL519" s="236">
        <v>0</v>
      </c>
      <c r="CM519" s="236">
        <v>0</v>
      </c>
      <c r="CN519" s="236">
        <v>0</v>
      </c>
      <c r="CO519" s="236">
        <v>0</v>
      </c>
      <c r="CP519" s="236">
        <v>0</v>
      </c>
      <c r="CQ519" s="236">
        <v>0</v>
      </c>
      <c r="CR519" s="236">
        <v>0</v>
      </c>
      <c r="CS519" s="236">
        <v>0</v>
      </c>
      <c r="CT519" s="236">
        <v>0</v>
      </c>
      <c r="CU519" s="236">
        <v>0</v>
      </c>
      <c r="CV519" s="236">
        <v>0</v>
      </c>
      <c r="CW519" s="236">
        <v>0</v>
      </c>
      <c r="CX519" s="236">
        <v>0</v>
      </c>
      <c r="CY519" s="236">
        <v>0</v>
      </c>
      <c r="CZ519" s="236">
        <v>0</v>
      </c>
      <c r="DA519" s="236">
        <v>0</v>
      </c>
    </row>
    <row r="520" spans="1:105">
      <c r="A520" s="242" t="s">
        <v>1833</v>
      </c>
      <c r="B520" s="236">
        <v>3</v>
      </c>
      <c r="C520" s="236">
        <v>3</v>
      </c>
      <c r="D520" s="236">
        <v>3</v>
      </c>
      <c r="E520" s="236">
        <v>6</v>
      </c>
      <c r="F520" s="236">
        <v>6</v>
      </c>
      <c r="G520" s="236">
        <v>6</v>
      </c>
      <c r="H520" s="236">
        <v>9</v>
      </c>
      <c r="I520" s="236">
        <v>9</v>
      </c>
      <c r="J520" s="236">
        <v>9</v>
      </c>
      <c r="K520" s="236">
        <v>12</v>
      </c>
      <c r="L520" s="236">
        <v>12</v>
      </c>
      <c r="M520" s="236">
        <v>12</v>
      </c>
      <c r="N520" s="236">
        <v>90</v>
      </c>
      <c r="O520" s="236">
        <v>3</v>
      </c>
      <c r="P520" s="236">
        <v>3</v>
      </c>
      <c r="Q520" s="236">
        <v>3</v>
      </c>
      <c r="R520" s="236">
        <v>6</v>
      </c>
      <c r="S520" s="236">
        <v>6</v>
      </c>
      <c r="T520" s="236">
        <v>6</v>
      </c>
      <c r="U520" s="236">
        <v>9</v>
      </c>
      <c r="V520" s="236">
        <v>9</v>
      </c>
      <c r="W520" s="236">
        <v>9</v>
      </c>
      <c r="X520" s="236">
        <v>12</v>
      </c>
      <c r="Y520" s="236">
        <v>12</v>
      </c>
      <c r="Z520" s="236">
        <v>12</v>
      </c>
      <c r="AA520" s="236">
        <v>90</v>
      </c>
      <c r="AB520" s="236">
        <v>3</v>
      </c>
      <c r="AC520" s="236">
        <v>3</v>
      </c>
      <c r="AD520" s="236">
        <v>3</v>
      </c>
      <c r="AE520" s="236">
        <v>6</v>
      </c>
      <c r="AF520" s="236">
        <v>6</v>
      </c>
      <c r="AG520" s="236">
        <v>6</v>
      </c>
      <c r="AH520" s="236">
        <v>9</v>
      </c>
      <c r="AI520" s="236">
        <v>9</v>
      </c>
      <c r="AJ520" s="236">
        <v>9</v>
      </c>
      <c r="AK520" s="236">
        <v>12</v>
      </c>
      <c r="AL520" s="236">
        <v>12</v>
      </c>
      <c r="AM520" s="236">
        <v>12</v>
      </c>
      <c r="AN520" s="236">
        <v>90</v>
      </c>
      <c r="AO520" s="236">
        <v>3</v>
      </c>
      <c r="AP520" s="236">
        <v>3</v>
      </c>
      <c r="AQ520" s="236">
        <v>3</v>
      </c>
      <c r="AR520" s="236">
        <v>6</v>
      </c>
      <c r="AS520" s="236">
        <v>6</v>
      </c>
      <c r="AT520" s="236">
        <v>6</v>
      </c>
      <c r="AU520" s="236">
        <v>9</v>
      </c>
      <c r="AV520" s="236">
        <v>9</v>
      </c>
      <c r="AW520" s="236">
        <v>9</v>
      </c>
      <c r="AX520" s="236">
        <v>12</v>
      </c>
      <c r="AY520" s="236">
        <v>12</v>
      </c>
      <c r="AZ520" s="236">
        <v>12</v>
      </c>
      <c r="BA520" s="236">
        <v>90</v>
      </c>
      <c r="BB520" s="236">
        <v>3</v>
      </c>
      <c r="BC520" s="236">
        <v>3</v>
      </c>
      <c r="BD520" s="236">
        <v>3</v>
      </c>
      <c r="BE520" s="236">
        <v>6</v>
      </c>
      <c r="BF520" s="236">
        <v>6</v>
      </c>
      <c r="BG520" s="236">
        <v>6</v>
      </c>
      <c r="BH520" s="236">
        <v>9</v>
      </c>
      <c r="BI520" s="236">
        <v>9</v>
      </c>
      <c r="BJ520" s="236">
        <v>9</v>
      </c>
      <c r="BK520" s="236">
        <v>12</v>
      </c>
      <c r="BL520" s="236">
        <v>12</v>
      </c>
      <c r="BM520" s="236">
        <v>12</v>
      </c>
      <c r="BN520" s="236">
        <v>90</v>
      </c>
      <c r="BO520" s="236">
        <v>3</v>
      </c>
      <c r="BP520" s="236">
        <v>3</v>
      </c>
      <c r="BQ520" s="236">
        <v>3</v>
      </c>
      <c r="BR520" s="236">
        <v>6</v>
      </c>
      <c r="BS520" s="236">
        <v>6</v>
      </c>
      <c r="BT520" s="236">
        <v>6</v>
      </c>
      <c r="BU520" s="236">
        <v>9</v>
      </c>
      <c r="BV520" s="236">
        <v>9</v>
      </c>
      <c r="BW520" s="236">
        <v>9</v>
      </c>
      <c r="BX520" s="236">
        <v>12</v>
      </c>
      <c r="BY520" s="236">
        <v>12</v>
      </c>
      <c r="BZ520" s="236">
        <v>12</v>
      </c>
      <c r="CA520" s="236">
        <v>90</v>
      </c>
      <c r="CB520" s="236">
        <v>3</v>
      </c>
      <c r="CC520" s="236">
        <v>3</v>
      </c>
      <c r="CD520" s="236">
        <v>3</v>
      </c>
      <c r="CE520" s="236">
        <v>6</v>
      </c>
      <c r="CF520" s="236">
        <v>6</v>
      </c>
      <c r="CG520" s="236">
        <v>6</v>
      </c>
      <c r="CH520" s="236">
        <v>9</v>
      </c>
      <c r="CI520" s="236">
        <v>9</v>
      </c>
      <c r="CJ520" s="236">
        <v>9</v>
      </c>
      <c r="CK520" s="236">
        <v>12</v>
      </c>
      <c r="CL520" s="236">
        <v>12</v>
      </c>
      <c r="CM520" s="236">
        <v>12</v>
      </c>
      <c r="CN520" s="236">
        <v>90</v>
      </c>
      <c r="CO520" s="236">
        <v>3</v>
      </c>
      <c r="CP520" s="236">
        <v>3</v>
      </c>
      <c r="CQ520" s="236">
        <v>3</v>
      </c>
      <c r="CR520" s="236">
        <v>6</v>
      </c>
      <c r="CS520" s="236">
        <v>6</v>
      </c>
      <c r="CT520" s="236">
        <v>6</v>
      </c>
      <c r="CU520" s="236">
        <v>9</v>
      </c>
      <c r="CV520" s="236">
        <v>9</v>
      </c>
      <c r="CW520" s="236">
        <v>9</v>
      </c>
      <c r="CX520" s="236">
        <v>12</v>
      </c>
      <c r="CY520" s="236">
        <v>12</v>
      </c>
      <c r="CZ520" s="236">
        <v>12</v>
      </c>
      <c r="DA520" s="236">
        <v>90</v>
      </c>
    </row>
    <row r="521" spans="1:105">
      <c r="A521" s="242" t="s">
        <v>1834</v>
      </c>
      <c r="B521" s="236">
        <v>0</v>
      </c>
      <c r="C521" s="236">
        <v>0</v>
      </c>
      <c r="D521" s="236">
        <v>0</v>
      </c>
      <c r="E521" s="236">
        <v>0</v>
      </c>
      <c r="F521" s="236">
        <v>0</v>
      </c>
      <c r="G521" s="236">
        <v>0</v>
      </c>
      <c r="H521" s="236">
        <v>0</v>
      </c>
      <c r="I521" s="236">
        <v>0</v>
      </c>
      <c r="J521" s="236">
        <v>0</v>
      </c>
      <c r="K521" s="236">
        <v>0</v>
      </c>
      <c r="L521" s="236">
        <v>0</v>
      </c>
      <c r="M521" s="236">
        <v>0</v>
      </c>
      <c r="N521" s="236">
        <v>0</v>
      </c>
      <c r="O521" s="236">
        <v>0</v>
      </c>
      <c r="P521" s="236">
        <v>0</v>
      </c>
      <c r="Q521" s="236">
        <v>0</v>
      </c>
      <c r="R521" s="236">
        <v>0</v>
      </c>
      <c r="S521" s="236">
        <v>0</v>
      </c>
      <c r="T521" s="236">
        <v>0</v>
      </c>
      <c r="U521" s="236">
        <v>0</v>
      </c>
      <c r="V521" s="236">
        <v>0</v>
      </c>
      <c r="W521" s="236">
        <v>0</v>
      </c>
      <c r="X521" s="236">
        <v>0</v>
      </c>
      <c r="Y521" s="236">
        <v>0</v>
      </c>
      <c r="Z521" s="236">
        <v>0</v>
      </c>
      <c r="AA521" s="236">
        <v>0</v>
      </c>
      <c r="AB521" s="236">
        <v>1439690.79823829</v>
      </c>
      <c r="AC521" s="236">
        <v>1439690.79823829</v>
      </c>
      <c r="AD521" s="236">
        <v>1439690.79823829</v>
      </c>
      <c r="AE521" s="236">
        <v>3191640.9115107502</v>
      </c>
      <c r="AF521" s="236">
        <v>3191640.9115107502</v>
      </c>
      <c r="AG521" s="236">
        <v>3191640.9115107502</v>
      </c>
      <c r="AH521" s="236">
        <v>5147373.8650421798</v>
      </c>
      <c r="AI521" s="236">
        <v>5147373.8650421798</v>
      </c>
      <c r="AJ521" s="236">
        <v>5147373.8650421798</v>
      </c>
      <c r="AK521" s="236">
        <v>6603110.7290935004</v>
      </c>
      <c r="AL521" s="236">
        <v>6603110.7290935004</v>
      </c>
      <c r="AM521" s="236">
        <v>6603110.7290935004</v>
      </c>
      <c r="AN521" s="236">
        <v>49145448.911654197</v>
      </c>
      <c r="AO521" s="236">
        <v>-385622.20609756402</v>
      </c>
      <c r="AP521" s="236">
        <v>-385622.20609756402</v>
      </c>
      <c r="AQ521" s="236">
        <v>-385622.20609756402</v>
      </c>
      <c r="AR521" s="236">
        <v>-808545.103043732</v>
      </c>
      <c r="AS521" s="236">
        <v>-808545.103043732</v>
      </c>
      <c r="AT521" s="236">
        <v>-808545.103043732</v>
      </c>
      <c r="AU521" s="236">
        <v>-1360781.7497783201</v>
      </c>
      <c r="AV521" s="236">
        <v>-1360781.7497783201</v>
      </c>
      <c r="AW521" s="236">
        <v>-1360781.7497783201</v>
      </c>
      <c r="AX521" s="236">
        <v>-1724189.2242308699</v>
      </c>
      <c r="AY521" s="236">
        <v>-1724189.2242308699</v>
      </c>
      <c r="AZ521" s="236">
        <v>-1724189.2242308699</v>
      </c>
      <c r="BA521" s="236">
        <v>-12837414.849451501</v>
      </c>
      <c r="BB521" s="236">
        <v>-209881.894160478</v>
      </c>
      <c r="BC521" s="236">
        <v>-209881.894160478</v>
      </c>
      <c r="BD521" s="236">
        <v>-209881.894160478</v>
      </c>
      <c r="BE521" s="236">
        <v>-542323.77087170596</v>
      </c>
      <c r="BF521" s="236">
        <v>-542323.77087170596</v>
      </c>
      <c r="BG521" s="236">
        <v>-542323.77087170596</v>
      </c>
      <c r="BH521" s="236">
        <v>-988631.25828666997</v>
      </c>
      <c r="BI521" s="236">
        <v>-988631.25828666997</v>
      </c>
      <c r="BJ521" s="236">
        <v>-988631.25828666997</v>
      </c>
      <c r="BK521" s="236">
        <v>-1265821.6221848601</v>
      </c>
      <c r="BL521" s="236">
        <v>-1265821.6221848601</v>
      </c>
      <c r="BM521" s="236">
        <v>-1265821.6221848601</v>
      </c>
      <c r="BN521" s="236">
        <v>-9019975.6365111396</v>
      </c>
      <c r="BO521" s="236">
        <v>-162958.83747703501</v>
      </c>
      <c r="BP521" s="236">
        <v>-162958.83747703501</v>
      </c>
      <c r="BQ521" s="236">
        <v>-162958.83747703501</v>
      </c>
      <c r="BR521" s="236">
        <v>-437443.61152264097</v>
      </c>
      <c r="BS521" s="236">
        <v>-437443.61152264097</v>
      </c>
      <c r="BT521" s="236">
        <v>-437443.61152264097</v>
      </c>
      <c r="BU521" s="236">
        <v>-807494.285266491</v>
      </c>
      <c r="BV521" s="236">
        <v>-807494.285266491</v>
      </c>
      <c r="BW521" s="236">
        <v>-807494.285266491</v>
      </c>
      <c r="BX521" s="236">
        <v>-1030911.19412802</v>
      </c>
      <c r="BY521" s="236">
        <v>-1030911.19412802</v>
      </c>
      <c r="BZ521" s="236">
        <v>-1030911.19412802</v>
      </c>
      <c r="CA521" s="236">
        <v>-7316423.7851825804</v>
      </c>
      <c r="CB521" s="236">
        <v>-144891.19223754099</v>
      </c>
      <c r="CC521" s="236">
        <v>-144891.19223754099</v>
      </c>
      <c r="CD521" s="236">
        <v>-144891.19223754099</v>
      </c>
      <c r="CE521" s="236">
        <v>-389069.80080753303</v>
      </c>
      <c r="CF521" s="236">
        <v>-389069.80080753303</v>
      </c>
      <c r="CG521" s="236">
        <v>-389069.80080753303</v>
      </c>
      <c r="CH521" s="236">
        <v>-713186.23231363704</v>
      </c>
      <c r="CI521" s="236">
        <v>-713186.23231363704</v>
      </c>
      <c r="CJ521" s="236">
        <v>-713186.23231363704</v>
      </c>
      <c r="CK521" s="236">
        <v>-900229.18098936998</v>
      </c>
      <c r="CL521" s="236">
        <v>-900229.18098936998</v>
      </c>
      <c r="CM521" s="236">
        <v>-900229.18098936998</v>
      </c>
      <c r="CN521" s="236">
        <v>-6442129.2190442402</v>
      </c>
      <c r="CO521" s="236">
        <v>-119109.63526092299</v>
      </c>
      <c r="CP521" s="236">
        <v>-119109.63526092299</v>
      </c>
      <c r="CQ521" s="236">
        <v>-119109.63526092299</v>
      </c>
      <c r="CR521" s="236">
        <v>-334695.99014025601</v>
      </c>
      <c r="CS521" s="236">
        <v>-334695.99014025601</v>
      </c>
      <c r="CT521" s="236">
        <v>-334695.99014025601</v>
      </c>
      <c r="CU521" s="236">
        <v>-632089.55212975503</v>
      </c>
      <c r="CV521" s="236">
        <v>-632089.55212975503</v>
      </c>
      <c r="CW521" s="236">
        <v>-632089.55212975503</v>
      </c>
      <c r="CX521" s="236">
        <v>-801036.32832726405</v>
      </c>
      <c r="CY521" s="236">
        <v>-801036.32832726405</v>
      </c>
      <c r="CZ521" s="236">
        <v>-801036.32832726405</v>
      </c>
      <c r="DA521" s="236">
        <v>-5660794.5175745897</v>
      </c>
    </row>
    <row r="523" spans="1:105">
      <c r="A523" s="242" t="s">
        <v>1835</v>
      </c>
      <c r="B523" s="236">
        <v>0</v>
      </c>
      <c r="C523" s="236">
        <v>0</v>
      </c>
      <c r="D523" s="236">
        <v>0</v>
      </c>
      <c r="E523" s="236">
        <v>0</v>
      </c>
      <c r="F523" s="236">
        <v>0</v>
      </c>
      <c r="G523" s="236">
        <v>0</v>
      </c>
      <c r="H523" s="236">
        <v>0</v>
      </c>
      <c r="I523" s="236">
        <v>0</v>
      </c>
      <c r="J523" s="236">
        <v>0</v>
      </c>
      <c r="K523" s="236">
        <v>0</v>
      </c>
      <c r="L523" s="236">
        <v>0</v>
      </c>
      <c r="M523" s="236">
        <v>0</v>
      </c>
      <c r="N523" s="236">
        <v>0</v>
      </c>
      <c r="O523" s="236">
        <v>0</v>
      </c>
      <c r="P523" s="236">
        <v>0</v>
      </c>
      <c r="Q523" s="236">
        <v>0</v>
      </c>
      <c r="R523" s="236">
        <v>0</v>
      </c>
      <c r="S523" s="236">
        <v>0</v>
      </c>
      <c r="T523" s="236">
        <v>0</v>
      </c>
      <c r="U523" s="236">
        <v>0</v>
      </c>
      <c r="V523" s="236">
        <v>0</v>
      </c>
      <c r="W523" s="236">
        <v>0</v>
      </c>
      <c r="X523" s="236">
        <v>0</v>
      </c>
      <c r="Y523" s="236">
        <v>0</v>
      </c>
      <c r="Z523" s="236">
        <v>0</v>
      </c>
      <c r="AA523" s="236">
        <v>0</v>
      </c>
      <c r="AB523" s="236">
        <v>0</v>
      </c>
      <c r="AC523" s="236">
        <v>0</v>
      </c>
      <c r="AD523" s="236">
        <v>0</v>
      </c>
      <c r="AE523" s="236">
        <v>0</v>
      </c>
      <c r="AF523" s="236">
        <v>0</v>
      </c>
      <c r="AG523" s="236">
        <v>0</v>
      </c>
      <c r="AH523" s="236">
        <v>0</v>
      </c>
      <c r="AI523" s="236">
        <v>0</v>
      </c>
      <c r="AJ523" s="236">
        <v>0</v>
      </c>
      <c r="AK523" s="236">
        <v>2201036.9096978302</v>
      </c>
      <c r="AL523" s="236">
        <v>2201036.9096978302</v>
      </c>
      <c r="AM523" s="236">
        <v>2201036.9096978302</v>
      </c>
      <c r="AN523" s="236">
        <v>6603110.7290935004</v>
      </c>
      <c r="AO523" s="236">
        <v>-128540.73536585399</v>
      </c>
      <c r="AP523" s="236">
        <v>-128540.73536585399</v>
      </c>
      <c r="AQ523" s="236">
        <v>-128540.73536585399</v>
      </c>
      <c r="AR523" s="236">
        <v>-140974.29898205501</v>
      </c>
      <c r="AS523" s="236">
        <v>-140974.29898205501</v>
      </c>
      <c r="AT523" s="236">
        <v>-140974.29898205501</v>
      </c>
      <c r="AU523" s="236">
        <v>-184078.882244865</v>
      </c>
      <c r="AV523" s="236">
        <v>-184078.882244865</v>
      </c>
      <c r="AW523" s="236">
        <v>-184078.882244865</v>
      </c>
      <c r="AX523" s="236">
        <v>-121135.82481751499</v>
      </c>
      <c r="AY523" s="236">
        <v>-121135.82481751499</v>
      </c>
      <c r="AZ523" s="236">
        <v>-121135.82481751499</v>
      </c>
      <c r="BA523" s="236">
        <v>-1724189.2242308699</v>
      </c>
      <c r="BB523" s="236">
        <v>-69960.631386826004</v>
      </c>
      <c r="BC523" s="236">
        <v>-69960.631386826004</v>
      </c>
      <c r="BD523" s="236">
        <v>-69960.631386826004</v>
      </c>
      <c r="BE523" s="236">
        <v>-110813.95890374199</v>
      </c>
      <c r="BF523" s="236">
        <v>-110813.95890374199</v>
      </c>
      <c r="BG523" s="236">
        <v>-110813.95890374199</v>
      </c>
      <c r="BH523" s="236">
        <v>-148769.16247165401</v>
      </c>
      <c r="BI523" s="236">
        <v>-148769.16247165401</v>
      </c>
      <c r="BJ523" s="236">
        <v>-148769.16247165401</v>
      </c>
      <c r="BK523" s="236">
        <v>-92396.787966063202</v>
      </c>
      <c r="BL523" s="236">
        <v>-92396.787966063202</v>
      </c>
      <c r="BM523" s="236">
        <v>-92396.787966063202</v>
      </c>
      <c r="BN523" s="236">
        <v>-1265821.6221848601</v>
      </c>
      <c r="BO523" s="236">
        <v>-54319.612492344997</v>
      </c>
      <c r="BP523" s="236">
        <v>-54319.612492344997</v>
      </c>
      <c r="BQ523" s="236">
        <v>-54319.612492344997</v>
      </c>
      <c r="BR523" s="236">
        <v>-91494.924681868899</v>
      </c>
      <c r="BS523" s="236">
        <v>-91494.924681868899</v>
      </c>
      <c r="BT523" s="236">
        <v>-91494.924681868899</v>
      </c>
      <c r="BU523" s="236">
        <v>-123350.22458128299</v>
      </c>
      <c r="BV523" s="236">
        <v>-123350.22458128299</v>
      </c>
      <c r="BW523" s="236">
        <v>-123350.22458128299</v>
      </c>
      <c r="BX523" s="236">
        <v>-74472.302953845094</v>
      </c>
      <c r="BY523" s="236">
        <v>-74472.302953845094</v>
      </c>
      <c r="BZ523" s="236">
        <v>-74472.302953845094</v>
      </c>
      <c r="CA523" s="236">
        <v>-1030911.19412802</v>
      </c>
      <c r="CB523" s="236">
        <v>-48297.064079180302</v>
      </c>
      <c r="CC523" s="236">
        <v>-48297.064079180302</v>
      </c>
      <c r="CD523" s="236">
        <v>-48297.064079180302</v>
      </c>
      <c r="CE523" s="236">
        <v>-81392.869523330693</v>
      </c>
      <c r="CF523" s="236">
        <v>-81392.869523330693</v>
      </c>
      <c r="CG523" s="236">
        <v>-81392.869523330693</v>
      </c>
      <c r="CH523" s="236">
        <v>-108038.810502034</v>
      </c>
      <c r="CI523" s="236">
        <v>-108038.810502034</v>
      </c>
      <c r="CJ523" s="236">
        <v>-108038.810502034</v>
      </c>
      <c r="CK523" s="236">
        <v>-62347.649558577599</v>
      </c>
      <c r="CL523" s="236">
        <v>-62347.649558577599</v>
      </c>
      <c r="CM523" s="236">
        <v>-62347.649558577599</v>
      </c>
      <c r="CN523" s="236">
        <v>-900229.18098936998</v>
      </c>
      <c r="CO523" s="236">
        <v>-39703.211753641197</v>
      </c>
      <c r="CP523" s="236">
        <v>-39703.211753641197</v>
      </c>
      <c r="CQ523" s="236">
        <v>-39703.211753641197</v>
      </c>
      <c r="CR523" s="236">
        <v>-71862.118293110805</v>
      </c>
      <c r="CS523" s="236">
        <v>-71862.118293110805</v>
      </c>
      <c r="CT523" s="236">
        <v>-71862.118293110805</v>
      </c>
      <c r="CU523" s="236">
        <v>-99131.187329833003</v>
      </c>
      <c r="CV523" s="236">
        <v>-99131.187329833003</v>
      </c>
      <c r="CW523" s="236">
        <v>-99131.187329833003</v>
      </c>
      <c r="CX523" s="236">
        <v>-56315.592065836398</v>
      </c>
      <c r="CY523" s="236">
        <v>-56315.592065836398</v>
      </c>
      <c r="CZ523" s="236">
        <v>-56315.592065836398</v>
      </c>
      <c r="DA523" s="236">
        <v>-801036.32832726405</v>
      </c>
    </row>
    <row r="524" spans="1:105">
      <c r="A524" s="242" t="s">
        <v>1836</v>
      </c>
      <c r="B524" s="236">
        <v>0</v>
      </c>
      <c r="C524" s="236">
        <v>0</v>
      </c>
      <c r="D524" s="236">
        <v>0</v>
      </c>
      <c r="E524" s="236">
        <v>0</v>
      </c>
      <c r="F524" s="236">
        <v>0</v>
      </c>
      <c r="G524" s="236">
        <v>0</v>
      </c>
      <c r="H524" s="236">
        <v>0</v>
      </c>
      <c r="I524" s="236">
        <v>0</v>
      </c>
      <c r="J524" s="236">
        <v>0</v>
      </c>
      <c r="K524" s="236">
        <v>0</v>
      </c>
      <c r="L524" s="236">
        <v>0</v>
      </c>
      <c r="M524" s="236">
        <v>0</v>
      </c>
      <c r="N524" s="236">
        <v>0</v>
      </c>
      <c r="O524" s="236">
        <v>0</v>
      </c>
      <c r="P524" s="236">
        <v>0</v>
      </c>
      <c r="Q524" s="236">
        <v>0</v>
      </c>
      <c r="R524" s="236">
        <v>0</v>
      </c>
      <c r="S524" s="236">
        <v>0</v>
      </c>
      <c r="T524" s="236">
        <v>0</v>
      </c>
      <c r="U524" s="236">
        <v>0</v>
      </c>
      <c r="V524" s="236">
        <v>0</v>
      </c>
      <c r="W524" s="236">
        <v>0</v>
      </c>
      <c r="X524" s="236">
        <v>0</v>
      </c>
      <c r="Y524" s="236">
        <v>0</v>
      </c>
      <c r="Z524" s="236">
        <v>0</v>
      </c>
      <c r="AA524" s="236">
        <v>0</v>
      </c>
      <c r="AB524" s="236">
        <v>0</v>
      </c>
      <c r="AC524" s="236">
        <v>0</v>
      </c>
      <c r="AD524" s="236">
        <v>0</v>
      </c>
      <c r="AE524" s="236">
        <v>0</v>
      </c>
      <c r="AF524" s="236">
        <v>0</v>
      </c>
      <c r="AG524" s="236">
        <v>0</v>
      </c>
      <c r="AH524" s="236">
        <v>0</v>
      </c>
      <c r="AI524" s="236">
        <v>0</v>
      </c>
      <c r="AJ524" s="236">
        <v>0</v>
      </c>
      <c r="AK524" s="236">
        <v>2201036.9096978302</v>
      </c>
      <c r="AL524" s="236">
        <v>4402073.8193956604</v>
      </c>
      <c r="AM524" s="236">
        <v>6603110.7290935004</v>
      </c>
      <c r="AN524" s="236">
        <v>6603110.7290935004</v>
      </c>
      <c r="AO524" s="236">
        <v>-128540.73536585399</v>
      </c>
      <c r="AP524" s="236">
        <v>-257081.47073170901</v>
      </c>
      <c r="AQ524" s="236">
        <v>-385622.20609756402</v>
      </c>
      <c r="AR524" s="236">
        <v>-526596.50507962005</v>
      </c>
      <c r="AS524" s="236">
        <v>-667570.80406167603</v>
      </c>
      <c r="AT524" s="236">
        <v>-808545.103043732</v>
      </c>
      <c r="AU524" s="236">
        <v>-992623.98528859694</v>
      </c>
      <c r="AV524" s="236">
        <v>-1176702.86753346</v>
      </c>
      <c r="AW524" s="236">
        <v>-1360781.7497783201</v>
      </c>
      <c r="AX524" s="236">
        <v>-1481917.5745958399</v>
      </c>
      <c r="AY524" s="236">
        <v>-1603053.39941336</v>
      </c>
      <c r="AZ524" s="236">
        <v>-1724189.2242308699</v>
      </c>
      <c r="BA524" s="236">
        <v>-1724189.2242308699</v>
      </c>
      <c r="BB524" s="236">
        <v>-69960.631386826004</v>
      </c>
      <c r="BC524" s="236">
        <v>-139921.26277365201</v>
      </c>
      <c r="BD524" s="236">
        <v>-209881.894160478</v>
      </c>
      <c r="BE524" s="236">
        <v>-320695.85306421999</v>
      </c>
      <c r="BF524" s="236">
        <v>-431509.811967963</v>
      </c>
      <c r="BG524" s="236">
        <v>-542323.77087170596</v>
      </c>
      <c r="BH524" s="236">
        <v>-691092.93334336102</v>
      </c>
      <c r="BI524" s="236">
        <v>-839862.09581501596</v>
      </c>
      <c r="BJ524" s="236">
        <v>-988631.25828666997</v>
      </c>
      <c r="BK524" s="236">
        <v>-1081028.0462527301</v>
      </c>
      <c r="BL524" s="236">
        <v>-1173424.8342187901</v>
      </c>
      <c r="BM524" s="236">
        <v>-1265821.6221848601</v>
      </c>
      <c r="BN524" s="236">
        <v>-1265821.6221848601</v>
      </c>
      <c r="BO524" s="236">
        <v>-54319.612492344997</v>
      </c>
      <c r="BP524" s="236">
        <v>-108639.22498468999</v>
      </c>
      <c r="BQ524" s="236">
        <v>-162958.83747703501</v>
      </c>
      <c r="BR524" s="236">
        <v>-254453.76215890399</v>
      </c>
      <c r="BS524" s="236">
        <v>-345948.68684077199</v>
      </c>
      <c r="BT524" s="236">
        <v>-437443.61152264097</v>
      </c>
      <c r="BU524" s="236">
        <v>-560793.83610392397</v>
      </c>
      <c r="BV524" s="236">
        <v>-684144.06068520795</v>
      </c>
      <c r="BW524" s="236">
        <v>-807494.285266491</v>
      </c>
      <c r="BX524" s="236">
        <v>-881966.58822033601</v>
      </c>
      <c r="BY524" s="236">
        <v>-956438.89117418102</v>
      </c>
      <c r="BZ524" s="236">
        <v>-1030911.19412802</v>
      </c>
      <c r="CA524" s="236">
        <v>-1030911.19412802</v>
      </c>
      <c r="CB524" s="236">
        <v>-48297.064079180302</v>
      </c>
      <c r="CC524" s="236">
        <v>-96594.128158360705</v>
      </c>
      <c r="CD524" s="236">
        <v>-144891.19223754099</v>
      </c>
      <c r="CE524" s="236">
        <v>-226284.061760871</v>
      </c>
      <c r="CF524" s="236">
        <v>-307676.93128420197</v>
      </c>
      <c r="CG524" s="236">
        <v>-389069.80080753303</v>
      </c>
      <c r="CH524" s="236">
        <v>-497108.61130956799</v>
      </c>
      <c r="CI524" s="236">
        <v>-605147.42181160196</v>
      </c>
      <c r="CJ524" s="236">
        <v>-713186.23231363704</v>
      </c>
      <c r="CK524" s="236">
        <v>-775533.88187221496</v>
      </c>
      <c r="CL524" s="236">
        <v>-837881.53143079195</v>
      </c>
      <c r="CM524" s="236">
        <v>-900229.18098936998</v>
      </c>
      <c r="CN524" s="236">
        <v>-900229.18098936998</v>
      </c>
      <c r="CO524" s="236">
        <v>-39703.211753641197</v>
      </c>
      <c r="CP524" s="236">
        <v>-79406.423507282394</v>
      </c>
      <c r="CQ524" s="236">
        <v>-119109.63526092299</v>
      </c>
      <c r="CR524" s="236">
        <v>-190971.75355403399</v>
      </c>
      <c r="CS524" s="236">
        <v>-262833.87184714503</v>
      </c>
      <c r="CT524" s="236">
        <v>-334695.99014025601</v>
      </c>
      <c r="CU524" s="236">
        <v>-433827.17747008899</v>
      </c>
      <c r="CV524" s="236">
        <v>-532958.36479992198</v>
      </c>
      <c r="CW524" s="236">
        <v>-632089.55212975503</v>
      </c>
      <c r="CX524" s="236">
        <v>-688405.14419559098</v>
      </c>
      <c r="CY524" s="236">
        <v>-744720.73626142798</v>
      </c>
      <c r="CZ524" s="236">
        <v>-801036.32832726405</v>
      </c>
      <c r="DA524" s="236">
        <v>-801036.32832726405</v>
      </c>
    </row>
    <row r="525" spans="1:105">
      <c r="A525" s="242" t="s">
        <v>1837</v>
      </c>
      <c r="B525" s="236">
        <v>0</v>
      </c>
      <c r="C525" s="236">
        <v>0</v>
      </c>
      <c r="D525" s="236">
        <v>0</v>
      </c>
      <c r="E525" s="236">
        <v>0</v>
      </c>
      <c r="F525" s="236">
        <v>0</v>
      </c>
      <c r="G525" s="236">
        <v>0</v>
      </c>
      <c r="H525" s="236">
        <v>0</v>
      </c>
      <c r="I525" s="236">
        <v>0</v>
      </c>
      <c r="J525" s="236">
        <v>0</v>
      </c>
      <c r="K525" s="236">
        <v>0</v>
      </c>
      <c r="L525" s="236">
        <v>0</v>
      </c>
      <c r="M525" s="236">
        <v>0</v>
      </c>
      <c r="N525" s="236">
        <v>0</v>
      </c>
      <c r="O525" s="236">
        <v>0</v>
      </c>
      <c r="P525" s="236">
        <v>0</v>
      </c>
      <c r="Q525" s="236">
        <v>0</v>
      </c>
      <c r="R525" s="236">
        <v>0</v>
      </c>
      <c r="S525" s="236">
        <v>0</v>
      </c>
      <c r="T525" s="236">
        <v>0</v>
      </c>
      <c r="U525" s="236">
        <v>0</v>
      </c>
      <c r="V525" s="236">
        <v>0</v>
      </c>
      <c r="W525" s="236">
        <v>0</v>
      </c>
      <c r="X525" s="236">
        <v>0</v>
      </c>
      <c r="Y525" s="236">
        <v>0</v>
      </c>
      <c r="Z525" s="236">
        <v>0</v>
      </c>
      <c r="AA525" s="236">
        <v>0</v>
      </c>
      <c r="AB525" s="236">
        <v>-6603110.7290935004</v>
      </c>
      <c r="AC525" s="236">
        <v>-6603110.7290935004</v>
      </c>
      <c r="AD525" s="236">
        <v>-6603110.7290935004</v>
      </c>
      <c r="AE525" s="236">
        <v>-6603110.7290935004</v>
      </c>
      <c r="AF525" s="236">
        <v>-6603110.7290935004</v>
      </c>
      <c r="AG525" s="236">
        <v>-6603110.7290935004</v>
      </c>
      <c r="AH525" s="236">
        <v>-6603110.7290935004</v>
      </c>
      <c r="AI525" s="236">
        <v>-6603110.7290935004</v>
      </c>
      <c r="AJ525" s="236">
        <v>-6603110.7290935004</v>
      </c>
      <c r="AK525" s="236">
        <v>-6603110.7290935004</v>
      </c>
      <c r="AL525" s="236">
        <v>-6603110.7290935004</v>
      </c>
      <c r="AM525" s="236">
        <v>-6603110.7290935004</v>
      </c>
      <c r="AN525" s="236">
        <v>-6603110.7290935004</v>
      </c>
      <c r="AO525" s="236">
        <v>1724189.2242308699</v>
      </c>
      <c r="AP525" s="236">
        <v>1724189.2242308699</v>
      </c>
      <c r="AQ525" s="236">
        <v>1724189.2242308699</v>
      </c>
      <c r="AR525" s="236">
        <v>1724189.2242308699</v>
      </c>
      <c r="AS525" s="236">
        <v>1724189.2242308699</v>
      </c>
      <c r="AT525" s="236">
        <v>1724189.2242308699</v>
      </c>
      <c r="AU525" s="236">
        <v>1724189.2242308699</v>
      </c>
      <c r="AV525" s="236">
        <v>1724189.2242308699</v>
      </c>
      <c r="AW525" s="236">
        <v>1724189.2242308699</v>
      </c>
      <c r="AX525" s="236">
        <v>1724189.2242308699</v>
      </c>
      <c r="AY525" s="236">
        <v>1724189.2242308699</v>
      </c>
      <c r="AZ525" s="236">
        <v>1724189.2242308699</v>
      </c>
      <c r="BA525" s="236">
        <v>1724189.2242308699</v>
      </c>
      <c r="BB525" s="236">
        <v>1265821.6221848601</v>
      </c>
      <c r="BC525" s="236">
        <v>1265821.6221848601</v>
      </c>
      <c r="BD525" s="236">
        <v>1265821.6221848601</v>
      </c>
      <c r="BE525" s="236">
        <v>1265821.6221848601</v>
      </c>
      <c r="BF525" s="236">
        <v>1265821.6221848601</v>
      </c>
      <c r="BG525" s="236">
        <v>1265821.6221848601</v>
      </c>
      <c r="BH525" s="236">
        <v>1265821.6221848601</v>
      </c>
      <c r="BI525" s="236">
        <v>1265821.6221848601</v>
      </c>
      <c r="BJ525" s="236">
        <v>1265821.6221848601</v>
      </c>
      <c r="BK525" s="236">
        <v>1265821.6221848601</v>
      </c>
      <c r="BL525" s="236">
        <v>1265821.6221848601</v>
      </c>
      <c r="BM525" s="236">
        <v>1265821.6221848601</v>
      </c>
      <c r="BN525" s="236">
        <v>1265821.6221848601</v>
      </c>
      <c r="BO525" s="236">
        <v>1030911.19412802</v>
      </c>
      <c r="BP525" s="236">
        <v>1030911.19412802</v>
      </c>
      <c r="BQ525" s="236">
        <v>1030911.19412802</v>
      </c>
      <c r="BR525" s="236">
        <v>1030911.19412802</v>
      </c>
      <c r="BS525" s="236">
        <v>1030911.19412802</v>
      </c>
      <c r="BT525" s="236">
        <v>1030911.19412802</v>
      </c>
      <c r="BU525" s="236">
        <v>1030911.19412802</v>
      </c>
      <c r="BV525" s="236">
        <v>1030911.19412802</v>
      </c>
      <c r="BW525" s="236">
        <v>1030911.19412802</v>
      </c>
      <c r="BX525" s="236">
        <v>1030911.19412802</v>
      </c>
      <c r="BY525" s="236">
        <v>1030911.19412802</v>
      </c>
      <c r="BZ525" s="236">
        <v>1030911.19412802</v>
      </c>
      <c r="CA525" s="236">
        <v>1030911.19412802</v>
      </c>
      <c r="CB525" s="236">
        <v>900229.18098936998</v>
      </c>
      <c r="CC525" s="236">
        <v>900229.18098936998</v>
      </c>
      <c r="CD525" s="236">
        <v>900229.18098936998</v>
      </c>
      <c r="CE525" s="236">
        <v>900229.18098936998</v>
      </c>
      <c r="CF525" s="236">
        <v>900229.18098936998</v>
      </c>
      <c r="CG525" s="236">
        <v>900229.18098936998</v>
      </c>
      <c r="CH525" s="236">
        <v>900229.18098936998</v>
      </c>
      <c r="CI525" s="236">
        <v>900229.18098936998</v>
      </c>
      <c r="CJ525" s="236">
        <v>900229.18098936998</v>
      </c>
      <c r="CK525" s="236">
        <v>900229.18098936998</v>
      </c>
      <c r="CL525" s="236">
        <v>900229.18098936998</v>
      </c>
      <c r="CM525" s="236">
        <v>900229.18098936998</v>
      </c>
      <c r="CN525" s="236">
        <v>900229.18098936998</v>
      </c>
      <c r="CO525" s="236">
        <v>801036.32832726301</v>
      </c>
      <c r="CP525" s="236">
        <v>801036.32832726196</v>
      </c>
      <c r="CQ525" s="236">
        <v>801036.32832726405</v>
      </c>
      <c r="CR525" s="236">
        <v>801036.32832726103</v>
      </c>
      <c r="CS525" s="236">
        <v>801036.32832725695</v>
      </c>
      <c r="CT525" s="236">
        <v>801036.32832726405</v>
      </c>
      <c r="CU525" s="236">
        <v>801036.328327258</v>
      </c>
      <c r="CV525" s="236">
        <v>801036.328327253</v>
      </c>
      <c r="CW525" s="236">
        <v>801036.32832726405</v>
      </c>
      <c r="CX525" s="236">
        <v>801036.32832726405</v>
      </c>
      <c r="CY525" s="236">
        <v>801036.32832726405</v>
      </c>
      <c r="CZ525" s="236">
        <v>801036.32832726405</v>
      </c>
      <c r="DA525" s="236">
        <v>801036.32832726405</v>
      </c>
    </row>
    <row r="529" spans="1:105">
      <c r="A529" s="262" t="s">
        <v>1838</v>
      </c>
      <c r="B529" s="236">
        <v>0</v>
      </c>
      <c r="C529" s="236">
        <v>0</v>
      </c>
      <c r="D529" s="236">
        <v>0</v>
      </c>
      <c r="E529" s="236">
        <v>0</v>
      </c>
      <c r="F529" s="236">
        <v>0</v>
      </c>
      <c r="G529" s="236">
        <v>0</v>
      </c>
      <c r="H529" s="236">
        <v>0</v>
      </c>
      <c r="I529" s="236">
        <v>0</v>
      </c>
      <c r="J529" s="236">
        <v>0</v>
      </c>
      <c r="K529" s="236">
        <v>0</v>
      </c>
      <c r="L529" s="236">
        <v>0</v>
      </c>
      <c r="M529" s="236">
        <v>0</v>
      </c>
      <c r="N529" s="236">
        <v>0</v>
      </c>
      <c r="O529" s="236">
        <v>0</v>
      </c>
      <c r="P529" s="236">
        <v>0</v>
      </c>
      <c r="Q529" s="236">
        <v>0</v>
      </c>
      <c r="R529" s="236">
        <v>0</v>
      </c>
      <c r="S529" s="236">
        <v>0</v>
      </c>
      <c r="T529" s="236">
        <v>0</v>
      </c>
      <c r="U529" s="236">
        <v>0</v>
      </c>
      <c r="V529" s="236">
        <v>0</v>
      </c>
      <c r="W529" s="236">
        <v>0</v>
      </c>
      <c r="X529" s="236">
        <v>0</v>
      </c>
      <c r="Y529" s="236">
        <v>0</v>
      </c>
      <c r="Z529" s="236">
        <v>0</v>
      </c>
      <c r="AA529" s="236">
        <v>0</v>
      </c>
      <c r="AB529" s="236">
        <v>0</v>
      </c>
      <c r="AC529" s="236">
        <v>0</v>
      </c>
      <c r="AD529" s="236">
        <v>0</v>
      </c>
      <c r="AE529" s="236">
        <v>0</v>
      </c>
      <c r="AF529" s="236">
        <v>0</v>
      </c>
      <c r="AG529" s="236">
        <v>0</v>
      </c>
      <c r="AH529" s="236">
        <v>0</v>
      </c>
      <c r="AI529" s="236">
        <v>0</v>
      </c>
      <c r="AJ529" s="236">
        <v>0</v>
      </c>
      <c r="AK529" s="236">
        <v>2201036.9096978302</v>
      </c>
      <c r="AL529" s="236">
        <v>2201036.9096978302</v>
      </c>
      <c r="AM529" s="236">
        <v>2201036.9096978302</v>
      </c>
      <c r="AN529" s="236">
        <v>6603110.7290935004</v>
      </c>
      <c r="AO529" s="236">
        <v>-128540.73536585399</v>
      </c>
      <c r="AP529" s="236">
        <v>-128540.73536585399</v>
      </c>
      <c r="AQ529" s="236">
        <v>-128540.73536585399</v>
      </c>
      <c r="AR529" s="236">
        <v>-140974.29898205501</v>
      </c>
      <c r="AS529" s="236">
        <v>-140974.29898205501</v>
      </c>
      <c r="AT529" s="236">
        <v>-140974.29898205501</v>
      </c>
      <c r="AU529" s="236">
        <v>-184078.882244865</v>
      </c>
      <c r="AV529" s="236">
        <v>-184078.882244865</v>
      </c>
      <c r="AW529" s="236">
        <v>-184078.882244865</v>
      </c>
      <c r="AX529" s="236">
        <v>-121135.82481751499</v>
      </c>
      <c r="AY529" s="236">
        <v>-121135.82481751499</v>
      </c>
      <c r="AZ529" s="236">
        <v>-121135.82481751499</v>
      </c>
      <c r="BA529" s="236">
        <v>-1724189.2242308699</v>
      </c>
      <c r="BB529" s="236">
        <v>-69960.631386826004</v>
      </c>
      <c r="BC529" s="236">
        <v>-69960.631386826004</v>
      </c>
      <c r="BD529" s="236">
        <v>-69960.631386826004</v>
      </c>
      <c r="BE529" s="236">
        <v>-110813.95890374199</v>
      </c>
      <c r="BF529" s="236">
        <v>-110813.95890374199</v>
      </c>
      <c r="BG529" s="236">
        <v>-110813.95890374199</v>
      </c>
      <c r="BH529" s="236">
        <v>-148769.16247165401</v>
      </c>
      <c r="BI529" s="236">
        <v>-148769.16247165401</v>
      </c>
      <c r="BJ529" s="236">
        <v>-148769.16247165401</v>
      </c>
      <c r="BK529" s="236">
        <v>-92396.787966063202</v>
      </c>
      <c r="BL529" s="236">
        <v>-92396.787966063202</v>
      </c>
      <c r="BM529" s="236">
        <v>-92396.787966063202</v>
      </c>
      <c r="BN529" s="236">
        <v>-1265821.6221848601</v>
      </c>
      <c r="BO529" s="236">
        <v>-54319.612492344997</v>
      </c>
      <c r="BP529" s="236">
        <v>-54319.612492344997</v>
      </c>
      <c r="BQ529" s="236">
        <v>-54319.612492344997</v>
      </c>
      <c r="BR529" s="236">
        <v>-91494.924681868899</v>
      </c>
      <c r="BS529" s="236">
        <v>-91494.924681868899</v>
      </c>
      <c r="BT529" s="236">
        <v>-91494.924681868899</v>
      </c>
      <c r="BU529" s="236">
        <v>-123350.22458128299</v>
      </c>
      <c r="BV529" s="236">
        <v>-123350.22458128299</v>
      </c>
      <c r="BW529" s="236">
        <v>-123350.22458128299</v>
      </c>
      <c r="BX529" s="236">
        <v>-74472.302953845094</v>
      </c>
      <c r="BY529" s="236">
        <v>-74472.302953845094</v>
      </c>
      <c r="BZ529" s="236">
        <v>-74472.302953845094</v>
      </c>
      <c r="CA529" s="236">
        <v>-1030911.19412802</v>
      </c>
      <c r="CB529" s="236">
        <v>-48297.064079180302</v>
      </c>
      <c r="CC529" s="236">
        <v>-48297.064079180302</v>
      </c>
      <c r="CD529" s="236">
        <v>-48297.064079180302</v>
      </c>
      <c r="CE529" s="236">
        <v>-81392.869523330693</v>
      </c>
      <c r="CF529" s="236">
        <v>-81392.869523330693</v>
      </c>
      <c r="CG529" s="236">
        <v>-81392.869523330693</v>
      </c>
      <c r="CH529" s="236">
        <v>-108038.810502034</v>
      </c>
      <c r="CI529" s="236">
        <v>-108038.810502034</v>
      </c>
      <c r="CJ529" s="236">
        <v>-108038.810502034</v>
      </c>
      <c r="CK529" s="236">
        <v>-62347.649558577599</v>
      </c>
      <c r="CL529" s="236">
        <v>-62347.649558577599</v>
      </c>
      <c r="CM529" s="236">
        <v>-62347.649558577599</v>
      </c>
      <c r="CN529" s="236">
        <v>-900229.18098936998</v>
      </c>
      <c r="CO529" s="236">
        <v>-39703.211753641197</v>
      </c>
      <c r="CP529" s="236">
        <v>-39703.211753641197</v>
      </c>
      <c r="CQ529" s="236">
        <v>-39703.211753641197</v>
      </c>
      <c r="CR529" s="236">
        <v>-71862.118293110805</v>
      </c>
      <c r="CS529" s="236">
        <v>-71862.118293110805</v>
      </c>
      <c r="CT529" s="236">
        <v>-71862.118293110805</v>
      </c>
      <c r="CU529" s="236">
        <v>-99131.187329833003</v>
      </c>
      <c r="CV529" s="236">
        <v>-99131.187329833003</v>
      </c>
      <c r="CW529" s="236">
        <v>-99131.187329833003</v>
      </c>
      <c r="CX529" s="236">
        <v>-56315.592065836398</v>
      </c>
      <c r="CY529" s="236">
        <v>-56315.592065836398</v>
      </c>
      <c r="CZ529" s="236">
        <v>-56315.592065836398</v>
      </c>
      <c r="DA529" s="236">
        <v>-801036.32832726405</v>
      </c>
    </row>
    <row r="530" spans="1:105">
      <c r="A530" s="242" t="s">
        <v>1839</v>
      </c>
      <c r="B530" s="236">
        <v>0</v>
      </c>
      <c r="C530" s="236">
        <v>0</v>
      </c>
      <c r="D530" s="236">
        <v>0</v>
      </c>
      <c r="E530" s="236">
        <v>0</v>
      </c>
      <c r="F530" s="236">
        <v>0</v>
      </c>
      <c r="G530" s="236">
        <v>0</v>
      </c>
      <c r="H530" s="236">
        <v>0</v>
      </c>
      <c r="I530" s="236">
        <v>0</v>
      </c>
      <c r="J530" s="236">
        <v>0</v>
      </c>
      <c r="K530" s="236">
        <v>0</v>
      </c>
      <c r="L530" s="236">
        <v>0</v>
      </c>
      <c r="M530" s="236">
        <v>0</v>
      </c>
      <c r="N530" s="236">
        <v>0</v>
      </c>
      <c r="O530" s="236">
        <v>0</v>
      </c>
      <c r="P530" s="236">
        <v>0</v>
      </c>
      <c r="Q530" s="236">
        <v>0</v>
      </c>
      <c r="R530" s="236">
        <v>0</v>
      </c>
      <c r="S530" s="236">
        <v>0</v>
      </c>
      <c r="T530" s="236">
        <v>0</v>
      </c>
      <c r="U530" s="236">
        <v>0</v>
      </c>
      <c r="V530" s="236">
        <v>0</v>
      </c>
      <c r="W530" s="236">
        <v>0</v>
      </c>
      <c r="X530" s="236">
        <v>0</v>
      </c>
      <c r="Y530" s="236">
        <v>0</v>
      </c>
      <c r="Z530" s="236">
        <v>0</v>
      </c>
      <c r="AA530" s="236">
        <v>0</v>
      </c>
      <c r="AB530" s="236">
        <v>0</v>
      </c>
      <c r="AC530" s="236">
        <v>0</v>
      </c>
      <c r="AD530" s="236">
        <v>0</v>
      </c>
      <c r="AE530" s="236">
        <v>0</v>
      </c>
      <c r="AF530" s="236">
        <v>0</v>
      </c>
      <c r="AG530" s="236">
        <v>0</v>
      </c>
      <c r="AH530" s="236">
        <v>0</v>
      </c>
      <c r="AI530" s="236">
        <v>0</v>
      </c>
      <c r="AJ530" s="236">
        <v>0</v>
      </c>
      <c r="AK530" s="236">
        <v>2201036.9096978302</v>
      </c>
      <c r="AL530" s="236">
        <v>4402073.8193956604</v>
      </c>
      <c r="AM530" s="236">
        <v>6603110.7290935004</v>
      </c>
      <c r="AN530" s="236">
        <v>6603110.7290935004</v>
      </c>
      <c r="AO530" s="236">
        <v>-128540.73536585399</v>
      </c>
      <c r="AP530" s="236">
        <v>-257081.47073170901</v>
      </c>
      <c r="AQ530" s="236">
        <v>-385622.20609756402</v>
      </c>
      <c r="AR530" s="236">
        <v>-526596.50507962005</v>
      </c>
      <c r="AS530" s="236">
        <v>-667570.80406167603</v>
      </c>
      <c r="AT530" s="236">
        <v>-808545.103043732</v>
      </c>
      <c r="AU530" s="236">
        <v>-992623.98528859694</v>
      </c>
      <c r="AV530" s="236">
        <v>-1176702.86753346</v>
      </c>
      <c r="AW530" s="236">
        <v>-1360781.7497783201</v>
      </c>
      <c r="AX530" s="236">
        <v>-1481917.5745958399</v>
      </c>
      <c r="AY530" s="236">
        <v>-1603053.39941336</v>
      </c>
      <c r="AZ530" s="236">
        <v>-1724189.2242308699</v>
      </c>
      <c r="BA530" s="236">
        <v>-1724189.2242308699</v>
      </c>
      <c r="BB530" s="236">
        <v>-69960.631386826004</v>
      </c>
      <c r="BC530" s="236">
        <v>-139921.26277365201</v>
      </c>
      <c r="BD530" s="236">
        <v>-209881.894160478</v>
      </c>
      <c r="BE530" s="236">
        <v>-320695.85306421999</v>
      </c>
      <c r="BF530" s="236">
        <v>-431509.811967963</v>
      </c>
      <c r="BG530" s="236">
        <v>-542323.77087170596</v>
      </c>
      <c r="BH530" s="236">
        <v>-691092.93334336102</v>
      </c>
      <c r="BI530" s="236">
        <v>-839862.09581501596</v>
      </c>
      <c r="BJ530" s="236">
        <v>-988631.25828666997</v>
      </c>
      <c r="BK530" s="236">
        <v>-1081028.0462527301</v>
      </c>
      <c r="BL530" s="236">
        <v>-1173424.8342187901</v>
      </c>
      <c r="BM530" s="236">
        <v>-1265821.6221848601</v>
      </c>
      <c r="BN530" s="236">
        <v>-1265821.6221848601</v>
      </c>
      <c r="BO530" s="236">
        <v>-54319.612492344997</v>
      </c>
      <c r="BP530" s="236">
        <v>-108639.22498468999</v>
      </c>
      <c r="BQ530" s="236">
        <v>-162958.83747703501</v>
      </c>
      <c r="BR530" s="236">
        <v>-254453.76215890399</v>
      </c>
      <c r="BS530" s="236">
        <v>-345948.68684077199</v>
      </c>
      <c r="BT530" s="236">
        <v>-437443.61152264097</v>
      </c>
      <c r="BU530" s="236">
        <v>-560793.83610392397</v>
      </c>
      <c r="BV530" s="236">
        <v>-684144.06068520795</v>
      </c>
      <c r="BW530" s="236">
        <v>-807494.285266491</v>
      </c>
      <c r="BX530" s="236">
        <v>-881966.58822033601</v>
      </c>
      <c r="BY530" s="236">
        <v>-956438.89117418102</v>
      </c>
      <c r="BZ530" s="236">
        <v>-1030911.19412802</v>
      </c>
      <c r="CA530" s="236">
        <v>-1030911.19412802</v>
      </c>
      <c r="CB530" s="236">
        <v>-48297.064079180302</v>
      </c>
      <c r="CC530" s="236">
        <v>-96594.128158360705</v>
      </c>
      <c r="CD530" s="236">
        <v>-144891.19223754099</v>
      </c>
      <c r="CE530" s="236">
        <v>-226284.061760871</v>
      </c>
      <c r="CF530" s="236">
        <v>-307676.93128420197</v>
      </c>
      <c r="CG530" s="236">
        <v>-389069.80080753303</v>
      </c>
      <c r="CH530" s="236">
        <v>-497108.61130956799</v>
      </c>
      <c r="CI530" s="236">
        <v>-605147.42181160196</v>
      </c>
      <c r="CJ530" s="236">
        <v>-713186.23231363704</v>
      </c>
      <c r="CK530" s="236">
        <v>-775533.88187221496</v>
      </c>
      <c r="CL530" s="236">
        <v>-837881.53143079195</v>
      </c>
      <c r="CM530" s="236">
        <v>-900229.18098936998</v>
      </c>
      <c r="CN530" s="236">
        <v>-900229.18098936998</v>
      </c>
      <c r="CO530" s="236">
        <v>-39703.211753641197</v>
      </c>
      <c r="CP530" s="236">
        <v>-79406.423507282394</v>
      </c>
      <c r="CQ530" s="236">
        <v>-119109.63526092299</v>
      </c>
      <c r="CR530" s="236">
        <v>-190971.75355403399</v>
      </c>
      <c r="CS530" s="236">
        <v>-262833.87184714503</v>
      </c>
      <c r="CT530" s="236">
        <v>-334695.99014025601</v>
      </c>
      <c r="CU530" s="236">
        <v>-433827.17747008899</v>
      </c>
      <c r="CV530" s="236">
        <v>-532958.36479992198</v>
      </c>
      <c r="CW530" s="236">
        <v>-632089.55212975503</v>
      </c>
      <c r="CX530" s="236">
        <v>-688405.14419559098</v>
      </c>
      <c r="CY530" s="236">
        <v>-744720.73626142798</v>
      </c>
      <c r="CZ530" s="236">
        <v>-801036.32832726405</v>
      </c>
      <c r="DA530" s="236">
        <v>-801036.32832726405</v>
      </c>
    </row>
    <row r="532" spans="1:105">
      <c r="A532" s="245" t="s">
        <v>1840</v>
      </c>
    </row>
    <row r="533" spans="1:105">
      <c r="A533" s="242" t="s">
        <v>1708</v>
      </c>
      <c r="B533" s="236">
        <v>0</v>
      </c>
      <c r="C533" s="236">
        <v>0</v>
      </c>
      <c r="D533" s="236">
        <v>0</v>
      </c>
      <c r="E533" s="236">
        <v>0</v>
      </c>
      <c r="F533" s="236">
        <v>0</v>
      </c>
      <c r="G533" s="236">
        <v>0</v>
      </c>
      <c r="H533" s="236">
        <v>0</v>
      </c>
      <c r="I533" s="236">
        <v>0</v>
      </c>
      <c r="J533" s="236">
        <v>0</v>
      </c>
      <c r="K533" s="236">
        <v>0</v>
      </c>
      <c r="L533" s="236">
        <v>0</v>
      </c>
      <c r="M533" s="236">
        <v>0</v>
      </c>
      <c r="N533" s="236">
        <v>0</v>
      </c>
      <c r="O533" s="236">
        <v>0</v>
      </c>
      <c r="P533" s="236">
        <v>0</v>
      </c>
      <c r="Q533" s="236">
        <v>0</v>
      </c>
      <c r="R533" s="236">
        <v>0</v>
      </c>
      <c r="S533" s="236">
        <v>0</v>
      </c>
      <c r="T533" s="236">
        <v>0</v>
      </c>
      <c r="U533" s="236">
        <v>0</v>
      </c>
      <c r="V533" s="236">
        <v>0</v>
      </c>
      <c r="W533" s="236">
        <v>0</v>
      </c>
      <c r="X533" s="236">
        <v>0</v>
      </c>
      <c r="Y533" s="236">
        <v>0</v>
      </c>
      <c r="Z533" s="236">
        <v>0</v>
      </c>
      <c r="AA533" s="236">
        <v>0</v>
      </c>
      <c r="AB533" s="236">
        <v>0</v>
      </c>
      <c r="AC533" s="236">
        <v>0</v>
      </c>
      <c r="AD533" s="236">
        <v>0</v>
      </c>
      <c r="AE533" s="236">
        <v>0</v>
      </c>
      <c r="AF533" s="236">
        <v>0</v>
      </c>
      <c r="AG533" s="236">
        <v>0</v>
      </c>
      <c r="AH533" s="236">
        <v>0</v>
      </c>
      <c r="AI533" s="236">
        <v>0</v>
      </c>
      <c r="AJ533" s="236">
        <v>0</v>
      </c>
      <c r="AK533" s="236">
        <v>0</v>
      </c>
      <c r="AL533" s="236">
        <v>0</v>
      </c>
      <c r="AM533" s="236">
        <v>0</v>
      </c>
      <c r="AN533" s="236">
        <v>0</v>
      </c>
      <c r="AO533" s="236">
        <v>1</v>
      </c>
      <c r="AP533" s="236">
        <v>1</v>
      </c>
      <c r="AQ533" s="236">
        <v>1</v>
      </c>
      <c r="AR533" s="236">
        <v>1</v>
      </c>
      <c r="AS533" s="236">
        <v>1</v>
      </c>
      <c r="AT533" s="236">
        <v>1</v>
      </c>
      <c r="AU533" s="236">
        <v>1</v>
      </c>
      <c r="AV533" s="236">
        <v>1</v>
      </c>
      <c r="AW533" s="236">
        <v>1</v>
      </c>
      <c r="AX533" s="236">
        <v>1</v>
      </c>
      <c r="AY533" s="236">
        <v>1</v>
      </c>
      <c r="AZ533" s="236">
        <v>1</v>
      </c>
      <c r="BA533" s="236">
        <v>12</v>
      </c>
      <c r="BB533" s="236">
        <v>1</v>
      </c>
      <c r="BC533" s="236">
        <v>1</v>
      </c>
      <c r="BD533" s="236">
        <v>1</v>
      </c>
      <c r="BE533" s="236">
        <v>1</v>
      </c>
      <c r="BF533" s="236">
        <v>1</v>
      </c>
      <c r="BG533" s="236">
        <v>1</v>
      </c>
      <c r="BH533" s="236">
        <v>1</v>
      </c>
      <c r="BI533" s="236">
        <v>1</v>
      </c>
      <c r="BJ533" s="236">
        <v>1</v>
      </c>
      <c r="BK533" s="236">
        <v>1</v>
      </c>
      <c r="BL533" s="236">
        <v>1</v>
      </c>
      <c r="BM533" s="236">
        <v>1</v>
      </c>
      <c r="BN533" s="236">
        <v>12</v>
      </c>
      <c r="BO533" s="236">
        <v>1</v>
      </c>
      <c r="BP533" s="236">
        <v>1</v>
      </c>
      <c r="BQ533" s="236">
        <v>1</v>
      </c>
      <c r="BR533" s="236">
        <v>1</v>
      </c>
      <c r="BS533" s="236">
        <v>1</v>
      </c>
      <c r="BT533" s="236">
        <v>1</v>
      </c>
      <c r="BU533" s="236">
        <v>1</v>
      </c>
      <c r="BV533" s="236">
        <v>1</v>
      </c>
      <c r="BW533" s="236">
        <v>1</v>
      </c>
      <c r="BX533" s="236">
        <v>1</v>
      </c>
      <c r="BY533" s="236">
        <v>1</v>
      </c>
      <c r="BZ533" s="236">
        <v>1</v>
      </c>
      <c r="CA533" s="236">
        <v>12</v>
      </c>
      <c r="CB533" s="236">
        <v>1</v>
      </c>
      <c r="CC533" s="236">
        <v>1</v>
      </c>
      <c r="CD533" s="236">
        <v>1</v>
      </c>
      <c r="CE533" s="236">
        <v>1</v>
      </c>
      <c r="CF533" s="236">
        <v>1</v>
      </c>
      <c r="CG533" s="236">
        <v>1</v>
      </c>
      <c r="CH533" s="236">
        <v>1</v>
      </c>
      <c r="CI533" s="236">
        <v>1</v>
      </c>
      <c r="CJ533" s="236">
        <v>1</v>
      </c>
      <c r="CK533" s="236">
        <v>1</v>
      </c>
      <c r="CL533" s="236">
        <v>1</v>
      </c>
      <c r="CM533" s="236">
        <v>1</v>
      </c>
      <c r="CN533" s="236">
        <v>12</v>
      </c>
      <c r="CO533" s="236">
        <v>1</v>
      </c>
      <c r="CP533" s="236">
        <v>1</v>
      </c>
      <c r="CQ533" s="236">
        <v>1</v>
      </c>
      <c r="CR533" s="236">
        <v>1</v>
      </c>
      <c r="CS533" s="236">
        <v>1</v>
      </c>
      <c r="CT533" s="236">
        <v>1</v>
      </c>
      <c r="CU533" s="236">
        <v>1</v>
      </c>
      <c r="CV533" s="236">
        <v>1</v>
      </c>
      <c r="CW533" s="236">
        <v>1</v>
      </c>
      <c r="CX533" s="236">
        <v>1</v>
      </c>
      <c r="CY533" s="236">
        <v>1</v>
      </c>
      <c r="CZ533" s="236">
        <v>1</v>
      </c>
      <c r="DA533" s="236">
        <v>12</v>
      </c>
    </row>
    <row r="534" spans="1:105">
      <c r="A534" s="262" t="s">
        <v>1841</v>
      </c>
      <c r="B534" s="236">
        <v>0</v>
      </c>
      <c r="C534" s="236">
        <v>0</v>
      </c>
      <c r="D534" s="236">
        <v>0</v>
      </c>
      <c r="E534" s="236">
        <v>0</v>
      </c>
      <c r="F534" s="236">
        <v>0</v>
      </c>
      <c r="G534" s="236">
        <v>0</v>
      </c>
      <c r="H534" s="236">
        <v>0</v>
      </c>
      <c r="I534" s="236">
        <v>0</v>
      </c>
      <c r="J534" s="236">
        <v>0</v>
      </c>
      <c r="K534" s="236">
        <v>0</v>
      </c>
      <c r="L534" s="236">
        <v>0</v>
      </c>
      <c r="M534" s="236">
        <v>0</v>
      </c>
      <c r="N534" s="236">
        <v>0</v>
      </c>
      <c r="O534" s="236">
        <v>0</v>
      </c>
      <c r="P534" s="236">
        <v>0</v>
      </c>
      <c r="Q534" s="236">
        <v>0</v>
      </c>
      <c r="R534" s="236">
        <v>0</v>
      </c>
      <c r="S534" s="236">
        <v>0</v>
      </c>
      <c r="T534" s="236">
        <v>0</v>
      </c>
      <c r="U534" s="236">
        <v>0</v>
      </c>
      <c r="V534" s="236">
        <v>0</v>
      </c>
      <c r="W534" s="236">
        <v>0</v>
      </c>
      <c r="X534" s="236">
        <v>0</v>
      </c>
      <c r="Y534" s="236">
        <v>0</v>
      </c>
      <c r="Z534" s="236">
        <v>0</v>
      </c>
      <c r="AA534" s="236">
        <v>0</v>
      </c>
      <c r="AB534" s="236">
        <v>0</v>
      </c>
      <c r="AC534" s="236">
        <v>0</v>
      </c>
      <c r="AD534" s="236">
        <v>0</v>
      </c>
      <c r="AE534" s="236">
        <v>0</v>
      </c>
      <c r="AF534" s="236">
        <v>0</v>
      </c>
      <c r="AG534" s="236">
        <v>0</v>
      </c>
      <c r="AH534" s="236">
        <v>0</v>
      </c>
      <c r="AI534" s="236">
        <v>0</v>
      </c>
      <c r="AJ534" s="236">
        <v>0</v>
      </c>
      <c r="AK534" s="236">
        <v>0</v>
      </c>
      <c r="AL534" s="236">
        <v>0</v>
      </c>
      <c r="AM534" s="236">
        <v>0</v>
      </c>
      <c r="AN534" s="236">
        <v>0</v>
      </c>
      <c r="AO534" s="236">
        <v>-128540.73536585399</v>
      </c>
      <c r="AP534" s="236">
        <v>-128540.73536585399</v>
      </c>
      <c r="AQ534" s="236">
        <v>-128540.73536585399</v>
      </c>
      <c r="AR534" s="236">
        <v>-140974.29898205501</v>
      </c>
      <c r="AS534" s="236">
        <v>-140974.29898205501</v>
      </c>
      <c r="AT534" s="236">
        <v>-140974.29898205501</v>
      </c>
      <c r="AU534" s="236">
        <v>-184078.882244865</v>
      </c>
      <c r="AV534" s="236">
        <v>-184078.882244865</v>
      </c>
      <c r="AW534" s="236">
        <v>-184078.882244865</v>
      </c>
      <c r="AX534" s="236">
        <v>-121135.82481751499</v>
      </c>
      <c r="AY534" s="236">
        <v>-121135.82481751499</v>
      </c>
      <c r="AZ534" s="236">
        <v>-121135.82481751499</v>
      </c>
      <c r="BA534" s="236">
        <v>-1724189.2242308699</v>
      </c>
      <c r="BB534" s="236">
        <v>-69960.631386826004</v>
      </c>
      <c r="BC534" s="236">
        <v>-69960.631386826004</v>
      </c>
      <c r="BD534" s="236">
        <v>-69960.631386826004</v>
      </c>
      <c r="BE534" s="236">
        <v>-110813.95890374199</v>
      </c>
      <c r="BF534" s="236">
        <v>-110813.95890374199</v>
      </c>
      <c r="BG534" s="236">
        <v>-110813.95890374199</v>
      </c>
      <c r="BH534" s="236">
        <v>-148769.16247165401</v>
      </c>
      <c r="BI534" s="236">
        <v>-148769.16247165401</v>
      </c>
      <c r="BJ534" s="236">
        <v>-148769.16247165401</v>
      </c>
      <c r="BK534" s="236">
        <v>-92396.787966063202</v>
      </c>
      <c r="BL534" s="236">
        <v>-92396.787966063202</v>
      </c>
      <c r="BM534" s="236">
        <v>-92396.787966063202</v>
      </c>
      <c r="BN534" s="236">
        <v>-1265821.6221848601</v>
      </c>
      <c r="BO534" s="236">
        <v>-54319.612492344997</v>
      </c>
      <c r="BP534" s="236">
        <v>-54319.612492344997</v>
      </c>
      <c r="BQ534" s="236">
        <v>-54319.612492344997</v>
      </c>
      <c r="BR534" s="236">
        <v>-91494.924681868899</v>
      </c>
      <c r="BS534" s="236">
        <v>-91494.924681868899</v>
      </c>
      <c r="BT534" s="236">
        <v>-91494.924681868899</v>
      </c>
      <c r="BU534" s="236">
        <v>-123350.22458128299</v>
      </c>
      <c r="BV534" s="236">
        <v>-123350.22458128299</v>
      </c>
      <c r="BW534" s="236">
        <v>-123350.22458128299</v>
      </c>
      <c r="BX534" s="236">
        <v>-74472.302953845094</v>
      </c>
      <c r="BY534" s="236">
        <v>-74472.302953845094</v>
      </c>
      <c r="BZ534" s="236">
        <v>-74472.302953845094</v>
      </c>
      <c r="CA534" s="236">
        <v>-1030911.19412802</v>
      </c>
      <c r="CB534" s="236">
        <v>-48297.064079180302</v>
      </c>
      <c r="CC534" s="236">
        <v>-48297.064079180302</v>
      </c>
      <c r="CD534" s="236">
        <v>-48297.064079180302</v>
      </c>
      <c r="CE534" s="236">
        <v>-81392.869523330693</v>
      </c>
      <c r="CF534" s="236">
        <v>-81392.869523330693</v>
      </c>
      <c r="CG534" s="236">
        <v>-81392.869523330693</v>
      </c>
      <c r="CH534" s="236">
        <v>-108038.810502034</v>
      </c>
      <c r="CI534" s="236">
        <v>-108038.810502034</v>
      </c>
      <c r="CJ534" s="236">
        <v>-108038.810502034</v>
      </c>
      <c r="CK534" s="236">
        <v>-62347.649558577599</v>
      </c>
      <c r="CL534" s="236">
        <v>-62347.649558577599</v>
      </c>
      <c r="CM534" s="236">
        <v>-62347.649558577599</v>
      </c>
      <c r="CN534" s="236">
        <v>-900229.18098936998</v>
      </c>
      <c r="CO534" s="236">
        <v>-39703.211753641197</v>
      </c>
      <c r="CP534" s="236">
        <v>-39703.211753641197</v>
      </c>
      <c r="CQ534" s="236">
        <v>-39703.211753641197</v>
      </c>
      <c r="CR534" s="236">
        <v>-71862.118293110805</v>
      </c>
      <c r="CS534" s="236">
        <v>-71862.118293110805</v>
      </c>
      <c r="CT534" s="236">
        <v>-71862.118293110805</v>
      </c>
      <c r="CU534" s="236">
        <v>-99131.187329833003</v>
      </c>
      <c r="CV534" s="236">
        <v>-99131.187329833003</v>
      </c>
      <c r="CW534" s="236">
        <v>-99131.187329833003</v>
      </c>
      <c r="CX534" s="236">
        <v>-56315.592065836398</v>
      </c>
      <c r="CY534" s="236">
        <v>-56315.592065836398</v>
      </c>
      <c r="CZ534" s="236">
        <v>-56315.592065836398</v>
      </c>
      <c r="DA534" s="236">
        <v>-801036.32832726405</v>
      </c>
    </row>
    <row r="535" spans="1:105">
      <c r="A535" s="242" t="s">
        <v>1842</v>
      </c>
      <c r="B535" s="236">
        <v>0</v>
      </c>
      <c r="C535" s="236">
        <v>0</v>
      </c>
      <c r="D535" s="236">
        <v>0</v>
      </c>
      <c r="E535" s="236">
        <v>0</v>
      </c>
      <c r="F535" s="236">
        <v>0</v>
      </c>
      <c r="G535" s="236">
        <v>0</v>
      </c>
      <c r="H535" s="236">
        <v>0</v>
      </c>
      <c r="I535" s="236">
        <v>0</v>
      </c>
      <c r="J535" s="236">
        <v>0</v>
      </c>
      <c r="K535" s="236">
        <v>0</v>
      </c>
      <c r="L535" s="236">
        <v>0</v>
      </c>
      <c r="M535" s="236">
        <v>0</v>
      </c>
      <c r="N535" s="236">
        <v>0</v>
      </c>
      <c r="O535" s="236">
        <v>0</v>
      </c>
      <c r="P535" s="236">
        <v>0</v>
      </c>
      <c r="Q535" s="236">
        <v>0</v>
      </c>
      <c r="R535" s="236">
        <v>0</v>
      </c>
      <c r="S535" s="236">
        <v>0</v>
      </c>
      <c r="T535" s="236">
        <v>0</v>
      </c>
      <c r="U535" s="236">
        <v>0</v>
      </c>
      <c r="V535" s="236">
        <v>0</v>
      </c>
      <c r="W535" s="236">
        <v>0</v>
      </c>
      <c r="X535" s="236">
        <v>0</v>
      </c>
      <c r="Y535" s="236">
        <v>0</v>
      </c>
      <c r="Z535" s="236">
        <v>0</v>
      </c>
      <c r="AA535" s="236">
        <v>0</v>
      </c>
      <c r="AB535" s="236">
        <v>0</v>
      </c>
      <c r="AC535" s="236">
        <v>0</v>
      </c>
      <c r="AD535" s="236">
        <v>0</v>
      </c>
      <c r="AE535" s="236">
        <v>0</v>
      </c>
      <c r="AF535" s="236">
        <v>0</v>
      </c>
      <c r="AG535" s="236">
        <v>0</v>
      </c>
      <c r="AH535" s="236">
        <v>0</v>
      </c>
      <c r="AI535" s="236">
        <v>0</v>
      </c>
      <c r="AJ535" s="236">
        <v>0</v>
      </c>
      <c r="AK535" s="236">
        <v>0</v>
      </c>
      <c r="AL535" s="236">
        <v>0</v>
      </c>
      <c r="AM535" s="236">
        <v>0</v>
      </c>
      <c r="AN535" s="236">
        <v>0</v>
      </c>
      <c r="AO535" s="236">
        <v>-128540.73536585399</v>
      </c>
      <c r="AP535" s="236">
        <v>-257081.47073170901</v>
      </c>
      <c r="AQ535" s="236">
        <v>-385622.20609756402</v>
      </c>
      <c r="AR535" s="236">
        <v>-526596.50507962005</v>
      </c>
      <c r="AS535" s="236">
        <v>-667570.80406167603</v>
      </c>
      <c r="AT535" s="236">
        <v>-808545.103043732</v>
      </c>
      <c r="AU535" s="236">
        <v>-992623.98528859694</v>
      </c>
      <c r="AV535" s="236">
        <v>-1176702.86753346</v>
      </c>
      <c r="AW535" s="236">
        <v>-1360781.7497783201</v>
      </c>
      <c r="AX535" s="236">
        <v>-1481917.5745958399</v>
      </c>
      <c r="AY535" s="236">
        <v>-1603053.39941336</v>
      </c>
      <c r="AZ535" s="236">
        <v>-1724189.2242308699</v>
      </c>
      <c r="BA535" s="236">
        <v>-1724189.2242308699</v>
      </c>
      <c r="BB535" s="236">
        <v>-69960.631386826004</v>
      </c>
      <c r="BC535" s="236">
        <v>-139921.26277365201</v>
      </c>
      <c r="BD535" s="236">
        <v>-209881.894160478</v>
      </c>
      <c r="BE535" s="236">
        <v>-320695.85306421999</v>
      </c>
      <c r="BF535" s="236">
        <v>-431509.811967963</v>
      </c>
      <c r="BG535" s="236">
        <v>-542323.77087170596</v>
      </c>
      <c r="BH535" s="236">
        <v>-691092.93334336102</v>
      </c>
      <c r="BI535" s="236">
        <v>-839862.09581501596</v>
      </c>
      <c r="BJ535" s="236">
        <v>-988631.25828666997</v>
      </c>
      <c r="BK535" s="236">
        <v>-1081028.0462527301</v>
      </c>
      <c r="BL535" s="236">
        <v>-1173424.8342187901</v>
      </c>
      <c r="BM535" s="236">
        <v>-1265821.6221848601</v>
      </c>
      <c r="BN535" s="236">
        <v>-1265821.6221848601</v>
      </c>
      <c r="BO535" s="236">
        <v>-54319.612492344997</v>
      </c>
      <c r="BP535" s="236">
        <v>-108639.22498468999</v>
      </c>
      <c r="BQ535" s="236">
        <v>-162958.83747703501</v>
      </c>
      <c r="BR535" s="236">
        <v>-254453.76215890399</v>
      </c>
      <c r="BS535" s="236">
        <v>-345948.68684077199</v>
      </c>
      <c r="BT535" s="236">
        <v>-437443.61152264097</v>
      </c>
      <c r="BU535" s="236">
        <v>-560793.83610392397</v>
      </c>
      <c r="BV535" s="236">
        <v>-684144.06068520795</v>
      </c>
      <c r="BW535" s="236">
        <v>-807494.285266491</v>
      </c>
      <c r="BX535" s="236">
        <v>-881966.58822033601</v>
      </c>
      <c r="BY535" s="236">
        <v>-956438.89117418102</v>
      </c>
      <c r="BZ535" s="236">
        <v>-1030911.19412802</v>
      </c>
      <c r="CA535" s="236">
        <v>-1030911.19412802</v>
      </c>
      <c r="CB535" s="236">
        <v>-48297.064079180302</v>
      </c>
      <c r="CC535" s="236">
        <v>-96594.128158360705</v>
      </c>
      <c r="CD535" s="236">
        <v>-144891.19223754099</v>
      </c>
      <c r="CE535" s="236">
        <v>-226284.061760871</v>
      </c>
      <c r="CF535" s="236">
        <v>-307676.93128420197</v>
      </c>
      <c r="CG535" s="236">
        <v>-389069.80080753303</v>
      </c>
      <c r="CH535" s="236">
        <v>-497108.61130956799</v>
      </c>
      <c r="CI535" s="236">
        <v>-605147.42181160196</v>
      </c>
      <c r="CJ535" s="236">
        <v>-713186.23231363704</v>
      </c>
      <c r="CK535" s="236">
        <v>-775533.88187221496</v>
      </c>
      <c r="CL535" s="236">
        <v>-837881.53143079195</v>
      </c>
      <c r="CM535" s="236">
        <v>-900229.18098936998</v>
      </c>
      <c r="CN535" s="236">
        <v>-900229.18098936998</v>
      </c>
      <c r="CO535" s="236">
        <v>-39703.211753641197</v>
      </c>
      <c r="CP535" s="236">
        <v>-79406.423507282394</v>
      </c>
      <c r="CQ535" s="236">
        <v>-119109.63526092299</v>
      </c>
      <c r="CR535" s="236">
        <v>-190971.75355403399</v>
      </c>
      <c r="CS535" s="236">
        <v>-262833.87184714503</v>
      </c>
      <c r="CT535" s="236">
        <v>-334695.99014025601</v>
      </c>
      <c r="CU535" s="236">
        <v>-433827.17747008899</v>
      </c>
      <c r="CV535" s="236">
        <v>-532958.36479992198</v>
      </c>
      <c r="CW535" s="236">
        <v>-632089.55212975503</v>
      </c>
      <c r="CX535" s="236">
        <v>-688405.14419559098</v>
      </c>
      <c r="CY535" s="236">
        <v>-744720.73626142798</v>
      </c>
      <c r="CZ535" s="236">
        <v>-801036.32832726405</v>
      </c>
      <c r="DA535" s="236">
        <v>-801036.32832726405</v>
      </c>
    </row>
    <row r="537" spans="1:105">
      <c r="A537" s="242" t="s">
        <v>1728</v>
      </c>
      <c r="B537" s="236">
        <v>0</v>
      </c>
      <c r="C537" s="236">
        <v>0</v>
      </c>
      <c r="D537" s="236">
        <v>0</v>
      </c>
      <c r="E537" s="236">
        <v>0</v>
      </c>
      <c r="F537" s="236">
        <v>0</v>
      </c>
      <c r="G537" s="236">
        <v>0</v>
      </c>
      <c r="H537" s="236">
        <v>0</v>
      </c>
      <c r="I537" s="236">
        <v>0</v>
      </c>
      <c r="J537" s="236">
        <v>0</v>
      </c>
      <c r="K537" s="236">
        <v>0</v>
      </c>
      <c r="L537" s="236">
        <v>0</v>
      </c>
      <c r="M537" s="236">
        <v>0</v>
      </c>
      <c r="N537" s="236">
        <v>0</v>
      </c>
      <c r="O537" s="236">
        <v>0</v>
      </c>
      <c r="P537" s="236">
        <v>0</v>
      </c>
      <c r="Q537" s="236">
        <v>0</v>
      </c>
      <c r="R537" s="236">
        <v>0</v>
      </c>
      <c r="S537" s="236">
        <v>0</v>
      </c>
      <c r="T537" s="236">
        <v>0</v>
      </c>
      <c r="U537" s="236">
        <v>0</v>
      </c>
      <c r="V537" s="236">
        <v>0</v>
      </c>
      <c r="W537" s="236">
        <v>0</v>
      </c>
      <c r="X537" s="236">
        <v>0</v>
      </c>
      <c r="Y537" s="236">
        <v>0</v>
      </c>
      <c r="Z537" s="236">
        <v>0</v>
      </c>
      <c r="AA537" s="236">
        <v>0</v>
      </c>
      <c r="AB537" s="236">
        <v>0</v>
      </c>
      <c r="AC537" s="236">
        <v>0</v>
      </c>
      <c r="AD537" s="236">
        <v>0</v>
      </c>
      <c r="AE537" s="236">
        <v>0</v>
      </c>
      <c r="AF537" s="236">
        <v>0</v>
      </c>
      <c r="AG537" s="236">
        <v>0</v>
      </c>
      <c r="AH537" s="236">
        <v>0</v>
      </c>
      <c r="AI537" s="236">
        <v>0</v>
      </c>
      <c r="AJ537" s="236">
        <v>0</v>
      </c>
      <c r="AK537" s="236">
        <v>0</v>
      </c>
      <c r="AL537" s="236">
        <v>0</v>
      </c>
      <c r="AM537" s="236">
        <v>0</v>
      </c>
      <c r="AN537" s="236">
        <v>0</v>
      </c>
      <c r="AO537" s="236">
        <v>0</v>
      </c>
      <c r="AP537" s="236">
        <v>0</v>
      </c>
      <c r="AQ537" s="236">
        <v>0</v>
      </c>
      <c r="AR537" s="236">
        <v>0</v>
      </c>
      <c r="AS537" s="236">
        <v>0</v>
      </c>
      <c r="AT537" s="236">
        <v>0</v>
      </c>
      <c r="AU537" s="236">
        <v>0</v>
      </c>
      <c r="AV537" s="236">
        <v>0</v>
      </c>
      <c r="AW537" s="236">
        <v>0</v>
      </c>
      <c r="AX537" s="236">
        <v>0</v>
      </c>
      <c r="AY537" s="236">
        <v>0</v>
      </c>
      <c r="AZ537" s="236">
        <v>0</v>
      </c>
      <c r="BA537" s="236">
        <v>0</v>
      </c>
      <c r="BB537" s="236">
        <v>0</v>
      </c>
      <c r="BC537" s="236">
        <v>0</v>
      </c>
      <c r="BD537" s="236">
        <v>0</v>
      </c>
      <c r="BE537" s="236">
        <v>0</v>
      </c>
      <c r="BF537" s="236">
        <v>0</v>
      </c>
      <c r="BG537" s="236">
        <v>0</v>
      </c>
      <c r="BH537" s="236">
        <v>0</v>
      </c>
      <c r="BI537" s="236">
        <v>0</v>
      </c>
      <c r="BJ537" s="236">
        <v>0</v>
      </c>
      <c r="BK537" s="236">
        <v>0</v>
      </c>
      <c r="BL537" s="236">
        <v>0</v>
      </c>
      <c r="BM537" s="236">
        <v>0</v>
      </c>
      <c r="BN537" s="236">
        <v>0</v>
      </c>
      <c r="BO537" s="236">
        <v>0</v>
      </c>
      <c r="BP537" s="236">
        <v>0</v>
      </c>
      <c r="BQ537" s="236">
        <v>0</v>
      </c>
      <c r="BR537" s="236">
        <v>0</v>
      </c>
      <c r="BS537" s="236">
        <v>0</v>
      </c>
      <c r="BT537" s="236">
        <v>0</v>
      </c>
      <c r="BU537" s="236">
        <v>0</v>
      </c>
      <c r="BV537" s="236">
        <v>0</v>
      </c>
      <c r="BW537" s="236">
        <v>0</v>
      </c>
      <c r="BX537" s="236">
        <v>0</v>
      </c>
      <c r="BY537" s="236">
        <v>0</v>
      </c>
      <c r="BZ537" s="236">
        <v>0</v>
      </c>
      <c r="CA537" s="236">
        <v>0</v>
      </c>
      <c r="CB537" s="236">
        <v>0</v>
      </c>
      <c r="CC537" s="236">
        <v>0</v>
      </c>
      <c r="CD537" s="236">
        <v>0</v>
      </c>
      <c r="CE537" s="236">
        <v>0</v>
      </c>
      <c r="CF537" s="236">
        <v>0</v>
      </c>
      <c r="CG537" s="236">
        <v>0</v>
      </c>
      <c r="CH537" s="236">
        <v>0</v>
      </c>
      <c r="CI537" s="236">
        <v>0</v>
      </c>
      <c r="CJ537" s="236">
        <v>0</v>
      </c>
      <c r="CK537" s="236">
        <v>0</v>
      </c>
      <c r="CL537" s="236">
        <v>0</v>
      </c>
      <c r="CM537" s="236">
        <v>0</v>
      </c>
      <c r="CN537" s="236">
        <v>0</v>
      </c>
      <c r="CO537" s="236">
        <v>0</v>
      </c>
      <c r="CP537" s="236">
        <v>0</v>
      </c>
      <c r="CQ537" s="236">
        <v>0</v>
      </c>
      <c r="CR537" s="236">
        <v>0</v>
      </c>
      <c r="CS537" s="236">
        <v>0</v>
      </c>
      <c r="CT537" s="236">
        <v>0</v>
      </c>
      <c r="CU537" s="236">
        <v>0</v>
      </c>
      <c r="CV537" s="236">
        <v>0</v>
      </c>
      <c r="CW537" s="236">
        <v>0</v>
      </c>
      <c r="CX537" s="236">
        <v>0</v>
      </c>
      <c r="CY537" s="236">
        <v>0</v>
      </c>
      <c r="CZ537" s="236">
        <v>0</v>
      </c>
      <c r="DA537" s="236">
        <v>0</v>
      </c>
    </row>
    <row r="539" spans="1:105">
      <c r="A539" s="263" t="s">
        <v>1843</v>
      </c>
      <c r="B539" s="264"/>
      <c r="C539" s="264"/>
      <c r="D539" s="264"/>
      <c r="E539" s="264"/>
      <c r="F539" s="264"/>
      <c r="G539" s="264"/>
      <c r="H539" s="264"/>
      <c r="I539" s="264"/>
      <c r="J539" s="264"/>
      <c r="K539" s="264"/>
      <c r="L539" s="264"/>
      <c r="M539" s="264"/>
      <c r="N539" s="264"/>
      <c r="O539" s="264"/>
      <c r="P539" s="264"/>
      <c r="Q539" s="264"/>
      <c r="R539" s="264"/>
      <c r="S539" s="264"/>
      <c r="T539" s="264"/>
      <c r="U539" s="264"/>
      <c r="V539" s="264"/>
      <c r="W539" s="264"/>
      <c r="X539" s="264"/>
      <c r="Y539" s="264"/>
      <c r="Z539" s="264"/>
      <c r="AA539" s="264"/>
      <c r="AB539" s="264"/>
      <c r="AC539" s="264"/>
      <c r="AD539" s="264"/>
      <c r="AE539" s="264"/>
      <c r="AF539" s="264"/>
      <c r="AG539" s="264"/>
      <c r="AH539" s="264"/>
      <c r="AI539" s="264"/>
      <c r="AJ539" s="264"/>
      <c r="AK539" s="264"/>
      <c r="AL539" s="264"/>
      <c r="AM539" s="264"/>
      <c r="AN539" s="264"/>
      <c r="AO539" s="264"/>
      <c r="AP539" s="264"/>
      <c r="AQ539" s="264"/>
      <c r="AR539" s="264"/>
      <c r="AS539" s="264"/>
      <c r="AT539" s="264"/>
      <c r="AU539" s="264"/>
      <c r="AV539" s="264"/>
      <c r="AW539" s="264"/>
      <c r="AX539" s="264"/>
      <c r="AY539" s="264"/>
      <c r="AZ539" s="264"/>
      <c r="BA539" s="264"/>
      <c r="BB539" s="264"/>
      <c r="BC539" s="264"/>
      <c r="BD539" s="264"/>
      <c r="BE539" s="264"/>
      <c r="BF539" s="264"/>
      <c r="BG539" s="264"/>
      <c r="BH539" s="264"/>
      <c r="BI539" s="264"/>
      <c r="BJ539" s="264"/>
      <c r="BK539" s="264"/>
      <c r="BL539" s="264"/>
      <c r="BM539" s="264"/>
      <c r="BN539" s="264"/>
      <c r="BO539" s="264"/>
      <c r="BP539" s="264"/>
      <c r="BQ539" s="264"/>
      <c r="BR539" s="264"/>
      <c r="BS539" s="264"/>
      <c r="BT539" s="264"/>
      <c r="BU539" s="264"/>
      <c r="BV539" s="264"/>
      <c r="BW539" s="264"/>
      <c r="BX539" s="264"/>
      <c r="BY539" s="264"/>
      <c r="BZ539" s="264"/>
      <c r="CA539" s="264"/>
      <c r="CB539" s="264"/>
      <c r="CC539" s="264"/>
      <c r="CD539" s="264"/>
      <c r="CE539" s="264"/>
      <c r="CF539" s="264"/>
      <c r="CG539" s="264"/>
      <c r="CH539" s="264"/>
      <c r="CI539" s="264"/>
      <c r="CJ539" s="264"/>
      <c r="CK539" s="264"/>
      <c r="CL539" s="264"/>
      <c r="CM539" s="264"/>
      <c r="CN539" s="264"/>
      <c r="CO539" s="264"/>
      <c r="CP539" s="264"/>
      <c r="CQ539" s="264"/>
      <c r="CR539" s="264"/>
      <c r="CS539" s="264"/>
      <c r="CT539" s="264"/>
      <c r="CU539" s="264"/>
      <c r="CV539" s="264"/>
      <c r="CW539" s="264"/>
      <c r="CX539" s="264"/>
      <c r="CY539" s="264"/>
      <c r="CZ539" s="264"/>
      <c r="DA539" s="264"/>
    </row>
    <row r="541" spans="1:105">
      <c r="A541" s="251" t="s">
        <v>1844</v>
      </c>
    </row>
    <row r="542" spans="1:105">
      <c r="A542" s="242" t="s">
        <v>1845</v>
      </c>
      <c r="B542" s="236">
        <v>0</v>
      </c>
      <c r="C542" s="236">
        <v>0</v>
      </c>
      <c r="D542" s="236">
        <v>0</v>
      </c>
      <c r="E542" s="236">
        <v>0</v>
      </c>
      <c r="F542" s="236">
        <v>0</v>
      </c>
      <c r="G542" s="236">
        <v>0</v>
      </c>
      <c r="H542" s="236">
        <v>0</v>
      </c>
      <c r="I542" s="236">
        <v>0</v>
      </c>
      <c r="J542" s="236">
        <v>0</v>
      </c>
      <c r="K542" s="236">
        <v>0</v>
      </c>
      <c r="L542" s="236">
        <v>0</v>
      </c>
      <c r="M542" s="236">
        <v>0</v>
      </c>
      <c r="N542" s="236">
        <v>0</v>
      </c>
      <c r="O542" s="236">
        <v>0</v>
      </c>
      <c r="P542" s="236">
        <v>0</v>
      </c>
      <c r="Q542" s="236">
        <v>0</v>
      </c>
      <c r="R542" s="236">
        <v>0</v>
      </c>
      <c r="S542" s="236">
        <v>0</v>
      </c>
      <c r="T542" s="236">
        <v>0</v>
      </c>
      <c r="U542" s="236">
        <v>0</v>
      </c>
      <c r="V542" s="236">
        <v>0</v>
      </c>
      <c r="W542" s="236">
        <v>0</v>
      </c>
      <c r="X542" s="236">
        <v>0</v>
      </c>
      <c r="Y542" s="236">
        <v>0</v>
      </c>
      <c r="Z542" s="236">
        <v>0</v>
      </c>
      <c r="AA542" s="236">
        <v>0</v>
      </c>
      <c r="AB542" s="236">
        <v>0</v>
      </c>
      <c r="AC542" s="236">
        <v>0</v>
      </c>
      <c r="AD542" s="236">
        <v>0</v>
      </c>
      <c r="AE542" s="236">
        <v>0</v>
      </c>
      <c r="AF542" s="236">
        <v>0</v>
      </c>
      <c r="AG542" s="236">
        <v>0</v>
      </c>
      <c r="AH542" s="236">
        <v>0</v>
      </c>
      <c r="AI542" s="236">
        <v>0</v>
      </c>
      <c r="AJ542" s="236">
        <v>0</v>
      </c>
      <c r="AK542" s="236">
        <v>2201036.9096978302</v>
      </c>
      <c r="AL542" s="236">
        <v>2201036.9096978302</v>
      </c>
      <c r="AM542" s="236">
        <v>2201036.9096978302</v>
      </c>
      <c r="AN542" s="236">
        <v>6603110.7290935004</v>
      </c>
      <c r="AO542" s="236">
        <v>-128540.73536585399</v>
      </c>
      <c r="AP542" s="236">
        <v>-128540.73536585399</v>
      </c>
      <c r="AQ542" s="236">
        <v>-128540.73536585399</v>
      </c>
      <c r="AR542" s="236">
        <v>-140974.29898205501</v>
      </c>
      <c r="AS542" s="236">
        <v>-140974.29898205501</v>
      </c>
      <c r="AT542" s="236">
        <v>-140974.29898205501</v>
      </c>
      <c r="AU542" s="236">
        <v>-184078.882244865</v>
      </c>
      <c r="AV542" s="236">
        <v>-184078.882244865</v>
      </c>
      <c r="AW542" s="236">
        <v>-184078.882244865</v>
      </c>
      <c r="AX542" s="236">
        <v>-121135.82481751499</v>
      </c>
      <c r="AY542" s="236">
        <v>-121135.82481751499</v>
      </c>
      <c r="AZ542" s="236">
        <v>-121135.82481751499</v>
      </c>
      <c r="BA542" s="236">
        <v>-1724189.2242308699</v>
      </c>
      <c r="BB542" s="236">
        <v>-69960.631386826004</v>
      </c>
      <c r="BC542" s="236">
        <v>-69960.631386826004</v>
      </c>
      <c r="BD542" s="236">
        <v>-69960.631386826004</v>
      </c>
      <c r="BE542" s="236">
        <v>-110813.95890374199</v>
      </c>
      <c r="BF542" s="236">
        <v>-110813.95890374199</v>
      </c>
      <c r="BG542" s="236">
        <v>-110813.95890374199</v>
      </c>
      <c r="BH542" s="236">
        <v>-148769.16247165401</v>
      </c>
      <c r="BI542" s="236">
        <v>-148769.16247165401</v>
      </c>
      <c r="BJ542" s="236">
        <v>-148769.16247165401</v>
      </c>
      <c r="BK542" s="236">
        <v>-92396.787966063202</v>
      </c>
      <c r="BL542" s="236">
        <v>-92396.787966063202</v>
      </c>
      <c r="BM542" s="236">
        <v>-92396.787966063202</v>
      </c>
      <c r="BN542" s="236">
        <v>-1265821.6221848601</v>
      </c>
      <c r="BO542" s="236">
        <v>-54319.612492344997</v>
      </c>
      <c r="BP542" s="236">
        <v>-54319.612492344997</v>
      </c>
      <c r="BQ542" s="236">
        <v>-54319.612492344997</v>
      </c>
      <c r="BR542" s="236">
        <v>-91494.924681868899</v>
      </c>
      <c r="BS542" s="236">
        <v>-91494.924681869001</v>
      </c>
      <c r="BT542" s="236">
        <v>-91494.924681868797</v>
      </c>
      <c r="BU542" s="236">
        <v>-123350.22458128299</v>
      </c>
      <c r="BV542" s="236">
        <v>-123350.22458128299</v>
      </c>
      <c r="BW542" s="236">
        <v>-123350.224581282</v>
      </c>
      <c r="BX542" s="236">
        <v>-74472.302953845196</v>
      </c>
      <c r="BY542" s="236">
        <v>-74472.302953845094</v>
      </c>
      <c r="BZ542" s="236">
        <v>-74472.302953844803</v>
      </c>
      <c r="CA542" s="236">
        <v>-1030911.19412802</v>
      </c>
      <c r="CB542" s="236">
        <v>-48297.064079180403</v>
      </c>
      <c r="CC542" s="236">
        <v>-48297.064079180403</v>
      </c>
      <c r="CD542" s="236">
        <v>-48297.064079180302</v>
      </c>
      <c r="CE542" s="236">
        <v>-81392.869523330693</v>
      </c>
      <c r="CF542" s="236">
        <v>-81392.869523330693</v>
      </c>
      <c r="CG542" s="236">
        <v>-81392.869523330606</v>
      </c>
      <c r="CH542" s="236">
        <v>-108038.810502034</v>
      </c>
      <c r="CI542" s="236">
        <v>-108038.810502034</v>
      </c>
      <c r="CJ542" s="236">
        <v>-108038.810502034</v>
      </c>
      <c r="CK542" s="236">
        <v>-62347.649558577599</v>
      </c>
      <c r="CL542" s="236">
        <v>-62347.649558577599</v>
      </c>
      <c r="CM542" s="236">
        <v>-62347.649558577599</v>
      </c>
      <c r="CN542" s="236">
        <v>-900229.18098936998</v>
      </c>
      <c r="CO542" s="236">
        <v>-39703.211753642099</v>
      </c>
      <c r="CP542" s="236">
        <v>-39703.211753642099</v>
      </c>
      <c r="CQ542" s="236">
        <v>-39703.211753639298</v>
      </c>
      <c r="CR542" s="236">
        <v>-71862.118293114298</v>
      </c>
      <c r="CS542" s="236">
        <v>-71862.118293114298</v>
      </c>
      <c r="CT542" s="236">
        <v>-71862.118293103704</v>
      </c>
      <c r="CU542" s="236">
        <v>-99131.187329838605</v>
      </c>
      <c r="CV542" s="236">
        <v>-99131.187329838605</v>
      </c>
      <c r="CW542" s="236">
        <v>-99131.187329821696</v>
      </c>
      <c r="CX542" s="236">
        <v>-56315.592065836398</v>
      </c>
      <c r="CY542" s="236">
        <v>-56315.592065836398</v>
      </c>
      <c r="CZ542" s="236">
        <v>-56315.592065836398</v>
      </c>
      <c r="DA542" s="236">
        <v>-801036.32832726405</v>
      </c>
    </row>
    <row r="543" spans="1:105">
      <c r="A543" s="242" t="s">
        <v>1846</v>
      </c>
      <c r="B543" s="236">
        <v>0</v>
      </c>
      <c r="C543" s="236">
        <v>0</v>
      </c>
      <c r="D543" s="236">
        <v>0</v>
      </c>
      <c r="E543" s="236">
        <v>0</v>
      </c>
      <c r="F543" s="236">
        <v>0</v>
      </c>
      <c r="G543" s="236">
        <v>0</v>
      </c>
      <c r="H543" s="236">
        <v>0</v>
      </c>
      <c r="I543" s="236">
        <v>0</v>
      </c>
      <c r="J543" s="236">
        <v>0</v>
      </c>
      <c r="K543" s="236">
        <v>0</v>
      </c>
      <c r="L543" s="236">
        <v>0</v>
      </c>
      <c r="M543" s="236">
        <v>0</v>
      </c>
      <c r="N543" s="236">
        <v>0</v>
      </c>
      <c r="O543" s="236">
        <v>0</v>
      </c>
      <c r="P543" s="236">
        <v>0</v>
      </c>
      <c r="Q543" s="236">
        <v>0</v>
      </c>
      <c r="R543" s="236">
        <v>0</v>
      </c>
      <c r="S543" s="236">
        <v>0</v>
      </c>
      <c r="T543" s="236">
        <v>0</v>
      </c>
      <c r="U543" s="236">
        <v>0</v>
      </c>
      <c r="V543" s="236">
        <v>0</v>
      </c>
      <c r="W543" s="236">
        <v>0</v>
      </c>
      <c r="X543" s="236">
        <v>0</v>
      </c>
      <c r="Y543" s="236">
        <v>0</v>
      </c>
      <c r="Z543" s="236">
        <v>0</v>
      </c>
      <c r="AA543" s="236">
        <v>0</v>
      </c>
      <c r="AB543" s="236">
        <v>0</v>
      </c>
      <c r="AC543" s="236">
        <v>0</v>
      </c>
      <c r="AD543" s="236">
        <v>0</v>
      </c>
      <c r="AE543" s="236">
        <v>0</v>
      </c>
      <c r="AF543" s="236">
        <v>0</v>
      </c>
      <c r="AG543" s="236">
        <v>0</v>
      </c>
      <c r="AH543" s="236">
        <v>0</v>
      </c>
      <c r="AI543" s="236">
        <v>0</v>
      </c>
      <c r="AJ543" s="236">
        <v>0</v>
      </c>
      <c r="AK543" s="236">
        <v>2201036.9096978302</v>
      </c>
      <c r="AL543" s="236">
        <v>4402073.8193956604</v>
      </c>
      <c r="AM543" s="236">
        <v>6603110.7290935004</v>
      </c>
      <c r="AN543" s="236">
        <v>13206221.458187001</v>
      </c>
      <c r="AO543" s="236">
        <v>-128540.73536585399</v>
      </c>
      <c r="AP543" s="236">
        <v>-257081.47073170901</v>
      </c>
      <c r="AQ543" s="236">
        <v>-385622.20609756402</v>
      </c>
      <c r="AR543" s="236">
        <v>-526596.50507962005</v>
      </c>
      <c r="AS543" s="236">
        <v>-667570.80406167603</v>
      </c>
      <c r="AT543" s="236">
        <v>-808545.103043732</v>
      </c>
      <c r="AU543" s="236">
        <v>-992623.98528859694</v>
      </c>
      <c r="AV543" s="236">
        <v>-1176702.86753346</v>
      </c>
      <c r="AW543" s="236">
        <v>-1360781.7497783201</v>
      </c>
      <c r="AX543" s="236">
        <v>-1481917.5745958399</v>
      </c>
      <c r="AY543" s="236">
        <v>-1603053.39941336</v>
      </c>
      <c r="AZ543" s="236">
        <v>-1724189.2242308699</v>
      </c>
      <c r="BA543" s="236">
        <v>-11113225.625220601</v>
      </c>
      <c r="BB543" s="236">
        <v>-69960.631386826004</v>
      </c>
      <c r="BC543" s="236">
        <v>-139921.26277365201</v>
      </c>
      <c r="BD543" s="236">
        <v>-209881.894160478</v>
      </c>
      <c r="BE543" s="236">
        <v>-320695.85306421999</v>
      </c>
      <c r="BF543" s="236">
        <v>-431509.811967963</v>
      </c>
      <c r="BG543" s="236">
        <v>-542323.77087170596</v>
      </c>
      <c r="BH543" s="236">
        <v>-691092.93334336102</v>
      </c>
      <c r="BI543" s="236">
        <v>-839862.09581501596</v>
      </c>
      <c r="BJ543" s="236">
        <v>-988631.25828666997</v>
      </c>
      <c r="BK543" s="236">
        <v>-1081028.0462527301</v>
      </c>
      <c r="BL543" s="236">
        <v>-1173424.8342187901</v>
      </c>
      <c r="BM543" s="236">
        <v>-1265821.6221848601</v>
      </c>
      <c r="BN543" s="236">
        <v>-7754154.01432628</v>
      </c>
      <c r="BO543" s="236">
        <v>-54319.612492344997</v>
      </c>
      <c r="BP543" s="236">
        <v>-108639.22498468999</v>
      </c>
      <c r="BQ543" s="236">
        <v>-162958.83747703501</v>
      </c>
      <c r="BR543" s="236">
        <v>-254453.76215890399</v>
      </c>
      <c r="BS543" s="236">
        <v>-345948.68684077298</v>
      </c>
      <c r="BT543" s="236">
        <v>-437443.61152264097</v>
      </c>
      <c r="BU543" s="236">
        <v>-560793.83610392502</v>
      </c>
      <c r="BV543" s="236">
        <v>-684144.06068520795</v>
      </c>
      <c r="BW543" s="236">
        <v>-807494.285266491</v>
      </c>
      <c r="BX543" s="236">
        <v>-881966.58822033601</v>
      </c>
      <c r="BY543" s="236">
        <v>-956438.89117418102</v>
      </c>
      <c r="BZ543" s="236">
        <v>-1030911.19412802</v>
      </c>
      <c r="CA543" s="236">
        <v>-6285512.5910545504</v>
      </c>
      <c r="CB543" s="236">
        <v>-48297.064079180403</v>
      </c>
      <c r="CC543" s="236">
        <v>-96594.128158360807</v>
      </c>
      <c r="CD543" s="236">
        <v>-144891.19223754099</v>
      </c>
      <c r="CE543" s="236">
        <v>-226284.061760871</v>
      </c>
      <c r="CF543" s="236">
        <v>-307676.93128420197</v>
      </c>
      <c r="CG543" s="236">
        <v>-389069.80080753303</v>
      </c>
      <c r="CH543" s="236">
        <v>-497108.61130956799</v>
      </c>
      <c r="CI543" s="236">
        <v>-605147.42181160196</v>
      </c>
      <c r="CJ543" s="236">
        <v>-713186.23231363704</v>
      </c>
      <c r="CK543" s="236">
        <v>-775533.88187221496</v>
      </c>
      <c r="CL543" s="236">
        <v>-837881.53143079195</v>
      </c>
      <c r="CM543" s="236">
        <v>-900229.18098936998</v>
      </c>
      <c r="CN543" s="236">
        <v>-5541900.0380548704</v>
      </c>
      <c r="CO543" s="236">
        <v>-39703.211753642099</v>
      </c>
      <c r="CP543" s="236">
        <v>-79406.4235072843</v>
      </c>
      <c r="CQ543" s="236">
        <v>-119109.63526092299</v>
      </c>
      <c r="CR543" s="236">
        <v>-190971.753554038</v>
      </c>
      <c r="CS543" s="236">
        <v>-262833.87184715201</v>
      </c>
      <c r="CT543" s="236">
        <v>-334695.99014025601</v>
      </c>
      <c r="CU543" s="236">
        <v>-433827.177470094</v>
      </c>
      <c r="CV543" s="236">
        <v>-532958.36479993304</v>
      </c>
      <c r="CW543" s="236">
        <v>-632089.55212975503</v>
      </c>
      <c r="CX543" s="236">
        <v>-688405.14419559098</v>
      </c>
      <c r="CY543" s="236">
        <v>-744720.73626142798</v>
      </c>
      <c r="CZ543" s="236">
        <v>-801036.32832726405</v>
      </c>
      <c r="DA543" s="236">
        <v>-4859758.1892473605</v>
      </c>
    </row>
    <row r="545" spans="1:105">
      <c r="A545" s="251" t="s">
        <v>1847</v>
      </c>
    </row>
    <row r="546" spans="1:105">
      <c r="A546" s="242" t="s">
        <v>1848</v>
      </c>
      <c r="B546" s="236">
        <v>0</v>
      </c>
      <c r="C546" s="236">
        <v>0</v>
      </c>
      <c r="D546" s="236">
        <v>0</v>
      </c>
      <c r="E546" s="236">
        <v>0</v>
      </c>
      <c r="F546" s="236">
        <v>0</v>
      </c>
      <c r="G546" s="236">
        <v>0</v>
      </c>
      <c r="H546" s="236">
        <v>0</v>
      </c>
      <c r="I546" s="236">
        <v>0</v>
      </c>
      <c r="J546" s="236">
        <v>0</v>
      </c>
      <c r="K546" s="236">
        <v>0</v>
      </c>
      <c r="L546" s="236">
        <v>0</v>
      </c>
      <c r="M546" s="236">
        <v>0</v>
      </c>
      <c r="N546" s="236">
        <v>0</v>
      </c>
      <c r="O546" s="236">
        <v>0</v>
      </c>
      <c r="P546" s="236">
        <v>0</v>
      </c>
      <c r="Q546" s="236">
        <v>0</v>
      </c>
      <c r="R546" s="236">
        <v>0</v>
      </c>
      <c r="S546" s="236">
        <v>0</v>
      </c>
      <c r="T546" s="236">
        <v>0</v>
      </c>
      <c r="U546" s="236">
        <v>0</v>
      </c>
      <c r="V546" s="236">
        <v>0</v>
      </c>
      <c r="W546" s="236">
        <v>0</v>
      </c>
      <c r="X546" s="236">
        <v>0</v>
      </c>
      <c r="Y546" s="236">
        <v>0</v>
      </c>
      <c r="Z546" s="236">
        <v>0</v>
      </c>
      <c r="AA546" s="236">
        <v>0</v>
      </c>
      <c r="AB546" s="236">
        <v>0</v>
      </c>
      <c r="AC546" s="236">
        <v>0</v>
      </c>
      <c r="AD546" s="236">
        <v>0</v>
      </c>
      <c r="AE546" s="236">
        <v>0</v>
      </c>
      <c r="AF546" s="236">
        <v>0</v>
      </c>
      <c r="AG546" s="236">
        <v>0</v>
      </c>
      <c r="AH546" s="236">
        <v>0</v>
      </c>
      <c r="AI546" s="236">
        <v>0</v>
      </c>
      <c r="AJ546" s="236">
        <v>0</v>
      </c>
      <c r="AK546" s="236">
        <v>0</v>
      </c>
      <c r="AL546" s="236">
        <v>0</v>
      </c>
      <c r="AM546" s="236">
        <v>0</v>
      </c>
      <c r="AN546" s="236">
        <v>0</v>
      </c>
      <c r="AO546" s="236">
        <v>-128540.73536585399</v>
      </c>
      <c r="AP546" s="236">
        <v>-128540.73536585399</v>
      </c>
      <c r="AQ546" s="236">
        <v>-128540.73536585399</v>
      </c>
      <c r="AR546" s="236">
        <v>-140974.29898205501</v>
      </c>
      <c r="AS546" s="236">
        <v>-140974.29898205501</v>
      </c>
      <c r="AT546" s="236">
        <v>-140974.29898205501</v>
      </c>
      <c r="AU546" s="236">
        <v>-184078.882244865</v>
      </c>
      <c r="AV546" s="236">
        <v>-184078.882244865</v>
      </c>
      <c r="AW546" s="236">
        <v>-184078.882244865</v>
      </c>
      <c r="AX546" s="236">
        <v>-121135.82481751499</v>
      </c>
      <c r="AY546" s="236">
        <v>-121135.82481751499</v>
      </c>
      <c r="AZ546" s="236">
        <v>-121135.82481751499</v>
      </c>
      <c r="BA546" s="236">
        <v>-1724189.2242308699</v>
      </c>
      <c r="BB546" s="236">
        <v>-69960.631386826004</v>
      </c>
      <c r="BC546" s="236">
        <v>-69960.631386826004</v>
      </c>
      <c r="BD546" s="236">
        <v>-69960.631386826004</v>
      </c>
      <c r="BE546" s="236">
        <v>-110813.95890374199</v>
      </c>
      <c r="BF546" s="236">
        <v>-110813.95890374199</v>
      </c>
      <c r="BG546" s="236">
        <v>-110813.95890374199</v>
      </c>
      <c r="BH546" s="236">
        <v>-148769.16247165401</v>
      </c>
      <c r="BI546" s="236">
        <v>-148769.16247165401</v>
      </c>
      <c r="BJ546" s="236">
        <v>-148769.16247165401</v>
      </c>
      <c r="BK546" s="236">
        <v>-92396.787966063202</v>
      </c>
      <c r="BL546" s="236">
        <v>-92396.787966063202</v>
      </c>
      <c r="BM546" s="236">
        <v>-92396.787966063202</v>
      </c>
      <c r="BN546" s="236">
        <v>-1265821.6221848601</v>
      </c>
      <c r="BO546" s="236">
        <v>-54319.612492344997</v>
      </c>
      <c r="BP546" s="236">
        <v>-54319.612492344997</v>
      </c>
      <c r="BQ546" s="236">
        <v>-54319.612492344997</v>
      </c>
      <c r="BR546" s="236">
        <v>-91494.924681868899</v>
      </c>
      <c r="BS546" s="236">
        <v>-91494.924681869001</v>
      </c>
      <c r="BT546" s="236">
        <v>-91494.924681868797</v>
      </c>
      <c r="BU546" s="236">
        <v>-123350.22458128299</v>
      </c>
      <c r="BV546" s="236">
        <v>-123350.22458128299</v>
      </c>
      <c r="BW546" s="236">
        <v>-123350.224581282</v>
      </c>
      <c r="BX546" s="236">
        <v>-74472.302953845196</v>
      </c>
      <c r="BY546" s="236">
        <v>-74472.302953845094</v>
      </c>
      <c r="BZ546" s="236">
        <v>-74472.302953844803</v>
      </c>
      <c r="CA546" s="236">
        <v>-1030911.19412802</v>
      </c>
      <c r="CB546" s="236">
        <v>-48297.064079180403</v>
      </c>
      <c r="CC546" s="236">
        <v>-48297.064079180403</v>
      </c>
      <c r="CD546" s="236">
        <v>-48297.064079180302</v>
      </c>
      <c r="CE546" s="236">
        <v>-81392.869523330693</v>
      </c>
      <c r="CF546" s="236">
        <v>-81392.869523330693</v>
      </c>
      <c r="CG546" s="236">
        <v>-81392.869523330606</v>
      </c>
      <c r="CH546" s="236">
        <v>-108038.810502034</v>
      </c>
      <c r="CI546" s="236">
        <v>-108038.810502034</v>
      </c>
      <c r="CJ546" s="236">
        <v>-108038.810502034</v>
      </c>
      <c r="CK546" s="236">
        <v>-62347.649558577599</v>
      </c>
      <c r="CL546" s="236">
        <v>-62347.649558577599</v>
      </c>
      <c r="CM546" s="236">
        <v>-62347.649558577599</v>
      </c>
      <c r="CN546" s="236">
        <v>-900229.18098936998</v>
      </c>
      <c r="CO546" s="236">
        <v>-39703.211753642099</v>
      </c>
      <c r="CP546" s="236">
        <v>-39703.211753642099</v>
      </c>
      <c r="CQ546" s="236">
        <v>-39703.211753639298</v>
      </c>
      <c r="CR546" s="236">
        <v>-71862.118293114298</v>
      </c>
      <c r="CS546" s="236">
        <v>-71862.118293114298</v>
      </c>
      <c r="CT546" s="236">
        <v>-71862.118293103704</v>
      </c>
      <c r="CU546" s="236">
        <v>-99131.187329838605</v>
      </c>
      <c r="CV546" s="236">
        <v>-99131.187329838605</v>
      </c>
      <c r="CW546" s="236">
        <v>-99131.187329821696</v>
      </c>
      <c r="CX546" s="236">
        <v>-56315.592065836398</v>
      </c>
      <c r="CY546" s="236">
        <v>-56315.592065836398</v>
      </c>
      <c r="CZ546" s="236">
        <v>-56315.592065836398</v>
      </c>
      <c r="DA546" s="236">
        <v>-801036.32832726405</v>
      </c>
    </row>
    <row r="547" spans="1:105">
      <c r="A547" s="242" t="s">
        <v>1849</v>
      </c>
      <c r="B547" s="236">
        <v>0</v>
      </c>
      <c r="C547" s="236">
        <v>0</v>
      </c>
      <c r="D547" s="236">
        <v>0</v>
      </c>
      <c r="E547" s="236">
        <v>0</v>
      </c>
      <c r="F547" s="236">
        <v>0</v>
      </c>
      <c r="G547" s="236">
        <v>0</v>
      </c>
      <c r="H547" s="236">
        <v>0</v>
      </c>
      <c r="I547" s="236">
        <v>0</v>
      </c>
      <c r="J547" s="236">
        <v>0</v>
      </c>
      <c r="K547" s="236">
        <v>0</v>
      </c>
      <c r="L547" s="236">
        <v>0</v>
      </c>
      <c r="M547" s="236">
        <v>0</v>
      </c>
      <c r="N547" s="236">
        <v>0</v>
      </c>
      <c r="O547" s="236">
        <v>0</v>
      </c>
      <c r="P547" s="236">
        <v>0</v>
      </c>
      <c r="Q547" s="236">
        <v>0</v>
      </c>
      <c r="R547" s="236">
        <v>0</v>
      </c>
      <c r="S547" s="236">
        <v>0</v>
      </c>
      <c r="T547" s="236">
        <v>0</v>
      </c>
      <c r="U547" s="236">
        <v>0</v>
      </c>
      <c r="V547" s="236">
        <v>0</v>
      </c>
      <c r="W547" s="236">
        <v>0</v>
      </c>
      <c r="X547" s="236">
        <v>0</v>
      </c>
      <c r="Y547" s="236">
        <v>0</v>
      </c>
      <c r="Z547" s="236">
        <v>0</v>
      </c>
      <c r="AA547" s="236">
        <v>0</v>
      </c>
      <c r="AB547" s="236">
        <v>0</v>
      </c>
      <c r="AC547" s="236">
        <v>0</v>
      </c>
      <c r="AD547" s="236">
        <v>0</v>
      </c>
      <c r="AE547" s="236">
        <v>0</v>
      </c>
      <c r="AF547" s="236">
        <v>0</v>
      </c>
      <c r="AG547" s="236">
        <v>0</v>
      </c>
      <c r="AH547" s="236">
        <v>0</v>
      </c>
      <c r="AI547" s="236">
        <v>0</v>
      </c>
      <c r="AJ547" s="236">
        <v>0</v>
      </c>
      <c r="AK547" s="236">
        <v>0</v>
      </c>
      <c r="AL547" s="236">
        <v>0</v>
      </c>
      <c r="AM547" s="236">
        <v>0</v>
      </c>
      <c r="AN547" s="236">
        <v>0</v>
      </c>
      <c r="AO547" s="236">
        <v>-128540.73536585399</v>
      </c>
      <c r="AP547" s="236">
        <v>-257081.47073170901</v>
      </c>
      <c r="AQ547" s="236">
        <v>-385622.20609756402</v>
      </c>
      <c r="AR547" s="236">
        <v>-526596.50507962005</v>
      </c>
      <c r="AS547" s="236">
        <v>-667570.80406167603</v>
      </c>
      <c r="AT547" s="236">
        <v>-808545.103043732</v>
      </c>
      <c r="AU547" s="236">
        <v>-992623.98528859694</v>
      </c>
      <c r="AV547" s="236">
        <v>-1176702.86753346</v>
      </c>
      <c r="AW547" s="236">
        <v>-1360781.7497783201</v>
      </c>
      <c r="AX547" s="236">
        <v>-1481917.5745958399</v>
      </c>
      <c r="AY547" s="236">
        <v>-1603053.39941336</v>
      </c>
      <c r="AZ547" s="236">
        <v>-1724189.2242308699</v>
      </c>
      <c r="BA547" s="236">
        <v>-11113225.625220601</v>
      </c>
      <c r="BB547" s="236">
        <v>-69960.631386826004</v>
      </c>
      <c r="BC547" s="236">
        <v>-139921.26277365201</v>
      </c>
      <c r="BD547" s="236">
        <v>-209881.894160478</v>
      </c>
      <c r="BE547" s="236">
        <v>-320695.85306421999</v>
      </c>
      <c r="BF547" s="236">
        <v>-431509.811967963</v>
      </c>
      <c r="BG547" s="236">
        <v>-542323.77087170596</v>
      </c>
      <c r="BH547" s="236">
        <v>-691092.93334336102</v>
      </c>
      <c r="BI547" s="236">
        <v>-839862.09581501596</v>
      </c>
      <c r="BJ547" s="236">
        <v>-988631.25828666997</v>
      </c>
      <c r="BK547" s="236">
        <v>-1081028.0462527301</v>
      </c>
      <c r="BL547" s="236">
        <v>-1173424.8342187901</v>
      </c>
      <c r="BM547" s="236">
        <v>-1265821.6221848601</v>
      </c>
      <c r="BN547" s="236">
        <v>-7754154.01432628</v>
      </c>
      <c r="BO547" s="236">
        <v>-54319.612492344997</v>
      </c>
      <c r="BP547" s="236">
        <v>-108639.22498468999</v>
      </c>
      <c r="BQ547" s="236">
        <v>-162958.83747703501</v>
      </c>
      <c r="BR547" s="236">
        <v>-254453.76215890399</v>
      </c>
      <c r="BS547" s="236">
        <v>-345948.68684077298</v>
      </c>
      <c r="BT547" s="236">
        <v>-437443.61152264097</v>
      </c>
      <c r="BU547" s="236">
        <v>-560793.83610392502</v>
      </c>
      <c r="BV547" s="236">
        <v>-684144.06068520795</v>
      </c>
      <c r="BW547" s="236">
        <v>-807494.285266491</v>
      </c>
      <c r="BX547" s="236">
        <v>-881966.58822033601</v>
      </c>
      <c r="BY547" s="236">
        <v>-956438.89117418102</v>
      </c>
      <c r="BZ547" s="236">
        <v>-1030911.19412802</v>
      </c>
      <c r="CA547" s="236">
        <v>-6285512.5910545504</v>
      </c>
      <c r="CB547" s="236">
        <v>-48297.064079180403</v>
      </c>
      <c r="CC547" s="236">
        <v>-96594.128158360807</v>
      </c>
      <c r="CD547" s="236">
        <v>-144891.19223754099</v>
      </c>
      <c r="CE547" s="236">
        <v>-226284.061760871</v>
      </c>
      <c r="CF547" s="236">
        <v>-307676.93128420197</v>
      </c>
      <c r="CG547" s="236">
        <v>-389069.80080753303</v>
      </c>
      <c r="CH547" s="236">
        <v>-497108.61130956799</v>
      </c>
      <c r="CI547" s="236">
        <v>-605147.42181160196</v>
      </c>
      <c r="CJ547" s="236">
        <v>-713186.23231363704</v>
      </c>
      <c r="CK547" s="236">
        <v>-775533.88187221496</v>
      </c>
      <c r="CL547" s="236">
        <v>-837881.53143079195</v>
      </c>
      <c r="CM547" s="236">
        <v>-900229.18098936998</v>
      </c>
      <c r="CN547" s="236">
        <v>-5541900.0380548704</v>
      </c>
      <c r="CO547" s="236">
        <v>-39703.211753642099</v>
      </c>
      <c r="CP547" s="236">
        <v>-79406.4235072843</v>
      </c>
      <c r="CQ547" s="236">
        <v>-119109.63526092299</v>
      </c>
      <c r="CR547" s="236">
        <v>-190971.753554038</v>
      </c>
      <c r="CS547" s="236">
        <v>-262833.87184715201</v>
      </c>
      <c r="CT547" s="236">
        <v>-334695.99014025601</v>
      </c>
      <c r="CU547" s="236">
        <v>-433827.177470094</v>
      </c>
      <c r="CV547" s="236">
        <v>-532958.36479993304</v>
      </c>
      <c r="CW547" s="236">
        <v>-632089.55212975503</v>
      </c>
      <c r="CX547" s="236">
        <v>-688405.14419559098</v>
      </c>
      <c r="CY547" s="236">
        <v>-744720.73626142798</v>
      </c>
      <c r="CZ547" s="236">
        <v>-801036.32832726405</v>
      </c>
      <c r="DA547" s="236">
        <v>-4859758.1892473605</v>
      </c>
    </row>
    <row r="549" spans="1:105">
      <c r="A549" s="242" t="s">
        <v>1709</v>
      </c>
      <c r="B549" s="236">
        <v>0</v>
      </c>
      <c r="C549" s="236">
        <v>0</v>
      </c>
      <c r="D549" s="236">
        <v>0</v>
      </c>
      <c r="E549" s="236">
        <v>0</v>
      </c>
      <c r="F549" s="236">
        <v>0</v>
      </c>
      <c r="G549" s="236">
        <v>0</v>
      </c>
      <c r="H549" s="236">
        <v>0</v>
      </c>
      <c r="I549" s="236">
        <v>0</v>
      </c>
      <c r="J549" s="236">
        <v>0</v>
      </c>
      <c r="K549" s="236">
        <v>0</v>
      </c>
      <c r="L549" s="236">
        <v>0</v>
      </c>
      <c r="M549" s="236">
        <v>0</v>
      </c>
      <c r="N549" s="236">
        <v>0</v>
      </c>
      <c r="O549" s="236">
        <v>0</v>
      </c>
      <c r="P549" s="236">
        <v>0</v>
      </c>
      <c r="Q549" s="236">
        <v>0</v>
      </c>
      <c r="R549" s="236">
        <v>0</v>
      </c>
      <c r="S549" s="236">
        <v>0</v>
      </c>
      <c r="T549" s="236">
        <v>0</v>
      </c>
      <c r="U549" s="236">
        <v>0</v>
      </c>
      <c r="V549" s="236">
        <v>0</v>
      </c>
      <c r="W549" s="236">
        <v>0</v>
      </c>
      <c r="X549" s="236">
        <v>0</v>
      </c>
      <c r="Y549" s="236">
        <v>0</v>
      </c>
      <c r="Z549" s="236">
        <v>0</v>
      </c>
      <c r="AA549" s="236">
        <v>0</v>
      </c>
      <c r="AB549" s="236">
        <v>0</v>
      </c>
      <c r="AC549" s="236">
        <v>0</v>
      </c>
      <c r="AD549" s="236">
        <v>0</v>
      </c>
      <c r="AE549" s="236">
        <v>0</v>
      </c>
      <c r="AF549" s="236">
        <v>0</v>
      </c>
      <c r="AG549" s="236">
        <v>0</v>
      </c>
      <c r="AH549" s="236">
        <v>0</v>
      </c>
      <c r="AI549" s="236">
        <v>0</v>
      </c>
      <c r="AJ549" s="236">
        <v>0</v>
      </c>
      <c r="AK549" s="236">
        <v>0</v>
      </c>
      <c r="AL549" s="236">
        <v>0</v>
      </c>
      <c r="AM549" s="236">
        <v>0</v>
      </c>
      <c r="AN549" s="236">
        <v>0</v>
      </c>
      <c r="AO549" s="236">
        <v>0</v>
      </c>
      <c r="AP549" s="236">
        <v>0</v>
      </c>
      <c r="AQ549" s="236">
        <v>0</v>
      </c>
      <c r="AR549" s="236">
        <v>0</v>
      </c>
      <c r="AS549" s="236">
        <v>0</v>
      </c>
      <c r="AT549" s="236">
        <v>0</v>
      </c>
      <c r="AU549" s="236">
        <v>0</v>
      </c>
      <c r="AV549" s="236">
        <v>0</v>
      </c>
      <c r="AW549" s="236">
        <v>0</v>
      </c>
      <c r="AX549" s="236">
        <v>0</v>
      </c>
      <c r="AY549" s="236">
        <v>0</v>
      </c>
      <c r="AZ549" s="236">
        <v>0</v>
      </c>
      <c r="BA549" s="236">
        <v>0</v>
      </c>
      <c r="BB549" s="236">
        <v>0</v>
      </c>
      <c r="BC549" s="236">
        <v>0</v>
      </c>
      <c r="BD549" s="236">
        <v>0</v>
      </c>
      <c r="BE549" s="236">
        <v>0</v>
      </c>
      <c r="BF549" s="236">
        <v>0</v>
      </c>
      <c r="BG549" s="236">
        <v>0</v>
      </c>
      <c r="BH549" s="236">
        <v>0</v>
      </c>
      <c r="BI549" s="236">
        <v>0</v>
      </c>
      <c r="BJ549" s="236">
        <v>0</v>
      </c>
      <c r="BK549" s="236">
        <v>0</v>
      </c>
      <c r="BL549" s="236">
        <v>0</v>
      </c>
      <c r="BM549" s="236">
        <v>0</v>
      </c>
      <c r="BN549" s="236">
        <v>0</v>
      </c>
      <c r="BO549" s="236">
        <v>0</v>
      </c>
      <c r="BP549" s="236">
        <v>0</v>
      </c>
      <c r="BQ549" s="236">
        <v>0</v>
      </c>
      <c r="BR549" s="236">
        <v>0</v>
      </c>
      <c r="BS549" s="236">
        <v>0</v>
      </c>
      <c r="BT549" s="236">
        <v>0</v>
      </c>
      <c r="BU549" s="236">
        <v>0</v>
      </c>
      <c r="BV549" s="236">
        <v>0</v>
      </c>
      <c r="BW549" s="236">
        <v>0</v>
      </c>
      <c r="BX549" s="236">
        <v>0</v>
      </c>
      <c r="BY549" s="236">
        <v>0</v>
      </c>
      <c r="BZ549" s="236">
        <v>0</v>
      </c>
      <c r="CA549" s="236">
        <v>0</v>
      </c>
      <c r="CB549" s="236">
        <v>0</v>
      </c>
      <c r="CC549" s="236">
        <v>0</v>
      </c>
      <c r="CD549" s="236">
        <v>0</v>
      </c>
      <c r="CE549" s="236">
        <v>0</v>
      </c>
      <c r="CF549" s="236">
        <v>0</v>
      </c>
      <c r="CG549" s="236">
        <v>0</v>
      </c>
      <c r="CH549" s="236">
        <v>0</v>
      </c>
      <c r="CI549" s="236">
        <v>0</v>
      </c>
      <c r="CJ549" s="236">
        <v>0</v>
      </c>
      <c r="CK549" s="236">
        <v>0</v>
      </c>
      <c r="CL549" s="236">
        <v>0</v>
      </c>
      <c r="CM549" s="236">
        <v>0</v>
      </c>
      <c r="CN549" s="236">
        <v>0</v>
      </c>
      <c r="CO549" s="236">
        <v>0</v>
      </c>
      <c r="CP549" s="236">
        <v>0</v>
      </c>
      <c r="CQ549" s="236">
        <v>0</v>
      </c>
      <c r="CR549" s="236">
        <v>0</v>
      </c>
      <c r="CS549" s="236">
        <v>0</v>
      </c>
      <c r="CT549" s="236">
        <v>0</v>
      </c>
      <c r="CU549" s="236">
        <v>0</v>
      </c>
      <c r="CV549" s="236">
        <v>0</v>
      </c>
      <c r="CW549" s="236">
        <v>0</v>
      </c>
      <c r="CX549" s="236">
        <v>0</v>
      </c>
      <c r="CY549" s="236">
        <v>0</v>
      </c>
      <c r="CZ549" s="236">
        <v>0</v>
      </c>
      <c r="DA549" s="236">
        <v>0</v>
      </c>
    </row>
    <row r="550" spans="1:105">
      <c r="A550" s="242" t="s">
        <v>1710</v>
      </c>
      <c r="B550" s="236">
        <v>0</v>
      </c>
      <c r="C550" s="236">
        <v>0</v>
      </c>
      <c r="D550" s="236">
        <v>0</v>
      </c>
      <c r="E550" s="236">
        <v>0</v>
      </c>
      <c r="F550" s="236">
        <v>0</v>
      </c>
      <c r="G550" s="236">
        <v>0</v>
      </c>
      <c r="H550" s="236">
        <v>0</v>
      </c>
      <c r="I550" s="236">
        <v>0</v>
      </c>
      <c r="J550" s="236">
        <v>0</v>
      </c>
      <c r="K550" s="236">
        <v>0</v>
      </c>
      <c r="L550" s="236">
        <v>0</v>
      </c>
      <c r="M550" s="236">
        <v>0</v>
      </c>
      <c r="N550" s="236">
        <v>0</v>
      </c>
      <c r="O550" s="236">
        <v>0</v>
      </c>
      <c r="P550" s="236">
        <v>0</v>
      </c>
      <c r="Q550" s="236">
        <v>0</v>
      </c>
      <c r="R550" s="236">
        <v>0</v>
      </c>
      <c r="S550" s="236">
        <v>0</v>
      </c>
      <c r="T550" s="236">
        <v>0</v>
      </c>
      <c r="U550" s="236">
        <v>0</v>
      </c>
      <c r="V550" s="236">
        <v>0</v>
      </c>
      <c r="W550" s="236">
        <v>0</v>
      </c>
      <c r="X550" s="236">
        <v>0</v>
      </c>
      <c r="Y550" s="236">
        <v>0</v>
      </c>
      <c r="Z550" s="236">
        <v>0</v>
      </c>
      <c r="AA550" s="236">
        <v>0</v>
      </c>
      <c r="AB550" s="236">
        <v>0</v>
      </c>
      <c r="AC550" s="236">
        <v>0</v>
      </c>
      <c r="AD550" s="236">
        <v>0</v>
      </c>
      <c r="AE550" s="236">
        <v>0</v>
      </c>
      <c r="AF550" s="236">
        <v>0</v>
      </c>
      <c r="AG550" s="236">
        <v>0</v>
      </c>
      <c r="AH550" s="236">
        <v>0</v>
      </c>
      <c r="AI550" s="236">
        <v>0</v>
      </c>
      <c r="AJ550" s="236">
        <v>0</v>
      </c>
      <c r="AK550" s="236">
        <v>0</v>
      </c>
      <c r="AL550" s="236">
        <v>0</v>
      </c>
      <c r="AM550" s="236">
        <v>0</v>
      </c>
      <c r="AN550" s="236">
        <v>0</v>
      </c>
      <c r="AO550" s="236">
        <v>0</v>
      </c>
      <c r="AP550" s="236">
        <v>0</v>
      </c>
      <c r="AQ550" s="236">
        <v>0</v>
      </c>
      <c r="AR550" s="236">
        <v>0</v>
      </c>
      <c r="AS550" s="236">
        <v>0</v>
      </c>
      <c r="AT550" s="236">
        <v>0</v>
      </c>
      <c r="AU550" s="236">
        <v>0</v>
      </c>
      <c r="AV550" s="236">
        <v>0</v>
      </c>
      <c r="AW550" s="236">
        <v>0</v>
      </c>
      <c r="AX550" s="236">
        <v>0</v>
      </c>
      <c r="AY550" s="236">
        <v>0</v>
      </c>
      <c r="AZ550" s="236">
        <v>0</v>
      </c>
      <c r="BA550" s="236">
        <v>0</v>
      </c>
      <c r="BB550" s="236">
        <v>0</v>
      </c>
      <c r="BC550" s="236">
        <v>0</v>
      </c>
      <c r="BD550" s="236">
        <v>0</v>
      </c>
      <c r="BE550" s="236">
        <v>0</v>
      </c>
      <c r="BF550" s="236">
        <v>0</v>
      </c>
      <c r="BG550" s="236">
        <v>0</v>
      </c>
      <c r="BH550" s="236">
        <v>0</v>
      </c>
      <c r="BI550" s="236">
        <v>0</v>
      </c>
      <c r="BJ550" s="236">
        <v>0</v>
      </c>
      <c r="BK550" s="236">
        <v>0</v>
      </c>
      <c r="BL550" s="236">
        <v>0</v>
      </c>
      <c r="BM550" s="236">
        <v>0</v>
      </c>
      <c r="BN550" s="236">
        <v>0</v>
      </c>
      <c r="BO550" s="236">
        <v>0</v>
      </c>
      <c r="BP550" s="236">
        <v>0</v>
      </c>
      <c r="BQ550" s="236">
        <v>0</v>
      </c>
      <c r="BR550" s="236">
        <v>0</v>
      </c>
      <c r="BS550" s="236">
        <v>0</v>
      </c>
      <c r="BT550" s="236">
        <v>0</v>
      </c>
      <c r="BU550" s="236">
        <v>0</v>
      </c>
      <c r="BV550" s="236">
        <v>0</v>
      </c>
      <c r="BW550" s="236">
        <v>0</v>
      </c>
      <c r="BX550" s="236">
        <v>0</v>
      </c>
      <c r="BY550" s="236">
        <v>0</v>
      </c>
      <c r="BZ550" s="236">
        <v>0</v>
      </c>
      <c r="CA550" s="236">
        <v>0</v>
      </c>
      <c r="CB550" s="236">
        <v>0</v>
      </c>
      <c r="CC550" s="236">
        <v>0</v>
      </c>
      <c r="CD550" s="236">
        <v>0</v>
      </c>
      <c r="CE550" s="236">
        <v>0</v>
      </c>
      <c r="CF550" s="236">
        <v>0</v>
      </c>
      <c r="CG550" s="236">
        <v>0</v>
      </c>
      <c r="CH550" s="236">
        <v>0</v>
      </c>
      <c r="CI550" s="236">
        <v>0</v>
      </c>
      <c r="CJ550" s="236">
        <v>0</v>
      </c>
      <c r="CK550" s="236">
        <v>0</v>
      </c>
      <c r="CL550" s="236">
        <v>0</v>
      </c>
      <c r="CM550" s="236">
        <v>0</v>
      </c>
      <c r="CN550" s="236">
        <v>0</v>
      </c>
      <c r="CO550" s="236">
        <v>0</v>
      </c>
      <c r="CP550" s="236">
        <v>0</v>
      </c>
      <c r="CQ550" s="236">
        <v>0</v>
      </c>
      <c r="CR550" s="236">
        <v>0</v>
      </c>
      <c r="CS550" s="236">
        <v>0</v>
      </c>
      <c r="CT550" s="236">
        <v>0</v>
      </c>
      <c r="CU550" s="236">
        <v>0</v>
      </c>
      <c r="CV550" s="236">
        <v>0</v>
      </c>
      <c r="CW550" s="236">
        <v>0</v>
      </c>
      <c r="CX550" s="236">
        <v>0</v>
      </c>
      <c r="CY550" s="236">
        <v>0</v>
      </c>
      <c r="CZ550" s="236">
        <v>0</v>
      </c>
      <c r="DA550" s="236">
        <v>0</v>
      </c>
    </row>
    <row r="551" spans="1:105">
      <c r="A551" s="242" t="s">
        <v>1711</v>
      </c>
      <c r="B551" s="236">
        <v>0</v>
      </c>
      <c r="C551" s="236">
        <v>0</v>
      </c>
      <c r="D551" s="236">
        <v>0</v>
      </c>
      <c r="E551" s="236">
        <v>0</v>
      </c>
      <c r="F551" s="236">
        <v>0</v>
      </c>
      <c r="G551" s="236">
        <v>0</v>
      </c>
      <c r="H551" s="236">
        <v>0</v>
      </c>
      <c r="I551" s="236">
        <v>0</v>
      </c>
      <c r="J551" s="236">
        <v>0</v>
      </c>
      <c r="K551" s="236">
        <v>0</v>
      </c>
      <c r="L551" s="236">
        <v>0</v>
      </c>
      <c r="M551" s="236">
        <v>0</v>
      </c>
      <c r="N551" s="236">
        <v>0</v>
      </c>
      <c r="O551" s="236">
        <v>0</v>
      </c>
      <c r="P551" s="236">
        <v>0</v>
      </c>
      <c r="Q551" s="236">
        <v>0</v>
      </c>
      <c r="R551" s="236">
        <v>0</v>
      </c>
      <c r="S551" s="236">
        <v>0</v>
      </c>
      <c r="T551" s="236">
        <v>0</v>
      </c>
      <c r="U551" s="236">
        <v>0</v>
      </c>
      <c r="V551" s="236">
        <v>0</v>
      </c>
      <c r="W551" s="236">
        <v>0</v>
      </c>
      <c r="X551" s="236">
        <v>0</v>
      </c>
      <c r="Y551" s="236">
        <v>0</v>
      </c>
      <c r="Z551" s="236">
        <v>0</v>
      </c>
      <c r="AA551" s="236">
        <v>0</v>
      </c>
      <c r="AB551" s="236">
        <v>0</v>
      </c>
      <c r="AC551" s="236">
        <v>0</v>
      </c>
      <c r="AD551" s="236">
        <v>0</v>
      </c>
      <c r="AE551" s="236">
        <v>0</v>
      </c>
      <c r="AF551" s="236">
        <v>0</v>
      </c>
      <c r="AG551" s="236">
        <v>0</v>
      </c>
      <c r="AH551" s="236">
        <v>0</v>
      </c>
      <c r="AI551" s="236">
        <v>0</v>
      </c>
      <c r="AJ551" s="236">
        <v>0</v>
      </c>
      <c r="AK551" s="236">
        <v>0</v>
      </c>
      <c r="AL551" s="236">
        <v>0</v>
      </c>
      <c r="AM551" s="236">
        <v>0</v>
      </c>
      <c r="AN551" s="236">
        <v>0</v>
      </c>
      <c r="AO551" s="236">
        <v>0</v>
      </c>
      <c r="AP551" s="236">
        <v>0</v>
      </c>
      <c r="AQ551" s="236">
        <v>0</v>
      </c>
      <c r="AR551" s="236">
        <v>0</v>
      </c>
      <c r="AS551" s="236">
        <v>0</v>
      </c>
      <c r="AT551" s="236">
        <v>0</v>
      </c>
      <c r="AU551" s="236">
        <v>0</v>
      </c>
      <c r="AV551" s="236">
        <v>0</v>
      </c>
      <c r="AW551" s="236">
        <v>0</v>
      </c>
      <c r="AX551" s="236">
        <v>0</v>
      </c>
      <c r="AY551" s="236">
        <v>0</v>
      </c>
      <c r="AZ551" s="236">
        <v>0</v>
      </c>
      <c r="BA551" s="236">
        <v>0</v>
      </c>
      <c r="BB551" s="236">
        <v>0</v>
      </c>
      <c r="BC551" s="236">
        <v>0</v>
      </c>
      <c r="BD551" s="236">
        <v>0</v>
      </c>
      <c r="BE551" s="236">
        <v>0</v>
      </c>
      <c r="BF551" s="236">
        <v>0</v>
      </c>
      <c r="BG551" s="236">
        <v>0</v>
      </c>
      <c r="BH551" s="236">
        <v>0</v>
      </c>
      <c r="BI551" s="236">
        <v>0</v>
      </c>
      <c r="BJ551" s="236">
        <v>0</v>
      </c>
      <c r="BK551" s="236">
        <v>0</v>
      </c>
      <c r="BL551" s="236">
        <v>0</v>
      </c>
      <c r="BM551" s="236">
        <v>0</v>
      </c>
      <c r="BN551" s="236">
        <v>0</v>
      </c>
      <c r="BO551" s="236">
        <v>0</v>
      </c>
      <c r="BP551" s="236">
        <v>0</v>
      </c>
      <c r="BQ551" s="236">
        <v>0</v>
      </c>
      <c r="BR551" s="236">
        <v>0</v>
      </c>
      <c r="BS551" s="236">
        <v>0</v>
      </c>
      <c r="BT551" s="236">
        <v>0</v>
      </c>
      <c r="BU551" s="236">
        <v>0</v>
      </c>
      <c r="BV551" s="236">
        <v>0</v>
      </c>
      <c r="BW551" s="236">
        <v>0</v>
      </c>
      <c r="BX551" s="236">
        <v>0</v>
      </c>
      <c r="BY551" s="236">
        <v>0</v>
      </c>
      <c r="BZ551" s="236">
        <v>0</v>
      </c>
      <c r="CA551" s="236">
        <v>0</v>
      </c>
      <c r="CB551" s="236">
        <v>0</v>
      </c>
      <c r="CC551" s="236">
        <v>0</v>
      </c>
      <c r="CD551" s="236">
        <v>0</v>
      </c>
      <c r="CE551" s="236">
        <v>0</v>
      </c>
      <c r="CF551" s="236">
        <v>0</v>
      </c>
      <c r="CG551" s="236">
        <v>0</v>
      </c>
      <c r="CH551" s="236">
        <v>0</v>
      </c>
      <c r="CI551" s="236">
        <v>0</v>
      </c>
      <c r="CJ551" s="236">
        <v>0</v>
      </c>
      <c r="CK551" s="236">
        <v>0</v>
      </c>
      <c r="CL551" s="236">
        <v>0</v>
      </c>
      <c r="CM551" s="236">
        <v>0</v>
      </c>
      <c r="CN551" s="236">
        <v>0</v>
      </c>
      <c r="CO551" s="236">
        <v>0</v>
      </c>
      <c r="CP551" s="236">
        <v>0</v>
      </c>
      <c r="CQ551" s="236">
        <v>0</v>
      </c>
      <c r="CR551" s="236">
        <v>0</v>
      </c>
      <c r="CS551" s="236">
        <v>0</v>
      </c>
      <c r="CT551" s="236">
        <v>0</v>
      </c>
      <c r="CU551" s="236">
        <v>0</v>
      </c>
      <c r="CV551" s="236">
        <v>0</v>
      </c>
      <c r="CW551" s="236">
        <v>0</v>
      </c>
      <c r="CX551" s="236">
        <v>0</v>
      </c>
      <c r="CY551" s="236">
        <v>0</v>
      </c>
      <c r="CZ551" s="236">
        <v>0</v>
      </c>
      <c r="DA551" s="236">
        <v>0</v>
      </c>
    </row>
    <row r="552" spans="1:105">
      <c r="A552" s="242" t="s">
        <v>1712</v>
      </c>
      <c r="B552" s="236">
        <v>0</v>
      </c>
      <c r="C552" s="236">
        <v>0</v>
      </c>
      <c r="D552" s="236">
        <v>0</v>
      </c>
      <c r="E552" s="236">
        <v>0</v>
      </c>
      <c r="F552" s="236">
        <v>0</v>
      </c>
      <c r="G552" s="236">
        <v>0</v>
      </c>
      <c r="H552" s="236">
        <v>0</v>
      </c>
      <c r="I552" s="236">
        <v>0</v>
      </c>
      <c r="J552" s="236">
        <v>0</v>
      </c>
      <c r="K552" s="236">
        <v>0</v>
      </c>
      <c r="L552" s="236">
        <v>0</v>
      </c>
      <c r="M552" s="236">
        <v>0</v>
      </c>
      <c r="N552" s="236">
        <v>0</v>
      </c>
      <c r="O552" s="236">
        <v>0</v>
      </c>
      <c r="P552" s="236">
        <v>0</v>
      </c>
      <c r="Q552" s="236">
        <v>0</v>
      </c>
      <c r="R552" s="236">
        <v>0</v>
      </c>
      <c r="S552" s="236">
        <v>0</v>
      </c>
      <c r="T552" s="236">
        <v>0</v>
      </c>
      <c r="U552" s="236">
        <v>0</v>
      </c>
      <c r="V552" s="236">
        <v>0</v>
      </c>
      <c r="W552" s="236">
        <v>0</v>
      </c>
      <c r="X552" s="236">
        <v>0</v>
      </c>
      <c r="Y552" s="236">
        <v>0</v>
      </c>
      <c r="Z552" s="236">
        <v>0</v>
      </c>
      <c r="AA552" s="236">
        <v>0</v>
      </c>
      <c r="AB552" s="236">
        <v>0</v>
      </c>
      <c r="AC552" s="236">
        <v>0</v>
      </c>
      <c r="AD552" s="236">
        <v>0</v>
      </c>
      <c r="AE552" s="236">
        <v>0</v>
      </c>
      <c r="AF552" s="236">
        <v>0</v>
      </c>
      <c r="AG552" s="236">
        <v>0</v>
      </c>
      <c r="AH552" s="236">
        <v>0</v>
      </c>
      <c r="AI552" s="236">
        <v>0</v>
      </c>
      <c r="AJ552" s="236">
        <v>0</v>
      </c>
      <c r="AK552" s="236">
        <v>0</v>
      </c>
      <c r="AL552" s="236">
        <v>0</v>
      </c>
      <c r="AM552" s="236">
        <v>0</v>
      </c>
      <c r="AN552" s="236">
        <v>0</v>
      </c>
      <c r="AO552" s="236">
        <v>0</v>
      </c>
      <c r="AP552" s="236">
        <v>0</v>
      </c>
      <c r="AQ552" s="236">
        <v>0</v>
      </c>
      <c r="AR552" s="236">
        <v>0</v>
      </c>
      <c r="AS552" s="236">
        <v>0</v>
      </c>
      <c r="AT552" s="236">
        <v>0</v>
      </c>
      <c r="AU552" s="236">
        <v>0</v>
      </c>
      <c r="AV552" s="236">
        <v>0</v>
      </c>
      <c r="AW552" s="236">
        <v>0</v>
      </c>
      <c r="AX552" s="236">
        <v>0</v>
      </c>
      <c r="AY552" s="236">
        <v>0</v>
      </c>
      <c r="AZ552" s="236">
        <v>0</v>
      </c>
      <c r="BA552" s="236">
        <v>0</v>
      </c>
      <c r="BB552" s="236">
        <v>0</v>
      </c>
      <c r="BC552" s="236">
        <v>0</v>
      </c>
      <c r="BD552" s="236">
        <v>0</v>
      </c>
      <c r="BE552" s="236">
        <v>0</v>
      </c>
      <c r="BF552" s="236">
        <v>0</v>
      </c>
      <c r="BG552" s="236">
        <v>0</v>
      </c>
      <c r="BH552" s="236">
        <v>0</v>
      </c>
      <c r="BI552" s="236">
        <v>0</v>
      </c>
      <c r="BJ552" s="236">
        <v>0</v>
      </c>
      <c r="BK552" s="236">
        <v>0</v>
      </c>
      <c r="BL552" s="236">
        <v>0</v>
      </c>
      <c r="BM552" s="236">
        <v>0</v>
      </c>
      <c r="BN552" s="236">
        <v>0</v>
      </c>
      <c r="BO552" s="236">
        <v>0</v>
      </c>
      <c r="BP552" s="236">
        <v>0</v>
      </c>
      <c r="BQ552" s="236">
        <v>0</v>
      </c>
      <c r="BR552" s="236">
        <v>0</v>
      </c>
      <c r="BS552" s="236">
        <v>0</v>
      </c>
      <c r="BT552" s="236">
        <v>0</v>
      </c>
      <c r="BU552" s="236">
        <v>0</v>
      </c>
      <c r="BV552" s="236">
        <v>0</v>
      </c>
      <c r="BW552" s="236">
        <v>0</v>
      </c>
      <c r="BX552" s="236">
        <v>0</v>
      </c>
      <c r="BY552" s="236">
        <v>0</v>
      </c>
      <c r="BZ552" s="236">
        <v>0</v>
      </c>
      <c r="CA552" s="236">
        <v>0</v>
      </c>
      <c r="CB552" s="236">
        <v>0</v>
      </c>
      <c r="CC552" s="236">
        <v>0</v>
      </c>
      <c r="CD552" s="236">
        <v>0</v>
      </c>
      <c r="CE552" s="236">
        <v>0</v>
      </c>
      <c r="CF552" s="236">
        <v>0</v>
      </c>
      <c r="CG552" s="236">
        <v>0</v>
      </c>
      <c r="CH552" s="236">
        <v>0</v>
      </c>
      <c r="CI552" s="236">
        <v>0</v>
      </c>
      <c r="CJ552" s="236">
        <v>0</v>
      </c>
      <c r="CK552" s="236">
        <v>0</v>
      </c>
      <c r="CL552" s="236">
        <v>0</v>
      </c>
      <c r="CM552" s="236">
        <v>0</v>
      </c>
      <c r="CN552" s="236">
        <v>0</v>
      </c>
      <c r="CO552" s="236">
        <v>0</v>
      </c>
      <c r="CP552" s="236">
        <v>0</v>
      </c>
      <c r="CQ552" s="236">
        <v>0</v>
      </c>
      <c r="CR552" s="236">
        <v>0</v>
      </c>
      <c r="CS552" s="236">
        <v>0</v>
      </c>
      <c r="CT552" s="236">
        <v>0</v>
      </c>
      <c r="CU552" s="236">
        <v>0</v>
      </c>
      <c r="CV552" s="236">
        <v>0</v>
      </c>
      <c r="CW552" s="236">
        <v>0</v>
      </c>
      <c r="CX552" s="236">
        <v>0</v>
      </c>
      <c r="CY552" s="236">
        <v>0</v>
      </c>
      <c r="CZ552" s="236">
        <v>0</v>
      </c>
      <c r="DA552" s="236">
        <v>0</v>
      </c>
    </row>
    <row r="553" spans="1:105">
      <c r="A553" s="242" t="s">
        <v>1713</v>
      </c>
      <c r="B553" s="236">
        <v>0</v>
      </c>
      <c r="C553" s="236">
        <v>0</v>
      </c>
      <c r="D553" s="236">
        <v>0</v>
      </c>
      <c r="E553" s="236">
        <v>0</v>
      </c>
      <c r="F553" s="236">
        <v>0</v>
      </c>
      <c r="G553" s="236">
        <v>0</v>
      </c>
      <c r="H553" s="236">
        <v>0</v>
      </c>
      <c r="I553" s="236">
        <v>0</v>
      </c>
      <c r="J553" s="236">
        <v>0</v>
      </c>
      <c r="K553" s="236">
        <v>0</v>
      </c>
      <c r="L553" s="236">
        <v>0</v>
      </c>
      <c r="M553" s="236">
        <v>0</v>
      </c>
      <c r="N553" s="236">
        <v>0</v>
      </c>
      <c r="O553" s="236">
        <v>0</v>
      </c>
      <c r="P553" s="236">
        <v>0</v>
      </c>
      <c r="Q553" s="236">
        <v>0</v>
      </c>
      <c r="R553" s="236">
        <v>0</v>
      </c>
      <c r="S553" s="236">
        <v>0</v>
      </c>
      <c r="T553" s="236">
        <v>0</v>
      </c>
      <c r="U553" s="236">
        <v>0</v>
      </c>
      <c r="V553" s="236">
        <v>0</v>
      </c>
      <c r="W553" s="236">
        <v>0</v>
      </c>
      <c r="X553" s="236">
        <v>0</v>
      </c>
      <c r="Y553" s="236">
        <v>0</v>
      </c>
      <c r="Z553" s="236">
        <v>0</v>
      </c>
      <c r="AA553" s="236">
        <v>0</v>
      </c>
      <c r="AB553" s="236">
        <v>0</v>
      </c>
      <c r="AC553" s="236">
        <v>0</v>
      </c>
      <c r="AD553" s="236">
        <v>0</v>
      </c>
      <c r="AE553" s="236">
        <v>0</v>
      </c>
      <c r="AF553" s="236">
        <v>0</v>
      </c>
      <c r="AG553" s="236">
        <v>0</v>
      </c>
      <c r="AH553" s="236">
        <v>0</v>
      </c>
      <c r="AI553" s="236">
        <v>0</v>
      </c>
      <c r="AJ553" s="236">
        <v>0</v>
      </c>
      <c r="AK553" s="236">
        <v>0</v>
      </c>
      <c r="AL553" s="236">
        <v>0</v>
      </c>
      <c r="AM553" s="236">
        <v>0</v>
      </c>
      <c r="AN553" s="236">
        <v>0</v>
      </c>
      <c r="AO553" s="236">
        <v>0</v>
      </c>
      <c r="AP553" s="236">
        <v>0</v>
      </c>
      <c r="AQ553" s="236">
        <v>0</v>
      </c>
      <c r="AR553" s="236">
        <v>0</v>
      </c>
      <c r="AS553" s="236">
        <v>0</v>
      </c>
      <c r="AT553" s="236">
        <v>0</v>
      </c>
      <c r="AU553" s="236">
        <v>0</v>
      </c>
      <c r="AV553" s="236">
        <v>0</v>
      </c>
      <c r="AW553" s="236">
        <v>0</v>
      </c>
      <c r="AX553" s="236">
        <v>0</v>
      </c>
      <c r="AY553" s="236">
        <v>0</v>
      </c>
      <c r="AZ553" s="236">
        <v>0</v>
      </c>
      <c r="BA553" s="236">
        <v>0</v>
      </c>
      <c r="BB553" s="236">
        <v>0</v>
      </c>
      <c r="BC553" s="236">
        <v>0</v>
      </c>
      <c r="BD553" s="236">
        <v>0</v>
      </c>
      <c r="BE553" s="236">
        <v>0</v>
      </c>
      <c r="BF553" s="236">
        <v>0</v>
      </c>
      <c r="BG553" s="236">
        <v>0</v>
      </c>
      <c r="BH553" s="236">
        <v>0</v>
      </c>
      <c r="BI553" s="236">
        <v>0</v>
      </c>
      <c r="BJ553" s="236">
        <v>0</v>
      </c>
      <c r="BK553" s="236">
        <v>0</v>
      </c>
      <c r="BL553" s="236">
        <v>0</v>
      </c>
      <c r="BM553" s="236">
        <v>0</v>
      </c>
      <c r="BN553" s="236">
        <v>0</v>
      </c>
      <c r="BO553" s="236">
        <v>0</v>
      </c>
      <c r="BP553" s="236">
        <v>0</v>
      </c>
      <c r="BQ553" s="236">
        <v>0</v>
      </c>
      <c r="BR553" s="236">
        <v>0</v>
      </c>
      <c r="BS553" s="236">
        <v>0</v>
      </c>
      <c r="BT553" s="236">
        <v>0</v>
      </c>
      <c r="BU553" s="236">
        <v>0</v>
      </c>
      <c r="BV553" s="236">
        <v>0</v>
      </c>
      <c r="BW553" s="236">
        <v>0</v>
      </c>
      <c r="BX553" s="236">
        <v>0</v>
      </c>
      <c r="BY553" s="236">
        <v>0</v>
      </c>
      <c r="BZ553" s="236">
        <v>0</v>
      </c>
      <c r="CA553" s="236">
        <v>0</v>
      </c>
      <c r="CB553" s="236">
        <v>0</v>
      </c>
      <c r="CC553" s="236">
        <v>0</v>
      </c>
      <c r="CD553" s="236">
        <v>0</v>
      </c>
      <c r="CE553" s="236">
        <v>0</v>
      </c>
      <c r="CF553" s="236">
        <v>0</v>
      </c>
      <c r="CG553" s="236">
        <v>0</v>
      </c>
      <c r="CH553" s="236">
        <v>0</v>
      </c>
      <c r="CI553" s="236">
        <v>0</v>
      </c>
      <c r="CJ553" s="236">
        <v>0</v>
      </c>
      <c r="CK553" s="236">
        <v>0</v>
      </c>
      <c r="CL553" s="236">
        <v>0</v>
      </c>
      <c r="CM553" s="236">
        <v>0</v>
      </c>
      <c r="CN553" s="236">
        <v>0</v>
      </c>
      <c r="CO553" s="236">
        <v>0</v>
      </c>
      <c r="CP553" s="236">
        <v>0</v>
      </c>
      <c r="CQ553" s="236">
        <v>0</v>
      </c>
      <c r="CR553" s="236">
        <v>0</v>
      </c>
      <c r="CS553" s="236">
        <v>0</v>
      </c>
      <c r="CT553" s="236">
        <v>0</v>
      </c>
      <c r="CU553" s="236">
        <v>0</v>
      </c>
      <c r="CV553" s="236">
        <v>0</v>
      </c>
      <c r="CW553" s="236">
        <v>0</v>
      </c>
      <c r="CX553" s="236">
        <v>0</v>
      </c>
      <c r="CY553" s="236">
        <v>0</v>
      </c>
      <c r="CZ553" s="236">
        <v>0</v>
      </c>
      <c r="DA553" s="236">
        <v>0</v>
      </c>
    </row>
    <row r="554" spans="1:105">
      <c r="A554" s="242" t="s">
        <v>1714</v>
      </c>
      <c r="B554" s="236">
        <v>0</v>
      </c>
      <c r="C554" s="236">
        <v>0</v>
      </c>
      <c r="D554" s="236">
        <v>0</v>
      </c>
      <c r="E554" s="236">
        <v>0</v>
      </c>
      <c r="F554" s="236">
        <v>0</v>
      </c>
      <c r="G554" s="236">
        <v>0</v>
      </c>
      <c r="H554" s="236">
        <v>0</v>
      </c>
      <c r="I554" s="236">
        <v>0</v>
      </c>
      <c r="J554" s="236">
        <v>0</v>
      </c>
      <c r="K554" s="236">
        <v>0</v>
      </c>
      <c r="L554" s="236">
        <v>0</v>
      </c>
      <c r="M554" s="236">
        <v>0</v>
      </c>
      <c r="N554" s="236">
        <v>0</v>
      </c>
      <c r="O554" s="236">
        <v>0</v>
      </c>
      <c r="P554" s="236">
        <v>0</v>
      </c>
      <c r="Q554" s="236">
        <v>0</v>
      </c>
      <c r="R554" s="236">
        <v>0</v>
      </c>
      <c r="S554" s="236">
        <v>0</v>
      </c>
      <c r="T554" s="236">
        <v>0</v>
      </c>
      <c r="U554" s="236">
        <v>0</v>
      </c>
      <c r="V554" s="236">
        <v>0</v>
      </c>
      <c r="W554" s="236">
        <v>0</v>
      </c>
      <c r="X554" s="236">
        <v>0</v>
      </c>
      <c r="Y554" s="236">
        <v>0</v>
      </c>
      <c r="Z554" s="236">
        <v>0</v>
      </c>
      <c r="AA554" s="236">
        <v>0</v>
      </c>
      <c r="AB554" s="236">
        <v>0</v>
      </c>
      <c r="AC554" s="236">
        <v>0</v>
      </c>
      <c r="AD554" s="236">
        <v>0</v>
      </c>
      <c r="AE554" s="236">
        <v>0</v>
      </c>
      <c r="AF554" s="236">
        <v>0</v>
      </c>
      <c r="AG554" s="236">
        <v>0</v>
      </c>
      <c r="AH554" s="236">
        <v>0</v>
      </c>
      <c r="AI554" s="236">
        <v>0</v>
      </c>
      <c r="AJ554" s="236">
        <v>0</v>
      </c>
      <c r="AK554" s="236">
        <v>0</v>
      </c>
      <c r="AL554" s="236">
        <v>0</v>
      </c>
      <c r="AM554" s="236">
        <v>0</v>
      </c>
      <c r="AN554" s="236">
        <v>0</v>
      </c>
      <c r="AO554" s="236">
        <v>0</v>
      </c>
      <c r="AP554" s="236">
        <v>0</v>
      </c>
      <c r="AQ554" s="236">
        <v>0</v>
      </c>
      <c r="AR554" s="236">
        <v>0</v>
      </c>
      <c r="AS554" s="236">
        <v>0</v>
      </c>
      <c r="AT554" s="236">
        <v>0</v>
      </c>
      <c r="AU554" s="236">
        <v>0</v>
      </c>
      <c r="AV554" s="236">
        <v>0</v>
      </c>
      <c r="AW554" s="236">
        <v>0</v>
      </c>
      <c r="AX554" s="236">
        <v>0</v>
      </c>
      <c r="AY554" s="236">
        <v>0</v>
      </c>
      <c r="AZ554" s="236">
        <v>0</v>
      </c>
      <c r="BA554" s="236">
        <v>0</v>
      </c>
      <c r="BB554" s="236">
        <v>0</v>
      </c>
      <c r="BC554" s="236">
        <v>0</v>
      </c>
      <c r="BD554" s="236">
        <v>0</v>
      </c>
      <c r="BE554" s="236">
        <v>0</v>
      </c>
      <c r="BF554" s="236">
        <v>0</v>
      </c>
      <c r="BG554" s="236">
        <v>0</v>
      </c>
      <c r="BH554" s="236">
        <v>0</v>
      </c>
      <c r="BI554" s="236">
        <v>0</v>
      </c>
      <c r="BJ554" s="236">
        <v>0</v>
      </c>
      <c r="BK554" s="236">
        <v>0</v>
      </c>
      <c r="BL554" s="236">
        <v>0</v>
      </c>
      <c r="BM554" s="236">
        <v>0</v>
      </c>
      <c r="BN554" s="236">
        <v>0</v>
      </c>
      <c r="BO554" s="236">
        <v>0</v>
      </c>
      <c r="BP554" s="236">
        <v>0</v>
      </c>
      <c r="BQ554" s="236">
        <v>0</v>
      </c>
      <c r="BR554" s="236">
        <v>0</v>
      </c>
      <c r="BS554" s="236">
        <v>0</v>
      </c>
      <c r="BT554" s="236">
        <v>0</v>
      </c>
      <c r="BU554" s="236">
        <v>0</v>
      </c>
      <c r="BV554" s="236">
        <v>0</v>
      </c>
      <c r="BW554" s="236">
        <v>0</v>
      </c>
      <c r="BX554" s="236">
        <v>0</v>
      </c>
      <c r="BY554" s="236">
        <v>0</v>
      </c>
      <c r="BZ554" s="236">
        <v>0</v>
      </c>
      <c r="CA554" s="236">
        <v>0</v>
      </c>
      <c r="CB554" s="236">
        <v>0</v>
      </c>
      <c r="CC554" s="236">
        <v>0</v>
      </c>
      <c r="CD554" s="236">
        <v>0</v>
      </c>
      <c r="CE554" s="236">
        <v>0</v>
      </c>
      <c r="CF554" s="236">
        <v>0</v>
      </c>
      <c r="CG554" s="236">
        <v>0</v>
      </c>
      <c r="CH554" s="236">
        <v>0</v>
      </c>
      <c r="CI554" s="236">
        <v>0</v>
      </c>
      <c r="CJ554" s="236">
        <v>0</v>
      </c>
      <c r="CK554" s="236">
        <v>0</v>
      </c>
      <c r="CL554" s="236">
        <v>0</v>
      </c>
      <c r="CM554" s="236">
        <v>0</v>
      </c>
      <c r="CN554" s="236">
        <v>0</v>
      </c>
      <c r="CO554" s="236">
        <v>0</v>
      </c>
      <c r="CP554" s="236">
        <v>0</v>
      </c>
      <c r="CQ554" s="236">
        <v>0</v>
      </c>
      <c r="CR554" s="236">
        <v>0</v>
      </c>
      <c r="CS554" s="236">
        <v>0</v>
      </c>
      <c r="CT554" s="236">
        <v>0</v>
      </c>
      <c r="CU554" s="236">
        <v>0</v>
      </c>
      <c r="CV554" s="236">
        <v>0</v>
      </c>
      <c r="CW554" s="236">
        <v>0</v>
      </c>
      <c r="CX554" s="236">
        <v>0</v>
      </c>
      <c r="CY554" s="236">
        <v>0</v>
      </c>
      <c r="CZ554" s="236">
        <v>0</v>
      </c>
      <c r="DA554" s="236">
        <v>0</v>
      </c>
    </row>
    <row r="555" spans="1:105">
      <c r="A555" s="242" t="s">
        <v>1715</v>
      </c>
      <c r="B555" s="236">
        <v>0</v>
      </c>
      <c r="C555" s="236">
        <v>0</v>
      </c>
      <c r="D555" s="236">
        <v>0</v>
      </c>
      <c r="E555" s="236">
        <v>0</v>
      </c>
      <c r="F555" s="236">
        <v>0</v>
      </c>
      <c r="G555" s="236">
        <v>0</v>
      </c>
      <c r="H555" s="236">
        <v>0</v>
      </c>
      <c r="I555" s="236">
        <v>0</v>
      </c>
      <c r="J555" s="236">
        <v>0</v>
      </c>
      <c r="K555" s="236">
        <v>0</v>
      </c>
      <c r="L555" s="236">
        <v>0</v>
      </c>
      <c r="M555" s="236">
        <v>0</v>
      </c>
      <c r="N555" s="236">
        <v>0</v>
      </c>
      <c r="O555" s="236">
        <v>0</v>
      </c>
      <c r="P555" s="236">
        <v>0</v>
      </c>
      <c r="Q555" s="236">
        <v>0</v>
      </c>
      <c r="R555" s="236">
        <v>0</v>
      </c>
      <c r="S555" s="236">
        <v>0</v>
      </c>
      <c r="T555" s="236">
        <v>0</v>
      </c>
      <c r="U555" s="236">
        <v>0</v>
      </c>
      <c r="V555" s="236">
        <v>0</v>
      </c>
      <c r="W555" s="236">
        <v>0</v>
      </c>
      <c r="X555" s="236">
        <v>0</v>
      </c>
      <c r="Y555" s="236">
        <v>0</v>
      </c>
      <c r="Z555" s="236">
        <v>0</v>
      </c>
      <c r="AA555" s="236">
        <v>0</v>
      </c>
      <c r="AB555" s="236">
        <v>0</v>
      </c>
      <c r="AC555" s="236">
        <v>0</v>
      </c>
      <c r="AD555" s="236">
        <v>0</v>
      </c>
      <c r="AE555" s="236">
        <v>0</v>
      </c>
      <c r="AF555" s="236">
        <v>0</v>
      </c>
      <c r="AG555" s="236">
        <v>0</v>
      </c>
      <c r="AH555" s="236">
        <v>0</v>
      </c>
      <c r="AI555" s="236">
        <v>0</v>
      </c>
      <c r="AJ555" s="236">
        <v>0</v>
      </c>
      <c r="AK555" s="236">
        <v>0</v>
      </c>
      <c r="AL555" s="236">
        <v>0</v>
      </c>
      <c r="AM555" s="236">
        <v>0</v>
      </c>
      <c r="AN555" s="236">
        <v>0</v>
      </c>
      <c r="AO555" s="236">
        <v>0</v>
      </c>
      <c r="AP555" s="236">
        <v>0</v>
      </c>
      <c r="AQ555" s="236">
        <v>0</v>
      </c>
      <c r="AR555" s="236">
        <v>0</v>
      </c>
      <c r="AS555" s="236">
        <v>0</v>
      </c>
      <c r="AT555" s="236">
        <v>0</v>
      </c>
      <c r="AU555" s="236">
        <v>0</v>
      </c>
      <c r="AV555" s="236">
        <v>0</v>
      </c>
      <c r="AW555" s="236">
        <v>0</v>
      </c>
      <c r="AX555" s="236">
        <v>0</v>
      </c>
      <c r="AY555" s="236">
        <v>0</v>
      </c>
      <c r="AZ555" s="236">
        <v>0</v>
      </c>
      <c r="BA555" s="236">
        <v>0</v>
      </c>
      <c r="BB555" s="236">
        <v>0</v>
      </c>
      <c r="BC555" s="236">
        <v>0</v>
      </c>
      <c r="BD555" s="236">
        <v>0</v>
      </c>
      <c r="BE555" s="236">
        <v>0</v>
      </c>
      <c r="BF555" s="236">
        <v>0</v>
      </c>
      <c r="BG555" s="236">
        <v>0</v>
      </c>
      <c r="BH555" s="236">
        <v>0</v>
      </c>
      <c r="BI555" s="236">
        <v>0</v>
      </c>
      <c r="BJ555" s="236">
        <v>0</v>
      </c>
      <c r="BK555" s="236">
        <v>0</v>
      </c>
      <c r="BL555" s="236">
        <v>0</v>
      </c>
      <c r="BM555" s="236">
        <v>0</v>
      </c>
      <c r="BN555" s="236">
        <v>0</v>
      </c>
      <c r="BO555" s="236">
        <v>0</v>
      </c>
      <c r="BP555" s="236">
        <v>0</v>
      </c>
      <c r="BQ555" s="236">
        <v>0</v>
      </c>
      <c r="BR555" s="236">
        <v>0</v>
      </c>
      <c r="BS555" s="236">
        <v>0</v>
      </c>
      <c r="BT555" s="236">
        <v>0</v>
      </c>
      <c r="BU555" s="236">
        <v>0</v>
      </c>
      <c r="BV555" s="236">
        <v>0</v>
      </c>
      <c r="BW555" s="236">
        <v>0</v>
      </c>
      <c r="BX555" s="236">
        <v>0</v>
      </c>
      <c r="BY555" s="236">
        <v>0</v>
      </c>
      <c r="BZ555" s="236">
        <v>0</v>
      </c>
      <c r="CA555" s="236">
        <v>0</v>
      </c>
      <c r="CB555" s="236">
        <v>0</v>
      </c>
      <c r="CC555" s="236">
        <v>0</v>
      </c>
      <c r="CD555" s="236">
        <v>0</v>
      </c>
      <c r="CE555" s="236">
        <v>0</v>
      </c>
      <c r="CF555" s="236">
        <v>0</v>
      </c>
      <c r="CG555" s="236">
        <v>0</v>
      </c>
      <c r="CH555" s="236">
        <v>0</v>
      </c>
      <c r="CI555" s="236">
        <v>0</v>
      </c>
      <c r="CJ555" s="236">
        <v>0</v>
      </c>
      <c r="CK555" s="236">
        <v>0</v>
      </c>
      <c r="CL555" s="236">
        <v>0</v>
      </c>
      <c r="CM555" s="236">
        <v>0</v>
      </c>
      <c r="CN555" s="236">
        <v>0</v>
      </c>
      <c r="CO555" s="236">
        <v>0</v>
      </c>
      <c r="CP555" s="236">
        <v>0</v>
      </c>
      <c r="CQ555" s="236">
        <v>0</v>
      </c>
      <c r="CR555" s="236">
        <v>0</v>
      </c>
      <c r="CS555" s="236">
        <v>0</v>
      </c>
      <c r="CT555" s="236">
        <v>0</v>
      </c>
      <c r="CU555" s="236">
        <v>0</v>
      </c>
      <c r="CV555" s="236">
        <v>0</v>
      </c>
      <c r="CW555" s="236">
        <v>0</v>
      </c>
      <c r="CX555" s="236">
        <v>0</v>
      </c>
      <c r="CY555" s="236">
        <v>0</v>
      </c>
      <c r="CZ555" s="236">
        <v>0</v>
      </c>
      <c r="DA555" s="236">
        <v>0</v>
      </c>
    </row>
    <row r="556" spans="1:105">
      <c r="A556" s="242" t="s">
        <v>1716</v>
      </c>
      <c r="B556" s="236">
        <v>0</v>
      </c>
      <c r="C556" s="236">
        <v>0</v>
      </c>
      <c r="D556" s="236">
        <v>0</v>
      </c>
      <c r="E556" s="236">
        <v>0</v>
      </c>
      <c r="F556" s="236">
        <v>0</v>
      </c>
      <c r="G556" s="236">
        <v>0</v>
      </c>
      <c r="H556" s="236">
        <v>0</v>
      </c>
      <c r="I556" s="236">
        <v>0</v>
      </c>
      <c r="J556" s="236">
        <v>0</v>
      </c>
      <c r="K556" s="236">
        <v>0</v>
      </c>
      <c r="L556" s="236">
        <v>0</v>
      </c>
      <c r="M556" s="236">
        <v>0</v>
      </c>
      <c r="N556" s="236">
        <v>0</v>
      </c>
      <c r="O556" s="236">
        <v>0</v>
      </c>
      <c r="P556" s="236">
        <v>0</v>
      </c>
      <c r="Q556" s="236">
        <v>0</v>
      </c>
      <c r="R556" s="236">
        <v>0</v>
      </c>
      <c r="S556" s="236">
        <v>0</v>
      </c>
      <c r="T556" s="236">
        <v>0</v>
      </c>
      <c r="U556" s="236">
        <v>0</v>
      </c>
      <c r="V556" s="236">
        <v>0</v>
      </c>
      <c r="W556" s="236">
        <v>0</v>
      </c>
      <c r="X556" s="236">
        <v>0</v>
      </c>
      <c r="Y556" s="236">
        <v>0</v>
      </c>
      <c r="Z556" s="236">
        <v>0</v>
      </c>
      <c r="AA556" s="236">
        <v>0</v>
      </c>
      <c r="AB556" s="236">
        <v>0</v>
      </c>
      <c r="AC556" s="236">
        <v>0</v>
      </c>
      <c r="AD556" s="236">
        <v>0</v>
      </c>
      <c r="AE556" s="236">
        <v>0</v>
      </c>
      <c r="AF556" s="236">
        <v>0</v>
      </c>
      <c r="AG556" s="236">
        <v>0</v>
      </c>
      <c r="AH556" s="236">
        <v>0</v>
      </c>
      <c r="AI556" s="236">
        <v>0</v>
      </c>
      <c r="AJ556" s="236">
        <v>0</v>
      </c>
      <c r="AK556" s="236">
        <v>0</v>
      </c>
      <c r="AL556" s="236">
        <v>0</v>
      </c>
      <c r="AM556" s="236">
        <v>0</v>
      </c>
      <c r="AN556" s="236">
        <v>0</v>
      </c>
      <c r="AO556" s="236">
        <v>0</v>
      </c>
      <c r="AP556" s="236">
        <v>0</v>
      </c>
      <c r="AQ556" s="236">
        <v>0</v>
      </c>
      <c r="AR556" s="236">
        <v>0</v>
      </c>
      <c r="AS556" s="236">
        <v>0</v>
      </c>
      <c r="AT556" s="236">
        <v>0</v>
      </c>
      <c r="AU556" s="236">
        <v>0</v>
      </c>
      <c r="AV556" s="236">
        <v>0</v>
      </c>
      <c r="AW556" s="236">
        <v>0</v>
      </c>
      <c r="AX556" s="236">
        <v>0</v>
      </c>
      <c r="AY556" s="236">
        <v>0</v>
      </c>
      <c r="AZ556" s="236">
        <v>0</v>
      </c>
      <c r="BA556" s="236">
        <v>0</v>
      </c>
      <c r="BB556" s="236">
        <v>0</v>
      </c>
      <c r="BC556" s="236">
        <v>0</v>
      </c>
      <c r="BD556" s="236">
        <v>0</v>
      </c>
      <c r="BE556" s="236">
        <v>0</v>
      </c>
      <c r="BF556" s="236">
        <v>0</v>
      </c>
      <c r="BG556" s="236">
        <v>0</v>
      </c>
      <c r="BH556" s="236">
        <v>0</v>
      </c>
      <c r="BI556" s="236">
        <v>0</v>
      </c>
      <c r="BJ556" s="236">
        <v>0</v>
      </c>
      <c r="BK556" s="236">
        <v>0</v>
      </c>
      <c r="BL556" s="236">
        <v>0</v>
      </c>
      <c r="BM556" s="236">
        <v>0</v>
      </c>
      <c r="BN556" s="236">
        <v>0</v>
      </c>
      <c r="BO556" s="236">
        <v>0</v>
      </c>
      <c r="BP556" s="236">
        <v>0</v>
      </c>
      <c r="BQ556" s="236">
        <v>0</v>
      </c>
      <c r="BR556" s="236">
        <v>0</v>
      </c>
      <c r="BS556" s="236">
        <v>0</v>
      </c>
      <c r="BT556" s="236">
        <v>0</v>
      </c>
      <c r="BU556" s="236">
        <v>0</v>
      </c>
      <c r="BV556" s="236">
        <v>0</v>
      </c>
      <c r="BW556" s="236">
        <v>0</v>
      </c>
      <c r="BX556" s="236">
        <v>0</v>
      </c>
      <c r="BY556" s="236">
        <v>0</v>
      </c>
      <c r="BZ556" s="236">
        <v>0</v>
      </c>
      <c r="CA556" s="236">
        <v>0</v>
      </c>
      <c r="CB556" s="236">
        <v>0</v>
      </c>
      <c r="CC556" s="236">
        <v>0</v>
      </c>
      <c r="CD556" s="236">
        <v>0</v>
      </c>
      <c r="CE556" s="236">
        <v>0</v>
      </c>
      <c r="CF556" s="236">
        <v>0</v>
      </c>
      <c r="CG556" s="236">
        <v>0</v>
      </c>
      <c r="CH556" s="236">
        <v>0</v>
      </c>
      <c r="CI556" s="236">
        <v>0</v>
      </c>
      <c r="CJ556" s="236">
        <v>0</v>
      </c>
      <c r="CK556" s="236">
        <v>0</v>
      </c>
      <c r="CL556" s="236">
        <v>0</v>
      </c>
      <c r="CM556" s="236">
        <v>0</v>
      </c>
      <c r="CN556" s="236">
        <v>0</v>
      </c>
      <c r="CO556" s="236">
        <v>0</v>
      </c>
      <c r="CP556" s="236">
        <v>0</v>
      </c>
      <c r="CQ556" s="236">
        <v>0</v>
      </c>
      <c r="CR556" s="236">
        <v>0</v>
      </c>
      <c r="CS556" s="236">
        <v>0</v>
      </c>
      <c r="CT556" s="236">
        <v>0</v>
      </c>
      <c r="CU556" s="236">
        <v>0</v>
      </c>
      <c r="CV556" s="236">
        <v>0</v>
      </c>
      <c r="CW556" s="236">
        <v>0</v>
      </c>
      <c r="CX556" s="236">
        <v>0</v>
      </c>
      <c r="CY556" s="236">
        <v>0</v>
      </c>
      <c r="CZ556" s="236">
        <v>0</v>
      </c>
      <c r="DA556" s="236">
        <v>0</v>
      </c>
    </row>
    <row r="557" spans="1:105">
      <c r="A557" s="242" t="s">
        <v>1735</v>
      </c>
      <c r="B557" s="236">
        <v>0</v>
      </c>
      <c r="C557" s="236">
        <v>0</v>
      </c>
      <c r="D557" s="236">
        <v>0</v>
      </c>
      <c r="E557" s="236">
        <v>0</v>
      </c>
      <c r="F557" s="236">
        <v>0</v>
      </c>
      <c r="G557" s="236">
        <v>0</v>
      </c>
      <c r="H557" s="236">
        <v>0</v>
      </c>
      <c r="I557" s="236">
        <v>0</v>
      </c>
      <c r="J557" s="236">
        <v>0</v>
      </c>
      <c r="K557" s="236">
        <v>0</v>
      </c>
      <c r="L557" s="236">
        <v>0</v>
      </c>
      <c r="M557" s="236">
        <v>0</v>
      </c>
      <c r="N557" s="236">
        <v>0</v>
      </c>
      <c r="O557" s="236">
        <v>0</v>
      </c>
      <c r="P557" s="236">
        <v>0</v>
      </c>
      <c r="Q557" s="236">
        <v>0</v>
      </c>
      <c r="R557" s="236">
        <v>0</v>
      </c>
      <c r="S557" s="236">
        <v>0</v>
      </c>
      <c r="T557" s="236">
        <v>0</v>
      </c>
      <c r="U557" s="236">
        <v>0</v>
      </c>
      <c r="V557" s="236">
        <v>0</v>
      </c>
      <c r="W557" s="236">
        <v>0</v>
      </c>
      <c r="X557" s="236">
        <v>0</v>
      </c>
      <c r="Y557" s="236">
        <v>0</v>
      </c>
      <c r="Z557" s="236">
        <v>0</v>
      </c>
      <c r="AA557" s="236">
        <v>0</v>
      </c>
      <c r="AB557" s="236">
        <v>0</v>
      </c>
      <c r="AC557" s="236">
        <v>0</v>
      </c>
      <c r="AD557" s="236">
        <v>0</v>
      </c>
      <c r="AE557" s="236">
        <v>0</v>
      </c>
      <c r="AF557" s="236">
        <v>0</v>
      </c>
      <c r="AG557" s="236">
        <v>0</v>
      </c>
      <c r="AH557" s="236">
        <v>0</v>
      </c>
      <c r="AI557" s="236">
        <v>0</v>
      </c>
      <c r="AJ557" s="236">
        <v>0</v>
      </c>
      <c r="AK557" s="236">
        <v>0</v>
      </c>
      <c r="AL557" s="236">
        <v>0</v>
      </c>
      <c r="AM557" s="236">
        <v>0</v>
      </c>
      <c r="AN557" s="236">
        <v>0</v>
      </c>
      <c r="AO557" s="236">
        <v>0</v>
      </c>
      <c r="AP557" s="236">
        <v>0</v>
      </c>
      <c r="AQ557" s="236">
        <v>0</v>
      </c>
      <c r="AR557" s="236">
        <v>0</v>
      </c>
      <c r="AS557" s="236">
        <v>0</v>
      </c>
      <c r="AT557" s="236">
        <v>0</v>
      </c>
      <c r="AU557" s="236">
        <v>0</v>
      </c>
      <c r="AV557" s="236">
        <v>0</v>
      </c>
      <c r="AW557" s="236">
        <v>0</v>
      </c>
      <c r="AX557" s="236">
        <v>0</v>
      </c>
      <c r="AY557" s="236">
        <v>0</v>
      </c>
      <c r="AZ557" s="236">
        <v>0</v>
      </c>
      <c r="BA557" s="236">
        <v>0</v>
      </c>
      <c r="BB557" s="236">
        <v>0</v>
      </c>
      <c r="BC557" s="236">
        <v>0</v>
      </c>
      <c r="BD557" s="236">
        <v>0</v>
      </c>
      <c r="BE557" s="236">
        <v>0</v>
      </c>
      <c r="BF557" s="236">
        <v>0</v>
      </c>
      <c r="BG557" s="236">
        <v>0</v>
      </c>
      <c r="BH557" s="236">
        <v>0</v>
      </c>
      <c r="BI557" s="236">
        <v>0</v>
      </c>
      <c r="BJ557" s="236">
        <v>0</v>
      </c>
      <c r="BK557" s="236">
        <v>0</v>
      </c>
      <c r="BL557" s="236">
        <v>0</v>
      </c>
      <c r="BM557" s="236">
        <v>0</v>
      </c>
      <c r="BN557" s="236">
        <v>0</v>
      </c>
      <c r="BO557" s="236">
        <v>0</v>
      </c>
      <c r="BP557" s="236">
        <v>0</v>
      </c>
      <c r="BQ557" s="236">
        <v>0</v>
      </c>
      <c r="BR557" s="236">
        <v>0</v>
      </c>
      <c r="BS557" s="236">
        <v>0</v>
      </c>
      <c r="BT557" s="236">
        <v>0</v>
      </c>
      <c r="BU557" s="236">
        <v>0</v>
      </c>
      <c r="BV557" s="236">
        <v>0</v>
      </c>
      <c r="BW557" s="236">
        <v>0</v>
      </c>
      <c r="BX557" s="236">
        <v>0</v>
      </c>
      <c r="BY557" s="236">
        <v>0</v>
      </c>
      <c r="BZ557" s="236">
        <v>0</v>
      </c>
      <c r="CA557" s="236">
        <v>0</v>
      </c>
      <c r="CB557" s="236">
        <v>0</v>
      </c>
      <c r="CC557" s="236">
        <v>0</v>
      </c>
      <c r="CD557" s="236">
        <v>0</v>
      </c>
      <c r="CE557" s="236">
        <v>0</v>
      </c>
      <c r="CF557" s="236">
        <v>0</v>
      </c>
      <c r="CG557" s="236">
        <v>0</v>
      </c>
      <c r="CH557" s="236">
        <v>0</v>
      </c>
      <c r="CI557" s="236">
        <v>0</v>
      </c>
      <c r="CJ557" s="236">
        <v>0</v>
      </c>
      <c r="CK557" s="236">
        <v>0</v>
      </c>
      <c r="CL557" s="236">
        <v>0</v>
      </c>
      <c r="CM557" s="236">
        <v>0</v>
      </c>
      <c r="CN557" s="236">
        <v>0</v>
      </c>
      <c r="CO557" s="236">
        <v>0</v>
      </c>
      <c r="CP557" s="236">
        <v>0</v>
      </c>
      <c r="CQ557" s="236">
        <v>0</v>
      </c>
      <c r="CR557" s="236">
        <v>0</v>
      </c>
      <c r="CS557" s="236">
        <v>0</v>
      </c>
      <c r="CT557" s="236">
        <v>0</v>
      </c>
      <c r="CU557" s="236">
        <v>0</v>
      </c>
      <c r="CV557" s="236">
        <v>0</v>
      </c>
      <c r="CW557" s="236">
        <v>0</v>
      </c>
      <c r="CX557" s="236">
        <v>0</v>
      </c>
      <c r="CY557" s="236">
        <v>0</v>
      </c>
      <c r="CZ557" s="236">
        <v>0</v>
      </c>
      <c r="DA557" s="236">
        <v>0</v>
      </c>
    </row>
    <row r="558" spans="1:105">
      <c r="B558" s="236">
        <v>0</v>
      </c>
      <c r="C558" s="236">
        <v>0</v>
      </c>
      <c r="D558" s="236">
        <v>0</v>
      </c>
      <c r="E558" s="236">
        <v>0</v>
      </c>
      <c r="F558" s="236">
        <v>0</v>
      </c>
      <c r="G558" s="236">
        <v>0</v>
      </c>
      <c r="H558" s="236">
        <v>0</v>
      </c>
      <c r="I558" s="236">
        <v>0</v>
      </c>
      <c r="J558" s="236">
        <v>0</v>
      </c>
      <c r="K558" s="236">
        <v>0</v>
      </c>
      <c r="L558" s="236">
        <v>0</v>
      </c>
      <c r="M558" s="236">
        <v>0</v>
      </c>
      <c r="N558" s="236">
        <v>0</v>
      </c>
      <c r="O558" s="236">
        <v>0</v>
      </c>
      <c r="P558" s="236">
        <v>0</v>
      </c>
      <c r="Q558" s="236">
        <v>0</v>
      </c>
      <c r="R558" s="236">
        <v>0</v>
      </c>
      <c r="S558" s="236">
        <v>0</v>
      </c>
      <c r="T558" s="236">
        <v>0</v>
      </c>
      <c r="U558" s="236">
        <v>0</v>
      </c>
      <c r="V558" s="236">
        <v>0</v>
      </c>
      <c r="W558" s="236">
        <v>0</v>
      </c>
      <c r="X558" s="236">
        <v>0</v>
      </c>
      <c r="Y558" s="236">
        <v>0</v>
      </c>
      <c r="Z558" s="236">
        <v>0</v>
      </c>
      <c r="AA558" s="236">
        <v>0</v>
      </c>
      <c r="AB558" s="236">
        <v>0</v>
      </c>
      <c r="AC558" s="236">
        <v>0</v>
      </c>
      <c r="AD558" s="236">
        <v>0</v>
      </c>
      <c r="AE558" s="236">
        <v>0</v>
      </c>
      <c r="AF558" s="236">
        <v>0</v>
      </c>
      <c r="AG558" s="236">
        <v>0</v>
      </c>
      <c r="AH558" s="236">
        <v>0</v>
      </c>
      <c r="AI558" s="236">
        <v>0</v>
      </c>
      <c r="AJ558" s="236">
        <v>0</v>
      </c>
      <c r="AK558" s="236">
        <v>0</v>
      </c>
      <c r="AL558" s="236">
        <v>0</v>
      </c>
      <c r="AM558" s="236">
        <v>0</v>
      </c>
      <c r="AN558" s="236">
        <v>0</v>
      </c>
      <c r="AO558" s="236">
        <v>0</v>
      </c>
      <c r="AP558" s="236">
        <v>0</v>
      </c>
      <c r="AQ558" s="236">
        <v>0</v>
      </c>
      <c r="AR558" s="236">
        <v>0</v>
      </c>
      <c r="AS558" s="236">
        <v>0</v>
      </c>
      <c r="AT558" s="236">
        <v>0</v>
      </c>
      <c r="AU558" s="236">
        <v>0</v>
      </c>
      <c r="AV558" s="236">
        <v>0</v>
      </c>
      <c r="AW558" s="236">
        <v>0</v>
      </c>
      <c r="AX558" s="236">
        <v>0</v>
      </c>
      <c r="AY558" s="236">
        <v>0</v>
      </c>
      <c r="AZ558" s="236">
        <v>0</v>
      </c>
      <c r="BA558" s="236">
        <v>0</v>
      </c>
      <c r="BB558" s="236">
        <v>0</v>
      </c>
      <c r="BC558" s="236">
        <v>0</v>
      </c>
      <c r="BD558" s="236">
        <v>0</v>
      </c>
      <c r="BE558" s="236">
        <v>0</v>
      </c>
      <c r="BF558" s="236">
        <v>0</v>
      </c>
      <c r="BG558" s="236">
        <v>0</v>
      </c>
      <c r="BH558" s="236">
        <v>0</v>
      </c>
      <c r="BI558" s="236">
        <v>0</v>
      </c>
      <c r="BJ558" s="236">
        <v>0</v>
      </c>
      <c r="BK558" s="236">
        <v>0</v>
      </c>
      <c r="BL558" s="236">
        <v>0</v>
      </c>
      <c r="BM558" s="236">
        <v>0</v>
      </c>
      <c r="BN558" s="236">
        <v>0</v>
      </c>
      <c r="BO558" s="236">
        <v>0</v>
      </c>
      <c r="BP558" s="236">
        <v>0</v>
      </c>
      <c r="BQ558" s="236">
        <v>0</v>
      </c>
      <c r="BR558" s="236">
        <v>0</v>
      </c>
      <c r="BS558" s="236">
        <v>0</v>
      </c>
      <c r="BT558" s="236">
        <v>0</v>
      </c>
      <c r="BU558" s="236">
        <v>0</v>
      </c>
      <c r="BV558" s="236">
        <v>0</v>
      </c>
      <c r="BW558" s="236">
        <v>0</v>
      </c>
      <c r="BX558" s="236">
        <v>0</v>
      </c>
      <c r="BY558" s="236">
        <v>0</v>
      </c>
      <c r="BZ558" s="236">
        <v>0</v>
      </c>
      <c r="CA558" s="236">
        <v>0</v>
      </c>
      <c r="CB558" s="236">
        <v>0</v>
      </c>
      <c r="CC558" s="236">
        <v>0</v>
      </c>
      <c r="CD558" s="236">
        <v>0</v>
      </c>
      <c r="CE558" s="236">
        <v>0</v>
      </c>
      <c r="CF558" s="236">
        <v>0</v>
      </c>
      <c r="CG558" s="236">
        <v>0</v>
      </c>
      <c r="CH558" s="236">
        <v>0</v>
      </c>
      <c r="CI558" s="236">
        <v>0</v>
      </c>
      <c r="CJ558" s="236">
        <v>0</v>
      </c>
      <c r="CK558" s="236">
        <v>0</v>
      </c>
      <c r="CL558" s="236">
        <v>0</v>
      </c>
      <c r="CM558" s="236">
        <v>0</v>
      </c>
      <c r="CN558" s="236">
        <v>0</v>
      </c>
      <c r="CO558" s="236">
        <v>0</v>
      </c>
      <c r="CP558" s="236">
        <v>0</v>
      </c>
      <c r="CQ558" s="236">
        <v>0</v>
      </c>
      <c r="CR558" s="236">
        <v>0</v>
      </c>
      <c r="CS558" s="236">
        <v>0</v>
      </c>
      <c r="CT558" s="236">
        <v>0</v>
      </c>
      <c r="CU558" s="236">
        <v>0</v>
      </c>
      <c r="CV558" s="236">
        <v>0</v>
      </c>
      <c r="CW558" s="236">
        <v>0</v>
      </c>
      <c r="CX558" s="236">
        <v>0</v>
      </c>
      <c r="CY558" s="236">
        <v>0</v>
      </c>
      <c r="CZ558" s="236">
        <v>0</v>
      </c>
      <c r="DA558" s="236">
        <v>0</v>
      </c>
    </row>
    <row r="559" spans="1:105">
      <c r="B559" s="236">
        <v>0</v>
      </c>
      <c r="C559" s="236">
        <v>0</v>
      </c>
      <c r="D559" s="236">
        <v>0</v>
      </c>
      <c r="E559" s="236">
        <v>0</v>
      </c>
      <c r="F559" s="236">
        <v>0</v>
      </c>
      <c r="G559" s="236">
        <v>0</v>
      </c>
      <c r="H559" s="236">
        <v>0</v>
      </c>
      <c r="I559" s="236">
        <v>0</v>
      </c>
      <c r="J559" s="236">
        <v>0</v>
      </c>
      <c r="K559" s="236">
        <v>0</v>
      </c>
      <c r="L559" s="236">
        <v>0</v>
      </c>
      <c r="M559" s="236">
        <v>0</v>
      </c>
      <c r="N559" s="236">
        <v>0</v>
      </c>
      <c r="O559" s="236">
        <v>0</v>
      </c>
      <c r="P559" s="236">
        <v>0</v>
      </c>
      <c r="Q559" s="236">
        <v>0</v>
      </c>
      <c r="R559" s="236">
        <v>0</v>
      </c>
      <c r="S559" s="236">
        <v>0</v>
      </c>
      <c r="T559" s="236">
        <v>0</v>
      </c>
      <c r="U559" s="236">
        <v>0</v>
      </c>
      <c r="V559" s="236">
        <v>0</v>
      </c>
      <c r="W559" s="236">
        <v>0</v>
      </c>
      <c r="X559" s="236">
        <v>0</v>
      </c>
      <c r="Y559" s="236">
        <v>0</v>
      </c>
      <c r="Z559" s="236">
        <v>0</v>
      </c>
      <c r="AA559" s="236">
        <v>0</v>
      </c>
      <c r="AB559" s="236">
        <v>0</v>
      </c>
      <c r="AC559" s="236">
        <v>0</v>
      </c>
      <c r="AD559" s="236">
        <v>0</v>
      </c>
      <c r="AE559" s="236">
        <v>0</v>
      </c>
      <c r="AF559" s="236">
        <v>0</v>
      </c>
      <c r="AG559" s="236">
        <v>0</v>
      </c>
      <c r="AH559" s="236">
        <v>0</v>
      </c>
      <c r="AI559" s="236">
        <v>0</v>
      </c>
      <c r="AJ559" s="236">
        <v>0</v>
      </c>
      <c r="AK559" s="236">
        <v>0</v>
      </c>
      <c r="AL559" s="236">
        <v>0</v>
      </c>
      <c r="AM559" s="236">
        <v>0</v>
      </c>
      <c r="AN559" s="236">
        <v>0</v>
      </c>
      <c r="AO559" s="236">
        <v>0</v>
      </c>
      <c r="AP559" s="236">
        <v>0</v>
      </c>
      <c r="AQ559" s="236">
        <v>0</v>
      </c>
      <c r="AR559" s="236">
        <v>0</v>
      </c>
      <c r="AS559" s="236">
        <v>0</v>
      </c>
      <c r="AT559" s="236">
        <v>0</v>
      </c>
      <c r="AU559" s="236">
        <v>0</v>
      </c>
      <c r="AV559" s="236">
        <v>0</v>
      </c>
      <c r="AW559" s="236">
        <v>0</v>
      </c>
      <c r="AX559" s="236">
        <v>0</v>
      </c>
      <c r="AY559" s="236">
        <v>0</v>
      </c>
      <c r="AZ559" s="236">
        <v>0</v>
      </c>
      <c r="BA559" s="236">
        <v>0</v>
      </c>
      <c r="BB559" s="236">
        <v>0</v>
      </c>
      <c r="BC559" s="236">
        <v>0</v>
      </c>
      <c r="BD559" s="236">
        <v>0</v>
      </c>
      <c r="BE559" s="236">
        <v>0</v>
      </c>
      <c r="BF559" s="236">
        <v>0</v>
      </c>
      <c r="BG559" s="236">
        <v>0</v>
      </c>
      <c r="BH559" s="236">
        <v>0</v>
      </c>
      <c r="BI559" s="236">
        <v>0</v>
      </c>
      <c r="BJ559" s="236">
        <v>0</v>
      </c>
      <c r="BK559" s="236">
        <v>0</v>
      </c>
      <c r="BL559" s="236">
        <v>0</v>
      </c>
      <c r="BM559" s="236">
        <v>0</v>
      </c>
      <c r="BN559" s="236">
        <v>0</v>
      </c>
      <c r="BO559" s="236">
        <v>0</v>
      </c>
      <c r="BP559" s="236">
        <v>0</v>
      </c>
      <c r="BQ559" s="236">
        <v>0</v>
      </c>
      <c r="BR559" s="236">
        <v>0</v>
      </c>
      <c r="BS559" s="236">
        <v>0</v>
      </c>
      <c r="BT559" s="236">
        <v>0</v>
      </c>
      <c r="BU559" s="236">
        <v>0</v>
      </c>
      <c r="BV559" s="236">
        <v>0</v>
      </c>
      <c r="BW559" s="236">
        <v>0</v>
      </c>
      <c r="BX559" s="236">
        <v>0</v>
      </c>
      <c r="BY559" s="236">
        <v>0</v>
      </c>
      <c r="BZ559" s="236">
        <v>0</v>
      </c>
      <c r="CA559" s="236">
        <v>0</v>
      </c>
      <c r="CB559" s="236">
        <v>0</v>
      </c>
      <c r="CC559" s="236">
        <v>0</v>
      </c>
      <c r="CD559" s="236">
        <v>0</v>
      </c>
      <c r="CE559" s="236">
        <v>0</v>
      </c>
      <c r="CF559" s="236">
        <v>0</v>
      </c>
      <c r="CG559" s="236">
        <v>0</v>
      </c>
      <c r="CH559" s="236">
        <v>0</v>
      </c>
      <c r="CI559" s="236">
        <v>0</v>
      </c>
      <c r="CJ559" s="236">
        <v>0</v>
      </c>
      <c r="CK559" s="236">
        <v>0</v>
      </c>
      <c r="CL559" s="236">
        <v>0</v>
      </c>
      <c r="CM559" s="236">
        <v>0</v>
      </c>
      <c r="CN559" s="236">
        <v>0</v>
      </c>
      <c r="CO559" s="236">
        <v>0</v>
      </c>
      <c r="CP559" s="236">
        <v>0</v>
      </c>
      <c r="CQ559" s="236">
        <v>0</v>
      </c>
      <c r="CR559" s="236">
        <v>0</v>
      </c>
      <c r="CS559" s="236">
        <v>0</v>
      </c>
      <c r="CT559" s="236">
        <v>0</v>
      </c>
      <c r="CU559" s="236">
        <v>0</v>
      </c>
      <c r="CV559" s="236">
        <v>0</v>
      </c>
      <c r="CW559" s="236">
        <v>0</v>
      </c>
      <c r="CX559" s="236">
        <v>0</v>
      </c>
      <c r="CY559" s="236">
        <v>0</v>
      </c>
      <c r="CZ559" s="236">
        <v>0</v>
      </c>
      <c r="DA559" s="236">
        <v>0</v>
      </c>
    </row>
    <row r="560" spans="1:105">
      <c r="A560" s="240" t="s">
        <v>1851</v>
      </c>
      <c r="B560" s="241"/>
      <c r="C560" s="241"/>
      <c r="D560" s="241"/>
      <c r="E560" s="241"/>
      <c r="F560" s="241"/>
      <c r="G560" s="241"/>
      <c r="H560" s="241"/>
      <c r="I560" s="241"/>
      <c r="J560" s="241"/>
      <c r="K560" s="241"/>
      <c r="L560" s="241"/>
      <c r="M560" s="241"/>
      <c r="N560" s="241"/>
      <c r="O560" s="241"/>
      <c r="P560" s="241"/>
      <c r="Q560" s="241"/>
      <c r="R560" s="241"/>
      <c r="S560" s="241"/>
      <c r="T560" s="241"/>
      <c r="U560" s="241"/>
      <c r="V560" s="241"/>
      <c r="W560" s="241"/>
      <c r="X560" s="241"/>
      <c r="Y560" s="241"/>
      <c r="Z560" s="241"/>
      <c r="AA560" s="241"/>
      <c r="AB560" s="241"/>
      <c r="AC560" s="241"/>
      <c r="AD560" s="241"/>
      <c r="AE560" s="241"/>
      <c r="AF560" s="241"/>
      <c r="AG560" s="241"/>
      <c r="AH560" s="241"/>
      <c r="AI560" s="241"/>
      <c r="AJ560" s="241"/>
      <c r="AK560" s="241"/>
      <c r="AL560" s="241"/>
      <c r="AM560" s="241"/>
      <c r="AN560" s="241"/>
      <c r="AO560" s="241"/>
      <c r="AP560" s="241"/>
      <c r="AQ560" s="241"/>
      <c r="AR560" s="241"/>
      <c r="AS560" s="241"/>
      <c r="AT560" s="241"/>
      <c r="AU560" s="241"/>
      <c r="AV560" s="241"/>
      <c r="AW560" s="241"/>
      <c r="AX560" s="241"/>
      <c r="AY560" s="241"/>
      <c r="AZ560" s="241"/>
      <c r="BA560" s="241"/>
      <c r="BB560" s="241"/>
      <c r="BC560" s="241"/>
      <c r="BD560" s="241"/>
      <c r="BE560" s="241"/>
      <c r="BF560" s="241"/>
      <c r="BG560" s="241"/>
      <c r="BH560" s="241"/>
      <c r="BI560" s="241"/>
      <c r="BJ560" s="241"/>
      <c r="BK560" s="241"/>
      <c r="BL560" s="241"/>
      <c r="BM560" s="241"/>
      <c r="BN560" s="241"/>
      <c r="BO560" s="241"/>
      <c r="BP560" s="241"/>
      <c r="BQ560" s="241"/>
      <c r="BR560" s="241"/>
      <c r="BS560" s="241"/>
      <c r="BT560" s="241"/>
      <c r="BU560" s="241"/>
      <c r="BV560" s="241"/>
      <c r="BW560" s="241"/>
      <c r="BX560" s="241"/>
      <c r="BY560" s="241"/>
      <c r="BZ560" s="241"/>
      <c r="CA560" s="241"/>
      <c r="CB560" s="241"/>
      <c r="CC560" s="241"/>
      <c r="CD560" s="241"/>
      <c r="CE560" s="241"/>
      <c r="CF560" s="241"/>
      <c r="CG560" s="241"/>
      <c r="CH560" s="241"/>
      <c r="CI560" s="241"/>
      <c r="CJ560" s="241"/>
      <c r="CK560" s="241"/>
      <c r="CL560" s="241"/>
      <c r="CM560" s="241"/>
      <c r="CN560" s="241"/>
      <c r="CO560" s="241"/>
      <c r="CP560" s="241"/>
      <c r="CQ560" s="241"/>
      <c r="CR560" s="241"/>
      <c r="CS560" s="241"/>
      <c r="CT560" s="241"/>
      <c r="CU560" s="241"/>
      <c r="CV560" s="241"/>
      <c r="CW560" s="241"/>
      <c r="CX560" s="241"/>
      <c r="CY560" s="241"/>
      <c r="CZ560" s="241"/>
      <c r="DA560" s="241"/>
    </row>
    <row r="562" spans="1:105">
      <c r="A562" s="242" t="s">
        <v>1679</v>
      </c>
      <c r="B562" s="236">
        <v>2</v>
      </c>
      <c r="C562" s="236">
        <v>4</v>
      </c>
      <c r="D562" s="236">
        <v>6</v>
      </c>
      <c r="E562" s="236">
        <v>8</v>
      </c>
      <c r="F562" s="236">
        <v>10</v>
      </c>
      <c r="G562" s="236">
        <v>12</v>
      </c>
      <c r="H562" s="236">
        <v>14</v>
      </c>
      <c r="I562" s="236">
        <v>16</v>
      </c>
      <c r="J562" s="236">
        <v>18</v>
      </c>
      <c r="K562" s="236">
        <v>20</v>
      </c>
      <c r="L562" s="236">
        <v>22</v>
      </c>
      <c r="M562" s="236">
        <v>24</v>
      </c>
      <c r="N562" s="236">
        <v>156</v>
      </c>
      <c r="O562" s="236">
        <v>2</v>
      </c>
      <c r="P562" s="236">
        <v>4</v>
      </c>
      <c r="Q562" s="236">
        <v>6</v>
      </c>
      <c r="R562" s="236">
        <v>8</v>
      </c>
      <c r="S562" s="236">
        <v>10</v>
      </c>
      <c r="T562" s="236">
        <v>12</v>
      </c>
      <c r="U562" s="236">
        <v>14</v>
      </c>
      <c r="V562" s="236">
        <v>16</v>
      </c>
      <c r="W562" s="236">
        <v>18</v>
      </c>
      <c r="X562" s="236">
        <v>20</v>
      </c>
      <c r="Y562" s="236">
        <v>22</v>
      </c>
      <c r="Z562" s="236">
        <v>24</v>
      </c>
      <c r="AA562" s="236">
        <v>156</v>
      </c>
      <c r="AB562" s="236">
        <v>2</v>
      </c>
      <c r="AC562" s="236">
        <v>4</v>
      </c>
      <c r="AD562" s="236">
        <v>6</v>
      </c>
      <c r="AE562" s="236">
        <v>8</v>
      </c>
      <c r="AF562" s="236">
        <v>10</v>
      </c>
      <c r="AG562" s="236">
        <v>12</v>
      </c>
      <c r="AH562" s="236">
        <v>14</v>
      </c>
      <c r="AI562" s="236">
        <v>16</v>
      </c>
      <c r="AJ562" s="236">
        <v>18</v>
      </c>
      <c r="AK562" s="236">
        <v>20</v>
      </c>
      <c r="AL562" s="236">
        <v>22</v>
      </c>
      <c r="AM562" s="236">
        <v>24</v>
      </c>
      <c r="AN562" s="236">
        <v>156</v>
      </c>
      <c r="AO562" s="236">
        <v>2</v>
      </c>
      <c r="AP562" s="236">
        <v>4</v>
      </c>
      <c r="AQ562" s="236">
        <v>6</v>
      </c>
      <c r="AR562" s="236">
        <v>8</v>
      </c>
      <c r="AS562" s="236">
        <v>10</v>
      </c>
      <c r="AT562" s="236">
        <v>12</v>
      </c>
      <c r="AU562" s="236">
        <v>14</v>
      </c>
      <c r="AV562" s="236">
        <v>16</v>
      </c>
      <c r="AW562" s="236">
        <v>18</v>
      </c>
      <c r="AX562" s="236">
        <v>20</v>
      </c>
      <c r="AY562" s="236">
        <v>22</v>
      </c>
      <c r="AZ562" s="236">
        <v>24</v>
      </c>
      <c r="BA562" s="236">
        <v>156</v>
      </c>
      <c r="BB562" s="236">
        <v>2</v>
      </c>
      <c r="BC562" s="236">
        <v>4</v>
      </c>
      <c r="BD562" s="236">
        <v>6</v>
      </c>
      <c r="BE562" s="236">
        <v>8</v>
      </c>
      <c r="BF562" s="236">
        <v>10</v>
      </c>
      <c r="BG562" s="236">
        <v>12</v>
      </c>
      <c r="BH562" s="236">
        <v>14</v>
      </c>
      <c r="BI562" s="236">
        <v>16</v>
      </c>
      <c r="BJ562" s="236">
        <v>18</v>
      </c>
      <c r="BK562" s="236">
        <v>20</v>
      </c>
      <c r="BL562" s="236">
        <v>22</v>
      </c>
      <c r="BM562" s="236">
        <v>24</v>
      </c>
      <c r="BN562" s="236">
        <v>156</v>
      </c>
      <c r="BO562" s="236">
        <v>2</v>
      </c>
      <c r="BP562" s="236">
        <v>4</v>
      </c>
      <c r="BQ562" s="236">
        <v>6</v>
      </c>
      <c r="BR562" s="236">
        <v>8</v>
      </c>
      <c r="BS562" s="236">
        <v>10</v>
      </c>
      <c r="BT562" s="236">
        <v>12</v>
      </c>
      <c r="BU562" s="236">
        <v>14</v>
      </c>
      <c r="BV562" s="236">
        <v>16</v>
      </c>
      <c r="BW562" s="236">
        <v>18</v>
      </c>
      <c r="BX562" s="236">
        <v>20</v>
      </c>
      <c r="BY562" s="236">
        <v>22</v>
      </c>
      <c r="BZ562" s="236">
        <v>24</v>
      </c>
      <c r="CA562" s="236">
        <v>156</v>
      </c>
      <c r="CB562" s="236">
        <v>2</v>
      </c>
      <c r="CC562" s="236">
        <v>4</v>
      </c>
      <c r="CD562" s="236">
        <v>6</v>
      </c>
      <c r="CE562" s="236">
        <v>8</v>
      </c>
      <c r="CF562" s="236">
        <v>10</v>
      </c>
      <c r="CG562" s="236">
        <v>12</v>
      </c>
      <c r="CH562" s="236">
        <v>14</v>
      </c>
      <c r="CI562" s="236">
        <v>16</v>
      </c>
      <c r="CJ562" s="236">
        <v>18</v>
      </c>
      <c r="CK562" s="236">
        <v>20</v>
      </c>
      <c r="CL562" s="236">
        <v>22</v>
      </c>
      <c r="CM562" s="236">
        <v>24</v>
      </c>
      <c r="CN562" s="236">
        <v>156</v>
      </c>
      <c r="CO562" s="236">
        <v>2</v>
      </c>
      <c r="CP562" s="236">
        <v>4</v>
      </c>
      <c r="CQ562" s="236">
        <v>6</v>
      </c>
      <c r="CR562" s="236">
        <v>8</v>
      </c>
      <c r="CS562" s="236">
        <v>10</v>
      </c>
      <c r="CT562" s="236">
        <v>12</v>
      </c>
      <c r="CU562" s="236">
        <v>14</v>
      </c>
      <c r="CV562" s="236">
        <v>16</v>
      </c>
      <c r="CW562" s="236">
        <v>18</v>
      </c>
      <c r="CX562" s="236">
        <v>20</v>
      </c>
      <c r="CY562" s="236">
        <v>22</v>
      </c>
      <c r="CZ562" s="236">
        <v>24</v>
      </c>
      <c r="DA562" s="236">
        <v>156</v>
      </c>
    </row>
    <row r="563" spans="1:105" s="244" customFormat="1">
      <c r="A563" s="243" t="s">
        <v>1680</v>
      </c>
      <c r="N563" s="244" t="s">
        <v>1852</v>
      </c>
      <c r="AA563" s="244" t="s">
        <v>1852</v>
      </c>
      <c r="AN563" s="244" t="s">
        <v>1852</v>
      </c>
      <c r="BA563" s="244" t="s">
        <v>1852</v>
      </c>
      <c r="BN563" s="244" t="s">
        <v>1852</v>
      </c>
      <c r="CA563" s="244" t="s">
        <v>1852</v>
      </c>
      <c r="CN563" s="244" t="s">
        <v>1852</v>
      </c>
      <c r="DA563" s="244" t="s">
        <v>1852</v>
      </c>
    </row>
    <row r="564" spans="1:105" s="244" customFormat="1">
      <c r="A564" s="243" t="s">
        <v>1682</v>
      </c>
    </row>
    <row r="565" spans="1:105" s="244" customFormat="1">
      <c r="A565" s="243" t="s">
        <v>1684</v>
      </c>
    </row>
    <row r="566" spans="1:105" s="244" customFormat="1">
      <c r="A566" s="243" t="s">
        <v>1686</v>
      </c>
    </row>
    <row r="568" spans="1:105">
      <c r="A568" s="242" t="s">
        <v>1688</v>
      </c>
      <c r="B568" s="236">
        <v>0</v>
      </c>
      <c r="C568" s="236">
        <v>0</v>
      </c>
      <c r="D568" s="236">
        <v>0</v>
      </c>
      <c r="E568" s="236">
        <v>0</v>
      </c>
      <c r="F568" s="236">
        <v>0</v>
      </c>
      <c r="G568" s="236">
        <v>0</v>
      </c>
      <c r="H568" s="236">
        <v>0</v>
      </c>
      <c r="I568" s="236">
        <v>0</v>
      </c>
      <c r="J568" s="236">
        <v>0</v>
      </c>
      <c r="K568" s="236">
        <v>0</v>
      </c>
      <c r="L568" s="236">
        <v>0</v>
      </c>
      <c r="M568" s="236">
        <v>0</v>
      </c>
      <c r="N568" s="236">
        <v>0</v>
      </c>
      <c r="O568" s="236">
        <v>0</v>
      </c>
      <c r="P568" s="236">
        <v>0</v>
      </c>
      <c r="Q568" s="236">
        <v>0</v>
      </c>
      <c r="R568" s="236">
        <v>0</v>
      </c>
      <c r="S568" s="236">
        <v>0</v>
      </c>
      <c r="T568" s="236">
        <v>0</v>
      </c>
      <c r="U568" s="236">
        <v>0</v>
      </c>
      <c r="V568" s="236">
        <v>0</v>
      </c>
      <c r="W568" s="236">
        <v>0</v>
      </c>
      <c r="X568" s="236">
        <v>0</v>
      </c>
      <c r="Y568" s="236">
        <v>0</v>
      </c>
      <c r="Z568" s="236">
        <v>0</v>
      </c>
      <c r="AA568" s="236">
        <v>0</v>
      </c>
      <c r="AB568" s="236">
        <v>0</v>
      </c>
      <c r="AC568" s="236">
        <v>0</v>
      </c>
      <c r="AD568" s="236">
        <v>0</v>
      </c>
      <c r="AE568" s="236">
        <v>0</v>
      </c>
      <c r="AF568" s="236">
        <v>0</v>
      </c>
      <c r="AG568" s="236">
        <v>0</v>
      </c>
      <c r="AH568" s="236">
        <v>0</v>
      </c>
      <c r="AI568" s="236">
        <v>0</v>
      </c>
      <c r="AJ568" s="236">
        <v>0</v>
      </c>
      <c r="AK568" s="236">
        <v>3796298</v>
      </c>
      <c r="AL568" s="236">
        <v>3756134</v>
      </c>
      <c r="AM568" s="236">
        <v>4419690</v>
      </c>
      <c r="AN568" s="236">
        <v>11972122</v>
      </c>
      <c r="AO568" s="236">
        <v>6208678</v>
      </c>
      <c r="AP568" s="236">
        <v>6864954</v>
      </c>
      <c r="AQ568" s="236">
        <v>8570536</v>
      </c>
      <c r="AR568" s="236">
        <v>9718235</v>
      </c>
      <c r="AS568" s="236">
        <v>10935286</v>
      </c>
      <c r="AT568" s="236">
        <v>11830808</v>
      </c>
      <c r="AU568" s="236">
        <v>12847024</v>
      </c>
      <c r="AV568" s="236">
        <v>13777183</v>
      </c>
      <c r="AW568" s="236">
        <v>14480759</v>
      </c>
      <c r="AX568" s="236">
        <v>15445732</v>
      </c>
      <c r="AY568" s="236">
        <v>16119677</v>
      </c>
      <c r="AZ568" s="236">
        <v>16991211</v>
      </c>
      <c r="BA568" s="236">
        <v>143790083</v>
      </c>
      <c r="BB568" s="236">
        <v>17882770</v>
      </c>
      <c r="BC568" s="236">
        <v>18156786</v>
      </c>
      <c r="BD568" s="236">
        <v>19293183</v>
      </c>
      <c r="BE568" s="236">
        <v>19866976</v>
      </c>
      <c r="BF568" s="236">
        <v>20713608</v>
      </c>
      <c r="BG568" s="236">
        <v>21239565</v>
      </c>
      <c r="BH568" s="236">
        <v>22021319</v>
      </c>
      <c r="BI568" s="236">
        <v>22667797</v>
      </c>
      <c r="BJ568" s="236">
        <v>23090909</v>
      </c>
      <c r="BK568" s="236">
        <v>23868173</v>
      </c>
      <c r="BL568" s="236">
        <v>24304961</v>
      </c>
      <c r="BM568" s="236">
        <v>25049952</v>
      </c>
      <c r="BN568" s="236">
        <v>258155999</v>
      </c>
      <c r="BO568" s="236">
        <v>25826772</v>
      </c>
      <c r="BP568" s="236">
        <v>25821585</v>
      </c>
      <c r="BQ568" s="236">
        <v>26918091</v>
      </c>
      <c r="BR568" s="236">
        <v>27300907</v>
      </c>
      <c r="BS568" s="236">
        <v>28049589</v>
      </c>
      <c r="BT568" s="236">
        <v>28414847</v>
      </c>
      <c r="BU568" s="236">
        <v>29108927</v>
      </c>
      <c r="BV568" s="236">
        <v>29607880</v>
      </c>
      <c r="BW568" s="236">
        <v>29861961</v>
      </c>
      <c r="BX568" s="236">
        <v>30557583</v>
      </c>
      <c r="BY568" s="236">
        <v>30870345</v>
      </c>
      <c r="BZ568" s="236">
        <v>31582785</v>
      </c>
      <c r="CA568" s="236">
        <v>343921272</v>
      </c>
      <c r="CB568" s="236">
        <v>33900120</v>
      </c>
      <c r="CC568" s="236">
        <v>33612766</v>
      </c>
      <c r="CD568" s="236">
        <v>34813269</v>
      </c>
      <c r="CE568" s="236">
        <v>35048226</v>
      </c>
      <c r="CF568" s="236">
        <v>35821748</v>
      </c>
      <c r="CG568" s="236">
        <v>36092634</v>
      </c>
      <c r="CH568" s="236">
        <v>36775449</v>
      </c>
      <c r="CI568" s="236">
        <v>37114917</v>
      </c>
      <c r="CJ568" s="236">
        <v>37135009</v>
      </c>
      <c r="CK568" s="236">
        <v>37816183</v>
      </c>
      <c r="CL568" s="236">
        <v>38060305</v>
      </c>
      <c r="CM568" s="236">
        <v>38908902</v>
      </c>
      <c r="CN568" s="236">
        <v>435099528</v>
      </c>
      <c r="CO568" s="236">
        <v>40424903</v>
      </c>
      <c r="CP568" s="236">
        <v>40389474</v>
      </c>
      <c r="CQ568" s="236">
        <v>41272887</v>
      </c>
      <c r="CR568" s="236">
        <v>41468605</v>
      </c>
      <c r="CS568" s="236">
        <v>42211368</v>
      </c>
      <c r="CT568" s="236">
        <v>42475333</v>
      </c>
      <c r="CU568" s="236">
        <v>43119735</v>
      </c>
      <c r="CV568" s="236">
        <v>43402229</v>
      </c>
      <c r="CW568" s="236">
        <v>43378306</v>
      </c>
      <c r="CX568" s="236">
        <v>44018481</v>
      </c>
      <c r="CY568" s="236">
        <v>44268092</v>
      </c>
      <c r="CZ568" s="236">
        <v>45116133</v>
      </c>
      <c r="DA568" s="236">
        <v>511545546</v>
      </c>
    </row>
    <row r="569" spans="1:105">
      <c r="A569" s="245" t="s">
        <v>1689</v>
      </c>
    </row>
    <row r="570" spans="1:105">
      <c r="A570" s="242" t="s">
        <v>1690</v>
      </c>
      <c r="B570" s="236">
        <v>0</v>
      </c>
      <c r="C570" s="236">
        <v>0</v>
      </c>
      <c r="D570" s="236">
        <v>0</v>
      </c>
      <c r="E570" s="236">
        <v>0</v>
      </c>
      <c r="F570" s="236">
        <v>0</v>
      </c>
      <c r="G570" s="236">
        <v>0</v>
      </c>
      <c r="H570" s="236">
        <v>0</v>
      </c>
      <c r="I570" s="236">
        <v>0</v>
      </c>
      <c r="J570" s="236">
        <v>0</v>
      </c>
      <c r="K570" s="236">
        <v>0</v>
      </c>
      <c r="L570" s="236">
        <v>0</v>
      </c>
      <c r="M570" s="236">
        <v>0</v>
      </c>
      <c r="N570" s="236">
        <v>0</v>
      </c>
      <c r="O570" s="236">
        <v>0</v>
      </c>
      <c r="P570" s="236">
        <v>0</v>
      </c>
      <c r="Q570" s="236">
        <v>0</v>
      </c>
      <c r="R570" s="236">
        <v>0</v>
      </c>
      <c r="S570" s="236">
        <v>0</v>
      </c>
      <c r="T570" s="236">
        <v>0</v>
      </c>
      <c r="U570" s="236">
        <v>0</v>
      </c>
      <c r="V570" s="236">
        <v>0</v>
      </c>
      <c r="W570" s="236">
        <v>0</v>
      </c>
      <c r="X570" s="236">
        <v>0</v>
      </c>
      <c r="Y570" s="236">
        <v>0</v>
      </c>
      <c r="Z570" s="236">
        <v>0</v>
      </c>
      <c r="AA570" s="236">
        <v>0</v>
      </c>
      <c r="AB570" s="236">
        <v>0</v>
      </c>
      <c r="AC570" s="236">
        <v>0</v>
      </c>
      <c r="AD570" s="236">
        <v>20090588.149999999</v>
      </c>
      <c r="AE570" s="236">
        <v>28090001.559999999</v>
      </c>
      <c r="AF570" s="236">
        <v>42208290.409999996</v>
      </c>
      <c r="AG570" s="236">
        <v>35774423.770000003</v>
      </c>
      <c r="AH570" s="236">
        <v>64923456.789999999</v>
      </c>
      <c r="AI570" s="236">
        <v>71411108.439999998</v>
      </c>
      <c r="AJ570" s="236">
        <v>70602960.480000004</v>
      </c>
      <c r="AK570" s="236">
        <v>76906845</v>
      </c>
      <c r="AL570" s="236">
        <v>92395058</v>
      </c>
      <c r="AM570" s="236">
        <v>98887388</v>
      </c>
      <c r="AN570" s="236">
        <v>98887388</v>
      </c>
      <c r="AO570" s="236">
        <v>130137388</v>
      </c>
      <c r="AP570" s="236">
        <v>161387388</v>
      </c>
      <c r="AQ570" s="236">
        <v>192637388</v>
      </c>
      <c r="AR570" s="236">
        <v>223887388</v>
      </c>
      <c r="AS570" s="236">
        <v>255137388</v>
      </c>
      <c r="AT570" s="236">
        <v>286387388</v>
      </c>
      <c r="AU570" s="236">
        <v>317637388</v>
      </c>
      <c r="AV570" s="236">
        <v>348887388</v>
      </c>
      <c r="AW570" s="236">
        <v>380137388</v>
      </c>
      <c r="AX570" s="236">
        <v>411387388</v>
      </c>
      <c r="AY570" s="236">
        <v>442637388</v>
      </c>
      <c r="AZ570" s="236">
        <v>473887388</v>
      </c>
      <c r="BA570" s="236">
        <v>473887388</v>
      </c>
      <c r="BB570" s="236">
        <v>505137388</v>
      </c>
      <c r="BC570" s="236">
        <v>536387388</v>
      </c>
      <c r="BD570" s="236">
        <v>567637388</v>
      </c>
      <c r="BE570" s="236">
        <v>598887388</v>
      </c>
      <c r="BF570" s="236">
        <v>630137388</v>
      </c>
      <c r="BG570" s="236">
        <v>661387388</v>
      </c>
      <c r="BH570" s="236">
        <v>692637388</v>
      </c>
      <c r="BI570" s="236">
        <v>723887388</v>
      </c>
      <c r="BJ570" s="236">
        <v>755137388</v>
      </c>
      <c r="BK570" s="236">
        <v>786387388</v>
      </c>
      <c r="BL570" s="236">
        <v>817637388</v>
      </c>
      <c r="BM570" s="236">
        <v>848887388</v>
      </c>
      <c r="BN570" s="236">
        <v>848887388</v>
      </c>
      <c r="BO570" s="236">
        <v>880137388</v>
      </c>
      <c r="BP570" s="236">
        <v>911387388</v>
      </c>
      <c r="BQ570" s="236">
        <v>942637388</v>
      </c>
      <c r="BR570" s="236">
        <v>973887388</v>
      </c>
      <c r="BS570" s="236">
        <v>1005137388</v>
      </c>
      <c r="BT570" s="236">
        <v>1036387388</v>
      </c>
      <c r="BU570" s="236">
        <v>1067637388</v>
      </c>
      <c r="BV570" s="236">
        <v>1098887388</v>
      </c>
      <c r="BW570" s="236">
        <v>1130137388</v>
      </c>
      <c r="BX570" s="236">
        <v>1161387388</v>
      </c>
      <c r="BY570" s="236">
        <v>1192637388</v>
      </c>
      <c r="BZ570" s="236">
        <v>1223887388</v>
      </c>
      <c r="CA570" s="236">
        <v>1223887388</v>
      </c>
      <c r="CB570" s="236">
        <v>1255137388</v>
      </c>
      <c r="CC570" s="236">
        <v>1286387388</v>
      </c>
      <c r="CD570" s="236">
        <v>1317637388</v>
      </c>
      <c r="CE570" s="236">
        <v>1348887388</v>
      </c>
      <c r="CF570" s="236">
        <v>1380137388</v>
      </c>
      <c r="CG570" s="236">
        <v>1411387388</v>
      </c>
      <c r="CH570" s="236">
        <v>1442637388</v>
      </c>
      <c r="CI570" s="236">
        <v>1473887388</v>
      </c>
      <c r="CJ570" s="236">
        <v>1505137388</v>
      </c>
      <c r="CK570" s="236">
        <v>1536387388</v>
      </c>
      <c r="CL570" s="236">
        <v>1567637388</v>
      </c>
      <c r="CM570" s="236">
        <v>1598887388</v>
      </c>
      <c r="CN570" s="236">
        <v>1598887388</v>
      </c>
      <c r="CO570" s="236">
        <v>1630137388</v>
      </c>
      <c r="CP570" s="236">
        <v>1661387388</v>
      </c>
      <c r="CQ570" s="236">
        <v>1692637388</v>
      </c>
      <c r="CR570" s="236">
        <v>1723887388</v>
      </c>
      <c r="CS570" s="236">
        <v>1755137388</v>
      </c>
      <c r="CT570" s="236">
        <v>1786387388</v>
      </c>
      <c r="CU570" s="236">
        <v>1817637388</v>
      </c>
      <c r="CV570" s="236">
        <v>1848887388</v>
      </c>
      <c r="CW570" s="236">
        <v>1880137388</v>
      </c>
      <c r="CX570" s="236">
        <v>1911387388</v>
      </c>
      <c r="CY570" s="236">
        <v>1942637388</v>
      </c>
      <c r="CZ570" s="236">
        <v>1973887388</v>
      </c>
      <c r="DA570" s="236">
        <v>1973887388</v>
      </c>
    </row>
    <row r="571" spans="1:105">
      <c r="A571" s="242" t="s">
        <v>1691</v>
      </c>
      <c r="B571" s="236">
        <v>0</v>
      </c>
      <c r="C571" s="236">
        <v>0</v>
      </c>
      <c r="D571" s="236">
        <v>0</v>
      </c>
      <c r="E571" s="236">
        <v>0</v>
      </c>
      <c r="F571" s="236">
        <v>0</v>
      </c>
      <c r="G571" s="236">
        <v>0</v>
      </c>
      <c r="H571" s="236">
        <v>0</v>
      </c>
      <c r="I571" s="236">
        <v>0</v>
      </c>
      <c r="J571" s="236">
        <v>0</v>
      </c>
      <c r="K571" s="236">
        <v>0</v>
      </c>
      <c r="L571" s="236">
        <v>0</v>
      </c>
      <c r="M571" s="236">
        <v>0</v>
      </c>
      <c r="N571" s="236">
        <v>0</v>
      </c>
      <c r="O571" s="236">
        <v>0</v>
      </c>
      <c r="P571" s="236">
        <v>0</v>
      </c>
      <c r="Q571" s="236">
        <v>0</v>
      </c>
      <c r="R571" s="236">
        <v>0</v>
      </c>
      <c r="S571" s="236">
        <v>0</v>
      </c>
      <c r="T571" s="236">
        <v>0</v>
      </c>
      <c r="U571" s="236">
        <v>0</v>
      </c>
      <c r="V571" s="236">
        <v>0</v>
      </c>
      <c r="W571" s="236">
        <v>0</v>
      </c>
      <c r="X571" s="236">
        <v>0</v>
      </c>
      <c r="Y571" s="236">
        <v>0</v>
      </c>
      <c r="Z571" s="236">
        <v>0</v>
      </c>
      <c r="AA571" s="236">
        <v>0</v>
      </c>
      <c r="AB571" s="236">
        <v>0</v>
      </c>
      <c r="AC571" s="236">
        <v>0</v>
      </c>
      <c r="AD571" s="236">
        <v>-20090588.149999999</v>
      </c>
      <c r="AE571" s="236">
        <v>-7999413.4100000001</v>
      </c>
      <c r="AF571" s="236">
        <v>-14118288.849999901</v>
      </c>
      <c r="AG571" s="236">
        <v>6433866.6399999904</v>
      </c>
      <c r="AH571" s="236">
        <v>-29149033.019999899</v>
      </c>
      <c r="AI571" s="236">
        <v>-6487651.6499999901</v>
      </c>
      <c r="AJ571" s="236">
        <v>808147.95999999298</v>
      </c>
      <c r="AK571" s="236">
        <v>-6303884.5199999902</v>
      </c>
      <c r="AL571" s="236">
        <v>-15488213</v>
      </c>
      <c r="AM571" s="236">
        <v>-6492330</v>
      </c>
      <c r="AN571" s="236">
        <v>-6492330</v>
      </c>
      <c r="AO571" s="236">
        <v>-31250000</v>
      </c>
      <c r="AP571" s="236">
        <v>-31249999.999999899</v>
      </c>
      <c r="AQ571" s="236">
        <v>-31250000</v>
      </c>
      <c r="AR571" s="236">
        <v>-31250000</v>
      </c>
      <c r="AS571" s="236">
        <v>-31250000</v>
      </c>
      <c r="AT571" s="236">
        <v>-31250000</v>
      </c>
      <c r="AU571" s="236">
        <v>-31250000</v>
      </c>
      <c r="AV571" s="236">
        <v>-31250000</v>
      </c>
      <c r="AW571" s="236">
        <v>-31250000</v>
      </c>
      <c r="AX571" s="236">
        <v>-31250000</v>
      </c>
      <c r="AY571" s="236">
        <v>-31250000</v>
      </c>
      <c r="AZ571" s="236">
        <v>-31250000</v>
      </c>
      <c r="BA571" s="236">
        <v>-31250000</v>
      </c>
      <c r="BB571" s="236">
        <v>-31250000</v>
      </c>
      <c r="BC571" s="236">
        <v>-31250000</v>
      </c>
      <c r="BD571" s="236">
        <v>-31250000</v>
      </c>
      <c r="BE571" s="236">
        <v>-31250000</v>
      </c>
      <c r="BF571" s="236">
        <v>-31250000</v>
      </c>
      <c r="BG571" s="236">
        <v>-31250000</v>
      </c>
      <c r="BH571" s="236">
        <v>-31250000</v>
      </c>
      <c r="BI571" s="236">
        <v>-31250000</v>
      </c>
      <c r="BJ571" s="236">
        <v>-31250000</v>
      </c>
      <c r="BK571" s="236">
        <v>-31250000</v>
      </c>
      <c r="BL571" s="236">
        <v>-31250000</v>
      </c>
      <c r="BM571" s="236">
        <v>-31250000</v>
      </c>
      <c r="BN571" s="236">
        <v>-31250000</v>
      </c>
      <c r="BO571" s="236">
        <v>-31250000</v>
      </c>
      <c r="BP571" s="236">
        <v>-31250000</v>
      </c>
      <c r="BQ571" s="236">
        <v>-31250000</v>
      </c>
      <c r="BR571" s="236">
        <v>-31250000</v>
      </c>
      <c r="BS571" s="236">
        <v>-31250000</v>
      </c>
      <c r="BT571" s="236">
        <v>-31250000</v>
      </c>
      <c r="BU571" s="236">
        <v>-31250000</v>
      </c>
      <c r="BV571" s="236">
        <v>-31250000</v>
      </c>
      <c r="BW571" s="236">
        <v>-31250000</v>
      </c>
      <c r="BX571" s="236">
        <v>-31250000</v>
      </c>
      <c r="BY571" s="236">
        <v>-31250000</v>
      </c>
      <c r="BZ571" s="236">
        <v>-31250000</v>
      </c>
      <c r="CA571" s="236">
        <v>-31250000</v>
      </c>
      <c r="CB571" s="236">
        <v>-31250000</v>
      </c>
      <c r="CC571" s="236">
        <v>-31250000</v>
      </c>
      <c r="CD571" s="236">
        <v>-31250000</v>
      </c>
      <c r="CE571" s="236">
        <v>-31250000</v>
      </c>
      <c r="CF571" s="236">
        <v>-31250000</v>
      </c>
      <c r="CG571" s="236">
        <v>-31250000</v>
      </c>
      <c r="CH571" s="236">
        <v>-31250000</v>
      </c>
      <c r="CI571" s="236">
        <v>-31250000</v>
      </c>
      <c r="CJ571" s="236">
        <v>-31250000</v>
      </c>
      <c r="CK571" s="236">
        <v>-31250000</v>
      </c>
      <c r="CL571" s="236">
        <v>-31250000</v>
      </c>
      <c r="CM571" s="236">
        <v>-31250000</v>
      </c>
      <c r="CN571" s="236">
        <v>-31250000</v>
      </c>
      <c r="CO571" s="236">
        <v>-31250000</v>
      </c>
      <c r="CP571" s="236">
        <v>-31250000</v>
      </c>
      <c r="CQ571" s="236">
        <v>-31250000</v>
      </c>
      <c r="CR571" s="236">
        <v>-31250000</v>
      </c>
      <c r="CS571" s="236">
        <v>-31250000</v>
      </c>
      <c r="CT571" s="236">
        <v>-31250000</v>
      </c>
      <c r="CU571" s="236">
        <v>-31250000</v>
      </c>
      <c r="CV571" s="236">
        <v>-31250000</v>
      </c>
      <c r="CW571" s="236">
        <v>-31250000</v>
      </c>
      <c r="CX571" s="236">
        <v>-31250000</v>
      </c>
      <c r="CY571" s="236">
        <v>-31250000</v>
      </c>
      <c r="CZ571" s="236">
        <v>-31250000</v>
      </c>
      <c r="DA571" s="236">
        <v>-31250000</v>
      </c>
    </row>
    <row r="572" spans="1:105">
      <c r="A572" s="242" t="s">
        <v>1692</v>
      </c>
      <c r="B572" s="236">
        <v>0</v>
      </c>
      <c r="C572" s="236">
        <v>0</v>
      </c>
      <c r="D572" s="236">
        <v>0</v>
      </c>
      <c r="E572" s="236">
        <v>0</v>
      </c>
      <c r="F572" s="236">
        <v>0</v>
      </c>
      <c r="G572" s="236">
        <v>0</v>
      </c>
      <c r="H572" s="236">
        <v>0</v>
      </c>
      <c r="I572" s="236">
        <v>0</v>
      </c>
      <c r="J572" s="236">
        <v>0</v>
      </c>
      <c r="K572" s="236">
        <v>0</v>
      </c>
      <c r="L572" s="236">
        <v>0</v>
      </c>
      <c r="M572" s="236">
        <v>0</v>
      </c>
      <c r="N572" s="236">
        <v>0</v>
      </c>
      <c r="O572" s="236">
        <v>0</v>
      </c>
      <c r="P572" s="236">
        <v>0</v>
      </c>
      <c r="Q572" s="236">
        <v>0</v>
      </c>
      <c r="R572" s="236">
        <v>0</v>
      </c>
      <c r="S572" s="236">
        <v>0</v>
      </c>
      <c r="T572" s="236">
        <v>0</v>
      </c>
      <c r="U572" s="236">
        <v>0</v>
      </c>
      <c r="V572" s="236">
        <v>0</v>
      </c>
      <c r="W572" s="236">
        <v>0</v>
      </c>
      <c r="X572" s="236">
        <v>0</v>
      </c>
      <c r="Y572" s="236">
        <v>0</v>
      </c>
      <c r="Z572" s="236">
        <v>0</v>
      </c>
      <c r="AA572" s="236">
        <v>0</v>
      </c>
      <c r="AB572" s="236">
        <v>0</v>
      </c>
      <c r="AC572" s="236">
        <v>0</v>
      </c>
      <c r="AD572" s="236">
        <v>0</v>
      </c>
      <c r="AE572" s="236">
        <v>0</v>
      </c>
      <c r="AF572" s="236">
        <v>0</v>
      </c>
      <c r="AG572" s="236">
        <v>0</v>
      </c>
      <c r="AH572" s="236">
        <v>0</v>
      </c>
      <c r="AI572" s="236">
        <v>0</v>
      </c>
      <c r="AJ572" s="236">
        <v>0</v>
      </c>
      <c r="AK572" s="236">
        <v>0</v>
      </c>
      <c r="AL572" s="236">
        <v>0</v>
      </c>
      <c r="AM572" s="236">
        <v>0</v>
      </c>
      <c r="AN572" s="236">
        <v>0</v>
      </c>
      <c r="AO572" s="236">
        <v>0</v>
      </c>
      <c r="AP572" s="236">
        <v>0</v>
      </c>
      <c r="AQ572" s="236">
        <v>0</v>
      </c>
      <c r="AR572" s="236">
        <v>0</v>
      </c>
      <c r="AS572" s="236">
        <v>0</v>
      </c>
      <c r="AT572" s="236">
        <v>0</v>
      </c>
      <c r="AU572" s="236">
        <v>0</v>
      </c>
      <c r="AV572" s="236">
        <v>0</v>
      </c>
      <c r="AW572" s="236">
        <v>0</v>
      </c>
      <c r="AX572" s="236">
        <v>0</v>
      </c>
      <c r="AY572" s="236">
        <v>0</v>
      </c>
      <c r="AZ572" s="236">
        <v>0</v>
      </c>
      <c r="BA572" s="236">
        <v>0</v>
      </c>
      <c r="BB572" s="236">
        <v>0</v>
      </c>
      <c r="BC572" s="236">
        <v>0</v>
      </c>
      <c r="BD572" s="236">
        <v>0</v>
      </c>
      <c r="BE572" s="236">
        <v>0</v>
      </c>
      <c r="BF572" s="236">
        <v>0</v>
      </c>
      <c r="BG572" s="236">
        <v>0</v>
      </c>
      <c r="BH572" s="236">
        <v>0</v>
      </c>
      <c r="BI572" s="236">
        <v>0</v>
      </c>
      <c r="BJ572" s="236">
        <v>0</v>
      </c>
      <c r="BK572" s="236">
        <v>0</v>
      </c>
      <c r="BL572" s="236">
        <v>0</v>
      </c>
      <c r="BM572" s="236">
        <v>0</v>
      </c>
      <c r="BN572" s="236">
        <v>0</v>
      </c>
      <c r="BO572" s="236">
        <v>0</v>
      </c>
      <c r="BP572" s="236">
        <v>0</v>
      </c>
      <c r="BQ572" s="236">
        <v>0</v>
      </c>
      <c r="BR572" s="236">
        <v>0</v>
      </c>
      <c r="BS572" s="236">
        <v>0</v>
      </c>
      <c r="BT572" s="236">
        <v>0</v>
      </c>
      <c r="BU572" s="236">
        <v>0</v>
      </c>
      <c r="BV572" s="236">
        <v>0</v>
      </c>
      <c r="BW572" s="236">
        <v>0</v>
      </c>
      <c r="BX572" s="236">
        <v>0</v>
      </c>
      <c r="BY572" s="236">
        <v>0</v>
      </c>
      <c r="BZ572" s="236">
        <v>0</v>
      </c>
      <c r="CA572" s="236">
        <v>0</v>
      </c>
      <c r="CB572" s="236">
        <v>0</v>
      </c>
      <c r="CC572" s="236">
        <v>0</v>
      </c>
      <c r="CD572" s="236">
        <v>0</v>
      </c>
      <c r="CE572" s="236">
        <v>0</v>
      </c>
      <c r="CF572" s="236">
        <v>0</v>
      </c>
      <c r="CG572" s="236">
        <v>0</v>
      </c>
      <c r="CH572" s="236">
        <v>0</v>
      </c>
      <c r="CI572" s="236">
        <v>0</v>
      </c>
      <c r="CJ572" s="236">
        <v>0</v>
      </c>
      <c r="CK572" s="236">
        <v>0</v>
      </c>
      <c r="CL572" s="236">
        <v>0</v>
      </c>
      <c r="CM572" s="236">
        <v>0</v>
      </c>
      <c r="CN572" s="236">
        <v>0</v>
      </c>
      <c r="CO572" s="236">
        <v>0</v>
      </c>
      <c r="CP572" s="236">
        <v>0</v>
      </c>
      <c r="CQ572" s="236">
        <v>0</v>
      </c>
      <c r="CR572" s="236">
        <v>0</v>
      </c>
      <c r="CS572" s="236">
        <v>0</v>
      </c>
      <c r="CT572" s="236">
        <v>0</v>
      </c>
      <c r="CU572" s="236">
        <v>0</v>
      </c>
      <c r="CV572" s="236">
        <v>0</v>
      </c>
      <c r="CW572" s="236">
        <v>0</v>
      </c>
      <c r="CX572" s="236">
        <v>0</v>
      </c>
      <c r="CY572" s="236">
        <v>0</v>
      </c>
      <c r="CZ572" s="236">
        <v>0</v>
      </c>
      <c r="DA572" s="236">
        <v>0</v>
      </c>
    </row>
    <row r="573" spans="1:105">
      <c r="A573" s="242" t="s">
        <v>1693</v>
      </c>
      <c r="B573" s="236">
        <v>0</v>
      </c>
      <c r="C573" s="236">
        <v>0</v>
      </c>
      <c r="D573" s="236">
        <v>0</v>
      </c>
      <c r="E573" s="236">
        <v>0</v>
      </c>
      <c r="F573" s="236">
        <v>0</v>
      </c>
      <c r="G573" s="236">
        <v>0</v>
      </c>
      <c r="H573" s="236">
        <v>0</v>
      </c>
      <c r="I573" s="236">
        <v>0</v>
      </c>
      <c r="J573" s="236">
        <v>0</v>
      </c>
      <c r="K573" s="236">
        <v>0</v>
      </c>
      <c r="L573" s="236">
        <v>0</v>
      </c>
      <c r="M573" s="236">
        <v>0</v>
      </c>
      <c r="N573" s="236">
        <v>0</v>
      </c>
      <c r="O573" s="236">
        <v>0</v>
      </c>
      <c r="P573" s="236">
        <v>0</v>
      </c>
      <c r="Q573" s="236">
        <v>0</v>
      </c>
      <c r="R573" s="236">
        <v>0</v>
      </c>
      <c r="S573" s="236">
        <v>0</v>
      </c>
      <c r="T573" s="236">
        <v>0</v>
      </c>
      <c r="U573" s="236">
        <v>0</v>
      </c>
      <c r="V573" s="236">
        <v>0</v>
      </c>
      <c r="W573" s="236">
        <v>0</v>
      </c>
      <c r="X573" s="236">
        <v>0</v>
      </c>
      <c r="Y573" s="236">
        <v>0</v>
      </c>
      <c r="Z573" s="236">
        <v>0</v>
      </c>
      <c r="AA573" s="236">
        <v>0</v>
      </c>
      <c r="AB573" s="236">
        <v>0</v>
      </c>
      <c r="AC573" s="236">
        <v>0</v>
      </c>
      <c r="AD573" s="236">
        <v>-20090588.149999999</v>
      </c>
      <c r="AE573" s="236">
        <v>-7999413.4100000001</v>
      </c>
      <c r="AF573" s="236">
        <v>-14118288.849999901</v>
      </c>
      <c r="AG573" s="236">
        <v>6433866.6399999904</v>
      </c>
      <c r="AH573" s="236">
        <v>-29149033.019999899</v>
      </c>
      <c r="AI573" s="236">
        <v>-6487651.6499999901</v>
      </c>
      <c r="AJ573" s="236">
        <v>808147.95999999298</v>
      </c>
      <c r="AK573" s="236">
        <v>-6303884.5199999902</v>
      </c>
      <c r="AL573" s="236">
        <v>-15488213</v>
      </c>
      <c r="AM573" s="236">
        <v>-6492330</v>
      </c>
      <c r="AN573" s="236">
        <v>-98887388</v>
      </c>
      <c r="AO573" s="236">
        <v>-31250000</v>
      </c>
      <c r="AP573" s="236">
        <v>-31249999.999999899</v>
      </c>
      <c r="AQ573" s="236">
        <v>-31250000</v>
      </c>
      <c r="AR573" s="236">
        <v>-31250000</v>
      </c>
      <c r="AS573" s="236">
        <v>-31250000</v>
      </c>
      <c r="AT573" s="236">
        <v>-31250000</v>
      </c>
      <c r="AU573" s="236">
        <v>-31250000</v>
      </c>
      <c r="AV573" s="236">
        <v>-31250000</v>
      </c>
      <c r="AW573" s="236">
        <v>-31250000</v>
      </c>
      <c r="AX573" s="236">
        <v>-31250000</v>
      </c>
      <c r="AY573" s="236">
        <v>-31250000</v>
      </c>
      <c r="AZ573" s="236">
        <v>-31250000</v>
      </c>
      <c r="BA573" s="236">
        <v>-375000000</v>
      </c>
      <c r="BB573" s="236">
        <v>-31250000</v>
      </c>
      <c r="BC573" s="236">
        <v>-31250000</v>
      </c>
      <c r="BD573" s="236">
        <v>-31250000</v>
      </c>
      <c r="BE573" s="236">
        <v>-31250000</v>
      </c>
      <c r="BF573" s="236">
        <v>-31250000</v>
      </c>
      <c r="BG573" s="236">
        <v>-31250000</v>
      </c>
      <c r="BH573" s="236">
        <v>-31250000</v>
      </c>
      <c r="BI573" s="236">
        <v>-31250000</v>
      </c>
      <c r="BJ573" s="236">
        <v>-31250000</v>
      </c>
      <c r="BK573" s="236">
        <v>-31250000</v>
      </c>
      <c r="BL573" s="236">
        <v>-31250000</v>
      </c>
      <c r="BM573" s="236">
        <v>-31250000</v>
      </c>
      <c r="BN573" s="236">
        <v>-375000000</v>
      </c>
      <c r="BO573" s="236">
        <v>-31250000</v>
      </c>
      <c r="BP573" s="236">
        <v>-31250000</v>
      </c>
      <c r="BQ573" s="236">
        <v>-31250000</v>
      </c>
      <c r="BR573" s="236">
        <v>-31250000</v>
      </c>
      <c r="BS573" s="236">
        <v>-31250000</v>
      </c>
      <c r="BT573" s="236">
        <v>-31250000</v>
      </c>
      <c r="BU573" s="236">
        <v>-31250000</v>
      </c>
      <c r="BV573" s="236">
        <v>-31250000</v>
      </c>
      <c r="BW573" s="236">
        <v>-31250000</v>
      </c>
      <c r="BX573" s="236">
        <v>-31250000</v>
      </c>
      <c r="BY573" s="236">
        <v>-31250000</v>
      </c>
      <c r="BZ573" s="236">
        <v>-31250000</v>
      </c>
      <c r="CA573" s="236">
        <v>-375000000</v>
      </c>
      <c r="CB573" s="236">
        <v>-31250000</v>
      </c>
      <c r="CC573" s="236">
        <v>-31250000</v>
      </c>
      <c r="CD573" s="236">
        <v>-31250000</v>
      </c>
      <c r="CE573" s="236">
        <v>-31250000</v>
      </c>
      <c r="CF573" s="236">
        <v>-31250000</v>
      </c>
      <c r="CG573" s="236">
        <v>-31250000</v>
      </c>
      <c r="CH573" s="236">
        <v>-31250000</v>
      </c>
      <c r="CI573" s="236">
        <v>-31250000</v>
      </c>
      <c r="CJ573" s="236">
        <v>-31250000</v>
      </c>
      <c r="CK573" s="236">
        <v>-31250000</v>
      </c>
      <c r="CL573" s="236">
        <v>-31250000</v>
      </c>
      <c r="CM573" s="236">
        <v>-31250000</v>
      </c>
      <c r="CN573" s="236">
        <v>-375000000</v>
      </c>
      <c r="CO573" s="236">
        <v>-31250000</v>
      </c>
      <c r="CP573" s="236">
        <v>-31250000</v>
      </c>
      <c r="CQ573" s="236">
        <v>-31250000</v>
      </c>
      <c r="CR573" s="236">
        <v>-31250000</v>
      </c>
      <c r="CS573" s="236">
        <v>-31250000</v>
      </c>
      <c r="CT573" s="236">
        <v>-31250000</v>
      </c>
      <c r="CU573" s="236">
        <v>-31250000</v>
      </c>
      <c r="CV573" s="236">
        <v>-31250000</v>
      </c>
      <c r="CW573" s="236">
        <v>-31250000</v>
      </c>
      <c r="CX573" s="236">
        <v>-31250000</v>
      </c>
      <c r="CY573" s="236">
        <v>-31250000</v>
      </c>
      <c r="CZ573" s="236">
        <v>-31250000</v>
      </c>
      <c r="DA573" s="236">
        <v>-375000000</v>
      </c>
    </row>
    <row r="575" spans="1:105">
      <c r="A575" s="245" t="s">
        <v>1694</v>
      </c>
    </row>
    <row r="576" spans="1:105">
      <c r="A576" s="242" t="s">
        <v>1695</v>
      </c>
      <c r="B576" s="236">
        <v>0</v>
      </c>
      <c r="C576" s="236">
        <v>0</v>
      </c>
      <c r="D576" s="236">
        <v>0</v>
      </c>
      <c r="E576" s="236">
        <v>0</v>
      </c>
      <c r="F576" s="236">
        <v>0</v>
      </c>
      <c r="G576" s="236">
        <v>0</v>
      </c>
      <c r="H576" s="236">
        <v>0</v>
      </c>
      <c r="I576" s="236">
        <v>0</v>
      </c>
      <c r="J576" s="236">
        <v>0</v>
      </c>
      <c r="K576" s="236">
        <v>0</v>
      </c>
      <c r="L576" s="236">
        <v>0</v>
      </c>
      <c r="M576" s="236">
        <v>0</v>
      </c>
      <c r="N576" s="236">
        <v>0</v>
      </c>
      <c r="O576" s="236">
        <v>0</v>
      </c>
      <c r="P576" s="236">
        <v>0</v>
      </c>
      <c r="Q576" s="236">
        <v>0</v>
      </c>
      <c r="R576" s="236">
        <v>0</v>
      </c>
      <c r="S576" s="236">
        <v>0</v>
      </c>
      <c r="T576" s="236">
        <v>0</v>
      </c>
      <c r="U576" s="236">
        <v>0</v>
      </c>
      <c r="V576" s="236">
        <v>0</v>
      </c>
      <c r="W576" s="236">
        <v>0</v>
      </c>
      <c r="X576" s="236">
        <v>0</v>
      </c>
      <c r="Y576" s="236">
        <v>0</v>
      </c>
      <c r="Z576" s="236">
        <v>0</v>
      </c>
      <c r="AA576" s="236">
        <v>0</v>
      </c>
      <c r="AB576" s="236">
        <v>0</v>
      </c>
      <c r="AC576" s="236">
        <v>0</v>
      </c>
      <c r="AD576" s="236">
        <v>24326.84</v>
      </c>
      <c r="AE576" s="236">
        <v>24484.75</v>
      </c>
      <c r="AF576" s="236">
        <v>24642.66</v>
      </c>
      <c r="AG576" s="236">
        <v>122378.63</v>
      </c>
      <c r="AH576" s="236">
        <v>221016.94</v>
      </c>
      <c r="AI576" s="236">
        <v>246501.78</v>
      </c>
      <c r="AJ576" s="236">
        <v>247817.69</v>
      </c>
      <c r="AK576" s="236">
        <v>249134</v>
      </c>
      <c r="AL576" s="236">
        <v>250450</v>
      </c>
      <c r="AM576" s="236">
        <v>251765</v>
      </c>
      <c r="AN576" s="236">
        <v>251765</v>
      </c>
      <c r="AO576" s="236">
        <v>253081</v>
      </c>
      <c r="AP576" s="236">
        <v>254397</v>
      </c>
      <c r="AQ576" s="236">
        <v>255713</v>
      </c>
      <c r="AR576" s="236">
        <v>257029</v>
      </c>
      <c r="AS576" s="236">
        <v>258345</v>
      </c>
      <c r="AT576" s="236">
        <v>259661</v>
      </c>
      <c r="AU576" s="236">
        <v>260977</v>
      </c>
      <c r="AV576" s="236">
        <v>262293</v>
      </c>
      <c r="AW576" s="236">
        <v>263609</v>
      </c>
      <c r="AX576" s="236">
        <v>264925</v>
      </c>
      <c r="AY576" s="236">
        <v>266240</v>
      </c>
      <c r="AZ576" s="236">
        <v>267556</v>
      </c>
      <c r="BA576" s="236">
        <v>267556</v>
      </c>
      <c r="BB576" s="236">
        <v>268872</v>
      </c>
      <c r="BC576" s="236">
        <v>270188</v>
      </c>
      <c r="BD576" s="236">
        <v>271504</v>
      </c>
      <c r="BE576" s="236">
        <v>272820</v>
      </c>
      <c r="BF576" s="236">
        <v>274136</v>
      </c>
      <c r="BG576" s="236">
        <v>275452</v>
      </c>
      <c r="BH576" s="236">
        <v>276768</v>
      </c>
      <c r="BI576" s="236">
        <v>278084</v>
      </c>
      <c r="BJ576" s="236">
        <v>279400</v>
      </c>
      <c r="BK576" s="236">
        <v>280715</v>
      </c>
      <c r="BL576" s="236">
        <v>282031</v>
      </c>
      <c r="BM576" s="236">
        <v>283347</v>
      </c>
      <c r="BN576" s="236">
        <v>283347</v>
      </c>
      <c r="BO576" s="236">
        <v>284663</v>
      </c>
      <c r="BP576" s="236">
        <v>285979</v>
      </c>
      <c r="BQ576" s="236">
        <v>287295</v>
      </c>
      <c r="BR576" s="236">
        <v>288611</v>
      </c>
      <c r="BS576" s="236">
        <v>289927</v>
      </c>
      <c r="BT576" s="236">
        <v>291243</v>
      </c>
      <c r="BU576" s="236">
        <v>292559</v>
      </c>
      <c r="BV576" s="236">
        <v>293875</v>
      </c>
      <c r="BW576" s="236">
        <v>295190</v>
      </c>
      <c r="BX576" s="236">
        <v>296506</v>
      </c>
      <c r="BY576" s="236">
        <v>297822</v>
      </c>
      <c r="BZ576" s="236">
        <v>299138</v>
      </c>
      <c r="CA576" s="236">
        <v>299138</v>
      </c>
      <c r="CB576" s="236">
        <v>300454</v>
      </c>
      <c r="CC576" s="236">
        <v>301770</v>
      </c>
      <c r="CD576" s="236">
        <v>303086</v>
      </c>
      <c r="CE576" s="236">
        <v>304402</v>
      </c>
      <c r="CF576" s="236">
        <v>305718</v>
      </c>
      <c r="CG576" s="236">
        <v>307034</v>
      </c>
      <c r="CH576" s="236">
        <v>308350</v>
      </c>
      <c r="CI576" s="236">
        <v>309665</v>
      </c>
      <c r="CJ576" s="236">
        <v>310981</v>
      </c>
      <c r="CK576" s="236">
        <v>312297</v>
      </c>
      <c r="CL576" s="236">
        <v>313613</v>
      </c>
      <c r="CM576" s="236">
        <v>314929</v>
      </c>
      <c r="CN576" s="236">
        <v>314929</v>
      </c>
      <c r="CO576" s="236">
        <v>316245</v>
      </c>
      <c r="CP576" s="236">
        <v>317561</v>
      </c>
      <c r="CQ576" s="236">
        <v>318877</v>
      </c>
      <c r="CR576" s="236">
        <v>320193</v>
      </c>
      <c r="CS576" s="236">
        <v>321509</v>
      </c>
      <c r="CT576" s="236">
        <v>322825</v>
      </c>
      <c r="CU576" s="236">
        <v>324140</v>
      </c>
      <c r="CV576" s="236">
        <v>325456</v>
      </c>
      <c r="CW576" s="236">
        <v>326772</v>
      </c>
      <c r="CX576" s="236">
        <v>328088</v>
      </c>
      <c r="CY576" s="236">
        <v>329404</v>
      </c>
      <c r="CZ576" s="236">
        <v>330720</v>
      </c>
      <c r="DA576" s="236">
        <v>330720</v>
      </c>
    </row>
    <row r="577" spans="1:105">
      <c r="A577" s="242" t="s">
        <v>1696</v>
      </c>
      <c r="B577" s="236">
        <v>0</v>
      </c>
      <c r="C577" s="236">
        <v>0</v>
      </c>
      <c r="D577" s="236">
        <v>0</v>
      </c>
      <c r="E577" s="236">
        <v>0</v>
      </c>
      <c r="F577" s="236">
        <v>0</v>
      </c>
      <c r="G577" s="236">
        <v>0</v>
      </c>
      <c r="H577" s="236">
        <v>0</v>
      </c>
      <c r="I577" s="236">
        <v>0</v>
      </c>
      <c r="J577" s="236">
        <v>0</v>
      </c>
      <c r="K577" s="236">
        <v>0</v>
      </c>
      <c r="L577" s="236">
        <v>0</v>
      </c>
      <c r="M577" s="236">
        <v>0</v>
      </c>
      <c r="N577" s="236">
        <v>0</v>
      </c>
      <c r="O577" s="236">
        <v>0</v>
      </c>
      <c r="P577" s="236">
        <v>0</v>
      </c>
      <c r="Q577" s="236">
        <v>0</v>
      </c>
      <c r="R577" s="236">
        <v>0</v>
      </c>
      <c r="S577" s="236">
        <v>0</v>
      </c>
      <c r="T577" s="236">
        <v>0</v>
      </c>
      <c r="U577" s="236">
        <v>0</v>
      </c>
      <c r="V577" s="236">
        <v>0</v>
      </c>
      <c r="W577" s="236">
        <v>0</v>
      </c>
      <c r="X577" s="236">
        <v>0</v>
      </c>
      <c r="Y577" s="236">
        <v>0</v>
      </c>
      <c r="Z577" s="236">
        <v>0</v>
      </c>
      <c r="AA577" s="236">
        <v>0</v>
      </c>
      <c r="AB577" s="236">
        <v>0</v>
      </c>
      <c r="AC577" s="236">
        <v>0</v>
      </c>
      <c r="AD577" s="236">
        <v>-24326.84</v>
      </c>
      <c r="AE577" s="236">
        <v>-157.909999999999</v>
      </c>
      <c r="AF577" s="236">
        <v>-157.909999999999</v>
      </c>
      <c r="AG577" s="236">
        <v>-97735.97</v>
      </c>
      <c r="AH577" s="236">
        <v>-98638.31</v>
      </c>
      <c r="AI577" s="236">
        <v>-25484.839999999898</v>
      </c>
      <c r="AJ577" s="236">
        <v>-1315.91</v>
      </c>
      <c r="AK577" s="236">
        <v>-1316.3099999999899</v>
      </c>
      <c r="AL577" s="236">
        <v>-1316</v>
      </c>
      <c r="AM577" s="236">
        <v>-1315</v>
      </c>
      <c r="AN577" s="236">
        <v>-1315</v>
      </c>
      <c r="AO577" s="236">
        <v>-1316</v>
      </c>
      <c r="AP577" s="236">
        <v>-1316</v>
      </c>
      <c r="AQ577" s="236">
        <v>-1316</v>
      </c>
      <c r="AR577" s="236">
        <v>-1316</v>
      </c>
      <c r="AS577" s="236">
        <v>-1316</v>
      </c>
      <c r="AT577" s="236">
        <v>-1316</v>
      </c>
      <c r="AU577" s="236">
        <v>-1316</v>
      </c>
      <c r="AV577" s="236">
        <v>-1316</v>
      </c>
      <c r="AW577" s="236">
        <v>-1316</v>
      </c>
      <c r="AX577" s="236">
        <v>-1316</v>
      </c>
      <c r="AY577" s="236">
        <v>-1315</v>
      </c>
      <c r="AZ577" s="236">
        <v>-1316</v>
      </c>
      <c r="BA577" s="236">
        <v>-1316</v>
      </c>
      <c r="BB577" s="236">
        <v>-1316</v>
      </c>
      <c r="BC577" s="236">
        <v>-1316</v>
      </c>
      <c r="BD577" s="236">
        <v>-1316</v>
      </c>
      <c r="BE577" s="236">
        <v>-1316</v>
      </c>
      <c r="BF577" s="236">
        <v>-1316</v>
      </c>
      <c r="BG577" s="236">
        <v>-1316</v>
      </c>
      <c r="BH577" s="236">
        <v>-1316</v>
      </c>
      <c r="BI577" s="236">
        <v>-1316</v>
      </c>
      <c r="BJ577" s="236">
        <v>-1316</v>
      </c>
      <c r="BK577" s="236">
        <v>-1315</v>
      </c>
      <c r="BL577" s="236">
        <v>-1316</v>
      </c>
      <c r="BM577" s="236">
        <v>-1316</v>
      </c>
      <c r="BN577" s="236">
        <v>-1316</v>
      </c>
      <c r="BO577" s="236">
        <v>-1316</v>
      </c>
      <c r="BP577" s="236">
        <v>-1316</v>
      </c>
      <c r="BQ577" s="236">
        <v>-1316</v>
      </c>
      <c r="BR577" s="236">
        <v>-1316</v>
      </c>
      <c r="BS577" s="236">
        <v>-1316</v>
      </c>
      <c r="BT577" s="236">
        <v>-1316</v>
      </c>
      <c r="BU577" s="236">
        <v>-1316</v>
      </c>
      <c r="BV577" s="236">
        <v>-1316</v>
      </c>
      <c r="BW577" s="236">
        <v>-1315</v>
      </c>
      <c r="BX577" s="236">
        <v>-1316</v>
      </c>
      <c r="BY577" s="236">
        <v>-1316</v>
      </c>
      <c r="BZ577" s="236">
        <v>-1316</v>
      </c>
      <c r="CA577" s="236">
        <v>-1316</v>
      </c>
      <c r="CB577" s="236">
        <v>-1316</v>
      </c>
      <c r="CC577" s="236">
        <v>-1316</v>
      </c>
      <c r="CD577" s="236">
        <v>-1316</v>
      </c>
      <c r="CE577" s="236">
        <v>-1316</v>
      </c>
      <c r="CF577" s="236">
        <v>-1316</v>
      </c>
      <c r="CG577" s="236">
        <v>-1316</v>
      </c>
      <c r="CH577" s="236">
        <v>-1316</v>
      </c>
      <c r="CI577" s="236">
        <v>-1315</v>
      </c>
      <c r="CJ577" s="236">
        <v>-1316</v>
      </c>
      <c r="CK577" s="236">
        <v>-1316</v>
      </c>
      <c r="CL577" s="236">
        <v>-1316</v>
      </c>
      <c r="CM577" s="236">
        <v>-1316</v>
      </c>
      <c r="CN577" s="236">
        <v>-1316</v>
      </c>
      <c r="CO577" s="236">
        <v>-1316</v>
      </c>
      <c r="CP577" s="236">
        <v>-1316</v>
      </c>
      <c r="CQ577" s="236">
        <v>-1316</v>
      </c>
      <c r="CR577" s="236">
        <v>-1316</v>
      </c>
      <c r="CS577" s="236">
        <v>-1316</v>
      </c>
      <c r="CT577" s="236">
        <v>-1316</v>
      </c>
      <c r="CU577" s="236">
        <v>-1315</v>
      </c>
      <c r="CV577" s="236">
        <v>-1316</v>
      </c>
      <c r="CW577" s="236">
        <v>-1316</v>
      </c>
      <c r="CX577" s="236">
        <v>-1316</v>
      </c>
      <c r="CY577" s="236">
        <v>-1316</v>
      </c>
      <c r="CZ577" s="236">
        <v>-1316</v>
      </c>
      <c r="DA577" s="236">
        <v>-1316</v>
      </c>
    </row>
    <row r="578" spans="1:105">
      <c r="A578" s="242" t="s">
        <v>1698</v>
      </c>
      <c r="B578" s="236">
        <v>0</v>
      </c>
      <c r="C578" s="236">
        <v>0</v>
      </c>
      <c r="D578" s="236">
        <v>0</v>
      </c>
      <c r="E578" s="236">
        <v>0</v>
      </c>
      <c r="F578" s="236">
        <v>0</v>
      </c>
      <c r="G578" s="236">
        <v>0</v>
      </c>
      <c r="H578" s="236">
        <v>0</v>
      </c>
      <c r="I578" s="236">
        <v>0</v>
      </c>
      <c r="J578" s="236">
        <v>0</v>
      </c>
      <c r="K578" s="236">
        <v>0</v>
      </c>
      <c r="L578" s="236">
        <v>0</v>
      </c>
      <c r="M578" s="236">
        <v>0</v>
      </c>
      <c r="N578" s="236">
        <v>0</v>
      </c>
      <c r="O578" s="236">
        <v>0</v>
      </c>
      <c r="P578" s="236">
        <v>0</v>
      </c>
      <c r="Q578" s="236">
        <v>0</v>
      </c>
      <c r="R578" s="236">
        <v>0</v>
      </c>
      <c r="S578" s="236">
        <v>0</v>
      </c>
      <c r="T578" s="236">
        <v>0</v>
      </c>
      <c r="U578" s="236">
        <v>0</v>
      </c>
      <c r="V578" s="236">
        <v>0</v>
      </c>
      <c r="W578" s="236">
        <v>0</v>
      </c>
      <c r="X578" s="236">
        <v>0</v>
      </c>
      <c r="Y578" s="236">
        <v>0</v>
      </c>
      <c r="Z578" s="236">
        <v>0</v>
      </c>
      <c r="AA578" s="236">
        <v>0</v>
      </c>
      <c r="AB578" s="236">
        <v>0</v>
      </c>
      <c r="AC578" s="236">
        <v>0</v>
      </c>
      <c r="AD578" s="236">
        <v>-24326.84</v>
      </c>
      <c r="AE578" s="236">
        <v>-157.909999999999</v>
      </c>
      <c r="AF578" s="236">
        <v>-157.909999999999</v>
      </c>
      <c r="AG578" s="236">
        <v>-97735.97</v>
      </c>
      <c r="AH578" s="236">
        <v>-98638.31</v>
      </c>
      <c r="AI578" s="236">
        <v>-25484.839999999898</v>
      </c>
      <c r="AJ578" s="236">
        <v>-1315.91</v>
      </c>
      <c r="AK578" s="236">
        <v>-1316.3099999999899</v>
      </c>
      <c r="AL578" s="236">
        <v>-1316</v>
      </c>
      <c r="AM578" s="236">
        <v>-1315</v>
      </c>
      <c r="AN578" s="236">
        <v>-251765</v>
      </c>
      <c r="AO578" s="236">
        <v>-1316</v>
      </c>
      <c r="AP578" s="236">
        <v>-1316</v>
      </c>
      <c r="AQ578" s="236">
        <v>-1316</v>
      </c>
      <c r="AR578" s="236">
        <v>-1316</v>
      </c>
      <c r="AS578" s="236">
        <v>-1316</v>
      </c>
      <c r="AT578" s="236">
        <v>-1316</v>
      </c>
      <c r="AU578" s="236">
        <v>-1316</v>
      </c>
      <c r="AV578" s="236">
        <v>-1316</v>
      </c>
      <c r="AW578" s="236">
        <v>-1316</v>
      </c>
      <c r="AX578" s="236">
        <v>-1316</v>
      </c>
      <c r="AY578" s="236">
        <v>-1315</v>
      </c>
      <c r="AZ578" s="236">
        <v>-1316</v>
      </c>
      <c r="BA578" s="236">
        <v>-15791</v>
      </c>
      <c r="BB578" s="236">
        <v>-1316</v>
      </c>
      <c r="BC578" s="236">
        <v>-1316</v>
      </c>
      <c r="BD578" s="236">
        <v>-1316</v>
      </c>
      <c r="BE578" s="236">
        <v>-1316</v>
      </c>
      <c r="BF578" s="236">
        <v>-1316</v>
      </c>
      <c r="BG578" s="236">
        <v>-1316</v>
      </c>
      <c r="BH578" s="236">
        <v>-1316</v>
      </c>
      <c r="BI578" s="236">
        <v>-1316</v>
      </c>
      <c r="BJ578" s="236">
        <v>-1316</v>
      </c>
      <c r="BK578" s="236">
        <v>-1315</v>
      </c>
      <c r="BL578" s="236">
        <v>-1316</v>
      </c>
      <c r="BM578" s="236">
        <v>-1316</v>
      </c>
      <c r="BN578" s="236">
        <v>-15791</v>
      </c>
      <c r="BO578" s="236">
        <v>-1316</v>
      </c>
      <c r="BP578" s="236">
        <v>-1316</v>
      </c>
      <c r="BQ578" s="236">
        <v>-1316</v>
      </c>
      <c r="BR578" s="236">
        <v>-1316</v>
      </c>
      <c r="BS578" s="236">
        <v>-1316</v>
      </c>
      <c r="BT578" s="236">
        <v>-1316</v>
      </c>
      <c r="BU578" s="236">
        <v>-1316</v>
      </c>
      <c r="BV578" s="236">
        <v>-1316</v>
      </c>
      <c r="BW578" s="236">
        <v>-1315</v>
      </c>
      <c r="BX578" s="236">
        <v>-1316</v>
      </c>
      <c r="BY578" s="236">
        <v>-1316</v>
      </c>
      <c r="BZ578" s="236">
        <v>-1316</v>
      </c>
      <c r="CA578" s="236">
        <v>-15791</v>
      </c>
      <c r="CB578" s="236">
        <v>-1316</v>
      </c>
      <c r="CC578" s="236">
        <v>-1316</v>
      </c>
      <c r="CD578" s="236">
        <v>-1316</v>
      </c>
      <c r="CE578" s="236">
        <v>-1316</v>
      </c>
      <c r="CF578" s="236">
        <v>-1316</v>
      </c>
      <c r="CG578" s="236">
        <v>-1316</v>
      </c>
      <c r="CH578" s="236">
        <v>-1316</v>
      </c>
      <c r="CI578" s="236">
        <v>-1315</v>
      </c>
      <c r="CJ578" s="236">
        <v>-1316</v>
      </c>
      <c r="CK578" s="236">
        <v>-1316</v>
      </c>
      <c r="CL578" s="236">
        <v>-1316</v>
      </c>
      <c r="CM578" s="236">
        <v>-1316</v>
      </c>
      <c r="CN578" s="236">
        <v>-15791</v>
      </c>
      <c r="CO578" s="236">
        <v>-1316</v>
      </c>
      <c r="CP578" s="236">
        <v>-1316</v>
      </c>
      <c r="CQ578" s="236">
        <v>-1316</v>
      </c>
      <c r="CR578" s="236">
        <v>-1316</v>
      </c>
      <c r="CS578" s="236">
        <v>-1316</v>
      </c>
      <c r="CT578" s="236">
        <v>-1316</v>
      </c>
      <c r="CU578" s="236">
        <v>-1315</v>
      </c>
      <c r="CV578" s="236">
        <v>-1316</v>
      </c>
      <c r="CW578" s="236">
        <v>-1316</v>
      </c>
      <c r="CX578" s="236">
        <v>-1316</v>
      </c>
      <c r="CY578" s="236">
        <v>-1316</v>
      </c>
      <c r="CZ578" s="236">
        <v>-1316</v>
      </c>
      <c r="DA578" s="236">
        <v>-15791</v>
      </c>
    </row>
    <row r="580" spans="1:105">
      <c r="A580" s="245" t="s">
        <v>1699</v>
      </c>
    </row>
    <row r="581" spans="1:105">
      <c r="A581" s="242" t="s">
        <v>1700</v>
      </c>
      <c r="B581" s="236">
        <v>0</v>
      </c>
      <c r="C581" s="236">
        <v>0</v>
      </c>
      <c r="D581" s="236">
        <v>0</v>
      </c>
      <c r="E581" s="236">
        <v>0</v>
      </c>
      <c r="F581" s="236">
        <v>0</v>
      </c>
      <c r="G581" s="236">
        <v>0</v>
      </c>
      <c r="H581" s="236">
        <v>0</v>
      </c>
      <c r="I581" s="236">
        <v>0</v>
      </c>
      <c r="J581" s="236">
        <v>0</v>
      </c>
      <c r="K581" s="236">
        <v>0</v>
      </c>
      <c r="L581" s="236">
        <v>0</v>
      </c>
      <c r="M581" s="236">
        <v>0</v>
      </c>
      <c r="N581" s="236">
        <v>0</v>
      </c>
      <c r="O581" s="236">
        <v>0</v>
      </c>
      <c r="P581" s="236">
        <v>0</v>
      </c>
      <c r="Q581" s="236">
        <v>0</v>
      </c>
      <c r="R581" s="236">
        <v>0</v>
      </c>
      <c r="S581" s="236">
        <v>0</v>
      </c>
      <c r="T581" s="236">
        <v>0</v>
      </c>
      <c r="U581" s="236">
        <v>0</v>
      </c>
      <c r="V581" s="236">
        <v>0</v>
      </c>
      <c r="W581" s="236">
        <v>0</v>
      </c>
      <c r="X581" s="236">
        <v>0</v>
      </c>
      <c r="Y581" s="236">
        <v>0</v>
      </c>
      <c r="Z581" s="236">
        <v>0</v>
      </c>
      <c r="AA581" s="236">
        <v>0</v>
      </c>
      <c r="AB581" s="236">
        <v>0</v>
      </c>
      <c r="AC581" s="236">
        <v>0</v>
      </c>
      <c r="AD581" s="236">
        <v>24168.93</v>
      </c>
      <c r="AE581" s="236">
        <v>24168.93</v>
      </c>
      <c r="AF581" s="236">
        <v>24168.93</v>
      </c>
      <c r="AG581" s="236">
        <v>120844.65</v>
      </c>
      <c r="AH581" s="236">
        <v>217520.37</v>
      </c>
      <c r="AI581" s="236">
        <v>241689.3</v>
      </c>
      <c r="AJ581" s="236">
        <v>241689.3</v>
      </c>
      <c r="AK581" s="236">
        <v>241689</v>
      </c>
      <c r="AL581" s="236">
        <v>241689</v>
      </c>
      <c r="AM581" s="236">
        <v>241689</v>
      </c>
      <c r="AN581" s="236">
        <v>241689</v>
      </c>
      <c r="AO581" s="236">
        <v>241689</v>
      </c>
      <c r="AP581" s="236">
        <v>241689</v>
      </c>
      <c r="AQ581" s="236">
        <v>241689</v>
      </c>
      <c r="AR581" s="236">
        <v>241689</v>
      </c>
      <c r="AS581" s="236">
        <v>241689</v>
      </c>
      <c r="AT581" s="236">
        <v>241689</v>
      </c>
      <c r="AU581" s="236">
        <v>241689</v>
      </c>
      <c r="AV581" s="236">
        <v>241689</v>
      </c>
      <c r="AW581" s="236">
        <v>241689</v>
      </c>
      <c r="AX581" s="236">
        <v>241689</v>
      </c>
      <c r="AY581" s="236">
        <v>241689</v>
      </c>
      <c r="AZ581" s="236">
        <v>241689</v>
      </c>
      <c r="BA581" s="236">
        <v>241689</v>
      </c>
      <c r="BB581" s="236">
        <v>241689</v>
      </c>
      <c r="BC581" s="236">
        <v>241689</v>
      </c>
      <c r="BD581" s="236">
        <v>241689</v>
      </c>
      <c r="BE581" s="236">
        <v>241689</v>
      </c>
      <c r="BF581" s="236">
        <v>241689</v>
      </c>
      <c r="BG581" s="236">
        <v>241689</v>
      </c>
      <c r="BH581" s="236">
        <v>241689</v>
      </c>
      <c r="BI581" s="236">
        <v>241689</v>
      </c>
      <c r="BJ581" s="236">
        <v>241689</v>
      </c>
      <c r="BK581" s="236">
        <v>241689</v>
      </c>
      <c r="BL581" s="236">
        <v>241689</v>
      </c>
      <c r="BM581" s="236">
        <v>241689</v>
      </c>
      <c r="BN581" s="236">
        <v>241689</v>
      </c>
      <c r="BO581" s="236">
        <v>241689</v>
      </c>
      <c r="BP581" s="236">
        <v>241689</v>
      </c>
      <c r="BQ581" s="236">
        <v>241689</v>
      </c>
      <c r="BR581" s="236">
        <v>241689</v>
      </c>
      <c r="BS581" s="236">
        <v>241689</v>
      </c>
      <c r="BT581" s="236">
        <v>241689</v>
      </c>
      <c r="BU581" s="236">
        <v>241689</v>
      </c>
      <c r="BV581" s="236">
        <v>241689</v>
      </c>
      <c r="BW581" s="236">
        <v>241689</v>
      </c>
      <c r="BX581" s="236">
        <v>241689</v>
      </c>
      <c r="BY581" s="236">
        <v>241689</v>
      </c>
      <c r="BZ581" s="236">
        <v>241689</v>
      </c>
      <c r="CA581" s="236">
        <v>241689</v>
      </c>
      <c r="CB581" s="236">
        <v>241689</v>
      </c>
      <c r="CC581" s="236">
        <v>241689</v>
      </c>
      <c r="CD581" s="236">
        <v>241689</v>
      </c>
      <c r="CE581" s="236">
        <v>241689</v>
      </c>
      <c r="CF581" s="236">
        <v>241689</v>
      </c>
      <c r="CG581" s="236">
        <v>241689</v>
      </c>
      <c r="CH581" s="236">
        <v>241689</v>
      </c>
      <c r="CI581" s="236">
        <v>241689</v>
      </c>
      <c r="CJ581" s="236">
        <v>241689</v>
      </c>
      <c r="CK581" s="236">
        <v>241689</v>
      </c>
      <c r="CL581" s="236">
        <v>241689</v>
      </c>
      <c r="CM581" s="236">
        <v>241689</v>
      </c>
      <c r="CN581" s="236">
        <v>241689</v>
      </c>
      <c r="CO581" s="236">
        <v>241689</v>
      </c>
      <c r="CP581" s="236">
        <v>241689</v>
      </c>
      <c r="CQ581" s="236">
        <v>241689</v>
      </c>
      <c r="CR581" s="236">
        <v>241689</v>
      </c>
      <c r="CS581" s="236">
        <v>241689</v>
      </c>
      <c r="CT581" s="236">
        <v>241689</v>
      </c>
      <c r="CU581" s="236">
        <v>241689</v>
      </c>
      <c r="CV581" s="236">
        <v>241689</v>
      </c>
      <c r="CW581" s="236">
        <v>241689</v>
      </c>
      <c r="CX581" s="236">
        <v>241689</v>
      </c>
      <c r="CY581" s="236">
        <v>241689</v>
      </c>
      <c r="CZ581" s="236">
        <v>241689</v>
      </c>
      <c r="DA581" s="236">
        <v>241689</v>
      </c>
    </row>
    <row r="582" spans="1:105">
      <c r="A582" s="242" t="s">
        <v>1701</v>
      </c>
      <c r="B582" s="236">
        <v>0</v>
      </c>
      <c r="C582" s="236">
        <v>0</v>
      </c>
      <c r="D582" s="236">
        <v>0</v>
      </c>
      <c r="E582" s="236">
        <v>0</v>
      </c>
      <c r="F582" s="236">
        <v>0</v>
      </c>
      <c r="G582" s="236">
        <v>0</v>
      </c>
      <c r="H582" s="236">
        <v>0</v>
      </c>
      <c r="I582" s="236">
        <v>0</v>
      </c>
      <c r="J582" s="236">
        <v>0</v>
      </c>
      <c r="K582" s="236">
        <v>0</v>
      </c>
      <c r="L582" s="236">
        <v>0</v>
      </c>
      <c r="M582" s="236">
        <v>0</v>
      </c>
      <c r="N582" s="236">
        <v>0</v>
      </c>
      <c r="O582" s="236">
        <v>0</v>
      </c>
      <c r="P582" s="236">
        <v>0</v>
      </c>
      <c r="Q582" s="236">
        <v>0</v>
      </c>
      <c r="R582" s="236">
        <v>0</v>
      </c>
      <c r="S582" s="236">
        <v>0</v>
      </c>
      <c r="T582" s="236">
        <v>0</v>
      </c>
      <c r="U582" s="236">
        <v>0</v>
      </c>
      <c r="V582" s="236">
        <v>0</v>
      </c>
      <c r="W582" s="236">
        <v>0</v>
      </c>
      <c r="X582" s="236">
        <v>0</v>
      </c>
      <c r="Y582" s="236">
        <v>0</v>
      </c>
      <c r="Z582" s="236">
        <v>0</v>
      </c>
      <c r="AA582" s="236">
        <v>0</v>
      </c>
      <c r="AB582" s="236">
        <v>0</v>
      </c>
      <c r="AC582" s="236">
        <v>0</v>
      </c>
      <c r="AD582" s="236">
        <v>-24168.93</v>
      </c>
      <c r="AE582" s="236">
        <v>0</v>
      </c>
      <c r="AF582" s="236">
        <v>0</v>
      </c>
      <c r="AG582" s="236">
        <v>-96675.72</v>
      </c>
      <c r="AH582" s="236">
        <v>-96675.72</v>
      </c>
      <c r="AI582" s="236">
        <v>-24168.929999999898</v>
      </c>
      <c r="AJ582" s="236">
        <v>0</v>
      </c>
      <c r="AK582" s="236">
        <v>0.29999999998835802</v>
      </c>
      <c r="AL582" s="236">
        <v>0</v>
      </c>
      <c r="AM582" s="236">
        <v>0</v>
      </c>
      <c r="AN582" s="236">
        <v>0</v>
      </c>
      <c r="AO582" s="236">
        <v>0</v>
      </c>
      <c r="AP582" s="236">
        <v>0</v>
      </c>
      <c r="AQ582" s="236">
        <v>0</v>
      </c>
      <c r="AR582" s="236">
        <v>0</v>
      </c>
      <c r="AS582" s="236">
        <v>0</v>
      </c>
      <c r="AT582" s="236">
        <v>0</v>
      </c>
      <c r="AU582" s="236">
        <v>0</v>
      </c>
      <c r="AV582" s="236">
        <v>0</v>
      </c>
      <c r="AW582" s="236">
        <v>0</v>
      </c>
      <c r="AX582" s="236">
        <v>0</v>
      </c>
      <c r="AY582" s="236">
        <v>0</v>
      </c>
      <c r="AZ582" s="236">
        <v>0</v>
      </c>
      <c r="BA582" s="236">
        <v>0</v>
      </c>
      <c r="BB582" s="236">
        <v>0</v>
      </c>
      <c r="BC582" s="236">
        <v>0</v>
      </c>
      <c r="BD582" s="236">
        <v>0</v>
      </c>
      <c r="BE582" s="236">
        <v>0</v>
      </c>
      <c r="BF582" s="236">
        <v>0</v>
      </c>
      <c r="BG582" s="236">
        <v>0</v>
      </c>
      <c r="BH582" s="236">
        <v>0</v>
      </c>
      <c r="BI582" s="236">
        <v>0</v>
      </c>
      <c r="BJ582" s="236">
        <v>0</v>
      </c>
      <c r="BK582" s="236">
        <v>0</v>
      </c>
      <c r="BL582" s="236">
        <v>0</v>
      </c>
      <c r="BM582" s="236">
        <v>0</v>
      </c>
      <c r="BN582" s="236">
        <v>0</v>
      </c>
      <c r="BO582" s="236">
        <v>0</v>
      </c>
      <c r="BP582" s="236">
        <v>0</v>
      </c>
      <c r="BQ582" s="236">
        <v>0</v>
      </c>
      <c r="BR582" s="236">
        <v>0</v>
      </c>
      <c r="BS582" s="236">
        <v>0</v>
      </c>
      <c r="BT582" s="236">
        <v>0</v>
      </c>
      <c r="BU582" s="236">
        <v>0</v>
      </c>
      <c r="BV582" s="236">
        <v>0</v>
      </c>
      <c r="BW582" s="236">
        <v>0</v>
      </c>
      <c r="BX582" s="236">
        <v>0</v>
      </c>
      <c r="BY582" s="236">
        <v>0</v>
      </c>
      <c r="BZ582" s="236">
        <v>0</v>
      </c>
      <c r="CA582" s="236">
        <v>0</v>
      </c>
      <c r="CB582" s="236">
        <v>0</v>
      </c>
      <c r="CC582" s="236">
        <v>0</v>
      </c>
      <c r="CD582" s="236">
        <v>0</v>
      </c>
      <c r="CE582" s="236">
        <v>0</v>
      </c>
      <c r="CF582" s="236">
        <v>0</v>
      </c>
      <c r="CG582" s="236">
        <v>0</v>
      </c>
      <c r="CH582" s="236">
        <v>0</v>
      </c>
      <c r="CI582" s="236">
        <v>0</v>
      </c>
      <c r="CJ582" s="236">
        <v>0</v>
      </c>
      <c r="CK582" s="236">
        <v>0</v>
      </c>
      <c r="CL582" s="236">
        <v>0</v>
      </c>
      <c r="CM582" s="236">
        <v>0</v>
      </c>
      <c r="CN582" s="236">
        <v>0</v>
      </c>
      <c r="CO582" s="236">
        <v>0</v>
      </c>
      <c r="CP582" s="236">
        <v>0</v>
      </c>
      <c r="CQ582" s="236">
        <v>0</v>
      </c>
      <c r="CR582" s="236">
        <v>0</v>
      </c>
      <c r="CS582" s="236">
        <v>0</v>
      </c>
      <c r="CT582" s="236">
        <v>0</v>
      </c>
      <c r="CU582" s="236">
        <v>0</v>
      </c>
      <c r="CV582" s="236">
        <v>0</v>
      </c>
      <c r="CW582" s="236">
        <v>0</v>
      </c>
      <c r="CX582" s="236">
        <v>0</v>
      </c>
      <c r="CY582" s="236">
        <v>0</v>
      </c>
      <c r="CZ582" s="236">
        <v>0</v>
      </c>
      <c r="DA582" s="236">
        <v>0</v>
      </c>
    </row>
    <row r="583" spans="1:105">
      <c r="A583" s="242" t="s">
        <v>1703</v>
      </c>
      <c r="B583" s="236">
        <v>0</v>
      </c>
      <c r="C583" s="236">
        <v>0</v>
      </c>
      <c r="D583" s="236">
        <v>0</v>
      </c>
      <c r="E583" s="236">
        <v>0</v>
      </c>
      <c r="F583" s="236">
        <v>0</v>
      </c>
      <c r="G583" s="236">
        <v>0</v>
      </c>
      <c r="H583" s="236">
        <v>0</v>
      </c>
      <c r="I583" s="236">
        <v>0</v>
      </c>
      <c r="J583" s="236">
        <v>0</v>
      </c>
      <c r="K583" s="236">
        <v>0</v>
      </c>
      <c r="L583" s="236">
        <v>0</v>
      </c>
      <c r="M583" s="236">
        <v>0</v>
      </c>
      <c r="N583" s="236">
        <v>0</v>
      </c>
      <c r="O583" s="236">
        <v>0</v>
      </c>
      <c r="P583" s="236">
        <v>0</v>
      </c>
      <c r="Q583" s="236">
        <v>0</v>
      </c>
      <c r="R583" s="236">
        <v>0</v>
      </c>
      <c r="S583" s="236">
        <v>0</v>
      </c>
      <c r="T583" s="236">
        <v>0</v>
      </c>
      <c r="U583" s="236">
        <v>0</v>
      </c>
      <c r="V583" s="236">
        <v>0</v>
      </c>
      <c r="W583" s="236">
        <v>0</v>
      </c>
      <c r="X583" s="236">
        <v>0</v>
      </c>
      <c r="Y583" s="236">
        <v>0</v>
      </c>
      <c r="Z583" s="236">
        <v>0</v>
      </c>
      <c r="AA583" s="236">
        <v>0</v>
      </c>
      <c r="AB583" s="236">
        <v>0</v>
      </c>
      <c r="AC583" s="236">
        <v>0</v>
      </c>
      <c r="AD583" s="236">
        <v>-96.68</v>
      </c>
      <c r="AE583" s="236">
        <v>-193.36</v>
      </c>
      <c r="AF583" s="236">
        <v>-290.04000000000002</v>
      </c>
      <c r="AG583" s="236">
        <v>-939.15</v>
      </c>
      <c r="AH583" s="236">
        <v>-2140.69</v>
      </c>
      <c r="AI583" s="236">
        <v>-2946.32</v>
      </c>
      <c r="AJ583" s="236">
        <v>-3751.95</v>
      </c>
      <c r="AK583" s="236">
        <v>-4558</v>
      </c>
      <c r="AL583" s="236">
        <v>-5363</v>
      </c>
      <c r="AM583" s="236">
        <v>-6169</v>
      </c>
      <c r="AN583" s="236">
        <v>-6169</v>
      </c>
      <c r="AO583" s="236">
        <v>-6974</v>
      </c>
      <c r="AP583" s="236">
        <v>-7780</v>
      </c>
      <c r="AQ583" s="236">
        <v>-8586</v>
      </c>
      <c r="AR583" s="236">
        <v>-9391</v>
      </c>
      <c r="AS583" s="236">
        <v>-10197</v>
      </c>
      <c r="AT583" s="236">
        <v>-11003</v>
      </c>
      <c r="AU583" s="236">
        <v>-11808</v>
      </c>
      <c r="AV583" s="236">
        <v>-12614</v>
      </c>
      <c r="AW583" s="236">
        <v>-13420</v>
      </c>
      <c r="AX583" s="236">
        <v>-14225</v>
      </c>
      <c r="AY583" s="236">
        <v>-15031</v>
      </c>
      <c r="AZ583" s="236">
        <v>-15836</v>
      </c>
      <c r="BA583" s="236">
        <v>-15836</v>
      </c>
      <c r="BB583" s="236">
        <v>-16642</v>
      </c>
      <c r="BC583" s="236">
        <v>-17448</v>
      </c>
      <c r="BD583" s="236">
        <v>-18253</v>
      </c>
      <c r="BE583" s="236">
        <v>-19059</v>
      </c>
      <c r="BF583" s="236">
        <v>-19865</v>
      </c>
      <c r="BG583" s="236">
        <v>-20670</v>
      </c>
      <c r="BH583" s="236">
        <v>-21476</v>
      </c>
      <c r="BI583" s="236">
        <v>-22281</v>
      </c>
      <c r="BJ583" s="236">
        <v>-23087</v>
      </c>
      <c r="BK583" s="236">
        <v>-23893</v>
      </c>
      <c r="BL583" s="236">
        <v>-24698</v>
      </c>
      <c r="BM583" s="236">
        <v>-25504</v>
      </c>
      <c r="BN583" s="236">
        <v>-25504</v>
      </c>
      <c r="BO583" s="236">
        <v>-26310</v>
      </c>
      <c r="BP583" s="236">
        <v>-27115</v>
      </c>
      <c r="BQ583" s="236">
        <v>-27921</v>
      </c>
      <c r="BR583" s="236">
        <v>-28726</v>
      </c>
      <c r="BS583" s="236">
        <v>-29532</v>
      </c>
      <c r="BT583" s="236">
        <v>-30338</v>
      </c>
      <c r="BU583" s="236">
        <v>-31143</v>
      </c>
      <c r="BV583" s="236">
        <v>-31949</v>
      </c>
      <c r="BW583" s="236">
        <v>-32755</v>
      </c>
      <c r="BX583" s="236">
        <v>-33560</v>
      </c>
      <c r="BY583" s="236">
        <v>-34366</v>
      </c>
      <c r="BZ583" s="236">
        <v>-35172</v>
      </c>
      <c r="CA583" s="236">
        <v>-35172</v>
      </c>
      <c r="CB583" s="236">
        <v>-35977</v>
      </c>
      <c r="CC583" s="236">
        <v>-36783</v>
      </c>
      <c r="CD583" s="236">
        <v>-37588</v>
      </c>
      <c r="CE583" s="236">
        <v>-38394</v>
      </c>
      <c r="CF583" s="236">
        <v>-39200</v>
      </c>
      <c r="CG583" s="236">
        <v>-40005</v>
      </c>
      <c r="CH583" s="236">
        <v>-40811</v>
      </c>
      <c r="CI583" s="236">
        <v>-41617</v>
      </c>
      <c r="CJ583" s="236">
        <v>-42422</v>
      </c>
      <c r="CK583" s="236">
        <v>-43228</v>
      </c>
      <c r="CL583" s="236">
        <v>-44033</v>
      </c>
      <c r="CM583" s="236">
        <v>-44839</v>
      </c>
      <c r="CN583" s="236">
        <v>-44839</v>
      </c>
      <c r="CO583" s="236">
        <v>-45645</v>
      </c>
      <c r="CP583" s="236">
        <v>-46450</v>
      </c>
      <c r="CQ583" s="236">
        <v>-47256</v>
      </c>
      <c r="CR583" s="236">
        <v>-48062</v>
      </c>
      <c r="CS583" s="236">
        <v>-48867</v>
      </c>
      <c r="CT583" s="236">
        <v>-49673</v>
      </c>
      <c r="CU583" s="236">
        <v>-50478</v>
      </c>
      <c r="CV583" s="236">
        <v>-51284</v>
      </c>
      <c r="CW583" s="236">
        <v>-52090</v>
      </c>
      <c r="CX583" s="236">
        <v>-52895</v>
      </c>
      <c r="CY583" s="236">
        <v>-53701</v>
      </c>
      <c r="CZ583" s="236">
        <v>-54507</v>
      </c>
      <c r="DA583" s="236">
        <v>-54507</v>
      </c>
    </row>
    <row r="584" spans="1:105">
      <c r="A584" s="242" t="s">
        <v>1704</v>
      </c>
      <c r="B584" s="236">
        <v>0</v>
      </c>
      <c r="C584" s="236">
        <v>0</v>
      </c>
      <c r="D584" s="236">
        <v>0</v>
      </c>
      <c r="E584" s="236">
        <v>0</v>
      </c>
      <c r="F584" s="236">
        <v>0</v>
      </c>
      <c r="G584" s="236">
        <v>0</v>
      </c>
      <c r="H584" s="236">
        <v>0</v>
      </c>
      <c r="I584" s="236">
        <v>0</v>
      </c>
      <c r="J584" s="236">
        <v>0</v>
      </c>
      <c r="K584" s="236">
        <v>0</v>
      </c>
      <c r="L584" s="236">
        <v>0</v>
      </c>
      <c r="M584" s="236">
        <v>0</v>
      </c>
      <c r="N584" s="236">
        <v>0</v>
      </c>
      <c r="O584" s="236">
        <v>0</v>
      </c>
      <c r="P584" s="236">
        <v>0</v>
      </c>
      <c r="Q584" s="236">
        <v>0</v>
      </c>
      <c r="R584" s="236">
        <v>0</v>
      </c>
      <c r="S584" s="236">
        <v>0</v>
      </c>
      <c r="T584" s="236">
        <v>0</v>
      </c>
      <c r="U584" s="236">
        <v>0</v>
      </c>
      <c r="V584" s="236">
        <v>0</v>
      </c>
      <c r="W584" s="236">
        <v>0</v>
      </c>
      <c r="X584" s="236">
        <v>0</v>
      </c>
      <c r="Y584" s="236">
        <v>0</v>
      </c>
      <c r="Z584" s="236">
        <v>0</v>
      </c>
      <c r="AA584" s="236">
        <v>0</v>
      </c>
      <c r="AB584" s="236">
        <v>0</v>
      </c>
      <c r="AC584" s="236">
        <v>0</v>
      </c>
      <c r="AD584" s="236">
        <v>96.68</v>
      </c>
      <c r="AE584" s="236">
        <v>96.68</v>
      </c>
      <c r="AF584" s="236">
        <v>96.68</v>
      </c>
      <c r="AG584" s="236">
        <v>649.10999999999899</v>
      </c>
      <c r="AH584" s="236">
        <v>1201.54</v>
      </c>
      <c r="AI584" s="236">
        <v>805.63</v>
      </c>
      <c r="AJ584" s="236">
        <v>805.62999999999897</v>
      </c>
      <c r="AK584" s="236">
        <v>806.05</v>
      </c>
      <c r="AL584" s="236">
        <v>805</v>
      </c>
      <c r="AM584" s="236">
        <v>806</v>
      </c>
      <c r="AN584" s="236">
        <v>806</v>
      </c>
      <c r="AO584" s="236">
        <v>805</v>
      </c>
      <c r="AP584" s="236">
        <v>806</v>
      </c>
      <c r="AQ584" s="236">
        <v>806</v>
      </c>
      <c r="AR584" s="236">
        <v>805</v>
      </c>
      <c r="AS584" s="236">
        <v>806</v>
      </c>
      <c r="AT584" s="236">
        <v>806</v>
      </c>
      <c r="AU584" s="236">
        <v>805</v>
      </c>
      <c r="AV584" s="236">
        <v>806</v>
      </c>
      <c r="AW584" s="236">
        <v>806</v>
      </c>
      <c r="AX584" s="236">
        <v>805</v>
      </c>
      <c r="AY584" s="236">
        <v>806</v>
      </c>
      <c r="AZ584" s="236">
        <v>805</v>
      </c>
      <c r="BA584" s="236">
        <v>805</v>
      </c>
      <c r="BB584" s="236">
        <v>806</v>
      </c>
      <c r="BC584" s="236">
        <v>806</v>
      </c>
      <c r="BD584" s="236">
        <v>805</v>
      </c>
      <c r="BE584" s="236">
        <v>806</v>
      </c>
      <c r="BF584" s="236">
        <v>806</v>
      </c>
      <c r="BG584" s="236">
        <v>805</v>
      </c>
      <c r="BH584" s="236">
        <v>806</v>
      </c>
      <c r="BI584" s="236">
        <v>805</v>
      </c>
      <c r="BJ584" s="236">
        <v>806</v>
      </c>
      <c r="BK584" s="236">
        <v>806</v>
      </c>
      <c r="BL584" s="236">
        <v>805</v>
      </c>
      <c r="BM584" s="236">
        <v>806</v>
      </c>
      <c r="BN584" s="236">
        <v>806</v>
      </c>
      <c r="BO584" s="236">
        <v>806</v>
      </c>
      <c r="BP584" s="236">
        <v>805</v>
      </c>
      <c r="BQ584" s="236">
        <v>806</v>
      </c>
      <c r="BR584" s="236">
        <v>805</v>
      </c>
      <c r="BS584" s="236">
        <v>806</v>
      </c>
      <c r="BT584" s="236">
        <v>806</v>
      </c>
      <c r="BU584" s="236">
        <v>805</v>
      </c>
      <c r="BV584" s="236">
        <v>806</v>
      </c>
      <c r="BW584" s="236">
        <v>806</v>
      </c>
      <c r="BX584" s="236">
        <v>805</v>
      </c>
      <c r="BY584" s="236">
        <v>806</v>
      </c>
      <c r="BZ584" s="236">
        <v>806</v>
      </c>
      <c r="CA584" s="236">
        <v>806</v>
      </c>
      <c r="CB584" s="236">
        <v>805</v>
      </c>
      <c r="CC584" s="236">
        <v>806</v>
      </c>
      <c r="CD584" s="236">
        <v>805</v>
      </c>
      <c r="CE584" s="236">
        <v>806</v>
      </c>
      <c r="CF584" s="236">
        <v>806</v>
      </c>
      <c r="CG584" s="236">
        <v>805</v>
      </c>
      <c r="CH584" s="236">
        <v>806</v>
      </c>
      <c r="CI584" s="236">
        <v>806</v>
      </c>
      <c r="CJ584" s="236">
        <v>805</v>
      </c>
      <c r="CK584" s="236">
        <v>806</v>
      </c>
      <c r="CL584" s="236">
        <v>805</v>
      </c>
      <c r="CM584" s="236">
        <v>806</v>
      </c>
      <c r="CN584" s="236">
        <v>806</v>
      </c>
      <c r="CO584" s="236">
        <v>806</v>
      </c>
      <c r="CP584" s="236">
        <v>805</v>
      </c>
      <c r="CQ584" s="236">
        <v>806</v>
      </c>
      <c r="CR584" s="236">
        <v>806</v>
      </c>
      <c r="CS584" s="236">
        <v>805</v>
      </c>
      <c r="CT584" s="236">
        <v>806</v>
      </c>
      <c r="CU584" s="236">
        <v>805</v>
      </c>
      <c r="CV584" s="236">
        <v>806</v>
      </c>
      <c r="CW584" s="236">
        <v>806</v>
      </c>
      <c r="CX584" s="236">
        <v>805</v>
      </c>
      <c r="CY584" s="236">
        <v>806</v>
      </c>
      <c r="CZ584" s="236">
        <v>806</v>
      </c>
      <c r="DA584" s="236">
        <v>806</v>
      </c>
    </row>
    <row r="585" spans="1:105">
      <c r="A585" s="242" t="s">
        <v>1706</v>
      </c>
      <c r="B585" s="236">
        <v>0</v>
      </c>
      <c r="C585" s="236">
        <v>0</v>
      </c>
      <c r="D585" s="236">
        <v>0</v>
      </c>
      <c r="E585" s="236">
        <v>0</v>
      </c>
      <c r="F585" s="236">
        <v>0</v>
      </c>
      <c r="G585" s="236">
        <v>0</v>
      </c>
      <c r="H585" s="236">
        <v>0</v>
      </c>
      <c r="I585" s="236">
        <v>0</v>
      </c>
      <c r="J585" s="236">
        <v>0</v>
      </c>
      <c r="K585" s="236">
        <v>0</v>
      </c>
      <c r="L585" s="236">
        <v>0</v>
      </c>
      <c r="M585" s="236">
        <v>0</v>
      </c>
      <c r="N585" s="236">
        <v>0</v>
      </c>
      <c r="O585" s="236">
        <v>0</v>
      </c>
      <c r="P585" s="236">
        <v>0</v>
      </c>
      <c r="Q585" s="236">
        <v>0</v>
      </c>
      <c r="R585" s="236">
        <v>0</v>
      </c>
      <c r="S585" s="236">
        <v>0</v>
      </c>
      <c r="T585" s="236">
        <v>0</v>
      </c>
      <c r="U585" s="236">
        <v>0</v>
      </c>
      <c r="V585" s="236">
        <v>0</v>
      </c>
      <c r="W585" s="236">
        <v>0</v>
      </c>
      <c r="X585" s="236">
        <v>0</v>
      </c>
      <c r="Y585" s="236">
        <v>0</v>
      </c>
      <c r="Z585" s="236">
        <v>0</v>
      </c>
      <c r="AA585" s="236">
        <v>0</v>
      </c>
      <c r="AB585" s="236">
        <v>0</v>
      </c>
      <c r="AC585" s="236">
        <v>0</v>
      </c>
      <c r="AD585" s="236">
        <v>-24072.25</v>
      </c>
      <c r="AE585" s="236">
        <v>96.68</v>
      </c>
      <c r="AF585" s="236">
        <v>96.68</v>
      </c>
      <c r="AG585" s="236">
        <v>-96026.61</v>
      </c>
      <c r="AH585" s="236">
        <v>-95474.18</v>
      </c>
      <c r="AI585" s="236">
        <v>-23363.299999999901</v>
      </c>
      <c r="AJ585" s="236">
        <v>805.62999999999897</v>
      </c>
      <c r="AK585" s="236">
        <v>806.34999999998797</v>
      </c>
      <c r="AL585" s="236">
        <v>805</v>
      </c>
      <c r="AM585" s="236">
        <v>806</v>
      </c>
      <c r="AN585" s="236">
        <v>806</v>
      </c>
      <c r="AO585" s="236">
        <v>805</v>
      </c>
      <c r="AP585" s="236">
        <v>806</v>
      </c>
      <c r="AQ585" s="236">
        <v>806</v>
      </c>
      <c r="AR585" s="236">
        <v>805</v>
      </c>
      <c r="AS585" s="236">
        <v>806</v>
      </c>
      <c r="AT585" s="236">
        <v>806</v>
      </c>
      <c r="AU585" s="236">
        <v>805</v>
      </c>
      <c r="AV585" s="236">
        <v>806</v>
      </c>
      <c r="AW585" s="236">
        <v>806</v>
      </c>
      <c r="AX585" s="236">
        <v>805</v>
      </c>
      <c r="AY585" s="236">
        <v>806</v>
      </c>
      <c r="AZ585" s="236">
        <v>805</v>
      </c>
      <c r="BA585" s="236">
        <v>805</v>
      </c>
      <c r="BB585" s="236">
        <v>806</v>
      </c>
      <c r="BC585" s="236">
        <v>806</v>
      </c>
      <c r="BD585" s="236">
        <v>805</v>
      </c>
      <c r="BE585" s="236">
        <v>806</v>
      </c>
      <c r="BF585" s="236">
        <v>806</v>
      </c>
      <c r="BG585" s="236">
        <v>805</v>
      </c>
      <c r="BH585" s="236">
        <v>806</v>
      </c>
      <c r="BI585" s="236">
        <v>805</v>
      </c>
      <c r="BJ585" s="236">
        <v>806</v>
      </c>
      <c r="BK585" s="236">
        <v>806</v>
      </c>
      <c r="BL585" s="236">
        <v>805</v>
      </c>
      <c r="BM585" s="236">
        <v>806</v>
      </c>
      <c r="BN585" s="236">
        <v>806</v>
      </c>
      <c r="BO585" s="236">
        <v>806</v>
      </c>
      <c r="BP585" s="236">
        <v>805</v>
      </c>
      <c r="BQ585" s="236">
        <v>806</v>
      </c>
      <c r="BR585" s="236">
        <v>805</v>
      </c>
      <c r="BS585" s="236">
        <v>806</v>
      </c>
      <c r="BT585" s="236">
        <v>806</v>
      </c>
      <c r="BU585" s="236">
        <v>805</v>
      </c>
      <c r="BV585" s="236">
        <v>806</v>
      </c>
      <c r="BW585" s="236">
        <v>806</v>
      </c>
      <c r="BX585" s="236">
        <v>805</v>
      </c>
      <c r="BY585" s="236">
        <v>806</v>
      </c>
      <c r="BZ585" s="236">
        <v>806</v>
      </c>
      <c r="CA585" s="236">
        <v>806</v>
      </c>
      <c r="CB585" s="236">
        <v>805</v>
      </c>
      <c r="CC585" s="236">
        <v>806</v>
      </c>
      <c r="CD585" s="236">
        <v>805</v>
      </c>
      <c r="CE585" s="236">
        <v>806</v>
      </c>
      <c r="CF585" s="236">
        <v>806</v>
      </c>
      <c r="CG585" s="236">
        <v>805</v>
      </c>
      <c r="CH585" s="236">
        <v>806</v>
      </c>
      <c r="CI585" s="236">
        <v>806</v>
      </c>
      <c r="CJ585" s="236">
        <v>805</v>
      </c>
      <c r="CK585" s="236">
        <v>806</v>
      </c>
      <c r="CL585" s="236">
        <v>805</v>
      </c>
      <c r="CM585" s="236">
        <v>806</v>
      </c>
      <c r="CN585" s="236">
        <v>806</v>
      </c>
      <c r="CO585" s="236">
        <v>806</v>
      </c>
      <c r="CP585" s="236">
        <v>805</v>
      </c>
      <c r="CQ585" s="236">
        <v>806</v>
      </c>
      <c r="CR585" s="236">
        <v>806</v>
      </c>
      <c r="CS585" s="236">
        <v>805</v>
      </c>
      <c r="CT585" s="236">
        <v>806</v>
      </c>
      <c r="CU585" s="236">
        <v>805</v>
      </c>
      <c r="CV585" s="236">
        <v>806</v>
      </c>
      <c r="CW585" s="236">
        <v>806</v>
      </c>
      <c r="CX585" s="236">
        <v>805</v>
      </c>
      <c r="CY585" s="236">
        <v>806</v>
      </c>
      <c r="CZ585" s="236">
        <v>806</v>
      </c>
      <c r="DA585" s="236">
        <v>806</v>
      </c>
    </row>
    <row r="587" spans="1:105">
      <c r="A587" s="245" t="s">
        <v>1707</v>
      </c>
    </row>
    <row r="588" spans="1:105">
      <c r="A588" s="242" t="s">
        <v>1708</v>
      </c>
      <c r="B588" s="236">
        <v>1</v>
      </c>
      <c r="C588" s="236">
        <v>1</v>
      </c>
      <c r="D588" s="236">
        <v>1</v>
      </c>
      <c r="E588" s="236">
        <v>1</v>
      </c>
      <c r="F588" s="236">
        <v>1</v>
      </c>
      <c r="G588" s="236">
        <v>1</v>
      </c>
      <c r="H588" s="236">
        <v>1</v>
      </c>
      <c r="I588" s="236">
        <v>1</v>
      </c>
      <c r="J588" s="236">
        <v>1</v>
      </c>
      <c r="K588" s="236">
        <v>1</v>
      </c>
      <c r="L588" s="236">
        <v>1</v>
      </c>
      <c r="M588" s="236">
        <v>1</v>
      </c>
      <c r="N588" s="236">
        <v>12</v>
      </c>
      <c r="O588" s="236">
        <v>1</v>
      </c>
      <c r="P588" s="236">
        <v>1</v>
      </c>
      <c r="Q588" s="236">
        <v>1</v>
      </c>
      <c r="R588" s="236">
        <v>1</v>
      </c>
      <c r="S588" s="236">
        <v>1</v>
      </c>
      <c r="T588" s="236">
        <v>1</v>
      </c>
      <c r="U588" s="236">
        <v>1</v>
      </c>
      <c r="V588" s="236">
        <v>1</v>
      </c>
      <c r="W588" s="236">
        <v>1</v>
      </c>
      <c r="X588" s="236">
        <v>1</v>
      </c>
      <c r="Y588" s="236">
        <v>1</v>
      </c>
      <c r="Z588" s="236">
        <v>1</v>
      </c>
      <c r="AA588" s="236">
        <v>12</v>
      </c>
      <c r="AB588" s="236">
        <v>1</v>
      </c>
      <c r="AC588" s="236">
        <v>1</v>
      </c>
      <c r="AD588" s="236">
        <v>1</v>
      </c>
      <c r="AE588" s="236">
        <v>1</v>
      </c>
      <c r="AF588" s="236">
        <v>1</v>
      </c>
      <c r="AG588" s="236">
        <v>1</v>
      </c>
      <c r="AH588" s="236">
        <v>1</v>
      </c>
      <c r="AI588" s="236">
        <v>1</v>
      </c>
      <c r="AJ588" s="236">
        <v>1</v>
      </c>
      <c r="AK588" s="236">
        <v>1</v>
      </c>
      <c r="AL588" s="236">
        <v>1</v>
      </c>
      <c r="AM588" s="236">
        <v>1</v>
      </c>
      <c r="AN588" s="236">
        <v>12</v>
      </c>
      <c r="AO588" s="236">
        <v>1</v>
      </c>
      <c r="AP588" s="236">
        <v>1</v>
      </c>
      <c r="AQ588" s="236">
        <v>1</v>
      </c>
      <c r="AR588" s="236">
        <v>1</v>
      </c>
      <c r="AS588" s="236">
        <v>1</v>
      </c>
      <c r="AT588" s="236">
        <v>1</v>
      </c>
      <c r="AU588" s="236">
        <v>1</v>
      </c>
      <c r="AV588" s="236">
        <v>1</v>
      </c>
      <c r="AW588" s="236">
        <v>1</v>
      </c>
      <c r="AX588" s="236">
        <v>1</v>
      </c>
      <c r="AY588" s="236">
        <v>1</v>
      </c>
      <c r="AZ588" s="236">
        <v>1</v>
      </c>
      <c r="BA588" s="236">
        <v>12</v>
      </c>
      <c r="BB588" s="236">
        <v>1</v>
      </c>
      <c r="BC588" s="236">
        <v>1</v>
      </c>
      <c r="BD588" s="236">
        <v>1</v>
      </c>
      <c r="BE588" s="236">
        <v>1</v>
      </c>
      <c r="BF588" s="236">
        <v>1</v>
      </c>
      <c r="BG588" s="236">
        <v>1</v>
      </c>
      <c r="BH588" s="236">
        <v>1</v>
      </c>
      <c r="BI588" s="236">
        <v>1</v>
      </c>
      <c r="BJ588" s="236">
        <v>1</v>
      </c>
      <c r="BK588" s="236">
        <v>1</v>
      </c>
      <c r="BL588" s="236">
        <v>1</v>
      </c>
      <c r="BM588" s="236">
        <v>1</v>
      </c>
      <c r="BN588" s="236">
        <v>12</v>
      </c>
      <c r="BO588" s="236">
        <v>1</v>
      </c>
      <c r="BP588" s="236">
        <v>1</v>
      </c>
      <c r="BQ588" s="236">
        <v>1</v>
      </c>
      <c r="BR588" s="236">
        <v>1</v>
      </c>
      <c r="BS588" s="236">
        <v>1</v>
      </c>
      <c r="BT588" s="236">
        <v>1</v>
      </c>
      <c r="BU588" s="236">
        <v>1</v>
      </c>
      <c r="BV588" s="236">
        <v>1</v>
      </c>
      <c r="BW588" s="236">
        <v>1</v>
      </c>
      <c r="BX588" s="236">
        <v>1</v>
      </c>
      <c r="BY588" s="236">
        <v>1</v>
      </c>
      <c r="BZ588" s="236">
        <v>1</v>
      </c>
      <c r="CA588" s="236">
        <v>12</v>
      </c>
      <c r="CB588" s="236">
        <v>1</v>
      </c>
      <c r="CC588" s="236">
        <v>1</v>
      </c>
      <c r="CD588" s="236">
        <v>1</v>
      </c>
      <c r="CE588" s="236">
        <v>1</v>
      </c>
      <c r="CF588" s="236">
        <v>1</v>
      </c>
      <c r="CG588" s="236">
        <v>1</v>
      </c>
      <c r="CH588" s="236">
        <v>1</v>
      </c>
      <c r="CI588" s="236">
        <v>1</v>
      </c>
      <c r="CJ588" s="236">
        <v>1</v>
      </c>
      <c r="CK588" s="236">
        <v>1</v>
      </c>
      <c r="CL588" s="236">
        <v>1</v>
      </c>
      <c r="CM588" s="236">
        <v>1</v>
      </c>
      <c r="CN588" s="236">
        <v>12</v>
      </c>
      <c r="CO588" s="236">
        <v>1</v>
      </c>
      <c r="CP588" s="236">
        <v>1</v>
      </c>
      <c r="CQ588" s="236">
        <v>1</v>
      </c>
      <c r="CR588" s="236">
        <v>1</v>
      </c>
      <c r="CS588" s="236">
        <v>1</v>
      </c>
      <c r="CT588" s="236">
        <v>1</v>
      </c>
      <c r="CU588" s="236">
        <v>1</v>
      </c>
      <c r="CV588" s="236">
        <v>1</v>
      </c>
      <c r="CW588" s="236">
        <v>1</v>
      </c>
      <c r="CX588" s="236">
        <v>1</v>
      </c>
      <c r="CY588" s="236">
        <v>1</v>
      </c>
      <c r="CZ588" s="236">
        <v>1</v>
      </c>
      <c r="DA588" s="236">
        <v>12</v>
      </c>
    </row>
    <row r="589" spans="1:105">
      <c r="A589" s="242" t="s">
        <v>1709</v>
      </c>
      <c r="B589" s="236">
        <v>0</v>
      </c>
      <c r="C589" s="236">
        <v>0</v>
      </c>
      <c r="D589" s="236">
        <v>0</v>
      </c>
      <c r="E589" s="236">
        <v>0</v>
      </c>
      <c r="F589" s="236">
        <v>0</v>
      </c>
      <c r="G589" s="236">
        <v>0</v>
      </c>
      <c r="H589" s="236">
        <v>0</v>
      </c>
      <c r="I589" s="236">
        <v>0</v>
      </c>
      <c r="J589" s="236">
        <v>0</v>
      </c>
      <c r="K589" s="236">
        <v>0</v>
      </c>
      <c r="L589" s="236">
        <v>0</v>
      </c>
      <c r="M589" s="236">
        <v>0</v>
      </c>
      <c r="N589" s="236">
        <v>0</v>
      </c>
      <c r="O589" s="236">
        <v>0</v>
      </c>
      <c r="P589" s="236">
        <v>0</v>
      </c>
      <c r="Q589" s="236">
        <v>0</v>
      </c>
      <c r="R589" s="236">
        <v>0</v>
      </c>
      <c r="S589" s="236">
        <v>0</v>
      </c>
      <c r="T589" s="236">
        <v>0</v>
      </c>
      <c r="U589" s="236">
        <v>0</v>
      </c>
      <c r="V589" s="236">
        <v>0</v>
      </c>
      <c r="W589" s="236">
        <v>0</v>
      </c>
      <c r="X589" s="236">
        <v>0</v>
      </c>
      <c r="Y589" s="236">
        <v>0</v>
      </c>
      <c r="Z589" s="236">
        <v>0</v>
      </c>
      <c r="AA589" s="236">
        <v>0</v>
      </c>
      <c r="AB589" s="236">
        <v>0</v>
      </c>
      <c r="AC589" s="236">
        <v>0</v>
      </c>
      <c r="AD589" s="236">
        <v>-334083</v>
      </c>
      <c r="AE589" s="236">
        <v>-421581</v>
      </c>
      <c r="AF589" s="236">
        <v>-119989</v>
      </c>
      <c r="AG589" s="236">
        <v>-572052</v>
      </c>
      <c r="AH589" s="236">
        <v>-1088239</v>
      </c>
      <c r="AI589" s="236">
        <v>-605068</v>
      </c>
      <c r="AJ589" s="236">
        <v>286186</v>
      </c>
      <c r="AK589" s="236">
        <v>0</v>
      </c>
      <c r="AL589" s="236">
        <v>0</v>
      </c>
      <c r="AM589" s="236">
        <v>0</v>
      </c>
      <c r="AN589" s="236">
        <v>-2854826</v>
      </c>
      <c r="AO589" s="236">
        <v>0</v>
      </c>
      <c r="AP589" s="236">
        <v>0</v>
      </c>
      <c r="AQ589" s="236">
        <v>0</v>
      </c>
      <c r="AR589" s="236">
        <v>0</v>
      </c>
      <c r="AS589" s="236">
        <v>0</v>
      </c>
      <c r="AT589" s="236">
        <v>0</v>
      </c>
      <c r="AU589" s="236">
        <v>0</v>
      </c>
      <c r="AV589" s="236">
        <v>0</v>
      </c>
      <c r="AW589" s="236">
        <v>0</v>
      </c>
      <c r="AX589" s="236">
        <v>0</v>
      </c>
      <c r="AY589" s="236">
        <v>0</v>
      </c>
      <c r="AZ589" s="236">
        <v>0</v>
      </c>
      <c r="BA589" s="236">
        <v>0</v>
      </c>
      <c r="BB589" s="236">
        <v>0</v>
      </c>
      <c r="BC589" s="236">
        <v>0</v>
      </c>
      <c r="BD589" s="236">
        <v>0</v>
      </c>
      <c r="BE589" s="236">
        <v>0</v>
      </c>
      <c r="BF589" s="236">
        <v>0</v>
      </c>
      <c r="BG589" s="236">
        <v>0</v>
      </c>
      <c r="BH589" s="236">
        <v>0</v>
      </c>
      <c r="BI589" s="236">
        <v>0</v>
      </c>
      <c r="BJ589" s="236">
        <v>0</v>
      </c>
      <c r="BK589" s="236">
        <v>0</v>
      </c>
      <c r="BL589" s="236">
        <v>0</v>
      </c>
      <c r="BM589" s="236">
        <v>0</v>
      </c>
      <c r="BN589" s="236">
        <v>0</v>
      </c>
      <c r="BO589" s="236">
        <v>0</v>
      </c>
      <c r="BP589" s="236">
        <v>0</v>
      </c>
      <c r="BQ589" s="236">
        <v>0</v>
      </c>
      <c r="BR589" s="236">
        <v>0</v>
      </c>
      <c r="BS589" s="236">
        <v>0</v>
      </c>
      <c r="BT589" s="236">
        <v>0</v>
      </c>
      <c r="BU589" s="236">
        <v>0</v>
      </c>
      <c r="BV589" s="236">
        <v>0</v>
      </c>
      <c r="BW589" s="236">
        <v>0</v>
      </c>
      <c r="BX589" s="236">
        <v>0</v>
      </c>
      <c r="BY589" s="236">
        <v>0</v>
      </c>
      <c r="BZ589" s="236">
        <v>0</v>
      </c>
      <c r="CA589" s="236">
        <v>0</v>
      </c>
      <c r="CB589" s="236">
        <v>0</v>
      </c>
      <c r="CC589" s="236">
        <v>0</v>
      </c>
      <c r="CD589" s="236">
        <v>0</v>
      </c>
      <c r="CE589" s="236">
        <v>0</v>
      </c>
      <c r="CF589" s="236">
        <v>0</v>
      </c>
      <c r="CG589" s="236">
        <v>0</v>
      </c>
      <c r="CH589" s="236">
        <v>0</v>
      </c>
      <c r="CI589" s="236">
        <v>0</v>
      </c>
      <c r="CJ589" s="236">
        <v>0</v>
      </c>
      <c r="CK589" s="236">
        <v>0</v>
      </c>
      <c r="CL589" s="236">
        <v>0</v>
      </c>
      <c r="CM589" s="236">
        <v>0</v>
      </c>
      <c r="CN589" s="236">
        <v>0</v>
      </c>
      <c r="CO589" s="236">
        <v>0</v>
      </c>
      <c r="CP589" s="236">
        <v>0</v>
      </c>
      <c r="CQ589" s="236">
        <v>0</v>
      </c>
      <c r="CR589" s="236">
        <v>0</v>
      </c>
      <c r="CS589" s="236">
        <v>0</v>
      </c>
      <c r="CT589" s="236">
        <v>0</v>
      </c>
      <c r="CU589" s="236">
        <v>0</v>
      </c>
      <c r="CV589" s="236">
        <v>0</v>
      </c>
      <c r="CW589" s="236">
        <v>0</v>
      </c>
      <c r="CX589" s="236">
        <v>0</v>
      </c>
      <c r="CY589" s="236">
        <v>0</v>
      </c>
      <c r="CZ589" s="236">
        <v>0</v>
      </c>
      <c r="DA589" s="236">
        <v>0</v>
      </c>
    </row>
    <row r="590" spans="1:105">
      <c r="A590" s="242" t="s">
        <v>1710</v>
      </c>
      <c r="B590" s="236">
        <v>0</v>
      </c>
      <c r="C590" s="236">
        <v>0</v>
      </c>
      <c r="D590" s="236">
        <v>0</v>
      </c>
      <c r="E590" s="236">
        <v>0</v>
      </c>
      <c r="F590" s="236">
        <v>0</v>
      </c>
      <c r="G590" s="236">
        <v>0</v>
      </c>
      <c r="H590" s="236">
        <v>0</v>
      </c>
      <c r="I590" s="236">
        <v>0</v>
      </c>
      <c r="J590" s="236">
        <v>0</v>
      </c>
      <c r="K590" s="236">
        <v>0</v>
      </c>
      <c r="L590" s="236">
        <v>0</v>
      </c>
      <c r="M590" s="236">
        <v>0</v>
      </c>
      <c r="N590" s="236">
        <v>0</v>
      </c>
      <c r="O590" s="236">
        <v>0</v>
      </c>
      <c r="P590" s="236">
        <v>0</v>
      </c>
      <c r="Q590" s="236">
        <v>0</v>
      </c>
      <c r="R590" s="236">
        <v>0</v>
      </c>
      <c r="S590" s="236">
        <v>0</v>
      </c>
      <c r="T590" s="236">
        <v>0</v>
      </c>
      <c r="U590" s="236">
        <v>0</v>
      </c>
      <c r="V590" s="236">
        <v>0</v>
      </c>
      <c r="W590" s="236">
        <v>0</v>
      </c>
      <c r="X590" s="236">
        <v>0</v>
      </c>
      <c r="Y590" s="236">
        <v>0</v>
      </c>
      <c r="Z590" s="236">
        <v>0</v>
      </c>
      <c r="AA590" s="236">
        <v>0</v>
      </c>
      <c r="AB590" s="236">
        <v>0</v>
      </c>
      <c r="AC590" s="236">
        <v>0</v>
      </c>
      <c r="AD590" s="236">
        <v>0</v>
      </c>
      <c r="AE590" s="236">
        <v>0</v>
      </c>
      <c r="AF590" s="236">
        <v>0</v>
      </c>
      <c r="AG590" s="236">
        <v>0</v>
      </c>
      <c r="AH590" s="236">
        <v>0</v>
      </c>
      <c r="AI590" s="236">
        <v>0</v>
      </c>
      <c r="AJ590" s="236">
        <v>0</v>
      </c>
      <c r="AK590" s="236">
        <v>0</v>
      </c>
      <c r="AL590" s="236">
        <v>0</v>
      </c>
      <c r="AM590" s="236">
        <v>0</v>
      </c>
      <c r="AN590" s="236">
        <v>0</v>
      </c>
      <c r="AO590" s="236">
        <v>0</v>
      </c>
      <c r="AP590" s="236">
        <v>0</v>
      </c>
      <c r="AQ590" s="236">
        <v>0</v>
      </c>
      <c r="AR590" s="236">
        <v>0</v>
      </c>
      <c r="AS590" s="236">
        <v>0</v>
      </c>
      <c r="AT590" s="236">
        <v>0</v>
      </c>
      <c r="AU590" s="236">
        <v>0</v>
      </c>
      <c r="AV590" s="236">
        <v>0</v>
      </c>
      <c r="AW590" s="236">
        <v>0</v>
      </c>
      <c r="AX590" s="236">
        <v>0</v>
      </c>
      <c r="AY590" s="236">
        <v>0</v>
      </c>
      <c r="AZ590" s="236">
        <v>0</v>
      </c>
      <c r="BA590" s="236">
        <v>0</v>
      </c>
      <c r="BB590" s="236">
        <v>0</v>
      </c>
      <c r="BC590" s="236">
        <v>0</v>
      </c>
      <c r="BD590" s="236">
        <v>0</v>
      </c>
      <c r="BE590" s="236">
        <v>0</v>
      </c>
      <c r="BF590" s="236">
        <v>0</v>
      </c>
      <c r="BG590" s="236">
        <v>0</v>
      </c>
      <c r="BH590" s="236">
        <v>0</v>
      </c>
      <c r="BI590" s="236">
        <v>0</v>
      </c>
      <c r="BJ590" s="236">
        <v>0</v>
      </c>
      <c r="BK590" s="236">
        <v>0</v>
      </c>
      <c r="BL590" s="236">
        <v>0</v>
      </c>
      <c r="BM590" s="236">
        <v>0</v>
      </c>
      <c r="BN590" s="236">
        <v>0</v>
      </c>
      <c r="BO590" s="236">
        <v>0</v>
      </c>
      <c r="BP590" s="236">
        <v>0</v>
      </c>
      <c r="BQ590" s="236">
        <v>0</v>
      </c>
      <c r="BR590" s="236">
        <v>0</v>
      </c>
      <c r="BS590" s="236">
        <v>0</v>
      </c>
      <c r="BT590" s="236">
        <v>0</v>
      </c>
      <c r="BU590" s="236">
        <v>0</v>
      </c>
      <c r="BV590" s="236">
        <v>0</v>
      </c>
      <c r="BW590" s="236">
        <v>0</v>
      </c>
      <c r="BX590" s="236">
        <v>0</v>
      </c>
      <c r="BY590" s="236">
        <v>0</v>
      </c>
      <c r="BZ590" s="236">
        <v>0</v>
      </c>
      <c r="CA590" s="236">
        <v>0</v>
      </c>
      <c r="CB590" s="236">
        <v>0</v>
      </c>
      <c r="CC590" s="236">
        <v>0</v>
      </c>
      <c r="CD590" s="236">
        <v>0</v>
      </c>
      <c r="CE590" s="236">
        <v>0</v>
      </c>
      <c r="CF590" s="236">
        <v>0</v>
      </c>
      <c r="CG590" s="236">
        <v>0</v>
      </c>
      <c r="CH590" s="236">
        <v>0</v>
      </c>
      <c r="CI590" s="236">
        <v>0</v>
      </c>
      <c r="CJ590" s="236">
        <v>0</v>
      </c>
      <c r="CK590" s="236">
        <v>0</v>
      </c>
      <c r="CL590" s="236">
        <v>0</v>
      </c>
      <c r="CM590" s="236">
        <v>0</v>
      </c>
      <c r="CN590" s="236">
        <v>0</v>
      </c>
      <c r="CO590" s="236">
        <v>0</v>
      </c>
      <c r="CP590" s="236">
        <v>0</v>
      </c>
      <c r="CQ590" s="236">
        <v>0</v>
      </c>
      <c r="CR590" s="236">
        <v>0</v>
      </c>
      <c r="CS590" s="236">
        <v>0</v>
      </c>
      <c r="CT590" s="236">
        <v>0</v>
      </c>
      <c r="CU590" s="236">
        <v>0</v>
      </c>
      <c r="CV590" s="236">
        <v>0</v>
      </c>
      <c r="CW590" s="236">
        <v>0</v>
      </c>
      <c r="CX590" s="236">
        <v>0</v>
      </c>
      <c r="CY590" s="236">
        <v>0</v>
      </c>
      <c r="CZ590" s="236">
        <v>0</v>
      </c>
      <c r="DA590" s="236">
        <v>0</v>
      </c>
    </row>
    <row r="591" spans="1:105">
      <c r="A591" s="242" t="s">
        <v>1711</v>
      </c>
      <c r="B591" s="236">
        <v>0</v>
      </c>
      <c r="C591" s="236">
        <v>0</v>
      </c>
      <c r="D591" s="236">
        <v>0</v>
      </c>
      <c r="E591" s="236">
        <v>0</v>
      </c>
      <c r="F591" s="236">
        <v>0</v>
      </c>
      <c r="G591" s="236">
        <v>0</v>
      </c>
      <c r="H591" s="236">
        <v>0</v>
      </c>
      <c r="I591" s="236">
        <v>0</v>
      </c>
      <c r="J591" s="236">
        <v>0</v>
      </c>
      <c r="K591" s="236">
        <v>0</v>
      </c>
      <c r="L591" s="236">
        <v>0</v>
      </c>
      <c r="M591" s="236">
        <v>0</v>
      </c>
      <c r="N591" s="236">
        <v>0</v>
      </c>
      <c r="O591" s="236">
        <v>0</v>
      </c>
      <c r="P591" s="236">
        <v>0</v>
      </c>
      <c r="Q591" s="236">
        <v>0</v>
      </c>
      <c r="R591" s="236">
        <v>0</v>
      </c>
      <c r="S591" s="236">
        <v>0</v>
      </c>
      <c r="T591" s="236">
        <v>0</v>
      </c>
      <c r="U591" s="236">
        <v>0</v>
      </c>
      <c r="V591" s="236">
        <v>0</v>
      </c>
      <c r="W591" s="236">
        <v>0</v>
      </c>
      <c r="X591" s="236">
        <v>0</v>
      </c>
      <c r="Y591" s="236">
        <v>0</v>
      </c>
      <c r="Z591" s="236">
        <v>0</v>
      </c>
      <c r="AA591" s="236">
        <v>0</v>
      </c>
      <c r="AB591" s="236">
        <v>0</v>
      </c>
      <c r="AC591" s="236">
        <v>0</v>
      </c>
      <c r="AD591" s="236">
        <v>0</v>
      </c>
      <c r="AE591" s="236">
        <v>0</v>
      </c>
      <c r="AF591" s="236">
        <v>0</v>
      </c>
      <c r="AG591" s="236">
        <v>0</v>
      </c>
      <c r="AH591" s="236">
        <v>0</v>
      </c>
      <c r="AI591" s="236">
        <v>0</v>
      </c>
      <c r="AJ591" s="236">
        <v>0</v>
      </c>
      <c r="AK591" s="236">
        <v>0</v>
      </c>
      <c r="AL591" s="236">
        <v>0</v>
      </c>
      <c r="AM591" s="236">
        <v>0</v>
      </c>
      <c r="AN591" s="236">
        <v>0</v>
      </c>
      <c r="AO591" s="236">
        <v>0</v>
      </c>
      <c r="AP591" s="236">
        <v>0</v>
      </c>
      <c r="AQ591" s="236">
        <v>0</v>
      </c>
      <c r="AR591" s="236">
        <v>0</v>
      </c>
      <c r="AS591" s="236">
        <v>0</v>
      </c>
      <c r="AT591" s="236">
        <v>0</v>
      </c>
      <c r="AU591" s="236">
        <v>0</v>
      </c>
      <c r="AV591" s="236">
        <v>0</v>
      </c>
      <c r="AW591" s="236">
        <v>0</v>
      </c>
      <c r="AX591" s="236">
        <v>0</v>
      </c>
      <c r="AY591" s="236">
        <v>0</v>
      </c>
      <c r="AZ591" s="236">
        <v>0</v>
      </c>
      <c r="BA591" s="236">
        <v>0</v>
      </c>
      <c r="BB591" s="236">
        <v>0</v>
      </c>
      <c r="BC591" s="236">
        <v>0</v>
      </c>
      <c r="BD591" s="236">
        <v>0</v>
      </c>
      <c r="BE591" s="236">
        <v>0</v>
      </c>
      <c r="BF591" s="236">
        <v>0</v>
      </c>
      <c r="BG591" s="236">
        <v>0</v>
      </c>
      <c r="BH591" s="236">
        <v>0</v>
      </c>
      <c r="BI591" s="236">
        <v>0</v>
      </c>
      <c r="BJ591" s="236">
        <v>0</v>
      </c>
      <c r="BK591" s="236">
        <v>0</v>
      </c>
      <c r="BL591" s="236">
        <v>0</v>
      </c>
      <c r="BM591" s="236">
        <v>0</v>
      </c>
      <c r="BN591" s="236">
        <v>0</v>
      </c>
      <c r="BO591" s="236">
        <v>0</v>
      </c>
      <c r="BP591" s="236">
        <v>0</v>
      </c>
      <c r="BQ591" s="236">
        <v>0</v>
      </c>
      <c r="BR591" s="236">
        <v>0</v>
      </c>
      <c r="BS591" s="236">
        <v>0</v>
      </c>
      <c r="BT591" s="236">
        <v>0</v>
      </c>
      <c r="BU591" s="236">
        <v>0</v>
      </c>
      <c r="BV591" s="236">
        <v>0</v>
      </c>
      <c r="BW591" s="236">
        <v>0</v>
      </c>
      <c r="BX591" s="236">
        <v>0</v>
      </c>
      <c r="BY591" s="236">
        <v>0</v>
      </c>
      <c r="BZ591" s="236">
        <v>0</v>
      </c>
      <c r="CA591" s="236">
        <v>0</v>
      </c>
      <c r="CB591" s="236">
        <v>0</v>
      </c>
      <c r="CC591" s="236">
        <v>0</v>
      </c>
      <c r="CD591" s="236">
        <v>0</v>
      </c>
      <c r="CE591" s="236">
        <v>0</v>
      </c>
      <c r="CF591" s="236">
        <v>0</v>
      </c>
      <c r="CG591" s="236">
        <v>0</v>
      </c>
      <c r="CH591" s="236">
        <v>0</v>
      </c>
      <c r="CI591" s="236">
        <v>0</v>
      </c>
      <c r="CJ591" s="236">
        <v>0</v>
      </c>
      <c r="CK591" s="236">
        <v>0</v>
      </c>
      <c r="CL591" s="236">
        <v>0</v>
      </c>
      <c r="CM591" s="236">
        <v>0</v>
      </c>
      <c r="CN591" s="236">
        <v>0</v>
      </c>
      <c r="CO591" s="236">
        <v>0</v>
      </c>
      <c r="CP591" s="236">
        <v>0</v>
      </c>
      <c r="CQ591" s="236">
        <v>0</v>
      </c>
      <c r="CR591" s="236">
        <v>0</v>
      </c>
      <c r="CS591" s="236">
        <v>0</v>
      </c>
      <c r="CT591" s="236">
        <v>0</v>
      </c>
      <c r="CU591" s="236">
        <v>0</v>
      </c>
      <c r="CV591" s="236">
        <v>0</v>
      </c>
      <c r="CW591" s="236">
        <v>0</v>
      </c>
      <c r="CX591" s="236">
        <v>0</v>
      </c>
      <c r="CY591" s="236">
        <v>0</v>
      </c>
      <c r="CZ591" s="236">
        <v>0</v>
      </c>
      <c r="DA591" s="236">
        <v>0</v>
      </c>
    </row>
    <row r="592" spans="1:105">
      <c r="A592" s="242" t="s">
        <v>1712</v>
      </c>
      <c r="B592" s="236">
        <v>0</v>
      </c>
      <c r="C592" s="236">
        <v>0</v>
      </c>
      <c r="D592" s="236">
        <v>0</v>
      </c>
      <c r="E592" s="236">
        <v>0</v>
      </c>
      <c r="F592" s="236">
        <v>0</v>
      </c>
      <c r="G592" s="236">
        <v>0</v>
      </c>
      <c r="H592" s="236">
        <v>0</v>
      </c>
      <c r="I592" s="236">
        <v>0</v>
      </c>
      <c r="J592" s="236">
        <v>0</v>
      </c>
      <c r="K592" s="236">
        <v>0</v>
      </c>
      <c r="L592" s="236">
        <v>0</v>
      </c>
      <c r="M592" s="236">
        <v>0</v>
      </c>
      <c r="N592" s="236">
        <v>0</v>
      </c>
      <c r="O592" s="236">
        <v>0</v>
      </c>
      <c r="P592" s="236">
        <v>0</v>
      </c>
      <c r="Q592" s="236">
        <v>0</v>
      </c>
      <c r="R592" s="236">
        <v>0</v>
      </c>
      <c r="S592" s="236">
        <v>0</v>
      </c>
      <c r="T592" s="236">
        <v>0</v>
      </c>
      <c r="U592" s="236">
        <v>0</v>
      </c>
      <c r="V592" s="236">
        <v>0</v>
      </c>
      <c r="W592" s="236">
        <v>0</v>
      </c>
      <c r="X592" s="236">
        <v>0</v>
      </c>
      <c r="Y592" s="236">
        <v>0</v>
      </c>
      <c r="Z592" s="236">
        <v>0</v>
      </c>
      <c r="AA592" s="236">
        <v>0</v>
      </c>
      <c r="AB592" s="236">
        <v>0</v>
      </c>
      <c r="AC592" s="236">
        <v>0</v>
      </c>
      <c r="AD592" s="236">
        <v>0</v>
      </c>
      <c r="AE592" s="236">
        <v>0</v>
      </c>
      <c r="AF592" s="236">
        <v>0</v>
      </c>
      <c r="AG592" s="236">
        <v>0</v>
      </c>
      <c r="AH592" s="236">
        <v>0</v>
      </c>
      <c r="AI592" s="236">
        <v>0</v>
      </c>
      <c r="AJ592" s="236">
        <v>0</v>
      </c>
      <c r="AK592" s="236">
        <v>0</v>
      </c>
      <c r="AL592" s="236">
        <v>0</v>
      </c>
      <c r="AM592" s="236">
        <v>0</v>
      </c>
      <c r="AN592" s="236">
        <v>0</v>
      </c>
      <c r="AO592" s="236">
        <v>0</v>
      </c>
      <c r="AP592" s="236">
        <v>0</v>
      </c>
      <c r="AQ592" s="236">
        <v>0</v>
      </c>
      <c r="AR592" s="236">
        <v>0</v>
      </c>
      <c r="AS592" s="236">
        <v>0</v>
      </c>
      <c r="AT592" s="236">
        <v>0</v>
      </c>
      <c r="AU592" s="236">
        <v>0</v>
      </c>
      <c r="AV592" s="236">
        <v>0</v>
      </c>
      <c r="AW592" s="236">
        <v>0</v>
      </c>
      <c r="AX592" s="236">
        <v>0</v>
      </c>
      <c r="AY592" s="236">
        <v>0</v>
      </c>
      <c r="AZ592" s="236">
        <v>0</v>
      </c>
      <c r="BA592" s="236">
        <v>0</v>
      </c>
      <c r="BB592" s="236">
        <v>0</v>
      </c>
      <c r="BC592" s="236">
        <v>0</v>
      </c>
      <c r="BD592" s="236">
        <v>0</v>
      </c>
      <c r="BE592" s="236">
        <v>0</v>
      </c>
      <c r="BF592" s="236">
        <v>0</v>
      </c>
      <c r="BG592" s="236">
        <v>0</v>
      </c>
      <c r="BH592" s="236">
        <v>0</v>
      </c>
      <c r="BI592" s="236">
        <v>0</v>
      </c>
      <c r="BJ592" s="236">
        <v>0</v>
      </c>
      <c r="BK592" s="236">
        <v>0</v>
      </c>
      <c r="BL592" s="236">
        <v>0</v>
      </c>
      <c r="BM592" s="236">
        <v>0</v>
      </c>
      <c r="BN592" s="236">
        <v>0</v>
      </c>
      <c r="BO592" s="236">
        <v>0</v>
      </c>
      <c r="BP592" s="236">
        <v>0</v>
      </c>
      <c r="BQ592" s="236">
        <v>0</v>
      </c>
      <c r="BR592" s="236">
        <v>0</v>
      </c>
      <c r="BS592" s="236">
        <v>0</v>
      </c>
      <c r="BT592" s="236">
        <v>0</v>
      </c>
      <c r="BU592" s="236">
        <v>0</v>
      </c>
      <c r="BV592" s="236">
        <v>0</v>
      </c>
      <c r="BW592" s="236">
        <v>0</v>
      </c>
      <c r="BX592" s="236">
        <v>0</v>
      </c>
      <c r="BY592" s="236">
        <v>0</v>
      </c>
      <c r="BZ592" s="236">
        <v>0</v>
      </c>
      <c r="CA592" s="236">
        <v>0</v>
      </c>
      <c r="CB592" s="236">
        <v>0</v>
      </c>
      <c r="CC592" s="236">
        <v>0</v>
      </c>
      <c r="CD592" s="236">
        <v>0</v>
      </c>
      <c r="CE592" s="236">
        <v>0</v>
      </c>
      <c r="CF592" s="236">
        <v>0</v>
      </c>
      <c r="CG592" s="236">
        <v>0</v>
      </c>
      <c r="CH592" s="236">
        <v>0</v>
      </c>
      <c r="CI592" s="236">
        <v>0</v>
      </c>
      <c r="CJ592" s="236">
        <v>0</v>
      </c>
      <c r="CK592" s="236">
        <v>0</v>
      </c>
      <c r="CL592" s="236">
        <v>0</v>
      </c>
      <c r="CM592" s="236">
        <v>0</v>
      </c>
      <c r="CN592" s="236">
        <v>0</v>
      </c>
      <c r="CO592" s="236">
        <v>0</v>
      </c>
      <c r="CP592" s="236">
        <v>0</v>
      </c>
      <c r="CQ592" s="236">
        <v>0</v>
      </c>
      <c r="CR592" s="236">
        <v>0</v>
      </c>
      <c r="CS592" s="236">
        <v>0</v>
      </c>
      <c r="CT592" s="236">
        <v>0</v>
      </c>
      <c r="CU592" s="236">
        <v>0</v>
      </c>
      <c r="CV592" s="236">
        <v>0</v>
      </c>
      <c r="CW592" s="236">
        <v>0</v>
      </c>
      <c r="CX592" s="236">
        <v>0</v>
      </c>
      <c r="CY592" s="236">
        <v>0</v>
      </c>
      <c r="CZ592" s="236">
        <v>0</v>
      </c>
      <c r="DA592" s="236">
        <v>0</v>
      </c>
    </row>
    <row r="593" spans="1:105">
      <c r="A593" s="242" t="s">
        <v>1713</v>
      </c>
      <c r="B593" s="236">
        <v>0</v>
      </c>
      <c r="C593" s="236">
        <v>0</v>
      </c>
      <c r="D593" s="236">
        <v>0</v>
      </c>
      <c r="E593" s="236">
        <v>0</v>
      </c>
      <c r="F593" s="236">
        <v>0</v>
      </c>
      <c r="G593" s="236">
        <v>0</v>
      </c>
      <c r="H593" s="236">
        <v>0</v>
      </c>
      <c r="I593" s="236">
        <v>0</v>
      </c>
      <c r="J593" s="236">
        <v>0</v>
      </c>
      <c r="K593" s="236">
        <v>0</v>
      </c>
      <c r="L593" s="236">
        <v>0</v>
      </c>
      <c r="M593" s="236">
        <v>0</v>
      </c>
      <c r="N593" s="236">
        <v>0</v>
      </c>
      <c r="O593" s="236">
        <v>0</v>
      </c>
      <c r="P593" s="236">
        <v>0</v>
      </c>
      <c r="Q593" s="236">
        <v>0</v>
      </c>
      <c r="R593" s="236">
        <v>0</v>
      </c>
      <c r="S593" s="236">
        <v>0</v>
      </c>
      <c r="T593" s="236">
        <v>0</v>
      </c>
      <c r="U593" s="236">
        <v>0</v>
      </c>
      <c r="V593" s="236">
        <v>0</v>
      </c>
      <c r="W593" s="236">
        <v>0</v>
      </c>
      <c r="X593" s="236">
        <v>0</v>
      </c>
      <c r="Y593" s="236">
        <v>0</v>
      </c>
      <c r="Z593" s="236">
        <v>0</v>
      </c>
      <c r="AA593" s="236">
        <v>0</v>
      </c>
      <c r="AB593" s="236">
        <v>0</v>
      </c>
      <c r="AC593" s="236">
        <v>0</v>
      </c>
      <c r="AD593" s="236">
        <v>105918</v>
      </c>
      <c r="AE593" s="236">
        <v>78232</v>
      </c>
      <c r="AF593" s="236">
        <v>93825</v>
      </c>
      <c r="AG593" s="236">
        <v>284107</v>
      </c>
      <c r="AH593" s="236">
        <v>940451</v>
      </c>
      <c r="AI593" s="236">
        <v>1104892</v>
      </c>
      <c r="AJ593" s="236">
        <v>998440</v>
      </c>
      <c r="AK593" s="236">
        <v>0</v>
      </c>
      <c r="AL593" s="236">
        <v>0</v>
      </c>
      <c r="AM593" s="236">
        <v>0</v>
      </c>
      <c r="AN593" s="236">
        <v>3605865</v>
      </c>
      <c r="AO593" s="236">
        <v>0</v>
      </c>
      <c r="AP593" s="236">
        <v>0</v>
      </c>
      <c r="AQ593" s="236">
        <v>0</v>
      </c>
      <c r="AR593" s="236">
        <v>0</v>
      </c>
      <c r="AS593" s="236">
        <v>0</v>
      </c>
      <c r="AT593" s="236">
        <v>0</v>
      </c>
      <c r="AU593" s="236">
        <v>0</v>
      </c>
      <c r="AV593" s="236">
        <v>0</v>
      </c>
      <c r="AW593" s="236">
        <v>0</v>
      </c>
      <c r="AX593" s="236">
        <v>0</v>
      </c>
      <c r="AY593" s="236">
        <v>0</v>
      </c>
      <c r="AZ593" s="236">
        <v>0</v>
      </c>
      <c r="BA593" s="236">
        <v>0</v>
      </c>
      <c r="BB593" s="236">
        <v>0</v>
      </c>
      <c r="BC593" s="236">
        <v>0</v>
      </c>
      <c r="BD593" s="236">
        <v>0</v>
      </c>
      <c r="BE593" s="236">
        <v>0</v>
      </c>
      <c r="BF593" s="236">
        <v>0</v>
      </c>
      <c r="BG593" s="236">
        <v>0</v>
      </c>
      <c r="BH593" s="236">
        <v>0</v>
      </c>
      <c r="BI593" s="236">
        <v>0</v>
      </c>
      <c r="BJ593" s="236">
        <v>0</v>
      </c>
      <c r="BK593" s="236">
        <v>0</v>
      </c>
      <c r="BL593" s="236">
        <v>0</v>
      </c>
      <c r="BM593" s="236">
        <v>0</v>
      </c>
      <c r="BN593" s="236">
        <v>0</v>
      </c>
      <c r="BO593" s="236">
        <v>0</v>
      </c>
      <c r="BP593" s="236">
        <v>0</v>
      </c>
      <c r="BQ593" s="236">
        <v>0</v>
      </c>
      <c r="BR593" s="236">
        <v>0</v>
      </c>
      <c r="BS593" s="236">
        <v>0</v>
      </c>
      <c r="BT593" s="236">
        <v>0</v>
      </c>
      <c r="BU593" s="236">
        <v>0</v>
      </c>
      <c r="BV593" s="236">
        <v>0</v>
      </c>
      <c r="BW593" s="236">
        <v>0</v>
      </c>
      <c r="BX593" s="236">
        <v>0</v>
      </c>
      <c r="BY593" s="236">
        <v>0</v>
      </c>
      <c r="BZ593" s="236">
        <v>0</v>
      </c>
      <c r="CA593" s="236">
        <v>0</v>
      </c>
      <c r="CB593" s="236">
        <v>0</v>
      </c>
      <c r="CC593" s="236">
        <v>0</v>
      </c>
      <c r="CD593" s="236">
        <v>0</v>
      </c>
      <c r="CE593" s="236">
        <v>0</v>
      </c>
      <c r="CF593" s="236">
        <v>0</v>
      </c>
      <c r="CG593" s="236">
        <v>0</v>
      </c>
      <c r="CH593" s="236">
        <v>0</v>
      </c>
      <c r="CI593" s="236">
        <v>0</v>
      </c>
      <c r="CJ593" s="236">
        <v>0</v>
      </c>
      <c r="CK593" s="236">
        <v>0</v>
      </c>
      <c r="CL593" s="236">
        <v>0</v>
      </c>
      <c r="CM593" s="236">
        <v>0</v>
      </c>
      <c r="CN593" s="236">
        <v>0</v>
      </c>
      <c r="CO593" s="236">
        <v>0</v>
      </c>
      <c r="CP593" s="236">
        <v>0</v>
      </c>
      <c r="CQ593" s="236">
        <v>0</v>
      </c>
      <c r="CR593" s="236">
        <v>0</v>
      </c>
      <c r="CS593" s="236">
        <v>0</v>
      </c>
      <c r="CT593" s="236">
        <v>0</v>
      </c>
      <c r="CU593" s="236">
        <v>0</v>
      </c>
      <c r="CV593" s="236">
        <v>0</v>
      </c>
      <c r="CW593" s="236">
        <v>0</v>
      </c>
      <c r="CX593" s="236">
        <v>0</v>
      </c>
      <c r="CY593" s="236">
        <v>0</v>
      </c>
      <c r="CZ593" s="236">
        <v>0</v>
      </c>
      <c r="DA593" s="236">
        <v>0</v>
      </c>
    </row>
    <row r="594" spans="1:105">
      <c r="A594" s="242" t="s">
        <v>1714</v>
      </c>
      <c r="B594" s="236">
        <v>0</v>
      </c>
      <c r="C594" s="236">
        <v>0</v>
      </c>
      <c r="D594" s="236">
        <v>0</v>
      </c>
      <c r="E594" s="236">
        <v>0</v>
      </c>
      <c r="F594" s="236">
        <v>0</v>
      </c>
      <c r="G594" s="236">
        <v>0</v>
      </c>
      <c r="H594" s="236">
        <v>0</v>
      </c>
      <c r="I594" s="236">
        <v>0</v>
      </c>
      <c r="J594" s="236">
        <v>0</v>
      </c>
      <c r="K594" s="236">
        <v>0</v>
      </c>
      <c r="L594" s="236">
        <v>0</v>
      </c>
      <c r="M594" s="236">
        <v>0</v>
      </c>
      <c r="N594" s="236">
        <v>0</v>
      </c>
      <c r="O594" s="236">
        <v>0</v>
      </c>
      <c r="P594" s="236">
        <v>0</v>
      </c>
      <c r="Q594" s="236">
        <v>0</v>
      </c>
      <c r="R594" s="236">
        <v>0</v>
      </c>
      <c r="S594" s="236">
        <v>0</v>
      </c>
      <c r="T594" s="236">
        <v>0</v>
      </c>
      <c r="U594" s="236">
        <v>0</v>
      </c>
      <c r="V594" s="236">
        <v>0</v>
      </c>
      <c r="W594" s="236">
        <v>0</v>
      </c>
      <c r="X594" s="236">
        <v>0</v>
      </c>
      <c r="Y594" s="236">
        <v>0</v>
      </c>
      <c r="Z594" s="236">
        <v>0</v>
      </c>
      <c r="AA594" s="236">
        <v>0</v>
      </c>
      <c r="AB594" s="236">
        <v>0</v>
      </c>
      <c r="AC594" s="236">
        <v>0</v>
      </c>
      <c r="AD594" s="236">
        <v>-8799474</v>
      </c>
      <c r="AE594" s="236">
        <v>-7999414</v>
      </c>
      <c r="AF594" s="236">
        <v>-14118289</v>
      </c>
      <c r="AG594" s="236">
        <v>-6296655</v>
      </c>
      <c r="AH594" s="236">
        <v>-19851642</v>
      </c>
      <c r="AI594" s="236">
        <v>-19450073</v>
      </c>
      <c r="AJ594" s="236">
        <v>-10908135</v>
      </c>
      <c r="AK594" s="236">
        <v>0</v>
      </c>
      <c r="AL594" s="236">
        <v>0</v>
      </c>
      <c r="AM594" s="236">
        <v>0</v>
      </c>
      <c r="AN594" s="236">
        <v>-87423682</v>
      </c>
      <c r="AO594" s="236">
        <v>0</v>
      </c>
      <c r="AP594" s="236">
        <v>0</v>
      </c>
      <c r="AQ594" s="236">
        <v>0</v>
      </c>
      <c r="AR594" s="236">
        <v>0</v>
      </c>
      <c r="AS594" s="236">
        <v>0</v>
      </c>
      <c r="AT594" s="236">
        <v>0</v>
      </c>
      <c r="AU594" s="236">
        <v>0</v>
      </c>
      <c r="AV594" s="236">
        <v>0</v>
      </c>
      <c r="AW594" s="236">
        <v>0</v>
      </c>
      <c r="AX594" s="236">
        <v>0</v>
      </c>
      <c r="AY594" s="236">
        <v>0</v>
      </c>
      <c r="AZ594" s="236">
        <v>0</v>
      </c>
      <c r="BA594" s="236">
        <v>0</v>
      </c>
      <c r="BB594" s="236">
        <v>0</v>
      </c>
      <c r="BC594" s="236">
        <v>0</v>
      </c>
      <c r="BD594" s="236">
        <v>0</v>
      </c>
      <c r="BE594" s="236">
        <v>0</v>
      </c>
      <c r="BF594" s="236">
        <v>0</v>
      </c>
      <c r="BG594" s="236">
        <v>0</v>
      </c>
      <c r="BH594" s="236">
        <v>0</v>
      </c>
      <c r="BI594" s="236">
        <v>0</v>
      </c>
      <c r="BJ594" s="236">
        <v>0</v>
      </c>
      <c r="BK594" s="236">
        <v>0</v>
      </c>
      <c r="BL594" s="236">
        <v>0</v>
      </c>
      <c r="BM594" s="236">
        <v>0</v>
      </c>
      <c r="BN594" s="236">
        <v>0</v>
      </c>
      <c r="BO594" s="236">
        <v>0</v>
      </c>
      <c r="BP594" s="236">
        <v>0</v>
      </c>
      <c r="BQ594" s="236">
        <v>0</v>
      </c>
      <c r="BR594" s="236">
        <v>0</v>
      </c>
      <c r="BS594" s="236">
        <v>0</v>
      </c>
      <c r="BT594" s="236">
        <v>0</v>
      </c>
      <c r="BU594" s="236">
        <v>0</v>
      </c>
      <c r="BV594" s="236">
        <v>0</v>
      </c>
      <c r="BW594" s="236">
        <v>0</v>
      </c>
      <c r="BX594" s="236">
        <v>0</v>
      </c>
      <c r="BY594" s="236">
        <v>0</v>
      </c>
      <c r="BZ594" s="236">
        <v>0</v>
      </c>
      <c r="CA594" s="236">
        <v>0</v>
      </c>
      <c r="CB594" s="236">
        <v>0</v>
      </c>
      <c r="CC594" s="236">
        <v>0</v>
      </c>
      <c r="CD594" s="236">
        <v>0</v>
      </c>
      <c r="CE594" s="236">
        <v>0</v>
      </c>
      <c r="CF594" s="236">
        <v>0</v>
      </c>
      <c r="CG594" s="236">
        <v>0</v>
      </c>
      <c r="CH594" s="236">
        <v>0</v>
      </c>
      <c r="CI594" s="236">
        <v>0</v>
      </c>
      <c r="CJ594" s="236">
        <v>0</v>
      </c>
      <c r="CK594" s="236">
        <v>0</v>
      </c>
      <c r="CL594" s="236">
        <v>0</v>
      </c>
      <c r="CM594" s="236">
        <v>0</v>
      </c>
      <c r="CN594" s="236">
        <v>0</v>
      </c>
      <c r="CO594" s="236">
        <v>0</v>
      </c>
      <c r="CP594" s="236">
        <v>0</v>
      </c>
      <c r="CQ594" s="236">
        <v>0</v>
      </c>
      <c r="CR594" s="236">
        <v>0</v>
      </c>
      <c r="CS594" s="236">
        <v>0</v>
      </c>
      <c r="CT594" s="236">
        <v>0</v>
      </c>
      <c r="CU594" s="236">
        <v>0</v>
      </c>
      <c r="CV594" s="236">
        <v>0</v>
      </c>
      <c r="CW594" s="236">
        <v>0</v>
      </c>
      <c r="CX594" s="236">
        <v>0</v>
      </c>
      <c r="CY594" s="236">
        <v>0</v>
      </c>
      <c r="CZ594" s="236">
        <v>0</v>
      </c>
      <c r="DA594" s="236">
        <v>0</v>
      </c>
    </row>
    <row r="595" spans="1:105">
      <c r="A595" s="242" t="s">
        <v>1715</v>
      </c>
      <c r="B595" s="236">
        <v>0</v>
      </c>
      <c r="C595" s="236">
        <v>0</v>
      </c>
      <c r="D595" s="236">
        <v>0</v>
      </c>
      <c r="E595" s="236">
        <v>0</v>
      </c>
      <c r="F595" s="236">
        <v>0</v>
      </c>
      <c r="G595" s="236">
        <v>0</v>
      </c>
      <c r="H595" s="236">
        <v>0</v>
      </c>
      <c r="I595" s="236">
        <v>0</v>
      </c>
      <c r="J595" s="236">
        <v>0</v>
      </c>
      <c r="K595" s="236">
        <v>0</v>
      </c>
      <c r="L595" s="236">
        <v>0</v>
      </c>
      <c r="M595" s="236">
        <v>0</v>
      </c>
      <c r="N595" s="236">
        <v>0</v>
      </c>
      <c r="O595" s="236">
        <v>0</v>
      </c>
      <c r="P595" s="236">
        <v>0</v>
      </c>
      <c r="Q595" s="236">
        <v>0</v>
      </c>
      <c r="R595" s="236">
        <v>0</v>
      </c>
      <c r="S595" s="236">
        <v>0</v>
      </c>
      <c r="T595" s="236">
        <v>0</v>
      </c>
      <c r="U595" s="236">
        <v>0</v>
      </c>
      <c r="V595" s="236">
        <v>0</v>
      </c>
      <c r="W595" s="236">
        <v>0</v>
      </c>
      <c r="X595" s="236">
        <v>0</v>
      </c>
      <c r="Y595" s="236">
        <v>0</v>
      </c>
      <c r="Z595" s="236">
        <v>0</v>
      </c>
      <c r="AA595" s="236">
        <v>0</v>
      </c>
      <c r="AB595" s="236">
        <v>0</v>
      </c>
      <c r="AC595" s="236">
        <v>0</v>
      </c>
      <c r="AD595" s="236">
        <v>24327</v>
      </c>
      <c r="AE595" s="236">
        <v>158</v>
      </c>
      <c r="AF595" s="236">
        <v>158</v>
      </c>
      <c r="AG595" s="236">
        <v>97736</v>
      </c>
      <c r="AH595" s="236">
        <v>98638</v>
      </c>
      <c r="AI595" s="236">
        <v>25485</v>
      </c>
      <c r="AJ595" s="236">
        <v>1316</v>
      </c>
      <c r="AK595" s="236">
        <v>0</v>
      </c>
      <c r="AL595" s="236">
        <v>0</v>
      </c>
      <c r="AM595" s="236">
        <v>0</v>
      </c>
      <c r="AN595" s="236">
        <v>247818</v>
      </c>
      <c r="AO595" s="236">
        <v>0</v>
      </c>
      <c r="AP595" s="236">
        <v>0</v>
      </c>
      <c r="AQ595" s="236">
        <v>0</v>
      </c>
      <c r="AR595" s="236">
        <v>0</v>
      </c>
      <c r="AS595" s="236">
        <v>0</v>
      </c>
      <c r="AT595" s="236">
        <v>0</v>
      </c>
      <c r="AU595" s="236">
        <v>0</v>
      </c>
      <c r="AV595" s="236">
        <v>0</v>
      </c>
      <c r="AW595" s="236">
        <v>0</v>
      </c>
      <c r="AX595" s="236">
        <v>0</v>
      </c>
      <c r="AY595" s="236">
        <v>0</v>
      </c>
      <c r="AZ595" s="236">
        <v>0</v>
      </c>
      <c r="BA595" s="236">
        <v>0</v>
      </c>
      <c r="BB595" s="236">
        <v>0</v>
      </c>
      <c r="BC595" s="236">
        <v>0</v>
      </c>
      <c r="BD595" s="236">
        <v>0</v>
      </c>
      <c r="BE595" s="236">
        <v>0</v>
      </c>
      <c r="BF595" s="236">
        <v>0</v>
      </c>
      <c r="BG595" s="236">
        <v>0</v>
      </c>
      <c r="BH595" s="236">
        <v>0</v>
      </c>
      <c r="BI595" s="236">
        <v>0</v>
      </c>
      <c r="BJ595" s="236">
        <v>0</v>
      </c>
      <c r="BK595" s="236">
        <v>0</v>
      </c>
      <c r="BL595" s="236">
        <v>0</v>
      </c>
      <c r="BM595" s="236">
        <v>0</v>
      </c>
      <c r="BN595" s="236">
        <v>0</v>
      </c>
      <c r="BO595" s="236">
        <v>0</v>
      </c>
      <c r="BP595" s="236">
        <v>0</v>
      </c>
      <c r="BQ595" s="236">
        <v>0</v>
      </c>
      <c r="BR595" s="236">
        <v>0</v>
      </c>
      <c r="BS595" s="236">
        <v>0</v>
      </c>
      <c r="BT595" s="236">
        <v>0</v>
      </c>
      <c r="BU595" s="236">
        <v>0</v>
      </c>
      <c r="BV595" s="236">
        <v>0</v>
      </c>
      <c r="BW595" s="236">
        <v>0</v>
      </c>
      <c r="BX595" s="236">
        <v>0</v>
      </c>
      <c r="BY595" s="236">
        <v>0</v>
      </c>
      <c r="BZ595" s="236">
        <v>0</v>
      </c>
      <c r="CA595" s="236">
        <v>0</v>
      </c>
      <c r="CB595" s="236">
        <v>0</v>
      </c>
      <c r="CC595" s="236">
        <v>0</v>
      </c>
      <c r="CD595" s="236">
        <v>0</v>
      </c>
      <c r="CE595" s="236">
        <v>0</v>
      </c>
      <c r="CF595" s="236">
        <v>0</v>
      </c>
      <c r="CG595" s="236">
        <v>0</v>
      </c>
      <c r="CH595" s="236">
        <v>0</v>
      </c>
      <c r="CI595" s="236">
        <v>0</v>
      </c>
      <c r="CJ595" s="236">
        <v>0</v>
      </c>
      <c r="CK595" s="236">
        <v>0</v>
      </c>
      <c r="CL595" s="236">
        <v>0</v>
      </c>
      <c r="CM595" s="236">
        <v>0</v>
      </c>
      <c r="CN595" s="236">
        <v>0</v>
      </c>
      <c r="CO595" s="236">
        <v>0</v>
      </c>
      <c r="CP595" s="236">
        <v>0</v>
      </c>
      <c r="CQ595" s="236">
        <v>0</v>
      </c>
      <c r="CR595" s="236">
        <v>0</v>
      </c>
      <c r="CS595" s="236">
        <v>0</v>
      </c>
      <c r="CT595" s="236">
        <v>0</v>
      </c>
      <c r="CU595" s="236">
        <v>0</v>
      </c>
      <c r="CV595" s="236">
        <v>0</v>
      </c>
      <c r="CW595" s="236">
        <v>0</v>
      </c>
      <c r="CX595" s="236">
        <v>0</v>
      </c>
      <c r="CY595" s="236">
        <v>0</v>
      </c>
      <c r="CZ595" s="236">
        <v>0</v>
      </c>
      <c r="DA595" s="236">
        <v>0</v>
      </c>
    </row>
    <row r="596" spans="1:105">
      <c r="A596" s="242" t="s">
        <v>1716</v>
      </c>
      <c r="B596" s="236">
        <v>0</v>
      </c>
      <c r="C596" s="236">
        <v>0</v>
      </c>
      <c r="D596" s="236">
        <v>0</v>
      </c>
      <c r="E596" s="236">
        <v>0</v>
      </c>
      <c r="F596" s="236">
        <v>0</v>
      </c>
      <c r="G596" s="236">
        <v>0</v>
      </c>
      <c r="H596" s="236">
        <v>0</v>
      </c>
      <c r="I596" s="236">
        <v>0</v>
      </c>
      <c r="J596" s="236">
        <v>0</v>
      </c>
      <c r="K596" s="236">
        <v>0</v>
      </c>
      <c r="L596" s="236">
        <v>0</v>
      </c>
      <c r="M596" s="236">
        <v>0</v>
      </c>
      <c r="N596" s="236">
        <v>0</v>
      </c>
      <c r="O596" s="236">
        <v>0</v>
      </c>
      <c r="P596" s="236">
        <v>0</v>
      </c>
      <c r="Q596" s="236">
        <v>0</v>
      </c>
      <c r="R596" s="236">
        <v>0</v>
      </c>
      <c r="S596" s="236">
        <v>0</v>
      </c>
      <c r="T596" s="236">
        <v>0</v>
      </c>
      <c r="U596" s="236">
        <v>0</v>
      </c>
      <c r="V596" s="236">
        <v>0</v>
      </c>
      <c r="W596" s="236">
        <v>0</v>
      </c>
      <c r="X596" s="236">
        <v>0</v>
      </c>
      <c r="Y596" s="236">
        <v>0</v>
      </c>
      <c r="Z596" s="236">
        <v>0</v>
      </c>
      <c r="AA596" s="236">
        <v>0</v>
      </c>
      <c r="AB596" s="236">
        <v>0</v>
      </c>
      <c r="AC596" s="236">
        <v>0</v>
      </c>
      <c r="AD596" s="236">
        <v>-24072</v>
      </c>
      <c r="AE596" s="236">
        <v>96</v>
      </c>
      <c r="AF596" s="236">
        <v>97</v>
      </c>
      <c r="AG596" s="236">
        <v>-96027</v>
      </c>
      <c r="AH596" s="236">
        <v>-95474</v>
      </c>
      <c r="AI596" s="236">
        <v>-23363</v>
      </c>
      <c r="AJ596" s="236">
        <v>806</v>
      </c>
      <c r="AK596" s="236">
        <v>0</v>
      </c>
      <c r="AL596" s="236">
        <v>0</v>
      </c>
      <c r="AM596" s="236">
        <v>0</v>
      </c>
      <c r="AN596" s="236">
        <v>-237937</v>
      </c>
      <c r="AO596" s="236">
        <v>0</v>
      </c>
      <c r="AP596" s="236">
        <v>0</v>
      </c>
      <c r="AQ596" s="236">
        <v>0</v>
      </c>
      <c r="AR596" s="236">
        <v>0</v>
      </c>
      <c r="AS596" s="236">
        <v>0</v>
      </c>
      <c r="AT596" s="236">
        <v>0</v>
      </c>
      <c r="AU596" s="236">
        <v>0</v>
      </c>
      <c r="AV596" s="236">
        <v>0</v>
      </c>
      <c r="AW596" s="236">
        <v>0</v>
      </c>
      <c r="AX596" s="236">
        <v>0</v>
      </c>
      <c r="AY596" s="236">
        <v>0</v>
      </c>
      <c r="AZ596" s="236">
        <v>0</v>
      </c>
      <c r="BA596" s="236">
        <v>0</v>
      </c>
      <c r="BB596" s="236">
        <v>0</v>
      </c>
      <c r="BC596" s="236">
        <v>0</v>
      </c>
      <c r="BD596" s="236">
        <v>0</v>
      </c>
      <c r="BE596" s="236">
        <v>0</v>
      </c>
      <c r="BF596" s="236">
        <v>0</v>
      </c>
      <c r="BG596" s="236">
        <v>0</v>
      </c>
      <c r="BH596" s="236">
        <v>0</v>
      </c>
      <c r="BI596" s="236">
        <v>0</v>
      </c>
      <c r="BJ596" s="236">
        <v>0</v>
      </c>
      <c r="BK596" s="236">
        <v>0</v>
      </c>
      <c r="BL596" s="236">
        <v>0</v>
      </c>
      <c r="BM596" s="236">
        <v>0</v>
      </c>
      <c r="BN596" s="236">
        <v>0</v>
      </c>
      <c r="BO596" s="236">
        <v>0</v>
      </c>
      <c r="BP596" s="236">
        <v>0</v>
      </c>
      <c r="BQ596" s="236">
        <v>0</v>
      </c>
      <c r="BR596" s="236">
        <v>0</v>
      </c>
      <c r="BS596" s="236">
        <v>0</v>
      </c>
      <c r="BT596" s="236">
        <v>0</v>
      </c>
      <c r="BU596" s="236">
        <v>0</v>
      </c>
      <c r="BV596" s="236">
        <v>0</v>
      </c>
      <c r="BW596" s="236">
        <v>0</v>
      </c>
      <c r="BX596" s="236">
        <v>0</v>
      </c>
      <c r="BY596" s="236">
        <v>0</v>
      </c>
      <c r="BZ596" s="236">
        <v>0</v>
      </c>
      <c r="CA596" s="236">
        <v>0</v>
      </c>
      <c r="CB596" s="236">
        <v>0</v>
      </c>
      <c r="CC596" s="236">
        <v>0</v>
      </c>
      <c r="CD596" s="236">
        <v>0</v>
      </c>
      <c r="CE596" s="236">
        <v>0</v>
      </c>
      <c r="CF596" s="236">
        <v>0</v>
      </c>
      <c r="CG596" s="236">
        <v>0</v>
      </c>
      <c r="CH596" s="236">
        <v>0</v>
      </c>
      <c r="CI596" s="236">
        <v>0</v>
      </c>
      <c r="CJ596" s="236">
        <v>0</v>
      </c>
      <c r="CK596" s="236">
        <v>0</v>
      </c>
      <c r="CL596" s="236">
        <v>0</v>
      </c>
      <c r="CM596" s="236">
        <v>0</v>
      </c>
      <c r="CN596" s="236">
        <v>0</v>
      </c>
      <c r="CO596" s="236">
        <v>0</v>
      </c>
      <c r="CP596" s="236">
        <v>0</v>
      </c>
      <c r="CQ596" s="236">
        <v>0</v>
      </c>
      <c r="CR596" s="236">
        <v>0</v>
      </c>
      <c r="CS596" s="236">
        <v>0</v>
      </c>
      <c r="CT596" s="236">
        <v>0</v>
      </c>
      <c r="CU596" s="236">
        <v>0</v>
      </c>
      <c r="CV596" s="236">
        <v>0</v>
      </c>
      <c r="CW596" s="236">
        <v>0</v>
      </c>
      <c r="CX596" s="236">
        <v>0</v>
      </c>
      <c r="CY596" s="236">
        <v>0</v>
      </c>
      <c r="CZ596" s="236">
        <v>0</v>
      </c>
      <c r="DA596" s="236">
        <v>0</v>
      </c>
    </row>
    <row r="597" spans="1:105">
      <c r="A597" s="242" t="s">
        <v>1717</v>
      </c>
      <c r="B597" s="236">
        <v>0</v>
      </c>
      <c r="C597" s="236">
        <v>0</v>
      </c>
      <c r="D597" s="236">
        <v>0</v>
      </c>
      <c r="E597" s="236">
        <v>0</v>
      </c>
      <c r="F597" s="236">
        <v>0</v>
      </c>
      <c r="G597" s="236">
        <v>0</v>
      </c>
      <c r="H597" s="236">
        <v>0</v>
      </c>
      <c r="I597" s="236">
        <v>0</v>
      </c>
      <c r="J597" s="236">
        <v>0</v>
      </c>
      <c r="K597" s="236">
        <v>0</v>
      </c>
      <c r="L597" s="236">
        <v>0</v>
      </c>
      <c r="M597" s="236">
        <v>0</v>
      </c>
      <c r="N597" s="236">
        <v>0</v>
      </c>
      <c r="O597" s="236">
        <v>0</v>
      </c>
      <c r="P597" s="236">
        <v>0</v>
      </c>
      <c r="Q597" s="236">
        <v>0</v>
      </c>
      <c r="R597" s="236">
        <v>0</v>
      </c>
      <c r="S597" s="236">
        <v>0</v>
      </c>
      <c r="T597" s="236">
        <v>0</v>
      </c>
      <c r="U597" s="236">
        <v>0</v>
      </c>
      <c r="V597" s="236">
        <v>0</v>
      </c>
      <c r="W597" s="236">
        <v>0</v>
      </c>
      <c r="X597" s="236">
        <v>0</v>
      </c>
      <c r="Y597" s="236">
        <v>0</v>
      </c>
      <c r="Z597" s="236">
        <v>0</v>
      </c>
      <c r="AA597" s="236">
        <v>0</v>
      </c>
      <c r="AB597" s="236">
        <v>0</v>
      </c>
      <c r="AC597" s="236">
        <v>0</v>
      </c>
      <c r="AD597" s="236">
        <v>0</v>
      </c>
      <c r="AE597" s="236">
        <v>0</v>
      </c>
      <c r="AF597" s="236">
        <v>0</v>
      </c>
      <c r="AG597" s="236">
        <v>0</v>
      </c>
      <c r="AH597" s="236">
        <v>0</v>
      </c>
      <c r="AI597" s="236">
        <v>0</v>
      </c>
      <c r="AJ597" s="236">
        <v>0</v>
      </c>
      <c r="AK597" s="236">
        <v>0</v>
      </c>
      <c r="AL597" s="236">
        <v>0</v>
      </c>
      <c r="AM597" s="236">
        <v>0</v>
      </c>
      <c r="AN597" s="236">
        <v>0</v>
      </c>
      <c r="AO597" s="236">
        <v>0</v>
      </c>
      <c r="AP597" s="236">
        <v>0</v>
      </c>
      <c r="AQ597" s="236">
        <v>0</v>
      </c>
      <c r="AR597" s="236">
        <v>0</v>
      </c>
      <c r="AS597" s="236">
        <v>0</v>
      </c>
      <c r="AT597" s="236">
        <v>0</v>
      </c>
      <c r="AU597" s="236">
        <v>0</v>
      </c>
      <c r="AV597" s="236">
        <v>0</v>
      </c>
      <c r="AW597" s="236">
        <v>0</v>
      </c>
      <c r="AX597" s="236">
        <v>0</v>
      </c>
      <c r="AY597" s="236">
        <v>0</v>
      </c>
      <c r="AZ597" s="236">
        <v>0</v>
      </c>
      <c r="BA597" s="236">
        <v>0</v>
      </c>
      <c r="BB597" s="236">
        <v>0</v>
      </c>
      <c r="BC597" s="236">
        <v>0</v>
      </c>
      <c r="BD597" s="236">
        <v>0</v>
      </c>
      <c r="BE597" s="236">
        <v>0</v>
      </c>
      <c r="BF597" s="236">
        <v>0</v>
      </c>
      <c r="BG597" s="236">
        <v>0</v>
      </c>
      <c r="BH597" s="236">
        <v>0</v>
      </c>
      <c r="BI597" s="236">
        <v>0</v>
      </c>
      <c r="BJ597" s="236">
        <v>0</v>
      </c>
      <c r="BK597" s="236">
        <v>0</v>
      </c>
      <c r="BL597" s="236">
        <v>0</v>
      </c>
      <c r="BM597" s="236">
        <v>0</v>
      </c>
      <c r="BN597" s="236">
        <v>0</v>
      </c>
      <c r="BO597" s="236">
        <v>0</v>
      </c>
      <c r="BP597" s="236">
        <v>0</v>
      </c>
      <c r="BQ597" s="236">
        <v>0</v>
      </c>
      <c r="BR597" s="236">
        <v>0</v>
      </c>
      <c r="BS597" s="236">
        <v>0</v>
      </c>
      <c r="BT597" s="236">
        <v>0</v>
      </c>
      <c r="BU597" s="236">
        <v>0</v>
      </c>
      <c r="BV597" s="236">
        <v>0</v>
      </c>
      <c r="BW597" s="236">
        <v>0</v>
      </c>
      <c r="BX597" s="236">
        <v>0</v>
      </c>
      <c r="BY597" s="236">
        <v>0</v>
      </c>
      <c r="BZ597" s="236">
        <v>0</v>
      </c>
      <c r="CA597" s="236">
        <v>0</v>
      </c>
      <c r="CB597" s="236">
        <v>0</v>
      </c>
      <c r="CC597" s="236">
        <v>0</v>
      </c>
      <c r="CD597" s="236">
        <v>0</v>
      </c>
      <c r="CE597" s="236">
        <v>0</v>
      </c>
      <c r="CF597" s="236">
        <v>0</v>
      </c>
      <c r="CG597" s="236">
        <v>0</v>
      </c>
      <c r="CH597" s="236">
        <v>0</v>
      </c>
      <c r="CI597" s="236">
        <v>0</v>
      </c>
      <c r="CJ597" s="236">
        <v>0</v>
      </c>
      <c r="CK597" s="236">
        <v>0</v>
      </c>
      <c r="CL597" s="236">
        <v>0</v>
      </c>
      <c r="CM597" s="236">
        <v>0</v>
      </c>
      <c r="CN597" s="236">
        <v>0</v>
      </c>
      <c r="CO597" s="236">
        <v>0</v>
      </c>
      <c r="CP597" s="236">
        <v>0</v>
      </c>
      <c r="CQ597" s="236">
        <v>0</v>
      </c>
      <c r="CR597" s="236">
        <v>0</v>
      </c>
      <c r="CS597" s="236">
        <v>0</v>
      </c>
      <c r="CT597" s="236">
        <v>0</v>
      </c>
      <c r="CU597" s="236">
        <v>0</v>
      </c>
      <c r="CV597" s="236">
        <v>0</v>
      </c>
      <c r="CW597" s="236">
        <v>0</v>
      </c>
      <c r="CX597" s="236">
        <v>0</v>
      </c>
      <c r="CY597" s="236">
        <v>0</v>
      </c>
      <c r="CZ597" s="236">
        <v>0</v>
      </c>
      <c r="DA597" s="236">
        <v>0</v>
      </c>
    </row>
    <row r="598" spans="1:105">
      <c r="A598" s="242" t="s">
        <v>1718</v>
      </c>
      <c r="B598" s="236">
        <v>0</v>
      </c>
      <c r="C598" s="236">
        <v>0</v>
      </c>
      <c r="D598" s="236">
        <v>0</v>
      </c>
      <c r="E598" s="236">
        <v>0</v>
      </c>
      <c r="F598" s="236">
        <v>0</v>
      </c>
      <c r="G598" s="236">
        <v>0</v>
      </c>
      <c r="H598" s="236">
        <v>0</v>
      </c>
      <c r="I598" s="236">
        <v>0</v>
      </c>
      <c r="J598" s="236">
        <v>0</v>
      </c>
      <c r="K598" s="236">
        <v>0</v>
      </c>
      <c r="L598" s="236">
        <v>0</v>
      </c>
      <c r="M598" s="236">
        <v>0</v>
      </c>
      <c r="N598" s="236">
        <v>0</v>
      </c>
      <c r="O598" s="236">
        <v>0</v>
      </c>
      <c r="P598" s="236">
        <v>0</v>
      </c>
      <c r="Q598" s="236">
        <v>0</v>
      </c>
      <c r="R598" s="236">
        <v>0</v>
      </c>
      <c r="S598" s="236">
        <v>0</v>
      </c>
      <c r="T598" s="236">
        <v>0</v>
      </c>
      <c r="U598" s="236">
        <v>0</v>
      </c>
      <c r="V598" s="236">
        <v>0</v>
      </c>
      <c r="W598" s="236">
        <v>0</v>
      </c>
      <c r="X598" s="236">
        <v>0</v>
      </c>
      <c r="Y598" s="236">
        <v>0</v>
      </c>
      <c r="Z598" s="236">
        <v>0</v>
      </c>
      <c r="AA598" s="236">
        <v>0</v>
      </c>
      <c r="AB598" s="236">
        <v>0</v>
      </c>
      <c r="AC598" s="236">
        <v>0</v>
      </c>
      <c r="AD598" s="236">
        <v>8872733</v>
      </c>
      <c r="AE598" s="236">
        <v>8013429</v>
      </c>
      <c r="AF598" s="236">
        <v>13697041</v>
      </c>
      <c r="AG598" s="236">
        <v>6029332</v>
      </c>
      <c r="AH598" s="236">
        <v>19303553</v>
      </c>
      <c r="AI598" s="236">
        <v>18055398</v>
      </c>
      <c r="AJ598" s="236">
        <v>8597290</v>
      </c>
      <c r="AK598" s="236">
        <v>0</v>
      </c>
      <c r="AL598" s="236">
        <v>0</v>
      </c>
      <c r="AM598" s="236">
        <v>0</v>
      </c>
      <c r="AN598" s="236">
        <v>82568776</v>
      </c>
      <c r="AO598" s="236">
        <v>0</v>
      </c>
      <c r="AP598" s="236">
        <v>0</v>
      </c>
      <c r="AQ598" s="236">
        <v>0</v>
      </c>
      <c r="AR598" s="236">
        <v>0</v>
      </c>
      <c r="AS598" s="236">
        <v>0</v>
      </c>
      <c r="AT598" s="236">
        <v>0</v>
      </c>
      <c r="AU598" s="236">
        <v>0</v>
      </c>
      <c r="AV598" s="236">
        <v>0</v>
      </c>
      <c r="AW598" s="236">
        <v>0</v>
      </c>
      <c r="AX598" s="236">
        <v>0</v>
      </c>
      <c r="AY598" s="236">
        <v>0</v>
      </c>
      <c r="AZ598" s="236">
        <v>0</v>
      </c>
      <c r="BA598" s="236">
        <v>0</v>
      </c>
      <c r="BB598" s="236">
        <v>0</v>
      </c>
      <c r="BC598" s="236">
        <v>0</v>
      </c>
      <c r="BD598" s="236">
        <v>0</v>
      </c>
      <c r="BE598" s="236">
        <v>0</v>
      </c>
      <c r="BF598" s="236">
        <v>0</v>
      </c>
      <c r="BG598" s="236">
        <v>0</v>
      </c>
      <c r="BH598" s="236">
        <v>0</v>
      </c>
      <c r="BI598" s="236">
        <v>0</v>
      </c>
      <c r="BJ598" s="236">
        <v>0</v>
      </c>
      <c r="BK598" s="236">
        <v>0</v>
      </c>
      <c r="BL598" s="236">
        <v>0</v>
      </c>
      <c r="BM598" s="236">
        <v>0</v>
      </c>
      <c r="BN598" s="236">
        <v>0</v>
      </c>
      <c r="BO598" s="236">
        <v>0</v>
      </c>
      <c r="BP598" s="236">
        <v>0</v>
      </c>
      <c r="BQ598" s="236">
        <v>0</v>
      </c>
      <c r="BR598" s="236">
        <v>0</v>
      </c>
      <c r="BS598" s="236">
        <v>0</v>
      </c>
      <c r="BT598" s="236">
        <v>0</v>
      </c>
      <c r="BU598" s="236">
        <v>0</v>
      </c>
      <c r="BV598" s="236">
        <v>0</v>
      </c>
      <c r="BW598" s="236">
        <v>0</v>
      </c>
      <c r="BX598" s="236">
        <v>0</v>
      </c>
      <c r="BY598" s="236">
        <v>0</v>
      </c>
      <c r="BZ598" s="236">
        <v>0</v>
      </c>
      <c r="CA598" s="236">
        <v>0</v>
      </c>
      <c r="CB598" s="236">
        <v>0</v>
      </c>
      <c r="CC598" s="236">
        <v>0</v>
      </c>
      <c r="CD598" s="236">
        <v>0</v>
      </c>
      <c r="CE598" s="236">
        <v>0</v>
      </c>
      <c r="CF598" s="236">
        <v>0</v>
      </c>
      <c r="CG598" s="236">
        <v>0</v>
      </c>
      <c r="CH598" s="236">
        <v>0</v>
      </c>
      <c r="CI598" s="236">
        <v>0</v>
      </c>
      <c r="CJ598" s="236">
        <v>0</v>
      </c>
      <c r="CK598" s="236">
        <v>0</v>
      </c>
      <c r="CL598" s="236">
        <v>0</v>
      </c>
      <c r="CM598" s="236">
        <v>0</v>
      </c>
      <c r="CN598" s="236">
        <v>0</v>
      </c>
      <c r="CO598" s="236">
        <v>0</v>
      </c>
      <c r="CP598" s="236">
        <v>0</v>
      </c>
      <c r="CQ598" s="236">
        <v>0</v>
      </c>
      <c r="CR598" s="236">
        <v>0</v>
      </c>
      <c r="CS598" s="236">
        <v>0</v>
      </c>
      <c r="CT598" s="236">
        <v>0</v>
      </c>
      <c r="CU598" s="236">
        <v>0</v>
      </c>
      <c r="CV598" s="236">
        <v>0</v>
      </c>
      <c r="CW598" s="236">
        <v>0</v>
      </c>
      <c r="CX598" s="236">
        <v>0</v>
      </c>
      <c r="CY598" s="236">
        <v>0</v>
      </c>
      <c r="CZ598" s="236">
        <v>0</v>
      </c>
      <c r="DA598" s="236">
        <v>0</v>
      </c>
    </row>
    <row r="599" spans="1:105">
      <c r="A599" s="242" t="s">
        <v>1719</v>
      </c>
      <c r="B599" s="236">
        <v>0</v>
      </c>
      <c r="C599" s="236">
        <v>0</v>
      </c>
      <c r="D599" s="236">
        <v>0</v>
      </c>
      <c r="E599" s="236">
        <v>0</v>
      </c>
      <c r="F599" s="236">
        <v>0</v>
      </c>
      <c r="G599" s="236">
        <v>0</v>
      </c>
      <c r="H599" s="236">
        <v>0</v>
      </c>
      <c r="I599" s="236">
        <v>0</v>
      </c>
      <c r="J599" s="236">
        <v>0</v>
      </c>
      <c r="K599" s="236">
        <v>0</v>
      </c>
      <c r="L599" s="236">
        <v>0</v>
      </c>
      <c r="M599" s="236">
        <v>0</v>
      </c>
      <c r="N599" s="236">
        <v>0</v>
      </c>
      <c r="O599" s="236">
        <v>0</v>
      </c>
      <c r="P599" s="236">
        <v>0</v>
      </c>
      <c r="Q599" s="236">
        <v>0</v>
      </c>
      <c r="R599" s="236">
        <v>0</v>
      </c>
      <c r="S599" s="236">
        <v>0</v>
      </c>
      <c r="T599" s="236">
        <v>0</v>
      </c>
      <c r="U599" s="236">
        <v>0</v>
      </c>
      <c r="V599" s="236">
        <v>0</v>
      </c>
      <c r="W599" s="236">
        <v>0</v>
      </c>
      <c r="X599" s="236">
        <v>0</v>
      </c>
      <c r="Y599" s="236">
        <v>0</v>
      </c>
      <c r="Z599" s="236">
        <v>0</v>
      </c>
      <c r="AA599" s="236">
        <v>0</v>
      </c>
      <c r="AB599" s="236">
        <v>0</v>
      </c>
      <c r="AC599" s="236">
        <v>0</v>
      </c>
      <c r="AD599" s="236">
        <v>0</v>
      </c>
      <c r="AE599" s="236">
        <v>0</v>
      </c>
      <c r="AF599" s="236">
        <v>0</v>
      </c>
      <c r="AG599" s="236">
        <v>0</v>
      </c>
      <c r="AH599" s="236">
        <v>0</v>
      </c>
      <c r="AI599" s="236">
        <v>0</v>
      </c>
      <c r="AJ599" s="236">
        <v>0</v>
      </c>
      <c r="AK599" s="236">
        <v>0</v>
      </c>
      <c r="AL599" s="236">
        <v>0</v>
      </c>
      <c r="AM599" s="236">
        <v>0</v>
      </c>
      <c r="AN599" s="236">
        <v>0</v>
      </c>
      <c r="AO599" s="236">
        <v>0</v>
      </c>
      <c r="AP599" s="236">
        <v>0</v>
      </c>
      <c r="AQ599" s="236">
        <v>0</v>
      </c>
      <c r="AR599" s="236">
        <v>0</v>
      </c>
      <c r="AS599" s="236">
        <v>0</v>
      </c>
      <c r="AT599" s="236">
        <v>0</v>
      </c>
      <c r="AU599" s="236">
        <v>0</v>
      </c>
      <c r="AV599" s="236">
        <v>0</v>
      </c>
      <c r="AW599" s="236">
        <v>0</v>
      </c>
      <c r="AX599" s="236">
        <v>0</v>
      </c>
      <c r="AY599" s="236">
        <v>0</v>
      </c>
      <c r="AZ599" s="236">
        <v>0</v>
      </c>
      <c r="BA599" s="236">
        <v>0</v>
      </c>
      <c r="BB599" s="236">
        <v>0</v>
      </c>
      <c r="BC599" s="236">
        <v>0</v>
      </c>
      <c r="BD599" s="236">
        <v>0</v>
      </c>
      <c r="BE599" s="236">
        <v>0</v>
      </c>
      <c r="BF599" s="236">
        <v>0</v>
      </c>
      <c r="BG599" s="236">
        <v>0</v>
      </c>
      <c r="BH599" s="236">
        <v>0</v>
      </c>
      <c r="BI599" s="236">
        <v>0</v>
      </c>
      <c r="BJ599" s="236">
        <v>0</v>
      </c>
      <c r="BK599" s="236">
        <v>0</v>
      </c>
      <c r="BL599" s="236">
        <v>0</v>
      </c>
      <c r="BM599" s="236">
        <v>0</v>
      </c>
      <c r="BN599" s="236">
        <v>0</v>
      </c>
      <c r="BO599" s="236">
        <v>0</v>
      </c>
      <c r="BP599" s="236">
        <v>0</v>
      </c>
      <c r="BQ599" s="236">
        <v>0</v>
      </c>
      <c r="BR599" s="236">
        <v>0</v>
      </c>
      <c r="BS599" s="236">
        <v>0</v>
      </c>
      <c r="BT599" s="236">
        <v>0</v>
      </c>
      <c r="BU599" s="236">
        <v>0</v>
      </c>
      <c r="BV599" s="236">
        <v>0</v>
      </c>
      <c r="BW599" s="236">
        <v>0</v>
      </c>
      <c r="BX599" s="236">
        <v>0</v>
      </c>
      <c r="BY599" s="236">
        <v>0</v>
      </c>
      <c r="BZ599" s="236">
        <v>0</v>
      </c>
      <c r="CA599" s="236">
        <v>0</v>
      </c>
      <c r="CB599" s="236">
        <v>0</v>
      </c>
      <c r="CC599" s="236">
        <v>0</v>
      </c>
      <c r="CD599" s="236">
        <v>0</v>
      </c>
      <c r="CE599" s="236">
        <v>0</v>
      </c>
      <c r="CF599" s="236">
        <v>0</v>
      </c>
      <c r="CG599" s="236">
        <v>0</v>
      </c>
      <c r="CH599" s="236">
        <v>0</v>
      </c>
      <c r="CI599" s="236">
        <v>0</v>
      </c>
      <c r="CJ599" s="236">
        <v>0</v>
      </c>
      <c r="CK599" s="236">
        <v>0</v>
      </c>
      <c r="CL599" s="236">
        <v>0</v>
      </c>
      <c r="CM599" s="236">
        <v>0</v>
      </c>
      <c r="CN599" s="236">
        <v>0</v>
      </c>
      <c r="CO599" s="236">
        <v>0</v>
      </c>
      <c r="CP599" s="236">
        <v>0</v>
      </c>
      <c r="CQ599" s="236">
        <v>0</v>
      </c>
      <c r="CR599" s="236">
        <v>0</v>
      </c>
      <c r="CS599" s="236">
        <v>0</v>
      </c>
      <c r="CT599" s="236">
        <v>0</v>
      </c>
      <c r="CU599" s="236">
        <v>0</v>
      </c>
      <c r="CV599" s="236">
        <v>0</v>
      </c>
      <c r="CW599" s="236">
        <v>0</v>
      </c>
      <c r="CX599" s="236">
        <v>0</v>
      </c>
      <c r="CY599" s="236">
        <v>0</v>
      </c>
      <c r="CZ599" s="236">
        <v>0</v>
      </c>
      <c r="DA599" s="236">
        <v>0</v>
      </c>
    </row>
    <row r="600" spans="1:105">
      <c r="A600" s="242" t="s">
        <v>1720</v>
      </c>
      <c r="B600" s="236">
        <v>0</v>
      </c>
      <c r="C600" s="236">
        <v>0</v>
      </c>
      <c r="D600" s="236">
        <v>0</v>
      </c>
      <c r="E600" s="236">
        <v>0</v>
      </c>
      <c r="F600" s="236">
        <v>0</v>
      </c>
      <c r="G600" s="236">
        <v>0</v>
      </c>
      <c r="H600" s="236">
        <v>0</v>
      </c>
      <c r="I600" s="236">
        <v>0</v>
      </c>
      <c r="J600" s="236">
        <v>0</v>
      </c>
      <c r="K600" s="236">
        <v>0</v>
      </c>
      <c r="L600" s="236">
        <v>0</v>
      </c>
      <c r="M600" s="236">
        <v>0</v>
      </c>
      <c r="N600" s="236">
        <v>0</v>
      </c>
      <c r="O600" s="236">
        <v>0</v>
      </c>
      <c r="P600" s="236">
        <v>0</v>
      </c>
      <c r="Q600" s="236">
        <v>0</v>
      </c>
      <c r="R600" s="236">
        <v>0</v>
      </c>
      <c r="S600" s="236">
        <v>0</v>
      </c>
      <c r="T600" s="236">
        <v>0</v>
      </c>
      <c r="U600" s="236">
        <v>0</v>
      </c>
      <c r="V600" s="236">
        <v>0</v>
      </c>
      <c r="W600" s="236">
        <v>0</v>
      </c>
      <c r="X600" s="236">
        <v>0</v>
      </c>
      <c r="Y600" s="236">
        <v>0</v>
      </c>
      <c r="Z600" s="236">
        <v>0</v>
      </c>
      <c r="AA600" s="236">
        <v>0</v>
      </c>
      <c r="AB600" s="236">
        <v>0</v>
      </c>
      <c r="AC600" s="236">
        <v>0</v>
      </c>
      <c r="AD600" s="236">
        <v>-3105456</v>
      </c>
      <c r="AE600" s="236">
        <v>-2804701</v>
      </c>
      <c r="AF600" s="236">
        <v>-4793964</v>
      </c>
      <c r="AG600" s="236">
        <v>-2110266</v>
      </c>
      <c r="AH600" s="236">
        <v>-6756244</v>
      </c>
      <c r="AI600" s="236">
        <v>-6319389</v>
      </c>
      <c r="AJ600" s="236">
        <v>-3009052</v>
      </c>
      <c r="AK600" s="236">
        <v>0</v>
      </c>
      <c r="AL600" s="236">
        <v>0</v>
      </c>
      <c r="AM600" s="236">
        <v>0</v>
      </c>
      <c r="AN600" s="236">
        <v>-28899072</v>
      </c>
      <c r="AO600" s="236">
        <v>0</v>
      </c>
      <c r="AP600" s="236">
        <v>0</v>
      </c>
      <c r="AQ600" s="236">
        <v>0</v>
      </c>
      <c r="AR600" s="236">
        <v>0</v>
      </c>
      <c r="AS600" s="236">
        <v>0</v>
      </c>
      <c r="AT600" s="236">
        <v>0</v>
      </c>
      <c r="AU600" s="236">
        <v>0</v>
      </c>
      <c r="AV600" s="236">
        <v>0</v>
      </c>
      <c r="AW600" s="236">
        <v>0</v>
      </c>
      <c r="AX600" s="236">
        <v>0</v>
      </c>
      <c r="AY600" s="236">
        <v>0</v>
      </c>
      <c r="AZ600" s="236">
        <v>0</v>
      </c>
      <c r="BA600" s="236">
        <v>0</v>
      </c>
      <c r="BB600" s="236">
        <v>0</v>
      </c>
      <c r="BC600" s="236">
        <v>0</v>
      </c>
      <c r="BD600" s="236">
        <v>0</v>
      </c>
      <c r="BE600" s="236">
        <v>0</v>
      </c>
      <c r="BF600" s="236">
        <v>0</v>
      </c>
      <c r="BG600" s="236">
        <v>0</v>
      </c>
      <c r="BH600" s="236">
        <v>0</v>
      </c>
      <c r="BI600" s="236">
        <v>0</v>
      </c>
      <c r="BJ600" s="236">
        <v>0</v>
      </c>
      <c r="BK600" s="236">
        <v>0</v>
      </c>
      <c r="BL600" s="236">
        <v>0</v>
      </c>
      <c r="BM600" s="236">
        <v>0</v>
      </c>
      <c r="BN600" s="236">
        <v>0</v>
      </c>
      <c r="BO600" s="236">
        <v>0</v>
      </c>
      <c r="BP600" s="236">
        <v>0</v>
      </c>
      <c r="BQ600" s="236">
        <v>0</v>
      </c>
      <c r="BR600" s="236">
        <v>0</v>
      </c>
      <c r="BS600" s="236">
        <v>0</v>
      </c>
      <c r="BT600" s="236">
        <v>0</v>
      </c>
      <c r="BU600" s="236">
        <v>0</v>
      </c>
      <c r="BV600" s="236">
        <v>0</v>
      </c>
      <c r="BW600" s="236">
        <v>0</v>
      </c>
      <c r="BX600" s="236">
        <v>0</v>
      </c>
      <c r="BY600" s="236">
        <v>0</v>
      </c>
      <c r="BZ600" s="236">
        <v>0</v>
      </c>
      <c r="CA600" s="236">
        <v>0</v>
      </c>
      <c r="CB600" s="236">
        <v>0</v>
      </c>
      <c r="CC600" s="236">
        <v>0</v>
      </c>
      <c r="CD600" s="236">
        <v>0</v>
      </c>
      <c r="CE600" s="236">
        <v>0</v>
      </c>
      <c r="CF600" s="236">
        <v>0</v>
      </c>
      <c r="CG600" s="236">
        <v>0</v>
      </c>
      <c r="CH600" s="236">
        <v>0</v>
      </c>
      <c r="CI600" s="236">
        <v>0</v>
      </c>
      <c r="CJ600" s="236">
        <v>0</v>
      </c>
      <c r="CK600" s="236">
        <v>0</v>
      </c>
      <c r="CL600" s="236">
        <v>0</v>
      </c>
      <c r="CM600" s="236">
        <v>0</v>
      </c>
      <c r="CN600" s="236">
        <v>0</v>
      </c>
      <c r="CO600" s="236">
        <v>0</v>
      </c>
      <c r="CP600" s="236">
        <v>0</v>
      </c>
      <c r="CQ600" s="236">
        <v>0</v>
      </c>
      <c r="CR600" s="236">
        <v>0</v>
      </c>
      <c r="CS600" s="236">
        <v>0</v>
      </c>
      <c r="CT600" s="236">
        <v>0</v>
      </c>
      <c r="CU600" s="236">
        <v>0</v>
      </c>
      <c r="CV600" s="236">
        <v>0</v>
      </c>
      <c r="CW600" s="236">
        <v>0</v>
      </c>
      <c r="CX600" s="236">
        <v>0</v>
      </c>
      <c r="CY600" s="236">
        <v>0</v>
      </c>
      <c r="CZ600" s="236">
        <v>0</v>
      </c>
      <c r="DA600" s="236">
        <v>0</v>
      </c>
    </row>
    <row r="601" spans="1:105">
      <c r="A601" s="242" t="s">
        <v>1721</v>
      </c>
      <c r="B601" s="236">
        <v>0</v>
      </c>
      <c r="C601" s="236">
        <v>0</v>
      </c>
      <c r="D601" s="236">
        <v>0</v>
      </c>
      <c r="E601" s="236">
        <v>0</v>
      </c>
      <c r="F601" s="236">
        <v>0</v>
      </c>
      <c r="G601" s="236">
        <v>0</v>
      </c>
      <c r="H601" s="236">
        <v>0</v>
      </c>
      <c r="I601" s="236">
        <v>0</v>
      </c>
      <c r="J601" s="236">
        <v>0</v>
      </c>
      <c r="K601" s="236">
        <v>0</v>
      </c>
      <c r="L601" s="236">
        <v>0</v>
      </c>
      <c r="M601" s="236">
        <v>0</v>
      </c>
      <c r="N601" s="236">
        <v>0</v>
      </c>
      <c r="O601" s="236">
        <v>0</v>
      </c>
      <c r="P601" s="236">
        <v>0</v>
      </c>
      <c r="Q601" s="236">
        <v>0</v>
      </c>
      <c r="R601" s="236">
        <v>0</v>
      </c>
      <c r="S601" s="236">
        <v>0</v>
      </c>
      <c r="T601" s="236">
        <v>0</v>
      </c>
      <c r="U601" s="236">
        <v>0</v>
      </c>
      <c r="V601" s="236">
        <v>0</v>
      </c>
      <c r="W601" s="236">
        <v>0</v>
      </c>
      <c r="X601" s="236">
        <v>0</v>
      </c>
      <c r="Y601" s="236">
        <v>0</v>
      </c>
      <c r="Z601" s="236">
        <v>0</v>
      </c>
      <c r="AA601" s="236">
        <v>0</v>
      </c>
      <c r="AB601" s="236">
        <v>0</v>
      </c>
      <c r="AC601" s="236">
        <v>0</v>
      </c>
      <c r="AD601" s="236">
        <v>3199186</v>
      </c>
      <c r="AE601" s="236">
        <v>2938758</v>
      </c>
      <c r="AF601" s="236">
        <v>4972001</v>
      </c>
      <c r="AG601" s="236">
        <v>2418013</v>
      </c>
      <c r="AH601" s="236">
        <v>7326006</v>
      </c>
      <c r="AI601" s="236">
        <v>6984991</v>
      </c>
      <c r="AJ601" s="236">
        <v>3674899</v>
      </c>
      <c r="AK601" s="236">
        <v>0</v>
      </c>
      <c r="AL601" s="236">
        <v>0</v>
      </c>
      <c r="AM601" s="236">
        <v>0</v>
      </c>
      <c r="AN601" s="236">
        <v>31513854</v>
      </c>
      <c r="AO601" s="236">
        <v>0</v>
      </c>
      <c r="AP601" s="236">
        <v>0</v>
      </c>
      <c r="AQ601" s="236">
        <v>0</v>
      </c>
      <c r="AR601" s="236">
        <v>0</v>
      </c>
      <c r="AS601" s="236">
        <v>0</v>
      </c>
      <c r="AT601" s="236">
        <v>0</v>
      </c>
      <c r="AU601" s="236">
        <v>0</v>
      </c>
      <c r="AV601" s="236">
        <v>0</v>
      </c>
      <c r="AW601" s="236">
        <v>0</v>
      </c>
      <c r="AX601" s="236">
        <v>0</v>
      </c>
      <c r="AY601" s="236">
        <v>0</v>
      </c>
      <c r="AZ601" s="236">
        <v>0</v>
      </c>
      <c r="BA601" s="236">
        <v>0</v>
      </c>
      <c r="BB601" s="236">
        <v>0</v>
      </c>
      <c r="BC601" s="236">
        <v>0</v>
      </c>
      <c r="BD601" s="236">
        <v>0</v>
      </c>
      <c r="BE601" s="236">
        <v>0</v>
      </c>
      <c r="BF601" s="236">
        <v>0</v>
      </c>
      <c r="BG601" s="236">
        <v>0</v>
      </c>
      <c r="BH601" s="236">
        <v>0</v>
      </c>
      <c r="BI601" s="236">
        <v>0</v>
      </c>
      <c r="BJ601" s="236">
        <v>0</v>
      </c>
      <c r="BK601" s="236">
        <v>0</v>
      </c>
      <c r="BL601" s="236">
        <v>0</v>
      </c>
      <c r="BM601" s="236">
        <v>0</v>
      </c>
      <c r="BN601" s="236">
        <v>0</v>
      </c>
      <c r="BO601" s="236">
        <v>0</v>
      </c>
      <c r="BP601" s="236">
        <v>0</v>
      </c>
      <c r="BQ601" s="236">
        <v>0</v>
      </c>
      <c r="BR601" s="236">
        <v>0</v>
      </c>
      <c r="BS601" s="236">
        <v>0</v>
      </c>
      <c r="BT601" s="236">
        <v>0</v>
      </c>
      <c r="BU601" s="236">
        <v>0</v>
      </c>
      <c r="BV601" s="236">
        <v>0</v>
      </c>
      <c r="BW601" s="236">
        <v>0</v>
      </c>
      <c r="BX601" s="236">
        <v>0</v>
      </c>
      <c r="BY601" s="236">
        <v>0</v>
      </c>
      <c r="BZ601" s="236">
        <v>0</v>
      </c>
      <c r="CA601" s="236">
        <v>0</v>
      </c>
      <c r="CB601" s="236">
        <v>0</v>
      </c>
      <c r="CC601" s="236">
        <v>0</v>
      </c>
      <c r="CD601" s="236">
        <v>0</v>
      </c>
      <c r="CE601" s="236">
        <v>0</v>
      </c>
      <c r="CF601" s="236">
        <v>0</v>
      </c>
      <c r="CG601" s="236">
        <v>0</v>
      </c>
      <c r="CH601" s="236">
        <v>0</v>
      </c>
      <c r="CI601" s="236">
        <v>0</v>
      </c>
      <c r="CJ601" s="236">
        <v>0</v>
      </c>
      <c r="CK601" s="236">
        <v>0</v>
      </c>
      <c r="CL601" s="236">
        <v>0</v>
      </c>
      <c r="CM601" s="236">
        <v>0</v>
      </c>
      <c r="CN601" s="236">
        <v>0</v>
      </c>
      <c r="CO601" s="236">
        <v>0</v>
      </c>
      <c r="CP601" s="236">
        <v>0</v>
      </c>
      <c r="CQ601" s="236">
        <v>0</v>
      </c>
      <c r="CR601" s="236">
        <v>0</v>
      </c>
      <c r="CS601" s="236">
        <v>0</v>
      </c>
      <c r="CT601" s="236">
        <v>0</v>
      </c>
      <c r="CU601" s="236">
        <v>0</v>
      </c>
      <c r="CV601" s="236">
        <v>0</v>
      </c>
      <c r="CW601" s="236">
        <v>0</v>
      </c>
      <c r="CX601" s="236">
        <v>0</v>
      </c>
      <c r="CY601" s="236">
        <v>0</v>
      </c>
      <c r="CZ601" s="236">
        <v>0</v>
      </c>
      <c r="DA601" s="236">
        <v>0</v>
      </c>
    </row>
    <row r="602" spans="1:105">
      <c r="A602" s="242" t="s">
        <v>1722</v>
      </c>
      <c r="B602" s="236">
        <v>0</v>
      </c>
      <c r="C602" s="236">
        <v>0</v>
      </c>
      <c r="D602" s="236">
        <v>0</v>
      </c>
      <c r="E602" s="236">
        <v>0</v>
      </c>
      <c r="F602" s="236">
        <v>0</v>
      </c>
      <c r="G602" s="236">
        <v>0</v>
      </c>
      <c r="H602" s="236">
        <v>0</v>
      </c>
      <c r="I602" s="236">
        <v>0</v>
      </c>
      <c r="J602" s="236">
        <v>0</v>
      </c>
      <c r="K602" s="236">
        <v>0</v>
      </c>
      <c r="L602" s="236">
        <v>0</v>
      </c>
      <c r="M602" s="236">
        <v>0</v>
      </c>
      <c r="N602" s="236">
        <v>0</v>
      </c>
      <c r="O602" s="236">
        <v>0</v>
      </c>
      <c r="P602" s="236">
        <v>0</v>
      </c>
      <c r="Q602" s="236">
        <v>0</v>
      </c>
      <c r="R602" s="236">
        <v>0</v>
      </c>
      <c r="S602" s="236">
        <v>0</v>
      </c>
      <c r="T602" s="236">
        <v>0</v>
      </c>
      <c r="U602" s="236">
        <v>0</v>
      </c>
      <c r="V602" s="236">
        <v>0</v>
      </c>
      <c r="W602" s="236">
        <v>0</v>
      </c>
      <c r="X602" s="236">
        <v>0</v>
      </c>
      <c r="Y602" s="236">
        <v>0</v>
      </c>
      <c r="Z602" s="236">
        <v>0</v>
      </c>
      <c r="AA602" s="236">
        <v>0</v>
      </c>
      <c r="AB602" s="236">
        <v>0</v>
      </c>
      <c r="AC602" s="236">
        <v>0</v>
      </c>
      <c r="AD602" s="236">
        <v>-42850</v>
      </c>
      <c r="AE602" s="236">
        <v>-25792</v>
      </c>
      <c r="AF602" s="236">
        <v>-30920</v>
      </c>
      <c r="AG602" s="236">
        <v>-125626</v>
      </c>
      <c r="AH602" s="236">
        <v>-341860</v>
      </c>
      <c r="AI602" s="236">
        <v>-371894</v>
      </c>
      <c r="AJ602" s="236">
        <v>-328920</v>
      </c>
      <c r="AK602" s="236">
        <v>0</v>
      </c>
      <c r="AL602" s="236">
        <v>0</v>
      </c>
      <c r="AM602" s="236">
        <v>0</v>
      </c>
      <c r="AN602" s="236">
        <v>-1267862</v>
      </c>
      <c r="AO602" s="236">
        <v>0</v>
      </c>
      <c r="AP602" s="236">
        <v>0</v>
      </c>
      <c r="AQ602" s="236">
        <v>0</v>
      </c>
      <c r="AR602" s="236">
        <v>0</v>
      </c>
      <c r="AS602" s="236">
        <v>0</v>
      </c>
      <c r="AT602" s="236">
        <v>0</v>
      </c>
      <c r="AU602" s="236">
        <v>0</v>
      </c>
      <c r="AV602" s="236">
        <v>0</v>
      </c>
      <c r="AW602" s="236">
        <v>0</v>
      </c>
      <c r="AX602" s="236">
        <v>0</v>
      </c>
      <c r="AY602" s="236">
        <v>0</v>
      </c>
      <c r="AZ602" s="236">
        <v>0</v>
      </c>
      <c r="BA602" s="236">
        <v>0</v>
      </c>
      <c r="BB602" s="236">
        <v>0</v>
      </c>
      <c r="BC602" s="236">
        <v>0</v>
      </c>
      <c r="BD602" s="236">
        <v>0</v>
      </c>
      <c r="BE602" s="236">
        <v>0</v>
      </c>
      <c r="BF602" s="236">
        <v>0</v>
      </c>
      <c r="BG602" s="236">
        <v>0</v>
      </c>
      <c r="BH602" s="236">
        <v>0</v>
      </c>
      <c r="BI602" s="236">
        <v>0</v>
      </c>
      <c r="BJ602" s="236">
        <v>0</v>
      </c>
      <c r="BK602" s="236">
        <v>0</v>
      </c>
      <c r="BL602" s="236">
        <v>0</v>
      </c>
      <c r="BM602" s="236">
        <v>0</v>
      </c>
      <c r="BN602" s="236">
        <v>0</v>
      </c>
      <c r="BO602" s="236">
        <v>0</v>
      </c>
      <c r="BP602" s="236">
        <v>0</v>
      </c>
      <c r="BQ602" s="236">
        <v>0</v>
      </c>
      <c r="BR602" s="236">
        <v>0</v>
      </c>
      <c r="BS602" s="236">
        <v>0</v>
      </c>
      <c r="BT602" s="236">
        <v>0</v>
      </c>
      <c r="BU602" s="236">
        <v>0</v>
      </c>
      <c r="BV602" s="236">
        <v>0</v>
      </c>
      <c r="BW602" s="236">
        <v>0</v>
      </c>
      <c r="BX602" s="236">
        <v>0</v>
      </c>
      <c r="BY602" s="236">
        <v>0</v>
      </c>
      <c r="BZ602" s="236">
        <v>0</v>
      </c>
      <c r="CA602" s="236">
        <v>0</v>
      </c>
      <c r="CB602" s="236">
        <v>0</v>
      </c>
      <c r="CC602" s="236">
        <v>0</v>
      </c>
      <c r="CD602" s="236">
        <v>0</v>
      </c>
      <c r="CE602" s="236">
        <v>0</v>
      </c>
      <c r="CF602" s="236">
        <v>0</v>
      </c>
      <c r="CG602" s="236">
        <v>0</v>
      </c>
      <c r="CH602" s="236">
        <v>0</v>
      </c>
      <c r="CI602" s="236">
        <v>0</v>
      </c>
      <c r="CJ602" s="236">
        <v>0</v>
      </c>
      <c r="CK602" s="236">
        <v>0</v>
      </c>
      <c r="CL602" s="236">
        <v>0</v>
      </c>
      <c r="CM602" s="236">
        <v>0</v>
      </c>
      <c r="CN602" s="236">
        <v>0</v>
      </c>
      <c r="CO602" s="236">
        <v>0</v>
      </c>
      <c r="CP602" s="236">
        <v>0</v>
      </c>
      <c r="CQ602" s="236">
        <v>0</v>
      </c>
      <c r="CR602" s="236">
        <v>0</v>
      </c>
      <c r="CS602" s="236">
        <v>0</v>
      </c>
      <c r="CT602" s="236">
        <v>0</v>
      </c>
      <c r="CU602" s="236">
        <v>0</v>
      </c>
      <c r="CV602" s="236">
        <v>0</v>
      </c>
      <c r="CW602" s="236">
        <v>0</v>
      </c>
      <c r="CX602" s="236">
        <v>0</v>
      </c>
      <c r="CY602" s="236">
        <v>0</v>
      </c>
      <c r="CZ602" s="236">
        <v>0</v>
      </c>
      <c r="DA602" s="236">
        <v>0</v>
      </c>
    </row>
    <row r="603" spans="1:105">
      <c r="A603" s="242" t="s">
        <v>1723</v>
      </c>
      <c r="B603" s="236">
        <v>0</v>
      </c>
      <c r="C603" s="236">
        <v>0</v>
      </c>
      <c r="D603" s="236">
        <v>0</v>
      </c>
      <c r="E603" s="236">
        <v>0</v>
      </c>
      <c r="F603" s="236">
        <v>0</v>
      </c>
      <c r="G603" s="236">
        <v>0</v>
      </c>
      <c r="H603" s="236">
        <v>0</v>
      </c>
      <c r="I603" s="236">
        <v>0</v>
      </c>
      <c r="J603" s="236">
        <v>0</v>
      </c>
      <c r="K603" s="236">
        <v>0</v>
      </c>
      <c r="L603" s="236">
        <v>0</v>
      </c>
      <c r="M603" s="236">
        <v>0</v>
      </c>
      <c r="N603" s="236">
        <v>0</v>
      </c>
      <c r="O603" s="236">
        <v>0</v>
      </c>
      <c r="P603" s="236">
        <v>0</v>
      </c>
      <c r="Q603" s="236">
        <v>0</v>
      </c>
      <c r="R603" s="236">
        <v>0</v>
      </c>
      <c r="S603" s="236">
        <v>0</v>
      </c>
      <c r="T603" s="236">
        <v>0</v>
      </c>
      <c r="U603" s="236">
        <v>0</v>
      </c>
      <c r="V603" s="236">
        <v>0</v>
      </c>
      <c r="W603" s="236">
        <v>0</v>
      </c>
      <c r="X603" s="236">
        <v>0</v>
      </c>
      <c r="Y603" s="236">
        <v>0</v>
      </c>
      <c r="Z603" s="236">
        <v>0</v>
      </c>
      <c r="AA603" s="236">
        <v>0</v>
      </c>
      <c r="AB603" s="236">
        <v>0</v>
      </c>
      <c r="AC603" s="236">
        <v>0</v>
      </c>
      <c r="AD603" s="236">
        <v>0</v>
      </c>
      <c r="AE603" s="236">
        <v>0</v>
      </c>
      <c r="AF603" s="236">
        <v>0</v>
      </c>
      <c r="AG603" s="236">
        <v>0</v>
      </c>
      <c r="AH603" s="236">
        <v>0</v>
      </c>
      <c r="AI603" s="236">
        <v>0</v>
      </c>
      <c r="AJ603" s="236">
        <v>0</v>
      </c>
      <c r="AK603" s="236">
        <v>0</v>
      </c>
      <c r="AL603" s="236">
        <v>0</v>
      </c>
      <c r="AM603" s="236">
        <v>0</v>
      </c>
      <c r="AN603" s="236">
        <v>0</v>
      </c>
      <c r="AO603" s="236">
        <v>0</v>
      </c>
      <c r="AP603" s="236">
        <v>0</v>
      </c>
      <c r="AQ603" s="236">
        <v>0</v>
      </c>
      <c r="AR603" s="236">
        <v>0</v>
      </c>
      <c r="AS603" s="236">
        <v>0</v>
      </c>
      <c r="AT603" s="236">
        <v>0</v>
      </c>
      <c r="AU603" s="236">
        <v>0</v>
      </c>
      <c r="AV603" s="236">
        <v>0</v>
      </c>
      <c r="AW603" s="236">
        <v>0</v>
      </c>
      <c r="AX603" s="236">
        <v>0</v>
      </c>
      <c r="AY603" s="236">
        <v>0</v>
      </c>
      <c r="AZ603" s="236">
        <v>0</v>
      </c>
      <c r="BA603" s="236">
        <v>0</v>
      </c>
      <c r="BB603" s="236">
        <v>0</v>
      </c>
      <c r="BC603" s="236">
        <v>0</v>
      </c>
      <c r="BD603" s="236">
        <v>0</v>
      </c>
      <c r="BE603" s="236">
        <v>0</v>
      </c>
      <c r="BF603" s="236">
        <v>0</v>
      </c>
      <c r="BG603" s="236">
        <v>0</v>
      </c>
      <c r="BH603" s="236">
        <v>0</v>
      </c>
      <c r="BI603" s="236">
        <v>0</v>
      </c>
      <c r="BJ603" s="236">
        <v>0</v>
      </c>
      <c r="BK603" s="236">
        <v>0</v>
      </c>
      <c r="BL603" s="236">
        <v>0</v>
      </c>
      <c r="BM603" s="236">
        <v>0</v>
      </c>
      <c r="BN603" s="236">
        <v>0</v>
      </c>
      <c r="BO603" s="236">
        <v>0</v>
      </c>
      <c r="BP603" s="236">
        <v>0</v>
      </c>
      <c r="BQ603" s="236">
        <v>0</v>
      </c>
      <c r="BR603" s="236">
        <v>0</v>
      </c>
      <c r="BS603" s="236">
        <v>0</v>
      </c>
      <c r="BT603" s="236">
        <v>0</v>
      </c>
      <c r="BU603" s="236">
        <v>0</v>
      </c>
      <c r="BV603" s="236">
        <v>0</v>
      </c>
      <c r="BW603" s="236">
        <v>0</v>
      </c>
      <c r="BX603" s="236">
        <v>0</v>
      </c>
      <c r="BY603" s="236">
        <v>0</v>
      </c>
      <c r="BZ603" s="236">
        <v>0</v>
      </c>
      <c r="CA603" s="236">
        <v>0</v>
      </c>
      <c r="CB603" s="236">
        <v>0</v>
      </c>
      <c r="CC603" s="236">
        <v>0</v>
      </c>
      <c r="CD603" s="236">
        <v>0</v>
      </c>
      <c r="CE603" s="236">
        <v>0</v>
      </c>
      <c r="CF603" s="236">
        <v>0</v>
      </c>
      <c r="CG603" s="236">
        <v>0</v>
      </c>
      <c r="CH603" s="236">
        <v>0</v>
      </c>
      <c r="CI603" s="236">
        <v>0</v>
      </c>
      <c r="CJ603" s="236">
        <v>0</v>
      </c>
      <c r="CK603" s="236">
        <v>0</v>
      </c>
      <c r="CL603" s="236">
        <v>0</v>
      </c>
      <c r="CM603" s="236">
        <v>0</v>
      </c>
      <c r="CN603" s="236">
        <v>0</v>
      </c>
      <c r="CO603" s="236">
        <v>0</v>
      </c>
      <c r="CP603" s="236">
        <v>0</v>
      </c>
      <c r="CQ603" s="236">
        <v>0</v>
      </c>
      <c r="CR603" s="236">
        <v>0</v>
      </c>
      <c r="CS603" s="236">
        <v>0</v>
      </c>
      <c r="CT603" s="236">
        <v>0</v>
      </c>
      <c r="CU603" s="236">
        <v>0</v>
      </c>
      <c r="CV603" s="236">
        <v>0</v>
      </c>
      <c r="CW603" s="236">
        <v>0</v>
      </c>
      <c r="CX603" s="236">
        <v>0</v>
      </c>
      <c r="CY603" s="236">
        <v>0</v>
      </c>
      <c r="CZ603" s="236">
        <v>0</v>
      </c>
      <c r="DA603" s="236">
        <v>0</v>
      </c>
    </row>
    <row r="604" spans="1:105">
      <c r="A604" s="242" t="s">
        <v>1724</v>
      </c>
      <c r="B604" s="236">
        <v>0</v>
      </c>
      <c r="C604" s="236">
        <v>0</v>
      </c>
      <c r="D604" s="236">
        <v>0</v>
      </c>
      <c r="E604" s="236">
        <v>0</v>
      </c>
      <c r="F604" s="236">
        <v>0</v>
      </c>
      <c r="G604" s="236">
        <v>0</v>
      </c>
      <c r="H604" s="236">
        <v>0</v>
      </c>
      <c r="I604" s="236">
        <v>0</v>
      </c>
      <c r="J604" s="236">
        <v>0</v>
      </c>
      <c r="K604" s="236">
        <v>0</v>
      </c>
      <c r="L604" s="236">
        <v>0</v>
      </c>
      <c r="M604" s="236">
        <v>0</v>
      </c>
      <c r="N604" s="236">
        <v>0</v>
      </c>
      <c r="O604" s="236">
        <v>0</v>
      </c>
      <c r="P604" s="236">
        <v>0</v>
      </c>
      <c r="Q604" s="236">
        <v>0</v>
      </c>
      <c r="R604" s="236">
        <v>0</v>
      </c>
      <c r="S604" s="236">
        <v>0</v>
      </c>
      <c r="T604" s="236">
        <v>0</v>
      </c>
      <c r="U604" s="236">
        <v>0</v>
      </c>
      <c r="V604" s="236">
        <v>0</v>
      </c>
      <c r="W604" s="236">
        <v>0</v>
      </c>
      <c r="X604" s="236">
        <v>0</v>
      </c>
      <c r="Y604" s="236">
        <v>0</v>
      </c>
      <c r="Z604" s="236">
        <v>0</v>
      </c>
      <c r="AA604" s="236">
        <v>0</v>
      </c>
      <c r="AB604" s="236">
        <v>0</v>
      </c>
      <c r="AC604" s="236">
        <v>0</v>
      </c>
      <c r="AD604" s="236">
        <v>0</v>
      </c>
      <c r="AE604" s="236">
        <v>0</v>
      </c>
      <c r="AF604" s="236">
        <v>0</v>
      </c>
      <c r="AG604" s="236">
        <v>0</v>
      </c>
      <c r="AH604" s="236">
        <v>0</v>
      </c>
      <c r="AI604" s="236">
        <v>0</v>
      </c>
      <c r="AJ604" s="236">
        <v>0</v>
      </c>
      <c r="AK604" s="236">
        <v>0</v>
      </c>
      <c r="AL604" s="236">
        <v>0</v>
      </c>
      <c r="AM604" s="236">
        <v>0</v>
      </c>
      <c r="AN604" s="236">
        <v>0</v>
      </c>
      <c r="AO604" s="236">
        <v>0</v>
      </c>
      <c r="AP604" s="236">
        <v>0</v>
      </c>
      <c r="AQ604" s="236">
        <v>0</v>
      </c>
      <c r="AR604" s="236">
        <v>0</v>
      </c>
      <c r="AS604" s="236">
        <v>0</v>
      </c>
      <c r="AT604" s="236">
        <v>0</v>
      </c>
      <c r="AU604" s="236">
        <v>0</v>
      </c>
      <c r="AV604" s="236">
        <v>0</v>
      </c>
      <c r="AW604" s="236">
        <v>0</v>
      </c>
      <c r="AX604" s="236">
        <v>0</v>
      </c>
      <c r="AY604" s="236">
        <v>0</v>
      </c>
      <c r="AZ604" s="236">
        <v>0</v>
      </c>
      <c r="BA604" s="236">
        <v>0</v>
      </c>
      <c r="BB604" s="236">
        <v>0</v>
      </c>
      <c r="BC604" s="236">
        <v>0</v>
      </c>
      <c r="BD604" s="236">
        <v>0</v>
      </c>
      <c r="BE604" s="236">
        <v>0</v>
      </c>
      <c r="BF604" s="236">
        <v>0</v>
      </c>
      <c r="BG604" s="236">
        <v>0</v>
      </c>
      <c r="BH604" s="236">
        <v>0</v>
      </c>
      <c r="BI604" s="236">
        <v>0</v>
      </c>
      <c r="BJ604" s="236">
        <v>0</v>
      </c>
      <c r="BK604" s="236">
        <v>0</v>
      </c>
      <c r="BL604" s="236">
        <v>0</v>
      </c>
      <c r="BM604" s="236">
        <v>0</v>
      </c>
      <c r="BN604" s="236">
        <v>0</v>
      </c>
      <c r="BO604" s="236">
        <v>0</v>
      </c>
      <c r="BP604" s="236">
        <v>0</v>
      </c>
      <c r="BQ604" s="236">
        <v>0</v>
      </c>
      <c r="BR604" s="236">
        <v>0</v>
      </c>
      <c r="BS604" s="236">
        <v>0</v>
      </c>
      <c r="BT604" s="236">
        <v>0</v>
      </c>
      <c r="BU604" s="236">
        <v>0</v>
      </c>
      <c r="BV604" s="236">
        <v>0</v>
      </c>
      <c r="BW604" s="236">
        <v>0</v>
      </c>
      <c r="BX604" s="236">
        <v>0</v>
      </c>
      <c r="BY604" s="236">
        <v>0</v>
      </c>
      <c r="BZ604" s="236">
        <v>0</v>
      </c>
      <c r="CA604" s="236">
        <v>0</v>
      </c>
      <c r="CB604" s="236">
        <v>0</v>
      </c>
      <c r="CC604" s="236">
        <v>0</v>
      </c>
      <c r="CD604" s="236">
        <v>0</v>
      </c>
      <c r="CE604" s="236">
        <v>0</v>
      </c>
      <c r="CF604" s="236">
        <v>0</v>
      </c>
      <c r="CG604" s="236">
        <v>0</v>
      </c>
      <c r="CH604" s="236">
        <v>0</v>
      </c>
      <c r="CI604" s="236">
        <v>0</v>
      </c>
      <c r="CJ604" s="236">
        <v>0</v>
      </c>
      <c r="CK604" s="236">
        <v>0</v>
      </c>
      <c r="CL604" s="236">
        <v>0</v>
      </c>
      <c r="CM604" s="236">
        <v>0</v>
      </c>
      <c r="CN604" s="236">
        <v>0</v>
      </c>
      <c r="CO604" s="236">
        <v>0</v>
      </c>
      <c r="CP604" s="236">
        <v>0</v>
      </c>
      <c r="CQ604" s="236">
        <v>0</v>
      </c>
      <c r="CR604" s="236">
        <v>0</v>
      </c>
      <c r="CS604" s="236">
        <v>0</v>
      </c>
      <c r="CT604" s="236">
        <v>0</v>
      </c>
      <c r="CU604" s="236">
        <v>0</v>
      </c>
      <c r="CV604" s="236">
        <v>0</v>
      </c>
      <c r="CW604" s="236">
        <v>0</v>
      </c>
      <c r="CX604" s="236">
        <v>0</v>
      </c>
      <c r="CY604" s="236">
        <v>0</v>
      </c>
      <c r="CZ604" s="236">
        <v>0</v>
      </c>
      <c r="DA604" s="236">
        <v>0</v>
      </c>
    </row>
    <row r="605" spans="1:105">
      <c r="A605" s="242" t="s">
        <v>1725</v>
      </c>
      <c r="B605" s="236">
        <v>0</v>
      </c>
      <c r="C605" s="236">
        <v>0</v>
      </c>
      <c r="D605" s="236">
        <v>0</v>
      </c>
      <c r="E605" s="236">
        <v>0</v>
      </c>
      <c r="F605" s="236">
        <v>0</v>
      </c>
      <c r="G605" s="236">
        <v>0</v>
      </c>
      <c r="H605" s="236">
        <v>0</v>
      </c>
      <c r="I605" s="236">
        <v>0</v>
      </c>
      <c r="J605" s="236">
        <v>0</v>
      </c>
      <c r="K605" s="236">
        <v>0</v>
      </c>
      <c r="L605" s="236">
        <v>0</v>
      </c>
      <c r="M605" s="236">
        <v>0</v>
      </c>
      <c r="N605" s="236">
        <v>0</v>
      </c>
      <c r="O605" s="236">
        <v>0</v>
      </c>
      <c r="P605" s="236">
        <v>0</v>
      </c>
      <c r="Q605" s="236">
        <v>0</v>
      </c>
      <c r="R605" s="236">
        <v>0</v>
      </c>
      <c r="S605" s="236">
        <v>0</v>
      </c>
      <c r="T605" s="236">
        <v>0</v>
      </c>
      <c r="U605" s="236">
        <v>0</v>
      </c>
      <c r="V605" s="236">
        <v>0</v>
      </c>
      <c r="W605" s="236">
        <v>0</v>
      </c>
      <c r="X605" s="236">
        <v>0</v>
      </c>
      <c r="Y605" s="236">
        <v>0</v>
      </c>
      <c r="Z605" s="236">
        <v>0</v>
      </c>
      <c r="AA605" s="236">
        <v>0</v>
      </c>
      <c r="AB605" s="236">
        <v>0</v>
      </c>
      <c r="AC605" s="236">
        <v>0</v>
      </c>
      <c r="AD605" s="236">
        <v>549457</v>
      </c>
      <c r="AE605" s="236">
        <v>505255</v>
      </c>
      <c r="AF605" s="236">
        <v>854290</v>
      </c>
      <c r="AG605" s="236">
        <v>417884</v>
      </c>
      <c r="AH605" s="236">
        <v>1262122</v>
      </c>
      <c r="AI605" s="236">
        <v>1204711</v>
      </c>
      <c r="AJ605" s="236">
        <v>637268</v>
      </c>
      <c r="AK605" s="236">
        <v>0</v>
      </c>
      <c r="AL605" s="236">
        <v>0</v>
      </c>
      <c r="AM605" s="236">
        <v>0</v>
      </c>
      <c r="AN605" s="236">
        <v>5430987</v>
      </c>
      <c r="AO605" s="236">
        <v>0</v>
      </c>
      <c r="AP605" s="236">
        <v>0</v>
      </c>
      <c r="AQ605" s="236">
        <v>0</v>
      </c>
      <c r="AR605" s="236">
        <v>0</v>
      </c>
      <c r="AS605" s="236">
        <v>0</v>
      </c>
      <c r="AT605" s="236">
        <v>0</v>
      </c>
      <c r="AU605" s="236">
        <v>0</v>
      </c>
      <c r="AV605" s="236">
        <v>0</v>
      </c>
      <c r="AW605" s="236">
        <v>0</v>
      </c>
      <c r="AX605" s="236">
        <v>0</v>
      </c>
      <c r="AY605" s="236">
        <v>0</v>
      </c>
      <c r="AZ605" s="236">
        <v>0</v>
      </c>
      <c r="BA605" s="236">
        <v>0</v>
      </c>
      <c r="BB605" s="236">
        <v>0</v>
      </c>
      <c r="BC605" s="236">
        <v>0</v>
      </c>
      <c r="BD605" s="236">
        <v>0</v>
      </c>
      <c r="BE605" s="236">
        <v>0</v>
      </c>
      <c r="BF605" s="236">
        <v>0</v>
      </c>
      <c r="BG605" s="236">
        <v>0</v>
      </c>
      <c r="BH605" s="236">
        <v>0</v>
      </c>
      <c r="BI605" s="236">
        <v>0</v>
      </c>
      <c r="BJ605" s="236">
        <v>0</v>
      </c>
      <c r="BK605" s="236">
        <v>0</v>
      </c>
      <c r="BL605" s="236">
        <v>0</v>
      </c>
      <c r="BM605" s="236">
        <v>0</v>
      </c>
      <c r="BN605" s="236">
        <v>0</v>
      </c>
      <c r="BO605" s="236">
        <v>0</v>
      </c>
      <c r="BP605" s="236">
        <v>0</v>
      </c>
      <c r="BQ605" s="236">
        <v>0</v>
      </c>
      <c r="BR605" s="236">
        <v>0</v>
      </c>
      <c r="BS605" s="236">
        <v>0</v>
      </c>
      <c r="BT605" s="236">
        <v>0</v>
      </c>
      <c r="BU605" s="236">
        <v>0</v>
      </c>
      <c r="BV605" s="236">
        <v>0</v>
      </c>
      <c r="BW605" s="236">
        <v>0</v>
      </c>
      <c r="BX605" s="236">
        <v>0</v>
      </c>
      <c r="BY605" s="236">
        <v>0</v>
      </c>
      <c r="BZ605" s="236">
        <v>0</v>
      </c>
      <c r="CA605" s="236">
        <v>0</v>
      </c>
      <c r="CB605" s="236">
        <v>0</v>
      </c>
      <c r="CC605" s="236">
        <v>0</v>
      </c>
      <c r="CD605" s="236">
        <v>0</v>
      </c>
      <c r="CE605" s="236">
        <v>0</v>
      </c>
      <c r="CF605" s="236">
        <v>0</v>
      </c>
      <c r="CG605" s="236">
        <v>0</v>
      </c>
      <c r="CH605" s="236">
        <v>0</v>
      </c>
      <c r="CI605" s="236">
        <v>0</v>
      </c>
      <c r="CJ605" s="236">
        <v>0</v>
      </c>
      <c r="CK605" s="236">
        <v>0</v>
      </c>
      <c r="CL605" s="236">
        <v>0</v>
      </c>
      <c r="CM605" s="236">
        <v>0</v>
      </c>
      <c r="CN605" s="236">
        <v>0</v>
      </c>
      <c r="CO605" s="236">
        <v>0</v>
      </c>
      <c r="CP605" s="236">
        <v>0</v>
      </c>
      <c r="CQ605" s="236">
        <v>0</v>
      </c>
      <c r="CR605" s="236">
        <v>0</v>
      </c>
      <c r="CS605" s="236">
        <v>0</v>
      </c>
      <c r="CT605" s="236">
        <v>0</v>
      </c>
      <c r="CU605" s="236">
        <v>0</v>
      </c>
      <c r="CV605" s="236">
        <v>0</v>
      </c>
      <c r="CW605" s="236">
        <v>0</v>
      </c>
      <c r="CX605" s="236">
        <v>0</v>
      </c>
      <c r="CY605" s="236">
        <v>0</v>
      </c>
      <c r="CZ605" s="236">
        <v>0</v>
      </c>
      <c r="DA605" s="236">
        <v>0</v>
      </c>
    </row>
    <row r="606" spans="1:105">
      <c r="A606" s="242" t="s">
        <v>1726</v>
      </c>
      <c r="B606" s="236">
        <v>0</v>
      </c>
      <c r="C606" s="236">
        <v>0</v>
      </c>
      <c r="D606" s="236">
        <v>0</v>
      </c>
      <c r="E606" s="236">
        <v>0</v>
      </c>
      <c r="F606" s="236">
        <v>0</v>
      </c>
      <c r="G606" s="236">
        <v>0</v>
      </c>
      <c r="H606" s="236">
        <v>0</v>
      </c>
      <c r="I606" s="236">
        <v>0</v>
      </c>
      <c r="J606" s="236">
        <v>0</v>
      </c>
      <c r="K606" s="236">
        <v>0</v>
      </c>
      <c r="L606" s="236">
        <v>0</v>
      </c>
      <c r="M606" s="236">
        <v>0</v>
      </c>
      <c r="N606" s="236">
        <v>0</v>
      </c>
      <c r="O606" s="236">
        <v>0</v>
      </c>
      <c r="P606" s="236">
        <v>0</v>
      </c>
      <c r="Q606" s="236">
        <v>0</v>
      </c>
      <c r="R606" s="236">
        <v>0</v>
      </c>
      <c r="S606" s="236">
        <v>0</v>
      </c>
      <c r="T606" s="236">
        <v>0</v>
      </c>
      <c r="U606" s="236">
        <v>0</v>
      </c>
      <c r="V606" s="236">
        <v>0</v>
      </c>
      <c r="W606" s="236">
        <v>0</v>
      </c>
      <c r="X606" s="236">
        <v>0</v>
      </c>
      <c r="Y606" s="236">
        <v>0</v>
      </c>
      <c r="Z606" s="236">
        <v>0</v>
      </c>
      <c r="AA606" s="236">
        <v>0</v>
      </c>
      <c r="AB606" s="236">
        <v>0</v>
      </c>
      <c r="AC606" s="236">
        <v>0</v>
      </c>
      <c r="AD606" s="236">
        <v>-540179</v>
      </c>
      <c r="AE606" s="236">
        <v>-485509</v>
      </c>
      <c r="AF606" s="236">
        <v>-827461</v>
      </c>
      <c r="AG606" s="236">
        <v>-384671</v>
      </c>
      <c r="AH606" s="236">
        <v>-1220558</v>
      </c>
      <c r="AI606" s="236">
        <v>-1151147</v>
      </c>
      <c r="AJ606" s="236">
        <v>-575823</v>
      </c>
      <c r="AK606" s="236">
        <v>0</v>
      </c>
      <c r="AL606" s="236">
        <v>0</v>
      </c>
      <c r="AM606" s="236">
        <v>0</v>
      </c>
      <c r="AN606" s="236">
        <v>-5185348</v>
      </c>
      <c r="AO606" s="236">
        <v>0</v>
      </c>
      <c r="AP606" s="236">
        <v>0</v>
      </c>
      <c r="AQ606" s="236">
        <v>0</v>
      </c>
      <c r="AR606" s="236">
        <v>0</v>
      </c>
      <c r="AS606" s="236">
        <v>0</v>
      </c>
      <c r="AT606" s="236">
        <v>0</v>
      </c>
      <c r="AU606" s="236">
        <v>0</v>
      </c>
      <c r="AV606" s="236">
        <v>0</v>
      </c>
      <c r="AW606" s="236">
        <v>0</v>
      </c>
      <c r="AX606" s="236">
        <v>0</v>
      </c>
      <c r="AY606" s="236">
        <v>0</v>
      </c>
      <c r="AZ606" s="236">
        <v>0</v>
      </c>
      <c r="BA606" s="236">
        <v>0</v>
      </c>
      <c r="BB606" s="236">
        <v>0</v>
      </c>
      <c r="BC606" s="236">
        <v>0</v>
      </c>
      <c r="BD606" s="236">
        <v>0</v>
      </c>
      <c r="BE606" s="236">
        <v>0</v>
      </c>
      <c r="BF606" s="236">
        <v>0</v>
      </c>
      <c r="BG606" s="236">
        <v>0</v>
      </c>
      <c r="BH606" s="236">
        <v>0</v>
      </c>
      <c r="BI606" s="236">
        <v>0</v>
      </c>
      <c r="BJ606" s="236">
        <v>0</v>
      </c>
      <c r="BK606" s="236">
        <v>0</v>
      </c>
      <c r="BL606" s="236">
        <v>0</v>
      </c>
      <c r="BM606" s="236">
        <v>0</v>
      </c>
      <c r="BN606" s="236">
        <v>0</v>
      </c>
      <c r="BO606" s="236">
        <v>0</v>
      </c>
      <c r="BP606" s="236">
        <v>0</v>
      </c>
      <c r="BQ606" s="236">
        <v>0</v>
      </c>
      <c r="BR606" s="236">
        <v>0</v>
      </c>
      <c r="BS606" s="236">
        <v>0</v>
      </c>
      <c r="BT606" s="236">
        <v>0</v>
      </c>
      <c r="BU606" s="236">
        <v>0</v>
      </c>
      <c r="BV606" s="236">
        <v>0</v>
      </c>
      <c r="BW606" s="236">
        <v>0</v>
      </c>
      <c r="BX606" s="236">
        <v>0</v>
      </c>
      <c r="BY606" s="236">
        <v>0</v>
      </c>
      <c r="BZ606" s="236">
        <v>0</v>
      </c>
      <c r="CA606" s="236">
        <v>0</v>
      </c>
      <c r="CB606" s="236">
        <v>0</v>
      </c>
      <c r="CC606" s="236">
        <v>0</v>
      </c>
      <c r="CD606" s="236">
        <v>0</v>
      </c>
      <c r="CE606" s="236">
        <v>0</v>
      </c>
      <c r="CF606" s="236">
        <v>0</v>
      </c>
      <c r="CG606" s="236">
        <v>0</v>
      </c>
      <c r="CH606" s="236">
        <v>0</v>
      </c>
      <c r="CI606" s="236">
        <v>0</v>
      </c>
      <c r="CJ606" s="236">
        <v>0</v>
      </c>
      <c r="CK606" s="236">
        <v>0</v>
      </c>
      <c r="CL606" s="236">
        <v>0</v>
      </c>
      <c r="CM606" s="236">
        <v>0</v>
      </c>
      <c r="CN606" s="236">
        <v>0</v>
      </c>
      <c r="CO606" s="236">
        <v>0</v>
      </c>
      <c r="CP606" s="236">
        <v>0</v>
      </c>
      <c r="CQ606" s="236">
        <v>0</v>
      </c>
      <c r="CR606" s="236">
        <v>0</v>
      </c>
      <c r="CS606" s="236">
        <v>0</v>
      </c>
      <c r="CT606" s="236">
        <v>0</v>
      </c>
      <c r="CU606" s="236">
        <v>0</v>
      </c>
      <c r="CV606" s="236">
        <v>0</v>
      </c>
      <c r="CW606" s="236">
        <v>0</v>
      </c>
      <c r="CX606" s="236">
        <v>0</v>
      </c>
      <c r="CY606" s="236">
        <v>0</v>
      </c>
      <c r="CZ606" s="236">
        <v>0</v>
      </c>
      <c r="DA606" s="236">
        <v>0</v>
      </c>
    </row>
    <row r="607" spans="1:105">
      <c r="A607" s="242" t="s">
        <v>1727</v>
      </c>
      <c r="B607" s="236">
        <v>0</v>
      </c>
      <c r="C607" s="236">
        <v>0</v>
      </c>
      <c r="D607" s="236">
        <v>0</v>
      </c>
      <c r="E607" s="236">
        <v>0</v>
      </c>
      <c r="F607" s="236">
        <v>0</v>
      </c>
      <c r="G607" s="236">
        <v>0</v>
      </c>
      <c r="H607" s="236">
        <v>0</v>
      </c>
      <c r="I607" s="236">
        <v>0</v>
      </c>
      <c r="J607" s="236">
        <v>0</v>
      </c>
      <c r="K607" s="236">
        <v>0</v>
      </c>
      <c r="L607" s="236">
        <v>0</v>
      </c>
      <c r="M607" s="236">
        <v>0</v>
      </c>
      <c r="N607" s="236">
        <v>0</v>
      </c>
      <c r="O607" s="236">
        <v>0</v>
      </c>
      <c r="P607" s="236">
        <v>0</v>
      </c>
      <c r="Q607" s="236">
        <v>0</v>
      </c>
      <c r="R607" s="236">
        <v>0</v>
      </c>
      <c r="S607" s="236">
        <v>0</v>
      </c>
      <c r="T607" s="236">
        <v>0</v>
      </c>
      <c r="U607" s="236">
        <v>0</v>
      </c>
      <c r="V607" s="236">
        <v>0</v>
      </c>
      <c r="W607" s="236">
        <v>0</v>
      </c>
      <c r="X607" s="236">
        <v>0</v>
      </c>
      <c r="Y607" s="236">
        <v>0</v>
      </c>
      <c r="Z607" s="236">
        <v>0</v>
      </c>
      <c r="AA607" s="236">
        <v>0</v>
      </c>
      <c r="AB607" s="236">
        <v>0</v>
      </c>
      <c r="AC607" s="236">
        <v>0</v>
      </c>
      <c r="AD607" s="236">
        <v>0</v>
      </c>
      <c r="AE607" s="236">
        <v>0</v>
      </c>
      <c r="AF607" s="236">
        <v>0</v>
      </c>
      <c r="AG607" s="236">
        <v>0</v>
      </c>
      <c r="AH607" s="236">
        <v>0</v>
      </c>
      <c r="AI607" s="236">
        <v>0</v>
      </c>
      <c r="AJ607" s="236">
        <v>0</v>
      </c>
      <c r="AK607" s="236">
        <v>0</v>
      </c>
      <c r="AL607" s="236">
        <v>0</v>
      </c>
      <c r="AM607" s="236">
        <v>0</v>
      </c>
      <c r="AN607" s="236">
        <v>0</v>
      </c>
      <c r="AO607" s="236">
        <v>0</v>
      </c>
      <c r="AP607" s="236">
        <v>0</v>
      </c>
      <c r="AQ607" s="236">
        <v>0</v>
      </c>
      <c r="AR607" s="236">
        <v>0</v>
      </c>
      <c r="AS607" s="236">
        <v>0</v>
      </c>
      <c r="AT607" s="236">
        <v>0</v>
      </c>
      <c r="AU607" s="236">
        <v>0</v>
      </c>
      <c r="AV607" s="236">
        <v>0</v>
      </c>
      <c r="AW607" s="236">
        <v>0</v>
      </c>
      <c r="AX607" s="236">
        <v>0</v>
      </c>
      <c r="AY607" s="236">
        <v>0</v>
      </c>
      <c r="AZ607" s="236">
        <v>0</v>
      </c>
      <c r="BA607" s="236">
        <v>0</v>
      </c>
      <c r="BB607" s="236">
        <v>0</v>
      </c>
      <c r="BC607" s="236">
        <v>0</v>
      </c>
      <c r="BD607" s="236">
        <v>0</v>
      </c>
      <c r="BE607" s="236">
        <v>0</v>
      </c>
      <c r="BF607" s="236">
        <v>0</v>
      </c>
      <c r="BG607" s="236">
        <v>0</v>
      </c>
      <c r="BH607" s="236">
        <v>0</v>
      </c>
      <c r="BI607" s="236">
        <v>0</v>
      </c>
      <c r="BJ607" s="236">
        <v>0</v>
      </c>
      <c r="BK607" s="236">
        <v>0</v>
      </c>
      <c r="BL607" s="236">
        <v>0</v>
      </c>
      <c r="BM607" s="236">
        <v>0</v>
      </c>
      <c r="BN607" s="236">
        <v>0</v>
      </c>
      <c r="BO607" s="236">
        <v>0</v>
      </c>
      <c r="BP607" s="236">
        <v>0</v>
      </c>
      <c r="BQ607" s="236">
        <v>0</v>
      </c>
      <c r="BR607" s="236">
        <v>0</v>
      </c>
      <c r="BS607" s="236">
        <v>0</v>
      </c>
      <c r="BT607" s="236">
        <v>0</v>
      </c>
      <c r="BU607" s="236">
        <v>0</v>
      </c>
      <c r="BV607" s="236">
        <v>0</v>
      </c>
      <c r="BW607" s="236">
        <v>0</v>
      </c>
      <c r="BX607" s="236">
        <v>0</v>
      </c>
      <c r="BY607" s="236">
        <v>0</v>
      </c>
      <c r="BZ607" s="236">
        <v>0</v>
      </c>
      <c r="CA607" s="236">
        <v>0</v>
      </c>
      <c r="CB607" s="236">
        <v>0</v>
      </c>
      <c r="CC607" s="236">
        <v>0</v>
      </c>
      <c r="CD607" s="236">
        <v>0</v>
      </c>
      <c r="CE607" s="236">
        <v>0</v>
      </c>
      <c r="CF607" s="236">
        <v>0</v>
      </c>
      <c r="CG607" s="236">
        <v>0</v>
      </c>
      <c r="CH607" s="236">
        <v>0</v>
      </c>
      <c r="CI607" s="236">
        <v>0</v>
      </c>
      <c r="CJ607" s="236">
        <v>0</v>
      </c>
      <c r="CK607" s="236">
        <v>0</v>
      </c>
      <c r="CL607" s="236">
        <v>0</v>
      </c>
      <c r="CM607" s="236">
        <v>0</v>
      </c>
      <c r="CN607" s="236">
        <v>0</v>
      </c>
      <c r="CO607" s="236">
        <v>0</v>
      </c>
      <c r="CP607" s="236">
        <v>0</v>
      </c>
      <c r="CQ607" s="236">
        <v>0</v>
      </c>
      <c r="CR607" s="236">
        <v>0</v>
      </c>
      <c r="CS607" s="236">
        <v>0</v>
      </c>
      <c r="CT607" s="236">
        <v>0</v>
      </c>
      <c r="CU607" s="236">
        <v>0</v>
      </c>
      <c r="CV607" s="236">
        <v>0</v>
      </c>
      <c r="CW607" s="236">
        <v>0</v>
      </c>
      <c r="CX607" s="236">
        <v>0</v>
      </c>
      <c r="CY607" s="236">
        <v>0</v>
      </c>
      <c r="CZ607" s="236">
        <v>0</v>
      </c>
      <c r="DA607" s="236">
        <v>0</v>
      </c>
    </row>
    <row r="608" spans="1:105">
      <c r="A608" s="242" t="s">
        <v>1728</v>
      </c>
      <c r="B608" s="236">
        <v>0</v>
      </c>
      <c r="C608" s="236">
        <v>0</v>
      </c>
      <c r="D608" s="236">
        <v>0</v>
      </c>
      <c r="E608" s="236">
        <v>0</v>
      </c>
      <c r="F608" s="236">
        <v>0</v>
      </c>
      <c r="G608" s="236">
        <v>0</v>
      </c>
      <c r="H608" s="236">
        <v>0</v>
      </c>
      <c r="I608" s="236">
        <v>0</v>
      </c>
      <c r="J608" s="236">
        <v>0</v>
      </c>
      <c r="K608" s="236">
        <v>0</v>
      </c>
      <c r="L608" s="236">
        <v>0</v>
      </c>
      <c r="M608" s="236">
        <v>0</v>
      </c>
      <c r="N608" s="236">
        <v>0</v>
      </c>
      <c r="O608" s="236">
        <v>0</v>
      </c>
      <c r="P608" s="236">
        <v>0</v>
      </c>
      <c r="Q608" s="236">
        <v>0</v>
      </c>
      <c r="R608" s="236">
        <v>0</v>
      </c>
      <c r="S608" s="236">
        <v>0</v>
      </c>
      <c r="T608" s="236">
        <v>0</v>
      </c>
      <c r="U608" s="236">
        <v>0</v>
      </c>
      <c r="V608" s="236">
        <v>0</v>
      </c>
      <c r="W608" s="236">
        <v>0</v>
      </c>
      <c r="X608" s="236">
        <v>0</v>
      </c>
      <c r="Y608" s="236">
        <v>0</v>
      </c>
      <c r="Z608" s="236">
        <v>0</v>
      </c>
      <c r="AA608" s="236">
        <v>0</v>
      </c>
      <c r="AB608" s="236">
        <v>0</v>
      </c>
      <c r="AC608" s="236">
        <v>0</v>
      </c>
      <c r="AD608" s="236">
        <v>0</v>
      </c>
      <c r="AE608" s="236">
        <v>0</v>
      </c>
      <c r="AF608" s="236">
        <v>0</v>
      </c>
      <c r="AG608" s="236">
        <v>0</v>
      </c>
      <c r="AH608" s="236">
        <v>0</v>
      </c>
      <c r="AI608" s="236">
        <v>0</v>
      </c>
      <c r="AJ608" s="236">
        <v>0</v>
      </c>
      <c r="AK608" s="236">
        <v>0</v>
      </c>
      <c r="AL608" s="236">
        <v>0</v>
      </c>
      <c r="AM608" s="236">
        <v>0</v>
      </c>
      <c r="AN608" s="236">
        <v>0</v>
      </c>
      <c r="AO608" s="236">
        <v>0</v>
      </c>
      <c r="AP608" s="236">
        <v>0</v>
      </c>
      <c r="AQ608" s="236">
        <v>0</v>
      </c>
      <c r="AR608" s="236">
        <v>0</v>
      </c>
      <c r="AS608" s="236">
        <v>0</v>
      </c>
      <c r="AT608" s="236">
        <v>0</v>
      </c>
      <c r="AU608" s="236">
        <v>0</v>
      </c>
      <c r="AV608" s="236">
        <v>0</v>
      </c>
      <c r="AW608" s="236">
        <v>0</v>
      </c>
      <c r="AX608" s="236">
        <v>0</v>
      </c>
      <c r="AY608" s="236">
        <v>0</v>
      </c>
      <c r="AZ608" s="236">
        <v>0</v>
      </c>
      <c r="BA608" s="236">
        <v>0</v>
      </c>
      <c r="BB608" s="236">
        <v>0</v>
      </c>
      <c r="BC608" s="236">
        <v>0</v>
      </c>
      <c r="BD608" s="236">
        <v>0</v>
      </c>
      <c r="BE608" s="236">
        <v>0</v>
      </c>
      <c r="BF608" s="236">
        <v>0</v>
      </c>
      <c r="BG608" s="236">
        <v>0</v>
      </c>
      <c r="BH608" s="236">
        <v>0</v>
      </c>
      <c r="BI608" s="236">
        <v>0</v>
      </c>
      <c r="BJ608" s="236">
        <v>0</v>
      </c>
      <c r="BK608" s="236">
        <v>0</v>
      </c>
      <c r="BL608" s="236">
        <v>0</v>
      </c>
      <c r="BM608" s="236">
        <v>0</v>
      </c>
      <c r="BN608" s="236">
        <v>0</v>
      </c>
      <c r="BO608" s="236">
        <v>0</v>
      </c>
      <c r="BP608" s="236">
        <v>0</v>
      </c>
      <c r="BQ608" s="236">
        <v>0</v>
      </c>
      <c r="BR608" s="236">
        <v>0</v>
      </c>
      <c r="BS608" s="236">
        <v>0</v>
      </c>
      <c r="BT608" s="236">
        <v>0</v>
      </c>
      <c r="BU608" s="236">
        <v>0</v>
      </c>
      <c r="BV608" s="236">
        <v>0</v>
      </c>
      <c r="BW608" s="236">
        <v>0</v>
      </c>
      <c r="BX608" s="236">
        <v>0</v>
      </c>
      <c r="BY608" s="236">
        <v>0</v>
      </c>
      <c r="BZ608" s="236">
        <v>0</v>
      </c>
      <c r="CA608" s="236">
        <v>0</v>
      </c>
      <c r="CB608" s="236">
        <v>0</v>
      </c>
      <c r="CC608" s="236">
        <v>0</v>
      </c>
      <c r="CD608" s="236">
        <v>0</v>
      </c>
      <c r="CE608" s="236">
        <v>0</v>
      </c>
      <c r="CF608" s="236">
        <v>0</v>
      </c>
      <c r="CG608" s="236">
        <v>0</v>
      </c>
      <c r="CH608" s="236">
        <v>0</v>
      </c>
      <c r="CI608" s="236">
        <v>0</v>
      </c>
      <c r="CJ608" s="236">
        <v>0</v>
      </c>
      <c r="CK608" s="236">
        <v>0</v>
      </c>
      <c r="CL608" s="236">
        <v>0</v>
      </c>
      <c r="CM608" s="236">
        <v>0</v>
      </c>
      <c r="CN608" s="236">
        <v>0</v>
      </c>
      <c r="CO608" s="236">
        <v>0</v>
      </c>
      <c r="CP608" s="236">
        <v>0</v>
      </c>
      <c r="CQ608" s="236">
        <v>0</v>
      </c>
      <c r="CR608" s="236">
        <v>0</v>
      </c>
      <c r="CS608" s="236">
        <v>0</v>
      </c>
      <c r="CT608" s="236">
        <v>0</v>
      </c>
      <c r="CU608" s="236">
        <v>0</v>
      </c>
      <c r="CV608" s="236">
        <v>0</v>
      </c>
      <c r="CW608" s="236">
        <v>0</v>
      </c>
      <c r="CX608" s="236">
        <v>0</v>
      </c>
      <c r="CY608" s="236">
        <v>0</v>
      </c>
      <c r="CZ608" s="236">
        <v>0</v>
      </c>
      <c r="DA608" s="236">
        <v>0</v>
      </c>
    </row>
    <row r="610" spans="1:105">
      <c r="A610" s="246" t="s">
        <v>1729</v>
      </c>
      <c r="B610" s="247"/>
      <c r="C610" s="247"/>
      <c r="D610" s="247"/>
      <c r="E610" s="247"/>
      <c r="F610" s="247"/>
      <c r="G610" s="247"/>
      <c r="H610" s="247"/>
      <c r="I610" s="247"/>
      <c r="J610" s="247"/>
      <c r="K610" s="247"/>
      <c r="L610" s="247"/>
      <c r="M610" s="247"/>
      <c r="N610" s="247"/>
      <c r="O610" s="247"/>
      <c r="P610" s="247"/>
      <c r="Q610" s="247"/>
      <c r="R610" s="247"/>
      <c r="S610" s="247"/>
      <c r="T610" s="247"/>
      <c r="U610" s="247"/>
      <c r="V610" s="247"/>
      <c r="W610" s="247"/>
      <c r="X610" s="247"/>
      <c r="Y610" s="247"/>
      <c r="Z610" s="247"/>
      <c r="AA610" s="247"/>
      <c r="AB610" s="247"/>
      <c r="AC610" s="247"/>
      <c r="AD610" s="247"/>
      <c r="AE610" s="247"/>
      <c r="AF610" s="247"/>
      <c r="AG610" s="247"/>
      <c r="AH610" s="247"/>
      <c r="AI610" s="247"/>
      <c r="AJ610" s="247"/>
      <c r="AK610" s="247"/>
      <c r="AL610" s="247"/>
      <c r="AM610" s="247"/>
      <c r="AN610" s="247"/>
      <c r="AO610" s="247"/>
      <c r="AP610" s="247"/>
      <c r="AQ610" s="247"/>
      <c r="AR610" s="247"/>
      <c r="AS610" s="247"/>
      <c r="AT610" s="247"/>
      <c r="AU610" s="247"/>
      <c r="AV610" s="247"/>
      <c r="AW610" s="247"/>
      <c r="AX610" s="247"/>
      <c r="AY610" s="247"/>
      <c r="AZ610" s="247"/>
      <c r="BA610" s="247"/>
      <c r="BB610" s="247"/>
      <c r="BC610" s="247"/>
      <c r="BD610" s="247"/>
      <c r="BE610" s="247"/>
      <c r="BF610" s="247"/>
      <c r="BG610" s="247"/>
      <c r="BH610" s="247"/>
      <c r="BI610" s="247"/>
      <c r="BJ610" s="247"/>
      <c r="BK610" s="247"/>
      <c r="BL610" s="247"/>
      <c r="BM610" s="247"/>
      <c r="BN610" s="247"/>
      <c r="BO610" s="247"/>
      <c r="BP610" s="247"/>
      <c r="BQ610" s="247"/>
      <c r="BR610" s="247"/>
      <c r="BS610" s="247"/>
      <c r="BT610" s="247"/>
      <c r="BU610" s="247"/>
      <c r="BV610" s="247"/>
      <c r="BW610" s="247"/>
      <c r="BX610" s="247"/>
      <c r="BY610" s="247"/>
      <c r="BZ610" s="247"/>
      <c r="CA610" s="247"/>
      <c r="CB610" s="247"/>
      <c r="CC610" s="247"/>
      <c r="CD610" s="247"/>
      <c r="CE610" s="247"/>
      <c r="CF610" s="247"/>
      <c r="CG610" s="247"/>
      <c r="CH610" s="247"/>
      <c r="CI610" s="247"/>
      <c r="CJ610" s="247"/>
      <c r="CK610" s="247"/>
      <c r="CL610" s="247"/>
      <c r="CM610" s="247"/>
      <c r="CN610" s="247"/>
      <c r="CO610" s="247"/>
      <c r="CP610" s="247"/>
      <c r="CQ610" s="247"/>
      <c r="CR610" s="247"/>
      <c r="CS610" s="247"/>
      <c r="CT610" s="247"/>
      <c r="CU610" s="247"/>
      <c r="CV610" s="247"/>
      <c r="CW610" s="247"/>
      <c r="CX610" s="247"/>
      <c r="CY610" s="247"/>
      <c r="CZ610" s="247"/>
      <c r="DA610" s="247"/>
    </row>
    <row r="611" spans="1:105">
      <c r="A611" s="242" t="s">
        <v>1512</v>
      </c>
      <c r="B611" s="236">
        <v>0</v>
      </c>
      <c r="C611" s="236">
        <v>0</v>
      </c>
      <c r="D611" s="236">
        <v>0</v>
      </c>
      <c r="E611" s="236">
        <v>0</v>
      </c>
      <c r="F611" s="236">
        <v>0</v>
      </c>
      <c r="G611" s="236">
        <v>0</v>
      </c>
      <c r="H611" s="236">
        <v>0</v>
      </c>
      <c r="I611" s="236">
        <v>0</v>
      </c>
      <c r="J611" s="236">
        <v>0</v>
      </c>
      <c r="K611" s="236">
        <v>0</v>
      </c>
      <c r="L611" s="236">
        <v>0</v>
      </c>
      <c r="M611" s="236">
        <v>0</v>
      </c>
      <c r="N611" s="236">
        <v>0</v>
      </c>
      <c r="O611" s="236">
        <v>0</v>
      </c>
      <c r="P611" s="236">
        <v>0</v>
      </c>
      <c r="Q611" s="236">
        <v>0</v>
      </c>
      <c r="R611" s="236">
        <v>0</v>
      </c>
      <c r="S611" s="236">
        <v>0</v>
      </c>
      <c r="T611" s="236">
        <v>0</v>
      </c>
      <c r="U611" s="236">
        <v>0</v>
      </c>
      <c r="V611" s="236">
        <v>0</v>
      </c>
      <c r="W611" s="236">
        <v>0</v>
      </c>
      <c r="X611" s="236">
        <v>0</v>
      </c>
      <c r="Y611" s="236">
        <v>0</v>
      </c>
      <c r="Z611" s="236">
        <v>0</v>
      </c>
      <c r="AA611" s="236">
        <v>0</v>
      </c>
      <c r="AB611" s="236">
        <v>0</v>
      </c>
      <c r="AC611" s="236">
        <v>0</v>
      </c>
      <c r="AD611" s="236">
        <v>154651</v>
      </c>
      <c r="AE611" s="236">
        <v>329080</v>
      </c>
      <c r="AF611" s="236">
        <v>447157</v>
      </c>
      <c r="AG611" s="236">
        <v>553559.52</v>
      </c>
      <c r="AH611" s="236">
        <v>692712</v>
      </c>
      <c r="AI611" s="236">
        <v>892730</v>
      </c>
      <c r="AJ611" s="236">
        <v>1024097</v>
      </c>
      <c r="AK611" s="236">
        <v>844872</v>
      </c>
      <c r="AL611" s="236">
        <v>973399</v>
      </c>
      <c r="AM611" s="236">
        <v>1019568</v>
      </c>
      <c r="AN611" s="236">
        <v>6931825.5199999996</v>
      </c>
      <c r="AO611" s="236">
        <v>1262561</v>
      </c>
      <c r="AP611" s="236">
        <v>1519043</v>
      </c>
      <c r="AQ611" s="236">
        <v>1771130</v>
      </c>
      <c r="AR611" s="236">
        <v>2019496</v>
      </c>
      <c r="AS611" s="236">
        <v>2264101</v>
      </c>
      <c r="AT611" s="236">
        <v>2505460</v>
      </c>
      <c r="AU611" s="236">
        <v>2743684</v>
      </c>
      <c r="AV611" s="236">
        <v>2978771</v>
      </c>
      <c r="AW611" s="236">
        <v>3211204</v>
      </c>
      <c r="AX611" s="236">
        <v>3440762</v>
      </c>
      <c r="AY611" s="236">
        <v>3667843</v>
      </c>
      <c r="AZ611" s="236">
        <v>3892542</v>
      </c>
      <c r="BA611" s="236">
        <v>31276597</v>
      </c>
      <c r="BB611" s="236">
        <v>4171439</v>
      </c>
      <c r="BC611" s="236">
        <v>4394593</v>
      </c>
      <c r="BD611" s="236">
        <v>4615260</v>
      </c>
      <c r="BE611" s="236">
        <v>4833695</v>
      </c>
      <c r="BF611" s="236">
        <v>5049863</v>
      </c>
      <c r="BG611" s="236">
        <v>5264007</v>
      </c>
      <c r="BH611" s="236">
        <v>5476150</v>
      </c>
      <c r="BI611" s="236">
        <v>5686229</v>
      </c>
      <c r="BJ611" s="236">
        <v>5894529</v>
      </c>
      <c r="BK611" s="236">
        <v>6100869</v>
      </c>
      <c r="BL611" s="236">
        <v>6305497</v>
      </c>
      <c r="BM611" s="236">
        <v>6508436</v>
      </c>
      <c r="BN611" s="236">
        <v>64300567</v>
      </c>
      <c r="BO611" s="236">
        <v>6505863</v>
      </c>
      <c r="BP611" s="236">
        <v>6699448</v>
      </c>
      <c r="BQ611" s="236">
        <v>6891283</v>
      </c>
      <c r="BR611" s="236">
        <v>7081521</v>
      </c>
      <c r="BS611" s="236">
        <v>7270128</v>
      </c>
      <c r="BT611" s="236">
        <v>7457261</v>
      </c>
      <c r="BU611" s="236">
        <v>7642922</v>
      </c>
      <c r="BV611" s="236">
        <v>7827054</v>
      </c>
      <c r="BW611" s="236">
        <v>8009857</v>
      </c>
      <c r="BX611" s="236">
        <v>8191187</v>
      </c>
      <c r="BY611" s="236">
        <v>8371217</v>
      </c>
      <c r="BZ611" s="236">
        <v>8549957</v>
      </c>
      <c r="CA611" s="236">
        <v>90497698</v>
      </c>
      <c r="CB611" s="236">
        <v>8751479</v>
      </c>
      <c r="CC611" s="236">
        <v>8928172</v>
      </c>
      <c r="CD611" s="236">
        <v>9103463</v>
      </c>
      <c r="CE611" s="236">
        <v>9277461</v>
      </c>
      <c r="CF611" s="236">
        <v>9450136</v>
      </c>
      <c r="CG611" s="236">
        <v>9621606</v>
      </c>
      <c r="CH611" s="236">
        <v>9791871</v>
      </c>
      <c r="CI611" s="236">
        <v>9960874</v>
      </c>
      <c r="CJ611" s="236">
        <v>10128779</v>
      </c>
      <c r="CK611" s="236">
        <v>10295462</v>
      </c>
      <c r="CL611" s="236">
        <v>10461054</v>
      </c>
      <c r="CM611" s="236">
        <v>10625535</v>
      </c>
      <c r="CN611" s="236">
        <v>116395892</v>
      </c>
      <c r="CO611" s="236">
        <v>11008381</v>
      </c>
      <c r="CP611" s="236">
        <v>11174002</v>
      </c>
      <c r="CQ611" s="236">
        <v>11338439</v>
      </c>
      <c r="CR611" s="236">
        <v>11501791</v>
      </c>
      <c r="CS611" s="236">
        <v>11663999</v>
      </c>
      <c r="CT611" s="236">
        <v>11825160</v>
      </c>
      <c r="CU611" s="236">
        <v>11985265</v>
      </c>
      <c r="CV611" s="236">
        <v>12144271</v>
      </c>
      <c r="CW611" s="236">
        <v>12302313</v>
      </c>
      <c r="CX611" s="236">
        <v>12459280</v>
      </c>
      <c r="CY611" s="236">
        <v>12615284</v>
      </c>
      <c r="CZ611" s="236">
        <v>12770333</v>
      </c>
      <c r="DA611" s="236">
        <v>142788518</v>
      </c>
    </row>
    <row r="613" spans="1:105">
      <c r="A613" s="245" t="s">
        <v>1730</v>
      </c>
    </row>
    <row r="614" spans="1:105">
      <c r="A614" s="242" t="s">
        <v>1731</v>
      </c>
      <c r="B614" s="236">
        <v>0</v>
      </c>
      <c r="C614" s="236">
        <v>0</v>
      </c>
      <c r="D614" s="236">
        <v>0</v>
      </c>
      <c r="E614" s="236">
        <v>0</v>
      </c>
      <c r="F614" s="236">
        <v>0</v>
      </c>
      <c r="G614" s="236">
        <v>0</v>
      </c>
      <c r="H614" s="236">
        <v>0</v>
      </c>
      <c r="I614" s="236">
        <v>0</v>
      </c>
      <c r="J614" s="236">
        <v>0</v>
      </c>
      <c r="K614" s="236">
        <v>0</v>
      </c>
      <c r="L614" s="236">
        <v>0</v>
      </c>
      <c r="M614" s="236">
        <v>0</v>
      </c>
      <c r="N614" s="236">
        <v>0</v>
      </c>
      <c r="O614" s="236">
        <v>0</v>
      </c>
      <c r="P614" s="236">
        <v>0</v>
      </c>
      <c r="Q614" s="236">
        <v>0</v>
      </c>
      <c r="R614" s="236">
        <v>0</v>
      </c>
      <c r="S614" s="236">
        <v>0</v>
      </c>
      <c r="T614" s="236">
        <v>0</v>
      </c>
      <c r="U614" s="236">
        <v>0</v>
      </c>
      <c r="V614" s="236">
        <v>0</v>
      </c>
      <c r="W614" s="236">
        <v>0</v>
      </c>
      <c r="X614" s="236">
        <v>0</v>
      </c>
      <c r="Y614" s="236">
        <v>0</v>
      </c>
      <c r="Z614" s="236">
        <v>0</v>
      </c>
      <c r="AA614" s="236">
        <v>0</v>
      </c>
      <c r="AB614" s="236">
        <v>0</v>
      </c>
      <c r="AC614" s="236">
        <v>0</v>
      </c>
      <c r="AD614" s="236">
        <v>0</v>
      </c>
      <c r="AE614" s="236">
        <v>0</v>
      </c>
      <c r="AF614" s="236">
        <v>0</v>
      </c>
      <c r="AG614" s="236">
        <v>0</v>
      </c>
      <c r="AH614" s="236">
        <v>0</v>
      </c>
      <c r="AI614" s="236">
        <v>0</v>
      </c>
      <c r="AJ614" s="236">
        <v>0</v>
      </c>
      <c r="AK614" s="236">
        <v>0</v>
      </c>
      <c r="AL614" s="236">
        <v>0</v>
      </c>
      <c r="AM614" s="236">
        <v>0</v>
      </c>
      <c r="AN614" s="236">
        <v>0</v>
      </c>
      <c r="AO614" s="236">
        <v>-128540.73536585399</v>
      </c>
      <c r="AP614" s="236">
        <v>-128540.73536585399</v>
      </c>
      <c r="AQ614" s="236">
        <v>-128540.73536585399</v>
      </c>
      <c r="AR614" s="236">
        <v>-140974.29898205501</v>
      </c>
      <c r="AS614" s="236">
        <v>-140974.29898205501</v>
      </c>
      <c r="AT614" s="236">
        <v>-140974.29898205501</v>
      </c>
      <c r="AU614" s="236">
        <v>-184078.882244865</v>
      </c>
      <c r="AV614" s="236">
        <v>-184078.882244865</v>
      </c>
      <c r="AW614" s="236">
        <v>-184078.882244865</v>
      </c>
      <c r="AX614" s="236">
        <v>-121135.82481751499</v>
      </c>
      <c r="AY614" s="236">
        <v>-121135.82481751499</v>
      </c>
      <c r="AZ614" s="236">
        <v>-121135.82481751499</v>
      </c>
      <c r="BA614" s="236">
        <v>-1724189.2242308699</v>
      </c>
      <c r="BB614" s="236">
        <v>-69960.631386826004</v>
      </c>
      <c r="BC614" s="236">
        <v>-69960.631386826004</v>
      </c>
      <c r="BD614" s="236">
        <v>-69960.631386826004</v>
      </c>
      <c r="BE614" s="236">
        <v>-110813.95890374199</v>
      </c>
      <c r="BF614" s="236">
        <v>-110813.95890374199</v>
      </c>
      <c r="BG614" s="236">
        <v>-110813.95890374199</v>
      </c>
      <c r="BH614" s="236">
        <v>-148769.16247165401</v>
      </c>
      <c r="BI614" s="236">
        <v>-148769.16247165401</v>
      </c>
      <c r="BJ614" s="236">
        <v>-148769.16247165401</v>
      </c>
      <c r="BK614" s="236">
        <v>-92396.787966063202</v>
      </c>
      <c r="BL614" s="236">
        <v>-92396.787966063202</v>
      </c>
      <c r="BM614" s="236">
        <v>-92396.787966063202</v>
      </c>
      <c r="BN614" s="236">
        <v>-1265821.6221848601</v>
      </c>
      <c r="BO614" s="236">
        <v>-54319.612492344997</v>
      </c>
      <c r="BP614" s="236">
        <v>-54319.612492344997</v>
      </c>
      <c r="BQ614" s="236">
        <v>-54319.612492344997</v>
      </c>
      <c r="BR614" s="236">
        <v>-91494.924681868899</v>
      </c>
      <c r="BS614" s="236">
        <v>-91494.924681869001</v>
      </c>
      <c r="BT614" s="236">
        <v>-91494.924681868797</v>
      </c>
      <c r="BU614" s="236">
        <v>-123350.22458128299</v>
      </c>
      <c r="BV614" s="236">
        <v>-123350.22458128299</v>
      </c>
      <c r="BW614" s="236">
        <v>-123350.224581282</v>
      </c>
      <c r="BX614" s="236">
        <v>-74472.302953845196</v>
      </c>
      <c r="BY614" s="236">
        <v>-74472.302953845094</v>
      </c>
      <c r="BZ614" s="236">
        <v>-74472.302953844803</v>
      </c>
      <c r="CA614" s="236">
        <v>-1030911.19412802</v>
      </c>
      <c r="CB614" s="236">
        <v>-48297.064079180403</v>
      </c>
      <c r="CC614" s="236">
        <v>-48297.064079180403</v>
      </c>
      <c r="CD614" s="236">
        <v>-48297.064079180302</v>
      </c>
      <c r="CE614" s="236">
        <v>-81392.869523330693</v>
      </c>
      <c r="CF614" s="236">
        <v>-81392.869523330693</v>
      </c>
      <c r="CG614" s="236">
        <v>-81392.869523330606</v>
      </c>
      <c r="CH614" s="236">
        <v>-108038.810502034</v>
      </c>
      <c r="CI614" s="236">
        <v>-108038.810502034</v>
      </c>
      <c r="CJ614" s="236">
        <v>-108038.810502034</v>
      </c>
      <c r="CK614" s="236">
        <v>-62347.649558577599</v>
      </c>
      <c r="CL614" s="236">
        <v>-62347.649558577599</v>
      </c>
      <c r="CM614" s="236">
        <v>-62347.649558577599</v>
      </c>
      <c r="CN614" s="236">
        <v>-900229.18098936998</v>
      </c>
      <c r="CO614" s="236">
        <v>-39703.211753642099</v>
      </c>
      <c r="CP614" s="236">
        <v>-39703.211753642099</v>
      </c>
      <c r="CQ614" s="236">
        <v>-39703.211753639298</v>
      </c>
      <c r="CR614" s="236">
        <v>-71862.118293114298</v>
      </c>
      <c r="CS614" s="236">
        <v>-71862.118293114298</v>
      </c>
      <c r="CT614" s="236">
        <v>-71862.118293103704</v>
      </c>
      <c r="CU614" s="236">
        <v>-99131.187329838605</v>
      </c>
      <c r="CV614" s="236">
        <v>-99131.187329838605</v>
      </c>
      <c r="CW614" s="236">
        <v>-99131.187329821696</v>
      </c>
      <c r="CX614" s="236">
        <v>-56315.592065836398</v>
      </c>
      <c r="CY614" s="236">
        <v>-56315.592065836398</v>
      </c>
      <c r="CZ614" s="236">
        <v>-56315.592065836398</v>
      </c>
      <c r="DA614" s="236">
        <v>-801036.32832726405</v>
      </c>
    </row>
    <row r="615" spans="1:105">
      <c r="A615" s="242" t="s">
        <v>1732</v>
      </c>
      <c r="B615" s="236">
        <v>0</v>
      </c>
      <c r="C615" s="236">
        <v>0</v>
      </c>
      <c r="D615" s="236">
        <v>0</v>
      </c>
      <c r="E615" s="236">
        <v>0</v>
      </c>
      <c r="F615" s="236">
        <v>0</v>
      </c>
      <c r="G615" s="236">
        <v>0</v>
      </c>
      <c r="H615" s="236">
        <v>0</v>
      </c>
      <c r="I615" s="236">
        <v>0</v>
      </c>
      <c r="J615" s="236">
        <v>0</v>
      </c>
      <c r="K615" s="236">
        <v>0</v>
      </c>
      <c r="L615" s="236">
        <v>0</v>
      </c>
      <c r="M615" s="236">
        <v>0</v>
      </c>
      <c r="N615" s="236">
        <v>0</v>
      </c>
      <c r="O615" s="236">
        <v>0</v>
      </c>
      <c r="P615" s="236">
        <v>0</v>
      </c>
      <c r="Q615" s="236">
        <v>0</v>
      </c>
      <c r="R615" s="236">
        <v>0</v>
      </c>
      <c r="S615" s="236">
        <v>0</v>
      </c>
      <c r="T615" s="236">
        <v>0</v>
      </c>
      <c r="U615" s="236">
        <v>0</v>
      </c>
      <c r="V615" s="236">
        <v>0</v>
      </c>
      <c r="W615" s="236">
        <v>0</v>
      </c>
      <c r="X615" s="236">
        <v>0</v>
      </c>
      <c r="Y615" s="236">
        <v>0</v>
      </c>
      <c r="Z615" s="236">
        <v>0</v>
      </c>
      <c r="AA615" s="236">
        <v>0</v>
      </c>
      <c r="AB615" s="236">
        <v>0</v>
      </c>
      <c r="AC615" s="236">
        <v>0</v>
      </c>
      <c r="AD615" s="236">
        <v>0</v>
      </c>
      <c r="AE615" s="236">
        <v>0</v>
      </c>
      <c r="AF615" s="236">
        <v>0</v>
      </c>
      <c r="AG615" s="236">
        <v>0</v>
      </c>
      <c r="AH615" s="236">
        <v>0</v>
      </c>
      <c r="AI615" s="236">
        <v>0</v>
      </c>
      <c r="AJ615" s="236">
        <v>0</v>
      </c>
      <c r="AK615" s="236">
        <v>0</v>
      </c>
      <c r="AL615" s="236">
        <v>0</v>
      </c>
      <c r="AM615" s="236">
        <v>0</v>
      </c>
      <c r="AN615" s="236">
        <v>0</v>
      </c>
      <c r="AO615" s="236">
        <v>0</v>
      </c>
      <c r="AP615" s="236">
        <v>0</v>
      </c>
      <c r="AQ615" s="236">
        <v>0</v>
      </c>
      <c r="AR615" s="236">
        <v>0</v>
      </c>
      <c r="AS615" s="236">
        <v>0</v>
      </c>
      <c r="AT615" s="236">
        <v>0</v>
      </c>
      <c r="AU615" s="236">
        <v>0</v>
      </c>
      <c r="AV615" s="236">
        <v>0</v>
      </c>
      <c r="AW615" s="236">
        <v>0</v>
      </c>
      <c r="AX615" s="236">
        <v>0</v>
      </c>
      <c r="AY615" s="236">
        <v>0</v>
      </c>
      <c r="AZ615" s="236">
        <v>0</v>
      </c>
      <c r="BA615" s="236">
        <v>0</v>
      </c>
      <c r="BB615" s="236">
        <v>0</v>
      </c>
      <c r="BC615" s="236">
        <v>0</v>
      </c>
      <c r="BD615" s="236">
        <v>0</v>
      </c>
      <c r="BE615" s="236">
        <v>0</v>
      </c>
      <c r="BF615" s="236">
        <v>0</v>
      </c>
      <c r="BG615" s="236">
        <v>0</v>
      </c>
      <c r="BH615" s="236">
        <v>0</v>
      </c>
      <c r="BI615" s="236">
        <v>0</v>
      </c>
      <c r="BJ615" s="236">
        <v>0</v>
      </c>
      <c r="BK615" s="236">
        <v>0</v>
      </c>
      <c r="BL615" s="236">
        <v>0</v>
      </c>
      <c r="BM615" s="236">
        <v>0</v>
      </c>
      <c r="BN615" s="236">
        <v>0</v>
      </c>
      <c r="BO615" s="236">
        <v>0</v>
      </c>
      <c r="BP615" s="236">
        <v>0</v>
      </c>
      <c r="BQ615" s="236">
        <v>0</v>
      </c>
      <c r="BR615" s="236">
        <v>0</v>
      </c>
      <c r="BS615" s="236">
        <v>0</v>
      </c>
      <c r="BT615" s="236">
        <v>0</v>
      </c>
      <c r="BU615" s="236">
        <v>0</v>
      </c>
      <c r="BV615" s="236">
        <v>0</v>
      </c>
      <c r="BW615" s="236">
        <v>0</v>
      </c>
      <c r="BX615" s="236">
        <v>0</v>
      </c>
      <c r="BY615" s="236">
        <v>0</v>
      </c>
      <c r="BZ615" s="236">
        <v>0</v>
      </c>
      <c r="CA615" s="236">
        <v>0</v>
      </c>
      <c r="CB615" s="236">
        <v>0</v>
      </c>
      <c r="CC615" s="236">
        <v>0</v>
      </c>
      <c r="CD615" s="236">
        <v>0</v>
      </c>
      <c r="CE615" s="236">
        <v>0</v>
      </c>
      <c r="CF615" s="236">
        <v>0</v>
      </c>
      <c r="CG615" s="236">
        <v>0</v>
      </c>
      <c r="CH615" s="236">
        <v>0</v>
      </c>
      <c r="CI615" s="236">
        <v>0</v>
      </c>
      <c r="CJ615" s="236">
        <v>0</v>
      </c>
      <c r="CK615" s="236">
        <v>0</v>
      </c>
      <c r="CL615" s="236">
        <v>0</v>
      </c>
      <c r="CM615" s="236">
        <v>0</v>
      </c>
      <c r="CN615" s="236">
        <v>0</v>
      </c>
      <c r="CO615" s="236">
        <v>0</v>
      </c>
      <c r="CP615" s="236">
        <v>0</v>
      </c>
      <c r="CQ615" s="236">
        <v>0</v>
      </c>
      <c r="CR615" s="236">
        <v>0</v>
      </c>
      <c r="CS615" s="236">
        <v>0</v>
      </c>
      <c r="CT615" s="236">
        <v>0</v>
      </c>
      <c r="CU615" s="236">
        <v>0</v>
      </c>
      <c r="CV615" s="236">
        <v>0</v>
      </c>
      <c r="CW615" s="236">
        <v>0</v>
      </c>
      <c r="CX615" s="236">
        <v>0</v>
      </c>
      <c r="CY615" s="236">
        <v>0</v>
      </c>
      <c r="CZ615" s="236">
        <v>0</v>
      </c>
      <c r="DA615" s="236">
        <v>0</v>
      </c>
    </row>
    <row r="616" spans="1:105">
      <c r="A616" s="242" t="s">
        <v>1733</v>
      </c>
      <c r="B616" s="248">
        <v>0</v>
      </c>
      <c r="C616" s="248">
        <v>0</v>
      </c>
      <c r="D616" s="248">
        <v>0</v>
      </c>
      <c r="E616" s="248">
        <v>0</v>
      </c>
      <c r="F616" s="248">
        <v>0</v>
      </c>
      <c r="G616" s="248">
        <v>0</v>
      </c>
      <c r="H616" s="248">
        <v>0</v>
      </c>
      <c r="I616" s="248">
        <v>0</v>
      </c>
      <c r="J616" s="248">
        <v>0</v>
      </c>
      <c r="K616" s="248">
        <v>0</v>
      </c>
      <c r="L616" s="248">
        <v>0</v>
      </c>
      <c r="M616" s="248">
        <v>0</v>
      </c>
      <c r="N616" s="248">
        <v>0</v>
      </c>
      <c r="O616" s="248">
        <v>0</v>
      </c>
      <c r="P616" s="248">
        <v>0</v>
      </c>
      <c r="Q616" s="248">
        <v>0</v>
      </c>
      <c r="R616" s="248">
        <v>0</v>
      </c>
      <c r="S616" s="248">
        <v>0</v>
      </c>
      <c r="T616" s="248">
        <v>0</v>
      </c>
      <c r="U616" s="248">
        <v>0</v>
      </c>
      <c r="V616" s="248">
        <v>0</v>
      </c>
      <c r="W616" s="248">
        <v>0</v>
      </c>
      <c r="X616" s="248">
        <v>0</v>
      </c>
      <c r="Y616" s="248">
        <v>0</v>
      </c>
      <c r="Z616" s="248">
        <v>0</v>
      </c>
      <c r="AA616" s="248">
        <v>0</v>
      </c>
      <c r="AB616" s="248">
        <v>0</v>
      </c>
      <c r="AC616" s="248">
        <v>0</v>
      </c>
      <c r="AD616" s="248">
        <v>0</v>
      </c>
      <c r="AE616" s="248">
        <v>0</v>
      </c>
      <c r="AF616" s="248">
        <v>0</v>
      </c>
      <c r="AG616" s="248">
        <v>0</v>
      </c>
      <c r="AH616" s="248">
        <v>0</v>
      </c>
      <c r="AI616" s="248">
        <v>0</v>
      </c>
      <c r="AJ616" s="248">
        <v>0</v>
      </c>
      <c r="AK616" s="248">
        <v>0</v>
      </c>
      <c r="AL616" s="248">
        <v>0</v>
      </c>
      <c r="AM616" s="248">
        <v>0</v>
      </c>
      <c r="AN616" s="248">
        <v>0</v>
      </c>
      <c r="AO616" s="248">
        <v>-128540.73536585399</v>
      </c>
      <c r="AP616" s="248">
        <v>-128540.73536585399</v>
      </c>
      <c r="AQ616" s="248">
        <v>-128540.73536585399</v>
      </c>
      <c r="AR616" s="248">
        <v>-140974.29898205501</v>
      </c>
      <c r="AS616" s="248">
        <v>-140974.29898205501</v>
      </c>
      <c r="AT616" s="248">
        <v>-140974.29898205501</v>
      </c>
      <c r="AU616" s="248">
        <v>-184078.882244865</v>
      </c>
      <c r="AV616" s="248">
        <v>-184078.882244865</v>
      </c>
      <c r="AW616" s="248">
        <v>-184078.882244865</v>
      </c>
      <c r="AX616" s="248">
        <v>-121135.82481751499</v>
      </c>
      <c r="AY616" s="248">
        <v>-121135.82481751499</v>
      </c>
      <c r="AZ616" s="248">
        <v>-121135.82481751499</v>
      </c>
      <c r="BA616" s="248">
        <v>-1724189.2242308699</v>
      </c>
      <c r="BB616" s="248">
        <v>-69960.631386826004</v>
      </c>
      <c r="BC616" s="248">
        <v>-69960.631386826004</v>
      </c>
      <c r="BD616" s="248">
        <v>-69960.631386826004</v>
      </c>
      <c r="BE616" s="248">
        <v>-110813.95890374199</v>
      </c>
      <c r="BF616" s="248">
        <v>-110813.95890374199</v>
      </c>
      <c r="BG616" s="248">
        <v>-110813.95890374199</v>
      </c>
      <c r="BH616" s="248">
        <v>-148769.16247165401</v>
      </c>
      <c r="BI616" s="248">
        <v>-148769.16247165401</v>
      </c>
      <c r="BJ616" s="248">
        <v>-148769.16247165401</v>
      </c>
      <c r="BK616" s="248">
        <v>-92396.787966063202</v>
      </c>
      <c r="BL616" s="248">
        <v>-92396.787966063202</v>
      </c>
      <c r="BM616" s="248">
        <v>-92396.787966063202</v>
      </c>
      <c r="BN616" s="248">
        <v>-1265821.6221848601</v>
      </c>
      <c r="BO616" s="248">
        <v>-54319.612492344997</v>
      </c>
      <c r="BP616" s="248">
        <v>-54319.612492344997</v>
      </c>
      <c r="BQ616" s="248">
        <v>-54319.612492344997</v>
      </c>
      <c r="BR616" s="248">
        <v>-91494.924681868899</v>
      </c>
      <c r="BS616" s="248">
        <v>-91494.924681869001</v>
      </c>
      <c r="BT616" s="248">
        <v>-91494.924681868797</v>
      </c>
      <c r="BU616" s="248">
        <v>-123350.22458128299</v>
      </c>
      <c r="BV616" s="248">
        <v>-123350.22458128299</v>
      </c>
      <c r="BW616" s="248">
        <v>-123350.224581282</v>
      </c>
      <c r="BX616" s="248">
        <v>-74472.302953845196</v>
      </c>
      <c r="BY616" s="248">
        <v>-74472.302953845094</v>
      </c>
      <c r="BZ616" s="248">
        <v>-74472.302953844803</v>
      </c>
      <c r="CA616" s="248">
        <v>-1030911.19412802</v>
      </c>
      <c r="CB616" s="248">
        <v>-48297.064079180403</v>
      </c>
      <c r="CC616" s="248">
        <v>-48297.064079180403</v>
      </c>
      <c r="CD616" s="248">
        <v>-48297.064079180302</v>
      </c>
      <c r="CE616" s="248">
        <v>-81392.869523330693</v>
      </c>
      <c r="CF616" s="248">
        <v>-81392.869523330693</v>
      </c>
      <c r="CG616" s="248">
        <v>-81392.869523330606</v>
      </c>
      <c r="CH616" s="248">
        <v>-108038.810502034</v>
      </c>
      <c r="CI616" s="248">
        <v>-108038.810502034</v>
      </c>
      <c r="CJ616" s="248">
        <v>-108038.810502034</v>
      </c>
      <c r="CK616" s="248">
        <v>-62347.649558577599</v>
      </c>
      <c r="CL616" s="248">
        <v>-62347.649558577599</v>
      </c>
      <c r="CM616" s="248">
        <v>-62347.649558577599</v>
      </c>
      <c r="CN616" s="248">
        <v>-900229.18098936998</v>
      </c>
      <c r="CO616" s="248">
        <v>-39703.211753642099</v>
      </c>
      <c r="CP616" s="248">
        <v>-39703.211753642099</v>
      </c>
      <c r="CQ616" s="248">
        <v>-39703.211753639298</v>
      </c>
      <c r="CR616" s="248">
        <v>-71862.118293114298</v>
      </c>
      <c r="CS616" s="248">
        <v>-71862.118293114298</v>
      </c>
      <c r="CT616" s="248">
        <v>-71862.118293103704</v>
      </c>
      <c r="CU616" s="248">
        <v>-99131.187329838605</v>
      </c>
      <c r="CV616" s="248">
        <v>-99131.187329838605</v>
      </c>
      <c r="CW616" s="248">
        <v>-99131.187329821696</v>
      </c>
      <c r="CX616" s="248">
        <v>-56315.592065836398</v>
      </c>
      <c r="CY616" s="248">
        <v>-56315.592065836398</v>
      </c>
      <c r="CZ616" s="248">
        <v>-56315.592065836398</v>
      </c>
      <c r="DA616" s="248">
        <v>-801036.32832726405</v>
      </c>
    </row>
    <row r="617" spans="1:105">
      <c r="A617" s="245" t="s">
        <v>1734</v>
      </c>
    </row>
    <row r="618" spans="1:105">
      <c r="A618" s="242" t="s">
        <v>1709</v>
      </c>
      <c r="B618" s="236">
        <v>0</v>
      </c>
      <c r="C618" s="236">
        <v>0</v>
      </c>
      <c r="D618" s="236">
        <v>0</v>
      </c>
      <c r="E618" s="236">
        <v>0</v>
      </c>
      <c r="F618" s="236">
        <v>0</v>
      </c>
      <c r="G618" s="236">
        <v>0</v>
      </c>
      <c r="H618" s="236">
        <v>0</v>
      </c>
      <c r="I618" s="236">
        <v>0</v>
      </c>
      <c r="J618" s="236">
        <v>0</v>
      </c>
      <c r="K618" s="236">
        <v>0</v>
      </c>
      <c r="L618" s="236">
        <v>0</v>
      </c>
      <c r="M618" s="236">
        <v>0</v>
      </c>
      <c r="N618" s="236">
        <v>0</v>
      </c>
      <c r="O618" s="236">
        <v>0</v>
      </c>
      <c r="P618" s="236">
        <v>0</v>
      </c>
      <c r="Q618" s="236">
        <v>0</v>
      </c>
      <c r="R618" s="236">
        <v>0</v>
      </c>
      <c r="S618" s="236">
        <v>0</v>
      </c>
      <c r="T618" s="236">
        <v>0</v>
      </c>
      <c r="U618" s="236">
        <v>0</v>
      </c>
      <c r="V618" s="236">
        <v>0</v>
      </c>
      <c r="W618" s="236">
        <v>0</v>
      </c>
      <c r="X618" s="236">
        <v>0</v>
      </c>
      <c r="Y618" s="236">
        <v>0</v>
      </c>
      <c r="Z618" s="236">
        <v>0</v>
      </c>
      <c r="AA618" s="236">
        <v>0</v>
      </c>
      <c r="AB618" s="236">
        <v>0</v>
      </c>
      <c r="AC618" s="236">
        <v>0</v>
      </c>
      <c r="AD618" s="236">
        <v>-334083</v>
      </c>
      <c r="AE618" s="236">
        <v>-421581</v>
      </c>
      <c r="AF618" s="236">
        <v>-119989</v>
      </c>
      <c r="AG618" s="236">
        <v>-572052</v>
      </c>
      <c r="AH618" s="236">
        <v>-1088239</v>
      </c>
      <c r="AI618" s="236">
        <v>-605068</v>
      </c>
      <c r="AJ618" s="236">
        <v>286186</v>
      </c>
      <c r="AK618" s="236">
        <v>957291.12679320702</v>
      </c>
      <c r="AL618" s="236">
        <v>-138670.81191970201</v>
      </c>
      <c r="AM618" s="236">
        <v>-138670.81191970201</v>
      </c>
      <c r="AN618" s="236">
        <v>-2174876.4970461898</v>
      </c>
      <c r="AO618" s="236">
        <v>-1042106.85274052</v>
      </c>
      <c r="AP618" s="236">
        <v>-1042106.85274052</v>
      </c>
      <c r="AQ618" s="236">
        <v>-1042106.85274052</v>
      </c>
      <c r="AR618" s="236">
        <v>-1042106.85274052</v>
      </c>
      <c r="AS618" s="236">
        <v>-1042106.85274052</v>
      </c>
      <c r="AT618" s="236">
        <v>-1042106.85274052</v>
      </c>
      <c r="AU618" s="236">
        <v>-1042106.85274052</v>
      </c>
      <c r="AV618" s="236">
        <v>-1042106.85274052</v>
      </c>
      <c r="AW618" s="236">
        <v>-1042106.85274052</v>
      </c>
      <c r="AX618" s="236">
        <v>-1042106.85274052</v>
      </c>
      <c r="AY618" s="236">
        <v>-1042106.85274052</v>
      </c>
      <c r="AZ618" s="236">
        <v>-1042106.85274052</v>
      </c>
      <c r="BA618" s="236">
        <v>-12505282.232886201</v>
      </c>
      <c r="BB618" s="236">
        <v>-2212590.9545265702</v>
      </c>
      <c r="BC618" s="236">
        <v>-2212590.9545265702</v>
      </c>
      <c r="BD618" s="236">
        <v>-2212590.9545265702</v>
      </c>
      <c r="BE618" s="236">
        <v>-2212590.9545265702</v>
      </c>
      <c r="BF618" s="236">
        <v>-2212590.9545265702</v>
      </c>
      <c r="BG618" s="236">
        <v>-2212590.9545265702</v>
      </c>
      <c r="BH618" s="236">
        <v>-2212590.9545265702</v>
      </c>
      <c r="BI618" s="236">
        <v>-2212590.9545265702</v>
      </c>
      <c r="BJ618" s="236">
        <v>-2212590.9545265702</v>
      </c>
      <c r="BK618" s="236">
        <v>-2212590.9545265702</v>
      </c>
      <c r="BL618" s="236">
        <v>-2212590.9545265702</v>
      </c>
      <c r="BM618" s="236">
        <v>-2212590.9545265702</v>
      </c>
      <c r="BN618" s="236">
        <v>-26551091.4543189</v>
      </c>
      <c r="BO618" s="236">
        <v>-3224336.2707155198</v>
      </c>
      <c r="BP618" s="236">
        <v>-3224336.2707155198</v>
      </c>
      <c r="BQ618" s="236">
        <v>-3224336.2707155198</v>
      </c>
      <c r="BR618" s="236">
        <v>-3224336.2707155198</v>
      </c>
      <c r="BS618" s="236">
        <v>-3224336.2707155198</v>
      </c>
      <c r="BT618" s="236">
        <v>-3224336.2707155198</v>
      </c>
      <c r="BU618" s="236">
        <v>-3224336.2707155198</v>
      </c>
      <c r="BV618" s="236">
        <v>-3224336.2707155198</v>
      </c>
      <c r="BW618" s="236">
        <v>-3224336.2707155198</v>
      </c>
      <c r="BX618" s="236">
        <v>-3224336.2707155198</v>
      </c>
      <c r="BY618" s="236">
        <v>-3224336.2707155198</v>
      </c>
      <c r="BZ618" s="236">
        <v>-3224336.2707155198</v>
      </c>
      <c r="CA618" s="236">
        <v>-38692035.2485862</v>
      </c>
      <c r="CB618" s="236">
        <v>-4245081.4945713803</v>
      </c>
      <c r="CC618" s="236">
        <v>-4245081.4945713803</v>
      </c>
      <c r="CD618" s="236">
        <v>-4245081.4945713803</v>
      </c>
      <c r="CE618" s="236">
        <v>-4245081.4945713803</v>
      </c>
      <c r="CF618" s="236">
        <v>-4245081.4945713803</v>
      </c>
      <c r="CG618" s="236">
        <v>-4245081.4945713803</v>
      </c>
      <c r="CH618" s="236">
        <v>-4245081.4945713803</v>
      </c>
      <c r="CI618" s="236">
        <v>-4245081.4945713803</v>
      </c>
      <c r="CJ618" s="236">
        <v>-4245081.4945713803</v>
      </c>
      <c r="CK618" s="236">
        <v>-4245081.4945713803</v>
      </c>
      <c r="CL618" s="236">
        <v>-4245081.4945713803</v>
      </c>
      <c r="CM618" s="236">
        <v>-4245081.4945713803</v>
      </c>
      <c r="CN618" s="236">
        <v>-50940977.934856497</v>
      </c>
      <c r="CO618" s="236">
        <v>-5589060.4243265698</v>
      </c>
      <c r="CP618" s="236">
        <v>-5589060.4243265698</v>
      </c>
      <c r="CQ618" s="236">
        <v>-5589060.4243265698</v>
      </c>
      <c r="CR618" s="236">
        <v>-5589060.4243265698</v>
      </c>
      <c r="CS618" s="236">
        <v>-5589060.4243265698</v>
      </c>
      <c r="CT618" s="236">
        <v>-5589060.4243265698</v>
      </c>
      <c r="CU618" s="236">
        <v>-5589060.4243265698</v>
      </c>
      <c r="CV618" s="236">
        <v>-5589060.4243265698</v>
      </c>
      <c r="CW618" s="236">
        <v>-5589060.4243265698</v>
      </c>
      <c r="CX618" s="236">
        <v>-5589060.4243265698</v>
      </c>
      <c r="CY618" s="236">
        <v>-5589060.4243265698</v>
      </c>
      <c r="CZ618" s="236">
        <v>-5589060.4243265698</v>
      </c>
      <c r="DA618" s="236">
        <v>-67068725.091918901</v>
      </c>
    </row>
    <row r="619" spans="1:105">
      <c r="A619" s="242" t="s">
        <v>1710</v>
      </c>
      <c r="B619" s="236">
        <v>0</v>
      </c>
      <c r="C619" s="236">
        <v>0</v>
      </c>
      <c r="D619" s="236">
        <v>0</v>
      </c>
      <c r="E619" s="236">
        <v>0</v>
      </c>
      <c r="F619" s="236">
        <v>0</v>
      </c>
      <c r="G619" s="236">
        <v>0</v>
      </c>
      <c r="H619" s="236">
        <v>0</v>
      </c>
      <c r="I619" s="236">
        <v>0</v>
      </c>
      <c r="J619" s="236">
        <v>0</v>
      </c>
      <c r="K619" s="236">
        <v>0</v>
      </c>
      <c r="L619" s="236">
        <v>0</v>
      </c>
      <c r="M619" s="236">
        <v>0</v>
      </c>
      <c r="N619" s="236">
        <v>0</v>
      </c>
      <c r="O619" s="236">
        <v>0</v>
      </c>
      <c r="P619" s="236">
        <v>0</v>
      </c>
      <c r="Q619" s="236">
        <v>0</v>
      </c>
      <c r="R619" s="236">
        <v>0</v>
      </c>
      <c r="S619" s="236">
        <v>0</v>
      </c>
      <c r="T619" s="236">
        <v>0</v>
      </c>
      <c r="U619" s="236">
        <v>0</v>
      </c>
      <c r="V619" s="236">
        <v>0</v>
      </c>
      <c r="W619" s="236">
        <v>0</v>
      </c>
      <c r="X619" s="236">
        <v>0</v>
      </c>
      <c r="Y619" s="236">
        <v>0</v>
      </c>
      <c r="Z619" s="236">
        <v>0</v>
      </c>
      <c r="AA619" s="236">
        <v>0</v>
      </c>
      <c r="AB619" s="236">
        <v>0</v>
      </c>
      <c r="AC619" s="236">
        <v>0</v>
      </c>
      <c r="AD619" s="236">
        <v>0</v>
      </c>
      <c r="AE619" s="236">
        <v>0</v>
      </c>
      <c r="AF619" s="236">
        <v>0</v>
      </c>
      <c r="AG619" s="236">
        <v>0</v>
      </c>
      <c r="AH619" s="236">
        <v>0</v>
      </c>
      <c r="AI619" s="236">
        <v>0</v>
      </c>
      <c r="AJ619" s="236">
        <v>0</v>
      </c>
      <c r="AK619" s="236">
        <v>0</v>
      </c>
      <c r="AL619" s="236">
        <v>0</v>
      </c>
      <c r="AM619" s="236">
        <v>0</v>
      </c>
      <c r="AN619" s="236">
        <v>0</v>
      </c>
      <c r="AO619" s="236">
        <v>0</v>
      </c>
      <c r="AP619" s="236">
        <v>0</v>
      </c>
      <c r="AQ619" s="236">
        <v>0</v>
      </c>
      <c r="AR619" s="236">
        <v>0</v>
      </c>
      <c r="AS619" s="236">
        <v>0</v>
      </c>
      <c r="AT619" s="236">
        <v>0</v>
      </c>
      <c r="AU619" s="236">
        <v>0</v>
      </c>
      <c r="AV619" s="236">
        <v>0</v>
      </c>
      <c r="AW619" s="236">
        <v>0</v>
      </c>
      <c r="AX619" s="236">
        <v>0</v>
      </c>
      <c r="AY619" s="236">
        <v>0</v>
      </c>
      <c r="AZ619" s="236">
        <v>0</v>
      </c>
      <c r="BA619" s="236">
        <v>0</v>
      </c>
      <c r="BB619" s="236">
        <v>0</v>
      </c>
      <c r="BC619" s="236">
        <v>0</v>
      </c>
      <c r="BD619" s="236">
        <v>0</v>
      </c>
      <c r="BE619" s="236">
        <v>0</v>
      </c>
      <c r="BF619" s="236">
        <v>0</v>
      </c>
      <c r="BG619" s="236">
        <v>0</v>
      </c>
      <c r="BH619" s="236">
        <v>0</v>
      </c>
      <c r="BI619" s="236">
        <v>0</v>
      </c>
      <c r="BJ619" s="236">
        <v>0</v>
      </c>
      <c r="BK619" s="236">
        <v>0</v>
      </c>
      <c r="BL619" s="236">
        <v>0</v>
      </c>
      <c r="BM619" s="236">
        <v>0</v>
      </c>
      <c r="BN619" s="236">
        <v>0</v>
      </c>
      <c r="BO619" s="236">
        <v>0</v>
      </c>
      <c r="BP619" s="236">
        <v>0</v>
      </c>
      <c r="BQ619" s="236">
        <v>0</v>
      </c>
      <c r="BR619" s="236">
        <v>0</v>
      </c>
      <c r="BS619" s="236">
        <v>0</v>
      </c>
      <c r="BT619" s="236">
        <v>0</v>
      </c>
      <c r="BU619" s="236">
        <v>0</v>
      </c>
      <c r="BV619" s="236">
        <v>0</v>
      </c>
      <c r="BW619" s="236">
        <v>0</v>
      </c>
      <c r="BX619" s="236">
        <v>0</v>
      </c>
      <c r="BY619" s="236">
        <v>0</v>
      </c>
      <c r="BZ619" s="236">
        <v>0</v>
      </c>
      <c r="CA619" s="236">
        <v>0</v>
      </c>
      <c r="CB619" s="236">
        <v>0</v>
      </c>
      <c r="CC619" s="236">
        <v>0</v>
      </c>
      <c r="CD619" s="236">
        <v>0</v>
      </c>
      <c r="CE619" s="236">
        <v>0</v>
      </c>
      <c r="CF619" s="236">
        <v>0</v>
      </c>
      <c r="CG619" s="236">
        <v>0</v>
      </c>
      <c r="CH619" s="236">
        <v>0</v>
      </c>
      <c r="CI619" s="236">
        <v>0</v>
      </c>
      <c r="CJ619" s="236">
        <v>0</v>
      </c>
      <c r="CK619" s="236">
        <v>0</v>
      </c>
      <c r="CL619" s="236">
        <v>0</v>
      </c>
      <c r="CM619" s="236">
        <v>0</v>
      </c>
      <c r="CN619" s="236">
        <v>0</v>
      </c>
      <c r="CO619" s="236">
        <v>0</v>
      </c>
      <c r="CP619" s="236">
        <v>0</v>
      </c>
      <c r="CQ619" s="236">
        <v>0</v>
      </c>
      <c r="CR619" s="236">
        <v>0</v>
      </c>
      <c r="CS619" s="236">
        <v>0</v>
      </c>
      <c r="CT619" s="236">
        <v>0</v>
      </c>
      <c r="CU619" s="236">
        <v>0</v>
      </c>
      <c r="CV619" s="236">
        <v>0</v>
      </c>
      <c r="CW619" s="236">
        <v>0</v>
      </c>
      <c r="CX619" s="236">
        <v>0</v>
      </c>
      <c r="CY619" s="236">
        <v>0</v>
      </c>
      <c r="CZ619" s="236">
        <v>0</v>
      </c>
      <c r="DA619" s="236">
        <v>0</v>
      </c>
    </row>
    <row r="620" spans="1:105">
      <c r="A620" s="242" t="s">
        <v>1711</v>
      </c>
      <c r="B620" s="236">
        <v>0</v>
      </c>
      <c r="C620" s="236">
        <v>0</v>
      </c>
      <c r="D620" s="236">
        <v>0</v>
      </c>
      <c r="E620" s="236">
        <v>0</v>
      </c>
      <c r="F620" s="236">
        <v>0</v>
      </c>
      <c r="G620" s="236">
        <v>0</v>
      </c>
      <c r="H620" s="236">
        <v>0</v>
      </c>
      <c r="I620" s="236">
        <v>0</v>
      </c>
      <c r="J620" s="236">
        <v>0</v>
      </c>
      <c r="K620" s="236">
        <v>0</v>
      </c>
      <c r="L620" s="236">
        <v>0</v>
      </c>
      <c r="M620" s="236">
        <v>0</v>
      </c>
      <c r="N620" s="236">
        <v>0</v>
      </c>
      <c r="O620" s="236">
        <v>0</v>
      </c>
      <c r="P620" s="236">
        <v>0</v>
      </c>
      <c r="Q620" s="236">
        <v>0</v>
      </c>
      <c r="R620" s="236">
        <v>0</v>
      </c>
      <c r="S620" s="236">
        <v>0</v>
      </c>
      <c r="T620" s="236">
        <v>0</v>
      </c>
      <c r="U620" s="236">
        <v>0</v>
      </c>
      <c r="V620" s="236">
        <v>0</v>
      </c>
      <c r="W620" s="236">
        <v>0</v>
      </c>
      <c r="X620" s="236">
        <v>0</v>
      </c>
      <c r="Y620" s="236">
        <v>0</v>
      </c>
      <c r="Z620" s="236">
        <v>0</v>
      </c>
      <c r="AA620" s="236">
        <v>0</v>
      </c>
      <c r="AB620" s="236">
        <v>0</v>
      </c>
      <c r="AC620" s="236">
        <v>0</v>
      </c>
      <c r="AD620" s="236">
        <v>0</v>
      </c>
      <c r="AE620" s="236">
        <v>0</v>
      </c>
      <c r="AF620" s="236">
        <v>0</v>
      </c>
      <c r="AG620" s="236">
        <v>0</v>
      </c>
      <c r="AH620" s="236">
        <v>0</v>
      </c>
      <c r="AI620" s="236">
        <v>0</v>
      </c>
      <c r="AJ620" s="236">
        <v>0</v>
      </c>
      <c r="AK620" s="236">
        <v>-7765410.1593001001</v>
      </c>
      <c r="AL620" s="236">
        <v>-970676.26991251297</v>
      </c>
      <c r="AM620" s="236">
        <v>-970676.26991251297</v>
      </c>
      <c r="AN620" s="236">
        <v>-9706762.6991251204</v>
      </c>
      <c r="AO620" s="236">
        <v>-5218725.3020833302</v>
      </c>
      <c r="AP620" s="236">
        <v>-5218725.3020833302</v>
      </c>
      <c r="AQ620" s="236">
        <v>-5218725.3020833302</v>
      </c>
      <c r="AR620" s="236">
        <v>-5218725.3020833302</v>
      </c>
      <c r="AS620" s="236">
        <v>-5218725.3020833302</v>
      </c>
      <c r="AT620" s="236">
        <v>-5218725.3020833302</v>
      </c>
      <c r="AU620" s="236">
        <v>-5218725.3020833302</v>
      </c>
      <c r="AV620" s="236">
        <v>-5218725.3020833302</v>
      </c>
      <c r="AW620" s="236">
        <v>-5218725.3020833302</v>
      </c>
      <c r="AX620" s="236">
        <v>-5218725.3020833302</v>
      </c>
      <c r="AY620" s="236">
        <v>-5218725.3020833302</v>
      </c>
      <c r="AZ620" s="236">
        <v>-5218725.3020833302</v>
      </c>
      <c r="BA620" s="236">
        <v>-62624703.624999903</v>
      </c>
      <c r="BB620" s="236">
        <v>-5216151.8854166698</v>
      </c>
      <c r="BC620" s="236">
        <v>-5216151.8854166698</v>
      </c>
      <c r="BD620" s="236">
        <v>-5216151.8854166698</v>
      </c>
      <c r="BE620" s="236">
        <v>-5216151.8854166698</v>
      </c>
      <c r="BF620" s="236">
        <v>-5216151.8854166698</v>
      </c>
      <c r="BG620" s="236">
        <v>-5216151.8854166698</v>
      </c>
      <c r="BH620" s="236">
        <v>-5216151.8854166698</v>
      </c>
      <c r="BI620" s="236">
        <v>-5216151.8854166698</v>
      </c>
      <c r="BJ620" s="236">
        <v>-5216151.8854166698</v>
      </c>
      <c r="BK620" s="236">
        <v>-5216151.8854166698</v>
      </c>
      <c r="BL620" s="236">
        <v>-5216151.8854166698</v>
      </c>
      <c r="BM620" s="236">
        <v>-5216151.8854166698</v>
      </c>
      <c r="BN620" s="236">
        <v>-62593822.625</v>
      </c>
      <c r="BO620" s="236">
        <v>-4170841.2333333301</v>
      </c>
      <c r="BP620" s="236">
        <v>-4170841.2333333301</v>
      </c>
      <c r="BQ620" s="236">
        <v>-4170841.2333333301</v>
      </c>
      <c r="BR620" s="236">
        <v>-4170841.2333333301</v>
      </c>
      <c r="BS620" s="236">
        <v>-4170841.2333333301</v>
      </c>
      <c r="BT620" s="236">
        <v>-4170841.2333333301</v>
      </c>
      <c r="BU620" s="236">
        <v>-4170841.2333333301</v>
      </c>
      <c r="BV620" s="236">
        <v>-4170841.2333333301</v>
      </c>
      <c r="BW620" s="236">
        <v>-4170841.2333333301</v>
      </c>
      <c r="BX620" s="236">
        <v>-4170841.2333333301</v>
      </c>
      <c r="BY620" s="236">
        <v>-4170841.2333333301</v>
      </c>
      <c r="BZ620" s="236">
        <v>-4170841.2333333301</v>
      </c>
      <c r="CA620" s="236">
        <v>-50050094.7999999</v>
      </c>
      <c r="CB620" s="236">
        <v>-3128130.9249999998</v>
      </c>
      <c r="CC620" s="236">
        <v>-3128130.9249999998</v>
      </c>
      <c r="CD620" s="236">
        <v>-3128130.9249999998</v>
      </c>
      <c r="CE620" s="236">
        <v>-3128130.9249999998</v>
      </c>
      <c r="CF620" s="236">
        <v>-3128130.9249999998</v>
      </c>
      <c r="CG620" s="236">
        <v>-3128130.9249999998</v>
      </c>
      <c r="CH620" s="236">
        <v>-3128130.9249999998</v>
      </c>
      <c r="CI620" s="236">
        <v>-3128130.9249999998</v>
      </c>
      <c r="CJ620" s="236">
        <v>-3128130.9249999998</v>
      </c>
      <c r="CK620" s="236">
        <v>-3128130.9249999998</v>
      </c>
      <c r="CL620" s="236">
        <v>-3128130.9249999998</v>
      </c>
      <c r="CM620" s="236">
        <v>-3128130.9249999998</v>
      </c>
      <c r="CN620" s="236">
        <v>-37537571.100000001</v>
      </c>
      <c r="CO620" s="236">
        <v>0</v>
      </c>
      <c r="CP620" s="236">
        <v>0</v>
      </c>
      <c r="CQ620" s="236">
        <v>0</v>
      </c>
      <c r="CR620" s="236">
        <v>0</v>
      </c>
      <c r="CS620" s="236">
        <v>0</v>
      </c>
      <c r="CT620" s="236">
        <v>0</v>
      </c>
      <c r="CU620" s="236">
        <v>0</v>
      </c>
      <c r="CV620" s="236">
        <v>0</v>
      </c>
      <c r="CW620" s="236">
        <v>0</v>
      </c>
      <c r="CX620" s="236">
        <v>0</v>
      </c>
      <c r="CY620" s="236">
        <v>0</v>
      </c>
      <c r="CZ620" s="236">
        <v>0</v>
      </c>
      <c r="DA620" s="236">
        <v>0</v>
      </c>
    </row>
    <row r="621" spans="1:105">
      <c r="A621" s="242" t="s">
        <v>1712</v>
      </c>
      <c r="B621" s="236">
        <v>0</v>
      </c>
      <c r="C621" s="236">
        <v>0</v>
      </c>
      <c r="D621" s="236">
        <v>0</v>
      </c>
      <c r="E621" s="236">
        <v>0</v>
      </c>
      <c r="F621" s="236">
        <v>0</v>
      </c>
      <c r="G621" s="236">
        <v>0</v>
      </c>
      <c r="H621" s="236">
        <v>0</v>
      </c>
      <c r="I621" s="236">
        <v>0</v>
      </c>
      <c r="J621" s="236">
        <v>0</v>
      </c>
      <c r="K621" s="236">
        <v>0</v>
      </c>
      <c r="L621" s="236">
        <v>0</v>
      </c>
      <c r="M621" s="236">
        <v>0</v>
      </c>
      <c r="N621" s="236">
        <v>0</v>
      </c>
      <c r="O621" s="236">
        <v>0</v>
      </c>
      <c r="P621" s="236">
        <v>0</v>
      </c>
      <c r="Q621" s="236">
        <v>0</v>
      </c>
      <c r="R621" s="236">
        <v>0</v>
      </c>
      <c r="S621" s="236">
        <v>0</v>
      </c>
      <c r="T621" s="236">
        <v>0</v>
      </c>
      <c r="U621" s="236">
        <v>0</v>
      </c>
      <c r="V621" s="236">
        <v>0</v>
      </c>
      <c r="W621" s="236">
        <v>0</v>
      </c>
      <c r="X621" s="236">
        <v>0</v>
      </c>
      <c r="Y621" s="236">
        <v>0</v>
      </c>
      <c r="Z621" s="236">
        <v>0</v>
      </c>
      <c r="AA621" s="236">
        <v>0</v>
      </c>
      <c r="AB621" s="236">
        <v>0</v>
      </c>
      <c r="AC621" s="236">
        <v>0</v>
      </c>
      <c r="AD621" s="236">
        <v>0</v>
      </c>
      <c r="AE621" s="236">
        <v>0</v>
      </c>
      <c r="AF621" s="236">
        <v>0</v>
      </c>
      <c r="AG621" s="236">
        <v>0</v>
      </c>
      <c r="AH621" s="236">
        <v>0</v>
      </c>
      <c r="AI621" s="236">
        <v>0</v>
      </c>
      <c r="AJ621" s="236">
        <v>0</v>
      </c>
      <c r="AK621" s="236">
        <v>0</v>
      </c>
      <c r="AL621" s="236">
        <v>0</v>
      </c>
      <c r="AM621" s="236">
        <v>0</v>
      </c>
      <c r="AN621" s="236">
        <v>0</v>
      </c>
      <c r="AO621" s="236">
        <v>0</v>
      </c>
      <c r="AP621" s="236">
        <v>0</v>
      </c>
      <c r="AQ621" s="236">
        <v>0</v>
      </c>
      <c r="AR621" s="236">
        <v>0</v>
      </c>
      <c r="AS621" s="236">
        <v>0</v>
      </c>
      <c r="AT621" s="236">
        <v>0</v>
      </c>
      <c r="AU621" s="236">
        <v>0</v>
      </c>
      <c r="AV621" s="236">
        <v>0</v>
      </c>
      <c r="AW621" s="236">
        <v>0</v>
      </c>
      <c r="AX621" s="236">
        <v>0</v>
      </c>
      <c r="AY621" s="236">
        <v>0</v>
      </c>
      <c r="AZ621" s="236">
        <v>0</v>
      </c>
      <c r="BA621" s="236">
        <v>0</v>
      </c>
      <c r="BB621" s="236">
        <v>0</v>
      </c>
      <c r="BC621" s="236">
        <v>0</v>
      </c>
      <c r="BD621" s="236">
        <v>0</v>
      </c>
      <c r="BE621" s="236">
        <v>0</v>
      </c>
      <c r="BF621" s="236">
        <v>0</v>
      </c>
      <c r="BG621" s="236">
        <v>0</v>
      </c>
      <c r="BH621" s="236">
        <v>0</v>
      </c>
      <c r="BI621" s="236">
        <v>0</v>
      </c>
      <c r="BJ621" s="236">
        <v>0</v>
      </c>
      <c r="BK621" s="236">
        <v>0</v>
      </c>
      <c r="BL621" s="236">
        <v>0</v>
      </c>
      <c r="BM621" s="236">
        <v>0</v>
      </c>
      <c r="BN621" s="236">
        <v>0</v>
      </c>
      <c r="BO621" s="236">
        <v>0</v>
      </c>
      <c r="BP621" s="236">
        <v>0</v>
      </c>
      <c r="BQ621" s="236">
        <v>0</v>
      </c>
      <c r="BR621" s="236">
        <v>0</v>
      </c>
      <c r="BS621" s="236">
        <v>0</v>
      </c>
      <c r="BT621" s="236">
        <v>0</v>
      </c>
      <c r="BU621" s="236">
        <v>0</v>
      </c>
      <c r="BV621" s="236">
        <v>0</v>
      </c>
      <c r="BW621" s="236">
        <v>0</v>
      </c>
      <c r="BX621" s="236">
        <v>0</v>
      </c>
      <c r="BY621" s="236">
        <v>0</v>
      </c>
      <c r="BZ621" s="236">
        <v>0</v>
      </c>
      <c r="CA621" s="236">
        <v>0</v>
      </c>
      <c r="CB621" s="236">
        <v>0</v>
      </c>
      <c r="CC621" s="236">
        <v>0</v>
      </c>
      <c r="CD621" s="236">
        <v>0</v>
      </c>
      <c r="CE621" s="236">
        <v>0</v>
      </c>
      <c r="CF621" s="236">
        <v>0</v>
      </c>
      <c r="CG621" s="236">
        <v>0</v>
      </c>
      <c r="CH621" s="236">
        <v>0</v>
      </c>
      <c r="CI621" s="236">
        <v>0</v>
      </c>
      <c r="CJ621" s="236">
        <v>0</v>
      </c>
      <c r="CK621" s="236">
        <v>0</v>
      </c>
      <c r="CL621" s="236">
        <v>0</v>
      </c>
      <c r="CM621" s="236">
        <v>0</v>
      </c>
      <c r="CN621" s="236">
        <v>0</v>
      </c>
      <c r="CO621" s="236">
        <v>0</v>
      </c>
      <c r="CP621" s="236">
        <v>0</v>
      </c>
      <c r="CQ621" s="236">
        <v>0</v>
      </c>
      <c r="CR621" s="236">
        <v>0</v>
      </c>
      <c r="CS621" s="236">
        <v>0</v>
      </c>
      <c r="CT621" s="236">
        <v>0</v>
      </c>
      <c r="CU621" s="236">
        <v>0</v>
      </c>
      <c r="CV621" s="236">
        <v>0</v>
      </c>
      <c r="CW621" s="236">
        <v>0</v>
      </c>
      <c r="CX621" s="236">
        <v>0</v>
      </c>
      <c r="CY621" s="236">
        <v>0</v>
      </c>
      <c r="CZ621" s="236">
        <v>0</v>
      </c>
      <c r="DA621" s="236">
        <v>0</v>
      </c>
    </row>
    <row r="622" spans="1:105">
      <c r="A622" s="242" t="s">
        <v>1713</v>
      </c>
      <c r="B622" s="236">
        <v>0</v>
      </c>
      <c r="C622" s="236">
        <v>0</v>
      </c>
      <c r="D622" s="236">
        <v>0</v>
      </c>
      <c r="E622" s="236">
        <v>0</v>
      </c>
      <c r="F622" s="236">
        <v>0</v>
      </c>
      <c r="G622" s="236">
        <v>0</v>
      </c>
      <c r="H622" s="236">
        <v>0</v>
      </c>
      <c r="I622" s="236">
        <v>0</v>
      </c>
      <c r="J622" s="236">
        <v>0</v>
      </c>
      <c r="K622" s="236">
        <v>0</v>
      </c>
      <c r="L622" s="236">
        <v>0</v>
      </c>
      <c r="M622" s="236">
        <v>0</v>
      </c>
      <c r="N622" s="236">
        <v>0</v>
      </c>
      <c r="O622" s="236">
        <v>0</v>
      </c>
      <c r="P622" s="236">
        <v>0</v>
      </c>
      <c r="Q622" s="236">
        <v>0</v>
      </c>
      <c r="R622" s="236">
        <v>0</v>
      </c>
      <c r="S622" s="236">
        <v>0</v>
      </c>
      <c r="T622" s="236">
        <v>0</v>
      </c>
      <c r="U622" s="236">
        <v>0</v>
      </c>
      <c r="V622" s="236">
        <v>0</v>
      </c>
      <c r="W622" s="236">
        <v>0</v>
      </c>
      <c r="X622" s="236">
        <v>0</v>
      </c>
      <c r="Y622" s="236">
        <v>0</v>
      </c>
      <c r="Z622" s="236">
        <v>0</v>
      </c>
      <c r="AA622" s="236">
        <v>0</v>
      </c>
      <c r="AB622" s="236">
        <v>0</v>
      </c>
      <c r="AC622" s="236">
        <v>0</v>
      </c>
      <c r="AD622" s="236">
        <v>105918</v>
      </c>
      <c r="AE622" s="236">
        <v>78232</v>
      </c>
      <c r="AF622" s="236">
        <v>93825</v>
      </c>
      <c r="AG622" s="236">
        <v>284107</v>
      </c>
      <c r="AH622" s="236">
        <v>940451</v>
      </c>
      <c r="AI622" s="236">
        <v>1104892</v>
      </c>
      <c r="AJ622" s="236">
        <v>998440</v>
      </c>
      <c r="AK622" s="236">
        <v>1498811</v>
      </c>
      <c r="AL622" s="236">
        <v>1393526</v>
      </c>
      <c r="AM622" s="236">
        <v>1738862</v>
      </c>
      <c r="AN622" s="236">
        <v>8237064</v>
      </c>
      <c r="AO622" s="236">
        <v>2423947</v>
      </c>
      <c r="AP622" s="236">
        <v>2662568</v>
      </c>
      <c r="AQ622" s="236">
        <v>3330954</v>
      </c>
      <c r="AR622" s="236">
        <v>3896717</v>
      </c>
      <c r="AS622" s="236">
        <v>4468737</v>
      </c>
      <c r="AT622" s="236">
        <v>4962300</v>
      </c>
      <c r="AU622" s="236">
        <v>5439002</v>
      </c>
      <c r="AV622" s="236">
        <v>5916402</v>
      </c>
      <c r="AW622" s="236">
        <v>6319619</v>
      </c>
      <c r="AX622" s="236">
        <v>6756984</v>
      </c>
      <c r="AY622" s="236">
        <v>7133699</v>
      </c>
      <c r="AZ622" s="236">
        <v>7495909</v>
      </c>
      <c r="BA622" s="236">
        <v>60806838</v>
      </c>
      <c r="BB622" s="236">
        <v>7901111</v>
      </c>
      <c r="BC622" s="236">
        <v>8193161</v>
      </c>
      <c r="BD622" s="236">
        <v>8566407</v>
      </c>
      <c r="BE622" s="236">
        <v>8901122</v>
      </c>
      <c r="BF622" s="236">
        <v>9240913</v>
      </c>
      <c r="BG622" s="236">
        <v>9544822</v>
      </c>
      <c r="BH622" s="236">
        <v>9844821</v>
      </c>
      <c r="BI622" s="236">
        <v>10154601</v>
      </c>
      <c r="BJ622" s="236">
        <v>10421288</v>
      </c>
      <c r="BK622" s="236">
        <v>10715268</v>
      </c>
      <c r="BL622" s="236">
        <v>10972137</v>
      </c>
      <c r="BM622" s="236">
        <v>11225471</v>
      </c>
      <c r="BN622" s="236">
        <v>115681122</v>
      </c>
      <c r="BO622" s="236">
        <v>11511199</v>
      </c>
      <c r="BP622" s="236">
        <v>11720213</v>
      </c>
      <c r="BQ622" s="236">
        <v>11990821</v>
      </c>
      <c r="BR622" s="236">
        <v>12237918</v>
      </c>
      <c r="BS622" s="236">
        <v>12490059</v>
      </c>
      <c r="BT622" s="236">
        <v>12718403</v>
      </c>
      <c r="BU622" s="236">
        <v>12945794</v>
      </c>
      <c r="BV622" s="236">
        <v>13182564</v>
      </c>
      <c r="BW622" s="236">
        <v>13388039</v>
      </c>
      <c r="BX622" s="236">
        <v>13615903</v>
      </c>
      <c r="BY622" s="236">
        <v>13816947</v>
      </c>
      <c r="BZ622" s="236">
        <v>14016628</v>
      </c>
      <c r="CA622" s="236">
        <v>153634488</v>
      </c>
      <c r="CB622" s="236">
        <v>14242462</v>
      </c>
      <c r="CC622" s="236">
        <v>14408812</v>
      </c>
      <c r="CD622" s="236">
        <v>14625220</v>
      </c>
      <c r="CE622" s="236">
        <v>14824754</v>
      </c>
      <c r="CF622" s="236">
        <v>15028704</v>
      </c>
      <c r="CG622" s="236">
        <v>15214646</v>
      </c>
      <c r="CH622" s="236">
        <v>15400634</v>
      </c>
      <c r="CI622" s="236">
        <v>15595099</v>
      </c>
      <c r="CJ622" s="236">
        <v>15764651</v>
      </c>
      <c r="CK622" s="236">
        <v>15953185</v>
      </c>
      <c r="CL622" s="236">
        <v>16121382</v>
      </c>
      <c r="CM622" s="236">
        <v>16292873</v>
      </c>
      <c r="CN622" s="236">
        <v>183472422</v>
      </c>
      <c r="CO622" s="236">
        <v>16477587</v>
      </c>
      <c r="CP622" s="236">
        <v>16626504</v>
      </c>
      <c r="CQ622" s="236">
        <v>16805316</v>
      </c>
      <c r="CR622" s="236">
        <v>16969546</v>
      </c>
      <c r="CS622" s="236">
        <v>17142442</v>
      </c>
      <c r="CT622" s="236">
        <v>17300755</v>
      </c>
      <c r="CU622" s="236">
        <v>17460338</v>
      </c>
      <c r="CV622" s="236">
        <v>17626744</v>
      </c>
      <c r="CW622" s="236">
        <v>17772293</v>
      </c>
      <c r="CX622" s="236">
        <v>17934775</v>
      </c>
      <c r="CY622" s="236">
        <v>18080459</v>
      </c>
      <c r="CZ622" s="236">
        <v>18224892</v>
      </c>
      <c r="DA622" s="236">
        <v>208421651</v>
      </c>
    </row>
    <row r="623" spans="1:105">
      <c r="A623" s="242" t="s">
        <v>1714</v>
      </c>
      <c r="B623" s="236">
        <v>0</v>
      </c>
      <c r="C623" s="236">
        <v>0</v>
      </c>
      <c r="D623" s="236">
        <v>0</v>
      </c>
      <c r="E623" s="236">
        <v>0</v>
      </c>
      <c r="F623" s="236">
        <v>0</v>
      </c>
      <c r="G623" s="236">
        <v>0</v>
      </c>
      <c r="H623" s="236">
        <v>0</v>
      </c>
      <c r="I623" s="236">
        <v>0</v>
      </c>
      <c r="J623" s="236">
        <v>0</v>
      </c>
      <c r="K623" s="236">
        <v>0</v>
      </c>
      <c r="L623" s="236">
        <v>0</v>
      </c>
      <c r="M623" s="236">
        <v>0</v>
      </c>
      <c r="N623" s="236">
        <v>0</v>
      </c>
      <c r="O623" s="236">
        <v>0</v>
      </c>
      <c r="P623" s="236">
        <v>0</v>
      </c>
      <c r="Q623" s="236">
        <v>0</v>
      </c>
      <c r="R623" s="236">
        <v>0</v>
      </c>
      <c r="S623" s="236">
        <v>0</v>
      </c>
      <c r="T623" s="236">
        <v>0</v>
      </c>
      <c r="U623" s="236">
        <v>0</v>
      </c>
      <c r="V623" s="236">
        <v>0</v>
      </c>
      <c r="W623" s="236">
        <v>0</v>
      </c>
      <c r="X623" s="236">
        <v>0</v>
      </c>
      <c r="Y623" s="236">
        <v>0</v>
      </c>
      <c r="Z623" s="236">
        <v>0</v>
      </c>
      <c r="AA623" s="236">
        <v>0</v>
      </c>
      <c r="AB623" s="236">
        <v>0</v>
      </c>
      <c r="AC623" s="236">
        <v>0</v>
      </c>
      <c r="AD623" s="236">
        <v>-8799474</v>
      </c>
      <c r="AE623" s="236">
        <v>-7999414</v>
      </c>
      <c r="AF623" s="236">
        <v>-14118289</v>
      </c>
      <c r="AG623" s="236">
        <v>-6296655</v>
      </c>
      <c r="AH623" s="236">
        <v>-19851642</v>
      </c>
      <c r="AI623" s="236">
        <v>-19450073</v>
      </c>
      <c r="AJ623" s="236">
        <v>-10908135</v>
      </c>
      <c r="AK623" s="236">
        <v>-6303884.5199999902</v>
      </c>
      <c r="AL623" s="236">
        <v>-15488213</v>
      </c>
      <c r="AM623" s="236">
        <v>-6492330</v>
      </c>
      <c r="AN623" s="236">
        <v>-115708109.52</v>
      </c>
      <c r="AO623" s="236">
        <v>-31250000</v>
      </c>
      <c r="AP623" s="236">
        <v>-31249999.999999899</v>
      </c>
      <c r="AQ623" s="236">
        <v>-31250000</v>
      </c>
      <c r="AR623" s="236">
        <v>-31250000</v>
      </c>
      <c r="AS623" s="236">
        <v>-31250000</v>
      </c>
      <c r="AT623" s="236">
        <v>-31250000</v>
      </c>
      <c r="AU623" s="236">
        <v>-31250000</v>
      </c>
      <c r="AV623" s="236">
        <v>-31250000</v>
      </c>
      <c r="AW623" s="236">
        <v>-31250000</v>
      </c>
      <c r="AX623" s="236">
        <v>-31250000</v>
      </c>
      <c r="AY623" s="236">
        <v>-31250000</v>
      </c>
      <c r="AZ623" s="236">
        <v>-31250000</v>
      </c>
      <c r="BA623" s="236">
        <v>-375000000</v>
      </c>
      <c r="BB623" s="236">
        <v>-31250000</v>
      </c>
      <c r="BC623" s="236">
        <v>-31250000</v>
      </c>
      <c r="BD623" s="236">
        <v>-31250000</v>
      </c>
      <c r="BE623" s="236">
        <v>-31250000</v>
      </c>
      <c r="BF623" s="236">
        <v>-31250000</v>
      </c>
      <c r="BG623" s="236">
        <v>-31250000</v>
      </c>
      <c r="BH623" s="236">
        <v>-31250000</v>
      </c>
      <c r="BI623" s="236">
        <v>-31250000</v>
      </c>
      <c r="BJ623" s="236">
        <v>-31250000</v>
      </c>
      <c r="BK623" s="236">
        <v>-31250000</v>
      </c>
      <c r="BL623" s="236">
        <v>-31250000</v>
      </c>
      <c r="BM623" s="236">
        <v>-31250000</v>
      </c>
      <c r="BN623" s="236">
        <v>-375000000</v>
      </c>
      <c r="BO623" s="236">
        <v>-31250000</v>
      </c>
      <c r="BP623" s="236">
        <v>-31250000</v>
      </c>
      <c r="BQ623" s="236">
        <v>-31250000</v>
      </c>
      <c r="BR623" s="236">
        <v>-31250000</v>
      </c>
      <c r="BS623" s="236">
        <v>-31250000</v>
      </c>
      <c r="BT623" s="236">
        <v>-31250000</v>
      </c>
      <c r="BU623" s="236">
        <v>-31250000</v>
      </c>
      <c r="BV623" s="236">
        <v>-31250000</v>
      </c>
      <c r="BW623" s="236">
        <v>-31250000</v>
      </c>
      <c r="BX623" s="236">
        <v>-31250000</v>
      </c>
      <c r="BY623" s="236">
        <v>-31250000</v>
      </c>
      <c r="BZ623" s="236">
        <v>-31250000</v>
      </c>
      <c r="CA623" s="236">
        <v>-375000000</v>
      </c>
      <c r="CB623" s="236">
        <v>-31250000</v>
      </c>
      <c r="CC623" s="236">
        <v>-31250000</v>
      </c>
      <c r="CD623" s="236">
        <v>-31250000</v>
      </c>
      <c r="CE623" s="236">
        <v>-31250000</v>
      </c>
      <c r="CF623" s="236">
        <v>-31250000</v>
      </c>
      <c r="CG623" s="236">
        <v>-31250000</v>
      </c>
      <c r="CH623" s="236">
        <v>-31250000</v>
      </c>
      <c r="CI623" s="236">
        <v>-31250000</v>
      </c>
      <c r="CJ623" s="236">
        <v>-31250000</v>
      </c>
      <c r="CK623" s="236">
        <v>-31250000</v>
      </c>
      <c r="CL623" s="236">
        <v>-31250000</v>
      </c>
      <c r="CM623" s="236">
        <v>-31250000</v>
      </c>
      <c r="CN623" s="236">
        <v>-375000000</v>
      </c>
      <c r="CO623" s="236">
        <v>-31250000</v>
      </c>
      <c r="CP623" s="236">
        <v>-31250000</v>
      </c>
      <c r="CQ623" s="236">
        <v>-31250000</v>
      </c>
      <c r="CR623" s="236">
        <v>-31250000</v>
      </c>
      <c r="CS623" s="236">
        <v>-31250000</v>
      </c>
      <c r="CT623" s="236">
        <v>-31250000</v>
      </c>
      <c r="CU623" s="236">
        <v>-31250000</v>
      </c>
      <c r="CV623" s="236">
        <v>-31250000</v>
      </c>
      <c r="CW623" s="236">
        <v>-31250000</v>
      </c>
      <c r="CX623" s="236">
        <v>-31250000</v>
      </c>
      <c r="CY623" s="236">
        <v>-31250000</v>
      </c>
      <c r="CZ623" s="236">
        <v>-31250000</v>
      </c>
      <c r="DA623" s="236">
        <v>-375000000</v>
      </c>
    </row>
    <row r="624" spans="1:105">
      <c r="A624" s="242" t="s">
        <v>1715</v>
      </c>
      <c r="B624" s="236">
        <v>0</v>
      </c>
      <c r="C624" s="236">
        <v>0</v>
      </c>
      <c r="D624" s="236">
        <v>0</v>
      </c>
      <c r="E624" s="236">
        <v>0</v>
      </c>
      <c r="F624" s="236">
        <v>0</v>
      </c>
      <c r="G624" s="236">
        <v>0</v>
      </c>
      <c r="H624" s="236">
        <v>0</v>
      </c>
      <c r="I624" s="236">
        <v>0</v>
      </c>
      <c r="J624" s="236">
        <v>0</v>
      </c>
      <c r="K624" s="236">
        <v>0</v>
      </c>
      <c r="L624" s="236">
        <v>0</v>
      </c>
      <c r="M624" s="236">
        <v>0</v>
      </c>
      <c r="N624" s="236">
        <v>0</v>
      </c>
      <c r="O624" s="236">
        <v>0</v>
      </c>
      <c r="P624" s="236">
        <v>0</v>
      </c>
      <c r="Q624" s="236">
        <v>0</v>
      </c>
      <c r="R624" s="236">
        <v>0</v>
      </c>
      <c r="S624" s="236">
        <v>0</v>
      </c>
      <c r="T624" s="236">
        <v>0</v>
      </c>
      <c r="U624" s="236">
        <v>0</v>
      </c>
      <c r="V624" s="236">
        <v>0</v>
      </c>
      <c r="W624" s="236">
        <v>0</v>
      </c>
      <c r="X624" s="236">
        <v>0</v>
      </c>
      <c r="Y624" s="236">
        <v>0</v>
      </c>
      <c r="Z624" s="236">
        <v>0</v>
      </c>
      <c r="AA624" s="236">
        <v>0</v>
      </c>
      <c r="AB624" s="236">
        <v>0</v>
      </c>
      <c r="AC624" s="236">
        <v>0</v>
      </c>
      <c r="AD624" s="236">
        <v>24327</v>
      </c>
      <c r="AE624" s="236">
        <v>158</v>
      </c>
      <c r="AF624" s="236">
        <v>158</v>
      </c>
      <c r="AG624" s="236">
        <v>97736</v>
      </c>
      <c r="AH624" s="236">
        <v>98638</v>
      </c>
      <c r="AI624" s="236">
        <v>25485</v>
      </c>
      <c r="AJ624" s="236">
        <v>1316</v>
      </c>
      <c r="AK624" s="236">
        <v>-1316.3099999999899</v>
      </c>
      <c r="AL624" s="236">
        <v>-1316</v>
      </c>
      <c r="AM624" s="236">
        <v>-1315</v>
      </c>
      <c r="AN624" s="236">
        <v>243870.69</v>
      </c>
      <c r="AO624" s="236">
        <v>-1316</v>
      </c>
      <c r="AP624" s="236">
        <v>-1316</v>
      </c>
      <c r="AQ624" s="236">
        <v>-1316</v>
      </c>
      <c r="AR624" s="236">
        <v>-1316</v>
      </c>
      <c r="AS624" s="236">
        <v>-1316</v>
      </c>
      <c r="AT624" s="236">
        <v>-1316</v>
      </c>
      <c r="AU624" s="236">
        <v>-1316</v>
      </c>
      <c r="AV624" s="236">
        <v>-1316</v>
      </c>
      <c r="AW624" s="236">
        <v>-1316</v>
      </c>
      <c r="AX624" s="236">
        <v>-1316</v>
      </c>
      <c r="AY624" s="236">
        <v>-1315</v>
      </c>
      <c r="AZ624" s="236">
        <v>-1316</v>
      </c>
      <c r="BA624" s="236">
        <v>-15791</v>
      </c>
      <c r="BB624" s="236">
        <v>-1316</v>
      </c>
      <c r="BC624" s="236">
        <v>-1316</v>
      </c>
      <c r="BD624" s="236">
        <v>-1316</v>
      </c>
      <c r="BE624" s="236">
        <v>-1316</v>
      </c>
      <c r="BF624" s="236">
        <v>-1316</v>
      </c>
      <c r="BG624" s="236">
        <v>-1316</v>
      </c>
      <c r="BH624" s="236">
        <v>-1316</v>
      </c>
      <c r="BI624" s="236">
        <v>-1316</v>
      </c>
      <c r="BJ624" s="236">
        <v>-1316</v>
      </c>
      <c r="BK624" s="236">
        <v>-1315</v>
      </c>
      <c r="BL624" s="236">
        <v>-1316</v>
      </c>
      <c r="BM624" s="236">
        <v>-1316</v>
      </c>
      <c r="BN624" s="236">
        <v>-15791</v>
      </c>
      <c r="BO624" s="236">
        <v>-1316</v>
      </c>
      <c r="BP624" s="236">
        <v>-1316</v>
      </c>
      <c r="BQ624" s="236">
        <v>-1316</v>
      </c>
      <c r="BR624" s="236">
        <v>-1316</v>
      </c>
      <c r="BS624" s="236">
        <v>-1316</v>
      </c>
      <c r="BT624" s="236">
        <v>-1316</v>
      </c>
      <c r="BU624" s="236">
        <v>-1316</v>
      </c>
      <c r="BV624" s="236">
        <v>-1316</v>
      </c>
      <c r="BW624" s="236">
        <v>-1315</v>
      </c>
      <c r="BX624" s="236">
        <v>-1316</v>
      </c>
      <c r="BY624" s="236">
        <v>-1316</v>
      </c>
      <c r="BZ624" s="236">
        <v>-1316</v>
      </c>
      <c r="CA624" s="236">
        <v>-15791</v>
      </c>
      <c r="CB624" s="236">
        <v>-1316</v>
      </c>
      <c r="CC624" s="236">
        <v>-1316</v>
      </c>
      <c r="CD624" s="236">
        <v>-1316</v>
      </c>
      <c r="CE624" s="236">
        <v>-1316</v>
      </c>
      <c r="CF624" s="236">
        <v>-1316</v>
      </c>
      <c r="CG624" s="236">
        <v>-1316</v>
      </c>
      <c r="CH624" s="236">
        <v>-1316</v>
      </c>
      <c r="CI624" s="236">
        <v>-1315</v>
      </c>
      <c r="CJ624" s="236">
        <v>-1316</v>
      </c>
      <c r="CK624" s="236">
        <v>-1316</v>
      </c>
      <c r="CL624" s="236">
        <v>-1316</v>
      </c>
      <c r="CM624" s="236">
        <v>-1316</v>
      </c>
      <c r="CN624" s="236">
        <v>-15791</v>
      </c>
      <c r="CO624" s="236">
        <v>-1316</v>
      </c>
      <c r="CP624" s="236">
        <v>-1316</v>
      </c>
      <c r="CQ624" s="236">
        <v>-1316</v>
      </c>
      <c r="CR624" s="236">
        <v>-1316</v>
      </c>
      <c r="CS624" s="236">
        <v>-1316</v>
      </c>
      <c r="CT624" s="236">
        <v>-1316</v>
      </c>
      <c r="CU624" s="236">
        <v>-1315</v>
      </c>
      <c r="CV624" s="236">
        <v>-1316</v>
      </c>
      <c r="CW624" s="236">
        <v>-1316</v>
      </c>
      <c r="CX624" s="236">
        <v>-1316</v>
      </c>
      <c r="CY624" s="236">
        <v>-1316</v>
      </c>
      <c r="CZ624" s="236">
        <v>-1316</v>
      </c>
      <c r="DA624" s="236">
        <v>-15791</v>
      </c>
    </row>
    <row r="625" spans="1:105">
      <c r="A625" s="242" t="s">
        <v>1716</v>
      </c>
      <c r="B625" s="236">
        <v>0</v>
      </c>
      <c r="C625" s="236">
        <v>0</v>
      </c>
      <c r="D625" s="236">
        <v>0</v>
      </c>
      <c r="E625" s="236">
        <v>0</v>
      </c>
      <c r="F625" s="236">
        <v>0</v>
      </c>
      <c r="G625" s="236">
        <v>0</v>
      </c>
      <c r="H625" s="236">
        <v>0</v>
      </c>
      <c r="I625" s="236">
        <v>0</v>
      </c>
      <c r="J625" s="236">
        <v>0</v>
      </c>
      <c r="K625" s="236">
        <v>0</v>
      </c>
      <c r="L625" s="236">
        <v>0</v>
      </c>
      <c r="M625" s="236">
        <v>0</v>
      </c>
      <c r="N625" s="236">
        <v>0</v>
      </c>
      <c r="O625" s="236">
        <v>0</v>
      </c>
      <c r="P625" s="236">
        <v>0</v>
      </c>
      <c r="Q625" s="236">
        <v>0</v>
      </c>
      <c r="R625" s="236">
        <v>0</v>
      </c>
      <c r="S625" s="236">
        <v>0</v>
      </c>
      <c r="T625" s="236">
        <v>0</v>
      </c>
      <c r="U625" s="236">
        <v>0</v>
      </c>
      <c r="V625" s="236">
        <v>0</v>
      </c>
      <c r="W625" s="236">
        <v>0</v>
      </c>
      <c r="X625" s="236">
        <v>0</v>
      </c>
      <c r="Y625" s="236">
        <v>0</v>
      </c>
      <c r="Z625" s="236">
        <v>0</v>
      </c>
      <c r="AA625" s="236">
        <v>0</v>
      </c>
      <c r="AB625" s="236">
        <v>0</v>
      </c>
      <c r="AC625" s="236">
        <v>0</v>
      </c>
      <c r="AD625" s="236">
        <v>-24072</v>
      </c>
      <c r="AE625" s="236">
        <v>96</v>
      </c>
      <c r="AF625" s="236">
        <v>97</v>
      </c>
      <c r="AG625" s="236">
        <v>-96027</v>
      </c>
      <c r="AH625" s="236">
        <v>-95474</v>
      </c>
      <c r="AI625" s="236">
        <v>-23363</v>
      </c>
      <c r="AJ625" s="236">
        <v>806</v>
      </c>
      <c r="AK625" s="236">
        <v>806.34999999998797</v>
      </c>
      <c r="AL625" s="236">
        <v>805</v>
      </c>
      <c r="AM625" s="236">
        <v>806</v>
      </c>
      <c r="AN625" s="236">
        <v>-235519.65</v>
      </c>
      <c r="AO625" s="236">
        <v>805</v>
      </c>
      <c r="AP625" s="236">
        <v>806</v>
      </c>
      <c r="AQ625" s="236">
        <v>806</v>
      </c>
      <c r="AR625" s="236">
        <v>805</v>
      </c>
      <c r="AS625" s="236">
        <v>806</v>
      </c>
      <c r="AT625" s="236">
        <v>806</v>
      </c>
      <c r="AU625" s="236">
        <v>805</v>
      </c>
      <c r="AV625" s="236">
        <v>806</v>
      </c>
      <c r="AW625" s="236">
        <v>806</v>
      </c>
      <c r="AX625" s="236">
        <v>805</v>
      </c>
      <c r="AY625" s="236">
        <v>806</v>
      </c>
      <c r="AZ625" s="236">
        <v>805</v>
      </c>
      <c r="BA625" s="236">
        <v>9667</v>
      </c>
      <c r="BB625" s="236">
        <v>806</v>
      </c>
      <c r="BC625" s="236">
        <v>806</v>
      </c>
      <c r="BD625" s="236">
        <v>805</v>
      </c>
      <c r="BE625" s="236">
        <v>806</v>
      </c>
      <c r="BF625" s="236">
        <v>806</v>
      </c>
      <c r="BG625" s="236">
        <v>805</v>
      </c>
      <c r="BH625" s="236">
        <v>806</v>
      </c>
      <c r="BI625" s="236">
        <v>805</v>
      </c>
      <c r="BJ625" s="236">
        <v>806</v>
      </c>
      <c r="BK625" s="236">
        <v>806</v>
      </c>
      <c r="BL625" s="236">
        <v>805</v>
      </c>
      <c r="BM625" s="236">
        <v>806</v>
      </c>
      <c r="BN625" s="236">
        <v>9668</v>
      </c>
      <c r="BO625" s="236">
        <v>806</v>
      </c>
      <c r="BP625" s="236">
        <v>805</v>
      </c>
      <c r="BQ625" s="236">
        <v>806</v>
      </c>
      <c r="BR625" s="236">
        <v>805</v>
      </c>
      <c r="BS625" s="236">
        <v>806</v>
      </c>
      <c r="BT625" s="236">
        <v>806</v>
      </c>
      <c r="BU625" s="236">
        <v>805</v>
      </c>
      <c r="BV625" s="236">
        <v>806</v>
      </c>
      <c r="BW625" s="236">
        <v>806</v>
      </c>
      <c r="BX625" s="236">
        <v>805</v>
      </c>
      <c r="BY625" s="236">
        <v>806</v>
      </c>
      <c r="BZ625" s="236">
        <v>806</v>
      </c>
      <c r="CA625" s="236">
        <v>9668</v>
      </c>
      <c r="CB625" s="236">
        <v>805</v>
      </c>
      <c r="CC625" s="236">
        <v>806</v>
      </c>
      <c r="CD625" s="236">
        <v>805</v>
      </c>
      <c r="CE625" s="236">
        <v>806</v>
      </c>
      <c r="CF625" s="236">
        <v>806</v>
      </c>
      <c r="CG625" s="236">
        <v>805</v>
      </c>
      <c r="CH625" s="236">
        <v>806</v>
      </c>
      <c r="CI625" s="236">
        <v>806</v>
      </c>
      <c r="CJ625" s="236">
        <v>805</v>
      </c>
      <c r="CK625" s="236">
        <v>806</v>
      </c>
      <c r="CL625" s="236">
        <v>805</v>
      </c>
      <c r="CM625" s="236">
        <v>806</v>
      </c>
      <c r="CN625" s="236">
        <v>9667</v>
      </c>
      <c r="CO625" s="236">
        <v>806</v>
      </c>
      <c r="CP625" s="236">
        <v>805</v>
      </c>
      <c r="CQ625" s="236">
        <v>806</v>
      </c>
      <c r="CR625" s="236">
        <v>806</v>
      </c>
      <c r="CS625" s="236">
        <v>805</v>
      </c>
      <c r="CT625" s="236">
        <v>806</v>
      </c>
      <c r="CU625" s="236">
        <v>805</v>
      </c>
      <c r="CV625" s="236">
        <v>806</v>
      </c>
      <c r="CW625" s="236">
        <v>806</v>
      </c>
      <c r="CX625" s="236">
        <v>805</v>
      </c>
      <c r="CY625" s="236">
        <v>806</v>
      </c>
      <c r="CZ625" s="236">
        <v>806</v>
      </c>
      <c r="DA625" s="236">
        <v>9668</v>
      </c>
    </row>
    <row r="626" spans="1:105">
      <c r="A626" s="242" t="s">
        <v>1735</v>
      </c>
      <c r="B626" s="236">
        <v>0</v>
      </c>
      <c r="C626" s="236">
        <v>0</v>
      </c>
      <c r="D626" s="236">
        <v>0</v>
      </c>
      <c r="E626" s="236">
        <v>0</v>
      </c>
      <c r="F626" s="236">
        <v>0</v>
      </c>
      <c r="G626" s="236">
        <v>0</v>
      </c>
      <c r="H626" s="236">
        <v>0</v>
      </c>
      <c r="I626" s="236">
        <v>0</v>
      </c>
      <c r="J626" s="236">
        <v>0</v>
      </c>
      <c r="K626" s="236">
        <v>0</v>
      </c>
      <c r="L626" s="236">
        <v>0</v>
      </c>
      <c r="M626" s="236">
        <v>0</v>
      </c>
      <c r="N626" s="236">
        <v>0</v>
      </c>
      <c r="O626" s="236">
        <v>0</v>
      </c>
      <c r="P626" s="236">
        <v>0</v>
      </c>
      <c r="Q626" s="236">
        <v>0</v>
      </c>
      <c r="R626" s="236">
        <v>0</v>
      </c>
      <c r="S626" s="236">
        <v>0</v>
      </c>
      <c r="T626" s="236">
        <v>0</v>
      </c>
      <c r="U626" s="236">
        <v>0</v>
      </c>
      <c r="V626" s="236">
        <v>0</v>
      </c>
      <c r="W626" s="236">
        <v>0</v>
      </c>
      <c r="X626" s="236">
        <v>0</v>
      </c>
      <c r="Y626" s="236">
        <v>0</v>
      </c>
      <c r="Z626" s="236">
        <v>0</v>
      </c>
      <c r="AA626" s="236">
        <v>0</v>
      </c>
      <c r="AB626" s="236">
        <v>0</v>
      </c>
      <c r="AC626" s="236">
        <v>0</v>
      </c>
      <c r="AD626" s="236">
        <v>0</v>
      </c>
      <c r="AE626" s="236">
        <v>0</v>
      </c>
      <c r="AF626" s="236">
        <v>0</v>
      </c>
      <c r="AG626" s="236">
        <v>0</v>
      </c>
      <c r="AH626" s="236">
        <v>0</v>
      </c>
      <c r="AI626" s="236">
        <v>0</v>
      </c>
      <c r="AJ626" s="236">
        <v>0</v>
      </c>
      <c r="AK626" s="236">
        <v>0</v>
      </c>
      <c r="AL626" s="236">
        <v>0</v>
      </c>
      <c r="AM626" s="236">
        <v>0</v>
      </c>
      <c r="AN626" s="236">
        <v>0</v>
      </c>
      <c r="AO626" s="236">
        <v>0</v>
      </c>
      <c r="AP626" s="236">
        <v>0</v>
      </c>
      <c r="AQ626" s="236">
        <v>0</v>
      </c>
      <c r="AR626" s="236">
        <v>0</v>
      </c>
      <c r="AS626" s="236">
        <v>0</v>
      </c>
      <c r="AT626" s="236">
        <v>0</v>
      </c>
      <c r="AU626" s="236">
        <v>0</v>
      </c>
      <c r="AV626" s="236">
        <v>0</v>
      </c>
      <c r="AW626" s="236">
        <v>0</v>
      </c>
      <c r="AX626" s="236">
        <v>0</v>
      </c>
      <c r="AY626" s="236">
        <v>0</v>
      </c>
      <c r="AZ626" s="236">
        <v>0</v>
      </c>
      <c r="BA626" s="236">
        <v>0</v>
      </c>
      <c r="BB626" s="236">
        <v>0</v>
      </c>
      <c r="BC626" s="236">
        <v>0</v>
      </c>
      <c r="BD626" s="236">
        <v>0</v>
      </c>
      <c r="BE626" s="236">
        <v>0</v>
      </c>
      <c r="BF626" s="236">
        <v>0</v>
      </c>
      <c r="BG626" s="236">
        <v>0</v>
      </c>
      <c r="BH626" s="236">
        <v>0</v>
      </c>
      <c r="BI626" s="236">
        <v>0</v>
      </c>
      <c r="BJ626" s="236">
        <v>0</v>
      </c>
      <c r="BK626" s="236">
        <v>0</v>
      </c>
      <c r="BL626" s="236">
        <v>0</v>
      </c>
      <c r="BM626" s="236">
        <v>0</v>
      </c>
      <c r="BN626" s="236">
        <v>0</v>
      </c>
      <c r="BO626" s="236">
        <v>0</v>
      </c>
      <c r="BP626" s="236">
        <v>0</v>
      </c>
      <c r="BQ626" s="236">
        <v>0</v>
      </c>
      <c r="BR626" s="236">
        <v>0</v>
      </c>
      <c r="BS626" s="236">
        <v>0</v>
      </c>
      <c r="BT626" s="236">
        <v>0</v>
      </c>
      <c r="BU626" s="236">
        <v>0</v>
      </c>
      <c r="BV626" s="236">
        <v>0</v>
      </c>
      <c r="BW626" s="236">
        <v>0</v>
      </c>
      <c r="BX626" s="236">
        <v>0</v>
      </c>
      <c r="BY626" s="236">
        <v>0</v>
      </c>
      <c r="BZ626" s="236">
        <v>0</v>
      </c>
      <c r="CA626" s="236">
        <v>0</v>
      </c>
      <c r="CB626" s="236">
        <v>0</v>
      </c>
      <c r="CC626" s="236">
        <v>0</v>
      </c>
      <c r="CD626" s="236">
        <v>0</v>
      </c>
      <c r="CE626" s="236">
        <v>0</v>
      </c>
      <c r="CF626" s="236">
        <v>0</v>
      </c>
      <c r="CG626" s="236">
        <v>0</v>
      </c>
      <c r="CH626" s="236">
        <v>0</v>
      </c>
      <c r="CI626" s="236">
        <v>0</v>
      </c>
      <c r="CJ626" s="236">
        <v>0</v>
      </c>
      <c r="CK626" s="236">
        <v>0</v>
      </c>
      <c r="CL626" s="236">
        <v>0</v>
      </c>
      <c r="CM626" s="236">
        <v>0</v>
      </c>
      <c r="CN626" s="236">
        <v>0</v>
      </c>
      <c r="CO626" s="236">
        <v>0</v>
      </c>
      <c r="CP626" s="236">
        <v>0</v>
      </c>
      <c r="CQ626" s="236">
        <v>0</v>
      </c>
      <c r="CR626" s="236">
        <v>0</v>
      </c>
      <c r="CS626" s="236">
        <v>0</v>
      </c>
      <c r="CT626" s="236">
        <v>0</v>
      </c>
      <c r="CU626" s="236">
        <v>0</v>
      </c>
      <c r="CV626" s="236">
        <v>0</v>
      </c>
      <c r="CW626" s="236">
        <v>0</v>
      </c>
      <c r="CX626" s="236">
        <v>0</v>
      </c>
      <c r="CY626" s="236">
        <v>0</v>
      </c>
      <c r="CZ626" s="236">
        <v>0</v>
      </c>
      <c r="DA626" s="236">
        <v>0</v>
      </c>
    </row>
    <row r="627" spans="1:105">
      <c r="A627" s="242" t="s">
        <v>1736</v>
      </c>
      <c r="B627" s="248">
        <v>0</v>
      </c>
      <c r="C627" s="248">
        <v>0</v>
      </c>
      <c r="D627" s="248">
        <v>0</v>
      </c>
      <c r="E627" s="248">
        <v>0</v>
      </c>
      <c r="F627" s="248">
        <v>0</v>
      </c>
      <c r="G627" s="248">
        <v>0</v>
      </c>
      <c r="H627" s="248">
        <v>0</v>
      </c>
      <c r="I627" s="248">
        <v>0</v>
      </c>
      <c r="J627" s="248">
        <v>0</v>
      </c>
      <c r="K627" s="248">
        <v>0</v>
      </c>
      <c r="L627" s="248">
        <v>0</v>
      </c>
      <c r="M627" s="248">
        <v>0</v>
      </c>
      <c r="N627" s="248">
        <v>0</v>
      </c>
      <c r="O627" s="248">
        <v>0</v>
      </c>
      <c r="P627" s="248">
        <v>0</v>
      </c>
      <c r="Q627" s="248">
        <v>0</v>
      </c>
      <c r="R627" s="248">
        <v>0</v>
      </c>
      <c r="S627" s="248">
        <v>0</v>
      </c>
      <c r="T627" s="248">
        <v>0</v>
      </c>
      <c r="U627" s="248">
        <v>0</v>
      </c>
      <c r="V627" s="248">
        <v>0</v>
      </c>
      <c r="W627" s="248">
        <v>0</v>
      </c>
      <c r="X627" s="248">
        <v>0</v>
      </c>
      <c r="Y627" s="248">
        <v>0</v>
      </c>
      <c r="Z627" s="248">
        <v>0</v>
      </c>
      <c r="AA627" s="248">
        <v>0</v>
      </c>
      <c r="AB627" s="248">
        <v>0</v>
      </c>
      <c r="AC627" s="248">
        <v>0</v>
      </c>
      <c r="AD627" s="248">
        <v>-9027384</v>
      </c>
      <c r="AE627" s="248">
        <v>-8342509</v>
      </c>
      <c r="AF627" s="248">
        <v>-14144198</v>
      </c>
      <c r="AG627" s="248">
        <v>-6582891</v>
      </c>
      <c r="AH627" s="248">
        <v>-19996266</v>
      </c>
      <c r="AI627" s="248">
        <v>-18948127</v>
      </c>
      <c r="AJ627" s="248">
        <v>-9621387</v>
      </c>
      <c r="AK627" s="248">
        <v>-11613702.5125068</v>
      </c>
      <c r="AL627" s="248">
        <v>-15204545.0818322</v>
      </c>
      <c r="AM627" s="248">
        <v>-5863324.0818322096</v>
      </c>
      <c r="AN627" s="248">
        <v>-119344333.676171</v>
      </c>
      <c r="AO627" s="248">
        <v>-35087396.154823802</v>
      </c>
      <c r="AP627" s="248">
        <v>-34848774.154823802</v>
      </c>
      <c r="AQ627" s="248">
        <v>-34180388.154823802</v>
      </c>
      <c r="AR627" s="248">
        <v>-33614626.154823802</v>
      </c>
      <c r="AS627" s="248">
        <v>-33042605.154823799</v>
      </c>
      <c r="AT627" s="248">
        <v>-32549042.154823799</v>
      </c>
      <c r="AU627" s="248">
        <v>-32072341.154823799</v>
      </c>
      <c r="AV627" s="248">
        <v>-31594940.154823799</v>
      </c>
      <c r="AW627" s="248">
        <v>-31191723.154823799</v>
      </c>
      <c r="AX627" s="248">
        <v>-30754359.154823799</v>
      </c>
      <c r="AY627" s="248">
        <v>-30377642.154823799</v>
      </c>
      <c r="AZ627" s="248">
        <v>-30015434.154823799</v>
      </c>
      <c r="BA627" s="248">
        <v>-389329271.85788602</v>
      </c>
      <c r="BB627" s="248">
        <v>-30778141.8399432</v>
      </c>
      <c r="BC627" s="248">
        <v>-30486091.8399432</v>
      </c>
      <c r="BD627" s="248">
        <v>-30112846.8399432</v>
      </c>
      <c r="BE627" s="248">
        <v>-29778130.8399432</v>
      </c>
      <c r="BF627" s="248">
        <v>-29438339.8399432</v>
      </c>
      <c r="BG627" s="248">
        <v>-29134431.8399432</v>
      </c>
      <c r="BH627" s="248">
        <v>-28834431.8399432</v>
      </c>
      <c r="BI627" s="248">
        <v>-28524652.8399432</v>
      </c>
      <c r="BJ627" s="248">
        <v>-28257964.8399432</v>
      </c>
      <c r="BK627" s="248">
        <v>-27963983.8399432</v>
      </c>
      <c r="BL627" s="248">
        <v>-27707116.8399432</v>
      </c>
      <c r="BM627" s="248">
        <v>-27453781.8399432</v>
      </c>
      <c r="BN627" s="248">
        <v>-348469915.079319</v>
      </c>
      <c r="BO627" s="248">
        <v>-27134488.504048798</v>
      </c>
      <c r="BP627" s="248">
        <v>-26925475.504048798</v>
      </c>
      <c r="BQ627" s="248">
        <v>-26654866.504048798</v>
      </c>
      <c r="BR627" s="248">
        <v>-26407770.504048798</v>
      </c>
      <c r="BS627" s="248">
        <v>-26155628.504048798</v>
      </c>
      <c r="BT627" s="248">
        <v>-25927284.504048798</v>
      </c>
      <c r="BU627" s="248">
        <v>-25699894.504048798</v>
      </c>
      <c r="BV627" s="248">
        <v>-25463123.504048798</v>
      </c>
      <c r="BW627" s="248">
        <v>-25257647.504048798</v>
      </c>
      <c r="BX627" s="248">
        <v>-25029785.504048798</v>
      </c>
      <c r="BY627" s="248">
        <v>-24828740.504048798</v>
      </c>
      <c r="BZ627" s="248">
        <v>-24629059.504048798</v>
      </c>
      <c r="CA627" s="248">
        <v>-310113765.04858601</v>
      </c>
      <c r="CB627" s="248">
        <v>-24381261.419571299</v>
      </c>
      <c r="CC627" s="248">
        <v>-24214910.419571299</v>
      </c>
      <c r="CD627" s="248">
        <v>-23998503.419571299</v>
      </c>
      <c r="CE627" s="248">
        <v>-23798968.419571299</v>
      </c>
      <c r="CF627" s="248">
        <v>-23595018.419571299</v>
      </c>
      <c r="CG627" s="248">
        <v>-23409077.419571299</v>
      </c>
      <c r="CH627" s="248">
        <v>-23223088.419571299</v>
      </c>
      <c r="CI627" s="248">
        <v>-23028622.419571299</v>
      </c>
      <c r="CJ627" s="248">
        <v>-22859072.419571299</v>
      </c>
      <c r="CK627" s="248">
        <v>-22670537.419571299</v>
      </c>
      <c r="CL627" s="248">
        <v>-22502341.419571299</v>
      </c>
      <c r="CM627" s="248">
        <v>-22330849.419571299</v>
      </c>
      <c r="CN627" s="248">
        <v>-280012251.03485602</v>
      </c>
      <c r="CO627" s="248">
        <v>-20361983.424326502</v>
      </c>
      <c r="CP627" s="248">
        <v>-20213067.424326502</v>
      </c>
      <c r="CQ627" s="248">
        <v>-20034254.424326502</v>
      </c>
      <c r="CR627" s="248">
        <v>-19870024.424326502</v>
      </c>
      <c r="CS627" s="248">
        <v>-19697129.424326502</v>
      </c>
      <c r="CT627" s="248">
        <v>-19538815.424326502</v>
      </c>
      <c r="CU627" s="248">
        <v>-19379232.424326502</v>
      </c>
      <c r="CV627" s="248">
        <v>-19212826.424326502</v>
      </c>
      <c r="CW627" s="248">
        <v>-19067277.424326502</v>
      </c>
      <c r="CX627" s="248">
        <v>-18904796.424326502</v>
      </c>
      <c r="CY627" s="248">
        <v>-18759111.424326502</v>
      </c>
      <c r="CZ627" s="248">
        <v>-18614678.424326502</v>
      </c>
      <c r="DA627" s="248">
        <v>-233653197.09191799</v>
      </c>
    </row>
    <row r="629" spans="1:105">
      <c r="A629" s="242" t="s">
        <v>1737</v>
      </c>
      <c r="B629" s="236">
        <v>0</v>
      </c>
      <c r="C629" s="236">
        <v>0</v>
      </c>
      <c r="D629" s="236">
        <v>0</v>
      </c>
      <c r="E629" s="236">
        <v>0</v>
      </c>
      <c r="F629" s="236">
        <v>0</v>
      </c>
      <c r="G629" s="236">
        <v>0</v>
      </c>
      <c r="H629" s="236">
        <v>0</v>
      </c>
      <c r="I629" s="236">
        <v>0</v>
      </c>
      <c r="J629" s="236">
        <v>0</v>
      </c>
      <c r="K629" s="236">
        <v>0</v>
      </c>
      <c r="L629" s="236">
        <v>0</v>
      </c>
      <c r="M629" s="236">
        <v>0</v>
      </c>
      <c r="N629" s="236">
        <v>0</v>
      </c>
      <c r="O629" s="236">
        <v>0</v>
      </c>
      <c r="P629" s="236">
        <v>0</v>
      </c>
      <c r="Q629" s="236">
        <v>0</v>
      </c>
      <c r="R629" s="236">
        <v>0</v>
      </c>
      <c r="S629" s="236">
        <v>0</v>
      </c>
      <c r="T629" s="236">
        <v>0</v>
      </c>
      <c r="U629" s="236">
        <v>0</v>
      </c>
      <c r="V629" s="236">
        <v>0</v>
      </c>
      <c r="W629" s="236">
        <v>0</v>
      </c>
      <c r="X629" s="236">
        <v>0</v>
      </c>
      <c r="Y629" s="236">
        <v>0</v>
      </c>
      <c r="Z629" s="236">
        <v>0</v>
      </c>
      <c r="AA629" s="236">
        <v>0</v>
      </c>
      <c r="AB629" s="236">
        <v>0</v>
      </c>
      <c r="AC629" s="236">
        <v>0</v>
      </c>
      <c r="AD629" s="236">
        <v>-8872733</v>
      </c>
      <c r="AE629" s="236">
        <v>-8013429</v>
      </c>
      <c r="AF629" s="236">
        <v>-13697041</v>
      </c>
      <c r="AG629" s="236">
        <v>-6029331.4800000004</v>
      </c>
      <c r="AH629" s="236">
        <v>-19303554</v>
      </c>
      <c r="AI629" s="236">
        <v>-18055397</v>
      </c>
      <c r="AJ629" s="236">
        <v>-8597290</v>
      </c>
      <c r="AK629" s="236">
        <v>-10768830.5125068</v>
      </c>
      <c r="AL629" s="236">
        <v>-14231146.0818322</v>
      </c>
      <c r="AM629" s="236">
        <v>-4843756.0818322096</v>
      </c>
      <c r="AN629" s="236">
        <v>-112412508.15617099</v>
      </c>
      <c r="AO629" s="236">
        <v>-33953375.8901897</v>
      </c>
      <c r="AP629" s="236">
        <v>-33458271.8901897</v>
      </c>
      <c r="AQ629" s="236">
        <v>-32537798.8901897</v>
      </c>
      <c r="AR629" s="236">
        <v>-31736104.453805901</v>
      </c>
      <c r="AS629" s="236">
        <v>-30919478.453805901</v>
      </c>
      <c r="AT629" s="236">
        <v>-30184556.453805901</v>
      </c>
      <c r="AU629" s="236">
        <v>-29512736.037068699</v>
      </c>
      <c r="AV629" s="236">
        <v>-28800248.037068699</v>
      </c>
      <c r="AW629" s="236">
        <v>-28164598.037068699</v>
      </c>
      <c r="AX629" s="236">
        <v>-27434732.9796413</v>
      </c>
      <c r="AY629" s="236">
        <v>-26830934.9796413</v>
      </c>
      <c r="AZ629" s="236">
        <v>-26244027.9796413</v>
      </c>
      <c r="BA629" s="236">
        <v>-359776864.08211702</v>
      </c>
      <c r="BB629" s="236">
        <v>-26676663.471329998</v>
      </c>
      <c r="BC629" s="236">
        <v>-26161459.471329998</v>
      </c>
      <c r="BD629" s="236">
        <v>-25567547.471329998</v>
      </c>
      <c r="BE629" s="236">
        <v>-25055249.7988469</v>
      </c>
      <c r="BF629" s="236">
        <v>-24499290.7988469</v>
      </c>
      <c r="BG629" s="236">
        <v>-23981238.7988469</v>
      </c>
      <c r="BH629" s="236">
        <v>-23507051.002414901</v>
      </c>
      <c r="BI629" s="236">
        <v>-22987193.002414901</v>
      </c>
      <c r="BJ629" s="236">
        <v>-22512205.002414901</v>
      </c>
      <c r="BK629" s="236">
        <v>-21955511.627909299</v>
      </c>
      <c r="BL629" s="236">
        <v>-21494016.627909299</v>
      </c>
      <c r="BM629" s="236">
        <v>-21037742.627909299</v>
      </c>
      <c r="BN629" s="236">
        <v>-285435169.70150298</v>
      </c>
      <c r="BO629" s="236">
        <v>-20682945.116541199</v>
      </c>
      <c r="BP629" s="236">
        <v>-20280347.116541199</v>
      </c>
      <c r="BQ629" s="236">
        <v>-19817903.116541199</v>
      </c>
      <c r="BR629" s="236">
        <v>-19417744.4287307</v>
      </c>
      <c r="BS629" s="236">
        <v>-18976995.4287307</v>
      </c>
      <c r="BT629" s="236">
        <v>-18561518.4287307</v>
      </c>
      <c r="BU629" s="236">
        <v>-18180322.728630099</v>
      </c>
      <c r="BV629" s="236">
        <v>-17759419.728630099</v>
      </c>
      <c r="BW629" s="236">
        <v>-17371140.728630099</v>
      </c>
      <c r="BX629" s="236">
        <v>-16913070.807002701</v>
      </c>
      <c r="BY629" s="236">
        <v>-16531995.807002701</v>
      </c>
      <c r="BZ629" s="236">
        <v>-16153574.807002701</v>
      </c>
      <c r="CA629" s="236">
        <v>-220646978.24271399</v>
      </c>
      <c r="CB629" s="236">
        <v>-15678079.4836505</v>
      </c>
      <c r="CC629" s="236">
        <v>-15335035.4836505</v>
      </c>
      <c r="CD629" s="236">
        <v>-14943337.4836505</v>
      </c>
      <c r="CE629" s="236">
        <v>-14602900.2890947</v>
      </c>
      <c r="CF629" s="236">
        <v>-14226275.2890947</v>
      </c>
      <c r="CG629" s="236">
        <v>-13868864.2890947</v>
      </c>
      <c r="CH629" s="236">
        <v>-13539256.2300734</v>
      </c>
      <c r="CI629" s="236">
        <v>-13175787.2300734</v>
      </c>
      <c r="CJ629" s="236">
        <v>-12838332.2300734</v>
      </c>
      <c r="CK629" s="236">
        <v>-12437423.069129899</v>
      </c>
      <c r="CL629" s="236">
        <v>-12103635.069129899</v>
      </c>
      <c r="CM629" s="236">
        <v>-11767662.069129899</v>
      </c>
      <c r="CN629" s="236">
        <v>-164516588.215846</v>
      </c>
      <c r="CO629" s="236">
        <v>-9393305.6360802203</v>
      </c>
      <c r="CP629" s="236">
        <v>-9078768.6360802203</v>
      </c>
      <c r="CQ629" s="236">
        <v>-8735518.6360802203</v>
      </c>
      <c r="CR629" s="236">
        <v>-8440095.5426196903</v>
      </c>
      <c r="CS629" s="236">
        <v>-8104992.5426196903</v>
      </c>
      <c r="CT629" s="236">
        <v>-7785517.5426196801</v>
      </c>
      <c r="CU629" s="236">
        <v>-7493098.6116564097</v>
      </c>
      <c r="CV629" s="236">
        <v>-7167686.6116564097</v>
      </c>
      <c r="CW629" s="236">
        <v>-6864095.6116564004</v>
      </c>
      <c r="CX629" s="236">
        <v>-6501832.0163924098</v>
      </c>
      <c r="CY629" s="236">
        <v>-6200143.0163924098</v>
      </c>
      <c r="CZ629" s="236">
        <v>-5900661.0163924098</v>
      </c>
      <c r="DA629" s="236">
        <v>-91665715.420246199</v>
      </c>
    </row>
    <row r="631" spans="1:105">
      <c r="A631" s="242" t="s">
        <v>1738</v>
      </c>
      <c r="B631" s="236">
        <v>0</v>
      </c>
      <c r="C631" s="236">
        <v>0</v>
      </c>
      <c r="D631" s="236">
        <v>0</v>
      </c>
      <c r="E631" s="236">
        <v>0</v>
      </c>
      <c r="F631" s="236">
        <v>0</v>
      </c>
      <c r="G631" s="236">
        <v>0</v>
      </c>
      <c r="H631" s="236">
        <v>0</v>
      </c>
      <c r="I631" s="236">
        <v>0</v>
      </c>
      <c r="J631" s="236">
        <v>0</v>
      </c>
      <c r="K631" s="236">
        <v>0</v>
      </c>
      <c r="L631" s="236">
        <v>0</v>
      </c>
      <c r="M631" s="236">
        <v>0</v>
      </c>
      <c r="N631" s="236">
        <v>0</v>
      </c>
      <c r="O631" s="236">
        <v>0</v>
      </c>
      <c r="P631" s="236">
        <v>0</v>
      </c>
      <c r="Q631" s="236">
        <v>0</v>
      </c>
      <c r="R631" s="236">
        <v>0</v>
      </c>
      <c r="S631" s="236">
        <v>0</v>
      </c>
      <c r="T631" s="236">
        <v>0</v>
      </c>
      <c r="U631" s="236">
        <v>0</v>
      </c>
      <c r="V631" s="236">
        <v>0</v>
      </c>
      <c r="W631" s="236">
        <v>0</v>
      </c>
      <c r="X631" s="236">
        <v>0</v>
      </c>
      <c r="Y631" s="236">
        <v>0</v>
      </c>
      <c r="Z631" s="236">
        <v>0</v>
      </c>
      <c r="AA631" s="236">
        <v>0</v>
      </c>
      <c r="AB631" s="236">
        <v>0</v>
      </c>
      <c r="AC631" s="236">
        <v>0</v>
      </c>
      <c r="AD631" s="236">
        <v>0</v>
      </c>
      <c r="AE631" s="236">
        <v>8872733</v>
      </c>
      <c r="AF631" s="236">
        <v>16886162</v>
      </c>
      <c r="AG631" s="236">
        <v>30583203</v>
      </c>
      <c r="AH631" s="236">
        <v>36612534.479999997</v>
      </c>
      <c r="AI631" s="236">
        <v>55916088.479999997</v>
      </c>
      <c r="AJ631" s="236">
        <v>73971485.480000004</v>
      </c>
      <c r="AK631" s="236">
        <v>82568775.480000004</v>
      </c>
      <c r="AL631" s="236">
        <v>93337605.992506802</v>
      </c>
      <c r="AM631" s="236">
        <v>107568752.074339</v>
      </c>
      <c r="AN631" s="236">
        <v>0</v>
      </c>
      <c r="AO631" s="236">
        <v>112412508.15617099</v>
      </c>
      <c r="AP631" s="236">
        <v>146365884.046361</v>
      </c>
      <c r="AQ631" s="236">
        <v>179824155.93654999</v>
      </c>
      <c r="AR631" s="236">
        <v>212361954.82674</v>
      </c>
      <c r="AS631" s="236">
        <v>244098059.28054601</v>
      </c>
      <c r="AT631" s="236">
        <v>275017537.73435199</v>
      </c>
      <c r="AU631" s="236">
        <v>305202094.18815798</v>
      </c>
      <c r="AV631" s="236">
        <v>334714830.22522599</v>
      </c>
      <c r="AW631" s="236">
        <v>363515078.26229501</v>
      </c>
      <c r="AX631" s="236">
        <v>391679676.29936397</v>
      </c>
      <c r="AY631" s="236">
        <v>419114409.27900499</v>
      </c>
      <c r="AZ631" s="236">
        <v>445945344.25864702</v>
      </c>
      <c r="BA631" s="236">
        <v>112412508.15617099</v>
      </c>
      <c r="BB631" s="236">
        <v>472189372.23828799</v>
      </c>
      <c r="BC631" s="236">
        <v>498866035.70961797</v>
      </c>
      <c r="BD631" s="236">
        <v>525027495.18094802</v>
      </c>
      <c r="BE631" s="236">
        <v>550595042.65227795</v>
      </c>
      <c r="BF631" s="236">
        <v>575650292.45112503</v>
      </c>
      <c r="BG631" s="236">
        <v>600149583.24997199</v>
      </c>
      <c r="BH631" s="236">
        <v>624130822.04881895</v>
      </c>
      <c r="BI631" s="236">
        <v>647637873.05123401</v>
      </c>
      <c r="BJ631" s="236">
        <v>670625066.05364895</v>
      </c>
      <c r="BK631" s="236">
        <v>693137271.05606401</v>
      </c>
      <c r="BL631" s="236">
        <v>715092782.68397295</v>
      </c>
      <c r="BM631" s="236">
        <v>736586799.31188297</v>
      </c>
      <c r="BN631" s="236">
        <v>472189372.23828799</v>
      </c>
      <c r="BO631" s="236">
        <v>757624541.93979204</v>
      </c>
      <c r="BP631" s="236">
        <v>778307487.05633295</v>
      </c>
      <c r="BQ631" s="236">
        <v>798587834.17287505</v>
      </c>
      <c r="BR631" s="236">
        <v>818405737.28941596</v>
      </c>
      <c r="BS631" s="236">
        <v>837823481.71814597</v>
      </c>
      <c r="BT631" s="236">
        <v>856800477.14687705</v>
      </c>
      <c r="BU631" s="236">
        <v>875361995.57560802</v>
      </c>
      <c r="BV631" s="236">
        <v>893542318.30423796</v>
      </c>
      <c r="BW631" s="236">
        <v>911301738.03286803</v>
      </c>
      <c r="BX631" s="236">
        <v>928672878.76149797</v>
      </c>
      <c r="BY631" s="236">
        <v>945585949.568501</v>
      </c>
      <c r="BZ631" s="236">
        <v>962117945.37550294</v>
      </c>
      <c r="CA631" s="236">
        <v>757624541.93979204</v>
      </c>
      <c r="CB631" s="236">
        <v>978271520.18250597</v>
      </c>
      <c r="CC631" s="236">
        <v>993949599.66615701</v>
      </c>
      <c r="CD631" s="236">
        <v>1009284635.1497999</v>
      </c>
      <c r="CE631" s="236">
        <v>1024227972.63345</v>
      </c>
      <c r="CF631" s="236">
        <v>1038830872.92255</v>
      </c>
      <c r="CG631" s="236">
        <v>1053057148.21164</v>
      </c>
      <c r="CH631" s="236">
        <v>1066926012.5007401</v>
      </c>
      <c r="CI631" s="236">
        <v>1080465268.7308099</v>
      </c>
      <c r="CJ631" s="236">
        <v>1093641055.96088</v>
      </c>
      <c r="CK631" s="236">
        <v>1106479388.1909599</v>
      </c>
      <c r="CL631" s="236">
        <v>1118916811.2600901</v>
      </c>
      <c r="CM631" s="236">
        <v>1131020446.3292201</v>
      </c>
      <c r="CN631" s="236">
        <v>978271520.18250597</v>
      </c>
      <c r="CO631" s="236">
        <v>1142788108.39835</v>
      </c>
      <c r="CP631" s="236">
        <v>1152181414.03443</v>
      </c>
      <c r="CQ631" s="236">
        <v>1161260182.6705101</v>
      </c>
      <c r="CR631" s="236">
        <v>1169995701.3065901</v>
      </c>
      <c r="CS631" s="236">
        <v>1178435796.84921</v>
      </c>
      <c r="CT631" s="236">
        <v>1186540789.39183</v>
      </c>
      <c r="CU631" s="236">
        <v>1194326306.9344499</v>
      </c>
      <c r="CV631" s="236">
        <v>1201819405.5460999</v>
      </c>
      <c r="CW631" s="236">
        <v>1208987092.1577599</v>
      </c>
      <c r="CX631" s="236">
        <v>1215851187.7694199</v>
      </c>
      <c r="CY631" s="236">
        <v>1222353019.78581</v>
      </c>
      <c r="CZ631" s="236">
        <v>1228553162.8022001</v>
      </c>
      <c r="DA631" s="236">
        <v>1142788108.39835</v>
      </c>
    </row>
    <row r="632" spans="1:105">
      <c r="A632" s="242" t="s">
        <v>1739</v>
      </c>
      <c r="B632" s="236">
        <v>0</v>
      </c>
      <c r="C632" s="236">
        <v>0</v>
      </c>
      <c r="D632" s="236">
        <v>0</v>
      </c>
      <c r="E632" s="236">
        <v>0</v>
      </c>
      <c r="F632" s="236">
        <v>0</v>
      </c>
      <c r="G632" s="236">
        <v>0</v>
      </c>
      <c r="H632" s="236">
        <v>0</v>
      </c>
      <c r="I632" s="236">
        <v>0</v>
      </c>
      <c r="J632" s="236">
        <v>0</v>
      </c>
      <c r="K632" s="236">
        <v>0</v>
      </c>
      <c r="L632" s="236">
        <v>0</v>
      </c>
      <c r="M632" s="236">
        <v>0</v>
      </c>
      <c r="N632" s="236">
        <v>0</v>
      </c>
      <c r="O632" s="236">
        <v>0</v>
      </c>
      <c r="P632" s="236">
        <v>0</v>
      </c>
      <c r="Q632" s="236">
        <v>0</v>
      </c>
      <c r="R632" s="236">
        <v>0</v>
      </c>
      <c r="S632" s="236">
        <v>0</v>
      </c>
      <c r="T632" s="236">
        <v>0</v>
      </c>
      <c r="U632" s="236">
        <v>0</v>
      </c>
      <c r="V632" s="236">
        <v>0</v>
      </c>
      <c r="W632" s="236">
        <v>0</v>
      </c>
      <c r="X632" s="236">
        <v>0</v>
      </c>
      <c r="Y632" s="236">
        <v>0</v>
      </c>
      <c r="Z632" s="236">
        <v>0</v>
      </c>
      <c r="AA632" s="236">
        <v>0</v>
      </c>
      <c r="AB632" s="236">
        <v>0</v>
      </c>
      <c r="AC632" s="236">
        <v>0</v>
      </c>
      <c r="AD632" s="236">
        <v>8872733</v>
      </c>
      <c r="AE632" s="236">
        <v>8013429</v>
      </c>
      <c r="AF632" s="236">
        <v>13697041</v>
      </c>
      <c r="AG632" s="236">
        <v>6029331.4800000004</v>
      </c>
      <c r="AH632" s="236">
        <v>19303554</v>
      </c>
      <c r="AI632" s="236">
        <v>18055397</v>
      </c>
      <c r="AJ632" s="236">
        <v>8597290</v>
      </c>
      <c r="AK632" s="236">
        <v>10768830.5125068</v>
      </c>
      <c r="AL632" s="236">
        <v>14231146.0818322</v>
      </c>
      <c r="AM632" s="236">
        <v>4843756.0818322096</v>
      </c>
      <c r="AN632" s="236">
        <v>112412508.15617099</v>
      </c>
      <c r="AO632" s="236">
        <v>36940282.398738898</v>
      </c>
      <c r="AP632" s="236">
        <v>36241328.398738898</v>
      </c>
      <c r="AQ632" s="236">
        <v>35205823.398738898</v>
      </c>
      <c r="AR632" s="236">
        <v>34246814.398738898</v>
      </c>
      <c r="AS632" s="236">
        <v>33336734.398738898</v>
      </c>
      <c r="AT632" s="236">
        <v>32482685.398738898</v>
      </c>
      <c r="AU632" s="236">
        <v>31667926.398738898</v>
      </c>
      <c r="AV632" s="236">
        <v>30893301.398738898</v>
      </c>
      <c r="AW632" s="236">
        <v>30145815.398738898</v>
      </c>
      <c r="AX632" s="236">
        <v>29427320.398738898</v>
      </c>
      <c r="AY632" s="236">
        <v>28744075.398738898</v>
      </c>
      <c r="AZ632" s="236">
        <v>28073465.398738898</v>
      </c>
      <c r="BA632" s="236">
        <v>387405572.78486699</v>
      </c>
      <c r="BB632" s="236">
        <v>28662496.170247499</v>
      </c>
      <c r="BC632" s="236">
        <v>28033701.170247499</v>
      </c>
      <c r="BD632" s="236">
        <v>27420322.170247499</v>
      </c>
      <c r="BE632" s="236">
        <v>26828438.170247499</v>
      </c>
      <c r="BF632" s="236">
        <v>26244297.170247499</v>
      </c>
      <c r="BG632" s="236">
        <v>25677916.170247499</v>
      </c>
      <c r="BH632" s="236">
        <v>25124652.170247499</v>
      </c>
      <c r="BI632" s="236">
        <v>24584233.170247499</v>
      </c>
      <c r="BJ632" s="236">
        <v>24052238.170247499</v>
      </c>
      <c r="BK632" s="236">
        <v>23532071.170247499</v>
      </c>
      <c r="BL632" s="236">
        <v>23030093.170247499</v>
      </c>
      <c r="BM632" s="236">
        <v>22528457.170247499</v>
      </c>
      <c r="BN632" s="236">
        <v>305718916.04297</v>
      </c>
      <c r="BO632" s="236">
        <v>22238101.827803198</v>
      </c>
      <c r="BP632" s="236">
        <v>21763833.827803198</v>
      </c>
      <c r="BQ632" s="236">
        <v>21296272.827803198</v>
      </c>
      <c r="BR632" s="236">
        <v>20840250.827803198</v>
      </c>
      <c r="BS632" s="236">
        <v>20386534.827803198</v>
      </c>
      <c r="BT632" s="236">
        <v>19942582.827803198</v>
      </c>
      <c r="BU632" s="236">
        <v>19505654.827803198</v>
      </c>
      <c r="BV632" s="236">
        <v>19075634.827803198</v>
      </c>
      <c r="BW632" s="236">
        <v>18649644.827803198</v>
      </c>
      <c r="BX632" s="236">
        <v>18230469.827803198</v>
      </c>
      <c r="BY632" s="236">
        <v>17823131.827803198</v>
      </c>
      <c r="BZ632" s="236">
        <v>17414365.827803198</v>
      </c>
      <c r="CA632" s="236">
        <v>237166478.93363899</v>
      </c>
      <c r="CB632" s="236">
        <v>17006267.6288969</v>
      </c>
      <c r="CC632" s="236">
        <v>16610126.6288969</v>
      </c>
      <c r="CD632" s="236">
        <v>16217838.6288969</v>
      </c>
      <c r="CE632" s="236">
        <v>15833332.6288969</v>
      </c>
      <c r="CF632" s="236">
        <v>15449488.6288969</v>
      </c>
      <c r="CG632" s="236">
        <v>15072242.6288969</v>
      </c>
      <c r="CH632" s="236">
        <v>14699670.6288969</v>
      </c>
      <c r="CI632" s="236">
        <v>14331596.6288969</v>
      </c>
      <c r="CJ632" s="236">
        <v>13965878.6288969</v>
      </c>
      <c r="CK632" s="236">
        <v>13604837.6288969</v>
      </c>
      <c r="CL632" s="236">
        <v>13252609.6288969</v>
      </c>
      <c r="CM632" s="236">
        <v>12898127.6288969</v>
      </c>
      <c r="CN632" s="236">
        <v>178942017.54676199</v>
      </c>
      <c r="CO632" s="236">
        <v>10564579.015671499</v>
      </c>
      <c r="CP632" s="236">
        <v>10215884.015671499</v>
      </c>
      <c r="CQ632" s="236">
        <v>9870373.0156715792</v>
      </c>
      <c r="CR632" s="236">
        <v>9529735.0156715792</v>
      </c>
      <c r="CS632" s="236">
        <v>9190135.0156715792</v>
      </c>
      <c r="CT632" s="236">
        <v>8855496.0156715792</v>
      </c>
      <c r="CU632" s="236">
        <v>8523553.0156715792</v>
      </c>
      <c r="CV632" s="236">
        <v>8195683.0156715801</v>
      </c>
      <c r="CW632" s="236">
        <v>7869368.0156715801</v>
      </c>
      <c r="CX632" s="236">
        <v>7546183.0156715801</v>
      </c>
      <c r="CY632" s="236">
        <v>7229158.0156715801</v>
      </c>
      <c r="CZ632" s="236">
        <v>6911514.0156715801</v>
      </c>
      <c r="DA632" s="236">
        <v>104501661.188058</v>
      </c>
    </row>
    <row r="633" spans="1:105">
      <c r="A633" s="242" t="s">
        <v>1740</v>
      </c>
      <c r="B633" s="236">
        <v>0</v>
      </c>
      <c r="C633" s="236">
        <v>0</v>
      </c>
      <c r="D633" s="236">
        <v>0</v>
      </c>
      <c r="E633" s="236">
        <v>0</v>
      </c>
      <c r="F633" s="236">
        <v>0</v>
      </c>
      <c r="G633" s="236">
        <v>0</v>
      </c>
      <c r="H633" s="236">
        <v>0</v>
      </c>
      <c r="I633" s="236">
        <v>0</v>
      </c>
      <c r="J633" s="236">
        <v>0</v>
      </c>
      <c r="K633" s="236">
        <v>0</v>
      </c>
      <c r="L633" s="236">
        <v>0</v>
      </c>
      <c r="M633" s="236">
        <v>0</v>
      </c>
      <c r="N633" s="236">
        <v>0</v>
      </c>
      <c r="O633" s="236">
        <v>0</v>
      </c>
      <c r="P633" s="236">
        <v>0</v>
      </c>
      <c r="Q633" s="236">
        <v>0</v>
      </c>
      <c r="R633" s="236">
        <v>0</v>
      </c>
      <c r="S633" s="236">
        <v>0</v>
      </c>
      <c r="T633" s="236">
        <v>0</v>
      </c>
      <c r="U633" s="236">
        <v>0</v>
      </c>
      <c r="V633" s="236">
        <v>0</v>
      </c>
      <c r="W633" s="236">
        <v>0</v>
      </c>
      <c r="X633" s="236">
        <v>0</v>
      </c>
      <c r="Y633" s="236">
        <v>0</v>
      </c>
      <c r="Z633" s="236">
        <v>0</v>
      </c>
      <c r="AA633" s="236">
        <v>0</v>
      </c>
      <c r="AB633" s="236">
        <v>0</v>
      </c>
      <c r="AC633" s="236">
        <v>0</v>
      </c>
      <c r="AD633" s="236">
        <v>0</v>
      </c>
      <c r="AE633" s="236">
        <v>0</v>
      </c>
      <c r="AF633" s="236">
        <v>0</v>
      </c>
      <c r="AG633" s="236">
        <v>0</v>
      </c>
      <c r="AH633" s="236">
        <v>0</v>
      </c>
      <c r="AI633" s="236">
        <v>0</v>
      </c>
      <c r="AJ633" s="236">
        <v>0</v>
      </c>
      <c r="AK633" s="236">
        <v>0</v>
      </c>
      <c r="AL633" s="236">
        <v>0</v>
      </c>
      <c r="AM633" s="236">
        <v>0</v>
      </c>
      <c r="AN633" s="236">
        <v>0</v>
      </c>
      <c r="AO633" s="236">
        <v>0</v>
      </c>
      <c r="AP633" s="236">
        <v>0</v>
      </c>
      <c r="AQ633" s="236">
        <v>0</v>
      </c>
      <c r="AR633" s="236">
        <v>0</v>
      </c>
      <c r="AS633" s="236">
        <v>0</v>
      </c>
      <c r="AT633" s="236">
        <v>0</v>
      </c>
      <c r="AU633" s="236">
        <v>0</v>
      </c>
      <c r="AV633" s="236">
        <v>0</v>
      </c>
      <c r="AW633" s="236">
        <v>0</v>
      </c>
      <c r="AX633" s="236">
        <v>0</v>
      </c>
      <c r="AY633" s="236">
        <v>0</v>
      </c>
      <c r="AZ633" s="236">
        <v>0</v>
      </c>
      <c r="BA633" s="236">
        <v>0</v>
      </c>
      <c r="BB633" s="236">
        <v>0</v>
      </c>
      <c r="BC633" s="236">
        <v>0</v>
      </c>
      <c r="BD633" s="236">
        <v>0</v>
      </c>
      <c r="BE633" s="236">
        <v>0</v>
      </c>
      <c r="BF633" s="236">
        <v>0</v>
      </c>
      <c r="BG633" s="236">
        <v>0</v>
      </c>
      <c r="BH633" s="236">
        <v>0</v>
      </c>
      <c r="BI633" s="236">
        <v>0</v>
      </c>
      <c r="BJ633" s="236">
        <v>0</v>
      </c>
      <c r="BK633" s="236">
        <v>0</v>
      </c>
      <c r="BL633" s="236">
        <v>0</v>
      </c>
      <c r="BM633" s="236">
        <v>0</v>
      </c>
      <c r="BN633" s="236">
        <v>0</v>
      </c>
      <c r="BO633" s="236">
        <v>0</v>
      </c>
      <c r="BP633" s="236">
        <v>0</v>
      </c>
      <c r="BQ633" s="236">
        <v>0</v>
      </c>
      <c r="BR633" s="236">
        <v>0</v>
      </c>
      <c r="BS633" s="236">
        <v>0</v>
      </c>
      <c r="BT633" s="236">
        <v>0</v>
      </c>
      <c r="BU633" s="236">
        <v>0</v>
      </c>
      <c r="BV633" s="236">
        <v>0</v>
      </c>
      <c r="BW633" s="236">
        <v>0</v>
      </c>
      <c r="BX633" s="236">
        <v>0</v>
      </c>
      <c r="BY633" s="236">
        <v>0</v>
      </c>
      <c r="BZ633" s="236">
        <v>0</v>
      </c>
      <c r="CA633" s="236">
        <v>0</v>
      </c>
      <c r="CB633" s="236">
        <v>0</v>
      </c>
      <c r="CC633" s="236">
        <v>0</v>
      </c>
      <c r="CD633" s="236">
        <v>0</v>
      </c>
      <c r="CE633" s="236">
        <v>0</v>
      </c>
      <c r="CF633" s="236">
        <v>0</v>
      </c>
      <c r="CG633" s="236">
        <v>0</v>
      </c>
      <c r="CH633" s="236">
        <v>0</v>
      </c>
      <c r="CI633" s="236">
        <v>0</v>
      </c>
      <c r="CJ633" s="236">
        <v>0</v>
      </c>
      <c r="CK633" s="236">
        <v>0</v>
      </c>
      <c r="CL633" s="236">
        <v>0</v>
      </c>
      <c r="CM633" s="236">
        <v>0</v>
      </c>
      <c r="CN633" s="236">
        <v>0</v>
      </c>
      <c r="CO633" s="236">
        <v>0</v>
      </c>
      <c r="CP633" s="236">
        <v>0</v>
      </c>
      <c r="CQ633" s="236">
        <v>0</v>
      </c>
      <c r="CR633" s="236">
        <v>0</v>
      </c>
      <c r="CS633" s="236">
        <v>0</v>
      </c>
      <c r="CT633" s="236">
        <v>0</v>
      </c>
      <c r="CU633" s="236">
        <v>0</v>
      </c>
      <c r="CV633" s="236">
        <v>0</v>
      </c>
      <c r="CW633" s="236">
        <v>0</v>
      </c>
      <c r="CX633" s="236">
        <v>0</v>
      </c>
      <c r="CY633" s="236">
        <v>0</v>
      </c>
      <c r="CZ633" s="236">
        <v>0</v>
      </c>
      <c r="DA633" s="236">
        <v>0</v>
      </c>
    </row>
    <row r="634" spans="1:105">
      <c r="A634" s="242" t="s">
        <v>1741</v>
      </c>
      <c r="B634" s="236">
        <v>0</v>
      </c>
      <c r="C634" s="236">
        <v>0</v>
      </c>
      <c r="D634" s="236">
        <v>0</v>
      </c>
      <c r="E634" s="236">
        <v>0</v>
      </c>
      <c r="F634" s="236">
        <v>0</v>
      </c>
      <c r="G634" s="236">
        <v>0</v>
      </c>
      <c r="H634" s="236">
        <v>0</v>
      </c>
      <c r="I634" s="236">
        <v>0</v>
      </c>
      <c r="J634" s="236">
        <v>0</v>
      </c>
      <c r="K634" s="236">
        <v>0</v>
      </c>
      <c r="L634" s="236">
        <v>0</v>
      </c>
      <c r="M634" s="236">
        <v>0</v>
      </c>
      <c r="N634" s="236">
        <v>0</v>
      </c>
      <c r="O634" s="236">
        <v>0</v>
      </c>
      <c r="P634" s="236">
        <v>0</v>
      </c>
      <c r="Q634" s="236">
        <v>0</v>
      </c>
      <c r="R634" s="236">
        <v>0</v>
      </c>
      <c r="S634" s="236">
        <v>0</v>
      </c>
      <c r="T634" s="236">
        <v>0</v>
      </c>
      <c r="U634" s="236">
        <v>0</v>
      </c>
      <c r="V634" s="236">
        <v>0</v>
      </c>
      <c r="W634" s="236">
        <v>0</v>
      </c>
      <c r="X634" s="236">
        <v>0</v>
      </c>
      <c r="Y634" s="236">
        <v>0</v>
      </c>
      <c r="Z634" s="236">
        <v>0</v>
      </c>
      <c r="AA634" s="236">
        <v>0</v>
      </c>
      <c r="AB634" s="236">
        <v>0</v>
      </c>
      <c r="AC634" s="236">
        <v>0</v>
      </c>
      <c r="AD634" s="236">
        <v>0</v>
      </c>
      <c r="AE634" s="236">
        <v>0</v>
      </c>
      <c r="AF634" s="236">
        <v>0</v>
      </c>
      <c r="AG634" s="236">
        <v>0</v>
      </c>
      <c r="AH634" s="236">
        <v>0</v>
      </c>
      <c r="AI634" s="236">
        <v>0</v>
      </c>
      <c r="AJ634" s="236">
        <v>0</v>
      </c>
      <c r="AK634" s="236">
        <v>0</v>
      </c>
      <c r="AL634" s="236">
        <v>0</v>
      </c>
      <c r="AM634" s="236">
        <v>0</v>
      </c>
      <c r="AN634" s="236">
        <v>0</v>
      </c>
      <c r="AO634" s="236">
        <v>-2986906.50854924</v>
      </c>
      <c r="AP634" s="236">
        <v>-2783056.50854924</v>
      </c>
      <c r="AQ634" s="236">
        <v>-2668024.50854924</v>
      </c>
      <c r="AR634" s="236">
        <v>-2510709.9449330401</v>
      </c>
      <c r="AS634" s="236">
        <v>-2417255.9449330401</v>
      </c>
      <c r="AT634" s="236">
        <v>-2298128.9449330401</v>
      </c>
      <c r="AU634" s="236">
        <v>-2155190.36167023</v>
      </c>
      <c r="AV634" s="236">
        <v>-2093053.36167023</v>
      </c>
      <c r="AW634" s="236">
        <v>-1981217.36167023</v>
      </c>
      <c r="AX634" s="236">
        <v>-1992587.41909758</v>
      </c>
      <c r="AY634" s="236">
        <v>-1913140.41909758</v>
      </c>
      <c r="AZ634" s="236">
        <v>-1829437.41909758</v>
      </c>
      <c r="BA634" s="236">
        <v>-27628708.702750299</v>
      </c>
      <c r="BB634" s="236">
        <v>-1985832.6989174201</v>
      </c>
      <c r="BC634" s="236">
        <v>-1872241.6989174201</v>
      </c>
      <c r="BD634" s="236">
        <v>-1852774.6989174201</v>
      </c>
      <c r="BE634" s="236">
        <v>-1773188.3714004999</v>
      </c>
      <c r="BF634" s="236">
        <v>-1745006.3714004999</v>
      </c>
      <c r="BG634" s="236">
        <v>-1696677.3714004999</v>
      </c>
      <c r="BH634" s="236">
        <v>-1617601.1678325899</v>
      </c>
      <c r="BI634" s="236">
        <v>-1597040.1678325899</v>
      </c>
      <c r="BJ634" s="236">
        <v>-1540033.1678325899</v>
      </c>
      <c r="BK634" s="236">
        <v>-1576559.5423381799</v>
      </c>
      <c r="BL634" s="236">
        <v>-1536076.5423381799</v>
      </c>
      <c r="BM634" s="236">
        <v>-1490714.5423381799</v>
      </c>
      <c r="BN634" s="236">
        <v>-20283746.341466099</v>
      </c>
      <c r="BO634" s="236">
        <v>-1555156.7112620899</v>
      </c>
      <c r="BP634" s="236">
        <v>-1483486.7112620899</v>
      </c>
      <c r="BQ634" s="236">
        <v>-1478369.7112620899</v>
      </c>
      <c r="BR634" s="236">
        <v>-1422506.39907256</v>
      </c>
      <c r="BS634" s="236">
        <v>-1409539.39907256</v>
      </c>
      <c r="BT634" s="236">
        <v>-1381064.39907256</v>
      </c>
      <c r="BU634" s="236">
        <v>-1325332.09917315</v>
      </c>
      <c r="BV634" s="236">
        <v>-1316215.09917315</v>
      </c>
      <c r="BW634" s="236">
        <v>-1278504.09917315</v>
      </c>
      <c r="BX634" s="236">
        <v>-1317399.02080059</v>
      </c>
      <c r="BY634" s="236">
        <v>-1291136.02080059</v>
      </c>
      <c r="BZ634" s="236">
        <v>-1260791.02080059</v>
      </c>
      <c r="CA634" s="236">
        <v>-16519500.6909252</v>
      </c>
      <c r="CB634" s="236">
        <v>-1328188.14524633</v>
      </c>
      <c r="CC634" s="236">
        <v>-1275091.14524633</v>
      </c>
      <c r="CD634" s="236">
        <v>-1274501.14524633</v>
      </c>
      <c r="CE634" s="236">
        <v>-1230432.33980218</v>
      </c>
      <c r="CF634" s="236">
        <v>-1223213.33980218</v>
      </c>
      <c r="CG634" s="236">
        <v>-1203378.33980218</v>
      </c>
      <c r="CH634" s="236">
        <v>-1160414.3988234799</v>
      </c>
      <c r="CI634" s="236">
        <v>-1155809.3988234799</v>
      </c>
      <c r="CJ634" s="236">
        <v>-1127546.3988234799</v>
      </c>
      <c r="CK634" s="236">
        <v>-1167414.5597669301</v>
      </c>
      <c r="CL634" s="236">
        <v>-1148974.5597669301</v>
      </c>
      <c r="CM634" s="236">
        <v>-1130465.5597669301</v>
      </c>
      <c r="CN634" s="236">
        <v>-14425429.3309168</v>
      </c>
      <c r="CO634" s="236">
        <v>-1171273.37959135</v>
      </c>
      <c r="CP634" s="236">
        <v>-1137115.37959135</v>
      </c>
      <c r="CQ634" s="236">
        <v>-1134854.37959136</v>
      </c>
      <c r="CR634" s="236">
        <v>-1089639.47305188</v>
      </c>
      <c r="CS634" s="236">
        <v>-1085142.47305188</v>
      </c>
      <c r="CT634" s="236">
        <v>-1069978.47305189</v>
      </c>
      <c r="CU634" s="236">
        <v>-1030454.40401516</v>
      </c>
      <c r="CV634" s="236">
        <v>-1027996.40401516</v>
      </c>
      <c r="CW634" s="236">
        <v>-1005272.4040151699</v>
      </c>
      <c r="CX634" s="236">
        <v>-1044350.9992791601</v>
      </c>
      <c r="CY634" s="236">
        <v>-1029014.9992791601</v>
      </c>
      <c r="CZ634" s="236">
        <v>-1010852.9992791601</v>
      </c>
      <c r="DA634" s="236">
        <v>-12835945.767812699</v>
      </c>
    </row>
    <row r="635" spans="1:105">
      <c r="A635" s="242" t="s">
        <v>1742</v>
      </c>
      <c r="B635" s="236">
        <v>0</v>
      </c>
      <c r="C635" s="236">
        <v>0</v>
      </c>
      <c r="D635" s="236">
        <v>0</v>
      </c>
      <c r="E635" s="236">
        <v>0</v>
      </c>
      <c r="F635" s="236">
        <v>0</v>
      </c>
      <c r="G635" s="236">
        <v>0</v>
      </c>
      <c r="H635" s="236">
        <v>0</v>
      </c>
      <c r="I635" s="236">
        <v>0</v>
      </c>
      <c r="J635" s="236">
        <v>0</v>
      </c>
      <c r="K635" s="236">
        <v>0</v>
      </c>
      <c r="L635" s="236">
        <v>0</v>
      </c>
      <c r="M635" s="236">
        <v>0</v>
      </c>
      <c r="N635" s="236">
        <v>0</v>
      </c>
      <c r="O635" s="236">
        <v>0</v>
      </c>
      <c r="P635" s="236">
        <v>0</v>
      </c>
      <c r="Q635" s="236">
        <v>0</v>
      </c>
      <c r="R635" s="236">
        <v>0</v>
      </c>
      <c r="S635" s="236">
        <v>0</v>
      </c>
      <c r="T635" s="236">
        <v>0</v>
      </c>
      <c r="U635" s="236">
        <v>0</v>
      </c>
      <c r="V635" s="236">
        <v>0</v>
      </c>
      <c r="W635" s="236">
        <v>0</v>
      </c>
      <c r="X635" s="236">
        <v>0</v>
      </c>
      <c r="Y635" s="236">
        <v>0</v>
      </c>
      <c r="Z635" s="236">
        <v>0</v>
      </c>
      <c r="AA635" s="236">
        <v>0</v>
      </c>
      <c r="AB635" s="236">
        <v>0</v>
      </c>
      <c r="AC635" s="236">
        <v>0</v>
      </c>
      <c r="AD635" s="236">
        <v>0</v>
      </c>
      <c r="AE635" s="236">
        <v>0</v>
      </c>
      <c r="AF635" s="236">
        <v>0</v>
      </c>
      <c r="AG635" s="236">
        <v>0</v>
      </c>
      <c r="AH635" s="236">
        <v>0</v>
      </c>
      <c r="AI635" s="236">
        <v>0</v>
      </c>
      <c r="AJ635" s="236">
        <v>0</v>
      </c>
      <c r="AK635" s="236">
        <v>0</v>
      </c>
      <c r="AL635" s="236">
        <v>0</v>
      </c>
      <c r="AM635" s="236">
        <v>0</v>
      </c>
      <c r="AN635" s="236">
        <v>0</v>
      </c>
      <c r="AO635" s="236">
        <v>-2986906.50854924</v>
      </c>
      <c r="AP635" s="236">
        <v>-2783056.50854924</v>
      </c>
      <c r="AQ635" s="236">
        <v>-2668024.50854924</v>
      </c>
      <c r="AR635" s="236">
        <v>-2510709.9449330401</v>
      </c>
      <c r="AS635" s="236">
        <v>-2417255.9449330401</v>
      </c>
      <c r="AT635" s="236">
        <v>-2298128.9449330401</v>
      </c>
      <c r="AU635" s="236">
        <v>-2155190.36167023</v>
      </c>
      <c r="AV635" s="236">
        <v>-2093053.36167023</v>
      </c>
      <c r="AW635" s="236">
        <v>-1981217.36167023</v>
      </c>
      <c r="AX635" s="236">
        <v>-1992587.41909758</v>
      </c>
      <c r="AY635" s="236">
        <v>-1913140.41909758</v>
      </c>
      <c r="AZ635" s="236">
        <v>-1829437.41909758</v>
      </c>
      <c r="BA635" s="236">
        <v>-27628708.702750299</v>
      </c>
      <c r="BB635" s="236">
        <v>-1985832.6989174201</v>
      </c>
      <c r="BC635" s="236">
        <v>-1872241.6989174201</v>
      </c>
      <c r="BD635" s="236">
        <v>-1852774.6989174201</v>
      </c>
      <c r="BE635" s="236">
        <v>-1773188.3714004999</v>
      </c>
      <c r="BF635" s="236">
        <v>-1745006.3714004999</v>
      </c>
      <c r="BG635" s="236">
        <v>-1696677.3714004999</v>
      </c>
      <c r="BH635" s="236">
        <v>-1617601.1678325899</v>
      </c>
      <c r="BI635" s="236">
        <v>-1597040.1678325899</v>
      </c>
      <c r="BJ635" s="236">
        <v>-1540033.1678325899</v>
      </c>
      <c r="BK635" s="236">
        <v>-1576559.5423381799</v>
      </c>
      <c r="BL635" s="236">
        <v>-1536076.5423381799</v>
      </c>
      <c r="BM635" s="236">
        <v>-1490714.5423381799</v>
      </c>
      <c r="BN635" s="236">
        <v>-20283746.341466099</v>
      </c>
      <c r="BO635" s="236">
        <v>-1555156.7112620899</v>
      </c>
      <c r="BP635" s="236">
        <v>-1483486.7112620899</v>
      </c>
      <c r="BQ635" s="236">
        <v>-1478369.7112620899</v>
      </c>
      <c r="BR635" s="236">
        <v>-1422506.39907256</v>
      </c>
      <c r="BS635" s="236">
        <v>-1409539.39907256</v>
      </c>
      <c r="BT635" s="236">
        <v>-1381064.39907256</v>
      </c>
      <c r="BU635" s="236">
        <v>-1325332.09917315</v>
      </c>
      <c r="BV635" s="236">
        <v>-1316215.09917315</v>
      </c>
      <c r="BW635" s="236">
        <v>-1278504.09917315</v>
      </c>
      <c r="BX635" s="236">
        <v>-1317399.02080059</v>
      </c>
      <c r="BY635" s="236">
        <v>-1291136.02080059</v>
      </c>
      <c r="BZ635" s="236">
        <v>-1260791.02080059</v>
      </c>
      <c r="CA635" s="236">
        <v>-16519500.6909252</v>
      </c>
      <c r="CB635" s="236">
        <v>-1328188.14524633</v>
      </c>
      <c r="CC635" s="236">
        <v>-1275091.14524633</v>
      </c>
      <c r="CD635" s="236">
        <v>-1274501.14524633</v>
      </c>
      <c r="CE635" s="236">
        <v>-1230432.33980218</v>
      </c>
      <c r="CF635" s="236">
        <v>-1223213.33980218</v>
      </c>
      <c r="CG635" s="236">
        <v>-1203378.33980218</v>
      </c>
      <c r="CH635" s="236">
        <v>-1160414.3988234799</v>
      </c>
      <c r="CI635" s="236">
        <v>-1155809.3988234799</v>
      </c>
      <c r="CJ635" s="236">
        <v>-1127546.3988234799</v>
      </c>
      <c r="CK635" s="236">
        <v>-1167414.5597669301</v>
      </c>
      <c r="CL635" s="236">
        <v>-1148974.5597669301</v>
      </c>
      <c r="CM635" s="236">
        <v>-1130465.5597669301</v>
      </c>
      <c r="CN635" s="236">
        <v>-14425429.3309168</v>
      </c>
      <c r="CO635" s="236">
        <v>-1171273.37959135</v>
      </c>
      <c r="CP635" s="236">
        <v>-1137115.37959135</v>
      </c>
      <c r="CQ635" s="236">
        <v>-1134854.37959136</v>
      </c>
      <c r="CR635" s="236">
        <v>-1089639.47305188</v>
      </c>
      <c r="CS635" s="236">
        <v>-1085142.47305188</v>
      </c>
      <c r="CT635" s="236">
        <v>-1069978.47305189</v>
      </c>
      <c r="CU635" s="236">
        <v>-1030454.40401516</v>
      </c>
      <c r="CV635" s="236">
        <v>-1027996.40401516</v>
      </c>
      <c r="CW635" s="236">
        <v>-1005272.4040151699</v>
      </c>
      <c r="CX635" s="236">
        <v>-1044350.9992791601</v>
      </c>
      <c r="CY635" s="236">
        <v>-1029014.9992791601</v>
      </c>
      <c r="CZ635" s="236">
        <v>-1010852.9992791601</v>
      </c>
      <c r="DA635" s="236">
        <v>-12835945.767812699</v>
      </c>
    </row>
    <row r="636" spans="1:105">
      <c r="A636" s="242" t="s">
        <v>1743</v>
      </c>
      <c r="B636" s="236">
        <v>0</v>
      </c>
      <c r="C636" s="236">
        <v>0</v>
      </c>
      <c r="D636" s="236">
        <v>0</v>
      </c>
      <c r="E636" s="236">
        <v>0</v>
      </c>
      <c r="F636" s="236">
        <v>0</v>
      </c>
      <c r="G636" s="236">
        <v>0</v>
      </c>
      <c r="H636" s="236">
        <v>0</v>
      </c>
      <c r="I636" s="236">
        <v>0</v>
      </c>
      <c r="J636" s="236">
        <v>0</v>
      </c>
      <c r="K636" s="236">
        <v>0</v>
      </c>
      <c r="L636" s="236">
        <v>0</v>
      </c>
      <c r="M636" s="236">
        <v>0</v>
      </c>
      <c r="N636" s="236">
        <v>0</v>
      </c>
      <c r="O636" s="236">
        <v>0</v>
      </c>
      <c r="P636" s="236">
        <v>0</v>
      </c>
      <c r="Q636" s="236">
        <v>0</v>
      </c>
      <c r="R636" s="236">
        <v>0</v>
      </c>
      <c r="S636" s="236">
        <v>0</v>
      </c>
      <c r="T636" s="236">
        <v>0</v>
      </c>
      <c r="U636" s="236">
        <v>0</v>
      </c>
      <c r="V636" s="236">
        <v>0</v>
      </c>
      <c r="W636" s="236">
        <v>0</v>
      </c>
      <c r="X636" s="236">
        <v>0</v>
      </c>
      <c r="Y636" s="236">
        <v>0</v>
      </c>
      <c r="Z636" s="236">
        <v>0</v>
      </c>
      <c r="AA636" s="236">
        <v>0</v>
      </c>
      <c r="AB636" s="236">
        <v>0</v>
      </c>
      <c r="AC636" s="236">
        <v>0</v>
      </c>
      <c r="AD636" s="236">
        <v>8872733</v>
      </c>
      <c r="AE636" s="236">
        <v>16886162</v>
      </c>
      <c r="AF636" s="236">
        <v>30583203</v>
      </c>
      <c r="AG636" s="236">
        <v>36612534.479999997</v>
      </c>
      <c r="AH636" s="236">
        <v>55916088.479999997</v>
      </c>
      <c r="AI636" s="236">
        <v>73971485.480000004</v>
      </c>
      <c r="AJ636" s="236">
        <v>82568775.480000004</v>
      </c>
      <c r="AK636" s="236">
        <v>93337605.992506802</v>
      </c>
      <c r="AL636" s="236">
        <v>107568752.074339</v>
      </c>
      <c r="AM636" s="236">
        <v>112412508.15617099</v>
      </c>
      <c r="AN636" s="236">
        <v>112412508.15617099</v>
      </c>
      <c r="AO636" s="236">
        <v>146365884.046361</v>
      </c>
      <c r="AP636" s="236">
        <v>179824155.93654999</v>
      </c>
      <c r="AQ636" s="236">
        <v>212361954.82674</v>
      </c>
      <c r="AR636" s="236">
        <v>244098059.28054601</v>
      </c>
      <c r="AS636" s="236">
        <v>275017537.73435199</v>
      </c>
      <c r="AT636" s="236">
        <v>305202094.18815798</v>
      </c>
      <c r="AU636" s="236">
        <v>334714830.22522599</v>
      </c>
      <c r="AV636" s="236">
        <v>363515078.26229501</v>
      </c>
      <c r="AW636" s="236">
        <v>391679676.29936397</v>
      </c>
      <c r="AX636" s="236">
        <v>419114409.27900499</v>
      </c>
      <c r="AY636" s="236">
        <v>445945344.25864702</v>
      </c>
      <c r="AZ636" s="236">
        <v>472189372.23828799</v>
      </c>
      <c r="BA636" s="236">
        <v>472189372.23828799</v>
      </c>
      <c r="BB636" s="236">
        <v>498866035.70961797</v>
      </c>
      <c r="BC636" s="236">
        <v>525027495.18094802</v>
      </c>
      <c r="BD636" s="236">
        <v>550595042.65227795</v>
      </c>
      <c r="BE636" s="236">
        <v>575650292.45112503</v>
      </c>
      <c r="BF636" s="236">
        <v>600149583.24997199</v>
      </c>
      <c r="BG636" s="236">
        <v>624130822.04881895</v>
      </c>
      <c r="BH636" s="236">
        <v>647637873.05123401</v>
      </c>
      <c r="BI636" s="236">
        <v>670625066.05364895</v>
      </c>
      <c r="BJ636" s="236">
        <v>693137271.05606401</v>
      </c>
      <c r="BK636" s="236">
        <v>715092782.68397295</v>
      </c>
      <c r="BL636" s="236">
        <v>736586799.31188297</v>
      </c>
      <c r="BM636" s="236">
        <v>757624541.93979204</v>
      </c>
      <c r="BN636" s="236">
        <v>757624541.93979204</v>
      </c>
      <c r="BO636" s="236">
        <v>778307487.05633295</v>
      </c>
      <c r="BP636" s="236">
        <v>798587834.17287505</v>
      </c>
      <c r="BQ636" s="236">
        <v>818405737.28941596</v>
      </c>
      <c r="BR636" s="236">
        <v>837823481.71814597</v>
      </c>
      <c r="BS636" s="236">
        <v>856800477.14687705</v>
      </c>
      <c r="BT636" s="236">
        <v>875361995.57560802</v>
      </c>
      <c r="BU636" s="236">
        <v>893542318.30423796</v>
      </c>
      <c r="BV636" s="236">
        <v>911301738.03286803</v>
      </c>
      <c r="BW636" s="236">
        <v>928672878.76149797</v>
      </c>
      <c r="BX636" s="236">
        <v>945585949.568501</v>
      </c>
      <c r="BY636" s="236">
        <v>962117945.37550294</v>
      </c>
      <c r="BZ636" s="236">
        <v>978271520.18250597</v>
      </c>
      <c r="CA636" s="236">
        <v>978271520.18250597</v>
      </c>
      <c r="CB636" s="236">
        <v>993949599.66615701</v>
      </c>
      <c r="CC636" s="236">
        <v>1009284635.1497999</v>
      </c>
      <c r="CD636" s="236">
        <v>1024227972.63345</v>
      </c>
      <c r="CE636" s="236">
        <v>1038830872.92255</v>
      </c>
      <c r="CF636" s="236">
        <v>1053057148.21164</v>
      </c>
      <c r="CG636" s="236">
        <v>1066926012.5007401</v>
      </c>
      <c r="CH636" s="236">
        <v>1080465268.7308099</v>
      </c>
      <c r="CI636" s="236">
        <v>1093641055.96088</v>
      </c>
      <c r="CJ636" s="236">
        <v>1106479388.1909599</v>
      </c>
      <c r="CK636" s="236">
        <v>1118916811.2600901</v>
      </c>
      <c r="CL636" s="236">
        <v>1131020446.3292201</v>
      </c>
      <c r="CM636" s="236">
        <v>1142788108.39835</v>
      </c>
      <c r="CN636" s="236">
        <v>1142788108.39835</v>
      </c>
      <c r="CO636" s="236">
        <v>1152181414.03443</v>
      </c>
      <c r="CP636" s="236">
        <v>1161260182.6705101</v>
      </c>
      <c r="CQ636" s="236">
        <v>1169995701.3065901</v>
      </c>
      <c r="CR636" s="236">
        <v>1178435796.84921</v>
      </c>
      <c r="CS636" s="236">
        <v>1186540789.39183</v>
      </c>
      <c r="CT636" s="236">
        <v>1194326306.9344499</v>
      </c>
      <c r="CU636" s="236">
        <v>1201819405.5460999</v>
      </c>
      <c r="CV636" s="236">
        <v>1208987092.1577599</v>
      </c>
      <c r="CW636" s="236">
        <v>1215851187.7694199</v>
      </c>
      <c r="CX636" s="236">
        <v>1222353019.78581</v>
      </c>
      <c r="CY636" s="236">
        <v>1228553162.8022001</v>
      </c>
      <c r="CZ636" s="236">
        <v>1234453823.8185899</v>
      </c>
      <c r="DA636" s="236">
        <v>1234453823.8185899</v>
      </c>
    </row>
    <row r="638" spans="1:105">
      <c r="A638" s="242" t="s">
        <v>1744</v>
      </c>
      <c r="B638" s="236">
        <v>0</v>
      </c>
      <c r="C638" s="236">
        <v>0</v>
      </c>
      <c r="D638" s="236">
        <v>0</v>
      </c>
      <c r="E638" s="236">
        <v>0</v>
      </c>
      <c r="F638" s="236">
        <v>0</v>
      </c>
      <c r="G638" s="236">
        <v>0</v>
      </c>
      <c r="H638" s="236">
        <v>0</v>
      </c>
      <c r="I638" s="236">
        <v>0</v>
      </c>
      <c r="J638" s="236">
        <v>0</v>
      </c>
      <c r="K638" s="236">
        <v>0</v>
      </c>
      <c r="L638" s="236">
        <v>0</v>
      </c>
      <c r="M638" s="236">
        <v>0</v>
      </c>
      <c r="N638" s="236">
        <v>0</v>
      </c>
      <c r="O638" s="236">
        <v>0</v>
      </c>
      <c r="P638" s="236">
        <v>0</v>
      </c>
      <c r="Q638" s="236">
        <v>0</v>
      </c>
      <c r="R638" s="236">
        <v>0</v>
      </c>
      <c r="S638" s="236">
        <v>0</v>
      </c>
      <c r="T638" s="236">
        <v>0</v>
      </c>
      <c r="U638" s="236">
        <v>0</v>
      </c>
      <c r="V638" s="236">
        <v>0</v>
      </c>
      <c r="W638" s="236">
        <v>0</v>
      </c>
      <c r="X638" s="236">
        <v>0</v>
      </c>
      <c r="Y638" s="236">
        <v>0</v>
      </c>
      <c r="Z638" s="236">
        <v>0</v>
      </c>
      <c r="AA638" s="236">
        <v>0</v>
      </c>
      <c r="AB638" s="236">
        <v>0</v>
      </c>
      <c r="AC638" s="236">
        <v>0</v>
      </c>
      <c r="AD638" s="236">
        <v>0</v>
      </c>
      <c r="AE638" s="236">
        <v>0</v>
      </c>
      <c r="AF638" s="236">
        <v>0</v>
      </c>
      <c r="AG638" s="236">
        <v>0</v>
      </c>
      <c r="AH638" s="236">
        <v>0</v>
      </c>
      <c r="AI638" s="236">
        <v>0</v>
      </c>
      <c r="AJ638" s="236">
        <v>0</v>
      </c>
      <c r="AK638" s="236">
        <v>0</v>
      </c>
      <c r="AL638" s="236">
        <v>0</v>
      </c>
      <c r="AM638" s="236">
        <v>0</v>
      </c>
      <c r="AN638" s="236">
        <v>0</v>
      </c>
      <c r="AO638" s="236">
        <v>0</v>
      </c>
      <c r="AP638" s="236">
        <v>0</v>
      </c>
      <c r="AQ638" s="236">
        <v>0</v>
      </c>
      <c r="AR638" s="236">
        <v>0</v>
      </c>
      <c r="AS638" s="236">
        <v>0</v>
      </c>
      <c r="AT638" s="236">
        <v>0</v>
      </c>
      <c r="AU638" s="236">
        <v>0</v>
      </c>
      <c r="AV638" s="236">
        <v>0</v>
      </c>
      <c r="AW638" s="236">
        <v>0</v>
      </c>
      <c r="AX638" s="236">
        <v>0</v>
      </c>
      <c r="AY638" s="236">
        <v>0</v>
      </c>
      <c r="AZ638" s="236">
        <v>0</v>
      </c>
      <c r="BA638" s="236">
        <v>0</v>
      </c>
      <c r="BB638" s="236">
        <v>0</v>
      </c>
      <c r="BC638" s="236">
        <v>0</v>
      </c>
      <c r="BD638" s="236">
        <v>0</v>
      </c>
      <c r="BE638" s="236">
        <v>0</v>
      </c>
      <c r="BF638" s="236">
        <v>0</v>
      </c>
      <c r="BG638" s="236">
        <v>0</v>
      </c>
      <c r="BH638" s="236">
        <v>0</v>
      </c>
      <c r="BI638" s="236">
        <v>0</v>
      </c>
      <c r="BJ638" s="236">
        <v>0</v>
      </c>
      <c r="BK638" s="236">
        <v>0</v>
      </c>
      <c r="BL638" s="236">
        <v>0</v>
      </c>
      <c r="BM638" s="236">
        <v>0</v>
      </c>
      <c r="BN638" s="236">
        <v>0</v>
      </c>
      <c r="BO638" s="236">
        <v>0</v>
      </c>
      <c r="BP638" s="236">
        <v>0</v>
      </c>
      <c r="BQ638" s="236">
        <v>0</v>
      </c>
      <c r="BR638" s="236">
        <v>0</v>
      </c>
      <c r="BS638" s="236">
        <v>0</v>
      </c>
      <c r="BT638" s="236">
        <v>0</v>
      </c>
      <c r="BU638" s="236">
        <v>0</v>
      </c>
      <c r="BV638" s="236">
        <v>0</v>
      </c>
      <c r="BW638" s="236">
        <v>0</v>
      </c>
      <c r="BX638" s="236">
        <v>0</v>
      </c>
      <c r="BY638" s="236">
        <v>0</v>
      </c>
      <c r="BZ638" s="236">
        <v>0</v>
      </c>
      <c r="CA638" s="236">
        <v>0</v>
      </c>
      <c r="CB638" s="236">
        <v>0</v>
      </c>
      <c r="CC638" s="236">
        <v>0</v>
      </c>
      <c r="CD638" s="236">
        <v>0</v>
      </c>
      <c r="CE638" s="236">
        <v>0</v>
      </c>
      <c r="CF638" s="236">
        <v>0</v>
      </c>
      <c r="CG638" s="236">
        <v>0</v>
      </c>
      <c r="CH638" s="236">
        <v>0</v>
      </c>
      <c r="CI638" s="236">
        <v>0</v>
      </c>
      <c r="CJ638" s="236">
        <v>0</v>
      </c>
      <c r="CK638" s="236">
        <v>0</v>
      </c>
      <c r="CL638" s="236">
        <v>0</v>
      </c>
      <c r="CM638" s="236">
        <v>0</v>
      </c>
      <c r="CN638" s="236">
        <v>0</v>
      </c>
      <c r="CO638" s="236">
        <v>0</v>
      </c>
      <c r="CP638" s="236">
        <v>0</v>
      </c>
      <c r="CQ638" s="236">
        <v>0</v>
      </c>
      <c r="CR638" s="236">
        <v>0</v>
      </c>
      <c r="CS638" s="236">
        <v>0</v>
      </c>
      <c r="CT638" s="236">
        <v>0</v>
      </c>
      <c r="CU638" s="236">
        <v>0</v>
      </c>
      <c r="CV638" s="236">
        <v>0</v>
      </c>
      <c r="CW638" s="236">
        <v>0</v>
      </c>
      <c r="CX638" s="236">
        <v>0</v>
      </c>
      <c r="CY638" s="236">
        <v>0</v>
      </c>
      <c r="CZ638" s="236">
        <v>0</v>
      </c>
      <c r="DA638" s="236">
        <v>0</v>
      </c>
    </row>
    <row r="639" spans="1:105" s="250" customFormat="1">
      <c r="A639" s="249" t="s">
        <v>1553</v>
      </c>
      <c r="B639" s="250">
        <v>0</v>
      </c>
      <c r="C639" s="250">
        <v>0</v>
      </c>
      <c r="D639" s="250">
        <v>0</v>
      </c>
      <c r="E639" s="250">
        <v>0</v>
      </c>
      <c r="F639" s="250">
        <v>0</v>
      </c>
      <c r="G639" s="250">
        <v>0</v>
      </c>
      <c r="H639" s="250">
        <v>0</v>
      </c>
      <c r="I639" s="250">
        <v>0</v>
      </c>
      <c r="J639" s="250">
        <v>0</v>
      </c>
      <c r="K639" s="250">
        <v>0</v>
      </c>
      <c r="L639" s="250">
        <v>0</v>
      </c>
      <c r="M639" s="250">
        <v>0</v>
      </c>
      <c r="N639" s="250">
        <v>0</v>
      </c>
      <c r="O639" s="250">
        <v>0</v>
      </c>
      <c r="P639" s="250">
        <v>0</v>
      </c>
      <c r="Q639" s="250">
        <v>0</v>
      </c>
      <c r="R639" s="250">
        <v>0</v>
      </c>
      <c r="S639" s="250">
        <v>0</v>
      </c>
      <c r="T639" s="250">
        <v>0</v>
      </c>
      <c r="U639" s="250">
        <v>0</v>
      </c>
      <c r="V639" s="250">
        <v>0</v>
      </c>
      <c r="W639" s="250">
        <v>0</v>
      </c>
      <c r="X639" s="250">
        <v>0</v>
      </c>
      <c r="Y639" s="250">
        <v>0</v>
      </c>
      <c r="Z639" s="250">
        <v>0</v>
      </c>
      <c r="AA639" s="250">
        <v>0</v>
      </c>
      <c r="AB639" s="250">
        <v>0.12</v>
      </c>
      <c r="AC639" s="250">
        <v>0.12</v>
      </c>
      <c r="AD639" s="250">
        <v>0.12</v>
      </c>
      <c r="AE639" s="250">
        <v>0.12</v>
      </c>
      <c r="AF639" s="250">
        <v>0.12</v>
      </c>
      <c r="AG639" s="250">
        <v>0.12</v>
      </c>
      <c r="AH639" s="250">
        <v>0.12</v>
      </c>
      <c r="AI639" s="250">
        <v>0.12</v>
      </c>
      <c r="AJ639" s="250">
        <v>0.12</v>
      </c>
      <c r="AK639" s="250">
        <v>0.12</v>
      </c>
      <c r="AL639" s="250">
        <v>0.12</v>
      </c>
      <c r="AM639" s="250">
        <v>0.12</v>
      </c>
      <c r="AN639" s="250">
        <v>0.12</v>
      </c>
      <c r="AO639" s="250">
        <v>0.12</v>
      </c>
      <c r="AP639" s="250">
        <v>0.12</v>
      </c>
      <c r="AQ639" s="250">
        <v>0.12</v>
      </c>
      <c r="AR639" s="250">
        <v>0.12</v>
      </c>
      <c r="AS639" s="250">
        <v>0.12</v>
      </c>
      <c r="AT639" s="250">
        <v>0.12</v>
      </c>
      <c r="AU639" s="250">
        <v>0.12</v>
      </c>
      <c r="AV639" s="250">
        <v>0.12</v>
      </c>
      <c r="AW639" s="250">
        <v>0.12</v>
      </c>
      <c r="AX639" s="250">
        <v>0.12</v>
      </c>
      <c r="AY639" s="250">
        <v>0.12</v>
      </c>
      <c r="AZ639" s="250">
        <v>0.12</v>
      </c>
      <c r="BA639" s="250">
        <v>0.12</v>
      </c>
      <c r="BB639" s="250">
        <v>0.12</v>
      </c>
      <c r="BC639" s="250">
        <v>0.12</v>
      </c>
      <c r="BD639" s="250">
        <v>0.12</v>
      </c>
      <c r="BE639" s="250">
        <v>0.12</v>
      </c>
      <c r="BF639" s="250">
        <v>0.12</v>
      </c>
      <c r="BG639" s="250">
        <v>0.12</v>
      </c>
      <c r="BH639" s="250">
        <v>0.12</v>
      </c>
      <c r="BI639" s="250">
        <v>0.12</v>
      </c>
      <c r="BJ639" s="250">
        <v>0.12</v>
      </c>
      <c r="BK639" s="250">
        <v>0.12</v>
      </c>
      <c r="BL639" s="250">
        <v>0.12</v>
      </c>
      <c r="BM639" s="250">
        <v>0.12</v>
      </c>
      <c r="BN639" s="250">
        <v>0.12</v>
      </c>
      <c r="BO639" s="250">
        <v>0.12</v>
      </c>
      <c r="BP639" s="250">
        <v>0.12</v>
      </c>
      <c r="BQ639" s="250">
        <v>0.12</v>
      </c>
      <c r="BR639" s="250">
        <v>0.12</v>
      </c>
      <c r="BS639" s="250">
        <v>0.12</v>
      </c>
      <c r="BT639" s="250">
        <v>0.12</v>
      </c>
      <c r="BU639" s="250">
        <v>0.12</v>
      </c>
      <c r="BV639" s="250">
        <v>0.12</v>
      </c>
      <c r="BW639" s="250">
        <v>0.12</v>
      </c>
      <c r="BX639" s="250">
        <v>0.12</v>
      </c>
      <c r="BY639" s="250">
        <v>0.12</v>
      </c>
      <c r="BZ639" s="250">
        <v>0.12</v>
      </c>
      <c r="CA639" s="250">
        <v>0.12</v>
      </c>
      <c r="CB639" s="250">
        <v>0.12</v>
      </c>
      <c r="CC639" s="250">
        <v>0.12</v>
      </c>
      <c r="CD639" s="250">
        <v>0.12</v>
      </c>
      <c r="CE639" s="250">
        <v>0.12</v>
      </c>
      <c r="CF639" s="250">
        <v>0.12</v>
      </c>
      <c r="CG639" s="250">
        <v>0.12</v>
      </c>
      <c r="CH639" s="250">
        <v>0.12</v>
      </c>
      <c r="CI639" s="250">
        <v>0.12</v>
      </c>
      <c r="CJ639" s="250">
        <v>0.12</v>
      </c>
      <c r="CK639" s="250">
        <v>0.12</v>
      </c>
      <c r="CL639" s="250">
        <v>0.12</v>
      </c>
      <c r="CM639" s="250">
        <v>0.12</v>
      </c>
      <c r="CN639" s="250">
        <v>0.12</v>
      </c>
      <c r="CO639" s="250">
        <v>0.12</v>
      </c>
      <c r="CP639" s="250">
        <v>0.12</v>
      </c>
      <c r="CQ639" s="250">
        <v>0.12</v>
      </c>
      <c r="CR639" s="250">
        <v>0.12</v>
      </c>
      <c r="CS639" s="250">
        <v>0.12</v>
      </c>
      <c r="CT639" s="250">
        <v>0.12</v>
      </c>
      <c r="CU639" s="250">
        <v>0.12</v>
      </c>
      <c r="CV639" s="250">
        <v>0.12</v>
      </c>
      <c r="CW639" s="250">
        <v>0.12</v>
      </c>
      <c r="CX639" s="250">
        <v>0.12</v>
      </c>
      <c r="CY639" s="250">
        <v>0.12</v>
      </c>
      <c r="CZ639" s="250">
        <v>0.12</v>
      </c>
      <c r="DA639" s="250">
        <v>0.12</v>
      </c>
    </row>
    <row r="640" spans="1:105">
      <c r="A640" s="251" t="s">
        <v>1745</v>
      </c>
      <c r="B640" s="252">
        <v>0</v>
      </c>
      <c r="C640" s="252">
        <v>0</v>
      </c>
      <c r="D640" s="252">
        <v>0</v>
      </c>
      <c r="E640" s="252">
        <v>0</v>
      </c>
      <c r="F640" s="252">
        <v>0</v>
      </c>
      <c r="G640" s="252">
        <v>0</v>
      </c>
      <c r="H640" s="252">
        <v>0</v>
      </c>
      <c r="I640" s="252">
        <v>0</v>
      </c>
      <c r="J640" s="252">
        <v>0</v>
      </c>
      <c r="K640" s="252">
        <v>0</v>
      </c>
      <c r="L640" s="252">
        <v>0</v>
      </c>
      <c r="M640" s="252">
        <v>0</v>
      </c>
      <c r="N640" s="252">
        <v>0</v>
      </c>
      <c r="O640" s="252">
        <v>0</v>
      </c>
      <c r="P640" s="252">
        <v>0</v>
      </c>
      <c r="Q640" s="252">
        <v>0</v>
      </c>
      <c r="R640" s="252">
        <v>0</v>
      </c>
      <c r="S640" s="252">
        <v>0</v>
      </c>
      <c r="T640" s="252">
        <v>0</v>
      </c>
      <c r="U640" s="252">
        <v>0</v>
      </c>
      <c r="V640" s="252">
        <v>0</v>
      </c>
      <c r="W640" s="252">
        <v>0</v>
      </c>
      <c r="X640" s="252">
        <v>0</v>
      </c>
      <c r="Y640" s="252">
        <v>0</v>
      </c>
      <c r="Z640" s="252">
        <v>0</v>
      </c>
      <c r="AA640" s="252">
        <v>0</v>
      </c>
      <c r="AB640" s="252">
        <v>0</v>
      </c>
      <c r="AC640" s="252">
        <v>0</v>
      </c>
      <c r="AD640" s="252">
        <v>0</v>
      </c>
      <c r="AE640" s="252">
        <v>0</v>
      </c>
      <c r="AF640" s="252">
        <v>0</v>
      </c>
      <c r="AG640" s="252">
        <v>0</v>
      </c>
      <c r="AH640" s="252">
        <v>0</v>
      </c>
      <c r="AI640" s="252">
        <v>0</v>
      </c>
      <c r="AJ640" s="252">
        <v>0</v>
      </c>
      <c r="AK640" s="252">
        <v>0</v>
      </c>
      <c r="AL640" s="252">
        <v>0</v>
      </c>
      <c r="AM640" s="252">
        <v>0</v>
      </c>
      <c r="AN640" s="252">
        <v>0</v>
      </c>
      <c r="AO640" s="252">
        <v>0</v>
      </c>
      <c r="AP640" s="252">
        <v>0</v>
      </c>
      <c r="AQ640" s="252">
        <v>0</v>
      </c>
      <c r="AR640" s="252">
        <v>0</v>
      </c>
      <c r="AS640" s="252">
        <v>0</v>
      </c>
      <c r="AT640" s="252">
        <v>0</v>
      </c>
      <c r="AU640" s="252">
        <v>0</v>
      </c>
      <c r="AV640" s="252">
        <v>0</v>
      </c>
      <c r="AW640" s="252">
        <v>0</v>
      </c>
      <c r="AX640" s="252">
        <v>0</v>
      </c>
      <c r="AY640" s="252">
        <v>0</v>
      </c>
      <c r="AZ640" s="252">
        <v>0</v>
      </c>
      <c r="BA640" s="252">
        <v>0</v>
      </c>
      <c r="BB640" s="252">
        <v>0</v>
      </c>
      <c r="BC640" s="252">
        <v>0</v>
      </c>
      <c r="BD640" s="252">
        <v>0</v>
      </c>
      <c r="BE640" s="252">
        <v>0</v>
      </c>
      <c r="BF640" s="252">
        <v>0</v>
      </c>
      <c r="BG640" s="252">
        <v>0</v>
      </c>
      <c r="BH640" s="252">
        <v>0</v>
      </c>
      <c r="BI640" s="252">
        <v>0</v>
      </c>
      <c r="BJ640" s="252">
        <v>0</v>
      </c>
      <c r="BK640" s="252">
        <v>0</v>
      </c>
      <c r="BL640" s="252">
        <v>0</v>
      </c>
      <c r="BM640" s="252">
        <v>0</v>
      </c>
      <c r="BN640" s="252">
        <v>0</v>
      </c>
      <c r="BO640" s="252">
        <v>0</v>
      </c>
      <c r="BP640" s="252">
        <v>0</v>
      </c>
      <c r="BQ640" s="252">
        <v>0</v>
      </c>
      <c r="BR640" s="252">
        <v>0</v>
      </c>
      <c r="BS640" s="252">
        <v>0</v>
      </c>
      <c r="BT640" s="252">
        <v>0</v>
      </c>
      <c r="BU640" s="252">
        <v>0</v>
      </c>
      <c r="BV640" s="252">
        <v>0</v>
      </c>
      <c r="BW640" s="252">
        <v>0</v>
      </c>
      <c r="BX640" s="252">
        <v>0</v>
      </c>
      <c r="BY640" s="252">
        <v>0</v>
      </c>
      <c r="BZ640" s="252">
        <v>0</v>
      </c>
      <c r="CA640" s="252">
        <v>0</v>
      </c>
      <c r="CB640" s="252">
        <v>0</v>
      </c>
      <c r="CC640" s="252">
        <v>0</v>
      </c>
      <c r="CD640" s="252">
        <v>0</v>
      </c>
      <c r="CE640" s="252">
        <v>0</v>
      </c>
      <c r="CF640" s="252">
        <v>0</v>
      </c>
      <c r="CG640" s="252">
        <v>0</v>
      </c>
      <c r="CH640" s="252">
        <v>0</v>
      </c>
      <c r="CI640" s="252">
        <v>0</v>
      </c>
      <c r="CJ640" s="252">
        <v>0</v>
      </c>
      <c r="CK640" s="252">
        <v>0</v>
      </c>
      <c r="CL640" s="252">
        <v>0</v>
      </c>
      <c r="CM640" s="252">
        <v>0</v>
      </c>
      <c r="CN640" s="252">
        <v>0</v>
      </c>
      <c r="CO640" s="252">
        <v>0</v>
      </c>
      <c r="CP640" s="252">
        <v>0</v>
      </c>
      <c r="CQ640" s="252">
        <v>0</v>
      </c>
      <c r="CR640" s="252">
        <v>0</v>
      </c>
      <c r="CS640" s="252">
        <v>0</v>
      </c>
      <c r="CT640" s="252">
        <v>0</v>
      </c>
      <c r="CU640" s="252">
        <v>0</v>
      </c>
      <c r="CV640" s="252">
        <v>0</v>
      </c>
      <c r="CW640" s="252">
        <v>0</v>
      </c>
      <c r="CX640" s="252">
        <v>0</v>
      </c>
      <c r="CY640" s="252">
        <v>0</v>
      </c>
      <c r="CZ640" s="252">
        <v>0</v>
      </c>
      <c r="DA640" s="252">
        <v>0</v>
      </c>
    </row>
    <row r="642" spans="1:105">
      <c r="A642" s="245" t="s">
        <v>1746</v>
      </c>
    </row>
    <row r="643" spans="1:105">
      <c r="A643" s="242" t="s">
        <v>1747</v>
      </c>
      <c r="B643" s="236">
        <v>0</v>
      </c>
      <c r="C643" s="236">
        <v>0</v>
      </c>
      <c r="D643" s="236">
        <v>0</v>
      </c>
      <c r="E643" s="236">
        <v>0</v>
      </c>
      <c r="F643" s="236">
        <v>0</v>
      </c>
      <c r="G643" s="236">
        <v>0</v>
      </c>
      <c r="H643" s="236">
        <v>0</v>
      </c>
      <c r="I643" s="236">
        <v>0</v>
      </c>
      <c r="J643" s="236">
        <v>0</v>
      </c>
      <c r="K643" s="236">
        <v>0</v>
      </c>
      <c r="L643" s="236">
        <v>0</v>
      </c>
      <c r="M643" s="236">
        <v>0</v>
      </c>
      <c r="N643" s="236">
        <v>0</v>
      </c>
      <c r="O643" s="236">
        <v>0</v>
      </c>
      <c r="P643" s="236">
        <v>0</v>
      </c>
      <c r="Q643" s="236">
        <v>0</v>
      </c>
      <c r="R643" s="236">
        <v>0</v>
      </c>
      <c r="S643" s="236">
        <v>0</v>
      </c>
      <c r="T643" s="236">
        <v>0</v>
      </c>
      <c r="U643" s="236">
        <v>0</v>
      </c>
      <c r="V643" s="236">
        <v>0</v>
      </c>
      <c r="W643" s="236">
        <v>0</v>
      </c>
      <c r="X643" s="236">
        <v>0</v>
      </c>
      <c r="Y643" s="236">
        <v>0</v>
      </c>
      <c r="Z643" s="236">
        <v>0</v>
      </c>
      <c r="AA643" s="236">
        <v>0</v>
      </c>
      <c r="AB643" s="236">
        <v>0</v>
      </c>
      <c r="AC643" s="236">
        <v>0</v>
      </c>
      <c r="AD643" s="236">
        <v>20044.98</v>
      </c>
      <c r="AE643" s="236">
        <v>25294.86</v>
      </c>
      <c r="AF643" s="236">
        <v>7199.34</v>
      </c>
      <c r="AG643" s="236">
        <v>34323.119999999901</v>
      </c>
      <c r="AH643" s="236">
        <v>65294.34</v>
      </c>
      <c r="AI643" s="236">
        <v>36304.080000000002</v>
      </c>
      <c r="AJ643" s="236">
        <v>-17171.16</v>
      </c>
      <c r="AK643" s="236">
        <v>-57437.4676075924</v>
      </c>
      <c r="AL643" s="236">
        <v>8320.2487151821206</v>
      </c>
      <c r="AM643" s="236">
        <v>8320.2487151821206</v>
      </c>
      <c r="AN643" s="236">
        <v>130492.589822771</v>
      </c>
      <c r="AO643" s="236">
        <v>62526.411164431403</v>
      </c>
      <c r="AP643" s="236">
        <v>62526.411164431403</v>
      </c>
      <c r="AQ643" s="236">
        <v>62526.411164431403</v>
      </c>
      <c r="AR643" s="236">
        <v>62526.411164431403</v>
      </c>
      <c r="AS643" s="236">
        <v>62526.411164431403</v>
      </c>
      <c r="AT643" s="236">
        <v>62526.411164431403</v>
      </c>
      <c r="AU643" s="236">
        <v>62526.411164431403</v>
      </c>
      <c r="AV643" s="236">
        <v>62526.411164431403</v>
      </c>
      <c r="AW643" s="236">
        <v>62526.411164431403</v>
      </c>
      <c r="AX643" s="236">
        <v>62526.411164431403</v>
      </c>
      <c r="AY643" s="236">
        <v>62526.411164431403</v>
      </c>
      <c r="AZ643" s="236">
        <v>62526.411164431403</v>
      </c>
      <c r="BA643" s="236">
        <v>750316.93397317699</v>
      </c>
      <c r="BB643" s="236">
        <v>132755.457271594</v>
      </c>
      <c r="BC643" s="236">
        <v>132755.457271594</v>
      </c>
      <c r="BD643" s="236">
        <v>132755.457271594</v>
      </c>
      <c r="BE643" s="236">
        <v>132755.457271594</v>
      </c>
      <c r="BF643" s="236">
        <v>132755.457271594</v>
      </c>
      <c r="BG643" s="236">
        <v>132755.457271594</v>
      </c>
      <c r="BH643" s="236">
        <v>132755.457271594</v>
      </c>
      <c r="BI643" s="236">
        <v>132755.457271594</v>
      </c>
      <c r="BJ643" s="236">
        <v>132755.457271594</v>
      </c>
      <c r="BK643" s="236">
        <v>132755.457271594</v>
      </c>
      <c r="BL643" s="236">
        <v>132755.457271594</v>
      </c>
      <c r="BM643" s="236">
        <v>132755.457271594</v>
      </c>
      <c r="BN643" s="236">
        <v>1593065.48725913</v>
      </c>
      <c r="BO643" s="236">
        <v>193460.17624293099</v>
      </c>
      <c r="BP643" s="236">
        <v>193460.17624293099</v>
      </c>
      <c r="BQ643" s="236">
        <v>193460.17624293099</v>
      </c>
      <c r="BR643" s="236">
        <v>193460.17624293099</v>
      </c>
      <c r="BS643" s="236">
        <v>193460.17624293099</v>
      </c>
      <c r="BT643" s="236">
        <v>193460.17624293099</v>
      </c>
      <c r="BU643" s="236">
        <v>193460.17624293099</v>
      </c>
      <c r="BV643" s="236">
        <v>193460.17624293099</v>
      </c>
      <c r="BW643" s="236">
        <v>193460.17624293099</v>
      </c>
      <c r="BX643" s="236">
        <v>193460.17624293099</v>
      </c>
      <c r="BY643" s="236">
        <v>193460.17624293099</v>
      </c>
      <c r="BZ643" s="236">
        <v>193460.17624293099</v>
      </c>
      <c r="CA643" s="236">
        <v>2321522.1149151698</v>
      </c>
      <c r="CB643" s="236">
        <v>254704.88967428199</v>
      </c>
      <c r="CC643" s="236">
        <v>254704.88967428199</v>
      </c>
      <c r="CD643" s="236">
        <v>254704.88967428199</v>
      </c>
      <c r="CE643" s="236">
        <v>254704.88967428199</v>
      </c>
      <c r="CF643" s="236">
        <v>254704.88967428199</v>
      </c>
      <c r="CG643" s="236">
        <v>254704.88967428199</v>
      </c>
      <c r="CH643" s="236">
        <v>254704.88967428199</v>
      </c>
      <c r="CI643" s="236">
        <v>254704.88967428199</v>
      </c>
      <c r="CJ643" s="236">
        <v>254704.88967428199</v>
      </c>
      <c r="CK643" s="236">
        <v>254704.88967428199</v>
      </c>
      <c r="CL643" s="236">
        <v>254704.88967428199</v>
      </c>
      <c r="CM643" s="236">
        <v>254704.88967428199</v>
      </c>
      <c r="CN643" s="236">
        <v>3056458.6760913902</v>
      </c>
      <c r="CO643" s="236">
        <v>335343.62545959401</v>
      </c>
      <c r="CP643" s="236">
        <v>335343.62545959401</v>
      </c>
      <c r="CQ643" s="236">
        <v>335343.62545959401</v>
      </c>
      <c r="CR643" s="236">
        <v>335343.62545959401</v>
      </c>
      <c r="CS643" s="236">
        <v>335343.62545959401</v>
      </c>
      <c r="CT643" s="236">
        <v>335343.62545959401</v>
      </c>
      <c r="CU643" s="236">
        <v>335343.62545959401</v>
      </c>
      <c r="CV643" s="236">
        <v>335343.62545959401</v>
      </c>
      <c r="CW643" s="236">
        <v>335343.62545959401</v>
      </c>
      <c r="CX643" s="236">
        <v>335343.62545959401</v>
      </c>
      <c r="CY643" s="236">
        <v>335343.62545959401</v>
      </c>
      <c r="CZ643" s="236">
        <v>335343.62545959401</v>
      </c>
      <c r="DA643" s="236">
        <v>4024123.5055151298</v>
      </c>
    </row>
    <row r="644" spans="1:105">
      <c r="A644" s="242" t="s">
        <v>1748</v>
      </c>
      <c r="B644" s="236">
        <v>0</v>
      </c>
      <c r="C644" s="236">
        <v>0</v>
      </c>
      <c r="D644" s="236">
        <v>0</v>
      </c>
      <c r="E644" s="236">
        <v>0</v>
      </c>
      <c r="F644" s="236">
        <v>0</v>
      </c>
      <c r="G644" s="236">
        <v>0</v>
      </c>
      <c r="H644" s="236">
        <v>0</v>
      </c>
      <c r="I644" s="236">
        <v>0</v>
      </c>
      <c r="J644" s="236">
        <v>0</v>
      </c>
      <c r="K644" s="236">
        <v>0</v>
      </c>
      <c r="L644" s="236">
        <v>0</v>
      </c>
      <c r="M644" s="236">
        <v>0</v>
      </c>
      <c r="N644" s="236">
        <v>0</v>
      </c>
      <c r="O644" s="236">
        <v>0</v>
      </c>
      <c r="P644" s="236">
        <v>0</v>
      </c>
      <c r="Q644" s="236">
        <v>0</v>
      </c>
      <c r="R644" s="236">
        <v>0</v>
      </c>
      <c r="S644" s="236">
        <v>0</v>
      </c>
      <c r="T644" s="236">
        <v>0</v>
      </c>
      <c r="U644" s="236">
        <v>0</v>
      </c>
      <c r="V644" s="236">
        <v>0</v>
      </c>
      <c r="W644" s="236">
        <v>0</v>
      </c>
      <c r="X644" s="236">
        <v>0</v>
      </c>
      <c r="Y644" s="236">
        <v>0</v>
      </c>
      <c r="Z644" s="236">
        <v>0</v>
      </c>
      <c r="AA644" s="236">
        <v>0</v>
      </c>
      <c r="AB644" s="236">
        <v>0</v>
      </c>
      <c r="AC644" s="236">
        <v>0</v>
      </c>
      <c r="AD644" s="236">
        <v>0</v>
      </c>
      <c r="AE644" s="236">
        <v>0</v>
      </c>
      <c r="AF644" s="236">
        <v>0</v>
      </c>
      <c r="AG644" s="236">
        <v>0</v>
      </c>
      <c r="AH644" s="236">
        <v>0</v>
      </c>
      <c r="AI644" s="236">
        <v>0</v>
      </c>
      <c r="AJ644" s="236">
        <v>0</v>
      </c>
      <c r="AK644" s="236">
        <v>0</v>
      </c>
      <c r="AL644" s="236">
        <v>0</v>
      </c>
      <c r="AM644" s="236">
        <v>0</v>
      </c>
      <c r="AN644" s="236">
        <v>0</v>
      </c>
      <c r="AO644" s="236">
        <v>0</v>
      </c>
      <c r="AP644" s="236">
        <v>0</v>
      </c>
      <c r="AQ644" s="236">
        <v>0</v>
      </c>
      <c r="AR644" s="236">
        <v>0</v>
      </c>
      <c r="AS644" s="236">
        <v>0</v>
      </c>
      <c r="AT644" s="236">
        <v>0</v>
      </c>
      <c r="AU644" s="236">
        <v>0</v>
      </c>
      <c r="AV644" s="236">
        <v>0</v>
      </c>
      <c r="AW644" s="236">
        <v>0</v>
      </c>
      <c r="AX644" s="236">
        <v>0</v>
      </c>
      <c r="AY644" s="236">
        <v>0</v>
      </c>
      <c r="AZ644" s="236">
        <v>0</v>
      </c>
      <c r="BA644" s="236">
        <v>0</v>
      </c>
      <c r="BB644" s="236">
        <v>0</v>
      </c>
      <c r="BC644" s="236">
        <v>0</v>
      </c>
      <c r="BD644" s="236">
        <v>0</v>
      </c>
      <c r="BE644" s="236">
        <v>0</v>
      </c>
      <c r="BF644" s="236">
        <v>0</v>
      </c>
      <c r="BG644" s="236">
        <v>0</v>
      </c>
      <c r="BH644" s="236">
        <v>0</v>
      </c>
      <c r="BI644" s="236">
        <v>0</v>
      </c>
      <c r="BJ644" s="236">
        <v>0</v>
      </c>
      <c r="BK644" s="236">
        <v>0</v>
      </c>
      <c r="BL644" s="236">
        <v>0</v>
      </c>
      <c r="BM644" s="236">
        <v>0</v>
      </c>
      <c r="BN644" s="236">
        <v>0</v>
      </c>
      <c r="BO644" s="236">
        <v>0</v>
      </c>
      <c r="BP644" s="236">
        <v>0</v>
      </c>
      <c r="BQ644" s="236">
        <v>0</v>
      </c>
      <c r="BR644" s="236">
        <v>0</v>
      </c>
      <c r="BS644" s="236">
        <v>0</v>
      </c>
      <c r="BT644" s="236">
        <v>0</v>
      </c>
      <c r="BU644" s="236">
        <v>0</v>
      </c>
      <c r="BV644" s="236">
        <v>0</v>
      </c>
      <c r="BW644" s="236">
        <v>0</v>
      </c>
      <c r="BX644" s="236">
        <v>0</v>
      </c>
      <c r="BY644" s="236">
        <v>0</v>
      </c>
      <c r="BZ644" s="236">
        <v>0</v>
      </c>
      <c r="CA644" s="236">
        <v>0</v>
      </c>
      <c r="CB644" s="236">
        <v>0</v>
      </c>
      <c r="CC644" s="236">
        <v>0</v>
      </c>
      <c r="CD644" s="236">
        <v>0</v>
      </c>
      <c r="CE644" s="236">
        <v>0</v>
      </c>
      <c r="CF644" s="236">
        <v>0</v>
      </c>
      <c r="CG644" s="236">
        <v>0</v>
      </c>
      <c r="CH644" s="236">
        <v>0</v>
      </c>
      <c r="CI644" s="236">
        <v>0</v>
      </c>
      <c r="CJ644" s="236">
        <v>0</v>
      </c>
      <c r="CK644" s="236">
        <v>0</v>
      </c>
      <c r="CL644" s="236">
        <v>0</v>
      </c>
      <c r="CM644" s="236">
        <v>0</v>
      </c>
      <c r="CN644" s="236">
        <v>0</v>
      </c>
      <c r="CO644" s="236">
        <v>0</v>
      </c>
      <c r="CP644" s="236">
        <v>0</v>
      </c>
      <c r="CQ644" s="236">
        <v>0</v>
      </c>
      <c r="CR644" s="236">
        <v>0</v>
      </c>
      <c r="CS644" s="236">
        <v>0</v>
      </c>
      <c r="CT644" s="236">
        <v>0</v>
      </c>
      <c r="CU644" s="236">
        <v>0</v>
      </c>
      <c r="CV644" s="236">
        <v>0</v>
      </c>
      <c r="CW644" s="236">
        <v>0</v>
      </c>
      <c r="CX644" s="236">
        <v>0</v>
      </c>
      <c r="CY644" s="236">
        <v>0</v>
      </c>
      <c r="CZ644" s="236">
        <v>0</v>
      </c>
      <c r="DA644" s="236">
        <v>0</v>
      </c>
    </row>
    <row r="645" spans="1:105">
      <c r="A645" s="242" t="s">
        <v>1749</v>
      </c>
      <c r="B645" s="236">
        <v>0</v>
      </c>
      <c r="C645" s="236">
        <v>0</v>
      </c>
      <c r="D645" s="236">
        <v>0</v>
      </c>
      <c r="E645" s="236">
        <v>0</v>
      </c>
      <c r="F645" s="236">
        <v>0</v>
      </c>
      <c r="G645" s="236">
        <v>0</v>
      </c>
      <c r="H645" s="236">
        <v>0</v>
      </c>
      <c r="I645" s="236">
        <v>0</v>
      </c>
      <c r="J645" s="236">
        <v>0</v>
      </c>
      <c r="K645" s="236">
        <v>0</v>
      </c>
      <c r="L645" s="236">
        <v>0</v>
      </c>
      <c r="M645" s="236">
        <v>0</v>
      </c>
      <c r="N645" s="236">
        <v>0</v>
      </c>
      <c r="O645" s="236">
        <v>0</v>
      </c>
      <c r="P645" s="236">
        <v>0</v>
      </c>
      <c r="Q645" s="236">
        <v>0</v>
      </c>
      <c r="R645" s="236">
        <v>0</v>
      </c>
      <c r="S645" s="236">
        <v>0</v>
      </c>
      <c r="T645" s="236">
        <v>0</v>
      </c>
      <c r="U645" s="236">
        <v>0</v>
      </c>
      <c r="V645" s="236">
        <v>0</v>
      </c>
      <c r="W645" s="236">
        <v>0</v>
      </c>
      <c r="X645" s="236">
        <v>0</v>
      </c>
      <c r="Y645" s="236">
        <v>0</v>
      </c>
      <c r="Z645" s="236">
        <v>0</v>
      </c>
      <c r="AA645" s="236">
        <v>0</v>
      </c>
      <c r="AB645" s="236">
        <v>0</v>
      </c>
      <c r="AC645" s="236">
        <v>0</v>
      </c>
      <c r="AD645" s="236">
        <v>0</v>
      </c>
      <c r="AE645" s="236">
        <v>0</v>
      </c>
      <c r="AF645" s="236">
        <v>0</v>
      </c>
      <c r="AG645" s="236">
        <v>0</v>
      </c>
      <c r="AH645" s="236">
        <v>0</v>
      </c>
      <c r="AI645" s="236">
        <v>0</v>
      </c>
      <c r="AJ645" s="236">
        <v>0</v>
      </c>
      <c r="AK645" s="236">
        <v>465924.60955800599</v>
      </c>
      <c r="AL645" s="236">
        <v>58240.576194750698</v>
      </c>
      <c r="AM645" s="236">
        <v>58240.576194750698</v>
      </c>
      <c r="AN645" s="236">
        <v>582405.76194750704</v>
      </c>
      <c r="AO645" s="236">
        <v>313123.51812499901</v>
      </c>
      <c r="AP645" s="236">
        <v>313123.51812499901</v>
      </c>
      <c r="AQ645" s="236">
        <v>313123.51812499901</v>
      </c>
      <c r="AR645" s="236">
        <v>313123.51812499901</v>
      </c>
      <c r="AS645" s="236">
        <v>313123.51812499901</v>
      </c>
      <c r="AT645" s="236">
        <v>313123.51812499901</v>
      </c>
      <c r="AU645" s="236">
        <v>313123.51812499901</v>
      </c>
      <c r="AV645" s="236">
        <v>313123.51812499901</v>
      </c>
      <c r="AW645" s="236">
        <v>313123.51812499901</v>
      </c>
      <c r="AX645" s="236">
        <v>313123.51812499901</v>
      </c>
      <c r="AY645" s="236">
        <v>313123.51812499901</v>
      </c>
      <c r="AZ645" s="236">
        <v>313123.51812499901</v>
      </c>
      <c r="BA645" s="236">
        <v>3757482.21749999</v>
      </c>
      <c r="BB645" s="236">
        <v>312969.11312499997</v>
      </c>
      <c r="BC645" s="236">
        <v>312969.11312499997</v>
      </c>
      <c r="BD645" s="236">
        <v>312969.11312499997</v>
      </c>
      <c r="BE645" s="236">
        <v>312969.11312499997</v>
      </c>
      <c r="BF645" s="236">
        <v>312969.11312499997</v>
      </c>
      <c r="BG645" s="236">
        <v>312969.11312499997</v>
      </c>
      <c r="BH645" s="236">
        <v>312969.11312499997</v>
      </c>
      <c r="BI645" s="236">
        <v>312969.11312499997</v>
      </c>
      <c r="BJ645" s="236">
        <v>312969.11312499997</v>
      </c>
      <c r="BK645" s="236">
        <v>312969.11312499997</v>
      </c>
      <c r="BL645" s="236">
        <v>312969.11312499997</v>
      </c>
      <c r="BM645" s="236">
        <v>312969.11312499997</v>
      </c>
      <c r="BN645" s="236">
        <v>3755629.3574999999</v>
      </c>
      <c r="BO645" s="236">
        <v>250250.473999999</v>
      </c>
      <c r="BP645" s="236">
        <v>250250.473999999</v>
      </c>
      <c r="BQ645" s="236">
        <v>250250.473999999</v>
      </c>
      <c r="BR645" s="236">
        <v>250250.473999999</v>
      </c>
      <c r="BS645" s="236">
        <v>250250.473999999</v>
      </c>
      <c r="BT645" s="236">
        <v>250250.473999999</v>
      </c>
      <c r="BU645" s="236">
        <v>250250.473999999</v>
      </c>
      <c r="BV645" s="236">
        <v>250250.473999999</v>
      </c>
      <c r="BW645" s="236">
        <v>250250.473999999</v>
      </c>
      <c r="BX645" s="236">
        <v>250250.473999999</v>
      </c>
      <c r="BY645" s="236">
        <v>250250.473999999</v>
      </c>
      <c r="BZ645" s="236">
        <v>250250.473999999</v>
      </c>
      <c r="CA645" s="236">
        <v>3003005.6879999898</v>
      </c>
      <c r="CB645" s="236">
        <v>187687.85549999899</v>
      </c>
      <c r="CC645" s="236">
        <v>187687.85549999899</v>
      </c>
      <c r="CD645" s="236">
        <v>187687.85549999899</v>
      </c>
      <c r="CE645" s="236">
        <v>187687.85549999899</v>
      </c>
      <c r="CF645" s="236">
        <v>187687.85549999899</v>
      </c>
      <c r="CG645" s="236">
        <v>187687.85549999899</v>
      </c>
      <c r="CH645" s="236">
        <v>187687.85549999899</v>
      </c>
      <c r="CI645" s="236">
        <v>187687.85549999899</v>
      </c>
      <c r="CJ645" s="236">
        <v>187687.85549999899</v>
      </c>
      <c r="CK645" s="236">
        <v>187687.85549999899</v>
      </c>
      <c r="CL645" s="236">
        <v>187687.85549999899</v>
      </c>
      <c r="CM645" s="236">
        <v>187687.85549999899</v>
      </c>
      <c r="CN645" s="236">
        <v>2252254.2659999998</v>
      </c>
      <c r="CO645" s="236">
        <v>0</v>
      </c>
      <c r="CP645" s="236">
        <v>0</v>
      </c>
      <c r="CQ645" s="236">
        <v>0</v>
      </c>
      <c r="CR645" s="236">
        <v>0</v>
      </c>
      <c r="CS645" s="236">
        <v>0</v>
      </c>
      <c r="CT645" s="236">
        <v>0</v>
      </c>
      <c r="CU645" s="236">
        <v>0</v>
      </c>
      <c r="CV645" s="236">
        <v>0</v>
      </c>
      <c r="CW645" s="236">
        <v>0</v>
      </c>
      <c r="CX645" s="236">
        <v>0</v>
      </c>
      <c r="CY645" s="236">
        <v>0</v>
      </c>
      <c r="CZ645" s="236">
        <v>0</v>
      </c>
      <c r="DA645" s="236">
        <v>0</v>
      </c>
    </row>
    <row r="646" spans="1:105">
      <c r="A646" s="242" t="s">
        <v>1750</v>
      </c>
      <c r="B646" s="236">
        <v>0</v>
      </c>
      <c r="C646" s="236">
        <v>0</v>
      </c>
      <c r="D646" s="236">
        <v>0</v>
      </c>
      <c r="E646" s="236">
        <v>0</v>
      </c>
      <c r="F646" s="236">
        <v>0</v>
      </c>
      <c r="G646" s="236">
        <v>0</v>
      </c>
      <c r="H646" s="236">
        <v>0</v>
      </c>
      <c r="I646" s="236">
        <v>0</v>
      </c>
      <c r="J646" s="236">
        <v>0</v>
      </c>
      <c r="K646" s="236">
        <v>0</v>
      </c>
      <c r="L646" s="236">
        <v>0</v>
      </c>
      <c r="M646" s="236">
        <v>0</v>
      </c>
      <c r="N646" s="236">
        <v>0</v>
      </c>
      <c r="O646" s="236">
        <v>0</v>
      </c>
      <c r="P646" s="236">
        <v>0</v>
      </c>
      <c r="Q646" s="236">
        <v>0</v>
      </c>
      <c r="R646" s="236">
        <v>0</v>
      </c>
      <c r="S646" s="236">
        <v>0</v>
      </c>
      <c r="T646" s="236">
        <v>0</v>
      </c>
      <c r="U646" s="236">
        <v>0</v>
      </c>
      <c r="V646" s="236">
        <v>0</v>
      </c>
      <c r="W646" s="236">
        <v>0</v>
      </c>
      <c r="X646" s="236">
        <v>0</v>
      </c>
      <c r="Y646" s="236">
        <v>0</v>
      </c>
      <c r="Z646" s="236">
        <v>0</v>
      </c>
      <c r="AA646" s="236">
        <v>0</v>
      </c>
      <c r="AB646" s="236">
        <v>0</v>
      </c>
      <c r="AC646" s="236">
        <v>0</v>
      </c>
      <c r="AD646" s="236">
        <v>0</v>
      </c>
      <c r="AE646" s="236">
        <v>0</v>
      </c>
      <c r="AF646" s="236">
        <v>0</v>
      </c>
      <c r="AG646" s="236">
        <v>0</v>
      </c>
      <c r="AH646" s="236">
        <v>0</v>
      </c>
      <c r="AI646" s="236">
        <v>0</v>
      </c>
      <c r="AJ646" s="236">
        <v>0</v>
      </c>
      <c r="AK646" s="236">
        <v>0</v>
      </c>
      <c r="AL646" s="236">
        <v>0</v>
      </c>
      <c r="AM646" s="236">
        <v>0</v>
      </c>
      <c r="AN646" s="236">
        <v>0</v>
      </c>
      <c r="AO646" s="236">
        <v>0</v>
      </c>
      <c r="AP646" s="236">
        <v>0</v>
      </c>
      <c r="AQ646" s="236">
        <v>0</v>
      </c>
      <c r="AR646" s="236">
        <v>0</v>
      </c>
      <c r="AS646" s="236">
        <v>0</v>
      </c>
      <c r="AT646" s="236">
        <v>0</v>
      </c>
      <c r="AU646" s="236">
        <v>0</v>
      </c>
      <c r="AV646" s="236">
        <v>0</v>
      </c>
      <c r="AW646" s="236">
        <v>0</v>
      </c>
      <c r="AX646" s="236">
        <v>0</v>
      </c>
      <c r="AY646" s="236">
        <v>0</v>
      </c>
      <c r="AZ646" s="236">
        <v>0</v>
      </c>
      <c r="BA646" s="236">
        <v>0</v>
      </c>
      <c r="BB646" s="236">
        <v>0</v>
      </c>
      <c r="BC646" s="236">
        <v>0</v>
      </c>
      <c r="BD646" s="236">
        <v>0</v>
      </c>
      <c r="BE646" s="236">
        <v>0</v>
      </c>
      <c r="BF646" s="236">
        <v>0</v>
      </c>
      <c r="BG646" s="236">
        <v>0</v>
      </c>
      <c r="BH646" s="236">
        <v>0</v>
      </c>
      <c r="BI646" s="236">
        <v>0</v>
      </c>
      <c r="BJ646" s="236">
        <v>0</v>
      </c>
      <c r="BK646" s="236">
        <v>0</v>
      </c>
      <c r="BL646" s="236">
        <v>0</v>
      </c>
      <c r="BM646" s="236">
        <v>0</v>
      </c>
      <c r="BN646" s="236">
        <v>0</v>
      </c>
      <c r="BO646" s="236">
        <v>0</v>
      </c>
      <c r="BP646" s="236">
        <v>0</v>
      </c>
      <c r="BQ646" s="236">
        <v>0</v>
      </c>
      <c r="BR646" s="236">
        <v>0</v>
      </c>
      <c r="BS646" s="236">
        <v>0</v>
      </c>
      <c r="BT646" s="236">
        <v>0</v>
      </c>
      <c r="BU646" s="236">
        <v>0</v>
      </c>
      <c r="BV646" s="236">
        <v>0</v>
      </c>
      <c r="BW646" s="236">
        <v>0</v>
      </c>
      <c r="BX646" s="236">
        <v>0</v>
      </c>
      <c r="BY646" s="236">
        <v>0</v>
      </c>
      <c r="BZ646" s="236">
        <v>0</v>
      </c>
      <c r="CA646" s="236">
        <v>0</v>
      </c>
      <c r="CB646" s="236">
        <v>0</v>
      </c>
      <c r="CC646" s="236">
        <v>0</v>
      </c>
      <c r="CD646" s="236">
        <v>0</v>
      </c>
      <c r="CE646" s="236">
        <v>0</v>
      </c>
      <c r="CF646" s="236">
        <v>0</v>
      </c>
      <c r="CG646" s="236">
        <v>0</v>
      </c>
      <c r="CH646" s="236">
        <v>0</v>
      </c>
      <c r="CI646" s="236">
        <v>0</v>
      </c>
      <c r="CJ646" s="236">
        <v>0</v>
      </c>
      <c r="CK646" s="236">
        <v>0</v>
      </c>
      <c r="CL646" s="236">
        <v>0</v>
      </c>
      <c r="CM646" s="236">
        <v>0</v>
      </c>
      <c r="CN646" s="236">
        <v>0</v>
      </c>
      <c r="CO646" s="236">
        <v>0</v>
      </c>
      <c r="CP646" s="236">
        <v>0</v>
      </c>
      <c r="CQ646" s="236">
        <v>0</v>
      </c>
      <c r="CR646" s="236">
        <v>0</v>
      </c>
      <c r="CS646" s="236">
        <v>0</v>
      </c>
      <c r="CT646" s="236">
        <v>0</v>
      </c>
      <c r="CU646" s="236">
        <v>0</v>
      </c>
      <c r="CV646" s="236">
        <v>0</v>
      </c>
      <c r="CW646" s="236">
        <v>0</v>
      </c>
      <c r="CX646" s="236">
        <v>0</v>
      </c>
      <c r="CY646" s="236">
        <v>0</v>
      </c>
      <c r="CZ646" s="236">
        <v>0</v>
      </c>
      <c r="DA646" s="236">
        <v>0</v>
      </c>
    </row>
    <row r="647" spans="1:105">
      <c r="A647" s="242" t="s">
        <v>1751</v>
      </c>
      <c r="B647" s="236">
        <v>0</v>
      </c>
      <c r="C647" s="236">
        <v>0</v>
      </c>
      <c r="D647" s="236">
        <v>0</v>
      </c>
      <c r="E647" s="236">
        <v>0</v>
      </c>
      <c r="F647" s="236">
        <v>0</v>
      </c>
      <c r="G647" s="236">
        <v>0</v>
      </c>
      <c r="H647" s="236">
        <v>0</v>
      </c>
      <c r="I647" s="236">
        <v>0</v>
      </c>
      <c r="J647" s="236">
        <v>0</v>
      </c>
      <c r="K647" s="236">
        <v>0</v>
      </c>
      <c r="L647" s="236">
        <v>0</v>
      </c>
      <c r="M647" s="236">
        <v>0</v>
      </c>
      <c r="N647" s="236">
        <v>0</v>
      </c>
      <c r="O647" s="236">
        <v>0</v>
      </c>
      <c r="P647" s="236">
        <v>0</v>
      </c>
      <c r="Q647" s="236">
        <v>0</v>
      </c>
      <c r="R647" s="236">
        <v>0</v>
      </c>
      <c r="S647" s="236">
        <v>0</v>
      </c>
      <c r="T647" s="236">
        <v>0</v>
      </c>
      <c r="U647" s="236">
        <v>0</v>
      </c>
      <c r="V647" s="236">
        <v>0</v>
      </c>
      <c r="W647" s="236">
        <v>0</v>
      </c>
      <c r="X647" s="236">
        <v>0</v>
      </c>
      <c r="Y647" s="236">
        <v>0</v>
      </c>
      <c r="Z647" s="236">
        <v>0</v>
      </c>
      <c r="AA647" s="236">
        <v>0</v>
      </c>
      <c r="AB647" s="236">
        <v>0</v>
      </c>
      <c r="AC647" s="236">
        <v>0</v>
      </c>
      <c r="AD647" s="236">
        <v>-6355.08</v>
      </c>
      <c r="AE647" s="236">
        <v>-4693.92</v>
      </c>
      <c r="AF647" s="236">
        <v>-5629.5</v>
      </c>
      <c r="AG647" s="236">
        <v>-17046.419999999998</v>
      </c>
      <c r="AH647" s="236">
        <v>-56427.06</v>
      </c>
      <c r="AI647" s="236">
        <v>-66293.52</v>
      </c>
      <c r="AJ647" s="236">
        <v>-59906.3999999999</v>
      </c>
      <c r="AK647" s="236">
        <v>-89928.66</v>
      </c>
      <c r="AL647" s="236">
        <v>-83611.56</v>
      </c>
      <c r="AM647" s="236">
        <v>-104331.72</v>
      </c>
      <c r="AN647" s="236">
        <v>-494223.83999999898</v>
      </c>
      <c r="AO647" s="236">
        <v>-145436.82</v>
      </c>
      <c r="AP647" s="236">
        <v>-159754.07999999999</v>
      </c>
      <c r="AQ647" s="236">
        <v>-199857.24</v>
      </c>
      <c r="AR647" s="236">
        <v>-233803.02</v>
      </c>
      <c r="AS647" s="236">
        <v>-268124.21999999997</v>
      </c>
      <c r="AT647" s="236">
        <v>-297738</v>
      </c>
      <c r="AU647" s="236">
        <v>-326340.12</v>
      </c>
      <c r="AV647" s="236">
        <v>-354984.12</v>
      </c>
      <c r="AW647" s="236">
        <v>-379177.14</v>
      </c>
      <c r="AX647" s="236">
        <v>-405419.04</v>
      </c>
      <c r="AY647" s="236">
        <v>-428021.93999999901</v>
      </c>
      <c r="AZ647" s="236">
        <v>-449754.54</v>
      </c>
      <c r="BA647" s="236">
        <v>-3648410.28</v>
      </c>
      <c r="BB647" s="236">
        <v>-474066.66</v>
      </c>
      <c r="BC647" s="236">
        <v>-491589.66</v>
      </c>
      <c r="BD647" s="236">
        <v>-513984.42</v>
      </c>
      <c r="BE647" s="236">
        <v>-534067.31999999995</v>
      </c>
      <c r="BF647" s="236">
        <v>-554454.78</v>
      </c>
      <c r="BG647" s="236">
        <v>-572689.31999999995</v>
      </c>
      <c r="BH647" s="236">
        <v>-590689.26</v>
      </c>
      <c r="BI647" s="236">
        <v>-609276.05999999901</v>
      </c>
      <c r="BJ647" s="236">
        <v>-625277.28</v>
      </c>
      <c r="BK647" s="236">
        <v>-642916.07999999996</v>
      </c>
      <c r="BL647" s="236">
        <v>-658328.22</v>
      </c>
      <c r="BM647" s="236">
        <v>-673528.26</v>
      </c>
      <c r="BN647" s="236">
        <v>-6940867.3199999901</v>
      </c>
      <c r="BO647" s="236">
        <v>-690671.94</v>
      </c>
      <c r="BP647" s="236">
        <v>-703212.77999999898</v>
      </c>
      <c r="BQ647" s="236">
        <v>-719449.26</v>
      </c>
      <c r="BR647" s="236">
        <v>-734275.08</v>
      </c>
      <c r="BS647" s="236">
        <v>-749403.54</v>
      </c>
      <c r="BT647" s="236">
        <v>-763104.18</v>
      </c>
      <c r="BU647" s="236">
        <v>-776747.63999999897</v>
      </c>
      <c r="BV647" s="236">
        <v>-790953.84</v>
      </c>
      <c r="BW647" s="236">
        <v>-803282.34</v>
      </c>
      <c r="BX647" s="236">
        <v>-816954.18</v>
      </c>
      <c r="BY647" s="236">
        <v>-829016.82</v>
      </c>
      <c r="BZ647" s="236">
        <v>-840997.68</v>
      </c>
      <c r="CA647" s="236">
        <v>-9218069.2799999993</v>
      </c>
      <c r="CB647" s="236">
        <v>-854547.72</v>
      </c>
      <c r="CC647" s="236">
        <v>-864528.72</v>
      </c>
      <c r="CD647" s="236">
        <v>-877513.2</v>
      </c>
      <c r="CE647" s="236">
        <v>-889485.23999999894</v>
      </c>
      <c r="CF647" s="236">
        <v>-901722.24</v>
      </c>
      <c r="CG647" s="236">
        <v>-912878.75999999896</v>
      </c>
      <c r="CH647" s="236">
        <v>-924038.03999999899</v>
      </c>
      <c r="CI647" s="236">
        <v>-935705.94</v>
      </c>
      <c r="CJ647" s="236">
        <v>-945879.05999999901</v>
      </c>
      <c r="CK647" s="236">
        <v>-957191.1</v>
      </c>
      <c r="CL647" s="236">
        <v>-967282.92</v>
      </c>
      <c r="CM647" s="236">
        <v>-977572.38</v>
      </c>
      <c r="CN647" s="236">
        <v>-11008345.32</v>
      </c>
      <c r="CO647" s="236">
        <v>-988655.21999999904</v>
      </c>
      <c r="CP647" s="236">
        <v>-997590.23999999894</v>
      </c>
      <c r="CQ647" s="236">
        <v>-1008318.96</v>
      </c>
      <c r="CR647" s="236">
        <v>-1018172.76</v>
      </c>
      <c r="CS647" s="236">
        <v>-1028546.52</v>
      </c>
      <c r="CT647" s="236">
        <v>-1038045.29999999</v>
      </c>
      <c r="CU647" s="236">
        <v>-1047620.28</v>
      </c>
      <c r="CV647" s="236">
        <v>-1057604.6399999999</v>
      </c>
      <c r="CW647" s="236">
        <v>-1066337.58</v>
      </c>
      <c r="CX647" s="236">
        <v>-1076086.5</v>
      </c>
      <c r="CY647" s="236">
        <v>-1084827.53999999</v>
      </c>
      <c r="CZ647" s="236">
        <v>-1093493.52</v>
      </c>
      <c r="DA647" s="236">
        <v>-12505299.0599999</v>
      </c>
    </row>
    <row r="648" spans="1:105">
      <c r="A648" s="242" t="s">
        <v>1752</v>
      </c>
      <c r="B648" s="236">
        <v>0</v>
      </c>
      <c r="C648" s="236">
        <v>0</v>
      </c>
      <c r="D648" s="236">
        <v>0</v>
      </c>
      <c r="E648" s="236">
        <v>0</v>
      </c>
      <c r="F648" s="236">
        <v>0</v>
      </c>
      <c r="G648" s="236">
        <v>0</v>
      </c>
      <c r="H648" s="236">
        <v>0</v>
      </c>
      <c r="I648" s="236">
        <v>0</v>
      </c>
      <c r="J648" s="236">
        <v>0</v>
      </c>
      <c r="K648" s="236">
        <v>0</v>
      </c>
      <c r="L648" s="236">
        <v>0</v>
      </c>
      <c r="M648" s="236">
        <v>0</v>
      </c>
      <c r="N648" s="236">
        <v>0</v>
      </c>
      <c r="O648" s="236">
        <v>0</v>
      </c>
      <c r="P648" s="236">
        <v>0</v>
      </c>
      <c r="Q648" s="236">
        <v>0</v>
      </c>
      <c r="R648" s="236">
        <v>0</v>
      </c>
      <c r="S648" s="236">
        <v>0</v>
      </c>
      <c r="T648" s="236">
        <v>0</v>
      </c>
      <c r="U648" s="236">
        <v>0</v>
      </c>
      <c r="V648" s="236">
        <v>0</v>
      </c>
      <c r="W648" s="236">
        <v>0</v>
      </c>
      <c r="X648" s="236">
        <v>0</v>
      </c>
      <c r="Y648" s="236">
        <v>0</v>
      </c>
      <c r="Z648" s="236">
        <v>0</v>
      </c>
      <c r="AA648" s="236">
        <v>0</v>
      </c>
      <c r="AB648" s="236">
        <v>0</v>
      </c>
      <c r="AC648" s="236">
        <v>0</v>
      </c>
      <c r="AD648" s="236">
        <v>527968.43999999994</v>
      </c>
      <c r="AE648" s="236">
        <v>479964.83999999898</v>
      </c>
      <c r="AF648" s="236">
        <v>847097.34</v>
      </c>
      <c r="AG648" s="236">
        <v>377799.3</v>
      </c>
      <c r="AH648" s="236">
        <v>1191098.52</v>
      </c>
      <c r="AI648" s="236">
        <v>1167004.3799999999</v>
      </c>
      <c r="AJ648" s="236">
        <v>654488.1</v>
      </c>
      <c r="AK648" s="236">
        <v>378233.07119999902</v>
      </c>
      <c r="AL648" s="236">
        <v>929292.77999999898</v>
      </c>
      <c r="AM648" s="236">
        <v>389539.8</v>
      </c>
      <c r="AN648" s="236">
        <v>6942486.5712000001</v>
      </c>
      <c r="AO648" s="236">
        <v>1875000</v>
      </c>
      <c r="AP648" s="236">
        <v>1874999.99999999</v>
      </c>
      <c r="AQ648" s="236">
        <v>1875000</v>
      </c>
      <c r="AR648" s="236">
        <v>1875000</v>
      </c>
      <c r="AS648" s="236">
        <v>1875000</v>
      </c>
      <c r="AT648" s="236">
        <v>1875000</v>
      </c>
      <c r="AU648" s="236">
        <v>1875000</v>
      </c>
      <c r="AV648" s="236">
        <v>1875000</v>
      </c>
      <c r="AW648" s="236">
        <v>1875000</v>
      </c>
      <c r="AX648" s="236">
        <v>1875000</v>
      </c>
      <c r="AY648" s="236">
        <v>1875000</v>
      </c>
      <c r="AZ648" s="236">
        <v>1875000</v>
      </c>
      <c r="BA648" s="236">
        <v>22500000</v>
      </c>
      <c r="BB648" s="236">
        <v>1875000</v>
      </c>
      <c r="BC648" s="236">
        <v>1875000</v>
      </c>
      <c r="BD648" s="236">
        <v>1875000</v>
      </c>
      <c r="BE648" s="236">
        <v>1875000</v>
      </c>
      <c r="BF648" s="236">
        <v>1875000</v>
      </c>
      <c r="BG648" s="236">
        <v>1875000</v>
      </c>
      <c r="BH648" s="236">
        <v>1875000</v>
      </c>
      <c r="BI648" s="236">
        <v>1875000</v>
      </c>
      <c r="BJ648" s="236">
        <v>1875000</v>
      </c>
      <c r="BK648" s="236">
        <v>1875000</v>
      </c>
      <c r="BL648" s="236">
        <v>1875000</v>
      </c>
      <c r="BM648" s="236">
        <v>1875000</v>
      </c>
      <c r="BN648" s="236">
        <v>22500000</v>
      </c>
      <c r="BO648" s="236">
        <v>1875000</v>
      </c>
      <c r="BP648" s="236">
        <v>1875000</v>
      </c>
      <c r="BQ648" s="236">
        <v>1875000</v>
      </c>
      <c r="BR648" s="236">
        <v>1875000</v>
      </c>
      <c r="BS648" s="236">
        <v>1875000</v>
      </c>
      <c r="BT648" s="236">
        <v>1875000</v>
      </c>
      <c r="BU648" s="236">
        <v>1875000</v>
      </c>
      <c r="BV648" s="236">
        <v>1875000</v>
      </c>
      <c r="BW648" s="236">
        <v>1875000</v>
      </c>
      <c r="BX648" s="236">
        <v>1875000</v>
      </c>
      <c r="BY648" s="236">
        <v>1875000</v>
      </c>
      <c r="BZ648" s="236">
        <v>1875000</v>
      </c>
      <c r="CA648" s="236">
        <v>22500000</v>
      </c>
      <c r="CB648" s="236">
        <v>1875000</v>
      </c>
      <c r="CC648" s="236">
        <v>1875000</v>
      </c>
      <c r="CD648" s="236">
        <v>1875000</v>
      </c>
      <c r="CE648" s="236">
        <v>1875000</v>
      </c>
      <c r="CF648" s="236">
        <v>1875000</v>
      </c>
      <c r="CG648" s="236">
        <v>1875000</v>
      </c>
      <c r="CH648" s="236">
        <v>1875000</v>
      </c>
      <c r="CI648" s="236">
        <v>1875000</v>
      </c>
      <c r="CJ648" s="236">
        <v>1875000</v>
      </c>
      <c r="CK648" s="236">
        <v>1875000</v>
      </c>
      <c r="CL648" s="236">
        <v>1875000</v>
      </c>
      <c r="CM648" s="236">
        <v>1875000</v>
      </c>
      <c r="CN648" s="236">
        <v>22500000</v>
      </c>
      <c r="CO648" s="236">
        <v>1875000</v>
      </c>
      <c r="CP648" s="236">
        <v>1875000</v>
      </c>
      <c r="CQ648" s="236">
        <v>1875000</v>
      </c>
      <c r="CR648" s="236">
        <v>1875000</v>
      </c>
      <c r="CS648" s="236">
        <v>1875000</v>
      </c>
      <c r="CT648" s="236">
        <v>1875000</v>
      </c>
      <c r="CU648" s="236">
        <v>1875000</v>
      </c>
      <c r="CV648" s="236">
        <v>1875000</v>
      </c>
      <c r="CW648" s="236">
        <v>1875000</v>
      </c>
      <c r="CX648" s="236">
        <v>1875000</v>
      </c>
      <c r="CY648" s="236">
        <v>1875000</v>
      </c>
      <c r="CZ648" s="236">
        <v>1875000</v>
      </c>
      <c r="DA648" s="236">
        <v>22500000</v>
      </c>
    </row>
    <row r="649" spans="1:105">
      <c r="A649" s="242" t="s">
        <v>1753</v>
      </c>
      <c r="B649" s="236">
        <v>0</v>
      </c>
      <c r="C649" s="236">
        <v>0</v>
      </c>
      <c r="D649" s="236">
        <v>0</v>
      </c>
      <c r="E649" s="236">
        <v>0</v>
      </c>
      <c r="F649" s="236">
        <v>0</v>
      </c>
      <c r="G649" s="236">
        <v>0</v>
      </c>
      <c r="H649" s="236">
        <v>0</v>
      </c>
      <c r="I649" s="236">
        <v>0</v>
      </c>
      <c r="J649" s="236">
        <v>0</v>
      </c>
      <c r="K649" s="236">
        <v>0</v>
      </c>
      <c r="L649" s="236">
        <v>0</v>
      </c>
      <c r="M649" s="236">
        <v>0</v>
      </c>
      <c r="N649" s="236">
        <v>0</v>
      </c>
      <c r="O649" s="236">
        <v>0</v>
      </c>
      <c r="P649" s="236">
        <v>0</v>
      </c>
      <c r="Q649" s="236">
        <v>0</v>
      </c>
      <c r="R649" s="236">
        <v>0</v>
      </c>
      <c r="S649" s="236">
        <v>0</v>
      </c>
      <c r="T649" s="236">
        <v>0</v>
      </c>
      <c r="U649" s="236">
        <v>0</v>
      </c>
      <c r="V649" s="236">
        <v>0</v>
      </c>
      <c r="W649" s="236">
        <v>0</v>
      </c>
      <c r="X649" s="236">
        <v>0</v>
      </c>
      <c r="Y649" s="236">
        <v>0</v>
      </c>
      <c r="Z649" s="236">
        <v>0</v>
      </c>
      <c r="AA649" s="236">
        <v>0</v>
      </c>
      <c r="AB649" s="236">
        <v>0</v>
      </c>
      <c r="AC649" s="236">
        <v>0</v>
      </c>
      <c r="AD649" s="236">
        <v>-1459.62</v>
      </c>
      <c r="AE649" s="236">
        <v>-9.48</v>
      </c>
      <c r="AF649" s="236">
        <v>-9.48</v>
      </c>
      <c r="AG649" s="236">
        <v>-5864.16</v>
      </c>
      <c r="AH649" s="236">
        <v>-5918.28</v>
      </c>
      <c r="AI649" s="236">
        <v>-1529.1</v>
      </c>
      <c r="AJ649" s="236">
        <v>-78.959999999999994</v>
      </c>
      <c r="AK649" s="236">
        <v>78.978599999999801</v>
      </c>
      <c r="AL649" s="236">
        <v>78.959999999999994</v>
      </c>
      <c r="AM649" s="236">
        <v>78.899999999999906</v>
      </c>
      <c r="AN649" s="236">
        <v>-14632.241400000001</v>
      </c>
      <c r="AO649" s="236">
        <v>78.959999999999994</v>
      </c>
      <c r="AP649" s="236">
        <v>78.959999999999994</v>
      </c>
      <c r="AQ649" s="236">
        <v>78.959999999999994</v>
      </c>
      <c r="AR649" s="236">
        <v>78.959999999999994</v>
      </c>
      <c r="AS649" s="236">
        <v>78.959999999999994</v>
      </c>
      <c r="AT649" s="236">
        <v>78.959999999999994</v>
      </c>
      <c r="AU649" s="236">
        <v>78.959999999999994</v>
      </c>
      <c r="AV649" s="236">
        <v>78.959999999999994</v>
      </c>
      <c r="AW649" s="236">
        <v>78.959999999999994</v>
      </c>
      <c r="AX649" s="236">
        <v>78.959999999999994</v>
      </c>
      <c r="AY649" s="236">
        <v>78.899999999999906</v>
      </c>
      <c r="AZ649" s="236">
        <v>78.959999999999994</v>
      </c>
      <c r="BA649" s="236">
        <v>947.46</v>
      </c>
      <c r="BB649" s="236">
        <v>78.959999999999994</v>
      </c>
      <c r="BC649" s="236">
        <v>78.959999999999994</v>
      </c>
      <c r="BD649" s="236">
        <v>78.959999999999994</v>
      </c>
      <c r="BE649" s="236">
        <v>78.959999999999994</v>
      </c>
      <c r="BF649" s="236">
        <v>78.959999999999994</v>
      </c>
      <c r="BG649" s="236">
        <v>78.959999999999994</v>
      </c>
      <c r="BH649" s="236">
        <v>78.959999999999994</v>
      </c>
      <c r="BI649" s="236">
        <v>78.959999999999994</v>
      </c>
      <c r="BJ649" s="236">
        <v>78.959999999999994</v>
      </c>
      <c r="BK649" s="236">
        <v>78.899999999999906</v>
      </c>
      <c r="BL649" s="236">
        <v>78.959999999999994</v>
      </c>
      <c r="BM649" s="236">
        <v>78.959999999999994</v>
      </c>
      <c r="BN649" s="236">
        <v>947.46</v>
      </c>
      <c r="BO649" s="236">
        <v>78.959999999999994</v>
      </c>
      <c r="BP649" s="236">
        <v>78.959999999999994</v>
      </c>
      <c r="BQ649" s="236">
        <v>78.959999999999994</v>
      </c>
      <c r="BR649" s="236">
        <v>78.959999999999994</v>
      </c>
      <c r="BS649" s="236">
        <v>78.959999999999994</v>
      </c>
      <c r="BT649" s="236">
        <v>78.959999999999994</v>
      </c>
      <c r="BU649" s="236">
        <v>78.959999999999994</v>
      </c>
      <c r="BV649" s="236">
        <v>78.959999999999994</v>
      </c>
      <c r="BW649" s="236">
        <v>78.899999999999906</v>
      </c>
      <c r="BX649" s="236">
        <v>78.959999999999994</v>
      </c>
      <c r="BY649" s="236">
        <v>78.959999999999994</v>
      </c>
      <c r="BZ649" s="236">
        <v>78.959999999999994</v>
      </c>
      <c r="CA649" s="236">
        <v>947.46</v>
      </c>
      <c r="CB649" s="236">
        <v>78.959999999999994</v>
      </c>
      <c r="CC649" s="236">
        <v>78.959999999999994</v>
      </c>
      <c r="CD649" s="236">
        <v>78.959999999999994</v>
      </c>
      <c r="CE649" s="236">
        <v>78.959999999999994</v>
      </c>
      <c r="CF649" s="236">
        <v>78.959999999999994</v>
      </c>
      <c r="CG649" s="236">
        <v>78.959999999999994</v>
      </c>
      <c r="CH649" s="236">
        <v>78.959999999999994</v>
      </c>
      <c r="CI649" s="236">
        <v>78.899999999999906</v>
      </c>
      <c r="CJ649" s="236">
        <v>78.959999999999994</v>
      </c>
      <c r="CK649" s="236">
        <v>78.959999999999994</v>
      </c>
      <c r="CL649" s="236">
        <v>78.959999999999994</v>
      </c>
      <c r="CM649" s="236">
        <v>78.959999999999994</v>
      </c>
      <c r="CN649" s="236">
        <v>947.46</v>
      </c>
      <c r="CO649" s="236">
        <v>78.959999999999994</v>
      </c>
      <c r="CP649" s="236">
        <v>78.959999999999994</v>
      </c>
      <c r="CQ649" s="236">
        <v>78.959999999999994</v>
      </c>
      <c r="CR649" s="236">
        <v>78.959999999999994</v>
      </c>
      <c r="CS649" s="236">
        <v>78.959999999999994</v>
      </c>
      <c r="CT649" s="236">
        <v>78.959999999999994</v>
      </c>
      <c r="CU649" s="236">
        <v>78.899999999999906</v>
      </c>
      <c r="CV649" s="236">
        <v>78.959999999999994</v>
      </c>
      <c r="CW649" s="236">
        <v>78.959999999999994</v>
      </c>
      <c r="CX649" s="236">
        <v>78.959999999999994</v>
      </c>
      <c r="CY649" s="236">
        <v>78.959999999999994</v>
      </c>
      <c r="CZ649" s="236">
        <v>78.959999999999994</v>
      </c>
      <c r="DA649" s="236">
        <v>947.46</v>
      </c>
    </row>
    <row r="650" spans="1:105">
      <c r="A650" s="242" t="s">
        <v>1754</v>
      </c>
      <c r="B650" s="236">
        <v>0</v>
      </c>
      <c r="C650" s="236">
        <v>0</v>
      </c>
      <c r="D650" s="236">
        <v>0</v>
      </c>
      <c r="E650" s="236">
        <v>0</v>
      </c>
      <c r="F650" s="236">
        <v>0</v>
      </c>
      <c r="G650" s="236">
        <v>0</v>
      </c>
      <c r="H650" s="236">
        <v>0</v>
      </c>
      <c r="I650" s="236">
        <v>0</v>
      </c>
      <c r="J650" s="236">
        <v>0</v>
      </c>
      <c r="K650" s="236">
        <v>0</v>
      </c>
      <c r="L650" s="236">
        <v>0</v>
      </c>
      <c r="M650" s="236">
        <v>0</v>
      </c>
      <c r="N650" s="236">
        <v>0</v>
      </c>
      <c r="O650" s="236">
        <v>0</v>
      </c>
      <c r="P650" s="236">
        <v>0</v>
      </c>
      <c r="Q650" s="236">
        <v>0</v>
      </c>
      <c r="R650" s="236">
        <v>0</v>
      </c>
      <c r="S650" s="236">
        <v>0</v>
      </c>
      <c r="T650" s="236">
        <v>0</v>
      </c>
      <c r="U650" s="236">
        <v>0</v>
      </c>
      <c r="V650" s="236">
        <v>0</v>
      </c>
      <c r="W650" s="236">
        <v>0</v>
      </c>
      <c r="X650" s="236">
        <v>0</v>
      </c>
      <c r="Y650" s="236">
        <v>0</v>
      </c>
      <c r="Z650" s="236">
        <v>0</v>
      </c>
      <c r="AA650" s="236">
        <v>0</v>
      </c>
      <c r="AB650" s="236">
        <v>0</v>
      </c>
      <c r="AC650" s="236">
        <v>0</v>
      </c>
      <c r="AD650" s="236">
        <v>1444.32</v>
      </c>
      <c r="AE650" s="236">
        <v>-5.76</v>
      </c>
      <c r="AF650" s="236">
        <v>-5.8199999999999896</v>
      </c>
      <c r="AG650" s="236">
        <v>5761.62</v>
      </c>
      <c r="AH650" s="236">
        <v>5728.44</v>
      </c>
      <c r="AI650" s="236">
        <v>1401.78</v>
      </c>
      <c r="AJ650" s="236">
        <v>-48.36</v>
      </c>
      <c r="AK650" s="236">
        <v>-48.380999999999297</v>
      </c>
      <c r="AL650" s="236">
        <v>-48.3</v>
      </c>
      <c r="AM650" s="236">
        <v>-48.36</v>
      </c>
      <c r="AN650" s="236">
        <v>14131.179</v>
      </c>
      <c r="AO650" s="236">
        <v>-48.3</v>
      </c>
      <c r="AP650" s="236">
        <v>-48.36</v>
      </c>
      <c r="AQ650" s="236">
        <v>-48.36</v>
      </c>
      <c r="AR650" s="236">
        <v>-48.3</v>
      </c>
      <c r="AS650" s="236">
        <v>-48.36</v>
      </c>
      <c r="AT650" s="236">
        <v>-48.36</v>
      </c>
      <c r="AU650" s="236">
        <v>-48.3</v>
      </c>
      <c r="AV650" s="236">
        <v>-48.36</v>
      </c>
      <c r="AW650" s="236">
        <v>-48.36</v>
      </c>
      <c r="AX650" s="236">
        <v>-48.3</v>
      </c>
      <c r="AY650" s="236">
        <v>-48.36</v>
      </c>
      <c r="AZ650" s="236">
        <v>-48.3</v>
      </c>
      <c r="BA650" s="236">
        <v>-580.02</v>
      </c>
      <c r="BB650" s="236">
        <v>-48.36</v>
      </c>
      <c r="BC650" s="236">
        <v>-48.36</v>
      </c>
      <c r="BD650" s="236">
        <v>-48.3</v>
      </c>
      <c r="BE650" s="236">
        <v>-48.36</v>
      </c>
      <c r="BF650" s="236">
        <v>-48.36</v>
      </c>
      <c r="BG650" s="236">
        <v>-48.3</v>
      </c>
      <c r="BH650" s="236">
        <v>-48.36</v>
      </c>
      <c r="BI650" s="236">
        <v>-48.3</v>
      </c>
      <c r="BJ650" s="236">
        <v>-48.36</v>
      </c>
      <c r="BK650" s="236">
        <v>-48.36</v>
      </c>
      <c r="BL650" s="236">
        <v>-48.3</v>
      </c>
      <c r="BM650" s="236">
        <v>-48.36</v>
      </c>
      <c r="BN650" s="236">
        <v>-580.08000000000004</v>
      </c>
      <c r="BO650" s="236">
        <v>-48.36</v>
      </c>
      <c r="BP650" s="236">
        <v>-48.3</v>
      </c>
      <c r="BQ650" s="236">
        <v>-48.36</v>
      </c>
      <c r="BR650" s="236">
        <v>-48.3</v>
      </c>
      <c r="BS650" s="236">
        <v>-48.36</v>
      </c>
      <c r="BT650" s="236">
        <v>-48.36</v>
      </c>
      <c r="BU650" s="236">
        <v>-48.3</v>
      </c>
      <c r="BV650" s="236">
        <v>-48.36</v>
      </c>
      <c r="BW650" s="236">
        <v>-48.36</v>
      </c>
      <c r="BX650" s="236">
        <v>-48.3</v>
      </c>
      <c r="BY650" s="236">
        <v>-48.36</v>
      </c>
      <c r="BZ650" s="236">
        <v>-48.36</v>
      </c>
      <c r="CA650" s="236">
        <v>-580.08000000000004</v>
      </c>
      <c r="CB650" s="236">
        <v>-48.3</v>
      </c>
      <c r="CC650" s="236">
        <v>-48.36</v>
      </c>
      <c r="CD650" s="236">
        <v>-48.3</v>
      </c>
      <c r="CE650" s="236">
        <v>-48.36</v>
      </c>
      <c r="CF650" s="236">
        <v>-48.36</v>
      </c>
      <c r="CG650" s="236">
        <v>-48.3</v>
      </c>
      <c r="CH650" s="236">
        <v>-48.36</v>
      </c>
      <c r="CI650" s="236">
        <v>-48.36</v>
      </c>
      <c r="CJ650" s="236">
        <v>-48.3</v>
      </c>
      <c r="CK650" s="236">
        <v>-48.36</v>
      </c>
      <c r="CL650" s="236">
        <v>-48.3</v>
      </c>
      <c r="CM650" s="236">
        <v>-48.36</v>
      </c>
      <c r="CN650" s="236">
        <v>-580.02</v>
      </c>
      <c r="CO650" s="236">
        <v>-48.36</v>
      </c>
      <c r="CP650" s="236">
        <v>-48.3</v>
      </c>
      <c r="CQ650" s="236">
        <v>-48.36</v>
      </c>
      <c r="CR650" s="236">
        <v>-48.36</v>
      </c>
      <c r="CS650" s="236">
        <v>-48.3</v>
      </c>
      <c r="CT650" s="236">
        <v>-48.36</v>
      </c>
      <c r="CU650" s="236">
        <v>-48.3</v>
      </c>
      <c r="CV650" s="236">
        <v>-48.36</v>
      </c>
      <c r="CW650" s="236">
        <v>-48.36</v>
      </c>
      <c r="CX650" s="236">
        <v>-48.3</v>
      </c>
      <c r="CY650" s="236">
        <v>-48.36</v>
      </c>
      <c r="CZ650" s="236">
        <v>-48.36</v>
      </c>
      <c r="DA650" s="236">
        <v>-580.08000000000004</v>
      </c>
    </row>
    <row r="651" spans="1:105">
      <c r="A651" s="242" t="s">
        <v>1755</v>
      </c>
      <c r="B651" s="236">
        <v>0</v>
      </c>
      <c r="C651" s="236">
        <v>0</v>
      </c>
      <c r="D651" s="236">
        <v>0</v>
      </c>
      <c r="E651" s="236">
        <v>0</v>
      </c>
      <c r="F651" s="236">
        <v>0</v>
      </c>
      <c r="G651" s="236">
        <v>0</v>
      </c>
      <c r="H651" s="236">
        <v>0</v>
      </c>
      <c r="I651" s="236">
        <v>0</v>
      </c>
      <c r="J651" s="236">
        <v>0</v>
      </c>
      <c r="K651" s="236">
        <v>0</v>
      </c>
      <c r="L651" s="236">
        <v>0</v>
      </c>
      <c r="M651" s="236">
        <v>0</v>
      </c>
      <c r="N651" s="236">
        <v>0</v>
      </c>
      <c r="O651" s="236">
        <v>0</v>
      </c>
      <c r="P651" s="236">
        <v>0</v>
      </c>
      <c r="Q651" s="236">
        <v>0</v>
      </c>
      <c r="R651" s="236">
        <v>0</v>
      </c>
      <c r="S651" s="236">
        <v>0</v>
      </c>
      <c r="T651" s="236">
        <v>0</v>
      </c>
      <c r="U651" s="236">
        <v>0</v>
      </c>
      <c r="V651" s="236">
        <v>0</v>
      </c>
      <c r="W651" s="236">
        <v>0</v>
      </c>
      <c r="X651" s="236">
        <v>0</v>
      </c>
      <c r="Y651" s="236">
        <v>0</v>
      </c>
      <c r="Z651" s="236">
        <v>0</v>
      </c>
      <c r="AA651" s="236">
        <v>0</v>
      </c>
      <c r="AB651" s="236">
        <v>0</v>
      </c>
      <c r="AC651" s="236">
        <v>0</v>
      </c>
      <c r="AD651" s="236">
        <v>0</v>
      </c>
      <c r="AE651" s="236">
        <v>0</v>
      </c>
      <c r="AF651" s="236">
        <v>0</v>
      </c>
      <c r="AG651" s="236">
        <v>0</v>
      </c>
      <c r="AH651" s="236">
        <v>0</v>
      </c>
      <c r="AI651" s="236">
        <v>0</v>
      </c>
      <c r="AJ651" s="236">
        <v>0</v>
      </c>
      <c r="AK651" s="236">
        <v>0</v>
      </c>
      <c r="AL651" s="236">
        <v>0</v>
      </c>
      <c r="AM651" s="236">
        <v>0</v>
      </c>
      <c r="AN651" s="236">
        <v>0</v>
      </c>
      <c r="AO651" s="236">
        <v>0</v>
      </c>
      <c r="AP651" s="236">
        <v>0</v>
      </c>
      <c r="AQ651" s="236">
        <v>0</v>
      </c>
      <c r="AR651" s="236">
        <v>0</v>
      </c>
      <c r="AS651" s="236">
        <v>0</v>
      </c>
      <c r="AT651" s="236">
        <v>0</v>
      </c>
      <c r="AU651" s="236">
        <v>0</v>
      </c>
      <c r="AV651" s="236">
        <v>0</v>
      </c>
      <c r="AW651" s="236">
        <v>0</v>
      </c>
      <c r="AX651" s="236">
        <v>0</v>
      </c>
      <c r="AY651" s="236">
        <v>0</v>
      </c>
      <c r="AZ651" s="236">
        <v>0</v>
      </c>
      <c r="BA651" s="236">
        <v>0</v>
      </c>
      <c r="BB651" s="236">
        <v>0</v>
      </c>
      <c r="BC651" s="236">
        <v>0</v>
      </c>
      <c r="BD651" s="236">
        <v>0</v>
      </c>
      <c r="BE651" s="236">
        <v>0</v>
      </c>
      <c r="BF651" s="236">
        <v>0</v>
      </c>
      <c r="BG651" s="236">
        <v>0</v>
      </c>
      <c r="BH651" s="236">
        <v>0</v>
      </c>
      <c r="BI651" s="236">
        <v>0</v>
      </c>
      <c r="BJ651" s="236">
        <v>0</v>
      </c>
      <c r="BK651" s="236">
        <v>0</v>
      </c>
      <c r="BL651" s="236">
        <v>0</v>
      </c>
      <c r="BM651" s="236">
        <v>0</v>
      </c>
      <c r="BN651" s="236">
        <v>0</v>
      </c>
      <c r="BO651" s="236">
        <v>0</v>
      </c>
      <c r="BP651" s="236">
        <v>0</v>
      </c>
      <c r="BQ651" s="236">
        <v>0</v>
      </c>
      <c r="BR651" s="236">
        <v>0</v>
      </c>
      <c r="BS651" s="236">
        <v>0</v>
      </c>
      <c r="BT651" s="236">
        <v>0</v>
      </c>
      <c r="BU651" s="236">
        <v>0</v>
      </c>
      <c r="BV651" s="236">
        <v>0</v>
      </c>
      <c r="BW651" s="236">
        <v>0</v>
      </c>
      <c r="BX651" s="236">
        <v>0</v>
      </c>
      <c r="BY651" s="236">
        <v>0</v>
      </c>
      <c r="BZ651" s="236">
        <v>0</v>
      </c>
      <c r="CA651" s="236">
        <v>0</v>
      </c>
      <c r="CB651" s="236">
        <v>0</v>
      </c>
      <c r="CC651" s="236">
        <v>0</v>
      </c>
      <c r="CD651" s="236">
        <v>0</v>
      </c>
      <c r="CE651" s="236">
        <v>0</v>
      </c>
      <c r="CF651" s="236">
        <v>0</v>
      </c>
      <c r="CG651" s="236">
        <v>0</v>
      </c>
      <c r="CH651" s="236">
        <v>0</v>
      </c>
      <c r="CI651" s="236">
        <v>0</v>
      </c>
      <c r="CJ651" s="236">
        <v>0</v>
      </c>
      <c r="CK651" s="236">
        <v>0</v>
      </c>
      <c r="CL651" s="236">
        <v>0</v>
      </c>
      <c r="CM651" s="236">
        <v>0</v>
      </c>
      <c r="CN651" s="236">
        <v>0</v>
      </c>
      <c r="CO651" s="236">
        <v>0</v>
      </c>
      <c r="CP651" s="236">
        <v>0</v>
      </c>
      <c r="CQ651" s="236">
        <v>0</v>
      </c>
      <c r="CR651" s="236">
        <v>0</v>
      </c>
      <c r="CS651" s="236">
        <v>0</v>
      </c>
      <c r="CT651" s="236">
        <v>0</v>
      </c>
      <c r="CU651" s="236">
        <v>0</v>
      </c>
      <c r="CV651" s="236">
        <v>0</v>
      </c>
      <c r="CW651" s="236">
        <v>0</v>
      </c>
      <c r="CX651" s="236">
        <v>0</v>
      </c>
      <c r="CY651" s="236">
        <v>0</v>
      </c>
      <c r="CZ651" s="236">
        <v>0</v>
      </c>
      <c r="DA651" s="236">
        <v>0</v>
      </c>
    </row>
    <row r="652" spans="1:105">
      <c r="A652" s="242" t="s">
        <v>1756</v>
      </c>
      <c r="B652" s="236">
        <v>0</v>
      </c>
      <c r="C652" s="236">
        <v>0</v>
      </c>
      <c r="D652" s="236">
        <v>0</v>
      </c>
      <c r="E652" s="236">
        <v>0</v>
      </c>
      <c r="F652" s="236">
        <v>0</v>
      </c>
      <c r="G652" s="236">
        <v>0</v>
      </c>
      <c r="H652" s="236">
        <v>0</v>
      </c>
      <c r="I652" s="236">
        <v>0</v>
      </c>
      <c r="J652" s="236">
        <v>0</v>
      </c>
      <c r="K652" s="236">
        <v>0</v>
      </c>
      <c r="L652" s="236">
        <v>0</v>
      </c>
      <c r="M652" s="236">
        <v>0</v>
      </c>
      <c r="N652" s="236">
        <v>0</v>
      </c>
      <c r="O652" s="236">
        <v>0</v>
      </c>
      <c r="P652" s="236">
        <v>0</v>
      </c>
      <c r="Q652" s="236">
        <v>0</v>
      </c>
      <c r="R652" s="236">
        <v>0</v>
      </c>
      <c r="S652" s="236">
        <v>0</v>
      </c>
      <c r="T652" s="236">
        <v>0</v>
      </c>
      <c r="U652" s="236">
        <v>0</v>
      </c>
      <c r="V652" s="236">
        <v>0</v>
      </c>
      <c r="W652" s="236">
        <v>0</v>
      </c>
      <c r="X652" s="236">
        <v>0</v>
      </c>
      <c r="Y652" s="236">
        <v>0</v>
      </c>
      <c r="Z652" s="236">
        <v>0</v>
      </c>
      <c r="AA652" s="236">
        <v>0</v>
      </c>
      <c r="AB652" s="236">
        <v>0</v>
      </c>
      <c r="AC652" s="236">
        <v>0</v>
      </c>
      <c r="AD652" s="236">
        <v>541643.03999999899</v>
      </c>
      <c r="AE652" s="236">
        <v>500550.54</v>
      </c>
      <c r="AF652" s="236">
        <v>848651.88</v>
      </c>
      <c r="AG652" s="236">
        <v>394973.46</v>
      </c>
      <c r="AH652" s="236">
        <v>1199775.96</v>
      </c>
      <c r="AI652" s="236">
        <v>1136887.6199999901</v>
      </c>
      <c r="AJ652" s="236">
        <v>577283.22</v>
      </c>
      <c r="AK652" s="236">
        <v>696822.15075041295</v>
      </c>
      <c r="AL652" s="236">
        <v>912272.70490993198</v>
      </c>
      <c r="AM652" s="236">
        <v>351799.44490993198</v>
      </c>
      <c r="AN652" s="236">
        <v>7160660.0205702698</v>
      </c>
      <c r="AO652" s="236">
        <v>2105243.7692894302</v>
      </c>
      <c r="AP652" s="236">
        <v>2090926.4492894299</v>
      </c>
      <c r="AQ652" s="236">
        <v>2050823.28928943</v>
      </c>
      <c r="AR652" s="236">
        <v>2016877.56928943</v>
      </c>
      <c r="AS652" s="236">
        <v>1982556.30928943</v>
      </c>
      <c r="AT652" s="236">
        <v>1952942.52928943</v>
      </c>
      <c r="AU652" s="236">
        <v>1924340.46928943</v>
      </c>
      <c r="AV652" s="236">
        <v>1895696.4092894299</v>
      </c>
      <c r="AW652" s="236">
        <v>1871503.3892894301</v>
      </c>
      <c r="AX652" s="236">
        <v>1845261.54928943</v>
      </c>
      <c r="AY652" s="236">
        <v>1822658.52928943</v>
      </c>
      <c r="AZ652" s="236">
        <v>1800926.04928943</v>
      </c>
      <c r="BA652" s="236">
        <v>23359756.311473101</v>
      </c>
      <c r="BB652" s="236">
        <v>1846688.51039659</v>
      </c>
      <c r="BC652" s="236">
        <v>1829165.51039659</v>
      </c>
      <c r="BD652" s="236">
        <v>1806770.81039659</v>
      </c>
      <c r="BE652" s="236">
        <v>1786687.8503965901</v>
      </c>
      <c r="BF652" s="236">
        <v>1766300.3903965901</v>
      </c>
      <c r="BG652" s="236">
        <v>1748065.9103965899</v>
      </c>
      <c r="BH652" s="236">
        <v>1730065.9103965899</v>
      </c>
      <c r="BI652" s="236">
        <v>1711479.1703965899</v>
      </c>
      <c r="BJ652" s="236">
        <v>1695477.8903965901</v>
      </c>
      <c r="BK652" s="236">
        <v>1677839.03039659</v>
      </c>
      <c r="BL652" s="236">
        <v>1662427.01039659</v>
      </c>
      <c r="BM652" s="236">
        <v>1647226.9103965899</v>
      </c>
      <c r="BN652" s="236">
        <v>20908194.904759102</v>
      </c>
      <c r="BO652" s="236">
        <v>1628069.31024293</v>
      </c>
      <c r="BP652" s="236">
        <v>1615528.5302429299</v>
      </c>
      <c r="BQ652" s="236">
        <v>1599291.9902429299</v>
      </c>
      <c r="BR652" s="236">
        <v>1584466.2302429299</v>
      </c>
      <c r="BS652" s="236">
        <v>1569337.7102429301</v>
      </c>
      <c r="BT652" s="236">
        <v>1555637.07024293</v>
      </c>
      <c r="BU652" s="236">
        <v>1541993.6702429301</v>
      </c>
      <c r="BV652" s="236">
        <v>1527787.4102429301</v>
      </c>
      <c r="BW652" s="236">
        <v>1515458.85024293</v>
      </c>
      <c r="BX652" s="236">
        <v>1501787.13024293</v>
      </c>
      <c r="BY652" s="236">
        <v>1489724.4302429301</v>
      </c>
      <c r="BZ652" s="236">
        <v>1477743.57024293</v>
      </c>
      <c r="CA652" s="236">
        <v>18606825.902915101</v>
      </c>
      <c r="CB652" s="236">
        <v>1462875.6851742801</v>
      </c>
      <c r="CC652" s="236">
        <v>1452894.62517428</v>
      </c>
      <c r="CD652" s="236">
        <v>1439910.2051742801</v>
      </c>
      <c r="CE652" s="236">
        <v>1427938.10517428</v>
      </c>
      <c r="CF652" s="236">
        <v>1415701.10517428</v>
      </c>
      <c r="CG652" s="236">
        <v>1404544.64517428</v>
      </c>
      <c r="CH652" s="236">
        <v>1393385.30517428</v>
      </c>
      <c r="CI652" s="236">
        <v>1381717.34517428</v>
      </c>
      <c r="CJ652" s="236">
        <v>1371544.34517428</v>
      </c>
      <c r="CK652" s="236">
        <v>1360232.2451742799</v>
      </c>
      <c r="CL652" s="236">
        <v>1350140.4851742799</v>
      </c>
      <c r="CM652" s="236">
        <v>1339850.9651742801</v>
      </c>
      <c r="CN652" s="236">
        <v>16800735.062091298</v>
      </c>
      <c r="CO652" s="236">
        <v>1221719.0054595899</v>
      </c>
      <c r="CP652" s="236">
        <v>1212784.0454595899</v>
      </c>
      <c r="CQ652" s="236">
        <v>1202055.2654595899</v>
      </c>
      <c r="CR652" s="236">
        <v>1192201.4654595901</v>
      </c>
      <c r="CS652" s="236">
        <v>1181827.7654595899</v>
      </c>
      <c r="CT652" s="236">
        <v>1172328.92545959</v>
      </c>
      <c r="CU652" s="236">
        <v>1162753.9454595901</v>
      </c>
      <c r="CV652" s="236">
        <v>1152769.58545959</v>
      </c>
      <c r="CW652" s="236">
        <v>1144036.64545959</v>
      </c>
      <c r="CX652" s="236">
        <v>1134287.7854595899</v>
      </c>
      <c r="CY652" s="236">
        <v>1125546.6854595901</v>
      </c>
      <c r="CZ652" s="236">
        <v>1116880.7054595901</v>
      </c>
      <c r="DA652" s="236">
        <v>14019191.825515101</v>
      </c>
    </row>
    <row r="653" spans="1:105">
      <c r="A653" s="242" t="s">
        <v>1757</v>
      </c>
      <c r="B653" s="236">
        <v>0</v>
      </c>
      <c r="C653" s="236">
        <v>0</v>
      </c>
      <c r="D653" s="236">
        <v>0</v>
      </c>
      <c r="E653" s="236">
        <v>0</v>
      </c>
      <c r="F653" s="236">
        <v>0</v>
      </c>
      <c r="G653" s="236">
        <v>0</v>
      </c>
      <c r="H653" s="236">
        <v>0</v>
      </c>
      <c r="I653" s="236">
        <v>0</v>
      </c>
      <c r="J653" s="236">
        <v>0</v>
      </c>
      <c r="K653" s="236">
        <v>0</v>
      </c>
      <c r="L653" s="236">
        <v>0</v>
      </c>
      <c r="M653" s="236">
        <v>0</v>
      </c>
      <c r="N653" s="236">
        <v>0</v>
      </c>
      <c r="O653" s="236">
        <v>0</v>
      </c>
      <c r="P653" s="236">
        <v>0</v>
      </c>
      <c r="Q653" s="236">
        <v>0</v>
      </c>
      <c r="R653" s="236">
        <v>0</v>
      </c>
      <c r="S653" s="236">
        <v>0</v>
      </c>
      <c r="T653" s="236">
        <v>0</v>
      </c>
      <c r="U653" s="236">
        <v>0</v>
      </c>
      <c r="V653" s="236">
        <v>0</v>
      </c>
      <c r="W653" s="236">
        <v>0</v>
      </c>
      <c r="X653" s="236">
        <v>0</v>
      </c>
      <c r="Y653" s="236">
        <v>0</v>
      </c>
      <c r="Z653" s="236">
        <v>0</v>
      </c>
      <c r="AA653" s="236">
        <v>0</v>
      </c>
      <c r="AB653" s="236">
        <v>0</v>
      </c>
      <c r="AC653" s="236">
        <v>0</v>
      </c>
      <c r="AD653" s="236">
        <v>-532363.98</v>
      </c>
      <c r="AE653" s="236">
        <v>-480805.74</v>
      </c>
      <c r="AF653" s="236">
        <v>-821822.46</v>
      </c>
      <c r="AG653" s="236">
        <v>-361759.88880000002</v>
      </c>
      <c r="AH653" s="236">
        <v>-1158213.24</v>
      </c>
      <c r="AI653" s="236">
        <v>-1083323.82</v>
      </c>
      <c r="AJ653" s="236">
        <v>-515837.39999999898</v>
      </c>
      <c r="AK653" s="236">
        <v>-646129.83075041301</v>
      </c>
      <c r="AL653" s="236">
        <v>-853868.76490993204</v>
      </c>
      <c r="AM653" s="236">
        <v>-290625.36490993202</v>
      </c>
      <c r="AN653" s="236">
        <v>-6744750.4893702799</v>
      </c>
      <c r="AO653" s="236">
        <v>-2037202.5534113799</v>
      </c>
      <c r="AP653" s="236">
        <v>-2007496.3134113799</v>
      </c>
      <c r="AQ653" s="236">
        <v>-1952267.93341138</v>
      </c>
      <c r="AR653" s="236">
        <v>-1904166.26722835</v>
      </c>
      <c r="AS653" s="236">
        <v>-1855168.70722835</v>
      </c>
      <c r="AT653" s="236">
        <v>-1811073.3872283499</v>
      </c>
      <c r="AU653" s="236">
        <v>-1770764.16222412</v>
      </c>
      <c r="AV653" s="236">
        <v>-1728014.88222412</v>
      </c>
      <c r="AW653" s="236">
        <v>-1689875.88222412</v>
      </c>
      <c r="AX653" s="236">
        <v>-1646083.9787784801</v>
      </c>
      <c r="AY653" s="236">
        <v>-1609856.09877848</v>
      </c>
      <c r="AZ653" s="236">
        <v>-1574641.67877848</v>
      </c>
      <c r="BA653" s="236">
        <v>-21586611.844927002</v>
      </c>
      <c r="BB653" s="236">
        <v>-1600599.8082798</v>
      </c>
      <c r="BC653" s="236">
        <v>-1569687.5682798</v>
      </c>
      <c r="BD653" s="236">
        <v>-1534052.8482798</v>
      </c>
      <c r="BE653" s="236">
        <v>-1503314.9879308101</v>
      </c>
      <c r="BF653" s="236">
        <v>-1469957.44793081</v>
      </c>
      <c r="BG653" s="236">
        <v>-1438874.3279308099</v>
      </c>
      <c r="BH653" s="236">
        <v>-1410423.0601448901</v>
      </c>
      <c r="BI653" s="236">
        <v>-1379231.5801448899</v>
      </c>
      <c r="BJ653" s="236">
        <v>-1350732.3001448901</v>
      </c>
      <c r="BK653" s="236">
        <v>-1317330.6976745501</v>
      </c>
      <c r="BL653" s="236">
        <v>-1289640.9976745499</v>
      </c>
      <c r="BM653" s="236">
        <v>-1262264.55767455</v>
      </c>
      <c r="BN653" s="236">
        <v>-17126110.1820902</v>
      </c>
      <c r="BO653" s="236">
        <v>-1240976.70699247</v>
      </c>
      <c r="BP653" s="236">
        <v>-1216820.8269924701</v>
      </c>
      <c r="BQ653" s="236">
        <v>-1189074.1869924699</v>
      </c>
      <c r="BR653" s="236">
        <v>-1165064.66572384</v>
      </c>
      <c r="BS653" s="236">
        <v>-1138619.7257238401</v>
      </c>
      <c r="BT653" s="236">
        <v>-1113691.10572384</v>
      </c>
      <c r="BU653" s="236">
        <v>-1090819.3637178</v>
      </c>
      <c r="BV653" s="236">
        <v>-1065565.1837178001</v>
      </c>
      <c r="BW653" s="236">
        <v>-1042268.4437178</v>
      </c>
      <c r="BX653" s="236">
        <v>-1014784.24842016</v>
      </c>
      <c r="BY653" s="236">
        <v>-991919.74842016096</v>
      </c>
      <c r="BZ653" s="236">
        <v>-969214.488420162</v>
      </c>
      <c r="CA653" s="236">
        <v>-13238818.6945628</v>
      </c>
      <c r="CB653" s="236">
        <v>-940684.76901903294</v>
      </c>
      <c r="CC653" s="236">
        <v>-920102.12901903305</v>
      </c>
      <c r="CD653" s="236">
        <v>-896600.24901903304</v>
      </c>
      <c r="CE653" s="236">
        <v>-876174.01734568202</v>
      </c>
      <c r="CF653" s="236">
        <v>-853576.51734568202</v>
      </c>
      <c r="CG653" s="236">
        <v>-832131.85734568199</v>
      </c>
      <c r="CH653" s="236">
        <v>-812355.37380440498</v>
      </c>
      <c r="CI653" s="236">
        <v>-790547.23380440497</v>
      </c>
      <c r="CJ653" s="236">
        <v>-770299.93380440399</v>
      </c>
      <c r="CK653" s="236">
        <v>-746245.38414779701</v>
      </c>
      <c r="CL653" s="236">
        <v>-726218.10414779698</v>
      </c>
      <c r="CM653" s="236">
        <v>-706059.72414779698</v>
      </c>
      <c r="CN653" s="236">
        <v>-9870995.2929507494</v>
      </c>
      <c r="CO653" s="236">
        <v>-563598.338164813</v>
      </c>
      <c r="CP653" s="236">
        <v>-544726.11816481303</v>
      </c>
      <c r="CQ653" s="236">
        <v>-524131.11816481297</v>
      </c>
      <c r="CR653" s="236">
        <v>-506405.73255718098</v>
      </c>
      <c r="CS653" s="236">
        <v>-486299.55255718098</v>
      </c>
      <c r="CT653" s="236">
        <v>-467131.05255718098</v>
      </c>
      <c r="CU653" s="236">
        <v>-449585.91669938498</v>
      </c>
      <c r="CV653" s="236">
        <v>-430061.19669938501</v>
      </c>
      <c r="CW653" s="236">
        <v>-411845.736699384</v>
      </c>
      <c r="CX653" s="236">
        <v>-390109.92098354502</v>
      </c>
      <c r="CY653" s="236">
        <v>-372008.58098354499</v>
      </c>
      <c r="CZ653" s="236">
        <v>-354039.66098354402</v>
      </c>
      <c r="DA653" s="236">
        <v>-5499942.9252147703</v>
      </c>
    </row>
    <row r="654" spans="1:105">
      <c r="A654" s="251" t="s">
        <v>1758</v>
      </c>
      <c r="B654" s="252">
        <v>0</v>
      </c>
      <c r="C654" s="252">
        <v>0</v>
      </c>
      <c r="D654" s="252">
        <v>0</v>
      </c>
      <c r="E654" s="252">
        <v>0</v>
      </c>
      <c r="F654" s="252">
        <v>0</v>
      </c>
      <c r="G654" s="252">
        <v>0</v>
      </c>
      <c r="H654" s="252">
        <v>0</v>
      </c>
      <c r="I654" s="252">
        <v>0</v>
      </c>
      <c r="J654" s="252">
        <v>0</v>
      </c>
      <c r="K654" s="252">
        <v>0</v>
      </c>
      <c r="L654" s="252">
        <v>0</v>
      </c>
      <c r="M654" s="252">
        <v>0</v>
      </c>
      <c r="N654" s="252">
        <v>0</v>
      </c>
      <c r="O654" s="252">
        <v>0</v>
      </c>
      <c r="P654" s="252">
        <v>0</v>
      </c>
      <c r="Q654" s="252">
        <v>0</v>
      </c>
      <c r="R654" s="252">
        <v>0</v>
      </c>
      <c r="S654" s="252">
        <v>0</v>
      </c>
      <c r="T654" s="252">
        <v>0</v>
      </c>
      <c r="U654" s="252">
        <v>0</v>
      </c>
      <c r="V654" s="252">
        <v>0</v>
      </c>
      <c r="W654" s="252">
        <v>0</v>
      </c>
      <c r="X654" s="252">
        <v>0</v>
      </c>
      <c r="Y654" s="252">
        <v>0</v>
      </c>
      <c r="Z654" s="252">
        <v>0</v>
      </c>
      <c r="AA654" s="252">
        <v>0</v>
      </c>
      <c r="AB654" s="252">
        <v>0</v>
      </c>
      <c r="AC654" s="252">
        <v>0</v>
      </c>
      <c r="AD654" s="252">
        <v>9279.0599999999395</v>
      </c>
      <c r="AE654" s="252">
        <v>19744.799999999901</v>
      </c>
      <c r="AF654" s="252">
        <v>26829.42</v>
      </c>
      <c r="AG654" s="252">
        <v>33213.571199999998</v>
      </c>
      <c r="AH654" s="252">
        <v>41562.719999999899</v>
      </c>
      <c r="AI654" s="252">
        <v>53563.799999999799</v>
      </c>
      <c r="AJ654" s="252">
        <v>61445.820000000102</v>
      </c>
      <c r="AK654" s="252">
        <v>50692.319999999803</v>
      </c>
      <c r="AL654" s="252">
        <v>58403.939999999799</v>
      </c>
      <c r="AM654" s="252">
        <v>61174.080000000002</v>
      </c>
      <c r="AN654" s="252">
        <v>415909.53119999898</v>
      </c>
      <c r="AO654" s="252">
        <v>68041.215878048606</v>
      </c>
      <c r="AP654" s="252">
        <v>83430.135878048794</v>
      </c>
      <c r="AQ654" s="252">
        <v>98555.3558780483</v>
      </c>
      <c r="AR654" s="252">
        <v>112711.302061076</v>
      </c>
      <c r="AS654" s="252">
        <v>127387.602061076</v>
      </c>
      <c r="AT654" s="252">
        <v>141869.14206107601</v>
      </c>
      <c r="AU654" s="252">
        <v>153576.30706530699</v>
      </c>
      <c r="AV654" s="252">
        <v>167681.52706530801</v>
      </c>
      <c r="AW654" s="252">
        <v>181627.50706530799</v>
      </c>
      <c r="AX654" s="252">
        <v>199177.57051094901</v>
      </c>
      <c r="AY654" s="252">
        <v>212802.43051094899</v>
      </c>
      <c r="AZ654" s="252">
        <v>226284.370510949</v>
      </c>
      <c r="BA654" s="252">
        <v>1773144.4665461399</v>
      </c>
      <c r="BB654" s="252">
        <v>246088.70211678999</v>
      </c>
      <c r="BC654" s="252">
        <v>259477.94211678999</v>
      </c>
      <c r="BD654" s="252">
        <v>272717.96211679</v>
      </c>
      <c r="BE654" s="252">
        <v>283372.86246577499</v>
      </c>
      <c r="BF654" s="252">
        <v>296342.94246577501</v>
      </c>
      <c r="BG654" s="252">
        <v>309191.58246577502</v>
      </c>
      <c r="BH654" s="252">
        <v>319642.85025169997</v>
      </c>
      <c r="BI654" s="252">
        <v>332247.59025170002</v>
      </c>
      <c r="BJ654" s="252">
        <v>344745.59025170002</v>
      </c>
      <c r="BK654" s="252">
        <v>360508.33272203599</v>
      </c>
      <c r="BL654" s="252">
        <v>372786.01272203599</v>
      </c>
      <c r="BM654" s="252">
        <v>384962.35272203601</v>
      </c>
      <c r="BN654" s="252">
        <v>3782084.7226689002</v>
      </c>
      <c r="BO654" s="252">
        <v>387092.60325045901</v>
      </c>
      <c r="BP654" s="252">
        <v>398707.70325045899</v>
      </c>
      <c r="BQ654" s="252">
        <v>410217.80325045902</v>
      </c>
      <c r="BR654" s="252">
        <v>419401.56451908703</v>
      </c>
      <c r="BS654" s="252">
        <v>430717.984519088</v>
      </c>
      <c r="BT654" s="252">
        <v>441945.96451908699</v>
      </c>
      <c r="BU654" s="252">
        <v>451174.30652512301</v>
      </c>
      <c r="BV654" s="252">
        <v>462222.226525123</v>
      </c>
      <c r="BW654" s="252">
        <v>473190.40652512299</v>
      </c>
      <c r="BX654" s="252">
        <v>487002.88182276901</v>
      </c>
      <c r="BY654" s="252">
        <v>497804.68182276899</v>
      </c>
      <c r="BZ654" s="252">
        <v>508529.08182276902</v>
      </c>
      <c r="CA654" s="252">
        <v>5368007.2083523097</v>
      </c>
      <c r="CB654" s="252">
        <v>522190.916155249</v>
      </c>
      <c r="CC654" s="252">
        <v>532792.49615524895</v>
      </c>
      <c r="CD654" s="252">
        <v>543309.95615524903</v>
      </c>
      <c r="CE654" s="252">
        <v>551764.08782859996</v>
      </c>
      <c r="CF654" s="252">
        <v>562124.58782859996</v>
      </c>
      <c r="CG654" s="252">
        <v>572412.78782860003</v>
      </c>
      <c r="CH654" s="252">
        <v>581029.93136987695</v>
      </c>
      <c r="CI654" s="252">
        <v>591170.11136987701</v>
      </c>
      <c r="CJ654" s="252">
        <v>601244.41136987798</v>
      </c>
      <c r="CK654" s="252">
        <v>613986.86102648498</v>
      </c>
      <c r="CL654" s="252">
        <v>623922.381026485</v>
      </c>
      <c r="CM654" s="252">
        <v>633791.24102648499</v>
      </c>
      <c r="CN654" s="252">
        <v>6929739.76914063</v>
      </c>
      <c r="CO654" s="252">
        <v>658120.66729478096</v>
      </c>
      <c r="CP654" s="252">
        <v>668057.92729478097</v>
      </c>
      <c r="CQ654" s="252">
        <v>677924.14729478105</v>
      </c>
      <c r="CR654" s="252">
        <v>685795.732902413</v>
      </c>
      <c r="CS654" s="252">
        <v>695528.21290241298</v>
      </c>
      <c r="CT654" s="252">
        <v>705197.87290241302</v>
      </c>
      <c r="CU654" s="252">
        <v>713168.02876020898</v>
      </c>
      <c r="CV654" s="252">
        <v>722708.38876020897</v>
      </c>
      <c r="CW654" s="252">
        <v>732190.90876021003</v>
      </c>
      <c r="CX654" s="252">
        <v>744177.86447604897</v>
      </c>
      <c r="CY654" s="252">
        <v>753538.10447604896</v>
      </c>
      <c r="CZ654" s="252">
        <v>762841.04447604902</v>
      </c>
      <c r="DA654" s="252">
        <v>8519248.9003003594</v>
      </c>
    </row>
    <row r="656" spans="1:105">
      <c r="A656" s="242" t="s">
        <v>1759</v>
      </c>
      <c r="B656" s="236">
        <v>0</v>
      </c>
      <c r="C656" s="236">
        <v>0</v>
      </c>
      <c r="D656" s="236">
        <v>0</v>
      </c>
      <c r="E656" s="236">
        <v>0</v>
      </c>
      <c r="F656" s="236">
        <v>0</v>
      </c>
      <c r="G656" s="236">
        <v>0</v>
      </c>
      <c r="H656" s="236">
        <v>0</v>
      </c>
      <c r="I656" s="236">
        <v>0</v>
      </c>
      <c r="J656" s="236">
        <v>0</v>
      </c>
      <c r="K656" s="236">
        <v>0</v>
      </c>
      <c r="L656" s="236">
        <v>0</v>
      </c>
      <c r="M656" s="236">
        <v>0</v>
      </c>
      <c r="N656" s="236">
        <v>0</v>
      </c>
      <c r="O656" s="236">
        <v>0</v>
      </c>
      <c r="P656" s="236">
        <v>0</v>
      </c>
      <c r="Q656" s="236">
        <v>0</v>
      </c>
      <c r="R656" s="236">
        <v>0</v>
      </c>
      <c r="S656" s="236">
        <v>0</v>
      </c>
      <c r="T656" s="236">
        <v>0</v>
      </c>
      <c r="U656" s="236">
        <v>0</v>
      </c>
      <c r="V656" s="236">
        <v>0</v>
      </c>
      <c r="W656" s="236">
        <v>0</v>
      </c>
      <c r="X656" s="236">
        <v>0</v>
      </c>
      <c r="Y656" s="236">
        <v>0</v>
      </c>
      <c r="Z656" s="236">
        <v>0</v>
      </c>
      <c r="AA656" s="236">
        <v>0</v>
      </c>
      <c r="AB656" s="236">
        <v>0</v>
      </c>
      <c r="AC656" s="236">
        <v>0</v>
      </c>
      <c r="AD656" s="236">
        <v>0</v>
      </c>
      <c r="AE656" s="236">
        <v>0</v>
      </c>
      <c r="AF656" s="236">
        <v>0</v>
      </c>
      <c r="AG656" s="236">
        <v>0</v>
      </c>
      <c r="AH656" s="236">
        <v>0</v>
      </c>
      <c r="AI656" s="236">
        <v>0</v>
      </c>
      <c r="AJ656" s="236">
        <v>0</v>
      </c>
      <c r="AK656" s="236">
        <v>0</v>
      </c>
      <c r="AL656" s="236">
        <v>0</v>
      </c>
      <c r="AM656" s="236">
        <v>0</v>
      </c>
      <c r="AN656" s="236">
        <v>0</v>
      </c>
      <c r="AO656" s="236">
        <v>0</v>
      </c>
      <c r="AP656" s="236">
        <v>0</v>
      </c>
      <c r="AQ656" s="236">
        <v>0</v>
      </c>
      <c r="AR656" s="236">
        <v>0</v>
      </c>
      <c r="AS656" s="236">
        <v>0</v>
      </c>
      <c r="AT656" s="236">
        <v>0</v>
      </c>
      <c r="AU656" s="236">
        <v>0</v>
      </c>
      <c r="AV656" s="236">
        <v>0</v>
      </c>
      <c r="AW656" s="236">
        <v>0</v>
      </c>
      <c r="AX656" s="236">
        <v>0</v>
      </c>
      <c r="AY656" s="236">
        <v>0</v>
      </c>
      <c r="AZ656" s="236">
        <v>0</v>
      </c>
      <c r="BA656" s="236">
        <v>0</v>
      </c>
      <c r="BB656" s="236">
        <v>0</v>
      </c>
      <c r="BC656" s="236">
        <v>0</v>
      </c>
      <c r="BD656" s="236">
        <v>0</v>
      </c>
      <c r="BE656" s="236">
        <v>0</v>
      </c>
      <c r="BF656" s="236">
        <v>0</v>
      </c>
      <c r="BG656" s="236">
        <v>0</v>
      </c>
      <c r="BH656" s="236">
        <v>0</v>
      </c>
      <c r="BI656" s="236">
        <v>0</v>
      </c>
      <c r="BJ656" s="236">
        <v>0</v>
      </c>
      <c r="BK656" s="236">
        <v>0</v>
      </c>
      <c r="BL656" s="236">
        <v>0</v>
      </c>
      <c r="BM656" s="236">
        <v>0</v>
      </c>
      <c r="BN656" s="236">
        <v>0</v>
      </c>
      <c r="BO656" s="236">
        <v>0</v>
      </c>
      <c r="BP656" s="236">
        <v>0</v>
      </c>
      <c r="BQ656" s="236">
        <v>0</v>
      </c>
      <c r="BR656" s="236">
        <v>0</v>
      </c>
      <c r="BS656" s="236">
        <v>0</v>
      </c>
      <c r="BT656" s="236">
        <v>0</v>
      </c>
      <c r="BU656" s="236">
        <v>0</v>
      </c>
      <c r="BV656" s="236">
        <v>0</v>
      </c>
      <c r="BW656" s="236">
        <v>0</v>
      </c>
      <c r="BX656" s="236">
        <v>0</v>
      </c>
      <c r="BY656" s="236">
        <v>0</v>
      </c>
      <c r="BZ656" s="236">
        <v>0</v>
      </c>
      <c r="CA656" s="236">
        <v>0</v>
      </c>
      <c r="CB656" s="236">
        <v>0</v>
      </c>
      <c r="CC656" s="236">
        <v>0</v>
      </c>
      <c r="CD656" s="236">
        <v>0</v>
      </c>
      <c r="CE656" s="236">
        <v>0</v>
      </c>
      <c r="CF656" s="236">
        <v>0</v>
      </c>
      <c r="CG656" s="236">
        <v>0</v>
      </c>
      <c r="CH656" s="236">
        <v>0</v>
      </c>
      <c r="CI656" s="236">
        <v>0</v>
      </c>
      <c r="CJ656" s="236">
        <v>0</v>
      </c>
      <c r="CK656" s="236">
        <v>0</v>
      </c>
      <c r="CL656" s="236">
        <v>0</v>
      </c>
      <c r="CM656" s="236">
        <v>0</v>
      </c>
      <c r="CN656" s="236">
        <v>0</v>
      </c>
      <c r="CO656" s="236">
        <v>0</v>
      </c>
      <c r="CP656" s="236">
        <v>0</v>
      </c>
      <c r="CQ656" s="236">
        <v>0</v>
      </c>
      <c r="CR656" s="236">
        <v>0</v>
      </c>
      <c r="CS656" s="236">
        <v>0</v>
      </c>
      <c r="CT656" s="236">
        <v>0</v>
      </c>
      <c r="CU656" s="236">
        <v>0</v>
      </c>
      <c r="CV656" s="236">
        <v>0</v>
      </c>
      <c r="CW656" s="236">
        <v>0</v>
      </c>
      <c r="CX656" s="236">
        <v>0</v>
      </c>
      <c r="CY656" s="236">
        <v>0</v>
      </c>
      <c r="CZ656" s="236">
        <v>0</v>
      </c>
      <c r="DA656" s="236">
        <v>0</v>
      </c>
    </row>
    <row r="657" spans="1:105">
      <c r="A657" s="242" t="s">
        <v>1760</v>
      </c>
      <c r="B657" s="236">
        <v>0</v>
      </c>
      <c r="C657" s="236">
        <v>0</v>
      </c>
      <c r="D657" s="236">
        <v>0</v>
      </c>
      <c r="E657" s="236">
        <v>0</v>
      </c>
      <c r="F657" s="236">
        <v>0</v>
      </c>
      <c r="G657" s="236">
        <v>0</v>
      </c>
      <c r="H657" s="236">
        <v>0</v>
      </c>
      <c r="I657" s="236">
        <v>0</v>
      </c>
      <c r="J657" s="236">
        <v>0</v>
      </c>
      <c r="K657" s="236">
        <v>0</v>
      </c>
      <c r="L657" s="236">
        <v>0</v>
      </c>
      <c r="M657" s="236">
        <v>0</v>
      </c>
      <c r="N657" s="236">
        <v>0</v>
      </c>
      <c r="O657" s="236">
        <v>0</v>
      </c>
      <c r="P657" s="236">
        <v>0</v>
      </c>
      <c r="Q657" s="236">
        <v>0</v>
      </c>
      <c r="R657" s="236">
        <v>0</v>
      </c>
      <c r="S657" s="236">
        <v>0</v>
      </c>
      <c r="T657" s="236">
        <v>0</v>
      </c>
      <c r="U657" s="236">
        <v>0</v>
      </c>
      <c r="V657" s="236">
        <v>0</v>
      </c>
      <c r="W657" s="236">
        <v>0</v>
      </c>
      <c r="X657" s="236">
        <v>0</v>
      </c>
      <c r="Y657" s="236">
        <v>0</v>
      </c>
      <c r="Z657" s="236">
        <v>0</v>
      </c>
      <c r="AA657" s="236">
        <v>0</v>
      </c>
      <c r="AB657" s="236">
        <v>0</v>
      </c>
      <c r="AC657" s="236">
        <v>0</v>
      </c>
      <c r="AD657" s="236">
        <v>9279.0599999999395</v>
      </c>
      <c r="AE657" s="236">
        <v>19744.799999999901</v>
      </c>
      <c r="AF657" s="236">
        <v>26829.42</v>
      </c>
      <c r="AG657" s="236">
        <v>33213.571199999998</v>
      </c>
      <c r="AH657" s="236">
        <v>41562.719999999899</v>
      </c>
      <c r="AI657" s="236">
        <v>53563.799999999799</v>
      </c>
      <c r="AJ657" s="236">
        <v>61445.820000000102</v>
      </c>
      <c r="AK657" s="236">
        <v>50692.319999999803</v>
      </c>
      <c r="AL657" s="236">
        <v>58403.939999999799</v>
      </c>
      <c r="AM657" s="236">
        <v>61174.080000000002</v>
      </c>
      <c r="AN657" s="236">
        <v>415909.53119999898</v>
      </c>
      <c r="AO657" s="236">
        <v>68041.215878048606</v>
      </c>
      <c r="AP657" s="236">
        <v>83430.135878048794</v>
      </c>
      <c r="AQ657" s="236">
        <v>98555.3558780483</v>
      </c>
      <c r="AR657" s="236">
        <v>112711.302061076</v>
      </c>
      <c r="AS657" s="236">
        <v>127387.602061076</v>
      </c>
      <c r="AT657" s="236">
        <v>141869.14206107601</v>
      </c>
      <c r="AU657" s="236">
        <v>153576.30706530699</v>
      </c>
      <c r="AV657" s="236">
        <v>167681.52706530801</v>
      </c>
      <c r="AW657" s="236">
        <v>181627.50706530799</v>
      </c>
      <c r="AX657" s="236">
        <v>199177.57051094901</v>
      </c>
      <c r="AY657" s="236">
        <v>212802.43051094899</v>
      </c>
      <c r="AZ657" s="236">
        <v>226284.370510949</v>
      </c>
      <c r="BA657" s="236">
        <v>1773144.4665461399</v>
      </c>
      <c r="BB657" s="236">
        <v>246088.70211678999</v>
      </c>
      <c r="BC657" s="236">
        <v>259477.94211678999</v>
      </c>
      <c r="BD657" s="236">
        <v>272717.96211679</v>
      </c>
      <c r="BE657" s="236">
        <v>283372.86246577499</v>
      </c>
      <c r="BF657" s="236">
        <v>296342.94246577501</v>
      </c>
      <c r="BG657" s="236">
        <v>309191.58246577502</v>
      </c>
      <c r="BH657" s="236">
        <v>319642.85025169997</v>
      </c>
      <c r="BI657" s="236">
        <v>332247.59025170002</v>
      </c>
      <c r="BJ657" s="236">
        <v>344745.59025170002</v>
      </c>
      <c r="BK657" s="236">
        <v>360508.33272203599</v>
      </c>
      <c r="BL657" s="236">
        <v>372786.01272203599</v>
      </c>
      <c r="BM657" s="236">
        <v>384962.35272203601</v>
      </c>
      <c r="BN657" s="236">
        <v>3782084.7226689002</v>
      </c>
      <c r="BO657" s="236">
        <v>387092.60325045901</v>
      </c>
      <c r="BP657" s="236">
        <v>398707.70325045899</v>
      </c>
      <c r="BQ657" s="236">
        <v>410217.80325045902</v>
      </c>
      <c r="BR657" s="236">
        <v>419401.56451908703</v>
      </c>
      <c r="BS657" s="236">
        <v>430717.984519088</v>
      </c>
      <c r="BT657" s="236">
        <v>441945.96451908699</v>
      </c>
      <c r="BU657" s="236">
        <v>451174.30652512301</v>
      </c>
      <c r="BV657" s="236">
        <v>462222.226525123</v>
      </c>
      <c r="BW657" s="236">
        <v>473190.40652512299</v>
      </c>
      <c r="BX657" s="236">
        <v>487002.88182276901</v>
      </c>
      <c r="BY657" s="236">
        <v>497804.68182276899</v>
      </c>
      <c r="BZ657" s="236">
        <v>508529.08182276902</v>
      </c>
      <c r="CA657" s="236">
        <v>5368007.2083523097</v>
      </c>
      <c r="CB657" s="236">
        <v>522190.916155249</v>
      </c>
      <c r="CC657" s="236">
        <v>532792.49615524895</v>
      </c>
      <c r="CD657" s="236">
        <v>543309.95615524903</v>
      </c>
      <c r="CE657" s="236">
        <v>551764.08782859996</v>
      </c>
      <c r="CF657" s="236">
        <v>562124.58782859996</v>
      </c>
      <c r="CG657" s="236">
        <v>572412.78782860003</v>
      </c>
      <c r="CH657" s="236">
        <v>581029.93136987695</v>
      </c>
      <c r="CI657" s="236">
        <v>591170.11136987701</v>
      </c>
      <c r="CJ657" s="236">
        <v>601244.41136987798</v>
      </c>
      <c r="CK657" s="236">
        <v>613986.86102648498</v>
      </c>
      <c r="CL657" s="236">
        <v>623922.381026485</v>
      </c>
      <c r="CM657" s="236">
        <v>633791.24102648499</v>
      </c>
      <c r="CN657" s="236">
        <v>6929739.76914063</v>
      </c>
      <c r="CO657" s="236">
        <v>658120.66729478096</v>
      </c>
      <c r="CP657" s="236">
        <v>668057.92729478097</v>
      </c>
      <c r="CQ657" s="236">
        <v>677924.14729478105</v>
      </c>
      <c r="CR657" s="236">
        <v>685795.732902413</v>
      </c>
      <c r="CS657" s="236">
        <v>695528.21290241298</v>
      </c>
      <c r="CT657" s="236">
        <v>705197.87290241302</v>
      </c>
      <c r="CU657" s="236">
        <v>713168.02876020898</v>
      </c>
      <c r="CV657" s="236">
        <v>722708.38876020897</v>
      </c>
      <c r="CW657" s="236">
        <v>732190.90876021003</v>
      </c>
      <c r="CX657" s="236">
        <v>744177.86447604897</v>
      </c>
      <c r="CY657" s="236">
        <v>753538.10447604896</v>
      </c>
      <c r="CZ657" s="236">
        <v>762841.04447604902</v>
      </c>
      <c r="DA657" s="236">
        <v>8519248.9003003594</v>
      </c>
    </row>
    <row r="658" spans="1:105" ht="12" thickBot="1">
      <c r="A658" s="251" t="s">
        <v>1761</v>
      </c>
      <c r="B658" s="253">
        <v>0</v>
      </c>
      <c r="C658" s="253">
        <v>0</v>
      </c>
      <c r="D658" s="253">
        <v>0</v>
      </c>
      <c r="E658" s="253">
        <v>0</v>
      </c>
      <c r="F658" s="253">
        <v>0</v>
      </c>
      <c r="G658" s="253">
        <v>0</v>
      </c>
      <c r="H658" s="253">
        <v>0</v>
      </c>
      <c r="I658" s="253">
        <v>0</v>
      </c>
      <c r="J658" s="253">
        <v>0</v>
      </c>
      <c r="K658" s="253">
        <v>0</v>
      </c>
      <c r="L658" s="253">
        <v>0</v>
      </c>
      <c r="M658" s="253">
        <v>0</v>
      </c>
      <c r="N658" s="253">
        <v>0</v>
      </c>
      <c r="O658" s="253">
        <v>0</v>
      </c>
      <c r="P658" s="253">
        <v>0</v>
      </c>
      <c r="Q658" s="253">
        <v>0</v>
      </c>
      <c r="R658" s="253">
        <v>0</v>
      </c>
      <c r="S658" s="253">
        <v>0</v>
      </c>
      <c r="T658" s="253">
        <v>0</v>
      </c>
      <c r="U658" s="253">
        <v>0</v>
      </c>
      <c r="V658" s="253">
        <v>0</v>
      </c>
      <c r="W658" s="253">
        <v>0</v>
      </c>
      <c r="X658" s="253">
        <v>0</v>
      </c>
      <c r="Y658" s="253">
        <v>0</v>
      </c>
      <c r="Z658" s="253">
        <v>0</v>
      </c>
      <c r="AA658" s="253">
        <v>0</v>
      </c>
      <c r="AB658" s="253">
        <v>0</v>
      </c>
      <c r="AC658" s="253">
        <v>0</v>
      </c>
      <c r="AD658" s="253">
        <v>9279.0599999999395</v>
      </c>
      <c r="AE658" s="253">
        <v>19744.799999999901</v>
      </c>
      <c r="AF658" s="253">
        <v>26829.42</v>
      </c>
      <c r="AG658" s="253">
        <v>33213.571199999998</v>
      </c>
      <c r="AH658" s="253">
        <v>41562.719999999899</v>
      </c>
      <c r="AI658" s="253">
        <v>53563.799999999799</v>
      </c>
      <c r="AJ658" s="253">
        <v>61445.820000000102</v>
      </c>
      <c r="AK658" s="253">
        <v>50692.319999999803</v>
      </c>
      <c r="AL658" s="253">
        <v>58403.939999999799</v>
      </c>
      <c r="AM658" s="253">
        <v>61174.080000000002</v>
      </c>
      <c r="AN658" s="253">
        <v>415909.53119999898</v>
      </c>
      <c r="AO658" s="253">
        <v>68041.215878048606</v>
      </c>
      <c r="AP658" s="253">
        <v>83430.135878048794</v>
      </c>
      <c r="AQ658" s="253">
        <v>98555.3558780483</v>
      </c>
      <c r="AR658" s="253">
        <v>112711.302061076</v>
      </c>
      <c r="AS658" s="253">
        <v>127387.602061076</v>
      </c>
      <c r="AT658" s="253">
        <v>141869.14206107601</v>
      </c>
      <c r="AU658" s="253">
        <v>153576.30706530699</v>
      </c>
      <c r="AV658" s="253">
        <v>167681.52706530801</v>
      </c>
      <c r="AW658" s="253">
        <v>181627.50706530799</v>
      </c>
      <c r="AX658" s="253">
        <v>199177.57051094901</v>
      </c>
      <c r="AY658" s="253">
        <v>212802.43051094899</v>
      </c>
      <c r="AZ658" s="253">
        <v>226284.370510949</v>
      </c>
      <c r="BA658" s="253">
        <v>1773144.4665461399</v>
      </c>
      <c r="BB658" s="253">
        <v>246088.70211678999</v>
      </c>
      <c r="BC658" s="253">
        <v>259477.94211678999</v>
      </c>
      <c r="BD658" s="253">
        <v>272717.96211679</v>
      </c>
      <c r="BE658" s="253">
        <v>283372.86246577499</v>
      </c>
      <c r="BF658" s="253">
        <v>296342.94246577501</v>
      </c>
      <c r="BG658" s="253">
        <v>309191.58246577502</v>
      </c>
      <c r="BH658" s="253">
        <v>319642.85025169997</v>
      </c>
      <c r="BI658" s="253">
        <v>332247.59025170002</v>
      </c>
      <c r="BJ658" s="253">
        <v>344745.59025170002</v>
      </c>
      <c r="BK658" s="253">
        <v>360508.33272203599</v>
      </c>
      <c r="BL658" s="253">
        <v>372786.01272203599</v>
      </c>
      <c r="BM658" s="253">
        <v>384962.35272203601</v>
      </c>
      <c r="BN658" s="253">
        <v>3782084.7226689002</v>
      </c>
      <c r="BO658" s="253">
        <v>387092.60325045901</v>
      </c>
      <c r="BP658" s="253">
        <v>398707.70325045899</v>
      </c>
      <c r="BQ658" s="253">
        <v>410217.80325045902</v>
      </c>
      <c r="BR658" s="253">
        <v>419401.56451908703</v>
      </c>
      <c r="BS658" s="253">
        <v>430717.984519088</v>
      </c>
      <c r="BT658" s="253">
        <v>441945.96451908699</v>
      </c>
      <c r="BU658" s="253">
        <v>451174.30652512301</v>
      </c>
      <c r="BV658" s="253">
        <v>462222.226525123</v>
      </c>
      <c r="BW658" s="253">
        <v>473190.40652512299</v>
      </c>
      <c r="BX658" s="253">
        <v>487002.88182276901</v>
      </c>
      <c r="BY658" s="253">
        <v>497804.68182276899</v>
      </c>
      <c r="BZ658" s="253">
        <v>508529.08182276902</v>
      </c>
      <c r="CA658" s="253">
        <v>5368007.2083523097</v>
      </c>
      <c r="CB658" s="253">
        <v>522190.916155249</v>
      </c>
      <c r="CC658" s="253">
        <v>532792.49615524895</v>
      </c>
      <c r="CD658" s="253">
        <v>543309.95615524903</v>
      </c>
      <c r="CE658" s="253">
        <v>551764.08782859996</v>
      </c>
      <c r="CF658" s="253">
        <v>562124.58782859996</v>
      </c>
      <c r="CG658" s="253">
        <v>572412.78782860003</v>
      </c>
      <c r="CH658" s="253">
        <v>581029.93136987695</v>
      </c>
      <c r="CI658" s="253">
        <v>591170.11136987701</v>
      </c>
      <c r="CJ658" s="253">
        <v>601244.41136987798</v>
      </c>
      <c r="CK658" s="253">
        <v>613986.86102648498</v>
      </c>
      <c r="CL658" s="253">
        <v>623922.381026485</v>
      </c>
      <c r="CM658" s="253">
        <v>633791.24102648499</v>
      </c>
      <c r="CN658" s="253">
        <v>6929739.76914063</v>
      </c>
      <c r="CO658" s="253">
        <v>658120.66729478096</v>
      </c>
      <c r="CP658" s="253">
        <v>668057.92729478097</v>
      </c>
      <c r="CQ658" s="253">
        <v>677924.14729478105</v>
      </c>
      <c r="CR658" s="253">
        <v>685795.732902413</v>
      </c>
      <c r="CS658" s="253">
        <v>695528.21290241298</v>
      </c>
      <c r="CT658" s="253">
        <v>705197.87290241302</v>
      </c>
      <c r="CU658" s="253">
        <v>713168.02876020898</v>
      </c>
      <c r="CV658" s="253">
        <v>722708.38876020897</v>
      </c>
      <c r="CW658" s="253">
        <v>732190.90876021003</v>
      </c>
      <c r="CX658" s="253">
        <v>744177.86447604897</v>
      </c>
      <c r="CY658" s="253">
        <v>753538.10447604896</v>
      </c>
      <c r="CZ658" s="253">
        <v>762841.04447604902</v>
      </c>
      <c r="DA658" s="253">
        <v>8519248.9003003594</v>
      </c>
    </row>
    <row r="659" spans="1:105" ht="12" thickTop="1"/>
    <row r="660" spans="1:105">
      <c r="A660" s="254"/>
      <c r="B660" s="255"/>
      <c r="C660" s="255"/>
      <c r="D660" s="255"/>
      <c r="E660" s="255"/>
      <c r="F660" s="255"/>
      <c r="G660" s="255"/>
      <c r="H660" s="255"/>
      <c r="I660" s="255"/>
      <c r="J660" s="255"/>
      <c r="K660" s="255"/>
      <c r="L660" s="255"/>
      <c r="M660" s="255"/>
      <c r="N660" s="255"/>
      <c r="O660" s="255"/>
      <c r="P660" s="255"/>
      <c r="Q660" s="255"/>
      <c r="R660" s="255"/>
      <c r="S660" s="255"/>
      <c r="T660" s="255"/>
      <c r="U660" s="255"/>
      <c r="V660" s="255"/>
      <c r="W660" s="255"/>
      <c r="X660" s="255"/>
      <c r="Y660" s="255"/>
      <c r="Z660" s="255"/>
      <c r="AA660" s="255"/>
      <c r="AB660" s="255"/>
      <c r="AC660" s="255"/>
      <c r="AD660" s="255"/>
      <c r="AE660" s="255"/>
      <c r="AF660" s="255"/>
      <c r="AG660" s="255"/>
      <c r="AH660" s="255"/>
      <c r="AI660" s="255"/>
      <c r="AJ660" s="255"/>
      <c r="AK660" s="255"/>
      <c r="AL660" s="255"/>
      <c r="AM660" s="255"/>
      <c r="AN660" s="255"/>
      <c r="AO660" s="255"/>
      <c r="AP660" s="255"/>
      <c r="AQ660" s="255"/>
      <c r="AR660" s="255"/>
      <c r="AS660" s="255"/>
      <c r="AT660" s="255"/>
      <c r="AU660" s="255"/>
      <c r="AV660" s="255"/>
      <c r="AW660" s="255"/>
      <c r="AX660" s="255"/>
      <c r="AY660" s="255"/>
      <c r="AZ660" s="255"/>
      <c r="BA660" s="255"/>
      <c r="BB660" s="255"/>
      <c r="BC660" s="255"/>
      <c r="BD660" s="255"/>
      <c r="BE660" s="255"/>
      <c r="BF660" s="255"/>
      <c r="BG660" s="255"/>
      <c r="BH660" s="255"/>
      <c r="BI660" s="255"/>
      <c r="BJ660" s="255"/>
      <c r="BK660" s="255"/>
      <c r="BL660" s="255"/>
      <c r="BM660" s="255"/>
      <c r="BN660" s="255"/>
      <c r="BO660" s="255"/>
      <c r="BP660" s="255"/>
      <c r="BQ660" s="255"/>
      <c r="BR660" s="255"/>
      <c r="BS660" s="255"/>
      <c r="BT660" s="255"/>
      <c r="BU660" s="255"/>
      <c r="BV660" s="255"/>
      <c r="BW660" s="255"/>
      <c r="BX660" s="255"/>
      <c r="BY660" s="255"/>
      <c r="BZ660" s="255"/>
      <c r="CA660" s="255"/>
      <c r="CB660" s="255"/>
      <c r="CC660" s="255"/>
      <c r="CD660" s="255"/>
      <c r="CE660" s="255"/>
      <c r="CF660" s="255"/>
      <c r="CG660" s="255"/>
      <c r="CH660" s="255"/>
      <c r="CI660" s="255"/>
      <c r="CJ660" s="255"/>
      <c r="CK660" s="255"/>
      <c r="CL660" s="255"/>
      <c r="CM660" s="255"/>
      <c r="CN660" s="255"/>
      <c r="CO660" s="255"/>
      <c r="CP660" s="255"/>
      <c r="CQ660" s="255"/>
      <c r="CR660" s="255"/>
      <c r="CS660" s="255"/>
      <c r="CT660" s="255"/>
      <c r="CU660" s="255"/>
      <c r="CV660" s="255"/>
      <c r="CW660" s="255"/>
      <c r="CX660" s="255"/>
      <c r="CY660" s="255"/>
      <c r="CZ660" s="255"/>
      <c r="DA660" s="255"/>
    </row>
    <row r="661" spans="1:105">
      <c r="A661" s="245" t="s">
        <v>1762</v>
      </c>
    </row>
    <row r="662" spans="1:105">
      <c r="A662" s="242" t="s">
        <v>1724</v>
      </c>
      <c r="B662" s="236">
        <v>0</v>
      </c>
      <c r="C662" s="236">
        <v>0</v>
      </c>
      <c r="D662" s="236">
        <v>0</v>
      </c>
      <c r="E662" s="236">
        <v>0</v>
      </c>
      <c r="F662" s="236">
        <v>0</v>
      </c>
      <c r="G662" s="236">
        <v>0</v>
      </c>
      <c r="H662" s="236">
        <v>0</v>
      </c>
      <c r="I662" s="236">
        <v>0</v>
      </c>
      <c r="J662" s="236">
        <v>0</v>
      </c>
      <c r="K662" s="236">
        <v>0</v>
      </c>
      <c r="L662" s="236">
        <v>0</v>
      </c>
      <c r="M662" s="236">
        <v>0</v>
      </c>
      <c r="N662" s="236">
        <v>0</v>
      </c>
      <c r="O662" s="236">
        <v>0</v>
      </c>
      <c r="P662" s="236">
        <v>0</v>
      </c>
      <c r="Q662" s="236">
        <v>0</v>
      </c>
      <c r="R662" s="236">
        <v>0</v>
      </c>
      <c r="S662" s="236">
        <v>0</v>
      </c>
      <c r="T662" s="236">
        <v>0</v>
      </c>
      <c r="U662" s="236">
        <v>0</v>
      </c>
      <c r="V662" s="236">
        <v>0</v>
      </c>
      <c r="W662" s="236">
        <v>0</v>
      </c>
      <c r="X662" s="236">
        <v>0</v>
      </c>
      <c r="Y662" s="236">
        <v>0</v>
      </c>
      <c r="Z662" s="236">
        <v>0</v>
      </c>
      <c r="AA662" s="236">
        <v>0</v>
      </c>
      <c r="AB662" s="236">
        <v>0</v>
      </c>
      <c r="AC662" s="236">
        <v>0</v>
      </c>
      <c r="AD662" s="236">
        <v>0</v>
      </c>
      <c r="AE662" s="236">
        <v>0</v>
      </c>
      <c r="AF662" s="236">
        <v>0</v>
      </c>
      <c r="AG662" s="236">
        <v>0</v>
      </c>
      <c r="AH662" s="236">
        <v>0</v>
      </c>
      <c r="AI662" s="236">
        <v>0</v>
      </c>
      <c r="AJ662" s="236">
        <v>0</v>
      </c>
      <c r="AK662" s="236">
        <v>0</v>
      </c>
      <c r="AL662" s="236">
        <v>0</v>
      </c>
      <c r="AM662" s="236">
        <v>0</v>
      </c>
      <c r="AN662" s="236">
        <v>0</v>
      </c>
      <c r="AO662" s="236">
        <v>0</v>
      </c>
      <c r="AP662" s="236">
        <v>0</v>
      </c>
      <c r="AQ662" s="236">
        <v>0</v>
      </c>
      <c r="AR662" s="236">
        <v>0</v>
      </c>
      <c r="AS662" s="236">
        <v>0</v>
      </c>
      <c r="AT662" s="236">
        <v>0</v>
      </c>
      <c r="AU662" s="236">
        <v>0</v>
      </c>
      <c r="AV662" s="236">
        <v>0</v>
      </c>
      <c r="AW662" s="236">
        <v>0</v>
      </c>
      <c r="AX662" s="236">
        <v>0</v>
      </c>
      <c r="AY662" s="236">
        <v>0</v>
      </c>
      <c r="AZ662" s="236">
        <v>0</v>
      </c>
      <c r="BA662" s="236">
        <v>0</v>
      </c>
      <c r="BB662" s="236">
        <v>0</v>
      </c>
      <c r="BC662" s="236">
        <v>0</v>
      </c>
      <c r="BD662" s="236">
        <v>0</v>
      </c>
      <c r="BE662" s="236">
        <v>0</v>
      </c>
      <c r="BF662" s="236">
        <v>0</v>
      </c>
      <c r="BG662" s="236">
        <v>0</v>
      </c>
      <c r="BH662" s="236">
        <v>0</v>
      </c>
      <c r="BI662" s="236">
        <v>0</v>
      </c>
      <c r="BJ662" s="236">
        <v>0</v>
      </c>
      <c r="BK662" s="236">
        <v>0</v>
      </c>
      <c r="BL662" s="236">
        <v>0</v>
      </c>
      <c r="BM662" s="236">
        <v>0</v>
      </c>
      <c r="BN662" s="236">
        <v>0</v>
      </c>
      <c r="BO662" s="236">
        <v>0</v>
      </c>
      <c r="BP662" s="236">
        <v>0</v>
      </c>
      <c r="BQ662" s="236">
        <v>0</v>
      </c>
      <c r="BR662" s="236">
        <v>0</v>
      </c>
      <c r="BS662" s="236">
        <v>0</v>
      </c>
      <c r="BT662" s="236">
        <v>0</v>
      </c>
      <c r="BU662" s="236">
        <v>0</v>
      </c>
      <c r="BV662" s="236">
        <v>0</v>
      </c>
      <c r="BW662" s="236">
        <v>0</v>
      </c>
      <c r="BX662" s="236">
        <v>0</v>
      </c>
      <c r="BY662" s="236">
        <v>0</v>
      </c>
      <c r="BZ662" s="236">
        <v>0</v>
      </c>
      <c r="CA662" s="236">
        <v>0</v>
      </c>
      <c r="CB662" s="236">
        <v>0</v>
      </c>
      <c r="CC662" s="236">
        <v>0</v>
      </c>
      <c r="CD662" s="236">
        <v>0</v>
      </c>
      <c r="CE662" s="236">
        <v>0</v>
      </c>
      <c r="CF662" s="236">
        <v>0</v>
      </c>
      <c r="CG662" s="236">
        <v>0</v>
      </c>
      <c r="CH662" s="236">
        <v>0</v>
      </c>
      <c r="CI662" s="236">
        <v>0</v>
      </c>
      <c r="CJ662" s="236">
        <v>0</v>
      </c>
      <c r="CK662" s="236">
        <v>0</v>
      </c>
      <c r="CL662" s="236">
        <v>0</v>
      </c>
      <c r="CM662" s="236">
        <v>0</v>
      </c>
      <c r="CN662" s="236">
        <v>0</v>
      </c>
      <c r="CO662" s="236">
        <v>0</v>
      </c>
      <c r="CP662" s="236">
        <v>0</v>
      </c>
      <c r="CQ662" s="236">
        <v>0</v>
      </c>
      <c r="CR662" s="236">
        <v>0</v>
      </c>
      <c r="CS662" s="236">
        <v>0</v>
      </c>
      <c r="CT662" s="236">
        <v>0</v>
      </c>
      <c r="CU662" s="236">
        <v>0</v>
      </c>
      <c r="CV662" s="236">
        <v>0</v>
      </c>
      <c r="CW662" s="236">
        <v>0</v>
      </c>
      <c r="CX662" s="236">
        <v>0</v>
      </c>
      <c r="CY662" s="236">
        <v>0</v>
      </c>
      <c r="CZ662" s="236">
        <v>0</v>
      </c>
      <c r="DA662" s="236">
        <v>0</v>
      </c>
    </row>
    <row r="663" spans="1:105">
      <c r="A663" s="242" t="s">
        <v>1727</v>
      </c>
      <c r="B663" s="236">
        <v>0</v>
      </c>
      <c r="C663" s="236">
        <v>0</v>
      </c>
      <c r="D663" s="236">
        <v>0</v>
      </c>
      <c r="E663" s="236">
        <v>0</v>
      </c>
      <c r="F663" s="236">
        <v>0</v>
      </c>
      <c r="G663" s="236">
        <v>0</v>
      </c>
      <c r="H663" s="236">
        <v>0</v>
      </c>
      <c r="I663" s="236">
        <v>0</v>
      </c>
      <c r="J663" s="236">
        <v>0</v>
      </c>
      <c r="K663" s="236">
        <v>0</v>
      </c>
      <c r="L663" s="236">
        <v>0</v>
      </c>
      <c r="M663" s="236">
        <v>0</v>
      </c>
      <c r="N663" s="236">
        <v>0</v>
      </c>
      <c r="O663" s="236">
        <v>0</v>
      </c>
      <c r="P663" s="236">
        <v>0</v>
      </c>
      <c r="Q663" s="236">
        <v>0</v>
      </c>
      <c r="R663" s="236">
        <v>0</v>
      </c>
      <c r="S663" s="236">
        <v>0</v>
      </c>
      <c r="T663" s="236">
        <v>0</v>
      </c>
      <c r="U663" s="236">
        <v>0</v>
      </c>
      <c r="V663" s="236">
        <v>0</v>
      </c>
      <c r="W663" s="236">
        <v>0</v>
      </c>
      <c r="X663" s="236">
        <v>0</v>
      </c>
      <c r="Y663" s="236">
        <v>0</v>
      </c>
      <c r="Z663" s="236">
        <v>0</v>
      </c>
      <c r="AA663" s="236">
        <v>0</v>
      </c>
      <c r="AB663" s="236">
        <v>0</v>
      </c>
      <c r="AC663" s="236">
        <v>0</v>
      </c>
      <c r="AD663" s="236">
        <v>0</v>
      </c>
      <c r="AE663" s="236">
        <v>0</v>
      </c>
      <c r="AF663" s="236">
        <v>0</v>
      </c>
      <c r="AG663" s="236">
        <v>0</v>
      </c>
      <c r="AH663" s="236">
        <v>0</v>
      </c>
      <c r="AI663" s="236">
        <v>0</v>
      </c>
      <c r="AJ663" s="236">
        <v>0</v>
      </c>
      <c r="AK663" s="236">
        <v>0</v>
      </c>
      <c r="AL663" s="236">
        <v>0</v>
      </c>
      <c r="AM663" s="236">
        <v>0</v>
      </c>
      <c r="AN663" s="236">
        <v>0</v>
      </c>
      <c r="AO663" s="236">
        <v>0</v>
      </c>
      <c r="AP663" s="236">
        <v>0</v>
      </c>
      <c r="AQ663" s="236">
        <v>0</v>
      </c>
      <c r="AR663" s="236">
        <v>0</v>
      </c>
      <c r="AS663" s="236">
        <v>0</v>
      </c>
      <c r="AT663" s="236">
        <v>0</v>
      </c>
      <c r="AU663" s="236">
        <v>0</v>
      </c>
      <c r="AV663" s="236">
        <v>0</v>
      </c>
      <c r="AW663" s="236">
        <v>0</v>
      </c>
      <c r="AX663" s="236">
        <v>0</v>
      </c>
      <c r="AY663" s="236">
        <v>0</v>
      </c>
      <c r="AZ663" s="236">
        <v>0</v>
      </c>
      <c r="BA663" s="236">
        <v>0</v>
      </c>
      <c r="BB663" s="236">
        <v>0</v>
      </c>
      <c r="BC663" s="236">
        <v>0</v>
      </c>
      <c r="BD663" s="236">
        <v>0</v>
      </c>
      <c r="BE663" s="236">
        <v>0</v>
      </c>
      <c r="BF663" s="236">
        <v>0</v>
      </c>
      <c r="BG663" s="236">
        <v>0</v>
      </c>
      <c r="BH663" s="236">
        <v>0</v>
      </c>
      <c r="BI663" s="236">
        <v>0</v>
      </c>
      <c r="BJ663" s="236">
        <v>0</v>
      </c>
      <c r="BK663" s="236">
        <v>0</v>
      </c>
      <c r="BL663" s="236">
        <v>0</v>
      </c>
      <c r="BM663" s="236">
        <v>0</v>
      </c>
      <c r="BN663" s="236">
        <v>0</v>
      </c>
      <c r="BO663" s="236">
        <v>0</v>
      </c>
      <c r="BP663" s="236">
        <v>0</v>
      </c>
      <c r="BQ663" s="236">
        <v>0</v>
      </c>
      <c r="BR663" s="236">
        <v>0</v>
      </c>
      <c r="BS663" s="236">
        <v>0</v>
      </c>
      <c r="BT663" s="236">
        <v>0</v>
      </c>
      <c r="BU663" s="236">
        <v>0</v>
      </c>
      <c r="BV663" s="236">
        <v>0</v>
      </c>
      <c r="BW663" s="236">
        <v>0</v>
      </c>
      <c r="BX663" s="236">
        <v>0</v>
      </c>
      <c r="BY663" s="236">
        <v>0</v>
      </c>
      <c r="BZ663" s="236">
        <v>0</v>
      </c>
      <c r="CA663" s="236">
        <v>0</v>
      </c>
      <c r="CB663" s="236">
        <v>0</v>
      </c>
      <c r="CC663" s="236">
        <v>0</v>
      </c>
      <c r="CD663" s="236">
        <v>0</v>
      </c>
      <c r="CE663" s="236">
        <v>0</v>
      </c>
      <c r="CF663" s="236">
        <v>0</v>
      </c>
      <c r="CG663" s="236">
        <v>0</v>
      </c>
      <c r="CH663" s="236">
        <v>0</v>
      </c>
      <c r="CI663" s="236">
        <v>0</v>
      </c>
      <c r="CJ663" s="236">
        <v>0</v>
      </c>
      <c r="CK663" s="236">
        <v>0</v>
      </c>
      <c r="CL663" s="236">
        <v>0</v>
      </c>
      <c r="CM663" s="236">
        <v>0</v>
      </c>
      <c r="CN663" s="236">
        <v>0</v>
      </c>
      <c r="CO663" s="236">
        <v>0</v>
      </c>
      <c r="CP663" s="236">
        <v>0</v>
      </c>
      <c r="CQ663" s="236">
        <v>0</v>
      </c>
      <c r="CR663" s="236">
        <v>0</v>
      </c>
      <c r="CS663" s="236">
        <v>0</v>
      </c>
      <c r="CT663" s="236">
        <v>0</v>
      </c>
      <c r="CU663" s="236">
        <v>0</v>
      </c>
      <c r="CV663" s="236">
        <v>0</v>
      </c>
      <c r="CW663" s="236">
        <v>0</v>
      </c>
      <c r="CX663" s="236">
        <v>0</v>
      </c>
      <c r="CY663" s="236">
        <v>0</v>
      </c>
      <c r="CZ663" s="236">
        <v>0</v>
      </c>
      <c r="DA663" s="236">
        <v>0</v>
      </c>
    </row>
    <row r="664" spans="1:105">
      <c r="A664" s="242" t="s">
        <v>1763</v>
      </c>
      <c r="B664" s="236">
        <v>0</v>
      </c>
      <c r="C664" s="236">
        <v>0</v>
      </c>
      <c r="D664" s="236">
        <v>0</v>
      </c>
      <c r="E664" s="236">
        <v>0</v>
      </c>
      <c r="F664" s="236">
        <v>0</v>
      </c>
      <c r="G664" s="236">
        <v>0</v>
      </c>
      <c r="H664" s="236">
        <v>0</v>
      </c>
      <c r="I664" s="236">
        <v>0</v>
      </c>
      <c r="J664" s="236">
        <v>0</v>
      </c>
      <c r="K664" s="236">
        <v>0</v>
      </c>
      <c r="L664" s="236">
        <v>0</v>
      </c>
      <c r="M664" s="236">
        <v>0</v>
      </c>
      <c r="N664" s="236">
        <v>0</v>
      </c>
      <c r="O664" s="236">
        <v>0</v>
      </c>
      <c r="P664" s="236">
        <v>0</v>
      </c>
      <c r="Q664" s="236">
        <v>0</v>
      </c>
      <c r="R664" s="236">
        <v>0</v>
      </c>
      <c r="S664" s="236">
        <v>0</v>
      </c>
      <c r="T664" s="236">
        <v>0</v>
      </c>
      <c r="U664" s="236">
        <v>0</v>
      </c>
      <c r="V664" s="236">
        <v>0</v>
      </c>
      <c r="W664" s="236">
        <v>0</v>
      </c>
      <c r="X664" s="236">
        <v>0</v>
      </c>
      <c r="Y664" s="236">
        <v>0</v>
      </c>
      <c r="Z664" s="236">
        <v>0</v>
      </c>
      <c r="AA664" s="236">
        <v>0</v>
      </c>
      <c r="AB664" s="236">
        <v>0</v>
      </c>
      <c r="AC664" s="236">
        <v>0</v>
      </c>
      <c r="AD664" s="236">
        <v>0</v>
      </c>
      <c r="AE664" s="236">
        <v>0</v>
      </c>
      <c r="AF664" s="236">
        <v>0</v>
      </c>
      <c r="AG664" s="236">
        <v>0</v>
      </c>
      <c r="AH664" s="236">
        <v>0</v>
      </c>
      <c r="AI664" s="236">
        <v>0</v>
      </c>
      <c r="AJ664" s="236">
        <v>0</v>
      </c>
      <c r="AK664" s="236">
        <v>0</v>
      </c>
      <c r="AL664" s="236">
        <v>0</v>
      </c>
      <c r="AM664" s="236">
        <v>0</v>
      </c>
      <c r="AN664" s="236">
        <v>0</v>
      </c>
      <c r="AO664" s="236">
        <v>0</v>
      </c>
      <c r="AP664" s="236">
        <v>0</v>
      </c>
      <c r="AQ664" s="236">
        <v>0</v>
      </c>
      <c r="AR664" s="236">
        <v>0</v>
      </c>
      <c r="AS664" s="236">
        <v>0</v>
      </c>
      <c r="AT664" s="236">
        <v>0</v>
      </c>
      <c r="AU664" s="236">
        <v>0</v>
      </c>
      <c r="AV664" s="236">
        <v>0</v>
      </c>
      <c r="AW664" s="236">
        <v>0</v>
      </c>
      <c r="AX664" s="236">
        <v>0</v>
      </c>
      <c r="AY664" s="236">
        <v>0</v>
      </c>
      <c r="AZ664" s="236">
        <v>0</v>
      </c>
      <c r="BA664" s="236">
        <v>0</v>
      </c>
      <c r="BB664" s="236">
        <v>0</v>
      </c>
      <c r="BC664" s="236">
        <v>0</v>
      </c>
      <c r="BD664" s="236">
        <v>0</v>
      </c>
      <c r="BE664" s="236">
        <v>0</v>
      </c>
      <c r="BF664" s="236">
        <v>0</v>
      </c>
      <c r="BG664" s="236">
        <v>0</v>
      </c>
      <c r="BH664" s="236">
        <v>0</v>
      </c>
      <c r="BI664" s="236">
        <v>0</v>
      </c>
      <c r="BJ664" s="236">
        <v>0</v>
      </c>
      <c r="BK664" s="236">
        <v>0</v>
      </c>
      <c r="BL664" s="236">
        <v>0</v>
      </c>
      <c r="BM664" s="236">
        <v>0</v>
      </c>
      <c r="BN664" s="236">
        <v>0</v>
      </c>
      <c r="BO664" s="236">
        <v>0</v>
      </c>
      <c r="BP664" s="236">
        <v>0</v>
      </c>
      <c r="BQ664" s="236">
        <v>0</v>
      </c>
      <c r="BR664" s="236">
        <v>0</v>
      </c>
      <c r="BS664" s="236">
        <v>0</v>
      </c>
      <c r="BT664" s="236">
        <v>0</v>
      </c>
      <c r="BU664" s="236">
        <v>0</v>
      </c>
      <c r="BV664" s="236">
        <v>0</v>
      </c>
      <c r="BW664" s="236">
        <v>0</v>
      </c>
      <c r="BX664" s="236">
        <v>0</v>
      </c>
      <c r="BY664" s="236">
        <v>0</v>
      </c>
      <c r="BZ664" s="236">
        <v>0</v>
      </c>
      <c r="CA664" s="236">
        <v>0</v>
      </c>
      <c r="CB664" s="236">
        <v>0</v>
      </c>
      <c r="CC664" s="236">
        <v>0</v>
      </c>
      <c r="CD664" s="236">
        <v>0</v>
      </c>
      <c r="CE664" s="236">
        <v>0</v>
      </c>
      <c r="CF664" s="236">
        <v>0</v>
      </c>
      <c r="CG664" s="236">
        <v>0</v>
      </c>
      <c r="CH664" s="236">
        <v>0</v>
      </c>
      <c r="CI664" s="236">
        <v>0</v>
      </c>
      <c r="CJ664" s="236">
        <v>0</v>
      </c>
      <c r="CK664" s="236">
        <v>0</v>
      </c>
      <c r="CL664" s="236">
        <v>0</v>
      </c>
      <c r="CM664" s="236">
        <v>0</v>
      </c>
      <c r="CN664" s="236">
        <v>0</v>
      </c>
      <c r="CO664" s="236">
        <v>0</v>
      </c>
      <c r="CP664" s="236">
        <v>0</v>
      </c>
      <c r="CQ664" s="236">
        <v>0</v>
      </c>
      <c r="CR664" s="236">
        <v>0</v>
      </c>
      <c r="CS664" s="236">
        <v>0</v>
      </c>
      <c r="CT664" s="236">
        <v>0</v>
      </c>
      <c r="CU664" s="236">
        <v>0</v>
      </c>
      <c r="CV664" s="236">
        <v>0</v>
      </c>
      <c r="CW664" s="236">
        <v>0</v>
      </c>
      <c r="CX664" s="236">
        <v>0</v>
      </c>
      <c r="CY664" s="236">
        <v>0</v>
      </c>
      <c r="CZ664" s="236">
        <v>0</v>
      </c>
      <c r="DA664" s="236">
        <v>0</v>
      </c>
    </row>
    <row r="666" spans="1:105">
      <c r="A666" s="242" t="s">
        <v>1725</v>
      </c>
      <c r="B666" s="236">
        <v>0</v>
      </c>
      <c r="C666" s="236">
        <v>0</v>
      </c>
      <c r="D666" s="236">
        <v>0</v>
      </c>
      <c r="E666" s="236">
        <v>0</v>
      </c>
      <c r="F666" s="236">
        <v>0</v>
      </c>
      <c r="G666" s="236">
        <v>0</v>
      </c>
      <c r="H666" s="236">
        <v>0</v>
      </c>
      <c r="I666" s="236">
        <v>0</v>
      </c>
      <c r="J666" s="236">
        <v>0</v>
      </c>
      <c r="K666" s="236">
        <v>0</v>
      </c>
      <c r="L666" s="236">
        <v>0</v>
      </c>
      <c r="M666" s="236">
        <v>0</v>
      </c>
      <c r="N666" s="236">
        <v>0</v>
      </c>
      <c r="O666" s="236">
        <v>0</v>
      </c>
      <c r="P666" s="236">
        <v>0</v>
      </c>
      <c r="Q666" s="236">
        <v>0</v>
      </c>
      <c r="R666" s="236">
        <v>0</v>
      </c>
      <c r="S666" s="236">
        <v>0</v>
      </c>
      <c r="T666" s="236">
        <v>0</v>
      </c>
      <c r="U666" s="236">
        <v>0</v>
      </c>
      <c r="V666" s="236">
        <v>0</v>
      </c>
      <c r="W666" s="236">
        <v>0</v>
      </c>
      <c r="X666" s="236">
        <v>0</v>
      </c>
      <c r="Y666" s="236">
        <v>0</v>
      </c>
      <c r="Z666" s="236">
        <v>0</v>
      </c>
      <c r="AA666" s="236">
        <v>0</v>
      </c>
      <c r="AB666" s="236">
        <v>0</v>
      </c>
      <c r="AC666" s="236">
        <v>0</v>
      </c>
      <c r="AD666" s="236">
        <v>549457</v>
      </c>
      <c r="AE666" s="236">
        <v>505255</v>
      </c>
      <c r="AF666" s="236">
        <v>854290</v>
      </c>
      <c r="AG666" s="236">
        <v>417884</v>
      </c>
      <c r="AH666" s="236">
        <v>1262122</v>
      </c>
      <c r="AI666" s="236">
        <v>1204711</v>
      </c>
      <c r="AJ666" s="236">
        <v>637268</v>
      </c>
      <c r="AK666" s="236">
        <v>0</v>
      </c>
      <c r="AL666" s="236">
        <v>0</v>
      </c>
      <c r="AM666" s="236">
        <v>0</v>
      </c>
      <c r="AN666" s="236">
        <v>5430987</v>
      </c>
      <c r="AO666" s="236">
        <v>0</v>
      </c>
      <c r="AP666" s="236">
        <v>0</v>
      </c>
      <c r="AQ666" s="236">
        <v>0</v>
      </c>
      <c r="AR666" s="236">
        <v>0</v>
      </c>
      <c r="AS666" s="236">
        <v>0</v>
      </c>
      <c r="AT666" s="236">
        <v>0</v>
      </c>
      <c r="AU666" s="236">
        <v>0</v>
      </c>
      <c r="AV666" s="236">
        <v>0</v>
      </c>
      <c r="AW666" s="236">
        <v>0</v>
      </c>
      <c r="AX666" s="236">
        <v>0</v>
      </c>
      <c r="AY666" s="236">
        <v>0</v>
      </c>
      <c r="AZ666" s="236">
        <v>0</v>
      </c>
      <c r="BA666" s="236">
        <v>0</v>
      </c>
      <c r="BB666" s="236">
        <v>0</v>
      </c>
      <c r="BC666" s="236">
        <v>0</v>
      </c>
      <c r="BD666" s="236">
        <v>0</v>
      </c>
      <c r="BE666" s="236">
        <v>0</v>
      </c>
      <c r="BF666" s="236">
        <v>0</v>
      </c>
      <c r="BG666" s="236">
        <v>0</v>
      </c>
      <c r="BH666" s="236">
        <v>0</v>
      </c>
      <c r="BI666" s="236">
        <v>0</v>
      </c>
      <c r="BJ666" s="236">
        <v>0</v>
      </c>
      <c r="BK666" s="236">
        <v>0</v>
      </c>
      <c r="BL666" s="236">
        <v>0</v>
      </c>
      <c r="BM666" s="236">
        <v>0</v>
      </c>
      <c r="BN666" s="236">
        <v>0</v>
      </c>
      <c r="BO666" s="236">
        <v>0</v>
      </c>
      <c r="BP666" s="236">
        <v>0</v>
      </c>
      <c r="BQ666" s="236">
        <v>0</v>
      </c>
      <c r="BR666" s="236">
        <v>0</v>
      </c>
      <c r="BS666" s="236">
        <v>0</v>
      </c>
      <c r="BT666" s="236">
        <v>0</v>
      </c>
      <c r="BU666" s="236">
        <v>0</v>
      </c>
      <c r="BV666" s="236">
        <v>0</v>
      </c>
      <c r="BW666" s="236">
        <v>0</v>
      </c>
      <c r="BX666" s="236">
        <v>0</v>
      </c>
      <c r="BY666" s="236">
        <v>0</v>
      </c>
      <c r="BZ666" s="236">
        <v>0</v>
      </c>
      <c r="CA666" s="236">
        <v>0</v>
      </c>
      <c r="CB666" s="236">
        <v>0</v>
      </c>
      <c r="CC666" s="236">
        <v>0</v>
      </c>
      <c r="CD666" s="236">
        <v>0</v>
      </c>
      <c r="CE666" s="236">
        <v>0</v>
      </c>
      <c r="CF666" s="236">
        <v>0</v>
      </c>
      <c r="CG666" s="236">
        <v>0</v>
      </c>
      <c r="CH666" s="236">
        <v>0</v>
      </c>
      <c r="CI666" s="236">
        <v>0</v>
      </c>
      <c r="CJ666" s="236">
        <v>0</v>
      </c>
      <c r="CK666" s="236">
        <v>0</v>
      </c>
      <c r="CL666" s="236">
        <v>0</v>
      </c>
      <c r="CM666" s="236">
        <v>0</v>
      </c>
      <c r="CN666" s="236">
        <v>0</v>
      </c>
      <c r="CO666" s="236">
        <v>0</v>
      </c>
      <c r="CP666" s="236">
        <v>0</v>
      </c>
      <c r="CQ666" s="236">
        <v>0</v>
      </c>
      <c r="CR666" s="236">
        <v>0</v>
      </c>
      <c r="CS666" s="236">
        <v>0</v>
      </c>
      <c r="CT666" s="236">
        <v>0</v>
      </c>
      <c r="CU666" s="236">
        <v>0</v>
      </c>
      <c r="CV666" s="236">
        <v>0</v>
      </c>
      <c r="CW666" s="236">
        <v>0</v>
      </c>
      <c r="CX666" s="236">
        <v>0</v>
      </c>
      <c r="CY666" s="236">
        <v>0</v>
      </c>
      <c r="CZ666" s="236">
        <v>0</v>
      </c>
      <c r="DA666" s="236">
        <v>0</v>
      </c>
    </row>
    <row r="667" spans="1:105">
      <c r="A667" s="242" t="s">
        <v>1726</v>
      </c>
      <c r="B667" s="236">
        <v>0</v>
      </c>
      <c r="C667" s="236">
        <v>0</v>
      </c>
      <c r="D667" s="236">
        <v>0</v>
      </c>
      <c r="E667" s="236">
        <v>0</v>
      </c>
      <c r="F667" s="236">
        <v>0</v>
      </c>
      <c r="G667" s="236">
        <v>0</v>
      </c>
      <c r="H667" s="236">
        <v>0</v>
      </c>
      <c r="I667" s="236">
        <v>0</v>
      </c>
      <c r="J667" s="236">
        <v>0</v>
      </c>
      <c r="K667" s="236">
        <v>0</v>
      </c>
      <c r="L667" s="236">
        <v>0</v>
      </c>
      <c r="M667" s="236">
        <v>0</v>
      </c>
      <c r="N667" s="236">
        <v>0</v>
      </c>
      <c r="O667" s="236">
        <v>0</v>
      </c>
      <c r="P667" s="236">
        <v>0</v>
      </c>
      <c r="Q667" s="236">
        <v>0</v>
      </c>
      <c r="R667" s="236">
        <v>0</v>
      </c>
      <c r="S667" s="236">
        <v>0</v>
      </c>
      <c r="T667" s="236">
        <v>0</v>
      </c>
      <c r="U667" s="236">
        <v>0</v>
      </c>
      <c r="V667" s="236">
        <v>0</v>
      </c>
      <c r="W667" s="236">
        <v>0</v>
      </c>
      <c r="X667" s="236">
        <v>0</v>
      </c>
      <c r="Y667" s="236">
        <v>0</v>
      </c>
      <c r="Z667" s="236">
        <v>0</v>
      </c>
      <c r="AA667" s="236">
        <v>0</v>
      </c>
      <c r="AB667" s="236">
        <v>0</v>
      </c>
      <c r="AC667" s="236">
        <v>0</v>
      </c>
      <c r="AD667" s="236">
        <v>-540179</v>
      </c>
      <c r="AE667" s="236">
        <v>-485509</v>
      </c>
      <c r="AF667" s="236">
        <v>-827461</v>
      </c>
      <c r="AG667" s="236">
        <v>-384671</v>
      </c>
      <c r="AH667" s="236">
        <v>-1220558</v>
      </c>
      <c r="AI667" s="236">
        <v>-1151147</v>
      </c>
      <c r="AJ667" s="236">
        <v>-575823</v>
      </c>
      <c r="AK667" s="236">
        <v>0</v>
      </c>
      <c r="AL667" s="236">
        <v>0</v>
      </c>
      <c r="AM667" s="236">
        <v>0</v>
      </c>
      <c r="AN667" s="236">
        <v>-5185348</v>
      </c>
      <c r="AO667" s="236">
        <v>0</v>
      </c>
      <c r="AP667" s="236">
        <v>0</v>
      </c>
      <c r="AQ667" s="236">
        <v>0</v>
      </c>
      <c r="AR667" s="236">
        <v>0</v>
      </c>
      <c r="AS667" s="236">
        <v>0</v>
      </c>
      <c r="AT667" s="236">
        <v>0</v>
      </c>
      <c r="AU667" s="236">
        <v>0</v>
      </c>
      <c r="AV667" s="236">
        <v>0</v>
      </c>
      <c r="AW667" s="236">
        <v>0</v>
      </c>
      <c r="AX667" s="236">
        <v>0</v>
      </c>
      <c r="AY667" s="236">
        <v>0</v>
      </c>
      <c r="AZ667" s="236">
        <v>0</v>
      </c>
      <c r="BA667" s="236">
        <v>0</v>
      </c>
      <c r="BB667" s="236">
        <v>0</v>
      </c>
      <c r="BC667" s="236">
        <v>0</v>
      </c>
      <c r="BD667" s="236">
        <v>0</v>
      </c>
      <c r="BE667" s="236">
        <v>0</v>
      </c>
      <c r="BF667" s="236">
        <v>0</v>
      </c>
      <c r="BG667" s="236">
        <v>0</v>
      </c>
      <c r="BH667" s="236">
        <v>0</v>
      </c>
      <c r="BI667" s="236">
        <v>0</v>
      </c>
      <c r="BJ667" s="236">
        <v>0</v>
      </c>
      <c r="BK667" s="236">
        <v>0</v>
      </c>
      <c r="BL667" s="236">
        <v>0</v>
      </c>
      <c r="BM667" s="236">
        <v>0</v>
      </c>
      <c r="BN667" s="236">
        <v>0</v>
      </c>
      <c r="BO667" s="236">
        <v>0</v>
      </c>
      <c r="BP667" s="236">
        <v>0</v>
      </c>
      <c r="BQ667" s="236">
        <v>0</v>
      </c>
      <c r="BR667" s="236">
        <v>0</v>
      </c>
      <c r="BS667" s="236">
        <v>0</v>
      </c>
      <c r="BT667" s="236">
        <v>0</v>
      </c>
      <c r="BU667" s="236">
        <v>0</v>
      </c>
      <c r="BV667" s="236">
        <v>0</v>
      </c>
      <c r="BW667" s="236">
        <v>0</v>
      </c>
      <c r="BX667" s="236">
        <v>0</v>
      </c>
      <c r="BY667" s="236">
        <v>0</v>
      </c>
      <c r="BZ667" s="236">
        <v>0</v>
      </c>
      <c r="CA667" s="236">
        <v>0</v>
      </c>
      <c r="CB667" s="236">
        <v>0</v>
      </c>
      <c r="CC667" s="236">
        <v>0</v>
      </c>
      <c r="CD667" s="236">
        <v>0</v>
      </c>
      <c r="CE667" s="236">
        <v>0</v>
      </c>
      <c r="CF667" s="236">
        <v>0</v>
      </c>
      <c r="CG667" s="236">
        <v>0</v>
      </c>
      <c r="CH667" s="236">
        <v>0</v>
      </c>
      <c r="CI667" s="236">
        <v>0</v>
      </c>
      <c r="CJ667" s="236">
        <v>0</v>
      </c>
      <c r="CK667" s="236">
        <v>0</v>
      </c>
      <c r="CL667" s="236">
        <v>0</v>
      </c>
      <c r="CM667" s="236">
        <v>0</v>
      </c>
      <c r="CN667" s="236">
        <v>0</v>
      </c>
      <c r="CO667" s="236">
        <v>0</v>
      </c>
      <c r="CP667" s="236">
        <v>0</v>
      </c>
      <c r="CQ667" s="236">
        <v>0</v>
      </c>
      <c r="CR667" s="236">
        <v>0</v>
      </c>
      <c r="CS667" s="236">
        <v>0</v>
      </c>
      <c r="CT667" s="236">
        <v>0</v>
      </c>
      <c r="CU667" s="236">
        <v>0</v>
      </c>
      <c r="CV667" s="236">
        <v>0</v>
      </c>
      <c r="CW667" s="236">
        <v>0</v>
      </c>
      <c r="CX667" s="236">
        <v>0</v>
      </c>
      <c r="CY667" s="236">
        <v>0</v>
      </c>
      <c r="CZ667" s="236">
        <v>0</v>
      </c>
      <c r="DA667" s="236">
        <v>0</v>
      </c>
    </row>
    <row r="668" spans="1:105">
      <c r="A668" s="242" t="s">
        <v>1764</v>
      </c>
      <c r="B668" s="236">
        <v>0</v>
      </c>
      <c r="C668" s="236">
        <v>0</v>
      </c>
      <c r="D668" s="236">
        <v>0</v>
      </c>
      <c r="E668" s="236">
        <v>0</v>
      </c>
      <c r="F668" s="236">
        <v>0</v>
      </c>
      <c r="G668" s="236">
        <v>0</v>
      </c>
      <c r="H668" s="236">
        <v>0</v>
      </c>
      <c r="I668" s="236">
        <v>0</v>
      </c>
      <c r="J668" s="236">
        <v>0</v>
      </c>
      <c r="K668" s="236">
        <v>0</v>
      </c>
      <c r="L668" s="236">
        <v>0</v>
      </c>
      <c r="M668" s="236">
        <v>0</v>
      </c>
      <c r="N668" s="236">
        <v>0</v>
      </c>
      <c r="O668" s="236">
        <v>0</v>
      </c>
      <c r="P668" s="236">
        <v>0</v>
      </c>
      <c r="Q668" s="236">
        <v>0</v>
      </c>
      <c r="R668" s="236">
        <v>0</v>
      </c>
      <c r="S668" s="236">
        <v>0</v>
      </c>
      <c r="T668" s="236">
        <v>0</v>
      </c>
      <c r="U668" s="236">
        <v>0</v>
      </c>
      <c r="V668" s="236">
        <v>0</v>
      </c>
      <c r="W668" s="236">
        <v>0</v>
      </c>
      <c r="X668" s="236">
        <v>0</v>
      </c>
      <c r="Y668" s="236">
        <v>0</v>
      </c>
      <c r="Z668" s="236">
        <v>0</v>
      </c>
      <c r="AA668" s="236">
        <v>0</v>
      </c>
      <c r="AB668" s="236">
        <v>0</v>
      </c>
      <c r="AC668" s="236">
        <v>0</v>
      </c>
      <c r="AD668" s="236">
        <v>9278</v>
      </c>
      <c r="AE668" s="236">
        <v>19746</v>
      </c>
      <c r="AF668" s="236">
        <v>26829</v>
      </c>
      <c r="AG668" s="236">
        <v>33213</v>
      </c>
      <c r="AH668" s="236">
        <v>41564</v>
      </c>
      <c r="AI668" s="236">
        <v>53564</v>
      </c>
      <c r="AJ668" s="236">
        <v>61445</v>
      </c>
      <c r="AK668" s="236">
        <v>0</v>
      </c>
      <c r="AL668" s="236">
        <v>0</v>
      </c>
      <c r="AM668" s="236">
        <v>0</v>
      </c>
      <c r="AN668" s="236">
        <v>245639</v>
      </c>
      <c r="AO668" s="236">
        <v>0</v>
      </c>
      <c r="AP668" s="236">
        <v>0</v>
      </c>
      <c r="AQ668" s="236">
        <v>0</v>
      </c>
      <c r="AR668" s="236">
        <v>0</v>
      </c>
      <c r="AS668" s="236">
        <v>0</v>
      </c>
      <c r="AT668" s="236">
        <v>0</v>
      </c>
      <c r="AU668" s="236">
        <v>0</v>
      </c>
      <c r="AV668" s="236">
        <v>0</v>
      </c>
      <c r="AW668" s="236">
        <v>0</v>
      </c>
      <c r="AX668" s="236">
        <v>0</v>
      </c>
      <c r="AY668" s="236">
        <v>0</v>
      </c>
      <c r="AZ668" s="236">
        <v>0</v>
      </c>
      <c r="BA668" s="236">
        <v>0</v>
      </c>
      <c r="BB668" s="236">
        <v>0</v>
      </c>
      <c r="BC668" s="236">
        <v>0</v>
      </c>
      <c r="BD668" s="236">
        <v>0</v>
      </c>
      <c r="BE668" s="236">
        <v>0</v>
      </c>
      <c r="BF668" s="236">
        <v>0</v>
      </c>
      <c r="BG668" s="236">
        <v>0</v>
      </c>
      <c r="BH668" s="236">
        <v>0</v>
      </c>
      <c r="BI668" s="236">
        <v>0</v>
      </c>
      <c r="BJ668" s="236">
        <v>0</v>
      </c>
      <c r="BK668" s="236">
        <v>0</v>
      </c>
      <c r="BL668" s="236">
        <v>0</v>
      </c>
      <c r="BM668" s="236">
        <v>0</v>
      </c>
      <c r="BN668" s="236">
        <v>0</v>
      </c>
      <c r="BO668" s="236">
        <v>0</v>
      </c>
      <c r="BP668" s="236">
        <v>0</v>
      </c>
      <c r="BQ668" s="236">
        <v>0</v>
      </c>
      <c r="BR668" s="236">
        <v>0</v>
      </c>
      <c r="BS668" s="236">
        <v>0</v>
      </c>
      <c r="BT668" s="236">
        <v>0</v>
      </c>
      <c r="BU668" s="236">
        <v>0</v>
      </c>
      <c r="BV668" s="236">
        <v>0</v>
      </c>
      <c r="BW668" s="236">
        <v>0</v>
      </c>
      <c r="BX668" s="236">
        <v>0</v>
      </c>
      <c r="BY668" s="236">
        <v>0</v>
      </c>
      <c r="BZ668" s="236">
        <v>0</v>
      </c>
      <c r="CA668" s="236">
        <v>0</v>
      </c>
      <c r="CB668" s="236">
        <v>0</v>
      </c>
      <c r="CC668" s="236">
        <v>0</v>
      </c>
      <c r="CD668" s="236">
        <v>0</v>
      </c>
      <c r="CE668" s="236">
        <v>0</v>
      </c>
      <c r="CF668" s="236">
        <v>0</v>
      </c>
      <c r="CG668" s="236">
        <v>0</v>
      </c>
      <c r="CH668" s="236">
        <v>0</v>
      </c>
      <c r="CI668" s="236">
        <v>0</v>
      </c>
      <c r="CJ668" s="236">
        <v>0</v>
      </c>
      <c r="CK668" s="236">
        <v>0</v>
      </c>
      <c r="CL668" s="236">
        <v>0</v>
      </c>
      <c r="CM668" s="236">
        <v>0</v>
      </c>
      <c r="CN668" s="236">
        <v>0</v>
      </c>
      <c r="CO668" s="236">
        <v>0</v>
      </c>
      <c r="CP668" s="236">
        <v>0</v>
      </c>
      <c r="CQ668" s="236">
        <v>0</v>
      </c>
      <c r="CR668" s="236">
        <v>0</v>
      </c>
      <c r="CS668" s="236">
        <v>0</v>
      </c>
      <c r="CT668" s="236">
        <v>0</v>
      </c>
      <c r="CU668" s="236">
        <v>0</v>
      </c>
      <c r="CV668" s="236">
        <v>0</v>
      </c>
      <c r="CW668" s="236">
        <v>0</v>
      </c>
      <c r="CX668" s="236">
        <v>0</v>
      </c>
      <c r="CY668" s="236">
        <v>0</v>
      </c>
      <c r="CZ668" s="236">
        <v>0</v>
      </c>
      <c r="DA668" s="236">
        <v>0</v>
      </c>
    </row>
    <row r="670" spans="1:105">
      <c r="A670" s="242" t="s">
        <v>1765</v>
      </c>
      <c r="B670" s="236">
        <v>0</v>
      </c>
      <c r="C670" s="236">
        <v>0</v>
      </c>
      <c r="D670" s="236">
        <v>0</v>
      </c>
      <c r="E670" s="236">
        <v>0</v>
      </c>
      <c r="F670" s="236">
        <v>0</v>
      </c>
      <c r="G670" s="236">
        <v>0</v>
      </c>
      <c r="H670" s="236">
        <v>0</v>
      </c>
      <c r="I670" s="236">
        <v>0</v>
      </c>
      <c r="J670" s="236">
        <v>0</v>
      </c>
      <c r="K670" s="236">
        <v>0</v>
      </c>
      <c r="L670" s="236">
        <v>0</v>
      </c>
      <c r="M670" s="236">
        <v>0</v>
      </c>
      <c r="N670" s="236">
        <v>0</v>
      </c>
      <c r="O670" s="236">
        <v>0</v>
      </c>
      <c r="P670" s="236">
        <v>0</v>
      </c>
      <c r="Q670" s="236">
        <v>0</v>
      </c>
      <c r="R670" s="236">
        <v>0</v>
      </c>
      <c r="S670" s="236">
        <v>0</v>
      </c>
      <c r="T670" s="236">
        <v>0</v>
      </c>
      <c r="U670" s="236">
        <v>0</v>
      </c>
      <c r="V670" s="236">
        <v>0</v>
      </c>
      <c r="W670" s="236">
        <v>0</v>
      </c>
      <c r="X670" s="236">
        <v>0</v>
      </c>
      <c r="Y670" s="236">
        <v>0</v>
      </c>
      <c r="Z670" s="236">
        <v>0</v>
      </c>
      <c r="AA670" s="236">
        <v>0</v>
      </c>
      <c r="AB670" s="236">
        <v>0</v>
      </c>
      <c r="AC670" s="236">
        <v>0</v>
      </c>
      <c r="AD670" s="236">
        <v>9278</v>
      </c>
      <c r="AE670" s="236">
        <v>19746</v>
      </c>
      <c r="AF670" s="236">
        <v>26829</v>
      </c>
      <c r="AG670" s="236">
        <v>33213</v>
      </c>
      <c r="AH670" s="236">
        <v>41564</v>
      </c>
      <c r="AI670" s="236">
        <v>53564</v>
      </c>
      <c r="AJ670" s="236">
        <v>61445</v>
      </c>
      <c r="AK670" s="236">
        <v>0</v>
      </c>
      <c r="AL670" s="236">
        <v>0</v>
      </c>
      <c r="AM670" s="236">
        <v>0</v>
      </c>
      <c r="AN670" s="236">
        <v>245639</v>
      </c>
      <c r="AO670" s="236">
        <v>0</v>
      </c>
      <c r="AP670" s="236">
        <v>0</v>
      </c>
      <c r="AQ670" s="236">
        <v>0</v>
      </c>
      <c r="AR670" s="236">
        <v>0</v>
      </c>
      <c r="AS670" s="236">
        <v>0</v>
      </c>
      <c r="AT670" s="236">
        <v>0</v>
      </c>
      <c r="AU670" s="236">
        <v>0</v>
      </c>
      <c r="AV670" s="236">
        <v>0</v>
      </c>
      <c r="AW670" s="236">
        <v>0</v>
      </c>
      <c r="AX670" s="236">
        <v>0</v>
      </c>
      <c r="AY670" s="236">
        <v>0</v>
      </c>
      <c r="AZ670" s="236">
        <v>0</v>
      </c>
      <c r="BA670" s="236">
        <v>0</v>
      </c>
      <c r="BB670" s="236">
        <v>0</v>
      </c>
      <c r="BC670" s="236">
        <v>0</v>
      </c>
      <c r="BD670" s="236">
        <v>0</v>
      </c>
      <c r="BE670" s="236">
        <v>0</v>
      </c>
      <c r="BF670" s="236">
        <v>0</v>
      </c>
      <c r="BG670" s="236">
        <v>0</v>
      </c>
      <c r="BH670" s="236">
        <v>0</v>
      </c>
      <c r="BI670" s="236">
        <v>0</v>
      </c>
      <c r="BJ670" s="236">
        <v>0</v>
      </c>
      <c r="BK670" s="236">
        <v>0</v>
      </c>
      <c r="BL670" s="236">
        <v>0</v>
      </c>
      <c r="BM670" s="236">
        <v>0</v>
      </c>
      <c r="BN670" s="236">
        <v>0</v>
      </c>
      <c r="BO670" s="236">
        <v>0</v>
      </c>
      <c r="BP670" s="236">
        <v>0</v>
      </c>
      <c r="BQ670" s="236">
        <v>0</v>
      </c>
      <c r="BR670" s="236">
        <v>0</v>
      </c>
      <c r="BS670" s="236">
        <v>0</v>
      </c>
      <c r="BT670" s="236">
        <v>0</v>
      </c>
      <c r="BU670" s="236">
        <v>0</v>
      </c>
      <c r="BV670" s="236">
        <v>0</v>
      </c>
      <c r="BW670" s="236">
        <v>0</v>
      </c>
      <c r="BX670" s="236">
        <v>0</v>
      </c>
      <c r="BY670" s="236">
        <v>0</v>
      </c>
      <c r="BZ670" s="236">
        <v>0</v>
      </c>
      <c r="CA670" s="236">
        <v>0</v>
      </c>
      <c r="CB670" s="236">
        <v>0</v>
      </c>
      <c r="CC670" s="236">
        <v>0</v>
      </c>
      <c r="CD670" s="236">
        <v>0</v>
      </c>
      <c r="CE670" s="236">
        <v>0</v>
      </c>
      <c r="CF670" s="236">
        <v>0</v>
      </c>
      <c r="CG670" s="236">
        <v>0</v>
      </c>
      <c r="CH670" s="236">
        <v>0</v>
      </c>
      <c r="CI670" s="236">
        <v>0</v>
      </c>
      <c r="CJ670" s="236">
        <v>0</v>
      </c>
      <c r="CK670" s="236">
        <v>0</v>
      </c>
      <c r="CL670" s="236">
        <v>0</v>
      </c>
      <c r="CM670" s="236">
        <v>0</v>
      </c>
      <c r="CN670" s="236">
        <v>0</v>
      </c>
      <c r="CO670" s="236">
        <v>0</v>
      </c>
      <c r="CP670" s="236">
        <v>0</v>
      </c>
      <c r="CQ670" s="236">
        <v>0</v>
      </c>
      <c r="CR670" s="236">
        <v>0</v>
      </c>
      <c r="CS670" s="236">
        <v>0</v>
      </c>
      <c r="CT670" s="236">
        <v>0</v>
      </c>
      <c r="CU670" s="236">
        <v>0</v>
      </c>
      <c r="CV670" s="236">
        <v>0</v>
      </c>
      <c r="CW670" s="236">
        <v>0</v>
      </c>
      <c r="CX670" s="236">
        <v>0</v>
      </c>
      <c r="CY670" s="236">
        <v>0</v>
      </c>
      <c r="CZ670" s="236">
        <v>0</v>
      </c>
      <c r="DA670" s="236">
        <v>0</v>
      </c>
    </row>
    <row r="672" spans="1:105">
      <c r="A672" s="242" t="s">
        <v>1708</v>
      </c>
      <c r="B672" s="236">
        <v>0</v>
      </c>
      <c r="C672" s="236">
        <v>0</v>
      </c>
      <c r="D672" s="236">
        <v>0</v>
      </c>
      <c r="E672" s="236">
        <v>0</v>
      </c>
      <c r="F672" s="236">
        <v>0</v>
      </c>
      <c r="G672" s="236">
        <v>0</v>
      </c>
      <c r="H672" s="236">
        <v>0</v>
      </c>
      <c r="I672" s="236">
        <v>0</v>
      </c>
      <c r="J672" s="236">
        <v>0</v>
      </c>
      <c r="K672" s="236">
        <v>0</v>
      </c>
      <c r="L672" s="236">
        <v>0</v>
      </c>
      <c r="M672" s="236">
        <v>2</v>
      </c>
      <c r="N672" s="236">
        <v>2</v>
      </c>
      <c r="O672" s="236">
        <v>0</v>
      </c>
      <c r="P672" s="236">
        <v>0</v>
      </c>
      <c r="Q672" s="236">
        <v>0</v>
      </c>
      <c r="R672" s="236">
        <v>0</v>
      </c>
      <c r="S672" s="236">
        <v>0</v>
      </c>
      <c r="T672" s="236">
        <v>0</v>
      </c>
      <c r="U672" s="236">
        <v>0</v>
      </c>
      <c r="V672" s="236">
        <v>0</v>
      </c>
      <c r="W672" s="236">
        <v>0</v>
      </c>
      <c r="X672" s="236">
        <v>0</v>
      </c>
      <c r="Y672" s="236">
        <v>0</v>
      </c>
      <c r="Z672" s="236">
        <v>2</v>
      </c>
      <c r="AA672" s="236">
        <v>2</v>
      </c>
      <c r="AB672" s="236">
        <v>0</v>
      </c>
      <c r="AC672" s="236">
        <v>0</v>
      </c>
      <c r="AD672" s="236">
        <v>0</v>
      </c>
      <c r="AE672" s="236">
        <v>0</v>
      </c>
      <c r="AF672" s="236">
        <v>0</v>
      </c>
      <c r="AG672" s="236">
        <v>0</v>
      </c>
      <c r="AH672" s="236">
        <v>0</v>
      </c>
      <c r="AI672" s="236">
        <v>0</v>
      </c>
      <c r="AJ672" s="236">
        <v>0</v>
      </c>
      <c r="AK672" s="236">
        <v>0</v>
      </c>
      <c r="AL672" s="236">
        <v>0</v>
      </c>
      <c r="AM672" s="236">
        <v>2</v>
      </c>
      <c r="AN672" s="236">
        <v>2</v>
      </c>
      <c r="AO672" s="236">
        <v>0</v>
      </c>
      <c r="AP672" s="236">
        <v>0</v>
      </c>
      <c r="AQ672" s="236">
        <v>0</v>
      </c>
      <c r="AR672" s="236">
        <v>0</v>
      </c>
      <c r="AS672" s="236">
        <v>0</v>
      </c>
      <c r="AT672" s="236">
        <v>0</v>
      </c>
      <c r="AU672" s="236">
        <v>0</v>
      </c>
      <c r="AV672" s="236">
        <v>0</v>
      </c>
      <c r="AW672" s="236">
        <v>0</v>
      </c>
      <c r="AX672" s="236">
        <v>0</v>
      </c>
      <c r="AY672" s="236">
        <v>0</v>
      </c>
      <c r="AZ672" s="236">
        <v>2</v>
      </c>
      <c r="BA672" s="236">
        <v>2</v>
      </c>
      <c r="BB672" s="236">
        <v>0</v>
      </c>
      <c r="BC672" s="236">
        <v>0</v>
      </c>
      <c r="BD672" s="236">
        <v>0</v>
      </c>
      <c r="BE672" s="236">
        <v>0</v>
      </c>
      <c r="BF672" s="236">
        <v>0</v>
      </c>
      <c r="BG672" s="236">
        <v>0</v>
      </c>
      <c r="BH672" s="236">
        <v>0</v>
      </c>
      <c r="BI672" s="236">
        <v>0</v>
      </c>
      <c r="BJ672" s="236">
        <v>0</v>
      </c>
      <c r="BK672" s="236">
        <v>0</v>
      </c>
      <c r="BL672" s="236">
        <v>0</v>
      </c>
      <c r="BM672" s="236">
        <v>2</v>
      </c>
      <c r="BN672" s="236">
        <v>2</v>
      </c>
      <c r="BO672" s="236">
        <v>0</v>
      </c>
      <c r="BP672" s="236">
        <v>0</v>
      </c>
      <c r="BQ672" s="236">
        <v>0</v>
      </c>
      <c r="BR672" s="236">
        <v>0</v>
      </c>
      <c r="BS672" s="236">
        <v>0</v>
      </c>
      <c r="BT672" s="236">
        <v>0</v>
      </c>
      <c r="BU672" s="236">
        <v>0</v>
      </c>
      <c r="BV672" s="236">
        <v>0</v>
      </c>
      <c r="BW672" s="236">
        <v>0</v>
      </c>
      <c r="BX672" s="236">
        <v>0</v>
      </c>
      <c r="BY672" s="236">
        <v>0</v>
      </c>
      <c r="BZ672" s="236">
        <v>2</v>
      </c>
      <c r="CA672" s="236">
        <v>2</v>
      </c>
      <c r="CB672" s="236">
        <v>0</v>
      </c>
      <c r="CC672" s="236">
        <v>0</v>
      </c>
      <c r="CD672" s="236">
        <v>0</v>
      </c>
      <c r="CE672" s="236">
        <v>0</v>
      </c>
      <c r="CF672" s="236">
        <v>0</v>
      </c>
      <c r="CG672" s="236">
        <v>0</v>
      </c>
      <c r="CH672" s="236">
        <v>0</v>
      </c>
      <c r="CI672" s="236">
        <v>0</v>
      </c>
      <c r="CJ672" s="236">
        <v>0</v>
      </c>
      <c r="CK672" s="236">
        <v>0</v>
      </c>
      <c r="CL672" s="236">
        <v>0</v>
      </c>
      <c r="CM672" s="236">
        <v>2</v>
      </c>
      <c r="CN672" s="236">
        <v>2</v>
      </c>
      <c r="CO672" s="236">
        <v>0</v>
      </c>
      <c r="CP672" s="236">
        <v>0</v>
      </c>
      <c r="CQ672" s="236">
        <v>0</v>
      </c>
      <c r="CR672" s="236">
        <v>0</v>
      </c>
      <c r="CS672" s="236">
        <v>0</v>
      </c>
      <c r="CT672" s="236">
        <v>0</v>
      </c>
      <c r="CU672" s="236">
        <v>0</v>
      </c>
      <c r="CV672" s="236">
        <v>0</v>
      </c>
      <c r="CW672" s="236">
        <v>0</v>
      </c>
      <c r="CX672" s="236">
        <v>0</v>
      </c>
      <c r="CY672" s="236">
        <v>0</v>
      </c>
      <c r="CZ672" s="236">
        <v>2</v>
      </c>
      <c r="DA672" s="236">
        <v>2</v>
      </c>
    </row>
    <row r="673" spans="1:105">
      <c r="A673" s="242" t="s">
        <v>1766</v>
      </c>
      <c r="B673" s="236">
        <v>0</v>
      </c>
      <c r="C673" s="236">
        <v>0</v>
      </c>
      <c r="D673" s="236">
        <v>0</v>
      </c>
      <c r="E673" s="236">
        <v>0</v>
      </c>
      <c r="F673" s="236">
        <v>0</v>
      </c>
      <c r="G673" s="236">
        <v>0</v>
      </c>
      <c r="H673" s="236">
        <v>0</v>
      </c>
      <c r="I673" s="236">
        <v>0</v>
      </c>
      <c r="J673" s="236">
        <v>0</v>
      </c>
      <c r="K673" s="236">
        <v>0</v>
      </c>
      <c r="L673" s="236">
        <v>0</v>
      </c>
      <c r="M673" s="236">
        <v>0</v>
      </c>
      <c r="N673" s="236">
        <v>0</v>
      </c>
      <c r="O673" s="236">
        <v>0</v>
      </c>
      <c r="P673" s="236">
        <v>0</v>
      </c>
      <c r="Q673" s="236">
        <v>0</v>
      </c>
      <c r="R673" s="236">
        <v>0</v>
      </c>
      <c r="S673" s="236">
        <v>0</v>
      </c>
      <c r="T673" s="236">
        <v>0</v>
      </c>
      <c r="U673" s="236">
        <v>0</v>
      </c>
      <c r="V673" s="236">
        <v>0</v>
      </c>
      <c r="W673" s="236">
        <v>0</v>
      </c>
      <c r="X673" s="236">
        <v>0</v>
      </c>
      <c r="Y673" s="236">
        <v>0</v>
      </c>
      <c r="Z673" s="236">
        <v>0</v>
      </c>
      <c r="AA673" s="236">
        <v>0</v>
      </c>
      <c r="AB673" s="236">
        <v>0</v>
      </c>
      <c r="AC673" s="236">
        <v>0</v>
      </c>
      <c r="AD673" s="236">
        <v>0</v>
      </c>
      <c r="AE673" s="236">
        <v>0</v>
      </c>
      <c r="AF673" s="236">
        <v>0</v>
      </c>
      <c r="AG673" s="236">
        <v>0</v>
      </c>
      <c r="AH673" s="236">
        <v>0</v>
      </c>
      <c r="AI673" s="236">
        <v>0</v>
      </c>
      <c r="AJ673" s="236">
        <v>0</v>
      </c>
      <c r="AK673" s="236">
        <v>0</v>
      </c>
      <c r="AL673" s="236">
        <v>0</v>
      </c>
      <c r="AM673" s="236">
        <v>0</v>
      </c>
      <c r="AN673" s="236">
        <v>0</v>
      </c>
      <c r="AO673" s="236">
        <v>0</v>
      </c>
      <c r="AP673" s="236">
        <v>0</v>
      </c>
      <c r="AQ673" s="236">
        <v>0</v>
      </c>
      <c r="AR673" s="236">
        <v>0</v>
      </c>
      <c r="AS673" s="236">
        <v>0</v>
      </c>
      <c r="AT673" s="236">
        <v>0</v>
      </c>
      <c r="AU673" s="236">
        <v>0</v>
      </c>
      <c r="AV673" s="236">
        <v>0</v>
      </c>
      <c r="AW673" s="236">
        <v>0</v>
      </c>
      <c r="AX673" s="236">
        <v>0</v>
      </c>
      <c r="AY673" s="236">
        <v>0</v>
      </c>
      <c r="AZ673" s="236">
        <v>0</v>
      </c>
      <c r="BA673" s="236">
        <v>0</v>
      </c>
      <c r="BB673" s="236">
        <v>0</v>
      </c>
      <c r="BC673" s="236">
        <v>0</v>
      </c>
      <c r="BD673" s="236">
        <v>0</v>
      </c>
      <c r="BE673" s="236">
        <v>0</v>
      </c>
      <c r="BF673" s="236">
        <v>0</v>
      </c>
      <c r="BG673" s="236">
        <v>0</v>
      </c>
      <c r="BH673" s="236">
        <v>0</v>
      </c>
      <c r="BI673" s="236">
        <v>0</v>
      </c>
      <c r="BJ673" s="236">
        <v>0</v>
      </c>
      <c r="BK673" s="236">
        <v>0</v>
      </c>
      <c r="BL673" s="236">
        <v>0</v>
      </c>
      <c r="BM673" s="236">
        <v>0</v>
      </c>
      <c r="BN673" s="236">
        <v>0</v>
      </c>
      <c r="BO673" s="236">
        <v>0</v>
      </c>
      <c r="BP673" s="236">
        <v>0</v>
      </c>
      <c r="BQ673" s="236">
        <v>0</v>
      </c>
      <c r="BR673" s="236">
        <v>0</v>
      </c>
      <c r="BS673" s="236">
        <v>0</v>
      </c>
      <c r="BT673" s="236">
        <v>0</v>
      </c>
      <c r="BU673" s="236">
        <v>0</v>
      </c>
      <c r="BV673" s="236">
        <v>0</v>
      </c>
      <c r="BW673" s="236">
        <v>0</v>
      </c>
      <c r="BX673" s="236">
        <v>0</v>
      </c>
      <c r="BY673" s="236">
        <v>0</v>
      </c>
      <c r="BZ673" s="236">
        <v>0</v>
      </c>
      <c r="CA673" s="236">
        <v>0</v>
      </c>
      <c r="CB673" s="236">
        <v>0</v>
      </c>
      <c r="CC673" s="236">
        <v>0</v>
      </c>
      <c r="CD673" s="236">
        <v>0</v>
      </c>
      <c r="CE673" s="236">
        <v>0</v>
      </c>
      <c r="CF673" s="236">
        <v>0</v>
      </c>
      <c r="CG673" s="236">
        <v>0</v>
      </c>
      <c r="CH673" s="236">
        <v>0</v>
      </c>
      <c r="CI673" s="236">
        <v>0</v>
      </c>
      <c r="CJ673" s="236">
        <v>0</v>
      </c>
      <c r="CK673" s="236">
        <v>0</v>
      </c>
      <c r="CL673" s="236">
        <v>0</v>
      </c>
      <c r="CM673" s="236">
        <v>0</v>
      </c>
      <c r="CN673" s="236">
        <v>0</v>
      </c>
      <c r="CO673" s="236">
        <v>0</v>
      </c>
      <c r="CP673" s="236">
        <v>0</v>
      </c>
      <c r="CQ673" s="236">
        <v>0</v>
      </c>
      <c r="CR673" s="236">
        <v>0</v>
      </c>
      <c r="CS673" s="236">
        <v>0</v>
      </c>
      <c r="CT673" s="236">
        <v>0</v>
      </c>
      <c r="CU673" s="236">
        <v>0</v>
      </c>
      <c r="CV673" s="236">
        <v>0</v>
      </c>
      <c r="CW673" s="236">
        <v>0</v>
      </c>
      <c r="CX673" s="236">
        <v>0</v>
      </c>
      <c r="CY673" s="236">
        <v>0</v>
      </c>
      <c r="CZ673" s="236">
        <v>0</v>
      </c>
      <c r="DA673" s="236">
        <v>0</v>
      </c>
    </row>
    <row r="674" spans="1:105">
      <c r="A674" s="242" t="s">
        <v>1728</v>
      </c>
      <c r="B674" s="236">
        <v>0</v>
      </c>
      <c r="C674" s="236">
        <v>0</v>
      </c>
      <c r="D674" s="236">
        <v>0</v>
      </c>
      <c r="E674" s="236">
        <v>0</v>
      </c>
      <c r="F674" s="236">
        <v>0</v>
      </c>
      <c r="G674" s="236">
        <v>0</v>
      </c>
      <c r="H674" s="236">
        <v>0</v>
      </c>
      <c r="I674" s="236">
        <v>0</v>
      </c>
      <c r="J674" s="236">
        <v>0</v>
      </c>
      <c r="K674" s="236">
        <v>0</v>
      </c>
      <c r="L674" s="236">
        <v>0</v>
      </c>
      <c r="M674" s="236">
        <v>0</v>
      </c>
      <c r="N674" s="236">
        <v>0</v>
      </c>
      <c r="O674" s="236">
        <v>0</v>
      </c>
      <c r="P674" s="236">
        <v>0</v>
      </c>
      <c r="Q674" s="236">
        <v>0</v>
      </c>
      <c r="R674" s="236">
        <v>0</v>
      </c>
      <c r="S674" s="236">
        <v>0</v>
      </c>
      <c r="T674" s="236">
        <v>0</v>
      </c>
      <c r="U674" s="236">
        <v>0</v>
      </c>
      <c r="V674" s="236">
        <v>0</v>
      </c>
      <c r="W674" s="236">
        <v>0</v>
      </c>
      <c r="X674" s="236">
        <v>0</v>
      </c>
      <c r="Y674" s="236">
        <v>0</v>
      </c>
      <c r="Z674" s="236">
        <v>0</v>
      </c>
      <c r="AA674" s="236">
        <v>0</v>
      </c>
      <c r="AB674" s="236">
        <v>0</v>
      </c>
      <c r="AC674" s="236">
        <v>0</v>
      </c>
      <c r="AD674" s="236">
        <v>0</v>
      </c>
      <c r="AE674" s="236">
        <v>0</v>
      </c>
      <c r="AF674" s="236">
        <v>0</v>
      </c>
      <c r="AG674" s="236">
        <v>0</v>
      </c>
      <c r="AH674" s="236">
        <v>0</v>
      </c>
      <c r="AI674" s="236">
        <v>0</v>
      </c>
      <c r="AJ674" s="236">
        <v>0</v>
      </c>
      <c r="AK674" s="236">
        <v>0</v>
      </c>
      <c r="AL674" s="236">
        <v>0</v>
      </c>
      <c r="AM674" s="236">
        <v>0</v>
      </c>
      <c r="AN674" s="236">
        <v>0</v>
      </c>
      <c r="AO674" s="236">
        <v>0</v>
      </c>
      <c r="AP674" s="236">
        <v>0</v>
      </c>
      <c r="AQ674" s="236">
        <v>0</v>
      </c>
      <c r="AR674" s="236">
        <v>0</v>
      </c>
      <c r="AS674" s="236">
        <v>0</v>
      </c>
      <c r="AT674" s="236">
        <v>0</v>
      </c>
      <c r="AU674" s="236">
        <v>0</v>
      </c>
      <c r="AV674" s="236">
        <v>0</v>
      </c>
      <c r="AW674" s="236">
        <v>0</v>
      </c>
      <c r="AX674" s="236">
        <v>0</v>
      </c>
      <c r="AY674" s="236">
        <v>0</v>
      </c>
      <c r="AZ674" s="236">
        <v>0</v>
      </c>
      <c r="BA674" s="236">
        <v>0</v>
      </c>
      <c r="BB674" s="236">
        <v>0</v>
      </c>
      <c r="BC674" s="236">
        <v>0</v>
      </c>
      <c r="BD674" s="236">
        <v>0</v>
      </c>
      <c r="BE674" s="236">
        <v>0</v>
      </c>
      <c r="BF674" s="236">
        <v>0</v>
      </c>
      <c r="BG674" s="236">
        <v>0</v>
      </c>
      <c r="BH674" s="236">
        <v>0</v>
      </c>
      <c r="BI674" s="236">
        <v>0</v>
      </c>
      <c r="BJ674" s="236">
        <v>0</v>
      </c>
      <c r="BK674" s="236">
        <v>0</v>
      </c>
      <c r="BL674" s="236">
        <v>0</v>
      </c>
      <c r="BM674" s="236">
        <v>0</v>
      </c>
      <c r="BN674" s="236">
        <v>0</v>
      </c>
      <c r="BO674" s="236">
        <v>0</v>
      </c>
      <c r="BP674" s="236">
        <v>0</v>
      </c>
      <c r="BQ674" s="236">
        <v>0</v>
      </c>
      <c r="BR674" s="236">
        <v>0</v>
      </c>
      <c r="BS674" s="236">
        <v>0</v>
      </c>
      <c r="BT674" s="236">
        <v>0</v>
      </c>
      <c r="BU674" s="236">
        <v>0</v>
      </c>
      <c r="BV674" s="236">
        <v>0</v>
      </c>
      <c r="BW674" s="236">
        <v>0</v>
      </c>
      <c r="BX674" s="236">
        <v>0</v>
      </c>
      <c r="BY674" s="236">
        <v>0</v>
      </c>
      <c r="BZ674" s="236">
        <v>0</v>
      </c>
      <c r="CA674" s="236">
        <v>0</v>
      </c>
      <c r="CB674" s="236">
        <v>0</v>
      </c>
      <c r="CC674" s="236">
        <v>0</v>
      </c>
      <c r="CD674" s="236">
        <v>0</v>
      </c>
      <c r="CE674" s="236">
        <v>0</v>
      </c>
      <c r="CF674" s="236">
        <v>0</v>
      </c>
      <c r="CG674" s="236">
        <v>0</v>
      </c>
      <c r="CH674" s="236">
        <v>0</v>
      </c>
      <c r="CI674" s="236">
        <v>0</v>
      </c>
      <c r="CJ674" s="236">
        <v>0</v>
      </c>
      <c r="CK674" s="236">
        <v>0</v>
      </c>
      <c r="CL674" s="236">
        <v>0</v>
      </c>
      <c r="CM674" s="236">
        <v>0</v>
      </c>
      <c r="CN674" s="236">
        <v>0</v>
      </c>
      <c r="CO674" s="236">
        <v>0</v>
      </c>
      <c r="CP674" s="236">
        <v>0</v>
      </c>
      <c r="CQ674" s="236">
        <v>0</v>
      </c>
      <c r="CR674" s="236">
        <v>0</v>
      </c>
      <c r="CS674" s="236">
        <v>0</v>
      </c>
      <c r="CT674" s="236">
        <v>0</v>
      </c>
      <c r="CU674" s="236">
        <v>0</v>
      </c>
      <c r="CV674" s="236">
        <v>0</v>
      </c>
      <c r="CW674" s="236">
        <v>0</v>
      </c>
      <c r="CX674" s="236">
        <v>0</v>
      </c>
      <c r="CY674" s="236">
        <v>0</v>
      </c>
      <c r="CZ674" s="236">
        <v>0</v>
      </c>
      <c r="DA674" s="236">
        <v>0</v>
      </c>
    </row>
    <row r="676" spans="1:105">
      <c r="A676" s="246" t="s">
        <v>1767</v>
      </c>
      <c r="B676" s="247"/>
      <c r="C676" s="247"/>
      <c r="D676" s="247"/>
      <c r="E676" s="247"/>
      <c r="F676" s="247"/>
      <c r="G676" s="247"/>
      <c r="H676" s="247"/>
      <c r="I676" s="247"/>
      <c r="J676" s="247"/>
      <c r="K676" s="247"/>
      <c r="L676" s="247"/>
      <c r="M676" s="247"/>
      <c r="N676" s="247"/>
      <c r="O676" s="247"/>
      <c r="P676" s="247"/>
      <c r="Q676" s="247"/>
      <c r="R676" s="247"/>
      <c r="S676" s="247"/>
      <c r="T676" s="247"/>
      <c r="U676" s="247"/>
      <c r="V676" s="247"/>
      <c r="W676" s="247"/>
      <c r="X676" s="247"/>
      <c r="Y676" s="247"/>
      <c r="Z676" s="247"/>
      <c r="AA676" s="247"/>
      <c r="AB676" s="247"/>
      <c r="AC676" s="247"/>
      <c r="AD676" s="247"/>
      <c r="AE676" s="247"/>
      <c r="AF676" s="247"/>
      <c r="AG676" s="247"/>
      <c r="AH676" s="247"/>
      <c r="AI676" s="247"/>
      <c r="AJ676" s="247"/>
      <c r="AK676" s="247"/>
      <c r="AL676" s="247"/>
      <c r="AM676" s="247"/>
      <c r="AN676" s="247"/>
      <c r="AO676" s="247"/>
      <c r="AP676" s="247"/>
      <c r="AQ676" s="247"/>
      <c r="AR676" s="247"/>
      <c r="AS676" s="247"/>
      <c r="AT676" s="247"/>
      <c r="AU676" s="247"/>
      <c r="AV676" s="247"/>
      <c r="AW676" s="247"/>
      <c r="AX676" s="247"/>
      <c r="AY676" s="247"/>
      <c r="AZ676" s="247"/>
      <c r="BA676" s="247"/>
      <c r="BB676" s="247"/>
      <c r="BC676" s="247"/>
      <c r="BD676" s="247"/>
      <c r="BE676" s="247"/>
      <c r="BF676" s="247"/>
      <c r="BG676" s="247"/>
      <c r="BH676" s="247"/>
      <c r="BI676" s="247"/>
      <c r="BJ676" s="247"/>
      <c r="BK676" s="247"/>
      <c r="BL676" s="247"/>
      <c r="BM676" s="247"/>
      <c r="BN676" s="247"/>
      <c r="BO676" s="247"/>
      <c r="BP676" s="247"/>
      <c r="BQ676" s="247"/>
      <c r="BR676" s="247"/>
      <c r="BS676" s="247"/>
      <c r="BT676" s="247"/>
      <c r="BU676" s="247"/>
      <c r="BV676" s="247"/>
      <c r="BW676" s="247"/>
      <c r="BX676" s="247"/>
      <c r="BY676" s="247"/>
      <c r="BZ676" s="247"/>
      <c r="CA676" s="247"/>
      <c r="CB676" s="247"/>
      <c r="CC676" s="247"/>
      <c r="CD676" s="247"/>
      <c r="CE676" s="247"/>
      <c r="CF676" s="247"/>
      <c r="CG676" s="247"/>
      <c r="CH676" s="247"/>
      <c r="CI676" s="247"/>
      <c r="CJ676" s="247"/>
      <c r="CK676" s="247"/>
      <c r="CL676" s="247"/>
      <c r="CM676" s="247"/>
      <c r="CN676" s="247"/>
      <c r="CO676" s="247"/>
      <c r="CP676" s="247"/>
      <c r="CQ676" s="247"/>
      <c r="CR676" s="247"/>
      <c r="CS676" s="247"/>
      <c r="CT676" s="247"/>
      <c r="CU676" s="247"/>
      <c r="CV676" s="247"/>
      <c r="CW676" s="247"/>
      <c r="CX676" s="247"/>
      <c r="CY676" s="247"/>
      <c r="CZ676" s="247"/>
      <c r="DA676" s="247"/>
    </row>
    <row r="677" spans="1:105">
      <c r="A677" s="242" t="s">
        <v>1512</v>
      </c>
      <c r="B677" s="236">
        <v>0</v>
      </c>
      <c r="C677" s="236">
        <v>0</v>
      </c>
      <c r="D677" s="236">
        <v>0</v>
      </c>
      <c r="E677" s="236">
        <v>0</v>
      </c>
      <c r="F677" s="236">
        <v>0</v>
      </c>
      <c r="G677" s="236">
        <v>0</v>
      </c>
      <c r="H677" s="236">
        <v>0</v>
      </c>
      <c r="I677" s="236">
        <v>0</v>
      </c>
      <c r="J677" s="236">
        <v>0</v>
      </c>
      <c r="K677" s="236">
        <v>0</v>
      </c>
      <c r="L677" s="236">
        <v>0</v>
      </c>
      <c r="M677" s="236">
        <v>0</v>
      </c>
      <c r="N677" s="236">
        <v>0</v>
      </c>
      <c r="O677" s="236">
        <v>0</v>
      </c>
      <c r="P677" s="236">
        <v>0</v>
      </c>
      <c r="Q677" s="236">
        <v>0</v>
      </c>
      <c r="R677" s="236">
        <v>0</v>
      </c>
      <c r="S677" s="236">
        <v>0</v>
      </c>
      <c r="T677" s="236">
        <v>0</v>
      </c>
      <c r="U677" s="236">
        <v>0</v>
      </c>
      <c r="V677" s="236">
        <v>0</v>
      </c>
      <c r="W677" s="236">
        <v>0</v>
      </c>
      <c r="X677" s="236">
        <v>0</v>
      </c>
      <c r="Y677" s="236">
        <v>0</v>
      </c>
      <c r="Z677" s="236">
        <v>0</v>
      </c>
      <c r="AA677" s="236">
        <v>0</v>
      </c>
      <c r="AB677" s="236">
        <v>0</v>
      </c>
      <c r="AC677" s="236">
        <v>0</v>
      </c>
      <c r="AD677" s="236">
        <v>154651</v>
      </c>
      <c r="AE677" s="236">
        <v>329080</v>
      </c>
      <c r="AF677" s="236">
        <v>447157</v>
      </c>
      <c r="AG677" s="236">
        <v>553559.52</v>
      </c>
      <c r="AH677" s="236">
        <v>692712</v>
      </c>
      <c r="AI677" s="236">
        <v>892730</v>
      </c>
      <c r="AJ677" s="236">
        <v>1024097</v>
      </c>
      <c r="AK677" s="236">
        <v>844872</v>
      </c>
      <c r="AL677" s="236">
        <v>973399</v>
      </c>
      <c r="AM677" s="236">
        <v>1019568</v>
      </c>
      <c r="AN677" s="236">
        <v>6931825.5199999996</v>
      </c>
      <c r="AO677" s="236">
        <v>1262561</v>
      </c>
      <c r="AP677" s="236">
        <v>1519043</v>
      </c>
      <c r="AQ677" s="236">
        <v>1771130</v>
      </c>
      <c r="AR677" s="236">
        <v>2019496</v>
      </c>
      <c r="AS677" s="236">
        <v>2264101</v>
      </c>
      <c r="AT677" s="236">
        <v>2505460</v>
      </c>
      <c r="AU677" s="236">
        <v>2743684</v>
      </c>
      <c r="AV677" s="236">
        <v>2978771</v>
      </c>
      <c r="AW677" s="236">
        <v>3211204</v>
      </c>
      <c r="AX677" s="236">
        <v>3440762</v>
      </c>
      <c r="AY677" s="236">
        <v>3667843</v>
      </c>
      <c r="AZ677" s="236">
        <v>3892542</v>
      </c>
      <c r="BA677" s="236">
        <v>31276597</v>
      </c>
      <c r="BB677" s="236">
        <v>4171439</v>
      </c>
      <c r="BC677" s="236">
        <v>4394593</v>
      </c>
      <c r="BD677" s="236">
        <v>4615260</v>
      </c>
      <c r="BE677" s="236">
        <v>4833695</v>
      </c>
      <c r="BF677" s="236">
        <v>5049863</v>
      </c>
      <c r="BG677" s="236">
        <v>5264007</v>
      </c>
      <c r="BH677" s="236">
        <v>5476150</v>
      </c>
      <c r="BI677" s="236">
        <v>5686229</v>
      </c>
      <c r="BJ677" s="236">
        <v>5894529</v>
      </c>
      <c r="BK677" s="236">
        <v>6100869</v>
      </c>
      <c r="BL677" s="236">
        <v>6305497</v>
      </c>
      <c r="BM677" s="236">
        <v>6508436</v>
      </c>
      <c r="BN677" s="236">
        <v>64300567</v>
      </c>
      <c r="BO677" s="236">
        <v>6505863</v>
      </c>
      <c r="BP677" s="236">
        <v>6699448</v>
      </c>
      <c r="BQ677" s="236">
        <v>6891283</v>
      </c>
      <c r="BR677" s="236">
        <v>7081521</v>
      </c>
      <c r="BS677" s="236">
        <v>7270128</v>
      </c>
      <c r="BT677" s="236">
        <v>7457261</v>
      </c>
      <c r="BU677" s="236">
        <v>7642922</v>
      </c>
      <c r="BV677" s="236">
        <v>7827054</v>
      </c>
      <c r="BW677" s="236">
        <v>8009857</v>
      </c>
      <c r="BX677" s="236">
        <v>8191187</v>
      </c>
      <c r="BY677" s="236">
        <v>8371217</v>
      </c>
      <c r="BZ677" s="236">
        <v>8549957</v>
      </c>
      <c r="CA677" s="236">
        <v>90497698</v>
      </c>
      <c r="CB677" s="236">
        <v>8751479</v>
      </c>
      <c r="CC677" s="236">
        <v>8928172</v>
      </c>
      <c r="CD677" s="236">
        <v>9103463</v>
      </c>
      <c r="CE677" s="236">
        <v>9277461</v>
      </c>
      <c r="CF677" s="236">
        <v>9450136</v>
      </c>
      <c r="CG677" s="236">
        <v>9621606</v>
      </c>
      <c r="CH677" s="236">
        <v>9791871</v>
      </c>
      <c r="CI677" s="236">
        <v>9960874</v>
      </c>
      <c r="CJ677" s="236">
        <v>10128779</v>
      </c>
      <c r="CK677" s="236">
        <v>10295462</v>
      </c>
      <c r="CL677" s="236">
        <v>10461054</v>
      </c>
      <c r="CM677" s="236">
        <v>10625535</v>
      </c>
      <c r="CN677" s="236">
        <v>116395892</v>
      </c>
      <c r="CO677" s="236">
        <v>11008381</v>
      </c>
      <c r="CP677" s="236">
        <v>11174002</v>
      </c>
      <c r="CQ677" s="236">
        <v>11338439</v>
      </c>
      <c r="CR677" s="236">
        <v>11501791</v>
      </c>
      <c r="CS677" s="236">
        <v>11663999</v>
      </c>
      <c r="CT677" s="236">
        <v>11825160</v>
      </c>
      <c r="CU677" s="236">
        <v>11985265</v>
      </c>
      <c r="CV677" s="236">
        <v>12144271</v>
      </c>
      <c r="CW677" s="236">
        <v>12302313</v>
      </c>
      <c r="CX677" s="236">
        <v>12459280</v>
      </c>
      <c r="CY677" s="236">
        <v>12615284</v>
      </c>
      <c r="CZ677" s="236">
        <v>12770333</v>
      </c>
      <c r="DA677" s="236">
        <v>142788518</v>
      </c>
    </row>
    <row r="679" spans="1:105">
      <c r="A679" s="245" t="s">
        <v>1730</v>
      </c>
    </row>
    <row r="680" spans="1:105">
      <c r="A680" s="242" t="s">
        <v>1731</v>
      </c>
      <c r="B680" s="236">
        <v>0</v>
      </c>
      <c r="C680" s="236">
        <v>0</v>
      </c>
      <c r="D680" s="236">
        <v>0</v>
      </c>
      <c r="E680" s="236">
        <v>0</v>
      </c>
      <c r="F680" s="236">
        <v>0</v>
      </c>
      <c r="G680" s="236">
        <v>0</v>
      </c>
      <c r="H680" s="236">
        <v>0</v>
      </c>
      <c r="I680" s="236">
        <v>0</v>
      </c>
      <c r="J680" s="236">
        <v>0</v>
      </c>
      <c r="K680" s="236">
        <v>0</v>
      </c>
      <c r="L680" s="236">
        <v>0</v>
      </c>
      <c r="M680" s="236">
        <v>0</v>
      </c>
      <c r="N680" s="236">
        <v>0</v>
      </c>
      <c r="O680" s="236">
        <v>0</v>
      </c>
      <c r="P680" s="236">
        <v>0</v>
      </c>
      <c r="Q680" s="236">
        <v>0</v>
      </c>
      <c r="R680" s="236">
        <v>0</v>
      </c>
      <c r="S680" s="236">
        <v>0</v>
      </c>
      <c r="T680" s="236">
        <v>0</v>
      </c>
      <c r="U680" s="236">
        <v>0</v>
      </c>
      <c r="V680" s="236">
        <v>0</v>
      </c>
      <c r="W680" s="236">
        <v>0</v>
      </c>
      <c r="X680" s="236">
        <v>0</v>
      </c>
      <c r="Y680" s="236">
        <v>0</v>
      </c>
      <c r="Z680" s="236">
        <v>0</v>
      </c>
      <c r="AA680" s="236">
        <v>0</v>
      </c>
      <c r="AB680" s="236">
        <v>0</v>
      </c>
      <c r="AC680" s="236">
        <v>0</v>
      </c>
      <c r="AD680" s="236">
        <v>0</v>
      </c>
      <c r="AE680" s="236">
        <v>0</v>
      </c>
      <c r="AF680" s="236">
        <v>0</v>
      </c>
      <c r="AG680" s="236">
        <v>0</v>
      </c>
      <c r="AH680" s="236">
        <v>0</v>
      </c>
      <c r="AI680" s="236">
        <v>0</v>
      </c>
      <c r="AJ680" s="236">
        <v>0</v>
      </c>
      <c r="AK680" s="236">
        <v>2201036.9096978302</v>
      </c>
      <c r="AL680" s="236">
        <v>2201036.9096978302</v>
      </c>
      <c r="AM680" s="236">
        <v>2201036.9096978302</v>
      </c>
      <c r="AN680" s="236">
        <v>6603110.7290935004</v>
      </c>
      <c r="AO680" s="236">
        <v>1084984.7486267299</v>
      </c>
      <c r="AP680" s="236">
        <v>1084984.7486267299</v>
      </c>
      <c r="AQ680" s="236">
        <v>1084984.7486267299</v>
      </c>
      <c r="AR680" s="236">
        <v>1189933.7895378601</v>
      </c>
      <c r="AS680" s="236">
        <v>1189933.7895378601</v>
      </c>
      <c r="AT680" s="236">
        <v>1189933.7895378601</v>
      </c>
      <c r="AU680" s="236">
        <v>1553770.32200322</v>
      </c>
      <c r="AV680" s="236">
        <v>1553770.32200322</v>
      </c>
      <c r="AW680" s="236">
        <v>1553770.32200322</v>
      </c>
      <c r="AX680" s="236">
        <v>1022481.48857437</v>
      </c>
      <c r="AY680" s="236">
        <v>1022481.4885743801</v>
      </c>
      <c r="AZ680" s="236">
        <v>1022481.4885743801</v>
      </c>
      <c r="BA680" s="236">
        <v>14553511.0462266</v>
      </c>
      <c r="BB680" s="236">
        <v>922555.24778713996</v>
      </c>
      <c r="BC680" s="236">
        <v>922555.24778713996</v>
      </c>
      <c r="BD680" s="236">
        <v>922555.24778714101</v>
      </c>
      <c r="BE680" s="236">
        <v>1461278.96915989</v>
      </c>
      <c r="BF680" s="236">
        <v>1461278.96915989</v>
      </c>
      <c r="BG680" s="236">
        <v>1461278.96915989</v>
      </c>
      <c r="BH680" s="236">
        <v>1961785.7761782201</v>
      </c>
      <c r="BI680" s="236">
        <v>1961785.7761782201</v>
      </c>
      <c r="BJ680" s="236">
        <v>1961785.7761782201</v>
      </c>
      <c r="BK680" s="236">
        <v>1218415.8422677999</v>
      </c>
      <c r="BL680" s="236">
        <v>1218415.8422678099</v>
      </c>
      <c r="BM680" s="236">
        <v>1218415.8422678099</v>
      </c>
      <c r="BN680" s="236">
        <v>16692107.5061792</v>
      </c>
      <c r="BO680" s="236">
        <v>679725.33848802501</v>
      </c>
      <c r="BP680" s="236">
        <v>679725.33848802501</v>
      </c>
      <c r="BQ680" s="236">
        <v>679725.33848802501</v>
      </c>
      <c r="BR680" s="236">
        <v>1144916.46379259</v>
      </c>
      <c r="BS680" s="236">
        <v>1144916.46379259</v>
      </c>
      <c r="BT680" s="236">
        <v>1144916.46379259</v>
      </c>
      <c r="BU680" s="236">
        <v>1543535.9220926301</v>
      </c>
      <c r="BV680" s="236">
        <v>1543535.9220926301</v>
      </c>
      <c r="BW680" s="236">
        <v>1543535.9220926301</v>
      </c>
      <c r="BX680" s="236">
        <v>931904.86843806005</v>
      </c>
      <c r="BY680" s="236">
        <v>931904.86843806005</v>
      </c>
      <c r="BZ680" s="236">
        <v>931904.86843805504</v>
      </c>
      <c r="CA680" s="236">
        <v>12900247.7784339</v>
      </c>
      <c r="CB680" s="236">
        <v>515618.286194332</v>
      </c>
      <c r="CC680" s="236">
        <v>515618.286194332</v>
      </c>
      <c r="CD680" s="236">
        <v>515618.28619433101</v>
      </c>
      <c r="CE680" s="236">
        <v>868948.30342596001</v>
      </c>
      <c r="CF680" s="236">
        <v>868948.30342596001</v>
      </c>
      <c r="CG680" s="236">
        <v>868948.30342595803</v>
      </c>
      <c r="CH680" s="236">
        <v>1153419.72386158</v>
      </c>
      <c r="CI680" s="236">
        <v>1153419.72386158</v>
      </c>
      <c r="CJ680" s="236">
        <v>1153419.72386158</v>
      </c>
      <c r="CK680" s="236">
        <v>665621.99642061896</v>
      </c>
      <c r="CL680" s="236">
        <v>665621.99642061896</v>
      </c>
      <c r="CM680" s="236">
        <v>665621.99642061803</v>
      </c>
      <c r="CN680" s="236">
        <v>9610824.9297074694</v>
      </c>
      <c r="CO680" s="236">
        <v>264546.772114216</v>
      </c>
      <c r="CP680" s="236">
        <v>264546.772114216</v>
      </c>
      <c r="CQ680" s="236">
        <v>264546.77211419703</v>
      </c>
      <c r="CR680" s="236">
        <v>478825.02679369302</v>
      </c>
      <c r="CS680" s="236">
        <v>478825.02679369302</v>
      </c>
      <c r="CT680" s="236">
        <v>478825.026793622</v>
      </c>
      <c r="CU680" s="236">
        <v>660521.76802932797</v>
      </c>
      <c r="CV680" s="236">
        <v>660521.76802932797</v>
      </c>
      <c r="CW680" s="236">
        <v>660521.76802921505</v>
      </c>
      <c r="CX680" s="236">
        <v>375236.84968260198</v>
      </c>
      <c r="CY680" s="236">
        <v>375236.84968260198</v>
      </c>
      <c r="CZ680" s="236">
        <v>375236.84968260198</v>
      </c>
      <c r="DA680" s="236">
        <v>5337391.24985932</v>
      </c>
    </row>
    <row r="681" spans="1:105">
      <c r="A681" s="242" t="s">
        <v>1768</v>
      </c>
      <c r="B681" s="236">
        <v>0</v>
      </c>
      <c r="C681" s="236">
        <v>0</v>
      </c>
      <c r="D681" s="236">
        <v>0</v>
      </c>
      <c r="E681" s="236">
        <v>0</v>
      </c>
      <c r="F681" s="236">
        <v>0</v>
      </c>
      <c r="G681" s="236">
        <v>0</v>
      </c>
      <c r="H681" s="236">
        <v>0</v>
      </c>
      <c r="I681" s="236">
        <v>0</v>
      </c>
      <c r="J681" s="236">
        <v>0</v>
      </c>
      <c r="K681" s="236">
        <v>0</v>
      </c>
      <c r="L681" s="236">
        <v>0</v>
      </c>
      <c r="M681" s="236">
        <v>0</v>
      </c>
      <c r="N681" s="236">
        <v>0</v>
      </c>
      <c r="O681" s="236">
        <v>0</v>
      </c>
      <c r="P681" s="236">
        <v>0</v>
      </c>
      <c r="Q681" s="236">
        <v>0</v>
      </c>
      <c r="R681" s="236">
        <v>0</v>
      </c>
      <c r="S681" s="236">
        <v>0</v>
      </c>
      <c r="T681" s="236">
        <v>0</v>
      </c>
      <c r="U681" s="236">
        <v>0</v>
      </c>
      <c r="V681" s="236">
        <v>0</v>
      </c>
      <c r="W681" s="236">
        <v>0</v>
      </c>
      <c r="X681" s="236">
        <v>0</v>
      </c>
      <c r="Y681" s="236">
        <v>0</v>
      </c>
      <c r="Z681" s="236">
        <v>0</v>
      </c>
      <c r="AA681" s="236">
        <v>0</v>
      </c>
      <c r="AB681" s="236">
        <v>0</v>
      </c>
      <c r="AC681" s="236">
        <v>0</v>
      </c>
      <c r="AD681" s="236">
        <v>0</v>
      </c>
      <c r="AE681" s="236">
        <v>0</v>
      </c>
      <c r="AF681" s="236">
        <v>0</v>
      </c>
      <c r="AG681" s="236">
        <v>0</v>
      </c>
      <c r="AH681" s="236">
        <v>0</v>
      </c>
      <c r="AI681" s="236">
        <v>0</v>
      </c>
      <c r="AJ681" s="236">
        <v>0</v>
      </c>
      <c r="AK681" s="236">
        <v>0</v>
      </c>
      <c r="AL681" s="236">
        <v>0</v>
      </c>
      <c r="AM681" s="236">
        <v>0</v>
      </c>
      <c r="AN681" s="236">
        <v>0</v>
      </c>
      <c r="AO681" s="236">
        <v>0</v>
      </c>
      <c r="AP681" s="236">
        <v>0</v>
      </c>
      <c r="AQ681" s="236">
        <v>0</v>
      </c>
      <c r="AR681" s="236">
        <v>0</v>
      </c>
      <c r="AS681" s="236">
        <v>0</v>
      </c>
      <c r="AT681" s="236">
        <v>0</v>
      </c>
      <c r="AU681" s="236">
        <v>0</v>
      </c>
      <c r="AV681" s="236">
        <v>0</v>
      </c>
      <c r="AW681" s="236">
        <v>0</v>
      </c>
      <c r="AX681" s="236">
        <v>0</v>
      </c>
      <c r="AY681" s="236">
        <v>0</v>
      </c>
      <c r="AZ681" s="236">
        <v>0</v>
      </c>
      <c r="BA681" s="236">
        <v>0</v>
      </c>
      <c r="BB681" s="236">
        <v>0</v>
      </c>
      <c r="BC681" s="236">
        <v>0</v>
      </c>
      <c r="BD681" s="236">
        <v>0</v>
      </c>
      <c r="BE681" s="236">
        <v>0</v>
      </c>
      <c r="BF681" s="236">
        <v>0</v>
      </c>
      <c r="BG681" s="236">
        <v>0</v>
      </c>
      <c r="BH681" s="236">
        <v>0</v>
      </c>
      <c r="BI681" s="236">
        <v>0</v>
      </c>
      <c r="BJ681" s="236">
        <v>0</v>
      </c>
      <c r="BK681" s="236">
        <v>0</v>
      </c>
      <c r="BL681" s="236">
        <v>0</v>
      </c>
      <c r="BM681" s="236">
        <v>0</v>
      </c>
      <c r="BN681" s="236">
        <v>0</v>
      </c>
      <c r="BO681" s="236">
        <v>0</v>
      </c>
      <c r="BP681" s="236">
        <v>0</v>
      </c>
      <c r="BQ681" s="236">
        <v>0</v>
      </c>
      <c r="BR681" s="236">
        <v>0</v>
      </c>
      <c r="BS681" s="236">
        <v>0</v>
      </c>
      <c r="BT681" s="236">
        <v>0</v>
      </c>
      <c r="BU681" s="236">
        <v>0</v>
      </c>
      <c r="BV681" s="236">
        <v>0</v>
      </c>
      <c r="BW681" s="236">
        <v>0</v>
      </c>
      <c r="BX681" s="236">
        <v>0</v>
      </c>
      <c r="BY681" s="236">
        <v>0</v>
      </c>
      <c r="BZ681" s="236">
        <v>0</v>
      </c>
      <c r="CA681" s="236">
        <v>0</v>
      </c>
      <c r="CB681" s="236">
        <v>0</v>
      </c>
      <c r="CC681" s="236">
        <v>0</v>
      </c>
      <c r="CD681" s="236">
        <v>0</v>
      </c>
      <c r="CE681" s="236">
        <v>0</v>
      </c>
      <c r="CF681" s="236">
        <v>0</v>
      </c>
      <c r="CG681" s="236">
        <v>0</v>
      </c>
      <c r="CH681" s="236">
        <v>0</v>
      </c>
      <c r="CI681" s="236">
        <v>0</v>
      </c>
      <c r="CJ681" s="236">
        <v>0</v>
      </c>
      <c r="CK681" s="236">
        <v>0</v>
      </c>
      <c r="CL681" s="236">
        <v>0</v>
      </c>
      <c r="CM681" s="236">
        <v>0</v>
      </c>
      <c r="CN681" s="236">
        <v>0</v>
      </c>
      <c r="CO681" s="236">
        <v>0</v>
      </c>
      <c r="CP681" s="236">
        <v>0</v>
      </c>
      <c r="CQ681" s="236">
        <v>0</v>
      </c>
      <c r="CR681" s="236">
        <v>0</v>
      </c>
      <c r="CS681" s="236">
        <v>0</v>
      </c>
      <c r="CT681" s="236">
        <v>0</v>
      </c>
      <c r="CU681" s="236">
        <v>0</v>
      </c>
      <c r="CV681" s="236">
        <v>0</v>
      </c>
      <c r="CW681" s="236">
        <v>0</v>
      </c>
      <c r="CX681" s="236">
        <v>0</v>
      </c>
      <c r="CY681" s="236">
        <v>0</v>
      </c>
      <c r="CZ681" s="236">
        <v>0</v>
      </c>
      <c r="DA681" s="236">
        <v>0</v>
      </c>
    </row>
    <row r="682" spans="1:105">
      <c r="A682" s="242" t="s">
        <v>1733</v>
      </c>
      <c r="B682" s="248">
        <v>0</v>
      </c>
      <c r="C682" s="248">
        <v>0</v>
      </c>
      <c r="D682" s="248">
        <v>0</v>
      </c>
      <c r="E682" s="248">
        <v>0</v>
      </c>
      <c r="F682" s="248">
        <v>0</v>
      </c>
      <c r="G682" s="248">
        <v>0</v>
      </c>
      <c r="H682" s="248">
        <v>0</v>
      </c>
      <c r="I682" s="248">
        <v>0</v>
      </c>
      <c r="J682" s="248">
        <v>0</v>
      </c>
      <c r="K682" s="248">
        <v>0</v>
      </c>
      <c r="L682" s="248">
        <v>0</v>
      </c>
      <c r="M682" s="248">
        <v>0</v>
      </c>
      <c r="N682" s="248">
        <v>0</v>
      </c>
      <c r="O682" s="248">
        <v>0</v>
      </c>
      <c r="P682" s="248">
        <v>0</v>
      </c>
      <c r="Q682" s="248">
        <v>0</v>
      </c>
      <c r="R682" s="248">
        <v>0</v>
      </c>
      <c r="S682" s="248">
        <v>0</v>
      </c>
      <c r="T682" s="248">
        <v>0</v>
      </c>
      <c r="U682" s="248">
        <v>0</v>
      </c>
      <c r="V682" s="248">
        <v>0</v>
      </c>
      <c r="W682" s="248">
        <v>0</v>
      </c>
      <c r="X682" s="248">
        <v>0</v>
      </c>
      <c r="Y682" s="248">
        <v>0</v>
      </c>
      <c r="Z682" s="248">
        <v>0</v>
      </c>
      <c r="AA682" s="248">
        <v>0</v>
      </c>
      <c r="AB682" s="248">
        <v>0</v>
      </c>
      <c r="AC682" s="248">
        <v>0</v>
      </c>
      <c r="AD682" s="248">
        <v>0</v>
      </c>
      <c r="AE682" s="248">
        <v>0</v>
      </c>
      <c r="AF682" s="248">
        <v>0</v>
      </c>
      <c r="AG682" s="248">
        <v>0</v>
      </c>
      <c r="AH682" s="248">
        <v>0</v>
      </c>
      <c r="AI682" s="248">
        <v>0</v>
      </c>
      <c r="AJ682" s="248">
        <v>0</v>
      </c>
      <c r="AK682" s="248">
        <v>2201036.9096978302</v>
      </c>
      <c r="AL682" s="248">
        <v>2201036.9096978302</v>
      </c>
      <c r="AM682" s="248">
        <v>2201036.9096978302</v>
      </c>
      <c r="AN682" s="248">
        <v>6603110.7290935004</v>
      </c>
      <c r="AO682" s="248">
        <v>1084984.7486267299</v>
      </c>
      <c r="AP682" s="248">
        <v>1084984.7486267299</v>
      </c>
      <c r="AQ682" s="248">
        <v>1084984.7486267299</v>
      </c>
      <c r="AR682" s="248">
        <v>1189933.7895378601</v>
      </c>
      <c r="AS682" s="248">
        <v>1189933.7895378601</v>
      </c>
      <c r="AT682" s="248">
        <v>1189933.7895378601</v>
      </c>
      <c r="AU682" s="248">
        <v>1553770.32200322</v>
      </c>
      <c r="AV682" s="248">
        <v>1553770.32200322</v>
      </c>
      <c r="AW682" s="248">
        <v>1553770.32200322</v>
      </c>
      <c r="AX682" s="248">
        <v>1022481.48857437</v>
      </c>
      <c r="AY682" s="248">
        <v>1022481.4885743801</v>
      </c>
      <c r="AZ682" s="248">
        <v>1022481.4885743801</v>
      </c>
      <c r="BA682" s="248">
        <v>14553511.0462266</v>
      </c>
      <c r="BB682" s="248">
        <v>922555.24778713996</v>
      </c>
      <c r="BC682" s="248">
        <v>922555.24778713996</v>
      </c>
      <c r="BD682" s="248">
        <v>922555.24778714101</v>
      </c>
      <c r="BE682" s="248">
        <v>1461278.96915989</v>
      </c>
      <c r="BF682" s="248">
        <v>1461278.96915989</v>
      </c>
      <c r="BG682" s="248">
        <v>1461278.96915989</v>
      </c>
      <c r="BH682" s="248">
        <v>1961785.7761782201</v>
      </c>
      <c r="BI682" s="248">
        <v>1961785.7761782201</v>
      </c>
      <c r="BJ682" s="248">
        <v>1961785.7761782201</v>
      </c>
      <c r="BK682" s="248">
        <v>1218415.8422677999</v>
      </c>
      <c r="BL682" s="248">
        <v>1218415.8422678099</v>
      </c>
      <c r="BM682" s="248">
        <v>1218415.8422678099</v>
      </c>
      <c r="BN682" s="248">
        <v>16692107.5061792</v>
      </c>
      <c r="BO682" s="248">
        <v>679725.33848802501</v>
      </c>
      <c r="BP682" s="248">
        <v>679725.33848802501</v>
      </c>
      <c r="BQ682" s="248">
        <v>679725.33848802501</v>
      </c>
      <c r="BR682" s="248">
        <v>1144916.46379259</v>
      </c>
      <c r="BS682" s="248">
        <v>1144916.46379259</v>
      </c>
      <c r="BT682" s="248">
        <v>1144916.46379259</v>
      </c>
      <c r="BU682" s="248">
        <v>1543535.9220926301</v>
      </c>
      <c r="BV682" s="248">
        <v>1543535.9220926301</v>
      </c>
      <c r="BW682" s="248">
        <v>1543535.9220926301</v>
      </c>
      <c r="BX682" s="248">
        <v>931904.86843806005</v>
      </c>
      <c r="BY682" s="248">
        <v>931904.86843806005</v>
      </c>
      <c r="BZ682" s="248">
        <v>931904.86843805504</v>
      </c>
      <c r="CA682" s="248">
        <v>12900247.7784339</v>
      </c>
      <c r="CB682" s="248">
        <v>515618.286194332</v>
      </c>
      <c r="CC682" s="248">
        <v>515618.286194332</v>
      </c>
      <c r="CD682" s="248">
        <v>515618.28619433101</v>
      </c>
      <c r="CE682" s="248">
        <v>868948.30342596001</v>
      </c>
      <c r="CF682" s="248">
        <v>868948.30342596001</v>
      </c>
      <c r="CG682" s="248">
        <v>868948.30342595803</v>
      </c>
      <c r="CH682" s="248">
        <v>1153419.72386158</v>
      </c>
      <c r="CI682" s="248">
        <v>1153419.72386158</v>
      </c>
      <c r="CJ682" s="248">
        <v>1153419.72386158</v>
      </c>
      <c r="CK682" s="248">
        <v>665621.99642061896</v>
      </c>
      <c r="CL682" s="248">
        <v>665621.99642061896</v>
      </c>
      <c r="CM682" s="248">
        <v>665621.99642061803</v>
      </c>
      <c r="CN682" s="248">
        <v>9610824.9297074694</v>
      </c>
      <c r="CO682" s="248">
        <v>264546.772114216</v>
      </c>
      <c r="CP682" s="248">
        <v>264546.772114216</v>
      </c>
      <c r="CQ682" s="248">
        <v>264546.77211419703</v>
      </c>
      <c r="CR682" s="248">
        <v>478825.02679369302</v>
      </c>
      <c r="CS682" s="248">
        <v>478825.02679369302</v>
      </c>
      <c r="CT682" s="248">
        <v>478825.026793622</v>
      </c>
      <c r="CU682" s="248">
        <v>660521.76802932797</v>
      </c>
      <c r="CV682" s="248">
        <v>660521.76802932797</v>
      </c>
      <c r="CW682" s="248">
        <v>660521.76802921505</v>
      </c>
      <c r="CX682" s="248">
        <v>375236.84968260198</v>
      </c>
      <c r="CY682" s="248">
        <v>375236.84968260198</v>
      </c>
      <c r="CZ682" s="248">
        <v>375236.84968260198</v>
      </c>
      <c r="DA682" s="248">
        <v>5337391.24985932</v>
      </c>
    </row>
    <row r="683" spans="1:105">
      <c r="A683" s="245" t="s">
        <v>1734</v>
      </c>
    </row>
    <row r="684" spans="1:105">
      <c r="A684" s="242" t="s">
        <v>1709</v>
      </c>
      <c r="B684" s="236">
        <v>0</v>
      </c>
      <c r="C684" s="236">
        <v>0</v>
      </c>
      <c r="D684" s="236">
        <v>0</v>
      </c>
      <c r="E684" s="236">
        <v>0</v>
      </c>
      <c r="F684" s="236">
        <v>0</v>
      </c>
      <c r="G684" s="236">
        <v>0</v>
      </c>
      <c r="H684" s="236">
        <v>0</v>
      </c>
      <c r="I684" s="236">
        <v>0</v>
      </c>
      <c r="J684" s="236">
        <v>0</v>
      </c>
      <c r="K684" s="236">
        <v>0</v>
      </c>
      <c r="L684" s="236">
        <v>0</v>
      </c>
      <c r="M684" s="236">
        <v>0</v>
      </c>
      <c r="N684" s="236">
        <v>0</v>
      </c>
      <c r="O684" s="236">
        <v>0</v>
      </c>
      <c r="P684" s="236">
        <v>0</v>
      </c>
      <c r="Q684" s="236">
        <v>0</v>
      </c>
      <c r="R684" s="236">
        <v>0</v>
      </c>
      <c r="S684" s="236">
        <v>0</v>
      </c>
      <c r="T684" s="236">
        <v>0</v>
      </c>
      <c r="U684" s="236">
        <v>0</v>
      </c>
      <c r="V684" s="236">
        <v>0</v>
      </c>
      <c r="W684" s="236">
        <v>0</v>
      </c>
      <c r="X684" s="236">
        <v>0</v>
      </c>
      <c r="Y684" s="236">
        <v>0</v>
      </c>
      <c r="Z684" s="236">
        <v>0</v>
      </c>
      <c r="AA684" s="236">
        <v>0</v>
      </c>
      <c r="AB684" s="236">
        <v>0</v>
      </c>
      <c r="AC684" s="236">
        <v>0</v>
      </c>
      <c r="AD684" s="236">
        <v>-334083</v>
      </c>
      <c r="AE684" s="236">
        <v>-421581</v>
      </c>
      <c r="AF684" s="236">
        <v>-119989</v>
      </c>
      <c r="AG684" s="236">
        <v>-572052</v>
      </c>
      <c r="AH684" s="236">
        <v>-1088239</v>
      </c>
      <c r="AI684" s="236">
        <v>-605068</v>
      </c>
      <c r="AJ684" s="236">
        <v>286186</v>
      </c>
      <c r="AK684" s="236">
        <v>957291.12679320702</v>
      </c>
      <c r="AL684" s="236">
        <v>-138670.81191970201</v>
      </c>
      <c r="AM684" s="236">
        <v>-138670.81191970201</v>
      </c>
      <c r="AN684" s="236">
        <v>-2174876.4970461898</v>
      </c>
      <c r="AO684" s="236">
        <v>-1042106.85274052</v>
      </c>
      <c r="AP684" s="236">
        <v>-1042106.85274052</v>
      </c>
      <c r="AQ684" s="236">
        <v>-1042106.85274052</v>
      </c>
      <c r="AR684" s="236">
        <v>-1042106.85274052</v>
      </c>
      <c r="AS684" s="236">
        <v>-1042106.85274052</v>
      </c>
      <c r="AT684" s="236">
        <v>-1042106.85274052</v>
      </c>
      <c r="AU684" s="236">
        <v>-1042106.85274052</v>
      </c>
      <c r="AV684" s="236">
        <v>-1042106.85274052</v>
      </c>
      <c r="AW684" s="236">
        <v>-1042106.85274052</v>
      </c>
      <c r="AX684" s="236">
        <v>-1042106.85274052</v>
      </c>
      <c r="AY684" s="236">
        <v>-1042106.85274052</v>
      </c>
      <c r="AZ684" s="236">
        <v>-1042106.85274052</v>
      </c>
      <c r="BA684" s="236">
        <v>-12505282.232886201</v>
      </c>
      <c r="BB684" s="236">
        <v>-2212590.9545265702</v>
      </c>
      <c r="BC684" s="236">
        <v>-2212590.9545265702</v>
      </c>
      <c r="BD684" s="236">
        <v>-2212590.9545265702</v>
      </c>
      <c r="BE684" s="236">
        <v>-2212590.9545265702</v>
      </c>
      <c r="BF684" s="236">
        <v>-2212590.9545265702</v>
      </c>
      <c r="BG684" s="236">
        <v>-2212590.9545265702</v>
      </c>
      <c r="BH684" s="236">
        <v>-2212590.9545265702</v>
      </c>
      <c r="BI684" s="236">
        <v>-2212590.9545265702</v>
      </c>
      <c r="BJ684" s="236">
        <v>-2212590.9545265702</v>
      </c>
      <c r="BK684" s="236">
        <v>-2212590.9545265702</v>
      </c>
      <c r="BL684" s="236">
        <v>-2212590.9545265702</v>
      </c>
      <c r="BM684" s="236">
        <v>-2212590.9545265702</v>
      </c>
      <c r="BN684" s="236">
        <v>-26551091.4543189</v>
      </c>
      <c r="BO684" s="236">
        <v>-3224336.2707155198</v>
      </c>
      <c r="BP684" s="236">
        <v>-3224336.2707155198</v>
      </c>
      <c r="BQ684" s="236">
        <v>-3224336.2707155198</v>
      </c>
      <c r="BR684" s="236">
        <v>-3224336.2707155198</v>
      </c>
      <c r="BS684" s="236">
        <v>-3224336.2707155198</v>
      </c>
      <c r="BT684" s="236">
        <v>-3224336.2707155198</v>
      </c>
      <c r="BU684" s="236">
        <v>-3224336.2707155198</v>
      </c>
      <c r="BV684" s="236">
        <v>-3224336.2707155198</v>
      </c>
      <c r="BW684" s="236">
        <v>-3224336.2707155198</v>
      </c>
      <c r="BX684" s="236">
        <v>-3224336.2707155198</v>
      </c>
      <c r="BY684" s="236">
        <v>-3224336.2707155198</v>
      </c>
      <c r="BZ684" s="236">
        <v>-3224336.2707155198</v>
      </c>
      <c r="CA684" s="236">
        <v>-38692035.2485862</v>
      </c>
      <c r="CB684" s="236">
        <v>-4245081.4945713803</v>
      </c>
      <c r="CC684" s="236">
        <v>-4245081.4945713803</v>
      </c>
      <c r="CD684" s="236">
        <v>-4245081.4945713803</v>
      </c>
      <c r="CE684" s="236">
        <v>-4245081.4945713803</v>
      </c>
      <c r="CF684" s="236">
        <v>-4245081.4945713803</v>
      </c>
      <c r="CG684" s="236">
        <v>-4245081.4945713803</v>
      </c>
      <c r="CH684" s="236">
        <v>-4245081.4945713803</v>
      </c>
      <c r="CI684" s="236">
        <v>-4245081.4945713803</v>
      </c>
      <c r="CJ684" s="236">
        <v>-4245081.4945713803</v>
      </c>
      <c r="CK684" s="236">
        <v>-4245081.4945713803</v>
      </c>
      <c r="CL684" s="236">
        <v>-4245081.4945713803</v>
      </c>
      <c r="CM684" s="236">
        <v>-4245081.4945713803</v>
      </c>
      <c r="CN684" s="236">
        <v>-50940977.934856497</v>
      </c>
      <c r="CO684" s="236">
        <v>-5589060.4243265698</v>
      </c>
      <c r="CP684" s="236">
        <v>-5589060.4243265698</v>
      </c>
      <c r="CQ684" s="236">
        <v>-5589060.4243265698</v>
      </c>
      <c r="CR684" s="236">
        <v>-5589060.4243265698</v>
      </c>
      <c r="CS684" s="236">
        <v>-5589060.4243265698</v>
      </c>
      <c r="CT684" s="236">
        <v>-5589060.4243265698</v>
      </c>
      <c r="CU684" s="236">
        <v>-5589060.4243265698</v>
      </c>
      <c r="CV684" s="236">
        <v>-5589060.4243265698</v>
      </c>
      <c r="CW684" s="236">
        <v>-5589060.4243265698</v>
      </c>
      <c r="CX684" s="236">
        <v>-5589060.4243265698</v>
      </c>
      <c r="CY684" s="236">
        <v>-5589060.4243265698</v>
      </c>
      <c r="CZ684" s="236">
        <v>-5589060.4243265698</v>
      </c>
      <c r="DA684" s="236">
        <v>-67068725.091918901</v>
      </c>
    </row>
    <row r="685" spans="1:105">
      <c r="A685" s="242" t="s">
        <v>1710</v>
      </c>
      <c r="B685" s="236">
        <v>0</v>
      </c>
      <c r="C685" s="236">
        <v>0</v>
      </c>
      <c r="D685" s="236">
        <v>0</v>
      </c>
      <c r="E685" s="236">
        <v>0</v>
      </c>
      <c r="F685" s="236">
        <v>0</v>
      </c>
      <c r="G685" s="236">
        <v>0</v>
      </c>
      <c r="H685" s="236">
        <v>0</v>
      </c>
      <c r="I685" s="236">
        <v>0</v>
      </c>
      <c r="J685" s="236">
        <v>0</v>
      </c>
      <c r="K685" s="236">
        <v>0</v>
      </c>
      <c r="L685" s="236">
        <v>0</v>
      </c>
      <c r="M685" s="236">
        <v>0</v>
      </c>
      <c r="N685" s="236">
        <v>0</v>
      </c>
      <c r="O685" s="236">
        <v>0</v>
      </c>
      <c r="P685" s="236">
        <v>0</v>
      </c>
      <c r="Q685" s="236">
        <v>0</v>
      </c>
      <c r="R685" s="236">
        <v>0</v>
      </c>
      <c r="S685" s="236">
        <v>0</v>
      </c>
      <c r="T685" s="236">
        <v>0</v>
      </c>
      <c r="U685" s="236">
        <v>0</v>
      </c>
      <c r="V685" s="236">
        <v>0</v>
      </c>
      <c r="W685" s="236">
        <v>0</v>
      </c>
      <c r="X685" s="236">
        <v>0</v>
      </c>
      <c r="Y685" s="236">
        <v>0</v>
      </c>
      <c r="Z685" s="236">
        <v>0</v>
      </c>
      <c r="AA685" s="236">
        <v>0</v>
      </c>
      <c r="AB685" s="236">
        <v>0</v>
      </c>
      <c r="AC685" s="236">
        <v>0</v>
      </c>
      <c r="AD685" s="236">
        <v>0</v>
      </c>
      <c r="AE685" s="236">
        <v>0</v>
      </c>
      <c r="AF685" s="236">
        <v>0</v>
      </c>
      <c r="AG685" s="236">
        <v>0</v>
      </c>
      <c r="AH685" s="236">
        <v>0</v>
      </c>
      <c r="AI685" s="236">
        <v>0</v>
      </c>
      <c r="AJ685" s="236">
        <v>0</v>
      </c>
      <c r="AK685" s="236">
        <v>0</v>
      </c>
      <c r="AL685" s="236">
        <v>0</v>
      </c>
      <c r="AM685" s="236">
        <v>0</v>
      </c>
      <c r="AN685" s="236">
        <v>0</v>
      </c>
      <c r="AO685" s="236">
        <v>0</v>
      </c>
      <c r="AP685" s="236">
        <v>0</v>
      </c>
      <c r="AQ685" s="236">
        <v>0</v>
      </c>
      <c r="AR685" s="236">
        <v>0</v>
      </c>
      <c r="AS685" s="236">
        <v>0</v>
      </c>
      <c r="AT685" s="236">
        <v>0</v>
      </c>
      <c r="AU685" s="236">
        <v>0</v>
      </c>
      <c r="AV685" s="236">
        <v>0</v>
      </c>
      <c r="AW685" s="236">
        <v>0</v>
      </c>
      <c r="AX685" s="236">
        <v>0</v>
      </c>
      <c r="AY685" s="236">
        <v>0</v>
      </c>
      <c r="AZ685" s="236">
        <v>0</v>
      </c>
      <c r="BA685" s="236">
        <v>0</v>
      </c>
      <c r="BB685" s="236">
        <v>0</v>
      </c>
      <c r="BC685" s="236">
        <v>0</v>
      </c>
      <c r="BD685" s="236">
        <v>0</v>
      </c>
      <c r="BE685" s="236">
        <v>0</v>
      </c>
      <c r="BF685" s="236">
        <v>0</v>
      </c>
      <c r="BG685" s="236">
        <v>0</v>
      </c>
      <c r="BH685" s="236">
        <v>0</v>
      </c>
      <c r="BI685" s="236">
        <v>0</v>
      </c>
      <c r="BJ685" s="236">
        <v>0</v>
      </c>
      <c r="BK685" s="236">
        <v>0</v>
      </c>
      <c r="BL685" s="236">
        <v>0</v>
      </c>
      <c r="BM685" s="236">
        <v>0</v>
      </c>
      <c r="BN685" s="236">
        <v>0</v>
      </c>
      <c r="BO685" s="236">
        <v>0</v>
      </c>
      <c r="BP685" s="236">
        <v>0</v>
      </c>
      <c r="BQ685" s="236">
        <v>0</v>
      </c>
      <c r="BR685" s="236">
        <v>0</v>
      </c>
      <c r="BS685" s="236">
        <v>0</v>
      </c>
      <c r="BT685" s="236">
        <v>0</v>
      </c>
      <c r="BU685" s="236">
        <v>0</v>
      </c>
      <c r="BV685" s="236">
        <v>0</v>
      </c>
      <c r="BW685" s="236">
        <v>0</v>
      </c>
      <c r="BX685" s="236">
        <v>0</v>
      </c>
      <c r="BY685" s="236">
        <v>0</v>
      </c>
      <c r="BZ685" s="236">
        <v>0</v>
      </c>
      <c r="CA685" s="236">
        <v>0</v>
      </c>
      <c r="CB685" s="236">
        <v>0</v>
      </c>
      <c r="CC685" s="236">
        <v>0</v>
      </c>
      <c r="CD685" s="236">
        <v>0</v>
      </c>
      <c r="CE685" s="236">
        <v>0</v>
      </c>
      <c r="CF685" s="236">
        <v>0</v>
      </c>
      <c r="CG685" s="236">
        <v>0</v>
      </c>
      <c r="CH685" s="236">
        <v>0</v>
      </c>
      <c r="CI685" s="236">
        <v>0</v>
      </c>
      <c r="CJ685" s="236">
        <v>0</v>
      </c>
      <c r="CK685" s="236">
        <v>0</v>
      </c>
      <c r="CL685" s="236">
        <v>0</v>
      </c>
      <c r="CM685" s="236">
        <v>0</v>
      </c>
      <c r="CN685" s="236">
        <v>0</v>
      </c>
      <c r="CO685" s="236">
        <v>0</v>
      </c>
      <c r="CP685" s="236">
        <v>0</v>
      </c>
      <c r="CQ685" s="236">
        <v>0</v>
      </c>
      <c r="CR685" s="236">
        <v>0</v>
      </c>
      <c r="CS685" s="236">
        <v>0</v>
      </c>
      <c r="CT685" s="236">
        <v>0</v>
      </c>
      <c r="CU685" s="236">
        <v>0</v>
      </c>
      <c r="CV685" s="236">
        <v>0</v>
      </c>
      <c r="CW685" s="236">
        <v>0</v>
      </c>
      <c r="CX685" s="236">
        <v>0</v>
      </c>
      <c r="CY685" s="236">
        <v>0</v>
      </c>
      <c r="CZ685" s="236">
        <v>0</v>
      </c>
      <c r="DA685" s="236">
        <v>0</v>
      </c>
    </row>
    <row r="686" spans="1:105">
      <c r="A686" s="242" t="s">
        <v>1711</v>
      </c>
      <c r="B686" s="236">
        <v>0</v>
      </c>
      <c r="C686" s="236">
        <v>0</v>
      </c>
      <c r="D686" s="236">
        <v>0</v>
      </c>
      <c r="E686" s="236">
        <v>0</v>
      </c>
      <c r="F686" s="236">
        <v>0</v>
      </c>
      <c r="G686" s="236">
        <v>0</v>
      </c>
      <c r="H686" s="236">
        <v>0</v>
      </c>
      <c r="I686" s="236">
        <v>0</v>
      </c>
      <c r="J686" s="236">
        <v>0</v>
      </c>
      <c r="K686" s="236">
        <v>0</v>
      </c>
      <c r="L686" s="236">
        <v>0</v>
      </c>
      <c r="M686" s="236">
        <v>0</v>
      </c>
      <c r="N686" s="236">
        <v>0</v>
      </c>
      <c r="O686" s="236">
        <v>0</v>
      </c>
      <c r="P686" s="236">
        <v>0</v>
      </c>
      <c r="Q686" s="236">
        <v>0</v>
      </c>
      <c r="R686" s="236">
        <v>0</v>
      </c>
      <c r="S686" s="236">
        <v>0</v>
      </c>
      <c r="T686" s="236">
        <v>0</v>
      </c>
      <c r="U686" s="236">
        <v>0</v>
      </c>
      <c r="V686" s="236">
        <v>0</v>
      </c>
      <c r="W686" s="236">
        <v>0</v>
      </c>
      <c r="X686" s="236">
        <v>0</v>
      </c>
      <c r="Y686" s="236">
        <v>0</v>
      </c>
      <c r="Z686" s="236">
        <v>0</v>
      </c>
      <c r="AA686" s="236">
        <v>0</v>
      </c>
      <c r="AB686" s="236">
        <v>0</v>
      </c>
      <c r="AC686" s="236">
        <v>0</v>
      </c>
      <c r="AD686" s="236">
        <v>0</v>
      </c>
      <c r="AE686" s="236">
        <v>0</v>
      </c>
      <c r="AF686" s="236">
        <v>0</v>
      </c>
      <c r="AG686" s="236">
        <v>0</v>
      </c>
      <c r="AH686" s="236">
        <v>0</v>
      </c>
      <c r="AI686" s="236">
        <v>0</v>
      </c>
      <c r="AJ686" s="236">
        <v>0</v>
      </c>
      <c r="AK686" s="236">
        <v>-7765410.1593001001</v>
      </c>
      <c r="AL686" s="236">
        <v>-970676.26991251297</v>
      </c>
      <c r="AM686" s="236">
        <v>-970676.26991251297</v>
      </c>
      <c r="AN686" s="236">
        <v>-9706762.6991251204</v>
      </c>
      <c r="AO686" s="236">
        <v>-5218725.3020833302</v>
      </c>
      <c r="AP686" s="236">
        <v>-5218725.3020833302</v>
      </c>
      <c r="AQ686" s="236">
        <v>-5218725.3020833302</v>
      </c>
      <c r="AR686" s="236">
        <v>-5218725.3020833302</v>
      </c>
      <c r="AS686" s="236">
        <v>-5218725.3020833302</v>
      </c>
      <c r="AT686" s="236">
        <v>-5218725.3020833302</v>
      </c>
      <c r="AU686" s="236">
        <v>-5218725.3020833302</v>
      </c>
      <c r="AV686" s="236">
        <v>-5218725.3020833302</v>
      </c>
      <c r="AW686" s="236">
        <v>-5218725.3020833302</v>
      </c>
      <c r="AX686" s="236">
        <v>-5218725.3020833302</v>
      </c>
      <c r="AY686" s="236">
        <v>-5218725.3020833302</v>
      </c>
      <c r="AZ686" s="236">
        <v>-5218725.3020833302</v>
      </c>
      <c r="BA686" s="236">
        <v>-62624703.624999903</v>
      </c>
      <c r="BB686" s="236">
        <v>-5216151.8854166698</v>
      </c>
      <c r="BC686" s="236">
        <v>-5216151.8854166698</v>
      </c>
      <c r="BD686" s="236">
        <v>-5216151.8854166698</v>
      </c>
      <c r="BE686" s="236">
        <v>-5216151.8854166698</v>
      </c>
      <c r="BF686" s="236">
        <v>-5216151.8854166698</v>
      </c>
      <c r="BG686" s="236">
        <v>-5216151.8854166698</v>
      </c>
      <c r="BH686" s="236">
        <v>-5216151.8854166698</v>
      </c>
      <c r="BI686" s="236">
        <v>-5216151.8854166698</v>
      </c>
      <c r="BJ686" s="236">
        <v>-5216151.8854166698</v>
      </c>
      <c r="BK686" s="236">
        <v>-5216151.8854166698</v>
      </c>
      <c r="BL686" s="236">
        <v>-5216151.8854166698</v>
      </c>
      <c r="BM686" s="236">
        <v>-5216151.8854166698</v>
      </c>
      <c r="BN686" s="236">
        <v>-62593822.625</v>
      </c>
      <c r="BO686" s="236">
        <v>-4170841.2333333301</v>
      </c>
      <c r="BP686" s="236">
        <v>-4170841.2333333301</v>
      </c>
      <c r="BQ686" s="236">
        <v>-4170841.2333333301</v>
      </c>
      <c r="BR686" s="236">
        <v>-4170841.2333333301</v>
      </c>
      <c r="BS686" s="236">
        <v>-4170841.2333333301</v>
      </c>
      <c r="BT686" s="236">
        <v>-4170841.2333333301</v>
      </c>
      <c r="BU686" s="236">
        <v>-4170841.2333333301</v>
      </c>
      <c r="BV686" s="236">
        <v>-4170841.2333333301</v>
      </c>
      <c r="BW686" s="236">
        <v>-4170841.2333333301</v>
      </c>
      <c r="BX686" s="236">
        <v>-4170841.2333333301</v>
      </c>
      <c r="BY686" s="236">
        <v>-4170841.2333333301</v>
      </c>
      <c r="BZ686" s="236">
        <v>-4170841.2333333301</v>
      </c>
      <c r="CA686" s="236">
        <v>-50050094.7999999</v>
      </c>
      <c r="CB686" s="236">
        <v>-3128130.9249999998</v>
      </c>
      <c r="CC686" s="236">
        <v>-3128130.9249999998</v>
      </c>
      <c r="CD686" s="236">
        <v>-3128130.9249999998</v>
      </c>
      <c r="CE686" s="236">
        <v>-3128130.9249999998</v>
      </c>
      <c r="CF686" s="236">
        <v>-3128130.9249999998</v>
      </c>
      <c r="CG686" s="236">
        <v>-3128130.9249999998</v>
      </c>
      <c r="CH686" s="236">
        <v>-3128130.9249999998</v>
      </c>
      <c r="CI686" s="236">
        <v>-3128130.9249999998</v>
      </c>
      <c r="CJ686" s="236">
        <v>-3128130.9249999998</v>
      </c>
      <c r="CK686" s="236">
        <v>-3128130.9249999998</v>
      </c>
      <c r="CL686" s="236">
        <v>-3128130.9249999998</v>
      </c>
      <c r="CM686" s="236">
        <v>-3128130.9249999998</v>
      </c>
      <c r="CN686" s="236">
        <v>-37537571.100000001</v>
      </c>
      <c r="CO686" s="236">
        <v>0</v>
      </c>
      <c r="CP686" s="236">
        <v>0</v>
      </c>
      <c r="CQ686" s="236">
        <v>0</v>
      </c>
      <c r="CR686" s="236">
        <v>0</v>
      </c>
      <c r="CS686" s="236">
        <v>0</v>
      </c>
      <c r="CT686" s="236">
        <v>0</v>
      </c>
      <c r="CU686" s="236">
        <v>0</v>
      </c>
      <c r="CV686" s="236">
        <v>0</v>
      </c>
      <c r="CW686" s="236">
        <v>0</v>
      </c>
      <c r="CX686" s="236">
        <v>0</v>
      </c>
      <c r="CY686" s="236">
        <v>0</v>
      </c>
      <c r="CZ686" s="236">
        <v>0</v>
      </c>
      <c r="DA686" s="236">
        <v>0</v>
      </c>
    </row>
    <row r="687" spans="1:105">
      <c r="A687" s="242" t="s">
        <v>1712</v>
      </c>
      <c r="B687" s="236">
        <v>0</v>
      </c>
      <c r="C687" s="236">
        <v>0</v>
      </c>
      <c r="D687" s="236">
        <v>0</v>
      </c>
      <c r="E687" s="236">
        <v>0</v>
      </c>
      <c r="F687" s="236">
        <v>0</v>
      </c>
      <c r="G687" s="236">
        <v>0</v>
      </c>
      <c r="H687" s="236">
        <v>0</v>
      </c>
      <c r="I687" s="236">
        <v>0</v>
      </c>
      <c r="J687" s="236">
        <v>0</v>
      </c>
      <c r="K687" s="236">
        <v>0</v>
      </c>
      <c r="L687" s="236">
        <v>0</v>
      </c>
      <c r="M687" s="236">
        <v>0</v>
      </c>
      <c r="N687" s="236">
        <v>0</v>
      </c>
      <c r="O687" s="236">
        <v>0</v>
      </c>
      <c r="P687" s="236">
        <v>0</v>
      </c>
      <c r="Q687" s="236">
        <v>0</v>
      </c>
      <c r="R687" s="236">
        <v>0</v>
      </c>
      <c r="S687" s="236">
        <v>0</v>
      </c>
      <c r="T687" s="236">
        <v>0</v>
      </c>
      <c r="U687" s="236">
        <v>0</v>
      </c>
      <c r="V687" s="236">
        <v>0</v>
      </c>
      <c r="W687" s="236">
        <v>0</v>
      </c>
      <c r="X687" s="236">
        <v>0</v>
      </c>
      <c r="Y687" s="236">
        <v>0</v>
      </c>
      <c r="Z687" s="236">
        <v>0</v>
      </c>
      <c r="AA687" s="236">
        <v>0</v>
      </c>
      <c r="AB687" s="236">
        <v>0</v>
      </c>
      <c r="AC687" s="236">
        <v>0</v>
      </c>
      <c r="AD687" s="236">
        <v>0</v>
      </c>
      <c r="AE687" s="236">
        <v>0</v>
      </c>
      <c r="AF687" s="236">
        <v>0</v>
      </c>
      <c r="AG687" s="236">
        <v>0</v>
      </c>
      <c r="AH687" s="236">
        <v>0</v>
      </c>
      <c r="AI687" s="236">
        <v>0</v>
      </c>
      <c r="AJ687" s="236">
        <v>0</v>
      </c>
      <c r="AK687" s="236">
        <v>0</v>
      </c>
      <c r="AL687" s="236">
        <v>0</v>
      </c>
      <c r="AM687" s="236">
        <v>0</v>
      </c>
      <c r="AN687" s="236">
        <v>0</v>
      </c>
      <c r="AO687" s="236">
        <v>0</v>
      </c>
      <c r="AP687" s="236">
        <v>0</v>
      </c>
      <c r="AQ687" s="236">
        <v>0</v>
      </c>
      <c r="AR687" s="236">
        <v>0</v>
      </c>
      <c r="AS687" s="236">
        <v>0</v>
      </c>
      <c r="AT687" s="236">
        <v>0</v>
      </c>
      <c r="AU687" s="236">
        <v>0</v>
      </c>
      <c r="AV687" s="236">
        <v>0</v>
      </c>
      <c r="AW687" s="236">
        <v>0</v>
      </c>
      <c r="AX687" s="236">
        <v>0</v>
      </c>
      <c r="AY687" s="236">
        <v>0</v>
      </c>
      <c r="AZ687" s="236">
        <v>0</v>
      </c>
      <c r="BA687" s="236">
        <v>0</v>
      </c>
      <c r="BB687" s="236">
        <v>0</v>
      </c>
      <c r="BC687" s="236">
        <v>0</v>
      </c>
      <c r="BD687" s="236">
        <v>0</v>
      </c>
      <c r="BE687" s="236">
        <v>0</v>
      </c>
      <c r="BF687" s="236">
        <v>0</v>
      </c>
      <c r="BG687" s="236">
        <v>0</v>
      </c>
      <c r="BH687" s="236">
        <v>0</v>
      </c>
      <c r="BI687" s="236">
        <v>0</v>
      </c>
      <c r="BJ687" s="236">
        <v>0</v>
      </c>
      <c r="BK687" s="236">
        <v>0</v>
      </c>
      <c r="BL687" s="236">
        <v>0</v>
      </c>
      <c r="BM687" s="236">
        <v>0</v>
      </c>
      <c r="BN687" s="236">
        <v>0</v>
      </c>
      <c r="BO687" s="236">
        <v>0</v>
      </c>
      <c r="BP687" s="236">
        <v>0</v>
      </c>
      <c r="BQ687" s="236">
        <v>0</v>
      </c>
      <c r="BR687" s="236">
        <v>0</v>
      </c>
      <c r="BS687" s="236">
        <v>0</v>
      </c>
      <c r="BT687" s="236">
        <v>0</v>
      </c>
      <c r="BU687" s="236">
        <v>0</v>
      </c>
      <c r="BV687" s="236">
        <v>0</v>
      </c>
      <c r="BW687" s="236">
        <v>0</v>
      </c>
      <c r="BX687" s="236">
        <v>0</v>
      </c>
      <c r="BY687" s="236">
        <v>0</v>
      </c>
      <c r="BZ687" s="236">
        <v>0</v>
      </c>
      <c r="CA687" s="236">
        <v>0</v>
      </c>
      <c r="CB687" s="236">
        <v>0</v>
      </c>
      <c r="CC687" s="236">
        <v>0</v>
      </c>
      <c r="CD687" s="236">
        <v>0</v>
      </c>
      <c r="CE687" s="236">
        <v>0</v>
      </c>
      <c r="CF687" s="236">
        <v>0</v>
      </c>
      <c r="CG687" s="236">
        <v>0</v>
      </c>
      <c r="CH687" s="236">
        <v>0</v>
      </c>
      <c r="CI687" s="236">
        <v>0</v>
      </c>
      <c r="CJ687" s="236">
        <v>0</v>
      </c>
      <c r="CK687" s="236">
        <v>0</v>
      </c>
      <c r="CL687" s="236">
        <v>0</v>
      </c>
      <c r="CM687" s="236">
        <v>0</v>
      </c>
      <c r="CN687" s="236">
        <v>0</v>
      </c>
      <c r="CO687" s="236">
        <v>0</v>
      </c>
      <c r="CP687" s="236">
        <v>0</v>
      </c>
      <c r="CQ687" s="236">
        <v>0</v>
      </c>
      <c r="CR687" s="236">
        <v>0</v>
      </c>
      <c r="CS687" s="236">
        <v>0</v>
      </c>
      <c r="CT687" s="236">
        <v>0</v>
      </c>
      <c r="CU687" s="236">
        <v>0</v>
      </c>
      <c r="CV687" s="236">
        <v>0</v>
      </c>
      <c r="CW687" s="236">
        <v>0</v>
      </c>
      <c r="CX687" s="236">
        <v>0</v>
      </c>
      <c r="CY687" s="236">
        <v>0</v>
      </c>
      <c r="CZ687" s="236">
        <v>0</v>
      </c>
      <c r="DA687" s="236">
        <v>0</v>
      </c>
    </row>
    <row r="688" spans="1:105">
      <c r="A688" s="242" t="s">
        <v>1713</v>
      </c>
      <c r="B688" s="236">
        <v>0</v>
      </c>
      <c r="C688" s="236">
        <v>0</v>
      </c>
      <c r="D688" s="236">
        <v>0</v>
      </c>
      <c r="E688" s="236">
        <v>0</v>
      </c>
      <c r="F688" s="236">
        <v>0</v>
      </c>
      <c r="G688" s="236">
        <v>0</v>
      </c>
      <c r="H688" s="236">
        <v>0</v>
      </c>
      <c r="I688" s="236">
        <v>0</v>
      </c>
      <c r="J688" s="236">
        <v>0</v>
      </c>
      <c r="K688" s="236">
        <v>0</v>
      </c>
      <c r="L688" s="236">
        <v>0</v>
      </c>
      <c r="M688" s="236">
        <v>0</v>
      </c>
      <c r="N688" s="236">
        <v>0</v>
      </c>
      <c r="O688" s="236">
        <v>0</v>
      </c>
      <c r="P688" s="236">
        <v>0</v>
      </c>
      <c r="Q688" s="236">
        <v>0</v>
      </c>
      <c r="R688" s="236">
        <v>0</v>
      </c>
      <c r="S688" s="236">
        <v>0</v>
      </c>
      <c r="T688" s="236">
        <v>0</v>
      </c>
      <c r="U688" s="236">
        <v>0</v>
      </c>
      <c r="V688" s="236">
        <v>0</v>
      </c>
      <c r="W688" s="236">
        <v>0</v>
      </c>
      <c r="X688" s="236">
        <v>0</v>
      </c>
      <c r="Y688" s="236">
        <v>0</v>
      </c>
      <c r="Z688" s="236">
        <v>0</v>
      </c>
      <c r="AA688" s="236">
        <v>0</v>
      </c>
      <c r="AB688" s="236">
        <v>0</v>
      </c>
      <c r="AC688" s="236">
        <v>0</v>
      </c>
      <c r="AD688" s="236">
        <v>105918</v>
      </c>
      <c r="AE688" s="236">
        <v>78232</v>
      </c>
      <c r="AF688" s="236">
        <v>93825</v>
      </c>
      <c r="AG688" s="236">
        <v>284107</v>
      </c>
      <c r="AH688" s="236">
        <v>940451</v>
      </c>
      <c r="AI688" s="236">
        <v>1104892</v>
      </c>
      <c r="AJ688" s="236">
        <v>998440</v>
      </c>
      <c r="AK688" s="236">
        <v>1498811</v>
      </c>
      <c r="AL688" s="236">
        <v>1393526</v>
      </c>
      <c r="AM688" s="236">
        <v>1738862</v>
      </c>
      <c r="AN688" s="236">
        <v>8237064</v>
      </c>
      <c r="AO688" s="236">
        <v>2423947</v>
      </c>
      <c r="AP688" s="236">
        <v>2662568</v>
      </c>
      <c r="AQ688" s="236">
        <v>3330954</v>
      </c>
      <c r="AR688" s="236">
        <v>3896717</v>
      </c>
      <c r="AS688" s="236">
        <v>4468737</v>
      </c>
      <c r="AT688" s="236">
        <v>4962300</v>
      </c>
      <c r="AU688" s="236">
        <v>5439002</v>
      </c>
      <c r="AV688" s="236">
        <v>5916402</v>
      </c>
      <c r="AW688" s="236">
        <v>6319619</v>
      </c>
      <c r="AX688" s="236">
        <v>6756984</v>
      </c>
      <c r="AY688" s="236">
        <v>7133699</v>
      </c>
      <c r="AZ688" s="236">
        <v>7495909</v>
      </c>
      <c r="BA688" s="236">
        <v>60806838</v>
      </c>
      <c r="BB688" s="236">
        <v>7901111</v>
      </c>
      <c r="BC688" s="236">
        <v>8193161</v>
      </c>
      <c r="BD688" s="236">
        <v>8566407</v>
      </c>
      <c r="BE688" s="236">
        <v>8901122</v>
      </c>
      <c r="BF688" s="236">
        <v>9240913</v>
      </c>
      <c r="BG688" s="236">
        <v>9544822</v>
      </c>
      <c r="BH688" s="236">
        <v>9844821</v>
      </c>
      <c r="BI688" s="236">
        <v>10154601</v>
      </c>
      <c r="BJ688" s="236">
        <v>10421288</v>
      </c>
      <c r="BK688" s="236">
        <v>10715268</v>
      </c>
      <c r="BL688" s="236">
        <v>10972137</v>
      </c>
      <c r="BM688" s="236">
        <v>11225471</v>
      </c>
      <c r="BN688" s="236">
        <v>115681122</v>
      </c>
      <c r="BO688" s="236">
        <v>11511199</v>
      </c>
      <c r="BP688" s="236">
        <v>11720213</v>
      </c>
      <c r="BQ688" s="236">
        <v>11990821</v>
      </c>
      <c r="BR688" s="236">
        <v>12237918</v>
      </c>
      <c r="BS688" s="236">
        <v>12490059</v>
      </c>
      <c r="BT688" s="236">
        <v>12718403</v>
      </c>
      <c r="BU688" s="236">
        <v>12945794</v>
      </c>
      <c r="BV688" s="236">
        <v>13182564</v>
      </c>
      <c r="BW688" s="236">
        <v>13388039</v>
      </c>
      <c r="BX688" s="236">
        <v>13615903</v>
      </c>
      <c r="BY688" s="236">
        <v>13816947</v>
      </c>
      <c r="BZ688" s="236">
        <v>14016628</v>
      </c>
      <c r="CA688" s="236">
        <v>153634488</v>
      </c>
      <c r="CB688" s="236">
        <v>14242462</v>
      </c>
      <c r="CC688" s="236">
        <v>14408812</v>
      </c>
      <c r="CD688" s="236">
        <v>14625220</v>
      </c>
      <c r="CE688" s="236">
        <v>14824754</v>
      </c>
      <c r="CF688" s="236">
        <v>15028704</v>
      </c>
      <c r="CG688" s="236">
        <v>15214646</v>
      </c>
      <c r="CH688" s="236">
        <v>15400634</v>
      </c>
      <c r="CI688" s="236">
        <v>15595099</v>
      </c>
      <c r="CJ688" s="236">
        <v>15764651</v>
      </c>
      <c r="CK688" s="236">
        <v>15953185</v>
      </c>
      <c r="CL688" s="236">
        <v>16121382</v>
      </c>
      <c r="CM688" s="236">
        <v>16292873</v>
      </c>
      <c r="CN688" s="236">
        <v>183472422</v>
      </c>
      <c r="CO688" s="236">
        <v>16477587</v>
      </c>
      <c r="CP688" s="236">
        <v>16626504</v>
      </c>
      <c r="CQ688" s="236">
        <v>16805316</v>
      </c>
      <c r="CR688" s="236">
        <v>16969546</v>
      </c>
      <c r="CS688" s="236">
        <v>17142442</v>
      </c>
      <c r="CT688" s="236">
        <v>17300755</v>
      </c>
      <c r="CU688" s="236">
        <v>17460338</v>
      </c>
      <c r="CV688" s="236">
        <v>17626744</v>
      </c>
      <c r="CW688" s="236">
        <v>17772293</v>
      </c>
      <c r="CX688" s="236">
        <v>17934775</v>
      </c>
      <c r="CY688" s="236">
        <v>18080459</v>
      </c>
      <c r="CZ688" s="236">
        <v>18224892</v>
      </c>
      <c r="DA688" s="236">
        <v>208421651</v>
      </c>
    </row>
    <row r="689" spans="1:105">
      <c r="A689" s="242" t="s">
        <v>1714</v>
      </c>
      <c r="B689" s="236">
        <v>0</v>
      </c>
      <c r="C689" s="236">
        <v>0</v>
      </c>
      <c r="D689" s="236">
        <v>0</v>
      </c>
      <c r="E689" s="236">
        <v>0</v>
      </c>
      <c r="F689" s="236">
        <v>0</v>
      </c>
      <c r="G689" s="236">
        <v>0</v>
      </c>
      <c r="H689" s="236">
        <v>0</v>
      </c>
      <c r="I689" s="236">
        <v>0</v>
      </c>
      <c r="J689" s="236">
        <v>0</v>
      </c>
      <c r="K689" s="236">
        <v>0</v>
      </c>
      <c r="L689" s="236">
        <v>0</v>
      </c>
      <c r="M689" s="236">
        <v>0</v>
      </c>
      <c r="N689" s="236">
        <v>0</v>
      </c>
      <c r="O689" s="236">
        <v>0</v>
      </c>
      <c r="P689" s="236">
        <v>0</v>
      </c>
      <c r="Q689" s="236">
        <v>0</v>
      </c>
      <c r="R689" s="236">
        <v>0</v>
      </c>
      <c r="S689" s="236">
        <v>0</v>
      </c>
      <c r="T689" s="236">
        <v>0</v>
      </c>
      <c r="U689" s="236">
        <v>0</v>
      </c>
      <c r="V689" s="236">
        <v>0</v>
      </c>
      <c r="W689" s="236">
        <v>0</v>
      </c>
      <c r="X689" s="236">
        <v>0</v>
      </c>
      <c r="Y689" s="236">
        <v>0</v>
      </c>
      <c r="Z689" s="236">
        <v>0</v>
      </c>
      <c r="AA689" s="236">
        <v>0</v>
      </c>
      <c r="AB689" s="236">
        <v>0</v>
      </c>
      <c r="AC689" s="236">
        <v>0</v>
      </c>
      <c r="AD689" s="236">
        <v>-8799474</v>
      </c>
      <c r="AE689" s="236">
        <v>-7999414</v>
      </c>
      <c r="AF689" s="236">
        <v>-14118289</v>
      </c>
      <c r="AG689" s="236">
        <v>-6296655</v>
      </c>
      <c r="AH689" s="236">
        <v>-19851642</v>
      </c>
      <c r="AI689" s="236">
        <v>-19450073</v>
      </c>
      <c r="AJ689" s="236">
        <v>-10908135</v>
      </c>
      <c r="AK689" s="236">
        <v>-6303884.5199999902</v>
      </c>
      <c r="AL689" s="236">
        <v>-15488213</v>
      </c>
      <c r="AM689" s="236">
        <v>-6492330</v>
      </c>
      <c r="AN689" s="236">
        <v>-115708109.52</v>
      </c>
      <c r="AO689" s="236">
        <v>-31250000</v>
      </c>
      <c r="AP689" s="236">
        <v>-31249999.999999899</v>
      </c>
      <c r="AQ689" s="236">
        <v>-31250000</v>
      </c>
      <c r="AR689" s="236">
        <v>-31250000</v>
      </c>
      <c r="AS689" s="236">
        <v>-31250000</v>
      </c>
      <c r="AT689" s="236">
        <v>-31250000</v>
      </c>
      <c r="AU689" s="236">
        <v>-31250000</v>
      </c>
      <c r="AV689" s="236">
        <v>-31250000</v>
      </c>
      <c r="AW689" s="236">
        <v>-31250000</v>
      </c>
      <c r="AX689" s="236">
        <v>-31250000</v>
      </c>
      <c r="AY689" s="236">
        <v>-31250000</v>
      </c>
      <c r="AZ689" s="236">
        <v>-31250000</v>
      </c>
      <c r="BA689" s="236">
        <v>-375000000</v>
      </c>
      <c r="BB689" s="236">
        <v>-31250000</v>
      </c>
      <c r="BC689" s="236">
        <v>-31250000</v>
      </c>
      <c r="BD689" s="236">
        <v>-31250000</v>
      </c>
      <c r="BE689" s="236">
        <v>-31250000</v>
      </c>
      <c r="BF689" s="236">
        <v>-31250000</v>
      </c>
      <c r="BG689" s="236">
        <v>-31250000</v>
      </c>
      <c r="BH689" s="236">
        <v>-31250000</v>
      </c>
      <c r="BI689" s="236">
        <v>-31250000</v>
      </c>
      <c r="BJ689" s="236">
        <v>-31250000</v>
      </c>
      <c r="BK689" s="236">
        <v>-31250000</v>
      </c>
      <c r="BL689" s="236">
        <v>-31250000</v>
      </c>
      <c r="BM689" s="236">
        <v>-31250000</v>
      </c>
      <c r="BN689" s="236">
        <v>-375000000</v>
      </c>
      <c r="BO689" s="236">
        <v>-31250000</v>
      </c>
      <c r="BP689" s="236">
        <v>-31250000</v>
      </c>
      <c r="BQ689" s="236">
        <v>-31250000</v>
      </c>
      <c r="BR689" s="236">
        <v>-31250000</v>
      </c>
      <c r="BS689" s="236">
        <v>-31250000</v>
      </c>
      <c r="BT689" s="236">
        <v>-31250000</v>
      </c>
      <c r="BU689" s="236">
        <v>-31250000</v>
      </c>
      <c r="BV689" s="236">
        <v>-31250000</v>
      </c>
      <c r="BW689" s="236">
        <v>-31250000</v>
      </c>
      <c r="BX689" s="236">
        <v>-31250000</v>
      </c>
      <c r="BY689" s="236">
        <v>-31250000</v>
      </c>
      <c r="BZ689" s="236">
        <v>-31250000</v>
      </c>
      <c r="CA689" s="236">
        <v>-375000000</v>
      </c>
      <c r="CB689" s="236">
        <v>-31250000</v>
      </c>
      <c r="CC689" s="236">
        <v>-31250000</v>
      </c>
      <c r="CD689" s="236">
        <v>-31250000</v>
      </c>
      <c r="CE689" s="236">
        <v>-31250000</v>
      </c>
      <c r="CF689" s="236">
        <v>-31250000</v>
      </c>
      <c r="CG689" s="236">
        <v>-31250000</v>
      </c>
      <c r="CH689" s="236">
        <v>-31250000</v>
      </c>
      <c r="CI689" s="236">
        <v>-31250000</v>
      </c>
      <c r="CJ689" s="236">
        <v>-31250000</v>
      </c>
      <c r="CK689" s="236">
        <v>-31250000</v>
      </c>
      <c r="CL689" s="236">
        <v>-31250000</v>
      </c>
      <c r="CM689" s="236">
        <v>-31250000</v>
      </c>
      <c r="CN689" s="236">
        <v>-375000000</v>
      </c>
      <c r="CO689" s="236">
        <v>-31250000</v>
      </c>
      <c r="CP689" s="236">
        <v>-31250000</v>
      </c>
      <c r="CQ689" s="236">
        <v>-31250000</v>
      </c>
      <c r="CR689" s="236">
        <v>-31250000</v>
      </c>
      <c r="CS689" s="236">
        <v>-31250000</v>
      </c>
      <c r="CT689" s="236">
        <v>-31250000</v>
      </c>
      <c r="CU689" s="236">
        <v>-31250000</v>
      </c>
      <c r="CV689" s="236">
        <v>-31250000</v>
      </c>
      <c r="CW689" s="236">
        <v>-31250000</v>
      </c>
      <c r="CX689" s="236">
        <v>-31250000</v>
      </c>
      <c r="CY689" s="236">
        <v>-31250000</v>
      </c>
      <c r="CZ689" s="236">
        <v>-31250000</v>
      </c>
      <c r="DA689" s="236">
        <v>-375000000</v>
      </c>
    </row>
    <row r="690" spans="1:105">
      <c r="A690" s="242" t="s">
        <v>1715</v>
      </c>
      <c r="B690" s="236">
        <v>0</v>
      </c>
      <c r="C690" s="236">
        <v>0</v>
      </c>
      <c r="D690" s="236">
        <v>0</v>
      </c>
      <c r="E690" s="236">
        <v>0</v>
      </c>
      <c r="F690" s="236">
        <v>0</v>
      </c>
      <c r="G690" s="236">
        <v>0</v>
      </c>
      <c r="H690" s="236">
        <v>0</v>
      </c>
      <c r="I690" s="236">
        <v>0</v>
      </c>
      <c r="J690" s="236">
        <v>0</v>
      </c>
      <c r="K690" s="236">
        <v>0</v>
      </c>
      <c r="L690" s="236">
        <v>0</v>
      </c>
      <c r="M690" s="236">
        <v>0</v>
      </c>
      <c r="N690" s="236">
        <v>0</v>
      </c>
      <c r="O690" s="236">
        <v>0</v>
      </c>
      <c r="P690" s="236">
        <v>0</v>
      </c>
      <c r="Q690" s="236">
        <v>0</v>
      </c>
      <c r="R690" s="236">
        <v>0</v>
      </c>
      <c r="S690" s="236">
        <v>0</v>
      </c>
      <c r="T690" s="236">
        <v>0</v>
      </c>
      <c r="U690" s="236">
        <v>0</v>
      </c>
      <c r="V690" s="236">
        <v>0</v>
      </c>
      <c r="W690" s="236">
        <v>0</v>
      </c>
      <c r="X690" s="236">
        <v>0</v>
      </c>
      <c r="Y690" s="236">
        <v>0</v>
      </c>
      <c r="Z690" s="236">
        <v>0</v>
      </c>
      <c r="AA690" s="236">
        <v>0</v>
      </c>
      <c r="AB690" s="236">
        <v>0</v>
      </c>
      <c r="AC690" s="236">
        <v>0</v>
      </c>
      <c r="AD690" s="236">
        <v>24327</v>
      </c>
      <c r="AE690" s="236">
        <v>158</v>
      </c>
      <c r="AF690" s="236">
        <v>158</v>
      </c>
      <c r="AG690" s="236">
        <v>97736</v>
      </c>
      <c r="AH690" s="236">
        <v>98638</v>
      </c>
      <c r="AI690" s="236">
        <v>25485</v>
      </c>
      <c r="AJ690" s="236">
        <v>1316</v>
      </c>
      <c r="AK690" s="236">
        <v>-1316.3099999999899</v>
      </c>
      <c r="AL690" s="236">
        <v>-1316</v>
      </c>
      <c r="AM690" s="236">
        <v>-1315</v>
      </c>
      <c r="AN690" s="236">
        <v>243870.69</v>
      </c>
      <c r="AO690" s="236">
        <v>-1316</v>
      </c>
      <c r="AP690" s="236">
        <v>-1316</v>
      </c>
      <c r="AQ690" s="236">
        <v>-1316</v>
      </c>
      <c r="AR690" s="236">
        <v>-1316</v>
      </c>
      <c r="AS690" s="236">
        <v>-1316</v>
      </c>
      <c r="AT690" s="236">
        <v>-1316</v>
      </c>
      <c r="AU690" s="236">
        <v>-1316</v>
      </c>
      <c r="AV690" s="236">
        <v>-1316</v>
      </c>
      <c r="AW690" s="236">
        <v>-1316</v>
      </c>
      <c r="AX690" s="236">
        <v>-1316</v>
      </c>
      <c r="AY690" s="236">
        <v>-1315</v>
      </c>
      <c r="AZ690" s="236">
        <v>-1316</v>
      </c>
      <c r="BA690" s="236">
        <v>-15791</v>
      </c>
      <c r="BB690" s="236">
        <v>-1316</v>
      </c>
      <c r="BC690" s="236">
        <v>-1316</v>
      </c>
      <c r="BD690" s="236">
        <v>-1316</v>
      </c>
      <c r="BE690" s="236">
        <v>-1316</v>
      </c>
      <c r="BF690" s="236">
        <v>-1316</v>
      </c>
      <c r="BG690" s="236">
        <v>-1316</v>
      </c>
      <c r="BH690" s="236">
        <v>-1316</v>
      </c>
      <c r="BI690" s="236">
        <v>-1316</v>
      </c>
      <c r="BJ690" s="236">
        <v>-1316</v>
      </c>
      <c r="BK690" s="236">
        <v>-1315</v>
      </c>
      <c r="BL690" s="236">
        <v>-1316</v>
      </c>
      <c r="BM690" s="236">
        <v>-1316</v>
      </c>
      <c r="BN690" s="236">
        <v>-15791</v>
      </c>
      <c r="BO690" s="236">
        <v>-1316</v>
      </c>
      <c r="BP690" s="236">
        <v>-1316</v>
      </c>
      <c r="BQ690" s="236">
        <v>-1316</v>
      </c>
      <c r="BR690" s="236">
        <v>-1316</v>
      </c>
      <c r="BS690" s="236">
        <v>-1316</v>
      </c>
      <c r="BT690" s="236">
        <v>-1316</v>
      </c>
      <c r="BU690" s="236">
        <v>-1316</v>
      </c>
      <c r="BV690" s="236">
        <v>-1316</v>
      </c>
      <c r="BW690" s="236">
        <v>-1315</v>
      </c>
      <c r="BX690" s="236">
        <v>-1316</v>
      </c>
      <c r="BY690" s="236">
        <v>-1316</v>
      </c>
      <c r="BZ690" s="236">
        <v>-1316</v>
      </c>
      <c r="CA690" s="236">
        <v>-15791</v>
      </c>
      <c r="CB690" s="236">
        <v>-1316</v>
      </c>
      <c r="CC690" s="236">
        <v>-1316</v>
      </c>
      <c r="CD690" s="236">
        <v>-1316</v>
      </c>
      <c r="CE690" s="236">
        <v>-1316</v>
      </c>
      <c r="CF690" s="236">
        <v>-1316</v>
      </c>
      <c r="CG690" s="236">
        <v>-1316</v>
      </c>
      <c r="CH690" s="236">
        <v>-1316</v>
      </c>
      <c r="CI690" s="236">
        <v>-1315</v>
      </c>
      <c r="CJ690" s="236">
        <v>-1316</v>
      </c>
      <c r="CK690" s="236">
        <v>-1316</v>
      </c>
      <c r="CL690" s="236">
        <v>-1316</v>
      </c>
      <c r="CM690" s="236">
        <v>-1316</v>
      </c>
      <c r="CN690" s="236">
        <v>-15791</v>
      </c>
      <c r="CO690" s="236">
        <v>-1316</v>
      </c>
      <c r="CP690" s="236">
        <v>-1316</v>
      </c>
      <c r="CQ690" s="236">
        <v>-1316</v>
      </c>
      <c r="CR690" s="236">
        <v>-1316</v>
      </c>
      <c r="CS690" s="236">
        <v>-1316</v>
      </c>
      <c r="CT690" s="236">
        <v>-1316</v>
      </c>
      <c r="CU690" s="236">
        <v>-1315</v>
      </c>
      <c r="CV690" s="236">
        <v>-1316</v>
      </c>
      <c r="CW690" s="236">
        <v>-1316</v>
      </c>
      <c r="CX690" s="236">
        <v>-1316</v>
      </c>
      <c r="CY690" s="236">
        <v>-1316</v>
      </c>
      <c r="CZ690" s="236">
        <v>-1316</v>
      </c>
      <c r="DA690" s="236">
        <v>-15791</v>
      </c>
    </row>
    <row r="691" spans="1:105">
      <c r="A691" s="242" t="s">
        <v>1716</v>
      </c>
      <c r="B691" s="236">
        <v>0</v>
      </c>
      <c r="C691" s="236">
        <v>0</v>
      </c>
      <c r="D691" s="236">
        <v>0</v>
      </c>
      <c r="E691" s="236">
        <v>0</v>
      </c>
      <c r="F691" s="236">
        <v>0</v>
      </c>
      <c r="G691" s="236">
        <v>0</v>
      </c>
      <c r="H691" s="236">
        <v>0</v>
      </c>
      <c r="I691" s="236">
        <v>0</v>
      </c>
      <c r="J691" s="236">
        <v>0</v>
      </c>
      <c r="K691" s="236">
        <v>0</v>
      </c>
      <c r="L691" s="236">
        <v>0</v>
      </c>
      <c r="M691" s="236">
        <v>0</v>
      </c>
      <c r="N691" s="236">
        <v>0</v>
      </c>
      <c r="O691" s="236">
        <v>0</v>
      </c>
      <c r="P691" s="236">
        <v>0</v>
      </c>
      <c r="Q691" s="236">
        <v>0</v>
      </c>
      <c r="R691" s="236">
        <v>0</v>
      </c>
      <c r="S691" s="236">
        <v>0</v>
      </c>
      <c r="T691" s="236">
        <v>0</v>
      </c>
      <c r="U691" s="236">
        <v>0</v>
      </c>
      <c r="V691" s="236">
        <v>0</v>
      </c>
      <c r="W691" s="236">
        <v>0</v>
      </c>
      <c r="X691" s="236">
        <v>0</v>
      </c>
      <c r="Y691" s="236">
        <v>0</v>
      </c>
      <c r="Z691" s="236">
        <v>0</v>
      </c>
      <c r="AA691" s="236">
        <v>0</v>
      </c>
      <c r="AB691" s="236">
        <v>0</v>
      </c>
      <c r="AC691" s="236">
        <v>0</v>
      </c>
      <c r="AD691" s="236">
        <v>-24072</v>
      </c>
      <c r="AE691" s="236">
        <v>96</v>
      </c>
      <c r="AF691" s="236">
        <v>97</v>
      </c>
      <c r="AG691" s="236">
        <v>-96027</v>
      </c>
      <c r="AH691" s="236">
        <v>-95474</v>
      </c>
      <c r="AI691" s="236">
        <v>-23363</v>
      </c>
      <c r="AJ691" s="236">
        <v>806</v>
      </c>
      <c r="AK691" s="236">
        <v>806.34999999998797</v>
      </c>
      <c r="AL691" s="236">
        <v>805</v>
      </c>
      <c r="AM691" s="236">
        <v>806</v>
      </c>
      <c r="AN691" s="236">
        <v>-235519.65</v>
      </c>
      <c r="AO691" s="236">
        <v>805</v>
      </c>
      <c r="AP691" s="236">
        <v>806</v>
      </c>
      <c r="AQ691" s="236">
        <v>806</v>
      </c>
      <c r="AR691" s="236">
        <v>805</v>
      </c>
      <c r="AS691" s="236">
        <v>806</v>
      </c>
      <c r="AT691" s="236">
        <v>806</v>
      </c>
      <c r="AU691" s="236">
        <v>805</v>
      </c>
      <c r="AV691" s="236">
        <v>806</v>
      </c>
      <c r="AW691" s="236">
        <v>806</v>
      </c>
      <c r="AX691" s="236">
        <v>805</v>
      </c>
      <c r="AY691" s="236">
        <v>806</v>
      </c>
      <c r="AZ691" s="236">
        <v>805</v>
      </c>
      <c r="BA691" s="236">
        <v>9667</v>
      </c>
      <c r="BB691" s="236">
        <v>806</v>
      </c>
      <c r="BC691" s="236">
        <v>806</v>
      </c>
      <c r="BD691" s="236">
        <v>805</v>
      </c>
      <c r="BE691" s="236">
        <v>806</v>
      </c>
      <c r="BF691" s="236">
        <v>806</v>
      </c>
      <c r="BG691" s="236">
        <v>805</v>
      </c>
      <c r="BH691" s="236">
        <v>806</v>
      </c>
      <c r="BI691" s="236">
        <v>805</v>
      </c>
      <c r="BJ691" s="236">
        <v>806</v>
      </c>
      <c r="BK691" s="236">
        <v>806</v>
      </c>
      <c r="BL691" s="236">
        <v>805</v>
      </c>
      <c r="BM691" s="236">
        <v>806</v>
      </c>
      <c r="BN691" s="236">
        <v>9668</v>
      </c>
      <c r="BO691" s="236">
        <v>806</v>
      </c>
      <c r="BP691" s="236">
        <v>805</v>
      </c>
      <c r="BQ691" s="236">
        <v>806</v>
      </c>
      <c r="BR691" s="236">
        <v>805</v>
      </c>
      <c r="BS691" s="236">
        <v>806</v>
      </c>
      <c r="BT691" s="236">
        <v>806</v>
      </c>
      <c r="BU691" s="236">
        <v>805</v>
      </c>
      <c r="BV691" s="236">
        <v>806</v>
      </c>
      <c r="BW691" s="236">
        <v>806</v>
      </c>
      <c r="BX691" s="236">
        <v>805</v>
      </c>
      <c r="BY691" s="236">
        <v>806</v>
      </c>
      <c r="BZ691" s="236">
        <v>806</v>
      </c>
      <c r="CA691" s="236">
        <v>9668</v>
      </c>
      <c r="CB691" s="236">
        <v>805</v>
      </c>
      <c r="CC691" s="236">
        <v>806</v>
      </c>
      <c r="CD691" s="236">
        <v>805</v>
      </c>
      <c r="CE691" s="236">
        <v>806</v>
      </c>
      <c r="CF691" s="236">
        <v>806</v>
      </c>
      <c r="CG691" s="236">
        <v>805</v>
      </c>
      <c r="CH691" s="236">
        <v>806</v>
      </c>
      <c r="CI691" s="236">
        <v>806</v>
      </c>
      <c r="CJ691" s="236">
        <v>805</v>
      </c>
      <c r="CK691" s="236">
        <v>806</v>
      </c>
      <c r="CL691" s="236">
        <v>805</v>
      </c>
      <c r="CM691" s="236">
        <v>806</v>
      </c>
      <c r="CN691" s="236">
        <v>9667</v>
      </c>
      <c r="CO691" s="236">
        <v>806</v>
      </c>
      <c r="CP691" s="236">
        <v>805</v>
      </c>
      <c r="CQ691" s="236">
        <v>806</v>
      </c>
      <c r="CR691" s="236">
        <v>806</v>
      </c>
      <c r="CS691" s="236">
        <v>805</v>
      </c>
      <c r="CT691" s="236">
        <v>806</v>
      </c>
      <c r="CU691" s="236">
        <v>805</v>
      </c>
      <c r="CV691" s="236">
        <v>806</v>
      </c>
      <c r="CW691" s="236">
        <v>806</v>
      </c>
      <c r="CX691" s="236">
        <v>805</v>
      </c>
      <c r="CY691" s="236">
        <v>806</v>
      </c>
      <c r="CZ691" s="236">
        <v>806</v>
      </c>
      <c r="DA691" s="236">
        <v>9668</v>
      </c>
    </row>
    <row r="692" spans="1:105">
      <c r="A692" s="242" t="s">
        <v>1769</v>
      </c>
      <c r="B692" s="236">
        <v>0</v>
      </c>
      <c r="C692" s="236">
        <v>0</v>
      </c>
      <c r="D692" s="236">
        <v>0</v>
      </c>
      <c r="E692" s="236">
        <v>0</v>
      </c>
      <c r="F692" s="236">
        <v>0</v>
      </c>
      <c r="G692" s="236">
        <v>0</v>
      </c>
      <c r="H692" s="236">
        <v>0</v>
      </c>
      <c r="I692" s="236">
        <v>0</v>
      </c>
      <c r="J692" s="236">
        <v>0</v>
      </c>
      <c r="K692" s="236">
        <v>0</v>
      </c>
      <c r="L692" s="236">
        <v>0</v>
      </c>
      <c r="M692" s="236">
        <v>0</v>
      </c>
      <c r="N692" s="236">
        <v>0</v>
      </c>
      <c r="O692" s="236">
        <v>0</v>
      </c>
      <c r="P692" s="236">
        <v>0</v>
      </c>
      <c r="Q692" s="236">
        <v>0</v>
      </c>
      <c r="R692" s="236">
        <v>0</v>
      </c>
      <c r="S692" s="236">
        <v>0</v>
      </c>
      <c r="T692" s="236">
        <v>0</v>
      </c>
      <c r="U692" s="236">
        <v>0</v>
      </c>
      <c r="V692" s="236">
        <v>0</v>
      </c>
      <c r="W692" s="236">
        <v>0</v>
      </c>
      <c r="X692" s="236">
        <v>0</v>
      </c>
      <c r="Y692" s="236">
        <v>0</v>
      </c>
      <c r="Z692" s="236">
        <v>0</v>
      </c>
      <c r="AA692" s="236">
        <v>0</v>
      </c>
      <c r="AB692" s="236">
        <v>0</v>
      </c>
      <c r="AC692" s="236">
        <v>0</v>
      </c>
      <c r="AD692" s="236">
        <v>0</v>
      </c>
      <c r="AE692" s="236">
        <v>0</v>
      </c>
      <c r="AF692" s="236">
        <v>0</v>
      </c>
      <c r="AG692" s="236">
        <v>0</v>
      </c>
      <c r="AH692" s="236">
        <v>0</v>
      </c>
      <c r="AI692" s="236">
        <v>0</v>
      </c>
      <c r="AJ692" s="236">
        <v>0</v>
      </c>
      <c r="AK692" s="236">
        <v>0</v>
      </c>
      <c r="AL692" s="236">
        <v>0</v>
      </c>
      <c r="AM692" s="236">
        <v>0</v>
      </c>
      <c r="AN692" s="236">
        <v>0</v>
      </c>
      <c r="AO692" s="236">
        <v>0</v>
      </c>
      <c r="AP692" s="236">
        <v>0</v>
      </c>
      <c r="AQ692" s="236">
        <v>0</v>
      </c>
      <c r="AR692" s="236">
        <v>0</v>
      </c>
      <c r="AS692" s="236">
        <v>0</v>
      </c>
      <c r="AT692" s="236">
        <v>0</v>
      </c>
      <c r="AU692" s="236">
        <v>0</v>
      </c>
      <c r="AV692" s="236">
        <v>0</v>
      </c>
      <c r="AW692" s="236">
        <v>0</v>
      </c>
      <c r="AX692" s="236">
        <v>0</v>
      </c>
      <c r="AY692" s="236">
        <v>0</v>
      </c>
      <c r="AZ692" s="236">
        <v>0</v>
      </c>
      <c r="BA692" s="236">
        <v>0</v>
      </c>
      <c r="BB692" s="236">
        <v>0</v>
      </c>
      <c r="BC692" s="236">
        <v>0</v>
      </c>
      <c r="BD692" s="236">
        <v>0</v>
      </c>
      <c r="BE692" s="236">
        <v>0</v>
      </c>
      <c r="BF692" s="236">
        <v>0</v>
      </c>
      <c r="BG692" s="236">
        <v>0</v>
      </c>
      <c r="BH692" s="236">
        <v>0</v>
      </c>
      <c r="BI692" s="236">
        <v>0</v>
      </c>
      <c r="BJ692" s="236">
        <v>0</v>
      </c>
      <c r="BK692" s="236">
        <v>0</v>
      </c>
      <c r="BL692" s="236">
        <v>0</v>
      </c>
      <c r="BM692" s="236">
        <v>0</v>
      </c>
      <c r="BN692" s="236">
        <v>0</v>
      </c>
      <c r="BO692" s="236">
        <v>0</v>
      </c>
      <c r="BP692" s="236">
        <v>0</v>
      </c>
      <c r="BQ692" s="236">
        <v>0</v>
      </c>
      <c r="BR692" s="236">
        <v>0</v>
      </c>
      <c r="BS692" s="236">
        <v>0</v>
      </c>
      <c r="BT692" s="236">
        <v>0</v>
      </c>
      <c r="BU692" s="236">
        <v>0</v>
      </c>
      <c r="BV692" s="236">
        <v>0</v>
      </c>
      <c r="BW692" s="236">
        <v>0</v>
      </c>
      <c r="BX692" s="236">
        <v>0</v>
      </c>
      <c r="BY692" s="236">
        <v>0</v>
      </c>
      <c r="BZ692" s="236">
        <v>0</v>
      </c>
      <c r="CA692" s="236">
        <v>0</v>
      </c>
      <c r="CB692" s="236">
        <v>0</v>
      </c>
      <c r="CC692" s="236">
        <v>0</v>
      </c>
      <c r="CD692" s="236">
        <v>0</v>
      </c>
      <c r="CE692" s="236">
        <v>0</v>
      </c>
      <c r="CF692" s="236">
        <v>0</v>
      </c>
      <c r="CG692" s="236">
        <v>0</v>
      </c>
      <c r="CH692" s="236">
        <v>0</v>
      </c>
      <c r="CI692" s="236">
        <v>0</v>
      </c>
      <c r="CJ692" s="236">
        <v>0</v>
      </c>
      <c r="CK692" s="236">
        <v>0</v>
      </c>
      <c r="CL692" s="236">
        <v>0</v>
      </c>
      <c r="CM692" s="236">
        <v>0</v>
      </c>
      <c r="CN692" s="236">
        <v>0</v>
      </c>
      <c r="CO692" s="236">
        <v>0</v>
      </c>
      <c r="CP692" s="236">
        <v>0</v>
      </c>
      <c r="CQ692" s="236">
        <v>0</v>
      </c>
      <c r="CR692" s="236">
        <v>0</v>
      </c>
      <c r="CS692" s="236">
        <v>0</v>
      </c>
      <c r="CT692" s="236">
        <v>0</v>
      </c>
      <c r="CU692" s="236">
        <v>0</v>
      </c>
      <c r="CV692" s="236">
        <v>0</v>
      </c>
      <c r="CW692" s="236">
        <v>0</v>
      </c>
      <c r="CX692" s="236">
        <v>0</v>
      </c>
      <c r="CY692" s="236">
        <v>0</v>
      </c>
      <c r="CZ692" s="236">
        <v>0</v>
      </c>
      <c r="DA692" s="236">
        <v>0</v>
      </c>
    </row>
    <row r="693" spans="1:105">
      <c r="A693" s="242" t="s">
        <v>1736</v>
      </c>
      <c r="B693" s="248">
        <v>0</v>
      </c>
      <c r="C693" s="248">
        <v>0</v>
      </c>
      <c r="D693" s="248">
        <v>0</v>
      </c>
      <c r="E693" s="248">
        <v>0</v>
      </c>
      <c r="F693" s="248">
        <v>0</v>
      </c>
      <c r="G693" s="248">
        <v>0</v>
      </c>
      <c r="H693" s="248">
        <v>0</v>
      </c>
      <c r="I693" s="248">
        <v>0</v>
      </c>
      <c r="J693" s="248">
        <v>0</v>
      </c>
      <c r="K693" s="248">
        <v>0</v>
      </c>
      <c r="L693" s="248">
        <v>0</v>
      </c>
      <c r="M693" s="248">
        <v>0</v>
      </c>
      <c r="N693" s="248">
        <v>0</v>
      </c>
      <c r="O693" s="248">
        <v>0</v>
      </c>
      <c r="P693" s="248">
        <v>0</v>
      </c>
      <c r="Q693" s="248">
        <v>0</v>
      </c>
      <c r="R693" s="248">
        <v>0</v>
      </c>
      <c r="S693" s="248">
        <v>0</v>
      </c>
      <c r="T693" s="248">
        <v>0</v>
      </c>
      <c r="U693" s="248">
        <v>0</v>
      </c>
      <c r="V693" s="248">
        <v>0</v>
      </c>
      <c r="W693" s="248">
        <v>0</v>
      </c>
      <c r="X693" s="248">
        <v>0</v>
      </c>
      <c r="Y693" s="248">
        <v>0</v>
      </c>
      <c r="Z693" s="248">
        <v>0</v>
      </c>
      <c r="AA693" s="248">
        <v>0</v>
      </c>
      <c r="AB693" s="248">
        <v>0</v>
      </c>
      <c r="AC693" s="248">
        <v>0</v>
      </c>
      <c r="AD693" s="248">
        <v>-9027384</v>
      </c>
      <c r="AE693" s="248">
        <v>-8342509</v>
      </c>
      <c r="AF693" s="248">
        <v>-14144198</v>
      </c>
      <c r="AG693" s="248">
        <v>-6582891</v>
      </c>
      <c r="AH693" s="248">
        <v>-19996266</v>
      </c>
      <c r="AI693" s="248">
        <v>-18948127</v>
      </c>
      <c r="AJ693" s="248">
        <v>-9621387</v>
      </c>
      <c r="AK693" s="248">
        <v>-11613702.5125068</v>
      </c>
      <c r="AL693" s="248">
        <v>-15204545.0818322</v>
      </c>
      <c r="AM693" s="248">
        <v>-5863324.0818322096</v>
      </c>
      <c r="AN693" s="248">
        <v>-119344333.676171</v>
      </c>
      <c r="AO693" s="248">
        <v>-35087396.154823802</v>
      </c>
      <c r="AP693" s="248">
        <v>-34848774.154823802</v>
      </c>
      <c r="AQ693" s="248">
        <v>-34180388.154823802</v>
      </c>
      <c r="AR693" s="248">
        <v>-33614626.154823802</v>
      </c>
      <c r="AS693" s="248">
        <v>-33042605.154823799</v>
      </c>
      <c r="AT693" s="248">
        <v>-32549042.154823799</v>
      </c>
      <c r="AU693" s="248">
        <v>-32072341.154823799</v>
      </c>
      <c r="AV693" s="248">
        <v>-31594940.154823799</v>
      </c>
      <c r="AW693" s="248">
        <v>-31191723.154823799</v>
      </c>
      <c r="AX693" s="248">
        <v>-30754359.154823799</v>
      </c>
      <c r="AY693" s="248">
        <v>-30377642.154823799</v>
      </c>
      <c r="AZ693" s="248">
        <v>-30015434.154823799</v>
      </c>
      <c r="BA693" s="248">
        <v>-389329271.85788602</v>
      </c>
      <c r="BB693" s="248">
        <v>-30778141.8399432</v>
      </c>
      <c r="BC693" s="248">
        <v>-30486091.8399432</v>
      </c>
      <c r="BD693" s="248">
        <v>-30112846.8399432</v>
      </c>
      <c r="BE693" s="248">
        <v>-29778130.8399432</v>
      </c>
      <c r="BF693" s="248">
        <v>-29438339.8399432</v>
      </c>
      <c r="BG693" s="248">
        <v>-29134431.8399432</v>
      </c>
      <c r="BH693" s="248">
        <v>-28834431.8399432</v>
      </c>
      <c r="BI693" s="248">
        <v>-28524652.8399432</v>
      </c>
      <c r="BJ693" s="248">
        <v>-28257964.8399432</v>
      </c>
      <c r="BK693" s="248">
        <v>-27963983.8399432</v>
      </c>
      <c r="BL693" s="248">
        <v>-27707116.8399432</v>
      </c>
      <c r="BM693" s="248">
        <v>-27453781.8399432</v>
      </c>
      <c r="BN693" s="248">
        <v>-348469915.079319</v>
      </c>
      <c r="BO693" s="248">
        <v>-27134488.504048798</v>
      </c>
      <c r="BP693" s="248">
        <v>-26925475.504048798</v>
      </c>
      <c r="BQ693" s="248">
        <v>-26654866.504048798</v>
      </c>
      <c r="BR693" s="248">
        <v>-26407770.504048798</v>
      </c>
      <c r="BS693" s="248">
        <v>-26155628.504048798</v>
      </c>
      <c r="BT693" s="248">
        <v>-25927284.504048798</v>
      </c>
      <c r="BU693" s="248">
        <v>-25699894.504048798</v>
      </c>
      <c r="BV693" s="248">
        <v>-25463123.504048798</v>
      </c>
      <c r="BW693" s="248">
        <v>-25257647.504048798</v>
      </c>
      <c r="BX693" s="248">
        <v>-25029785.504048798</v>
      </c>
      <c r="BY693" s="248">
        <v>-24828740.504048798</v>
      </c>
      <c r="BZ693" s="248">
        <v>-24629059.504048798</v>
      </c>
      <c r="CA693" s="248">
        <v>-310113765.04858601</v>
      </c>
      <c r="CB693" s="248">
        <v>-24381261.419571299</v>
      </c>
      <c r="CC693" s="248">
        <v>-24214910.419571299</v>
      </c>
      <c r="CD693" s="248">
        <v>-23998503.419571299</v>
      </c>
      <c r="CE693" s="248">
        <v>-23798968.419571299</v>
      </c>
      <c r="CF693" s="248">
        <v>-23595018.419571299</v>
      </c>
      <c r="CG693" s="248">
        <v>-23409077.419571299</v>
      </c>
      <c r="CH693" s="248">
        <v>-23223088.419571299</v>
      </c>
      <c r="CI693" s="248">
        <v>-23028622.419571299</v>
      </c>
      <c r="CJ693" s="248">
        <v>-22859072.419571299</v>
      </c>
      <c r="CK693" s="248">
        <v>-22670537.419571299</v>
      </c>
      <c r="CL693" s="248">
        <v>-22502341.419571299</v>
      </c>
      <c r="CM693" s="248">
        <v>-22330849.419571299</v>
      </c>
      <c r="CN693" s="248">
        <v>-280012251.03485602</v>
      </c>
      <c r="CO693" s="248">
        <v>-20361983.424326502</v>
      </c>
      <c r="CP693" s="248">
        <v>-20213067.424326502</v>
      </c>
      <c r="CQ693" s="248">
        <v>-20034254.424326502</v>
      </c>
      <c r="CR693" s="248">
        <v>-19870024.424326502</v>
      </c>
      <c r="CS693" s="248">
        <v>-19697129.424326502</v>
      </c>
      <c r="CT693" s="248">
        <v>-19538815.424326502</v>
      </c>
      <c r="CU693" s="248">
        <v>-19379232.424326502</v>
      </c>
      <c r="CV693" s="248">
        <v>-19212826.424326502</v>
      </c>
      <c r="CW693" s="248">
        <v>-19067277.424326502</v>
      </c>
      <c r="CX693" s="248">
        <v>-18904796.424326502</v>
      </c>
      <c r="CY693" s="248">
        <v>-18759111.424326502</v>
      </c>
      <c r="CZ693" s="248">
        <v>-18614678.424326502</v>
      </c>
      <c r="DA693" s="248">
        <v>-233653197.09191799</v>
      </c>
    </row>
    <row r="695" spans="1:105">
      <c r="A695" s="242" t="s">
        <v>1770</v>
      </c>
      <c r="B695" s="236">
        <v>0</v>
      </c>
      <c r="C695" s="236">
        <v>0</v>
      </c>
      <c r="D695" s="236">
        <v>0</v>
      </c>
      <c r="E695" s="236">
        <v>0</v>
      </c>
      <c r="F695" s="236">
        <v>0</v>
      </c>
      <c r="G695" s="236">
        <v>0</v>
      </c>
      <c r="H695" s="236">
        <v>0</v>
      </c>
      <c r="I695" s="236">
        <v>0</v>
      </c>
      <c r="J695" s="236">
        <v>0</v>
      </c>
      <c r="K695" s="236">
        <v>0</v>
      </c>
      <c r="L695" s="236">
        <v>0</v>
      </c>
      <c r="M695" s="236">
        <v>0</v>
      </c>
      <c r="N695" s="236">
        <v>0</v>
      </c>
      <c r="O695" s="236">
        <v>0</v>
      </c>
      <c r="P695" s="236">
        <v>0</v>
      </c>
      <c r="Q695" s="236">
        <v>0</v>
      </c>
      <c r="R695" s="236">
        <v>0</v>
      </c>
      <c r="S695" s="236">
        <v>0</v>
      </c>
      <c r="T695" s="236">
        <v>0</v>
      </c>
      <c r="U695" s="236">
        <v>0</v>
      </c>
      <c r="V695" s="236">
        <v>0</v>
      </c>
      <c r="W695" s="236">
        <v>0</v>
      </c>
      <c r="X695" s="236">
        <v>0</v>
      </c>
      <c r="Y695" s="236">
        <v>0</v>
      </c>
      <c r="Z695" s="236">
        <v>0</v>
      </c>
      <c r="AA695" s="236">
        <v>0</v>
      </c>
      <c r="AB695" s="236">
        <v>0</v>
      </c>
      <c r="AC695" s="236">
        <v>0</v>
      </c>
      <c r="AD695" s="236">
        <v>0</v>
      </c>
      <c r="AE695" s="236">
        <v>0</v>
      </c>
      <c r="AF695" s="236">
        <v>0</v>
      </c>
      <c r="AG695" s="236">
        <v>0</v>
      </c>
      <c r="AH695" s="236">
        <v>0</v>
      </c>
      <c r="AI695" s="236">
        <v>0</v>
      </c>
      <c r="AJ695" s="236">
        <v>0</v>
      </c>
      <c r="AK695" s="236">
        <v>0</v>
      </c>
      <c r="AL695" s="236">
        <v>0</v>
      </c>
      <c r="AM695" s="236">
        <v>0</v>
      </c>
      <c r="AN695" s="236">
        <v>0</v>
      </c>
      <c r="AO695" s="236">
        <v>0</v>
      </c>
      <c r="AP695" s="236">
        <v>0</v>
      </c>
      <c r="AQ695" s="236">
        <v>0</v>
      </c>
      <c r="AR695" s="236">
        <v>0</v>
      </c>
      <c r="AS695" s="236">
        <v>0</v>
      </c>
      <c r="AT695" s="236">
        <v>0</v>
      </c>
      <c r="AU695" s="236">
        <v>0</v>
      </c>
      <c r="AV695" s="236">
        <v>0</v>
      </c>
      <c r="AW695" s="236">
        <v>0</v>
      </c>
      <c r="AX695" s="236">
        <v>0</v>
      </c>
      <c r="AY695" s="236">
        <v>0</v>
      </c>
      <c r="AZ695" s="236">
        <v>0</v>
      </c>
      <c r="BA695" s="236">
        <v>0</v>
      </c>
      <c r="BB695" s="236">
        <v>0</v>
      </c>
      <c r="BC695" s="236">
        <v>0</v>
      </c>
      <c r="BD695" s="236">
        <v>0</v>
      </c>
      <c r="BE695" s="236">
        <v>0</v>
      </c>
      <c r="BF695" s="236">
        <v>0</v>
      </c>
      <c r="BG695" s="236">
        <v>0</v>
      </c>
      <c r="BH695" s="236">
        <v>0</v>
      </c>
      <c r="BI695" s="236">
        <v>0</v>
      </c>
      <c r="BJ695" s="236">
        <v>0</v>
      </c>
      <c r="BK695" s="236">
        <v>0</v>
      </c>
      <c r="BL695" s="236">
        <v>0</v>
      </c>
      <c r="BM695" s="236">
        <v>0</v>
      </c>
      <c r="BN695" s="236">
        <v>0</v>
      </c>
      <c r="BO695" s="236">
        <v>0</v>
      </c>
      <c r="BP695" s="236">
        <v>0</v>
      </c>
      <c r="BQ695" s="236">
        <v>0</v>
      </c>
      <c r="BR695" s="236">
        <v>0</v>
      </c>
      <c r="BS695" s="236">
        <v>0</v>
      </c>
      <c r="BT695" s="236">
        <v>0</v>
      </c>
      <c r="BU695" s="236">
        <v>0</v>
      </c>
      <c r="BV695" s="236">
        <v>0</v>
      </c>
      <c r="BW695" s="236">
        <v>0</v>
      </c>
      <c r="BX695" s="236">
        <v>0</v>
      </c>
      <c r="BY695" s="236">
        <v>0</v>
      </c>
      <c r="BZ695" s="236">
        <v>0</v>
      </c>
      <c r="CA695" s="236">
        <v>0</v>
      </c>
      <c r="CB695" s="236">
        <v>0</v>
      </c>
      <c r="CC695" s="236">
        <v>0</v>
      </c>
      <c r="CD695" s="236">
        <v>0</v>
      </c>
      <c r="CE695" s="236">
        <v>0</v>
      </c>
      <c r="CF695" s="236">
        <v>0</v>
      </c>
      <c r="CG695" s="236">
        <v>0</v>
      </c>
      <c r="CH695" s="236">
        <v>0</v>
      </c>
      <c r="CI695" s="236">
        <v>0</v>
      </c>
      <c r="CJ695" s="236">
        <v>0</v>
      </c>
      <c r="CK695" s="236">
        <v>0</v>
      </c>
      <c r="CL695" s="236">
        <v>0</v>
      </c>
      <c r="CM695" s="236">
        <v>0</v>
      </c>
      <c r="CN695" s="236">
        <v>0</v>
      </c>
      <c r="CO695" s="236">
        <v>0</v>
      </c>
      <c r="CP695" s="236">
        <v>0</v>
      </c>
      <c r="CQ695" s="236">
        <v>0</v>
      </c>
      <c r="CR695" s="236">
        <v>0</v>
      </c>
      <c r="CS695" s="236">
        <v>0</v>
      </c>
      <c r="CT695" s="236">
        <v>0</v>
      </c>
      <c r="CU695" s="236">
        <v>0</v>
      </c>
      <c r="CV695" s="236">
        <v>0</v>
      </c>
      <c r="CW695" s="236">
        <v>0</v>
      </c>
      <c r="CX695" s="236">
        <v>0</v>
      </c>
      <c r="CY695" s="236">
        <v>0</v>
      </c>
      <c r="CZ695" s="236">
        <v>0</v>
      </c>
      <c r="DA695" s="236">
        <v>0</v>
      </c>
    </row>
    <row r="697" spans="1:105">
      <c r="A697" s="242" t="s">
        <v>1771</v>
      </c>
      <c r="B697" s="236">
        <v>0</v>
      </c>
      <c r="C697" s="236">
        <v>0</v>
      </c>
      <c r="D697" s="236">
        <v>0</v>
      </c>
      <c r="E697" s="236">
        <v>0</v>
      </c>
      <c r="F697" s="236">
        <v>0</v>
      </c>
      <c r="G697" s="236">
        <v>0</v>
      </c>
      <c r="H697" s="236">
        <v>0</v>
      </c>
      <c r="I697" s="236">
        <v>0</v>
      </c>
      <c r="J697" s="236">
        <v>0</v>
      </c>
      <c r="K697" s="236">
        <v>0</v>
      </c>
      <c r="L697" s="236">
        <v>0</v>
      </c>
      <c r="M697" s="236">
        <v>0</v>
      </c>
      <c r="N697" s="236">
        <v>0</v>
      </c>
      <c r="O697" s="236">
        <v>0</v>
      </c>
      <c r="P697" s="236">
        <v>0</v>
      </c>
      <c r="Q697" s="236">
        <v>0</v>
      </c>
      <c r="R697" s="236">
        <v>0</v>
      </c>
      <c r="S697" s="236">
        <v>0</v>
      </c>
      <c r="T697" s="236">
        <v>0</v>
      </c>
      <c r="U697" s="236">
        <v>0</v>
      </c>
      <c r="V697" s="236">
        <v>0</v>
      </c>
      <c r="W697" s="236">
        <v>0</v>
      </c>
      <c r="X697" s="236">
        <v>0</v>
      </c>
      <c r="Y697" s="236">
        <v>0</v>
      </c>
      <c r="Z697" s="236">
        <v>0</v>
      </c>
      <c r="AA697" s="236">
        <v>0</v>
      </c>
      <c r="AB697" s="236">
        <v>0</v>
      </c>
      <c r="AC697" s="236">
        <v>0</v>
      </c>
      <c r="AD697" s="236">
        <v>-8872733</v>
      </c>
      <c r="AE697" s="236">
        <v>-8013429</v>
      </c>
      <c r="AF697" s="236">
        <v>-13697041</v>
      </c>
      <c r="AG697" s="236">
        <v>-6029331.4800000004</v>
      </c>
      <c r="AH697" s="236">
        <v>-19303554</v>
      </c>
      <c r="AI697" s="236">
        <v>-18055397</v>
      </c>
      <c r="AJ697" s="236">
        <v>-8597290</v>
      </c>
      <c r="AK697" s="236">
        <v>-8567793.6028090492</v>
      </c>
      <c r="AL697" s="236">
        <v>-12030109.172134301</v>
      </c>
      <c r="AM697" s="236">
        <v>-2642719.1721343799</v>
      </c>
      <c r="AN697" s="236">
        <v>-105809397.427077</v>
      </c>
      <c r="AO697" s="236">
        <v>-32739850.406197101</v>
      </c>
      <c r="AP697" s="236">
        <v>-32244746.406197101</v>
      </c>
      <c r="AQ697" s="236">
        <v>-31324273.406197101</v>
      </c>
      <c r="AR697" s="236">
        <v>-30405196.365285899</v>
      </c>
      <c r="AS697" s="236">
        <v>-29588570.365285899</v>
      </c>
      <c r="AT697" s="236">
        <v>-28853648.365285899</v>
      </c>
      <c r="AU697" s="236">
        <v>-27774886.832820602</v>
      </c>
      <c r="AV697" s="236">
        <v>-27062398.832820602</v>
      </c>
      <c r="AW697" s="236">
        <v>-26426748.832820602</v>
      </c>
      <c r="AX697" s="236">
        <v>-26291115.666249398</v>
      </c>
      <c r="AY697" s="236">
        <v>-25687317.666249398</v>
      </c>
      <c r="AZ697" s="236">
        <v>-25100410.666249398</v>
      </c>
      <c r="BA697" s="236">
        <v>-343499163.81165898</v>
      </c>
      <c r="BB697" s="236">
        <v>-25684147.592156101</v>
      </c>
      <c r="BC697" s="236">
        <v>-25168943.592156101</v>
      </c>
      <c r="BD697" s="236">
        <v>-24575031.592156101</v>
      </c>
      <c r="BE697" s="236">
        <v>-23483156.870783299</v>
      </c>
      <c r="BF697" s="236">
        <v>-22927197.870783299</v>
      </c>
      <c r="BG697" s="236">
        <v>-22409145.870783299</v>
      </c>
      <c r="BH697" s="236">
        <v>-21396496.063765001</v>
      </c>
      <c r="BI697" s="236">
        <v>-20876638.063765001</v>
      </c>
      <c r="BJ697" s="236">
        <v>-20401650.063765001</v>
      </c>
      <c r="BK697" s="236">
        <v>-20644698.9976754</v>
      </c>
      <c r="BL697" s="236">
        <v>-20183203.9976754</v>
      </c>
      <c r="BM697" s="236">
        <v>-19726929.9976754</v>
      </c>
      <c r="BN697" s="236">
        <v>-267477240.57313901</v>
      </c>
      <c r="BO697" s="236">
        <v>-19948900.165560801</v>
      </c>
      <c r="BP697" s="236">
        <v>-19546302.165560801</v>
      </c>
      <c r="BQ697" s="236">
        <v>-19083858.165560801</v>
      </c>
      <c r="BR697" s="236">
        <v>-18181333.040256198</v>
      </c>
      <c r="BS697" s="236">
        <v>-17740584.040256198</v>
      </c>
      <c r="BT697" s="236">
        <v>-17325107.040256198</v>
      </c>
      <c r="BU697" s="236">
        <v>-16513436.5819562</v>
      </c>
      <c r="BV697" s="236">
        <v>-16092533.5819562</v>
      </c>
      <c r="BW697" s="236">
        <v>-15704254.5819562</v>
      </c>
      <c r="BX697" s="236">
        <v>-15906693.6356107</v>
      </c>
      <c r="BY697" s="236">
        <v>-15525618.6356107</v>
      </c>
      <c r="BZ697" s="236">
        <v>-15147197.6356108</v>
      </c>
      <c r="CA697" s="236">
        <v>-206715819.270152</v>
      </c>
      <c r="CB697" s="236">
        <v>-15114164.133377001</v>
      </c>
      <c r="CC697" s="236">
        <v>-14771120.133377001</v>
      </c>
      <c r="CD697" s="236">
        <v>-14379422.133377001</v>
      </c>
      <c r="CE697" s="236">
        <v>-13652559.1161454</v>
      </c>
      <c r="CF697" s="236">
        <v>-13275934.1161454</v>
      </c>
      <c r="CG697" s="236">
        <v>-12918523.1161454</v>
      </c>
      <c r="CH697" s="236">
        <v>-12277797.6957098</v>
      </c>
      <c r="CI697" s="236">
        <v>-11914328.6957098</v>
      </c>
      <c r="CJ697" s="236">
        <v>-11576873.6957098</v>
      </c>
      <c r="CK697" s="236">
        <v>-11709453.4231507</v>
      </c>
      <c r="CL697" s="236">
        <v>-11375665.4231507</v>
      </c>
      <c r="CM697" s="236">
        <v>-11039692.4231507</v>
      </c>
      <c r="CN697" s="236">
        <v>-154005534.105149</v>
      </c>
      <c r="CO697" s="236">
        <v>-9089055.6522123609</v>
      </c>
      <c r="CP697" s="236">
        <v>-8774518.6522123609</v>
      </c>
      <c r="CQ697" s="236">
        <v>-8431268.6522123795</v>
      </c>
      <c r="CR697" s="236">
        <v>-7889408.3975328803</v>
      </c>
      <c r="CS697" s="236">
        <v>-7554305.3975328803</v>
      </c>
      <c r="CT697" s="236">
        <v>-7234830.3975329502</v>
      </c>
      <c r="CU697" s="236">
        <v>-6733445.6562972497</v>
      </c>
      <c r="CV697" s="236">
        <v>-6408033.6562972497</v>
      </c>
      <c r="CW697" s="236">
        <v>-6104442.6562973596</v>
      </c>
      <c r="CX697" s="236">
        <v>-6070279.5746439695</v>
      </c>
      <c r="CY697" s="236">
        <v>-5768590.5746439695</v>
      </c>
      <c r="CZ697" s="236">
        <v>-5469108.5746439695</v>
      </c>
      <c r="DA697" s="236">
        <v>-85527287.842059597</v>
      </c>
    </row>
    <row r="698" spans="1:105" s="250" customFormat="1">
      <c r="A698" s="249" t="s">
        <v>1538</v>
      </c>
      <c r="B698" s="250">
        <v>0.7</v>
      </c>
      <c r="C698" s="250">
        <v>0.7</v>
      </c>
      <c r="D698" s="250">
        <v>0.7</v>
      </c>
      <c r="E698" s="250">
        <v>0.7</v>
      </c>
      <c r="F698" s="250">
        <v>0.7</v>
      </c>
      <c r="G698" s="250">
        <v>0.7</v>
      </c>
      <c r="H698" s="250">
        <v>0.7</v>
      </c>
      <c r="I698" s="250">
        <v>0.7</v>
      </c>
      <c r="J698" s="250">
        <v>0.7</v>
      </c>
      <c r="K698" s="250">
        <v>0.7</v>
      </c>
      <c r="L698" s="250">
        <v>0.7</v>
      </c>
      <c r="M698" s="250">
        <v>0.7</v>
      </c>
      <c r="N698" s="250">
        <v>0.7</v>
      </c>
      <c r="O698" s="250">
        <v>0.7</v>
      </c>
      <c r="P698" s="250">
        <v>0.7</v>
      </c>
      <c r="Q698" s="250">
        <v>0.7</v>
      </c>
      <c r="R698" s="250">
        <v>0.7</v>
      </c>
      <c r="S698" s="250">
        <v>0.7</v>
      </c>
      <c r="T698" s="250">
        <v>0.7</v>
      </c>
      <c r="U698" s="250">
        <v>0.7</v>
      </c>
      <c r="V698" s="250">
        <v>0.7</v>
      </c>
      <c r="W698" s="250">
        <v>0.7</v>
      </c>
      <c r="X698" s="250">
        <v>0.7</v>
      </c>
      <c r="Y698" s="250">
        <v>0.7</v>
      </c>
      <c r="Z698" s="250">
        <v>0.7</v>
      </c>
      <c r="AA698" s="250">
        <v>0.7</v>
      </c>
      <c r="AB698" s="250">
        <v>0.7</v>
      </c>
      <c r="AC698" s="250">
        <v>0.7</v>
      </c>
      <c r="AD698" s="250">
        <v>0.7</v>
      </c>
      <c r="AE698" s="250">
        <v>0.7</v>
      </c>
      <c r="AF698" s="250">
        <v>0.7</v>
      </c>
      <c r="AG698" s="250">
        <v>0.7</v>
      </c>
      <c r="AH698" s="250">
        <v>0.7</v>
      </c>
      <c r="AI698" s="250">
        <v>0.7</v>
      </c>
      <c r="AJ698" s="250">
        <v>0.7</v>
      </c>
      <c r="AK698" s="250">
        <v>0.7</v>
      </c>
      <c r="AL698" s="250">
        <v>0.7</v>
      </c>
      <c r="AM698" s="250">
        <v>0.7</v>
      </c>
      <c r="AN698" s="250">
        <v>0.7</v>
      </c>
      <c r="AO698" s="250">
        <v>0.7</v>
      </c>
      <c r="AP698" s="250">
        <v>0.7</v>
      </c>
      <c r="AQ698" s="250">
        <v>0.7</v>
      </c>
      <c r="AR698" s="250">
        <v>0.7</v>
      </c>
      <c r="AS698" s="250">
        <v>0.7</v>
      </c>
      <c r="AT698" s="250">
        <v>0.7</v>
      </c>
      <c r="AU698" s="250">
        <v>0.7</v>
      </c>
      <c r="AV698" s="250">
        <v>0.7</v>
      </c>
      <c r="AW698" s="250">
        <v>0.7</v>
      </c>
      <c r="AX698" s="250">
        <v>0.7</v>
      </c>
      <c r="AY698" s="250">
        <v>0.7</v>
      </c>
      <c r="AZ698" s="250">
        <v>0.7</v>
      </c>
      <c r="BA698" s="250">
        <v>0.7</v>
      </c>
      <c r="BB698" s="250">
        <v>0.7</v>
      </c>
      <c r="BC698" s="250">
        <v>0.7</v>
      </c>
      <c r="BD698" s="250">
        <v>0.7</v>
      </c>
      <c r="BE698" s="250">
        <v>0.7</v>
      </c>
      <c r="BF698" s="250">
        <v>0.7</v>
      </c>
      <c r="BG698" s="250">
        <v>0.7</v>
      </c>
      <c r="BH698" s="250">
        <v>0.7</v>
      </c>
      <c r="BI698" s="250">
        <v>0.7</v>
      </c>
      <c r="BJ698" s="250">
        <v>0.7</v>
      </c>
      <c r="BK698" s="250">
        <v>0.7</v>
      </c>
      <c r="BL698" s="250">
        <v>0.7</v>
      </c>
      <c r="BM698" s="250">
        <v>0.7</v>
      </c>
      <c r="BN698" s="250">
        <v>0.7</v>
      </c>
      <c r="BO698" s="250">
        <v>0.7</v>
      </c>
      <c r="BP698" s="250">
        <v>0.7</v>
      </c>
      <c r="BQ698" s="250">
        <v>0.7</v>
      </c>
      <c r="BR698" s="250">
        <v>0.7</v>
      </c>
      <c r="BS698" s="250">
        <v>0.7</v>
      </c>
      <c r="BT698" s="250">
        <v>0.7</v>
      </c>
      <c r="BU698" s="250">
        <v>0.7</v>
      </c>
      <c r="BV698" s="250">
        <v>0.7</v>
      </c>
      <c r="BW698" s="250">
        <v>0.7</v>
      </c>
      <c r="BX698" s="250">
        <v>0.7</v>
      </c>
      <c r="BY698" s="250">
        <v>0.7</v>
      </c>
      <c r="BZ698" s="250">
        <v>0.7</v>
      </c>
      <c r="CA698" s="250">
        <v>0.7</v>
      </c>
      <c r="CB698" s="250">
        <v>0.7</v>
      </c>
      <c r="CC698" s="250">
        <v>0.7</v>
      </c>
      <c r="CD698" s="250">
        <v>0.7</v>
      </c>
      <c r="CE698" s="250">
        <v>0.7</v>
      </c>
      <c r="CF698" s="250">
        <v>0.7</v>
      </c>
      <c r="CG698" s="250">
        <v>0.7</v>
      </c>
      <c r="CH698" s="250">
        <v>0.7</v>
      </c>
      <c r="CI698" s="250">
        <v>0.7</v>
      </c>
      <c r="CJ698" s="250">
        <v>0.7</v>
      </c>
      <c r="CK698" s="250">
        <v>0.7</v>
      </c>
      <c r="CL698" s="250">
        <v>0.7</v>
      </c>
      <c r="CM698" s="250">
        <v>0.7</v>
      </c>
      <c r="CN698" s="250">
        <v>0.7</v>
      </c>
      <c r="CO698" s="250">
        <v>0.7</v>
      </c>
      <c r="CP698" s="250">
        <v>0.7</v>
      </c>
      <c r="CQ698" s="250">
        <v>0.7</v>
      </c>
      <c r="CR698" s="250">
        <v>0.7</v>
      </c>
      <c r="CS698" s="250">
        <v>0.7</v>
      </c>
      <c r="CT698" s="250">
        <v>0.7</v>
      </c>
      <c r="CU698" s="250">
        <v>0.7</v>
      </c>
      <c r="CV698" s="250">
        <v>0.7</v>
      </c>
      <c r="CW698" s="250">
        <v>0.7</v>
      </c>
      <c r="CX698" s="250">
        <v>0.7</v>
      </c>
      <c r="CY698" s="250">
        <v>0.7</v>
      </c>
      <c r="CZ698" s="250">
        <v>0.7</v>
      </c>
      <c r="DA698" s="250">
        <v>0.7</v>
      </c>
    </row>
    <row r="699" spans="1:105">
      <c r="A699" s="251" t="s">
        <v>1772</v>
      </c>
      <c r="B699" s="252">
        <v>0</v>
      </c>
      <c r="C699" s="252">
        <v>0</v>
      </c>
      <c r="D699" s="252">
        <v>0</v>
      </c>
      <c r="E699" s="252">
        <v>0</v>
      </c>
      <c r="F699" s="252">
        <v>0</v>
      </c>
      <c r="G699" s="252">
        <v>0</v>
      </c>
      <c r="H699" s="252">
        <v>0</v>
      </c>
      <c r="I699" s="252">
        <v>0</v>
      </c>
      <c r="J699" s="252">
        <v>0</v>
      </c>
      <c r="K699" s="252">
        <v>0</v>
      </c>
      <c r="L699" s="252">
        <v>0</v>
      </c>
      <c r="M699" s="252">
        <v>0</v>
      </c>
      <c r="N699" s="252">
        <v>0</v>
      </c>
      <c r="O699" s="252">
        <v>0</v>
      </c>
      <c r="P699" s="252">
        <v>0</v>
      </c>
      <c r="Q699" s="252">
        <v>0</v>
      </c>
      <c r="R699" s="252">
        <v>0</v>
      </c>
      <c r="S699" s="252">
        <v>0</v>
      </c>
      <c r="T699" s="252">
        <v>0</v>
      </c>
      <c r="U699" s="252">
        <v>0</v>
      </c>
      <c r="V699" s="252">
        <v>0</v>
      </c>
      <c r="W699" s="252">
        <v>0</v>
      </c>
      <c r="X699" s="252">
        <v>0</v>
      </c>
      <c r="Y699" s="252">
        <v>0</v>
      </c>
      <c r="Z699" s="252">
        <v>0</v>
      </c>
      <c r="AA699" s="252">
        <v>0</v>
      </c>
      <c r="AB699" s="252">
        <v>0</v>
      </c>
      <c r="AC699" s="252">
        <v>0</v>
      </c>
      <c r="AD699" s="252">
        <v>-3105456</v>
      </c>
      <c r="AE699" s="252">
        <v>-2804701</v>
      </c>
      <c r="AF699" s="252">
        <v>-4793964</v>
      </c>
      <c r="AG699" s="252">
        <v>-2110266</v>
      </c>
      <c r="AH699" s="252">
        <v>-6756244</v>
      </c>
      <c r="AI699" s="252">
        <v>-6319389</v>
      </c>
      <c r="AJ699" s="252">
        <v>-3009052</v>
      </c>
      <c r="AK699" s="252">
        <v>-2998727.76098317</v>
      </c>
      <c r="AL699" s="252">
        <v>-4210538.2102470296</v>
      </c>
      <c r="AM699" s="252">
        <v>-924951.71024703304</v>
      </c>
      <c r="AN699" s="252">
        <v>-37033289.681477197</v>
      </c>
      <c r="AO699" s="252">
        <v>-11458947.6421689</v>
      </c>
      <c r="AP699" s="252">
        <v>-11285661.2421689</v>
      </c>
      <c r="AQ699" s="252">
        <v>-10963495.692168901</v>
      </c>
      <c r="AR699" s="252">
        <v>-10641818.727849999</v>
      </c>
      <c r="AS699" s="252">
        <v>-10355999.62785</v>
      </c>
      <c r="AT699" s="252">
        <v>-10098776.927850001</v>
      </c>
      <c r="AU699" s="252">
        <v>-9721210.3914872203</v>
      </c>
      <c r="AV699" s="252">
        <v>-9471839.5914872196</v>
      </c>
      <c r="AW699" s="252">
        <v>-9249362.0914872196</v>
      </c>
      <c r="AX699" s="252">
        <v>-9201890.4831873104</v>
      </c>
      <c r="AY699" s="252">
        <v>-8990561.1831873097</v>
      </c>
      <c r="AZ699" s="252">
        <v>-8785143.7331873104</v>
      </c>
      <c r="BA699" s="252">
        <v>-120224707.33408</v>
      </c>
      <c r="BB699" s="252">
        <v>-8989451.6572546307</v>
      </c>
      <c r="BC699" s="252">
        <v>-8809130.2572546303</v>
      </c>
      <c r="BD699" s="252">
        <v>-8601261.0572546292</v>
      </c>
      <c r="BE699" s="252">
        <v>-8219104.9047741704</v>
      </c>
      <c r="BF699" s="252">
        <v>-8024519.25477417</v>
      </c>
      <c r="BG699" s="252">
        <v>-7843201.0547741698</v>
      </c>
      <c r="BH699" s="252">
        <v>-7488773.6223177603</v>
      </c>
      <c r="BI699" s="252">
        <v>-7306823.3223177604</v>
      </c>
      <c r="BJ699" s="252">
        <v>-7140577.5223177597</v>
      </c>
      <c r="BK699" s="252">
        <v>-7225644.6491863998</v>
      </c>
      <c r="BL699" s="252">
        <v>-7064121.3991863998</v>
      </c>
      <c r="BM699" s="252">
        <v>-6904425.4991864003</v>
      </c>
      <c r="BN699" s="252">
        <v>-93617034.200598896</v>
      </c>
      <c r="BO699" s="252">
        <v>-6982115.0579462899</v>
      </c>
      <c r="BP699" s="252">
        <v>-6841205.7579462901</v>
      </c>
      <c r="BQ699" s="252">
        <v>-6679350.3579462897</v>
      </c>
      <c r="BR699" s="252">
        <v>-6363466.5640896903</v>
      </c>
      <c r="BS699" s="252">
        <v>-6209204.41408969</v>
      </c>
      <c r="BT699" s="252">
        <v>-6063787.4640896898</v>
      </c>
      <c r="BU699" s="252">
        <v>-5779702.8036846695</v>
      </c>
      <c r="BV699" s="252">
        <v>-5632386.7536846697</v>
      </c>
      <c r="BW699" s="252">
        <v>-5496489.1036846703</v>
      </c>
      <c r="BX699" s="252">
        <v>-5567342.7724637697</v>
      </c>
      <c r="BY699" s="252">
        <v>-5433966.5224637697</v>
      </c>
      <c r="BZ699" s="252">
        <v>-5301519.1724637803</v>
      </c>
      <c r="CA699" s="252">
        <v>-72350536.744553298</v>
      </c>
      <c r="CB699" s="252">
        <v>-5289957.4466819596</v>
      </c>
      <c r="CC699" s="252">
        <v>-5169892.0466819601</v>
      </c>
      <c r="CD699" s="252">
        <v>-5032797.7466819603</v>
      </c>
      <c r="CE699" s="252">
        <v>-4778395.6906508896</v>
      </c>
      <c r="CF699" s="252">
        <v>-4646576.9406508896</v>
      </c>
      <c r="CG699" s="252">
        <v>-4521483.09065089</v>
      </c>
      <c r="CH699" s="252">
        <v>-4297229.1934984298</v>
      </c>
      <c r="CI699" s="252">
        <v>-4170015.0434984299</v>
      </c>
      <c r="CJ699" s="252">
        <v>-4051905.7934984299</v>
      </c>
      <c r="CK699" s="252">
        <v>-4098308.6981027601</v>
      </c>
      <c r="CL699" s="252">
        <v>-3981482.8981027598</v>
      </c>
      <c r="CM699" s="252">
        <v>-3863892.34810276</v>
      </c>
      <c r="CN699" s="252">
        <v>-53901936.936802201</v>
      </c>
      <c r="CO699" s="252">
        <v>-3181169.4782743198</v>
      </c>
      <c r="CP699" s="252">
        <v>-3071081.5282743201</v>
      </c>
      <c r="CQ699" s="252">
        <v>-2950944.0282743298</v>
      </c>
      <c r="CR699" s="252">
        <v>-2761292.9391365098</v>
      </c>
      <c r="CS699" s="252">
        <v>-2644006.88913651</v>
      </c>
      <c r="CT699" s="252">
        <v>-2532190.63913653</v>
      </c>
      <c r="CU699" s="252">
        <v>-2356705.9797040299</v>
      </c>
      <c r="CV699" s="252">
        <v>-2242811.7797040301</v>
      </c>
      <c r="CW699" s="252">
        <v>-2136554.9297040701</v>
      </c>
      <c r="CX699" s="252">
        <v>-2124597.8511253898</v>
      </c>
      <c r="CY699" s="252">
        <v>-2019006.7011253899</v>
      </c>
      <c r="CZ699" s="252">
        <v>-1914188.0011253899</v>
      </c>
      <c r="DA699" s="252">
        <v>-29934550.744720802</v>
      </c>
    </row>
    <row r="701" spans="1:105">
      <c r="A701" s="245" t="s">
        <v>1746</v>
      </c>
    </row>
    <row r="702" spans="1:105">
      <c r="A702" s="242" t="s">
        <v>1773</v>
      </c>
      <c r="B702" s="236">
        <v>0</v>
      </c>
      <c r="C702" s="236">
        <v>0</v>
      </c>
      <c r="D702" s="236">
        <v>0</v>
      </c>
      <c r="E702" s="236">
        <v>0</v>
      </c>
      <c r="F702" s="236">
        <v>0</v>
      </c>
      <c r="G702" s="236">
        <v>0</v>
      </c>
      <c r="H702" s="236">
        <v>0</v>
      </c>
      <c r="I702" s="236">
        <v>0</v>
      </c>
      <c r="J702" s="236">
        <v>0</v>
      </c>
      <c r="K702" s="236">
        <v>0</v>
      </c>
      <c r="L702" s="236">
        <v>0</v>
      </c>
      <c r="M702" s="236">
        <v>0</v>
      </c>
      <c r="N702" s="236">
        <v>0</v>
      </c>
      <c r="O702" s="236">
        <v>0</v>
      </c>
      <c r="P702" s="236">
        <v>0</v>
      </c>
      <c r="Q702" s="236">
        <v>0</v>
      </c>
      <c r="R702" s="236">
        <v>0</v>
      </c>
      <c r="S702" s="236">
        <v>0</v>
      </c>
      <c r="T702" s="236">
        <v>0</v>
      </c>
      <c r="U702" s="236">
        <v>0</v>
      </c>
      <c r="V702" s="236">
        <v>0</v>
      </c>
      <c r="W702" s="236">
        <v>0</v>
      </c>
      <c r="X702" s="236">
        <v>0</v>
      </c>
      <c r="Y702" s="236">
        <v>0</v>
      </c>
      <c r="Z702" s="236">
        <v>0</v>
      </c>
      <c r="AA702" s="236">
        <v>0</v>
      </c>
      <c r="AB702" s="236">
        <v>0</v>
      </c>
      <c r="AC702" s="236">
        <v>0</v>
      </c>
      <c r="AD702" s="236">
        <v>109913.307</v>
      </c>
      <c r="AE702" s="236">
        <v>138700.149</v>
      </c>
      <c r="AF702" s="236">
        <v>39476.381000000001</v>
      </c>
      <c r="AG702" s="236">
        <v>188205.10800000001</v>
      </c>
      <c r="AH702" s="236">
        <v>358030.63099999999</v>
      </c>
      <c r="AI702" s="236">
        <v>199067.372</v>
      </c>
      <c r="AJ702" s="236">
        <v>-94155.194000000003</v>
      </c>
      <c r="AK702" s="236">
        <v>-314948.78071496502</v>
      </c>
      <c r="AL702" s="236">
        <v>45622.697121581899</v>
      </c>
      <c r="AM702" s="236">
        <v>45622.697121581899</v>
      </c>
      <c r="AN702" s="236">
        <v>715534.36752819899</v>
      </c>
      <c r="AO702" s="236">
        <v>342853.154551632</v>
      </c>
      <c r="AP702" s="236">
        <v>342853.154551632</v>
      </c>
      <c r="AQ702" s="236">
        <v>342853.154551632</v>
      </c>
      <c r="AR702" s="236">
        <v>342853.154551632</v>
      </c>
      <c r="AS702" s="236">
        <v>342853.154551632</v>
      </c>
      <c r="AT702" s="236">
        <v>342853.154551632</v>
      </c>
      <c r="AU702" s="236">
        <v>342853.154551632</v>
      </c>
      <c r="AV702" s="236">
        <v>342853.154551632</v>
      </c>
      <c r="AW702" s="236">
        <v>342853.154551632</v>
      </c>
      <c r="AX702" s="236">
        <v>342853.154551632</v>
      </c>
      <c r="AY702" s="236">
        <v>342853.154551632</v>
      </c>
      <c r="AZ702" s="236">
        <v>342853.154551632</v>
      </c>
      <c r="BA702" s="236">
        <v>4114237.8546195901</v>
      </c>
      <c r="BB702" s="236">
        <v>727942.42403924395</v>
      </c>
      <c r="BC702" s="236">
        <v>727942.42403924395</v>
      </c>
      <c r="BD702" s="236">
        <v>727942.42403924395</v>
      </c>
      <c r="BE702" s="236">
        <v>727942.42403924395</v>
      </c>
      <c r="BF702" s="236">
        <v>727942.42403924395</v>
      </c>
      <c r="BG702" s="236">
        <v>727942.42403924395</v>
      </c>
      <c r="BH702" s="236">
        <v>727942.42403924395</v>
      </c>
      <c r="BI702" s="236">
        <v>727942.42403924395</v>
      </c>
      <c r="BJ702" s="236">
        <v>727942.42403924395</v>
      </c>
      <c r="BK702" s="236">
        <v>727942.42403924395</v>
      </c>
      <c r="BL702" s="236">
        <v>727942.42403924395</v>
      </c>
      <c r="BM702" s="236">
        <v>727942.42403924395</v>
      </c>
      <c r="BN702" s="236">
        <v>8735309.0884709302</v>
      </c>
      <c r="BO702" s="236">
        <v>1060806.6330653999</v>
      </c>
      <c r="BP702" s="236">
        <v>1060806.6330653999</v>
      </c>
      <c r="BQ702" s="236">
        <v>1060806.6330653999</v>
      </c>
      <c r="BR702" s="236">
        <v>1060806.6330653999</v>
      </c>
      <c r="BS702" s="236">
        <v>1060806.6330653999</v>
      </c>
      <c r="BT702" s="236">
        <v>1060806.6330653999</v>
      </c>
      <c r="BU702" s="236">
        <v>1060806.6330653999</v>
      </c>
      <c r="BV702" s="236">
        <v>1060806.6330653999</v>
      </c>
      <c r="BW702" s="236">
        <v>1060806.6330653999</v>
      </c>
      <c r="BX702" s="236">
        <v>1060806.6330653999</v>
      </c>
      <c r="BY702" s="236">
        <v>1060806.6330653999</v>
      </c>
      <c r="BZ702" s="236">
        <v>1060806.6330653999</v>
      </c>
      <c r="CA702" s="236">
        <v>12729679.5967848</v>
      </c>
      <c r="CB702" s="236">
        <v>1396631.81171398</v>
      </c>
      <c r="CC702" s="236">
        <v>1396631.81171398</v>
      </c>
      <c r="CD702" s="236">
        <v>1396631.81171398</v>
      </c>
      <c r="CE702" s="236">
        <v>1396631.81171398</v>
      </c>
      <c r="CF702" s="236">
        <v>1396631.81171398</v>
      </c>
      <c r="CG702" s="236">
        <v>1396631.81171398</v>
      </c>
      <c r="CH702" s="236">
        <v>1396631.81171398</v>
      </c>
      <c r="CI702" s="236">
        <v>1396631.81171398</v>
      </c>
      <c r="CJ702" s="236">
        <v>1396631.81171398</v>
      </c>
      <c r="CK702" s="236">
        <v>1396631.81171398</v>
      </c>
      <c r="CL702" s="236">
        <v>1396631.81171398</v>
      </c>
      <c r="CM702" s="236">
        <v>1396631.81171398</v>
      </c>
      <c r="CN702" s="236">
        <v>16759581.7405678</v>
      </c>
      <c r="CO702" s="236">
        <v>1838800.8796034399</v>
      </c>
      <c r="CP702" s="236">
        <v>1838800.8796034399</v>
      </c>
      <c r="CQ702" s="236">
        <v>1838800.8796034399</v>
      </c>
      <c r="CR702" s="236">
        <v>1838800.8796034399</v>
      </c>
      <c r="CS702" s="236">
        <v>1838800.8796034399</v>
      </c>
      <c r="CT702" s="236">
        <v>1838800.8796034399</v>
      </c>
      <c r="CU702" s="236">
        <v>1838800.8796034399</v>
      </c>
      <c r="CV702" s="236">
        <v>1838800.8796034399</v>
      </c>
      <c r="CW702" s="236">
        <v>1838800.8796034399</v>
      </c>
      <c r="CX702" s="236">
        <v>1838800.8796034399</v>
      </c>
      <c r="CY702" s="236">
        <v>1838800.8796034399</v>
      </c>
      <c r="CZ702" s="236">
        <v>1838800.8796034399</v>
      </c>
      <c r="DA702" s="236">
        <v>22065610.555241302</v>
      </c>
    </row>
    <row r="703" spans="1:105">
      <c r="A703" s="242" t="s">
        <v>1774</v>
      </c>
      <c r="B703" s="236">
        <v>0</v>
      </c>
      <c r="C703" s="236">
        <v>0</v>
      </c>
      <c r="D703" s="236">
        <v>0</v>
      </c>
      <c r="E703" s="236">
        <v>0</v>
      </c>
      <c r="F703" s="236">
        <v>0</v>
      </c>
      <c r="G703" s="236">
        <v>0</v>
      </c>
      <c r="H703" s="236">
        <v>0</v>
      </c>
      <c r="I703" s="236">
        <v>0</v>
      </c>
      <c r="J703" s="236">
        <v>0</v>
      </c>
      <c r="K703" s="236">
        <v>0</v>
      </c>
      <c r="L703" s="236">
        <v>0</v>
      </c>
      <c r="M703" s="236">
        <v>0</v>
      </c>
      <c r="N703" s="236">
        <v>0</v>
      </c>
      <c r="O703" s="236">
        <v>0</v>
      </c>
      <c r="P703" s="236">
        <v>0</v>
      </c>
      <c r="Q703" s="236">
        <v>0</v>
      </c>
      <c r="R703" s="236">
        <v>0</v>
      </c>
      <c r="S703" s="236">
        <v>0</v>
      </c>
      <c r="T703" s="236">
        <v>0</v>
      </c>
      <c r="U703" s="236">
        <v>0</v>
      </c>
      <c r="V703" s="236">
        <v>0</v>
      </c>
      <c r="W703" s="236">
        <v>0</v>
      </c>
      <c r="X703" s="236">
        <v>0</v>
      </c>
      <c r="Y703" s="236">
        <v>0</v>
      </c>
      <c r="Z703" s="236">
        <v>0</v>
      </c>
      <c r="AA703" s="236">
        <v>0</v>
      </c>
      <c r="AB703" s="236">
        <v>0</v>
      </c>
      <c r="AC703" s="236">
        <v>0</v>
      </c>
      <c r="AD703" s="236">
        <v>0</v>
      </c>
      <c r="AE703" s="236">
        <v>0</v>
      </c>
      <c r="AF703" s="236">
        <v>0</v>
      </c>
      <c r="AG703" s="236">
        <v>0</v>
      </c>
      <c r="AH703" s="236">
        <v>0</v>
      </c>
      <c r="AI703" s="236">
        <v>0</v>
      </c>
      <c r="AJ703" s="236">
        <v>0</v>
      </c>
      <c r="AK703" s="236">
        <v>0</v>
      </c>
      <c r="AL703" s="236">
        <v>0</v>
      </c>
      <c r="AM703" s="236">
        <v>0</v>
      </c>
      <c r="AN703" s="236">
        <v>0</v>
      </c>
      <c r="AO703" s="236">
        <v>0</v>
      </c>
      <c r="AP703" s="236">
        <v>0</v>
      </c>
      <c r="AQ703" s="236">
        <v>0</v>
      </c>
      <c r="AR703" s="236">
        <v>0</v>
      </c>
      <c r="AS703" s="236">
        <v>0</v>
      </c>
      <c r="AT703" s="236">
        <v>0</v>
      </c>
      <c r="AU703" s="236">
        <v>0</v>
      </c>
      <c r="AV703" s="236">
        <v>0</v>
      </c>
      <c r="AW703" s="236">
        <v>0</v>
      </c>
      <c r="AX703" s="236">
        <v>0</v>
      </c>
      <c r="AY703" s="236">
        <v>0</v>
      </c>
      <c r="AZ703" s="236">
        <v>0</v>
      </c>
      <c r="BA703" s="236">
        <v>0</v>
      </c>
      <c r="BB703" s="236">
        <v>0</v>
      </c>
      <c r="BC703" s="236">
        <v>0</v>
      </c>
      <c r="BD703" s="236">
        <v>0</v>
      </c>
      <c r="BE703" s="236">
        <v>0</v>
      </c>
      <c r="BF703" s="236">
        <v>0</v>
      </c>
      <c r="BG703" s="236">
        <v>0</v>
      </c>
      <c r="BH703" s="236">
        <v>0</v>
      </c>
      <c r="BI703" s="236">
        <v>0</v>
      </c>
      <c r="BJ703" s="236">
        <v>0</v>
      </c>
      <c r="BK703" s="236">
        <v>0</v>
      </c>
      <c r="BL703" s="236">
        <v>0</v>
      </c>
      <c r="BM703" s="236">
        <v>0</v>
      </c>
      <c r="BN703" s="236">
        <v>0</v>
      </c>
      <c r="BO703" s="236">
        <v>0</v>
      </c>
      <c r="BP703" s="236">
        <v>0</v>
      </c>
      <c r="BQ703" s="236">
        <v>0</v>
      </c>
      <c r="BR703" s="236">
        <v>0</v>
      </c>
      <c r="BS703" s="236">
        <v>0</v>
      </c>
      <c r="BT703" s="236">
        <v>0</v>
      </c>
      <c r="BU703" s="236">
        <v>0</v>
      </c>
      <c r="BV703" s="236">
        <v>0</v>
      </c>
      <c r="BW703" s="236">
        <v>0</v>
      </c>
      <c r="BX703" s="236">
        <v>0</v>
      </c>
      <c r="BY703" s="236">
        <v>0</v>
      </c>
      <c r="BZ703" s="236">
        <v>0</v>
      </c>
      <c r="CA703" s="236">
        <v>0</v>
      </c>
      <c r="CB703" s="236">
        <v>0</v>
      </c>
      <c r="CC703" s="236">
        <v>0</v>
      </c>
      <c r="CD703" s="236">
        <v>0</v>
      </c>
      <c r="CE703" s="236">
        <v>0</v>
      </c>
      <c r="CF703" s="236">
        <v>0</v>
      </c>
      <c r="CG703" s="236">
        <v>0</v>
      </c>
      <c r="CH703" s="236">
        <v>0</v>
      </c>
      <c r="CI703" s="236">
        <v>0</v>
      </c>
      <c r="CJ703" s="236">
        <v>0</v>
      </c>
      <c r="CK703" s="236">
        <v>0</v>
      </c>
      <c r="CL703" s="236">
        <v>0</v>
      </c>
      <c r="CM703" s="236">
        <v>0</v>
      </c>
      <c r="CN703" s="236">
        <v>0</v>
      </c>
      <c r="CO703" s="236">
        <v>0</v>
      </c>
      <c r="CP703" s="236">
        <v>0</v>
      </c>
      <c r="CQ703" s="236">
        <v>0</v>
      </c>
      <c r="CR703" s="236">
        <v>0</v>
      </c>
      <c r="CS703" s="236">
        <v>0</v>
      </c>
      <c r="CT703" s="236">
        <v>0</v>
      </c>
      <c r="CU703" s="236">
        <v>0</v>
      </c>
      <c r="CV703" s="236">
        <v>0</v>
      </c>
      <c r="CW703" s="236">
        <v>0</v>
      </c>
      <c r="CX703" s="236">
        <v>0</v>
      </c>
      <c r="CY703" s="236">
        <v>0</v>
      </c>
      <c r="CZ703" s="236">
        <v>0</v>
      </c>
      <c r="DA703" s="236">
        <v>0</v>
      </c>
    </row>
    <row r="704" spans="1:105">
      <c r="A704" s="242" t="s">
        <v>1775</v>
      </c>
      <c r="B704" s="236">
        <v>0</v>
      </c>
      <c r="C704" s="236">
        <v>0</v>
      </c>
      <c r="D704" s="236">
        <v>0</v>
      </c>
      <c r="E704" s="236">
        <v>0</v>
      </c>
      <c r="F704" s="236">
        <v>0</v>
      </c>
      <c r="G704" s="236">
        <v>0</v>
      </c>
      <c r="H704" s="236">
        <v>0</v>
      </c>
      <c r="I704" s="236">
        <v>0</v>
      </c>
      <c r="J704" s="236">
        <v>0</v>
      </c>
      <c r="K704" s="236">
        <v>0</v>
      </c>
      <c r="L704" s="236">
        <v>0</v>
      </c>
      <c r="M704" s="236">
        <v>0</v>
      </c>
      <c r="N704" s="236">
        <v>0</v>
      </c>
      <c r="O704" s="236">
        <v>0</v>
      </c>
      <c r="P704" s="236">
        <v>0</v>
      </c>
      <c r="Q704" s="236">
        <v>0</v>
      </c>
      <c r="R704" s="236">
        <v>0</v>
      </c>
      <c r="S704" s="236">
        <v>0</v>
      </c>
      <c r="T704" s="236">
        <v>0</v>
      </c>
      <c r="U704" s="236">
        <v>0</v>
      </c>
      <c r="V704" s="236">
        <v>0</v>
      </c>
      <c r="W704" s="236">
        <v>0</v>
      </c>
      <c r="X704" s="236">
        <v>0</v>
      </c>
      <c r="Y704" s="236">
        <v>0</v>
      </c>
      <c r="Z704" s="236">
        <v>0</v>
      </c>
      <c r="AA704" s="236">
        <v>0</v>
      </c>
      <c r="AB704" s="236">
        <v>0</v>
      </c>
      <c r="AC704" s="236">
        <v>0</v>
      </c>
      <c r="AD704" s="236">
        <v>0</v>
      </c>
      <c r="AE704" s="236">
        <v>0</v>
      </c>
      <c r="AF704" s="236">
        <v>0</v>
      </c>
      <c r="AG704" s="236">
        <v>0</v>
      </c>
      <c r="AH704" s="236">
        <v>0</v>
      </c>
      <c r="AI704" s="236">
        <v>0</v>
      </c>
      <c r="AJ704" s="236">
        <v>0</v>
      </c>
      <c r="AK704" s="236">
        <v>2554819.9424097301</v>
      </c>
      <c r="AL704" s="236">
        <v>319352.49280121602</v>
      </c>
      <c r="AM704" s="236">
        <v>319352.49280121602</v>
      </c>
      <c r="AN704" s="236">
        <v>3193524.9280121601</v>
      </c>
      <c r="AO704" s="236">
        <v>1716960.62438541</v>
      </c>
      <c r="AP704" s="236">
        <v>1716960.62438541</v>
      </c>
      <c r="AQ704" s="236">
        <v>1716960.62438541</v>
      </c>
      <c r="AR704" s="236">
        <v>1716960.62438541</v>
      </c>
      <c r="AS704" s="236">
        <v>1716960.62438541</v>
      </c>
      <c r="AT704" s="236">
        <v>1716960.62438541</v>
      </c>
      <c r="AU704" s="236">
        <v>1716960.62438541</v>
      </c>
      <c r="AV704" s="236">
        <v>1716960.62438541</v>
      </c>
      <c r="AW704" s="236">
        <v>1716960.62438541</v>
      </c>
      <c r="AX704" s="236">
        <v>1716960.62438541</v>
      </c>
      <c r="AY704" s="236">
        <v>1716960.62438541</v>
      </c>
      <c r="AZ704" s="236">
        <v>1716960.62438541</v>
      </c>
      <c r="BA704" s="236">
        <v>20603527.492624901</v>
      </c>
      <c r="BB704" s="236">
        <v>1716113.97030208</v>
      </c>
      <c r="BC704" s="236">
        <v>1716113.97030208</v>
      </c>
      <c r="BD704" s="236">
        <v>1716113.97030208</v>
      </c>
      <c r="BE704" s="236">
        <v>1716113.97030208</v>
      </c>
      <c r="BF704" s="236">
        <v>1716113.97030208</v>
      </c>
      <c r="BG704" s="236">
        <v>1716113.97030208</v>
      </c>
      <c r="BH704" s="236">
        <v>1716113.97030208</v>
      </c>
      <c r="BI704" s="236">
        <v>1716113.97030208</v>
      </c>
      <c r="BJ704" s="236">
        <v>1716113.97030208</v>
      </c>
      <c r="BK704" s="236">
        <v>1716113.97030208</v>
      </c>
      <c r="BL704" s="236">
        <v>1716113.97030208</v>
      </c>
      <c r="BM704" s="236">
        <v>1716113.97030208</v>
      </c>
      <c r="BN704" s="236">
        <v>20593367.643624999</v>
      </c>
      <c r="BO704" s="236">
        <v>1372206.76576666</v>
      </c>
      <c r="BP704" s="236">
        <v>1372206.76576666</v>
      </c>
      <c r="BQ704" s="236">
        <v>1372206.76576666</v>
      </c>
      <c r="BR704" s="236">
        <v>1372206.76576666</v>
      </c>
      <c r="BS704" s="236">
        <v>1372206.76576666</v>
      </c>
      <c r="BT704" s="236">
        <v>1372206.76576666</v>
      </c>
      <c r="BU704" s="236">
        <v>1372206.76576666</v>
      </c>
      <c r="BV704" s="236">
        <v>1372206.76576666</v>
      </c>
      <c r="BW704" s="236">
        <v>1372206.76576666</v>
      </c>
      <c r="BX704" s="236">
        <v>1372206.76576666</v>
      </c>
      <c r="BY704" s="236">
        <v>1372206.76576666</v>
      </c>
      <c r="BZ704" s="236">
        <v>1372206.76576666</v>
      </c>
      <c r="CA704" s="236">
        <v>16466481.1891999</v>
      </c>
      <c r="CB704" s="236">
        <v>1029155.0743250001</v>
      </c>
      <c r="CC704" s="236">
        <v>1029155.0743250001</v>
      </c>
      <c r="CD704" s="236">
        <v>1029155.0743250001</v>
      </c>
      <c r="CE704" s="236">
        <v>1029155.0743250001</v>
      </c>
      <c r="CF704" s="236">
        <v>1029155.0743250001</v>
      </c>
      <c r="CG704" s="236">
        <v>1029155.0743250001</v>
      </c>
      <c r="CH704" s="236">
        <v>1029155.0743250001</v>
      </c>
      <c r="CI704" s="236">
        <v>1029155.0743250001</v>
      </c>
      <c r="CJ704" s="236">
        <v>1029155.0743250001</v>
      </c>
      <c r="CK704" s="236">
        <v>1029155.0743250001</v>
      </c>
      <c r="CL704" s="236">
        <v>1029155.0743250001</v>
      </c>
      <c r="CM704" s="236">
        <v>1029155.0743250001</v>
      </c>
      <c r="CN704" s="236">
        <v>12349860.891899999</v>
      </c>
      <c r="CO704" s="236">
        <v>0</v>
      </c>
      <c r="CP704" s="236">
        <v>0</v>
      </c>
      <c r="CQ704" s="236">
        <v>0</v>
      </c>
      <c r="CR704" s="236">
        <v>0</v>
      </c>
      <c r="CS704" s="236">
        <v>0</v>
      </c>
      <c r="CT704" s="236">
        <v>0</v>
      </c>
      <c r="CU704" s="236">
        <v>0</v>
      </c>
      <c r="CV704" s="236">
        <v>0</v>
      </c>
      <c r="CW704" s="236">
        <v>0</v>
      </c>
      <c r="CX704" s="236">
        <v>0</v>
      </c>
      <c r="CY704" s="236">
        <v>0</v>
      </c>
      <c r="CZ704" s="236">
        <v>0</v>
      </c>
      <c r="DA704" s="236">
        <v>0</v>
      </c>
    </row>
    <row r="705" spans="1:105">
      <c r="A705" s="242" t="s">
        <v>1776</v>
      </c>
      <c r="B705" s="236">
        <v>0</v>
      </c>
      <c r="C705" s="236">
        <v>0</v>
      </c>
      <c r="D705" s="236">
        <v>0</v>
      </c>
      <c r="E705" s="236">
        <v>0</v>
      </c>
      <c r="F705" s="236">
        <v>0</v>
      </c>
      <c r="G705" s="236">
        <v>0</v>
      </c>
      <c r="H705" s="236">
        <v>0</v>
      </c>
      <c r="I705" s="236">
        <v>0</v>
      </c>
      <c r="J705" s="236">
        <v>0</v>
      </c>
      <c r="K705" s="236">
        <v>0</v>
      </c>
      <c r="L705" s="236">
        <v>0</v>
      </c>
      <c r="M705" s="236">
        <v>0</v>
      </c>
      <c r="N705" s="236">
        <v>0</v>
      </c>
      <c r="O705" s="236">
        <v>0</v>
      </c>
      <c r="P705" s="236">
        <v>0</v>
      </c>
      <c r="Q705" s="236">
        <v>0</v>
      </c>
      <c r="R705" s="236">
        <v>0</v>
      </c>
      <c r="S705" s="236">
        <v>0</v>
      </c>
      <c r="T705" s="236">
        <v>0</v>
      </c>
      <c r="U705" s="236">
        <v>0</v>
      </c>
      <c r="V705" s="236">
        <v>0</v>
      </c>
      <c r="W705" s="236">
        <v>0</v>
      </c>
      <c r="X705" s="236">
        <v>0</v>
      </c>
      <c r="Y705" s="236">
        <v>0</v>
      </c>
      <c r="Z705" s="236">
        <v>0</v>
      </c>
      <c r="AA705" s="236">
        <v>0</v>
      </c>
      <c r="AB705" s="236">
        <v>0</v>
      </c>
      <c r="AC705" s="236">
        <v>0</v>
      </c>
      <c r="AD705" s="236">
        <v>0</v>
      </c>
      <c r="AE705" s="236">
        <v>0</v>
      </c>
      <c r="AF705" s="236">
        <v>0</v>
      </c>
      <c r="AG705" s="236">
        <v>0</v>
      </c>
      <c r="AH705" s="236">
        <v>0</v>
      </c>
      <c r="AI705" s="236">
        <v>0</v>
      </c>
      <c r="AJ705" s="236">
        <v>0</v>
      </c>
      <c r="AK705" s="236">
        <v>0</v>
      </c>
      <c r="AL705" s="236">
        <v>0</v>
      </c>
      <c r="AM705" s="236">
        <v>0</v>
      </c>
      <c r="AN705" s="236">
        <v>0</v>
      </c>
      <c r="AO705" s="236">
        <v>0</v>
      </c>
      <c r="AP705" s="236">
        <v>0</v>
      </c>
      <c r="AQ705" s="236">
        <v>0</v>
      </c>
      <c r="AR705" s="236">
        <v>0</v>
      </c>
      <c r="AS705" s="236">
        <v>0</v>
      </c>
      <c r="AT705" s="236">
        <v>0</v>
      </c>
      <c r="AU705" s="236">
        <v>0</v>
      </c>
      <c r="AV705" s="236">
        <v>0</v>
      </c>
      <c r="AW705" s="236">
        <v>0</v>
      </c>
      <c r="AX705" s="236">
        <v>0</v>
      </c>
      <c r="AY705" s="236">
        <v>0</v>
      </c>
      <c r="AZ705" s="236">
        <v>0</v>
      </c>
      <c r="BA705" s="236">
        <v>0</v>
      </c>
      <c r="BB705" s="236">
        <v>0</v>
      </c>
      <c r="BC705" s="236">
        <v>0</v>
      </c>
      <c r="BD705" s="236">
        <v>0</v>
      </c>
      <c r="BE705" s="236">
        <v>0</v>
      </c>
      <c r="BF705" s="236">
        <v>0</v>
      </c>
      <c r="BG705" s="236">
        <v>0</v>
      </c>
      <c r="BH705" s="236">
        <v>0</v>
      </c>
      <c r="BI705" s="236">
        <v>0</v>
      </c>
      <c r="BJ705" s="236">
        <v>0</v>
      </c>
      <c r="BK705" s="236">
        <v>0</v>
      </c>
      <c r="BL705" s="236">
        <v>0</v>
      </c>
      <c r="BM705" s="236">
        <v>0</v>
      </c>
      <c r="BN705" s="236">
        <v>0</v>
      </c>
      <c r="BO705" s="236">
        <v>0</v>
      </c>
      <c r="BP705" s="236">
        <v>0</v>
      </c>
      <c r="BQ705" s="236">
        <v>0</v>
      </c>
      <c r="BR705" s="236">
        <v>0</v>
      </c>
      <c r="BS705" s="236">
        <v>0</v>
      </c>
      <c r="BT705" s="236">
        <v>0</v>
      </c>
      <c r="BU705" s="236">
        <v>0</v>
      </c>
      <c r="BV705" s="236">
        <v>0</v>
      </c>
      <c r="BW705" s="236">
        <v>0</v>
      </c>
      <c r="BX705" s="236">
        <v>0</v>
      </c>
      <c r="BY705" s="236">
        <v>0</v>
      </c>
      <c r="BZ705" s="236">
        <v>0</v>
      </c>
      <c r="CA705" s="236">
        <v>0</v>
      </c>
      <c r="CB705" s="236">
        <v>0</v>
      </c>
      <c r="CC705" s="236">
        <v>0</v>
      </c>
      <c r="CD705" s="236">
        <v>0</v>
      </c>
      <c r="CE705" s="236">
        <v>0</v>
      </c>
      <c r="CF705" s="236">
        <v>0</v>
      </c>
      <c r="CG705" s="236">
        <v>0</v>
      </c>
      <c r="CH705" s="236">
        <v>0</v>
      </c>
      <c r="CI705" s="236">
        <v>0</v>
      </c>
      <c r="CJ705" s="236">
        <v>0</v>
      </c>
      <c r="CK705" s="236">
        <v>0</v>
      </c>
      <c r="CL705" s="236">
        <v>0</v>
      </c>
      <c r="CM705" s="236">
        <v>0</v>
      </c>
      <c r="CN705" s="236">
        <v>0</v>
      </c>
      <c r="CO705" s="236">
        <v>0</v>
      </c>
      <c r="CP705" s="236">
        <v>0</v>
      </c>
      <c r="CQ705" s="236">
        <v>0</v>
      </c>
      <c r="CR705" s="236">
        <v>0</v>
      </c>
      <c r="CS705" s="236">
        <v>0</v>
      </c>
      <c r="CT705" s="236">
        <v>0</v>
      </c>
      <c r="CU705" s="236">
        <v>0</v>
      </c>
      <c r="CV705" s="236">
        <v>0</v>
      </c>
      <c r="CW705" s="236">
        <v>0</v>
      </c>
      <c r="CX705" s="236">
        <v>0</v>
      </c>
      <c r="CY705" s="236">
        <v>0</v>
      </c>
      <c r="CZ705" s="236">
        <v>0</v>
      </c>
      <c r="DA705" s="236">
        <v>0</v>
      </c>
    </row>
    <row r="706" spans="1:105">
      <c r="A706" s="242" t="s">
        <v>1777</v>
      </c>
      <c r="B706" s="236">
        <v>0</v>
      </c>
      <c r="C706" s="236">
        <v>0</v>
      </c>
      <c r="D706" s="236">
        <v>0</v>
      </c>
      <c r="E706" s="236">
        <v>0</v>
      </c>
      <c r="F706" s="236">
        <v>0</v>
      </c>
      <c r="G706" s="236">
        <v>0</v>
      </c>
      <c r="H706" s="236">
        <v>0</v>
      </c>
      <c r="I706" s="236">
        <v>0</v>
      </c>
      <c r="J706" s="236">
        <v>0</v>
      </c>
      <c r="K706" s="236">
        <v>0</v>
      </c>
      <c r="L706" s="236">
        <v>0</v>
      </c>
      <c r="M706" s="236">
        <v>0</v>
      </c>
      <c r="N706" s="236">
        <v>0</v>
      </c>
      <c r="O706" s="236">
        <v>0</v>
      </c>
      <c r="P706" s="236">
        <v>0</v>
      </c>
      <c r="Q706" s="236">
        <v>0</v>
      </c>
      <c r="R706" s="236">
        <v>0</v>
      </c>
      <c r="S706" s="236">
        <v>0</v>
      </c>
      <c r="T706" s="236">
        <v>0</v>
      </c>
      <c r="U706" s="236">
        <v>0</v>
      </c>
      <c r="V706" s="236">
        <v>0</v>
      </c>
      <c r="W706" s="236">
        <v>0</v>
      </c>
      <c r="X706" s="236">
        <v>0</v>
      </c>
      <c r="Y706" s="236">
        <v>0</v>
      </c>
      <c r="Z706" s="236">
        <v>0</v>
      </c>
      <c r="AA706" s="236">
        <v>0</v>
      </c>
      <c r="AB706" s="236">
        <v>0</v>
      </c>
      <c r="AC706" s="236">
        <v>0</v>
      </c>
      <c r="AD706" s="236">
        <v>-34847.021999999997</v>
      </c>
      <c r="AE706" s="236">
        <v>-25738.328000000001</v>
      </c>
      <c r="AF706" s="236">
        <v>-30868.424999999999</v>
      </c>
      <c r="AG706" s="236">
        <v>-93471.202999999994</v>
      </c>
      <c r="AH706" s="236">
        <v>-309408.37900000002</v>
      </c>
      <c r="AI706" s="236">
        <v>-363509.46799999999</v>
      </c>
      <c r="AJ706" s="236">
        <v>-328486.76</v>
      </c>
      <c r="AK706" s="236">
        <v>-493108.81900000002</v>
      </c>
      <c r="AL706" s="236">
        <v>-458470.054</v>
      </c>
      <c r="AM706" s="236">
        <v>-572085.598</v>
      </c>
      <c r="AN706" s="236">
        <v>-2709994.0559999999</v>
      </c>
      <c r="AO706" s="236">
        <v>-797478.56299999997</v>
      </c>
      <c r="AP706" s="236">
        <v>-875984.87199999997</v>
      </c>
      <c r="AQ706" s="236">
        <v>-1095883.8659999999</v>
      </c>
      <c r="AR706" s="236">
        <v>-1282019.8929999999</v>
      </c>
      <c r="AS706" s="236">
        <v>-1470214.473</v>
      </c>
      <c r="AT706" s="236">
        <v>-1632596.7</v>
      </c>
      <c r="AU706" s="236">
        <v>-1789431.6580000001</v>
      </c>
      <c r="AV706" s="236">
        <v>-1946496.2579999999</v>
      </c>
      <c r="AW706" s="236">
        <v>-2079154.6510000001</v>
      </c>
      <c r="AX706" s="236">
        <v>-2223047.736</v>
      </c>
      <c r="AY706" s="236">
        <v>-2346986.9709999999</v>
      </c>
      <c r="AZ706" s="236">
        <v>-2466154.0610000002</v>
      </c>
      <c r="BA706" s="236">
        <v>-20005449.702</v>
      </c>
      <c r="BB706" s="236">
        <v>-2599465.5189999999</v>
      </c>
      <c r="BC706" s="236">
        <v>-2695549.969</v>
      </c>
      <c r="BD706" s="236">
        <v>-2818347.9029999999</v>
      </c>
      <c r="BE706" s="236">
        <v>-2928469.1379999998</v>
      </c>
      <c r="BF706" s="236">
        <v>-3040260.3769999999</v>
      </c>
      <c r="BG706" s="236">
        <v>-3140246.4380000001</v>
      </c>
      <c r="BH706" s="236">
        <v>-3238946.1090000002</v>
      </c>
      <c r="BI706" s="236">
        <v>-3340863.7289999998</v>
      </c>
      <c r="BJ706" s="236">
        <v>-3428603.7519999999</v>
      </c>
      <c r="BK706" s="236">
        <v>-3525323.1719999998</v>
      </c>
      <c r="BL706" s="236">
        <v>-3609833.0729999999</v>
      </c>
      <c r="BM706" s="236">
        <v>-3693179.9589999998</v>
      </c>
      <c r="BN706" s="236">
        <v>-38059089.137999997</v>
      </c>
      <c r="BO706" s="236">
        <v>-3787184.4709999999</v>
      </c>
      <c r="BP706" s="236">
        <v>-3855950.077</v>
      </c>
      <c r="BQ706" s="236">
        <v>-3944980.1090000002</v>
      </c>
      <c r="BR706" s="236">
        <v>-4026275.0219999999</v>
      </c>
      <c r="BS706" s="236">
        <v>-4109229.4109999998</v>
      </c>
      <c r="BT706" s="236">
        <v>-4184354.5869999998</v>
      </c>
      <c r="BU706" s="236">
        <v>-4259166.2259999998</v>
      </c>
      <c r="BV706" s="236">
        <v>-4337063.5559999999</v>
      </c>
      <c r="BW706" s="236">
        <v>-4404664.8310000002</v>
      </c>
      <c r="BX706" s="236">
        <v>-4479632.0870000003</v>
      </c>
      <c r="BY706" s="236">
        <v>-4545775.5630000001</v>
      </c>
      <c r="BZ706" s="236">
        <v>-4611470.6119999997</v>
      </c>
      <c r="CA706" s="236">
        <v>-50545746.552000001</v>
      </c>
      <c r="CB706" s="236">
        <v>-4685769.9979999997</v>
      </c>
      <c r="CC706" s="236">
        <v>-4740499.148</v>
      </c>
      <c r="CD706" s="236">
        <v>-4811697.38</v>
      </c>
      <c r="CE706" s="236">
        <v>-4877344.0659999996</v>
      </c>
      <c r="CF706" s="236">
        <v>-4944443.6159999901</v>
      </c>
      <c r="CG706" s="236">
        <v>-5005618.534</v>
      </c>
      <c r="CH706" s="236">
        <v>-5066808.5860000001</v>
      </c>
      <c r="CI706" s="236">
        <v>-5130787.5710000005</v>
      </c>
      <c r="CJ706" s="236">
        <v>-5186570.1789999995</v>
      </c>
      <c r="CK706" s="236">
        <v>-5248597.8650000002</v>
      </c>
      <c r="CL706" s="236">
        <v>-5303934.6780000003</v>
      </c>
      <c r="CM706" s="236">
        <v>-5360355.2170000002</v>
      </c>
      <c r="CN706" s="236">
        <v>-60362426.838</v>
      </c>
      <c r="CO706" s="236">
        <v>-5421126.1229999997</v>
      </c>
      <c r="CP706" s="236">
        <v>-5470119.8159999996</v>
      </c>
      <c r="CQ706" s="236">
        <v>-5528948.9639999997</v>
      </c>
      <c r="CR706" s="236">
        <v>-5582980.6339999996</v>
      </c>
      <c r="CS706" s="236">
        <v>-5639863.4179999996</v>
      </c>
      <c r="CT706" s="236">
        <v>-5691948.3949999996</v>
      </c>
      <c r="CU706" s="236">
        <v>-5744451.2019999996</v>
      </c>
      <c r="CV706" s="236">
        <v>-5799198.7759999996</v>
      </c>
      <c r="CW706" s="236">
        <v>-5847084.3969999999</v>
      </c>
      <c r="CX706" s="236">
        <v>-5900540.9749999996</v>
      </c>
      <c r="CY706" s="236">
        <v>-5948471.0109999999</v>
      </c>
      <c r="CZ706" s="236">
        <v>-5995989.4680000003</v>
      </c>
      <c r="DA706" s="236">
        <v>-68570723.179000005</v>
      </c>
    </row>
    <row r="707" spans="1:105">
      <c r="A707" s="242" t="s">
        <v>1778</v>
      </c>
      <c r="B707" s="236">
        <v>0</v>
      </c>
      <c r="C707" s="236">
        <v>0</v>
      </c>
      <c r="D707" s="236">
        <v>0</v>
      </c>
      <c r="E707" s="236">
        <v>0</v>
      </c>
      <c r="F707" s="236">
        <v>0</v>
      </c>
      <c r="G707" s="236">
        <v>0</v>
      </c>
      <c r="H707" s="236">
        <v>0</v>
      </c>
      <c r="I707" s="236">
        <v>0</v>
      </c>
      <c r="J707" s="236">
        <v>0</v>
      </c>
      <c r="K707" s="236">
        <v>0</v>
      </c>
      <c r="L707" s="236">
        <v>0</v>
      </c>
      <c r="M707" s="236">
        <v>0</v>
      </c>
      <c r="N707" s="236">
        <v>0</v>
      </c>
      <c r="O707" s="236">
        <v>0</v>
      </c>
      <c r="P707" s="236">
        <v>0</v>
      </c>
      <c r="Q707" s="236">
        <v>0</v>
      </c>
      <c r="R707" s="236">
        <v>0</v>
      </c>
      <c r="S707" s="236">
        <v>0</v>
      </c>
      <c r="T707" s="236">
        <v>0</v>
      </c>
      <c r="U707" s="236">
        <v>0</v>
      </c>
      <c r="V707" s="236">
        <v>0</v>
      </c>
      <c r="W707" s="236">
        <v>0</v>
      </c>
      <c r="X707" s="236">
        <v>0</v>
      </c>
      <c r="Y707" s="236">
        <v>0</v>
      </c>
      <c r="Z707" s="236">
        <v>0</v>
      </c>
      <c r="AA707" s="236">
        <v>0</v>
      </c>
      <c r="AB707" s="236">
        <v>0</v>
      </c>
      <c r="AC707" s="236">
        <v>0</v>
      </c>
      <c r="AD707" s="236">
        <v>2895026.946</v>
      </c>
      <c r="AE707" s="236">
        <v>2631807.2059999998</v>
      </c>
      <c r="AF707" s="236">
        <v>4644917.0810000002</v>
      </c>
      <c r="AG707" s="236">
        <v>2071599.4950000001</v>
      </c>
      <c r="AH707" s="236">
        <v>6531190.2180000003</v>
      </c>
      <c r="AI707" s="236">
        <v>6399074.017</v>
      </c>
      <c r="AJ707" s="236">
        <v>3588776.415</v>
      </c>
      <c r="AK707" s="236">
        <v>2073978.0070799901</v>
      </c>
      <c r="AL707" s="236">
        <v>5095622.0769999996</v>
      </c>
      <c r="AM707" s="236">
        <v>2135976.5699999998</v>
      </c>
      <c r="AN707" s="236">
        <v>38067968.032080002</v>
      </c>
      <c r="AO707" s="236">
        <v>10281250</v>
      </c>
      <c r="AP707" s="236">
        <v>10281250</v>
      </c>
      <c r="AQ707" s="236">
        <v>10281250</v>
      </c>
      <c r="AR707" s="236">
        <v>10281250</v>
      </c>
      <c r="AS707" s="236">
        <v>10281250</v>
      </c>
      <c r="AT707" s="236">
        <v>10281250</v>
      </c>
      <c r="AU707" s="236">
        <v>10281250</v>
      </c>
      <c r="AV707" s="236">
        <v>10281250</v>
      </c>
      <c r="AW707" s="236">
        <v>10281250</v>
      </c>
      <c r="AX707" s="236">
        <v>10281250</v>
      </c>
      <c r="AY707" s="236">
        <v>10281250</v>
      </c>
      <c r="AZ707" s="236">
        <v>10281250</v>
      </c>
      <c r="BA707" s="236">
        <v>123375000</v>
      </c>
      <c r="BB707" s="236">
        <v>10281250</v>
      </c>
      <c r="BC707" s="236">
        <v>10281250</v>
      </c>
      <c r="BD707" s="236">
        <v>10281250</v>
      </c>
      <c r="BE707" s="236">
        <v>10281250</v>
      </c>
      <c r="BF707" s="236">
        <v>10281250</v>
      </c>
      <c r="BG707" s="236">
        <v>10281250</v>
      </c>
      <c r="BH707" s="236">
        <v>10281250</v>
      </c>
      <c r="BI707" s="236">
        <v>10281250</v>
      </c>
      <c r="BJ707" s="236">
        <v>10281250</v>
      </c>
      <c r="BK707" s="236">
        <v>10281250</v>
      </c>
      <c r="BL707" s="236">
        <v>10281250</v>
      </c>
      <c r="BM707" s="236">
        <v>10281250</v>
      </c>
      <c r="BN707" s="236">
        <v>123375000</v>
      </c>
      <c r="BO707" s="236">
        <v>10281250</v>
      </c>
      <c r="BP707" s="236">
        <v>10281250</v>
      </c>
      <c r="BQ707" s="236">
        <v>10281250</v>
      </c>
      <c r="BR707" s="236">
        <v>10281250</v>
      </c>
      <c r="BS707" s="236">
        <v>10281250</v>
      </c>
      <c r="BT707" s="236">
        <v>10281250</v>
      </c>
      <c r="BU707" s="236">
        <v>10281250</v>
      </c>
      <c r="BV707" s="236">
        <v>10281250</v>
      </c>
      <c r="BW707" s="236">
        <v>10281250</v>
      </c>
      <c r="BX707" s="236">
        <v>10281250</v>
      </c>
      <c r="BY707" s="236">
        <v>10281250</v>
      </c>
      <c r="BZ707" s="236">
        <v>10281250</v>
      </c>
      <c r="CA707" s="236">
        <v>123375000</v>
      </c>
      <c r="CB707" s="236">
        <v>10281250</v>
      </c>
      <c r="CC707" s="236">
        <v>10281250</v>
      </c>
      <c r="CD707" s="236">
        <v>10281250</v>
      </c>
      <c r="CE707" s="236">
        <v>10281250</v>
      </c>
      <c r="CF707" s="236">
        <v>10281250</v>
      </c>
      <c r="CG707" s="236">
        <v>10281250</v>
      </c>
      <c r="CH707" s="236">
        <v>10281250</v>
      </c>
      <c r="CI707" s="236">
        <v>10281250</v>
      </c>
      <c r="CJ707" s="236">
        <v>10281250</v>
      </c>
      <c r="CK707" s="236">
        <v>10281250</v>
      </c>
      <c r="CL707" s="236">
        <v>10281250</v>
      </c>
      <c r="CM707" s="236">
        <v>10281250</v>
      </c>
      <c r="CN707" s="236">
        <v>123375000</v>
      </c>
      <c r="CO707" s="236">
        <v>10281250</v>
      </c>
      <c r="CP707" s="236">
        <v>10281250</v>
      </c>
      <c r="CQ707" s="236">
        <v>10281250</v>
      </c>
      <c r="CR707" s="236">
        <v>10281250</v>
      </c>
      <c r="CS707" s="236">
        <v>10281250</v>
      </c>
      <c r="CT707" s="236">
        <v>10281250</v>
      </c>
      <c r="CU707" s="236">
        <v>10281250</v>
      </c>
      <c r="CV707" s="236">
        <v>10281250</v>
      </c>
      <c r="CW707" s="236">
        <v>10281250</v>
      </c>
      <c r="CX707" s="236">
        <v>10281250</v>
      </c>
      <c r="CY707" s="236">
        <v>10281250</v>
      </c>
      <c r="CZ707" s="236">
        <v>10281250</v>
      </c>
      <c r="DA707" s="236">
        <v>123375000</v>
      </c>
    </row>
    <row r="708" spans="1:105">
      <c r="A708" s="242" t="s">
        <v>1779</v>
      </c>
      <c r="B708" s="236">
        <v>0</v>
      </c>
      <c r="C708" s="236">
        <v>0</v>
      </c>
      <c r="D708" s="236">
        <v>0</v>
      </c>
      <c r="E708" s="236">
        <v>0</v>
      </c>
      <c r="F708" s="236">
        <v>0</v>
      </c>
      <c r="G708" s="236">
        <v>0</v>
      </c>
      <c r="H708" s="236">
        <v>0</v>
      </c>
      <c r="I708" s="236">
        <v>0</v>
      </c>
      <c r="J708" s="236">
        <v>0</v>
      </c>
      <c r="K708" s="236">
        <v>0</v>
      </c>
      <c r="L708" s="236">
        <v>0</v>
      </c>
      <c r="M708" s="236">
        <v>0</v>
      </c>
      <c r="N708" s="236">
        <v>0</v>
      </c>
      <c r="O708" s="236">
        <v>0</v>
      </c>
      <c r="P708" s="236">
        <v>0</v>
      </c>
      <c r="Q708" s="236">
        <v>0</v>
      </c>
      <c r="R708" s="236">
        <v>0</v>
      </c>
      <c r="S708" s="236">
        <v>0</v>
      </c>
      <c r="T708" s="236">
        <v>0</v>
      </c>
      <c r="U708" s="236">
        <v>0</v>
      </c>
      <c r="V708" s="236">
        <v>0</v>
      </c>
      <c r="W708" s="236">
        <v>0</v>
      </c>
      <c r="X708" s="236">
        <v>0</v>
      </c>
      <c r="Y708" s="236">
        <v>0</v>
      </c>
      <c r="Z708" s="236">
        <v>0</v>
      </c>
      <c r="AA708" s="236">
        <v>0</v>
      </c>
      <c r="AB708" s="236">
        <v>0</v>
      </c>
      <c r="AC708" s="236">
        <v>0</v>
      </c>
      <c r="AD708" s="236">
        <v>-8003.5829999999996</v>
      </c>
      <c r="AE708" s="236">
        <v>-51.981999999999999</v>
      </c>
      <c r="AF708" s="236">
        <v>-51.981999999999999</v>
      </c>
      <c r="AG708" s="236">
        <v>-32155.144</v>
      </c>
      <c r="AH708" s="236">
        <v>-32451.901999999998</v>
      </c>
      <c r="AI708" s="236">
        <v>-8384.5650000000005</v>
      </c>
      <c r="AJ708" s="236">
        <v>-432.964</v>
      </c>
      <c r="AK708" s="236">
        <v>433.06598999999898</v>
      </c>
      <c r="AL708" s="236">
        <v>432.964</v>
      </c>
      <c r="AM708" s="236">
        <v>432.63499999999999</v>
      </c>
      <c r="AN708" s="236">
        <v>-80233.457009999998</v>
      </c>
      <c r="AO708" s="236">
        <v>432.964</v>
      </c>
      <c r="AP708" s="236">
        <v>432.964</v>
      </c>
      <c r="AQ708" s="236">
        <v>432.964</v>
      </c>
      <c r="AR708" s="236">
        <v>432.964</v>
      </c>
      <c r="AS708" s="236">
        <v>432.964</v>
      </c>
      <c r="AT708" s="236">
        <v>432.964</v>
      </c>
      <c r="AU708" s="236">
        <v>432.964</v>
      </c>
      <c r="AV708" s="236">
        <v>432.964</v>
      </c>
      <c r="AW708" s="236">
        <v>432.964</v>
      </c>
      <c r="AX708" s="236">
        <v>432.964</v>
      </c>
      <c r="AY708" s="236">
        <v>432.63499999999999</v>
      </c>
      <c r="AZ708" s="236">
        <v>432.964</v>
      </c>
      <c r="BA708" s="236">
        <v>5195.2389999999996</v>
      </c>
      <c r="BB708" s="236">
        <v>432.964</v>
      </c>
      <c r="BC708" s="236">
        <v>432.964</v>
      </c>
      <c r="BD708" s="236">
        <v>432.964</v>
      </c>
      <c r="BE708" s="236">
        <v>432.964</v>
      </c>
      <c r="BF708" s="236">
        <v>432.964</v>
      </c>
      <c r="BG708" s="236">
        <v>432.964</v>
      </c>
      <c r="BH708" s="236">
        <v>432.964</v>
      </c>
      <c r="BI708" s="236">
        <v>432.964</v>
      </c>
      <c r="BJ708" s="236">
        <v>432.964</v>
      </c>
      <c r="BK708" s="236">
        <v>432.63499999999999</v>
      </c>
      <c r="BL708" s="236">
        <v>432.964</v>
      </c>
      <c r="BM708" s="236">
        <v>432.964</v>
      </c>
      <c r="BN708" s="236">
        <v>5195.2389999999996</v>
      </c>
      <c r="BO708" s="236">
        <v>432.964</v>
      </c>
      <c r="BP708" s="236">
        <v>432.964</v>
      </c>
      <c r="BQ708" s="236">
        <v>432.964</v>
      </c>
      <c r="BR708" s="236">
        <v>432.964</v>
      </c>
      <c r="BS708" s="236">
        <v>432.964</v>
      </c>
      <c r="BT708" s="236">
        <v>432.964</v>
      </c>
      <c r="BU708" s="236">
        <v>432.964</v>
      </c>
      <c r="BV708" s="236">
        <v>432.964</v>
      </c>
      <c r="BW708" s="236">
        <v>432.63499999999999</v>
      </c>
      <c r="BX708" s="236">
        <v>432.964</v>
      </c>
      <c r="BY708" s="236">
        <v>432.964</v>
      </c>
      <c r="BZ708" s="236">
        <v>432.964</v>
      </c>
      <c r="CA708" s="236">
        <v>5195.2389999999996</v>
      </c>
      <c r="CB708" s="236">
        <v>432.964</v>
      </c>
      <c r="CC708" s="236">
        <v>432.964</v>
      </c>
      <c r="CD708" s="236">
        <v>432.964</v>
      </c>
      <c r="CE708" s="236">
        <v>432.964</v>
      </c>
      <c r="CF708" s="236">
        <v>432.964</v>
      </c>
      <c r="CG708" s="236">
        <v>432.964</v>
      </c>
      <c r="CH708" s="236">
        <v>432.964</v>
      </c>
      <c r="CI708" s="236">
        <v>432.63499999999999</v>
      </c>
      <c r="CJ708" s="236">
        <v>432.964</v>
      </c>
      <c r="CK708" s="236">
        <v>432.964</v>
      </c>
      <c r="CL708" s="236">
        <v>432.964</v>
      </c>
      <c r="CM708" s="236">
        <v>432.964</v>
      </c>
      <c r="CN708" s="236">
        <v>5195.2389999999996</v>
      </c>
      <c r="CO708" s="236">
        <v>432.964</v>
      </c>
      <c r="CP708" s="236">
        <v>432.964</v>
      </c>
      <c r="CQ708" s="236">
        <v>432.964</v>
      </c>
      <c r="CR708" s="236">
        <v>432.964</v>
      </c>
      <c r="CS708" s="236">
        <v>432.964</v>
      </c>
      <c r="CT708" s="236">
        <v>432.964</v>
      </c>
      <c r="CU708" s="236">
        <v>432.63499999999999</v>
      </c>
      <c r="CV708" s="236">
        <v>432.964</v>
      </c>
      <c r="CW708" s="236">
        <v>432.964</v>
      </c>
      <c r="CX708" s="236">
        <v>432.964</v>
      </c>
      <c r="CY708" s="236">
        <v>432.964</v>
      </c>
      <c r="CZ708" s="236">
        <v>432.964</v>
      </c>
      <c r="DA708" s="236">
        <v>5195.2389999999996</v>
      </c>
    </row>
    <row r="709" spans="1:105">
      <c r="A709" s="242" t="s">
        <v>1780</v>
      </c>
      <c r="B709" s="236">
        <v>0</v>
      </c>
      <c r="C709" s="236">
        <v>0</v>
      </c>
      <c r="D709" s="236">
        <v>0</v>
      </c>
      <c r="E709" s="236">
        <v>0</v>
      </c>
      <c r="F709" s="236">
        <v>0</v>
      </c>
      <c r="G709" s="236">
        <v>0</v>
      </c>
      <c r="H709" s="236">
        <v>0</v>
      </c>
      <c r="I709" s="236">
        <v>0</v>
      </c>
      <c r="J709" s="236">
        <v>0</v>
      </c>
      <c r="K709" s="236">
        <v>0</v>
      </c>
      <c r="L709" s="236">
        <v>0</v>
      </c>
      <c r="M709" s="236">
        <v>0</v>
      </c>
      <c r="N709" s="236">
        <v>0</v>
      </c>
      <c r="O709" s="236">
        <v>0</v>
      </c>
      <c r="P709" s="236">
        <v>0</v>
      </c>
      <c r="Q709" s="236">
        <v>0</v>
      </c>
      <c r="R709" s="236">
        <v>0</v>
      </c>
      <c r="S709" s="236">
        <v>0</v>
      </c>
      <c r="T709" s="236">
        <v>0</v>
      </c>
      <c r="U709" s="236">
        <v>0</v>
      </c>
      <c r="V709" s="236">
        <v>0</v>
      </c>
      <c r="W709" s="236">
        <v>0</v>
      </c>
      <c r="X709" s="236">
        <v>0</v>
      </c>
      <c r="Y709" s="236">
        <v>0</v>
      </c>
      <c r="Z709" s="236">
        <v>0</v>
      </c>
      <c r="AA709" s="236">
        <v>0</v>
      </c>
      <c r="AB709" s="236">
        <v>0</v>
      </c>
      <c r="AC709" s="236">
        <v>0</v>
      </c>
      <c r="AD709" s="236">
        <v>7919.6880000000001</v>
      </c>
      <c r="AE709" s="236">
        <v>-31.584</v>
      </c>
      <c r="AF709" s="236">
        <v>-31.913</v>
      </c>
      <c r="AG709" s="236">
        <v>31592.883000000002</v>
      </c>
      <c r="AH709" s="236">
        <v>31410.946</v>
      </c>
      <c r="AI709" s="236">
        <v>7686.4269999999997</v>
      </c>
      <c r="AJ709" s="236">
        <v>-265.17399999999998</v>
      </c>
      <c r="AK709" s="236">
        <v>-265.28914999999603</v>
      </c>
      <c r="AL709" s="236">
        <v>-264.84500000000003</v>
      </c>
      <c r="AM709" s="236">
        <v>-265.17399999999998</v>
      </c>
      <c r="AN709" s="236">
        <v>77485.964850000004</v>
      </c>
      <c r="AO709" s="236">
        <v>-264.84500000000003</v>
      </c>
      <c r="AP709" s="236">
        <v>-265.17399999999998</v>
      </c>
      <c r="AQ709" s="236">
        <v>-265.17399999999998</v>
      </c>
      <c r="AR709" s="236">
        <v>-264.84500000000003</v>
      </c>
      <c r="AS709" s="236">
        <v>-265.17399999999998</v>
      </c>
      <c r="AT709" s="236">
        <v>-265.17399999999998</v>
      </c>
      <c r="AU709" s="236">
        <v>-264.84500000000003</v>
      </c>
      <c r="AV709" s="236">
        <v>-265.17399999999998</v>
      </c>
      <c r="AW709" s="236">
        <v>-265.17399999999998</v>
      </c>
      <c r="AX709" s="236">
        <v>-264.84500000000003</v>
      </c>
      <c r="AY709" s="236">
        <v>-265.17399999999998</v>
      </c>
      <c r="AZ709" s="236">
        <v>-264.84500000000003</v>
      </c>
      <c r="BA709" s="236">
        <v>-3180.4430000000002</v>
      </c>
      <c r="BB709" s="236">
        <v>-265.17399999999998</v>
      </c>
      <c r="BC709" s="236">
        <v>-265.17399999999998</v>
      </c>
      <c r="BD709" s="236">
        <v>-264.84500000000003</v>
      </c>
      <c r="BE709" s="236">
        <v>-265.17399999999998</v>
      </c>
      <c r="BF709" s="236">
        <v>-265.17399999999998</v>
      </c>
      <c r="BG709" s="236">
        <v>-264.84500000000003</v>
      </c>
      <c r="BH709" s="236">
        <v>-265.17399999999998</v>
      </c>
      <c r="BI709" s="236">
        <v>-264.84500000000003</v>
      </c>
      <c r="BJ709" s="236">
        <v>-265.17399999999998</v>
      </c>
      <c r="BK709" s="236">
        <v>-265.17399999999998</v>
      </c>
      <c r="BL709" s="236">
        <v>-264.84500000000003</v>
      </c>
      <c r="BM709" s="236">
        <v>-265.17399999999998</v>
      </c>
      <c r="BN709" s="236">
        <v>-3180.7719999999999</v>
      </c>
      <c r="BO709" s="236">
        <v>-265.17399999999998</v>
      </c>
      <c r="BP709" s="236">
        <v>-264.84500000000003</v>
      </c>
      <c r="BQ709" s="236">
        <v>-265.17399999999998</v>
      </c>
      <c r="BR709" s="236">
        <v>-264.84500000000003</v>
      </c>
      <c r="BS709" s="236">
        <v>-265.17399999999998</v>
      </c>
      <c r="BT709" s="236">
        <v>-265.17399999999998</v>
      </c>
      <c r="BU709" s="236">
        <v>-264.84500000000003</v>
      </c>
      <c r="BV709" s="236">
        <v>-265.17399999999998</v>
      </c>
      <c r="BW709" s="236">
        <v>-265.17399999999998</v>
      </c>
      <c r="BX709" s="236">
        <v>-264.84500000000003</v>
      </c>
      <c r="BY709" s="236">
        <v>-265.17399999999998</v>
      </c>
      <c r="BZ709" s="236">
        <v>-265.17399999999998</v>
      </c>
      <c r="CA709" s="236">
        <v>-3180.7719999999999</v>
      </c>
      <c r="CB709" s="236">
        <v>-264.84500000000003</v>
      </c>
      <c r="CC709" s="236">
        <v>-265.17399999999998</v>
      </c>
      <c r="CD709" s="236">
        <v>-264.84500000000003</v>
      </c>
      <c r="CE709" s="236">
        <v>-265.17399999999998</v>
      </c>
      <c r="CF709" s="236">
        <v>-265.17399999999998</v>
      </c>
      <c r="CG709" s="236">
        <v>-264.84500000000003</v>
      </c>
      <c r="CH709" s="236">
        <v>-265.17399999999998</v>
      </c>
      <c r="CI709" s="236">
        <v>-265.17399999999998</v>
      </c>
      <c r="CJ709" s="236">
        <v>-264.84500000000003</v>
      </c>
      <c r="CK709" s="236">
        <v>-265.17399999999998</v>
      </c>
      <c r="CL709" s="236">
        <v>-264.84500000000003</v>
      </c>
      <c r="CM709" s="236">
        <v>-265.17399999999998</v>
      </c>
      <c r="CN709" s="236">
        <v>-3180.4430000000002</v>
      </c>
      <c r="CO709" s="236">
        <v>-265.17399999999998</v>
      </c>
      <c r="CP709" s="236">
        <v>-264.84500000000003</v>
      </c>
      <c r="CQ709" s="236">
        <v>-265.17399999999998</v>
      </c>
      <c r="CR709" s="236">
        <v>-265.17399999999998</v>
      </c>
      <c r="CS709" s="236">
        <v>-264.84500000000003</v>
      </c>
      <c r="CT709" s="236">
        <v>-265.17399999999998</v>
      </c>
      <c r="CU709" s="236">
        <v>-264.84500000000003</v>
      </c>
      <c r="CV709" s="236">
        <v>-265.17399999999998</v>
      </c>
      <c r="CW709" s="236">
        <v>-265.17399999999998</v>
      </c>
      <c r="CX709" s="236">
        <v>-264.84500000000003</v>
      </c>
      <c r="CY709" s="236">
        <v>-265.17399999999998</v>
      </c>
      <c r="CZ709" s="236">
        <v>-265.17399999999998</v>
      </c>
      <c r="DA709" s="236">
        <v>-3180.7719999999999</v>
      </c>
    </row>
    <row r="710" spans="1:105">
      <c r="A710" s="242" t="s">
        <v>1781</v>
      </c>
      <c r="B710" s="236">
        <v>0</v>
      </c>
      <c r="C710" s="236">
        <v>0</v>
      </c>
      <c r="D710" s="236">
        <v>0</v>
      </c>
      <c r="E710" s="236">
        <v>0</v>
      </c>
      <c r="F710" s="236">
        <v>0</v>
      </c>
      <c r="G710" s="236">
        <v>0</v>
      </c>
      <c r="H710" s="236">
        <v>0</v>
      </c>
      <c r="I710" s="236">
        <v>0</v>
      </c>
      <c r="J710" s="236">
        <v>0</v>
      </c>
      <c r="K710" s="236">
        <v>0</v>
      </c>
      <c r="L710" s="236">
        <v>0</v>
      </c>
      <c r="M710" s="236">
        <v>0</v>
      </c>
      <c r="N710" s="236">
        <v>0</v>
      </c>
      <c r="O710" s="236">
        <v>0</v>
      </c>
      <c r="P710" s="236">
        <v>0</v>
      </c>
      <c r="Q710" s="236">
        <v>0</v>
      </c>
      <c r="R710" s="236">
        <v>0</v>
      </c>
      <c r="S710" s="236">
        <v>0</v>
      </c>
      <c r="T710" s="236">
        <v>0</v>
      </c>
      <c r="U710" s="236">
        <v>0</v>
      </c>
      <c r="V710" s="236">
        <v>0</v>
      </c>
      <c r="W710" s="236">
        <v>0</v>
      </c>
      <c r="X710" s="236">
        <v>0</v>
      </c>
      <c r="Y710" s="236">
        <v>0</v>
      </c>
      <c r="Z710" s="236">
        <v>0</v>
      </c>
      <c r="AA710" s="236">
        <v>0</v>
      </c>
      <c r="AB710" s="236">
        <v>0</v>
      </c>
      <c r="AC710" s="236">
        <v>0</v>
      </c>
      <c r="AD710" s="236">
        <v>0</v>
      </c>
      <c r="AE710" s="236">
        <v>0</v>
      </c>
      <c r="AF710" s="236">
        <v>0</v>
      </c>
      <c r="AG710" s="236">
        <v>0</v>
      </c>
      <c r="AH710" s="236">
        <v>0</v>
      </c>
      <c r="AI710" s="236">
        <v>0</v>
      </c>
      <c r="AJ710" s="236">
        <v>0</v>
      </c>
      <c r="AK710" s="236">
        <v>0</v>
      </c>
      <c r="AL710" s="236">
        <v>0</v>
      </c>
      <c r="AM710" s="236">
        <v>0</v>
      </c>
      <c r="AN710" s="236">
        <v>0</v>
      </c>
      <c r="AO710" s="236">
        <v>0</v>
      </c>
      <c r="AP710" s="236">
        <v>0</v>
      </c>
      <c r="AQ710" s="236">
        <v>0</v>
      </c>
      <c r="AR710" s="236">
        <v>0</v>
      </c>
      <c r="AS710" s="236">
        <v>0</v>
      </c>
      <c r="AT710" s="236">
        <v>0</v>
      </c>
      <c r="AU710" s="236">
        <v>0</v>
      </c>
      <c r="AV710" s="236">
        <v>0</v>
      </c>
      <c r="AW710" s="236">
        <v>0</v>
      </c>
      <c r="AX710" s="236">
        <v>0</v>
      </c>
      <c r="AY710" s="236">
        <v>0</v>
      </c>
      <c r="AZ710" s="236">
        <v>0</v>
      </c>
      <c r="BA710" s="236">
        <v>0</v>
      </c>
      <c r="BB710" s="236">
        <v>0</v>
      </c>
      <c r="BC710" s="236">
        <v>0</v>
      </c>
      <c r="BD710" s="236">
        <v>0</v>
      </c>
      <c r="BE710" s="236">
        <v>0</v>
      </c>
      <c r="BF710" s="236">
        <v>0</v>
      </c>
      <c r="BG710" s="236">
        <v>0</v>
      </c>
      <c r="BH710" s="236">
        <v>0</v>
      </c>
      <c r="BI710" s="236">
        <v>0</v>
      </c>
      <c r="BJ710" s="236">
        <v>0</v>
      </c>
      <c r="BK710" s="236">
        <v>0</v>
      </c>
      <c r="BL710" s="236">
        <v>0</v>
      </c>
      <c r="BM710" s="236">
        <v>0</v>
      </c>
      <c r="BN710" s="236">
        <v>0</v>
      </c>
      <c r="BO710" s="236">
        <v>0</v>
      </c>
      <c r="BP710" s="236">
        <v>0</v>
      </c>
      <c r="BQ710" s="236">
        <v>0</v>
      </c>
      <c r="BR710" s="236">
        <v>0</v>
      </c>
      <c r="BS710" s="236">
        <v>0</v>
      </c>
      <c r="BT710" s="236">
        <v>0</v>
      </c>
      <c r="BU710" s="236">
        <v>0</v>
      </c>
      <c r="BV710" s="236">
        <v>0</v>
      </c>
      <c r="BW710" s="236">
        <v>0</v>
      </c>
      <c r="BX710" s="236">
        <v>0</v>
      </c>
      <c r="BY710" s="236">
        <v>0</v>
      </c>
      <c r="BZ710" s="236">
        <v>0</v>
      </c>
      <c r="CA710" s="236">
        <v>0</v>
      </c>
      <c r="CB710" s="236">
        <v>0</v>
      </c>
      <c r="CC710" s="236">
        <v>0</v>
      </c>
      <c r="CD710" s="236">
        <v>0</v>
      </c>
      <c r="CE710" s="236">
        <v>0</v>
      </c>
      <c r="CF710" s="236">
        <v>0</v>
      </c>
      <c r="CG710" s="236">
        <v>0</v>
      </c>
      <c r="CH710" s="236">
        <v>0</v>
      </c>
      <c r="CI710" s="236">
        <v>0</v>
      </c>
      <c r="CJ710" s="236">
        <v>0</v>
      </c>
      <c r="CK710" s="236">
        <v>0</v>
      </c>
      <c r="CL710" s="236">
        <v>0</v>
      </c>
      <c r="CM710" s="236">
        <v>0</v>
      </c>
      <c r="CN710" s="236">
        <v>0</v>
      </c>
      <c r="CO710" s="236">
        <v>0</v>
      </c>
      <c r="CP710" s="236">
        <v>0</v>
      </c>
      <c r="CQ710" s="236">
        <v>0</v>
      </c>
      <c r="CR710" s="236">
        <v>0</v>
      </c>
      <c r="CS710" s="236">
        <v>0</v>
      </c>
      <c r="CT710" s="236">
        <v>0</v>
      </c>
      <c r="CU710" s="236">
        <v>0</v>
      </c>
      <c r="CV710" s="236">
        <v>0</v>
      </c>
      <c r="CW710" s="236">
        <v>0</v>
      </c>
      <c r="CX710" s="236">
        <v>0</v>
      </c>
      <c r="CY710" s="236">
        <v>0</v>
      </c>
      <c r="CZ710" s="236">
        <v>0</v>
      </c>
      <c r="DA710" s="236">
        <v>0</v>
      </c>
    </row>
    <row r="711" spans="1:105">
      <c r="A711" s="242" t="s">
        <v>1782</v>
      </c>
      <c r="B711" s="236">
        <v>0</v>
      </c>
      <c r="C711" s="236">
        <v>0</v>
      </c>
      <c r="D711" s="236">
        <v>0</v>
      </c>
      <c r="E711" s="236">
        <v>0</v>
      </c>
      <c r="F711" s="236">
        <v>0</v>
      </c>
      <c r="G711" s="236">
        <v>0</v>
      </c>
      <c r="H711" s="236">
        <v>0</v>
      </c>
      <c r="I711" s="236">
        <v>0</v>
      </c>
      <c r="J711" s="236">
        <v>0</v>
      </c>
      <c r="K711" s="236">
        <v>0</v>
      </c>
      <c r="L711" s="236">
        <v>0</v>
      </c>
      <c r="M711" s="236">
        <v>0</v>
      </c>
      <c r="N711" s="236">
        <v>0</v>
      </c>
      <c r="O711" s="236">
        <v>0</v>
      </c>
      <c r="P711" s="236">
        <v>0</v>
      </c>
      <c r="Q711" s="236">
        <v>0</v>
      </c>
      <c r="R711" s="236">
        <v>0</v>
      </c>
      <c r="S711" s="236">
        <v>0</v>
      </c>
      <c r="T711" s="236">
        <v>0</v>
      </c>
      <c r="U711" s="236">
        <v>0</v>
      </c>
      <c r="V711" s="236">
        <v>0</v>
      </c>
      <c r="W711" s="236">
        <v>0</v>
      </c>
      <c r="X711" s="236">
        <v>0</v>
      </c>
      <c r="Y711" s="236">
        <v>0</v>
      </c>
      <c r="Z711" s="236">
        <v>0</v>
      </c>
      <c r="AA711" s="236">
        <v>0</v>
      </c>
      <c r="AB711" s="236">
        <v>0</v>
      </c>
      <c r="AC711" s="236">
        <v>0</v>
      </c>
      <c r="AD711" s="236">
        <v>186327.39300000001</v>
      </c>
      <c r="AE711" s="236">
        <v>168282.00899999999</v>
      </c>
      <c r="AF711" s="236">
        <v>287637.86099999998</v>
      </c>
      <c r="AG711" s="236">
        <v>126615.96107999999</v>
      </c>
      <c r="AH711" s="236">
        <v>405374.63400000002</v>
      </c>
      <c r="AI711" s="236">
        <v>379163.337</v>
      </c>
      <c r="AJ711" s="236">
        <v>180543.09</v>
      </c>
      <c r="AK711" s="236">
        <v>226145.44076264399</v>
      </c>
      <c r="AL711" s="236">
        <v>298854.067718476</v>
      </c>
      <c r="AM711" s="236">
        <v>101718.877718476</v>
      </c>
      <c r="AN711" s="236">
        <v>2360662.6712795901</v>
      </c>
      <c r="AO711" s="236">
        <v>713020.89369398402</v>
      </c>
      <c r="AP711" s="236">
        <v>702623.70969398296</v>
      </c>
      <c r="AQ711" s="236">
        <v>683293.77669398405</v>
      </c>
      <c r="AR711" s="236">
        <v>666458.19352992403</v>
      </c>
      <c r="AS711" s="236">
        <v>649309.04752992396</v>
      </c>
      <c r="AT711" s="236">
        <v>633875.685529924</v>
      </c>
      <c r="AU711" s="236">
        <v>619767.45677844295</v>
      </c>
      <c r="AV711" s="236">
        <v>604805.20877844305</v>
      </c>
      <c r="AW711" s="236">
        <v>591456.55877844302</v>
      </c>
      <c r="AX711" s="236">
        <v>576129.39257246803</v>
      </c>
      <c r="AY711" s="236">
        <v>563449.634572468</v>
      </c>
      <c r="AZ711" s="236">
        <v>551124.58757246798</v>
      </c>
      <c r="BA711" s="236">
        <v>7555314.1457244596</v>
      </c>
      <c r="BB711" s="236">
        <v>560209.93289793096</v>
      </c>
      <c r="BC711" s="236">
        <v>549390.64889793098</v>
      </c>
      <c r="BD711" s="236">
        <v>536918.49689793098</v>
      </c>
      <c r="BE711" s="236">
        <v>526160.245775786</v>
      </c>
      <c r="BF711" s="236">
        <v>514485.10677578597</v>
      </c>
      <c r="BG711" s="236">
        <v>503606.01477578602</v>
      </c>
      <c r="BH711" s="236">
        <v>493648.07105071301</v>
      </c>
      <c r="BI711" s="236">
        <v>482731.05305071198</v>
      </c>
      <c r="BJ711" s="236">
        <v>472756.30505071202</v>
      </c>
      <c r="BK711" s="236">
        <v>461065.74418609502</v>
      </c>
      <c r="BL711" s="236">
        <v>451374.349186095</v>
      </c>
      <c r="BM711" s="236">
        <v>441792.59518609499</v>
      </c>
      <c r="BN711" s="236">
        <v>5994138.56373158</v>
      </c>
      <c r="BO711" s="236">
        <v>434341.847447365</v>
      </c>
      <c r="BP711" s="236">
        <v>425887.28944736498</v>
      </c>
      <c r="BQ711" s="236">
        <v>416175.96544736502</v>
      </c>
      <c r="BR711" s="236">
        <v>407772.63300334499</v>
      </c>
      <c r="BS711" s="236">
        <v>398516.904003345</v>
      </c>
      <c r="BT711" s="236">
        <v>389791.88700334501</v>
      </c>
      <c r="BU711" s="236">
        <v>381786.77730123198</v>
      </c>
      <c r="BV711" s="236">
        <v>372947.81430123199</v>
      </c>
      <c r="BW711" s="236">
        <v>364793.955301232</v>
      </c>
      <c r="BX711" s="236">
        <v>355174.48694705602</v>
      </c>
      <c r="BY711" s="236">
        <v>347171.91194705601</v>
      </c>
      <c r="BZ711" s="236">
        <v>339225.070947056</v>
      </c>
      <c r="CA711" s="236">
        <v>4633586.5430969996</v>
      </c>
      <c r="CB711" s="236">
        <v>329239.66915666102</v>
      </c>
      <c r="CC711" s="236">
        <v>322035.74515666103</v>
      </c>
      <c r="CD711" s="236">
        <v>313810.08715666097</v>
      </c>
      <c r="CE711" s="236">
        <v>306660.90607098897</v>
      </c>
      <c r="CF711" s="236">
        <v>298751.78107098897</v>
      </c>
      <c r="CG711" s="236">
        <v>291246.15007098898</v>
      </c>
      <c r="CH711" s="236">
        <v>284324.38083154103</v>
      </c>
      <c r="CI711" s="236">
        <v>276691.53183154098</v>
      </c>
      <c r="CJ711" s="236">
        <v>269604.97683154099</v>
      </c>
      <c r="CK711" s="236">
        <v>261185.88445172901</v>
      </c>
      <c r="CL711" s="236">
        <v>254176.336451729</v>
      </c>
      <c r="CM711" s="236">
        <v>247120.90345172901</v>
      </c>
      <c r="CN711" s="236">
        <v>3454848.3525327598</v>
      </c>
      <c r="CO711" s="236">
        <v>197259.41835768399</v>
      </c>
      <c r="CP711" s="236">
        <v>190654.14135768401</v>
      </c>
      <c r="CQ711" s="236">
        <v>183445.89135768401</v>
      </c>
      <c r="CR711" s="236">
        <v>177242.00639501301</v>
      </c>
      <c r="CS711" s="236">
        <v>170204.84339501301</v>
      </c>
      <c r="CT711" s="236">
        <v>163495.86839501301</v>
      </c>
      <c r="CU711" s="236">
        <v>157355.070844784</v>
      </c>
      <c r="CV711" s="236">
        <v>150521.418844784</v>
      </c>
      <c r="CW711" s="236">
        <v>144146.00784478401</v>
      </c>
      <c r="CX711" s="236">
        <v>136538.47234424</v>
      </c>
      <c r="CY711" s="236">
        <v>130203.00334424</v>
      </c>
      <c r="CZ711" s="236">
        <v>123913.88134424</v>
      </c>
      <c r="DA711" s="236">
        <v>1924980.02382517</v>
      </c>
    </row>
    <row r="712" spans="1:105">
      <c r="A712" s="251" t="s">
        <v>1783</v>
      </c>
      <c r="B712" s="252">
        <v>0</v>
      </c>
      <c r="C712" s="252">
        <v>0</v>
      </c>
      <c r="D712" s="252">
        <v>0</v>
      </c>
      <c r="E712" s="252">
        <v>0</v>
      </c>
      <c r="F712" s="252">
        <v>0</v>
      </c>
      <c r="G712" s="252">
        <v>0</v>
      </c>
      <c r="H712" s="252">
        <v>0</v>
      </c>
      <c r="I712" s="252">
        <v>0</v>
      </c>
      <c r="J712" s="252">
        <v>0</v>
      </c>
      <c r="K712" s="252">
        <v>0</v>
      </c>
      <c r="L712" s="252">
        <v>0</v>
      </c>
      <c r="M712" s="252">
        <v>0</v>
      </c>
      <c r="N712" s="252">
        <v>0</v>
      </c>
      <c r="O712" s="252">
        <v>0</v>
      </c>
      <c r="P712" s="252">
        <v>0</v>
      </c>
      <c r="Q712" s="252">
        <v>0</v>
      </c>
      <c r="R712" s="252">
        <v>0</v>
      </c>
      <c r="S712" s="252">
        <v>0</v>
      </c>
      <c r="T712" s="252">
        <v>0</v>
      </c>
      <c r="U712" s="252">
        <v>0</v>
      </c>
      <c r="V712" s="252">
        <v>0</v>
      </c>
      <c r="W712" s="252">
        <v>0</v>
      </c>
      <c r="X712" s="252">
        <v>0</v>
      </c>
      <c r="Y712" s="252">
        <v>0</v>
      </c>
      <c r="Z712" s="252">
        <v>0</v>
      </c>
      <c r="AA712" s="252">
        <v>0</v>
      </c>
      <c r="AB712" s="252">
        <v>0</v>
      </c>
      <c r="AC712" s="252">
        <v>0</v>
      </c>
      <c r="AD712" s="252">
        <v>3156336.7289999998</v>
      </c>
      <c r="AE712" s="252">
        <v>2912967.47</v>
      </c>
      <c r="AF712" s="252">
        <v>4941079.0029999996</v>
      </c>
      <c r="AG712" s="252">
        <v>2292387.1000799998</v>
      </c>
      <c r="AH712" s="252">
        <v>6984146.148</v>
      </c>
      <c r="AI712" s="252">
        <v>6613097.1200000001</v>
      </c>
      <c r="AJ712" s="252">
        <v>3345979.4130000002</v>
      </c>
      <c r="AK712" s="252">
        <v>4047053.5673774099</v>
      </c>
      <c r="AL712" s="252">
        <v>5301149.3996412698</v>
      </c>
      <c r="AM712" s="252">
        <v>2030752.5006412701</v>
      </c>
      <c r="AN712" s="252">
        <v>41624948.450739898</v>
      </c>
      <c r="AO712" s="252">
        <v>12256774.228630999</v>
      </c>
      <c r="AP712" s="252">
        <v>12167870.406631</v>
      </c>
      <c r="AQ712" s="252">
        <v>11928641.479630999</v>
      </c>
      <c r="AR712" s="252">
        <v>11725670.198466901</v>
      </c>
      <c r="AS712" s="252">
        <v>11520326.143466899</v>
      </c>
      <c r="AT712" s="252">
        <v>11342510.554466899</v>
      </c>
      <c r="AU712" s="252">
        <v>11171567.6967154</v>
      </c>
      <c r="AV712" s="252">
        <v>10999540.5197154</v>
      </c>
      <c r="AW712" s="252">
        <v>10853533.476715401</v>
      </c>
      <c r="AX712" s="252">
        <v>10694313.5545095</v>
      </c>
      <c r="AY712" s="252">
        <v>10557693.9035095</v>
      </c>
      <c r="AZ712" s="252">
        <v>10426202.424509499</v>
      </c>
      <c r="BA712" s="252">
        <v>135644644.58696899</v>
      </c>
      <c r="BB712" s="252">
        <v>10686218.5982392</v>
      </c>
      <c r="BC712" s="252">
        <v>10579314.864239199</v>
      </c>
      <c r="BD712" s="252">
        <v>10444045.1072392</v>
      </c>
      <c r="BE712" s="252">
        <v>10323165.2921171</v>
      </c>
      <c r="BF712" s="252">
        <v>10199698.9141171</v>
      </c>
      <c r="BG712" s="252">
        <v>10088834.090117101</v>
      </c>
      <c r="BH712" s="252">
        <v>9980176.14639204</v>
      </c>
      <c r="BI712" s="252">
        <v>9867341.8373920396</v>
      </c>
      <c r="BJ712" s="252">
        <v>9769626.73739204</v>
      </c>
      <c r="BK712" s="252">
        <v>9661216.4275274202</v>
      </c>
      <c r="BL712" s="252">
        <v>9567015.78952742</v>
      </c>
      <c r="BM712" s="252">
        <v>9474086.8205274194</v>
      </c>
      <c r="BN712" s="252">
        <v>120640740.624827</v>
      </c>
      <c r="BO712" s="252">
        <v>9361588.5652794391</v>
      </c>
      <c r="BP712" s="252">
        <v>9284368.7302794401</v>
      </c>
      <c r="BQ712" s="252">
        <v>9185627.0452794395</v>
      </c>
      <c r="BR712" s="252">
        <v>9095929.1288354192</v>
      </c>
      <c r="BS712" s="252">
        <v>9003718.6818354204</v>
      </c>
      <c r="BT712" s="252">
        <v>8919868.4888354205</v>
      </c>
      <c r="BU712" s="252">
        <v>8837052.0691333003</v>
      </c>
      <c r="BV712" s="252">
        <v>8750315.4471333008</v>
      </c>
      <c r="BW712" s="252">
        <v>8674559.9841332994</v>
      </c>
      <c r="BX712" s="252">
        <v>8589973.9177791309</v>
      </c>
      <c r="BY712" s="252">
        <v>8515827.53777913</v>
      </c>
      <c r="BZ712" s="252">
        <v>8442185.6477791294</v>
      </c>
      <c r="CA712" s="252">
        <v>106661015.24408101</v>
      </c>
      <c r="CB712" s="252">
        <v>8350674.6761956401</v>
      </c>
      <c r="CC712" s="252">
        <v>8288741.2731956402</v>
      </c>
      <c r="CD712" s="252">
        <v>8209317.7121956404</v>
      </c>
      <c r="CE712" s="252">
        <v>8136521.5161099704</v>
      </c>
      <c r="CF712" s="252">
        <v>8061512.8411099697</v>
      </c>
      <c r="CG712" s="252">
        <v>7992832.6211099699</v>
      </c>
      <c r="CH712" s="252">
        <v>7924720.47087052</v>
      </c>
      <c r="CI712" s="252">
        <v>7853108.3078705203</v>
      </c>
      <c r="CJ712" s="252">
        <v>7790239.8028705204</v>
      </c>
      <c r="CK712" s="252">
        <v>7719792.6954907104</v>
      </c>
      <c r="CL712" s="252">
        <v>7657446.6634907098</v>
      </c>
      <c r="CM712" s="252">
        <v>7593970.3624907099</v>
      </c>
      <c r="CN712" s="252">
        <v>95578878.9430006</v>
      </c>
      <c r="CO712" s="252">
        <v>6896351.9649611302</v>
      </c>
      <c r="CP712" s="252">
        <v>6840753.3239611303</v>
      </c>
      <c r="CQ712" s="252">
        <v>6774715.5969611304</v>
      </c>
      <c r="CR712" s="252">
        <v>6714480.04199846</v>
      </c>
      <c r="CS712" s="252">
        <v>6650560.4239984602</v>
      </c>
      <c r="CT712" s="252">
        <v>6591766.1429984597</v>
      </c>
      <c r="CU712" s="252">
        <v>6533122.5384482304</v>
      </c>
      <c r="CV712" s="252">
        <v>6471541.3124482296</v>
      </c>
      <c r="CW712" s="252">
        <v>6417280.28044823</v>
      </c>
      <c r="CX712" s="252">
        <v>6356216.4959476804</v>
      </c>
      <c r="CY712" s="252">
        <v>6301950.6619476797</v>
      </c>
      <c r="CZ712" s="252">
        <v>6248143.0829476798</v>
      </c>
      <c r="DA712" s="252">
        <v>78796881.867066503</v>
      </c>
    </row>
    <row r="714" spans="1:105">
      <c r="A714" s="242" t="s">
        <v>1784</v>
      </c>
      <c r="B714" s="236">
        <v>0</v>
      </c>
      <c r="C714" s="236">
        <v>0</v>
      </c>
      <c r="D714" s="236">
        <v>0</v>
      </c>
      <c r="E714" s="236">
        <v>0</v>
      </c>
      <c r="F714" s="236">
        <v>0</v>
      </c>
      <c r="G714" s="236">
        <v>0</v>
      </c>
      <c r="H714" s="236">
        <v>0</v>
      </c>
      <c r="I714" s="236">
        <v>0</v>
      </c>
      <c r="J714" s="236">
        <v>0</v>
      </c>
      <c r="K714" s="236">
        <v>0</v>
      </c>
      <c r="L714" s="236">
        <v>0</v>
      </c>
      <c r="M714" s="236">
        <v>0</v>
      </c>
      <c r="N714" s="236">
        <v>0</v>
      </c>
      <c r="O714" s="236">
        <v>0</v>
      </c>
      <c r="P714" s="236">
        <v>0</v>
      </c>
      <c r="Q714" s="236">
        <v>0</v>
      </c>
      <c r="R714" s="236">
        <v>0</v>
      </c>
      <c r="S714" s="236">
        <v>0</v>
      </c>
      <c r="T714" s="236">
        <v>0</v>
      </c>
      <c r="U714" s="236">
        <v>0</v>
      </c>
      <c r="V714" s="236">
        <v>0</v>
      </c>
      <c r="W714" s="236">
        <v>0</v>
      </c>
      <c r="X714" s="236">
        <v>0</v>
      </c>
      <c r="Y714" s="236">
        <v>0</v>
      </c>
      <c r="Z714" s="236">
        <v>0</v>
      </c>
      <c r="AA714" s="236">
        <v>0</v>
      </c>
      <c r="AB714" s="236">
        <v>0</v>
      </c>
      <c r="AC714" s="236">
        <v>0</v>
      </c>
      <c r="AD714" s="236">
        <v>-3105456</v>
      </c>
      <c r="AE714" s="236">
        <v>-2804701</v>
      </c>
      <c r="AF714" s="236">
        <v>-4793964</v>
      </c>
      <c r="AG714" s="236">
        <v>-2110266</v>
      </c>
      <c r="AH714" s="236">
        <v>-6756244</v>
      </c>
      <c r="AI714" s="236">
        <v>-6319389</v>
      </c>
      <c r="AJ714" s="236">
        <v>-3009052</v>
      </c>
      <c r="AK714" s="236">
        <v>-2998727.76098317</v>
      </c>
      <c r="AL714" s="236">
        <v>-4210538.2102470296</v>
      </c>
      <c r="AM714" s="236">
        <v>-924951.71024703304</v>
      </c>
      <c r="AN714" s="236">
        <v>-37033289.681477197</v>
      </c>
      <c r="AO714" s="236">
        <v>-11458947.6421689</v>
      </c>
      <c r="AP714" s="236">
        <v>-11285661.2421689</v>
      </c>
      <c r="AQ714" s="236">
        <v>-10963495.692168901</v>
      </c>
      <c r="AR714" s="236">
        <v>-10641818.727849999</v>
      </c>
      <c r="AS714" s="236">
        <v>-10355999.62785</v>
      </c>
      <c r="AT714" s="236">
        <v>-10098776.927850001</v>
      </c>
      <c r="AU714" s="236">
        <v>-9721210.3914872203</v>
      </c>
      <c r="AV714" s="236">
        <v>-9471839.5914872196</v>
      </c>
      <c r="AW714" s="236">
        <v>-9249362.0914872196</v>
      </c>
      <c r="AX714" s="236">
        <v>-9201890.4831873104</v>
      </c>
      <c r="AY714" s="236">
        <v>-8990561.1831873097</v>
      </c>
      <c r="AZ714" s="236">
        <v>-8785143.7331873104</v>
      </c>
      <c r="BA714" s="236">
        <v>-120224707.33408</v>
      </c>
      <c r="BB714" s="236">
        <v>-8989451.6572546307</v>
      </c>
      <c r="BC714" s="236">
        <v>-8809130.2572546303</v>
      </c>
      <c r="BD714" s="236">
        <v>-8601261.0572546292</v>
      </c>
      <c r="BE714" s="236">
        <v>-8219104.9047741704</v>
      </c>
      <c r="BF714" s="236">
        <v>-8024519.25477417</v>
      </c>
      <c r="BG714" s="236">
        <v>-7843201.0547741698</v>
      </c>
      <c r="BH714" s="236">
        <v>-7488773.6223177603</v>
      </c>
      <c r="BI714" s="236">
        <v>-7306823.3223177604</v>
      </c>
      <c r="BJ714" s="236">
        <v>-7140577.5223177597</v>
      </c>
      <c r="BK714" s="236">
        <v>-7225644.6491863998</v>
      </c>
      <c r="BL714" s="236">
        <v>-7064121.3991863998</v>
      </c>
      <c r="BM714" s="236">
        <v>-6904425.4991864003</v>
      </c>
      <c r="BN714" s="236">
        <v>-93617034.200598896</v>
      </c>
      <c r="BO714" s="236">
        <v>-6982115.0579462899</v>
      </c>
      <c r="BP714" s="236">
        <v>-6841205.7579462901</v>
      </c>
      <c r="BQ714" s="236">
        <v>-6679350.3579462897</v>
      </c>
      <c r="BR714" s="236">
        <v>-6363466.5640896903</v>
      </c>
      <c r="BS714" s="236">
        <v>-6209204.41408969</v>
      </c>
      <c r="BT714" s="236">
        <v>-6063787.4640896898</v>
      </c>
      <c r="BU714" s="236">
        <v>-5779702.8036846695</v>
      </c>
      <c r="BV714" s="236">
        <v>-5632386.7536846697</v>
      </c>
      <c r="BW714" s="236">
        <v>-5496489.1036846703</v>
      </c>
      <c r="BX714" s="236">
        <v>-5567342.7724637697</v>
      </c>
      <c r="BY714" s="236">
        <v>-5433966.5224637697</v>
      </c>
      <c r="BZ714" s="236">
        <v>-5301519.1724637803</v>
      </c>
      <c r="CA714" s="236">
        <v>-72350536.744553298</v>
      </c>
      <c r="CB714" s="236">
        <v>-5289957.4466819596</v>
      </c>
      <c r="CC714" s="236">
        <v>-5169892.0466819601</v>
      </c>
      <c r="CD714" s="236">
        <v>-5032797.7466819603</v>
      </c>
      <c r="CE714" s="236">
        <v>-4778395.6906508896</v>
      </c>
      <c r="CF714" s="236">
        <v>-4646576.9406508896</v>
      </c>
      <c r="CG714" s="236">
        <v>-4521483.09065089</v>
      </c>
      <c r="CH714" s="236">
        <v>-4297229.1934984298</v>
      </c>
      <c r="CI714" s="236">
        <v>-4170015.0434984299</v>
      </c>
      <c r="CJ714" s="236">
        <v>-4051905.7934984299</v>
      </c>
      <c r="CK714" s="236">
        <v>-4098308.6981027601</v>
      </c>
      <c r="CL714" s="236">
        <v>-3981482.8981027598</v>
      </c>
      <c r="CM714" s="236">
        <v>-3863892.34810276</v>
      </c>
      <c r="CN714" s="236">
        <v>-53901936.936802201</v>
      </c>
      <c r="CO714" s="236">
        <v>-3181169.4782743198</v>
      </c>
      <c r="CP714" s="236">
        <v>-3071081.5282743201</v>
      </c>
      <c r="CQ714" s="236">
        <v>-2950944.0282743298</v>
      </c>
      <c r="CR714" s="236">
        <v>-2761292.9391365098</v>
      </c>
      <c r="CS714" s="236">
        <v>-2644006.88913651</v>
      </c>
      <c r="CT714" s="236">
        <v>-2532190.63913653</v>
      </c>
      <c r="CU714" s="236">
        <v>-2356705.9797040299</v>
      </c>
      <c r="CV714" s="236">
        <v>-2242811.7797040301</v>
      </c>
      <c r="CW714" s="236">
        <v>-2136554.9297040701</v>
      </c>
      <c r="CX714" s="236">
        <v>-2124597.8511253898</v>
      </c>
      <c r="CY714" s="236">
        <v>-2019006.7011253899</v>
      </c>
      <c r="CZ714" s="236">
        <v>-1914188.0011253899</v>
      </c>
      <c r="DA714" s="236">
        <v>-29934550.744720802</v>
      </c>
    </row>
    <row r="715" spans="1:105">
      <c r="A715" s="242" t="s">
        <v>1785</v>
      </c>
      <c r="B715" s="236">
        <v>0</v>
      </c>
      <c r="C715" s="236">
        <v>0</v>
      </c>
      <c r="D715" s="236">
        <v>0</v>
      </c>
      <c r="E715" s="236">
        <v>0</v>
      </c>
      <c r="F715" s="236">
        <v>0</v>
      </c>
      <c r="G715" s="236">
        <v>0</v>
      </c>
      <c r="H715" s="236">
        <v>0</v>
      </c>
      <c r="I715" s="236">
        <v>0</v>
      </c>
      <c r="J715" s="236">
        <v>0</v>
      </c>
      <c r="K715" s="236">
        <v>0</v>
      </c>
      <c r="L715" s="236">
        <v>0</v>
      </c>
      <c r="M715" s="236">
        <v>0</v>
      </c>
      <c r="N715" s="236">
        <v>0</v>
      </c>
      <c r="O715" s="236">
        <v>0</v>
      </c>
      <c r="P715" s="236">
        <v>0</v>
      </c>
      <c r="Q715" s="236">
        <v>0</v>
      </c>
      <c r="R715" s="236">
        <v>0</v>
      </c>
      <c r="S715" s="236">
        <v>0</v>
      </c>
      <c r="T715" s="236">
        <v>0</v>
      </c>
      <c r="U715" s="236">
        <v>0</v>
      </c>
      <c r="V715" s="236">
        <v>0</v>
      </c>
      <c r="W715" s="236">
        <v>0</v>
      </c>
      <c r="X715" s="236">
        <v>0</v>
      </c>
      <c r="Y715" s="236">
        <v>0</v>
      </c>
      <c r="Z715" s="236">
        <v>0</v>
      </c>
      <c r="AA715" s="236">
        <v>0</v>
      </c>
      <c r="AB715" s="236">
        <v>0</v>
      </c>
      <c r="AC715" s="236">
        <v>0</v>
      </c>
      <c r="AD715" s="236">
        <v>3156336.7289999998</v>
      </c>
      <c r="AE715" s="236">
        <v>2912967.47</v>
      </c>
      <c r="AF715" s="236">
        <v>4941079.0029999996</v>
      </c>
      <c r="AG715" s="236">
        <v>2292387.1000799998</v>
      </c>
      <c r="AH715" s="236">
        <v>6984146.148</v>
      </c>
      <c r="AI715" s="236">
        <v>6613097.1200000001</v>
      </c>
      <c r="AJ715" s="236">
        <v>3345979.4130000002</v>
      </c>
      <c r="AK715" s="236">
        <v>4047053.5673774099</v>
      </c>
      <c r="AL715" s="236">
        <v>5301149.3996412698</v>
      </c>
      <c r="AM715" s="236">
        <v>2030752.5006412701</v>
      </c>
      <c r="AN715" s="236">
        <v>41624948.450739898</v>
      </c>
      <c r="AO715" s="236">
        <v>12256774.228630999</v>
      </c>
      <c r="AP715" s="236">
        <v>12167870.406631</v>
      </c>
      <c r="AQ715" s="236">
        <v>11928641.479630999</v>
      </c>
      <c r="AR715" s="236">
        <v>11725670.198466901</v>
      </c>
      <c r="AS715" s="236">
        <v>11520326.143466899</v>
      </c>
      <c r="AT715" s="236">
        <v>11342510.554466899</v>
      </c>
      <c r="AU715" s="236">
        <v>11171567.6967154</v>
      </c>
      <c r="AV715" s="236">
        <v>10999540.5197154</v>
      </c>
      <c r="AW715" s="236">
        <v>10853533.476715401</v>
      </c>
      <c r="AX715" s="236">
        <v>10694313.5545095</v>
      </c>
      <c r="AY715" s="236">
        <v>10557693.9035095</v>
      </c>
      <c r="AZ715" s="236">
        <v>10426202.424509499</v>
      </c>
      <c r="BA715" s="236">
        <v>135644644.58696899</v>
      </c>
      <c r="BB715" s="236">
        <v>10686218.5982392</v>
      </c>
      <c r="BC715" s="236">
        <v>10579314.864239199</v>
      </c>
      <c r="BD715" s="236">
        <v>10444045.1072392</v>
      </c>
      <c r="BE715" s="236">
        <v>10323165.2921171</v>
      </c>
      <c r="BF715" s="236">
        <v>10199698.9141171</v>
      </c>
      <c r="BG715" s="236">
        <v>10088834.090117101</v>
      </c>
      <c r="BH715" s="236">
        <v>9980176.14639204</v>
      </c>
      <c r="BI715" s="236">
        <v>9867341.8373920396</v>
      </c>
      <c r="BJ715" s="236">
        <v>9769626.73739204</v>
      </c>
      <c r="BK715" s="236">
        <v>9661216.4275274202</v>
      </c>
      <c r="BL715" s="236">
        <v>9567015.78952742</v>
      </c>
      <c r="BM715" s="236">
        <v>9474086.8205274194</v>
      </c>
      <c r="BN715" s="236">
        <v>120640740.624827</v>
      </c>
      <c r="BO715" s="236">
        <v>9361588.5652794391</v>
      </c>
      <c r="BP715" s="236">
        <v>9284368.7302794401</v>
      </c>
      <c r="BQ715" s="236">
        <v>9185627.0452794395</v>
      </c>
      <c r="BR715" s="236">
        <v>9095929.1288354192</v>
      </c>
      <c r="BS715" s="236">
        <v>9003718.6818354204</v>
      </c>
      <c r="BT715" s="236">
        <v>8919868.4888354205</v>
      </c>
      <c r="BU715" s="236">
        <v>8837052.0691333003</v>
      </c>
      <c r="BV715" s="236">
        <v>8750315.4471333008</v>
      </c>
      <c r="BW715" s="236">
        <v>8674559.9841332994</v>
      </c>
      <c r="BX715" s="236">
        <v>8589973.9177791309</v>
      </c>
      <c r="BY715" s="236">
        <v>8515827.53777913</v>
      </c>
      <c r="BZ715" s="236">
        <v>8442185.6477791294</v>
      </c>
      <c r="CA715" s="236">
        <v>106661015.24408101</v>
      </c>
      <c r="CB715" s="236">
        <v>8350674.6761956401</v>
      </c>
      <c r="CC715" s="236">
        <v>8288741.2731956402</v>
      </c>
      <c r="CD715" s="236">
        <v>8209317.7121956404</v>
      </c>
      <c r="CE715" s="236">
        <v>8136521.5161099704</v>
      </c>
      <c r="CF715" s="236">
        <v>8061512.8411099697</v>
      </c>
      <c r="CG715" s="236">
        <v>7992832.6211099699</v>
      </c>
      <c r="CH715" s="236">
        <v>7924720.47087052</v>
      </c>
      <c r="CI715" s="236">
        <v>7853108.3078705203</v>
      </c>
      <c r="CJ715" s="236">
        <v>7790239.8028705204</v>
      </c>
      <c r="CK715" s="236">
        <v>7719792.6954907104</v>
      </c>
      <c r="CL715" s="236">
        <v>7657446.6634907098</v>
      </c>
      <c r="CM715" s="236">
        <v>7593970.3624907099</v>
      </c>
      <c r="CN715" s="236">
        <v>95578878.9430006</v>
      </c>
      <c r="CO715" s="236">
        <v>6896351.9649611302</v>
      </c>
      <c r="CP715" s="236">
        <v>6840753.3239611303</v>
      </c>
      <c r="CQ715" s="236">
        <v>6774715.5969611304</v>
      </c>
      <c r="CR715" s="236">
        <v>6714480.04199846</v>
      </c>
      <c r="CS715" s="236">
        <v>6650560.4239984602</v>
      </c>
      <c r="CT715" s="236">
        <v>6591766.1429984597</v>
      </c>
      <c r="CU715" s="236">
        <v>6533122.5384482304</v>
      </c>
      <c r="CV715" s="236">
        <v>6471541.3124482296</v>
      </c>
      <c r="CW715" s="236">
        <v>6417280.28044823</v>
      </c>
      <c r="CX715" s="236">
        <v>6356216.4959476804</v>
      </c>
      <c r="CY715" s="236">
        <v>6301950.6619476797</v>
      </c>
      <c r="CZ715" s="236">
        <v>6248143.0829476798</v>
      </c>
      <c r="DA715" s="236">
        <v>78796881.867066503</v>
      </c>
    </row>
    <row r="716" spans="1:105" ht="12" thickBot="1">
      <c r="A716" s="251" t="s">
        <v>1786</v>
      </c>
      <c r="B716" s="253">
        <v>0</v>
      </c>
      <c r="C716" s="253">
        <v>0</v>
      </c>
      <c r="D716" s="253">
        <v>0</v>
      </c>
      <c r="E716" s="253">
        <v>0</v>
      </c>
      <c r="F716" s="253">
        <v>0</v>
      </c>
      <c r="G716" s="253">
        <v>0</v>
      </c>
      <c r="H716" s="253">
        <v>0</v>
      </c>
      <c r="I716" s="253">
        <v>0</v>
      </c>
      <c r="J716" s="253">
        <v>0</v>
      </c>
      <c r="K716" s="253">
        <v>0</v>
      </c>
      <c r="L716" s="253">
        <v>0</v>
      </c>
      <c r="M716" s="253">
        <v>0</v>
      </c>
      <c r="N716" s="253">
        <v>0</v>
      </c>
      <c r="O716" s="253">
        <v>0</v>
      </c>
      <c r="P716" s="253">
        <v>0</v>
      </c>
      <c r="Q716" s="253">
        <v>0</v>
      </c>
      <c r="R716" s="253">
        <v>0</v>
      </c>
      <c r="S716" s="253">
        <v>0</v>
      </c>
      <c r="T716" s="253">
        <v>0</v>
      </c>
      <c r="U716" s="253">
        <v>0</v>
      </c>
      <c r="V716" s="253">
        <v>0</v>
      </c>
      <c r="W716" s="253">
        <v>0</v>
      </c>
      <c r="X716" s="253">
        <v>0</v>
      </c>
      <c r="Y716" s="253">
        <v>0</v>
      </c>
      <c r="Z716" s="253">
        <v>0</v>
      </c>
      <c r="AA716" s="253">
        <v>0</v>
      </c>
      <c r="AB716" s="253">
        <v>0</v>
      </c>
      <c r="AC716" s="253">
        <v>0</v>
      </c>
      <c r="AD716" s="253">
        <v>50880.729000000698</v>
      </c>
      <c r="AE716" s="253">
        <v>108266.47</v>
      </c>
      <c r="AF716" s="253">
        <v>147115.003</v>
      </c>
      <c r="AG716" s="253">
        <v>182121.10008</v>
      </c>
      <c r="AH716" s="253">
        <v>227902.14799999999</v>
      </c>
      <c r="AI716" s="253">
        <v>293708.12000000098</v>
      </c>
      <c r="AJ716" s="253">
        <v>336927.413</v>
      </c>
      <c r="AK716" s="253">
        <v>1048325.80639424</v>
      </c>
      <c r="AL716" s="253">
        <v>1090611.18939424</v>
      </c>
      <c r="AM716" s="253">
        <v>1105800.7903942401</v>
      </c>
      <c r="AN716" s="253">
        <v>4591658.7692627199</v>
      </c>
      <c r="AO716" s="253">
        <v>797826.58646204101</v>
      </c>
      <c r="AP716" s="253">
        <v>882209.16446204099</v>
      </c>
      <c r="AQ716" s="253">
        <v>965145.78746203799</v>
      </c>
      <c r="AR716" s="253">
        <v>1083851.4706168701</v>
      </c>
      <c r="AS716" s="253">
        <v>1164326.51561687</v>
      </c>
      <c r="AT716" s="253">
        <v>1243733.6266168701</v>
      </c>
      <c r="AU716" s="253">
        <v>1450357.3052282699</v>
      </c>
      <c r="AV716" s="253">
        <v>1527700.92822827</v>
      </c>
      <c r="AW716" s="253">
        <v>1604171.38522827</v>
      </c>
      <c r="AX716" s="253">
        <v>1492423.0713221999</v>
      </c>
      <c r="AY716" s="253">
        <v>1567132.7203222001</v>
      </c>
      <c r="AZ716" s="253">
        <v>1641058.6913222</v>
      </c>
      <c r="BA716" s="253">
        <v>15419937.2528881</v>
      </c>
      <c r="BB716" s="253">
        <v>1696766.94098462</v>
      </c>
      <c r="BC716" s="253">
        <v>1770184.60698462</v>
      </c>
      <c r="BD716" s="253">
        <v>1842784.04998462</v>
      </c>
      <c r="BE716" s="253">
        <v>2104060.3873429401</v>
      </c>
      <c r="BF716" s="253">
        <v>2175179.65934294</v>
      </c>
      <c r="BG716" s="253">
        <v>2245633.0353429401</v>
      </c>
      <c r="BH716" s="253">
        <v>2491402.5240742802</v>
      </c>
      <c r="BI716" s="253">
        <v>2560518.5150742801</v>
      </c>
      <c r="BJ716" s="253">
        <v>2629049.2150742798</v>
      </c>
      <c r="BK716" s="253">
        <v>2435571.77834102</v>
      </c>
      <c r="BL716" s="253">
        <v>2502894.3903410202</v>
      </c>
      <c r="BM716" s="253">
        <v>2569661.3213410201</v>
      </c>
      <c r="BN716" s="253">
        <v>27023706.424228601</v>
      </c>
      <c r="BO716" s="253">
        <v>2379473.5073331399</v>
      </c>
      <c r="BP716" s="253">
        <v>2443162.9723331402</v>
      </c>
      <c r="BQ716" s="253">
        <v>2506276.6873331498</v>
      </c>
      <c r="BR716" s="253">
        <v>2732462.56474572</v>
      </c>
      <c r="BS716" s="253">
        <v>2794514.26774573</v>
      </c>
      <c r="BT716" s="253">
        <v>2856081.02474572</v>
      </c>
      <c r="BU716" s="253">
        <v>3057349.2654486299</v>
      </c>
      <c r="BV716" s="253">
        <v>3117928.6934486302</v>
      </c>
      <c r="BW716" s="253">
        <v>3178070.8804486301</v>
      </c>
      <c r="BX716" s="253">
        <v>3022631.14531535</v>
      </c>
      <c r="BY716" s="253">
        <v>3081861.0153153501</v>
      </c>
      <c r="BZ716" s="253">
        <v>3140666.4753153501</v>
      </c>
      <c r="CA716" s="253">
        <v>34310478.499528497</v>
      </c>
      <c r="CB716" s="253">
        <v>3060717.2295136801</v>
      </c>
      <c r="CC716" s="253">
        <v>3118849.2265136801</v>
      </c>
      <c r="CD716" s="253">
        <v>3176519.9655136801</v>
      </c>
      <c r="CE716" s="253">
        <v>3358125.82545907</v>
      </c>
      <c r="CF716" s="253">
        <v>3414935.9004590702</v>
      </c>
      <c r="CG716" s="253">
        <v>3471349.5304590701</v>
      </c>
      <c r="CH716" s="253">
        <v>3627491.2773720901</v>
      </c>
      <c r="CI716" s="253">
        <v>3683093.2643720899</v>
      </c>
      <c r="CJ716" s="253">
        <v>3738334.00937209</v>
      </c>
      <c r="CK716" s="253">
        <v>3621483.9973879401</v>
      </c>
      <c r="CL716" s="253">
        <v>3675963.7653879402</v>
      </c>
      <c r="CM716" s="253">
        <v>3730078.0143879401</v>
      </c>
      <c r="CN716" s="253">
        <v>41676942.006198399</v>
      </c>
      <c r="CO716" s="253">
        <v>3715182.4866868001</v>
      </c>
      <c r="CP716" s="253">
        <v>3769671.7956868</v>
      </c>
      <c r="CQ716" s="253">
        <v>3823771.5686867898</v>
      </c>
      <c r="CR716" s="253">
        <v>3953187.1028619399</v>
      </c>
      <c r="CS716" s="253">
        <v>4006553.53486194</v>
      </c>
      <c r="CT716" s="253">
        <v>4059575.50386192</v>
      </c>
      <c r="CU716" s="253">
        <v>4176416.5587441898</v>
      </c>
      <c r="CV716" s="253">
        <v>4228729.5327441897</v>
      </c>
      <c r="CW716" s="253">
        <v>4280725.3507441496</v>
      </c>
      <c r="CX716" s="253">
        <v>4231618.6448222902</v>
      </c>
      <c r="CY716" s="253">
        <v>4282943.9608222898</v>
      </c>
      <c r="CZ716" s="253">
        <v>4333955.0818222901</v>
      </c>
      <c r="DA716" s="253">
        <v>48862331.122345597</v>
      </c>
    </row>
    <row r="717" spans="1:105" ht="12" thickTop="1"/>
    <row r="718" spans="1:105">
      <c r="A718" s="254"/>
      <c r="B718" s="255"/>
      <c r="C718" s="255"/>
      <c r="D718" s="255"/>
      <c r="E718" s="255"/>
      <c r="F718" s="255"/>
      <c r="G718" s="255"/>
      <c r="H718" s="255"/>
      <c r="I718" s="255"/>
      <c r="J718" s="255"/>
      <c r="K718" s="255"/>
      <c r="L718" s="255"/>
      <c r="M718" s="255"/>
      <c r="N718" s="255"/>
      <c r="O718" s="255"/>
      <c r="P718" s="255"/>
      <c r="Q718" s="255"/>
      <c r="R718" s="255"/>
      <c r="S718" s="255"/>
      <c r="T718" s="255"/>
      <c r="U718" s="255"/>
      <c r="V718" s="255"/>
      <c r="W718" s="255"/>
      <c r="X718" s="255"/>
      <c r="Y718" s="255"/>
      <c r="Z718" s="255"/>
      <c r="AA718" s="255"/>
      <c r="AB718" s="255"/>
      <c r="AC718" s="255"/>
      <c r="AD718" s="255"/>
      <c r="AE718" s="255"/>
      <c r="AF718" s="255"/>
      <c r="AG718" s="255"/>
      <c r="AH718" s="255"/>
      <c r="AI718" s="255"/>
      <c r="AJ718" s="255"/>
      <c r="AK718" s="255"/>
      <c r="AL718" s="255"/>
      <c r="AM718" s="255"/>
      <c r="AN718" s="255"/>
      <c r="AO718" s="255"/>
      <c r="AP718" s="255"/>
      <c r="AQ718" s="255"/>
      <c r="AR718" s="255"/>
      <c r="AS718" s="255"/>
      <c r="AT718" s="255"/>
      <c r="AU718" s="255"/>
      <c r="AV718" s="255"/>
      <c r="AW718" s="255"/>
      <c r="AX718" s="255"/>
      <c r="AY718" s="255"/>
      <c r="AZ718" s="255"/>
      <c r="BA718" s="255"/>
      <c r="BB718" s="255"/>
      <c r="BC718" s="255"/>
      <c r="BD718" s="255"/>
      <c r="BE718" s="255"/>
      <c r="BF718" s="255"/>
      <c r="BG718" s="255"/>
      <c r="BH718" s="255"/>
      <c r="BI718" s="255"/>
      <c r="BJ718" s="255"/>
      <c r="BK718" s="255"/>
      <c r="BL718" s="255"/>
      <c r="BM718" s="255"/>
      <c r="BN718" s="255"/>
      <c r="BO718" s="255"/>
      <c r="BP718" s="255"/>
      <c r="BQ718" s="255"/>
      <c r="BR718" s="255"/>
      <c r="BS718" s="255"/>
      <c r="BT718" s="255"/>
      <c r="BU718" s="255"/>
      <c r="BV718" s="255"/>
      <c r="BW718" s="255"/>
      <c r="BX718" s="255"/>
      <c r="BY718" s="255"/>
      <c r="BZ718" s="255"/>
      <c r="CA718" s="255"/>
      <c r="CB718" s="255"/>
      <c r="CC718" s="255"/>
      <c r="CD718" s="255"/>
      <c r="CE718" s="255"/>
      <c r="CF718" s="255"/>
      <c r="CG718" s="255"/>
      <c r="CH718" s="255"/>
      <c r="CI718" s="255"/>
      <c r="CJ718" s="255"/>
      <c r="CK718" s="255"/>
      <c r="CL718" s="255"/>
      <c r="CM718" s="255"/>
      <c r="CN718" s="255"/>
      <c r="CO718" s="255"/>
      <c r="CP718" s="255"/>
      <c r="CQ718" s="255"/>
      <c r="CR718" s="255"/>
      <c r="CS718" s="255"/>
      <c r="CT718" s="255"/>
      <c r="CU718" s="255"/>
      <c r="CV718" s="255"/>
      <c r="CW718" s="255"/>
      <c r="CX718" s="255"/>
      <c r="CY718" s="255"/>
      <c r="CZ718" s="255"/>
      <c r="DA718" s="255"/>
    </row>
    <row r="720" spans="1:105" ht="12" thickBot="1">
      <c r="A720" s="245" t="s">
        <v>1787</v>
      </c>
      <c r="B720" s="256">
        <v>0</v>
      </c>
      <c r="C720" s="256">
        <v>0</v>
      </c>
      <c r="D720" s="256">
        <v>0</v>
      </c>
      <c r="E720" s="256">
        <v>0</v>
      </c>
      <c r="F720" s="256">
        <v>0</v>
      </c>
      <c r="G720" s="256">
        <v>0</v>
      </c>
      <c r="H720" s="256">
        <v>0</v>
      </c>
      <c r="I720" s="256">
        <v>0</v>
      </c>
      <c r="J720" s="256">
        <v>0</v>
      </c>
      <c r="K720" s="256">
        <v>0</v>
      </c>
      <c r="L720" s="256">
        <v>0</v>
      </c>
      <c r="M720" s="256">
        <v>0</v>
      </c>
      <c r="N720" s="256">
        <v>0</v>
      </c>
      <c r="O720" s="256">
        <v>0</v>
      </c>
      <c r="P720" s="256">
        <v>0</v>
      </c>
      <c r="Q720" s="256">
        <v>0</v>
      </c>
      <c r="R720" s="256">
        <v>0</v>
      </c>
      <c r="S720" s="256">
        <v>0</v>
      </c>
      <c r="T720" s="256">
        <v>0</v>
      </c>
      <c r="U720" s="256">
        <v>0</v>
      </c>
      <c r="V720" s="256">
        <v>0</v>
      </c>
      <c r="W720" s="256">
        <v>0</v>
      </c>
      <c r="X720" s="256">
        <v>0</v>
      </c>
      <c r="Y720" s="256">
        <v>0</v>
      </c>
      <c r="Z720" s="256">
        <v>0</v>
      </c>
      <c r="AA720" s="256">
        <v>0</v>
      </c>
      <c r="AB720" s="256">
        <v>0</v>
      </c>
      <c r="AC720" s="256">
        <v>0</v>
      </c>
      <c r="AD720" s="256">
        <v>60159.789000000601</v>
      </c>
      <c r="AE720" s="256">
        <v>128011.27</v>
      </c>
      <c r="AF720" s="256">
        <v>173944.42300000001</v>
      </c>
      <c r="AG720" s="256">
        <v>215334.67128000001</v>
      </c>
      <c r="AH720" s="256">
        <v>269464.86800000002</v>
      </c>
      <c r="AI720" s="256">
        <v>347271.92</v>
      </c>
      <c r="AJ720" s="256">
        <v>398373.23300000001</v>
      </c>
      <c r="AK720" s="256">
        <v>1099018.12639424</v>
      </c>
      <c r="AL720" s="256">
        <v>1149015.12939424</v>
      </c>
      <c r="AM720" s="256">
        <v>1166974.8703942399</v>
      </c>
      <c r="AN720" s="256">
        <v>5007568.30046272</v>
      </c>
      <c r="AO720" s="256">
        <v>865867.80234008899</v>
      </c>
      <c r="AP720" s="256">
        <v>965639.30034008995</v>
      </c>
      <c r="AQ720" s="256">
        <v>1063701.14334008</v>
      </c>
      <c r="AR720" s="256">
        <v>1196562.7726779501</v>
      </c>
      <c r="AS720" s="256">
        <v>1291714.1176779501</v>
      </c>
      <c r="AT720" s="256">
        <v>1385602.7686779499</v>
      </c>
      <c r="AU720" s="256">
        <v>1603933.6122935701</v>
      </c>
      <c r="AV720" s="256">
        <v>1695382.4552935699</v>
      </c>
      <c r="AW720" s="256">
        <v>1785798.8922935701</v>
      </c>
      <c r="AX720" s="256">
        <v>1691600.6418331501</v>
      </c>
      <c r="AY720" s="256">
        <v>1779935.1508331499</v>
      </c>
      <c r="AZ720" s="256">
        <v>1867343.06183315</v>
      </c>
      <c r="BA720" s="256">
        <v>17193081.719434299</v>
      </c>
      <c r="BB720" s="256">
        <v>1942855.64310141</v>
      </c>
      <c r="BC720" s="256">
        <v>2029662.54910141</v>
      </c>
      <c r="BD720" s="256">
        <v>2115502.01210141</v>
      </c>
      <c r="BE720" s="256">
        <v>2387433.2498087101</v>
      </c>
      <c r="BF720" s="256">
        <v>2471522.60180871</v>
      </c>
      <c r="BG720" s="256">
        <v>2554824.6178087099</v>
      </c>
      <c r="BH720" s="256">
        <v>2811045.37432598</v>
      </c>
      <c r="BI720" s="256">
        <v>2892766.1053259801</v>
      </c>
      <c r="BJ720" s="256">
        <v>2973794.8053259798</v>
      </c>
      <c r="BK720" s="256">
        <v>2796080.1110630501</v>
      </c>
      <c r="BL720" s="256">
        <v>2875680.40306305</v>
      </c>
      <c r="BM720" s="256">
        <v>2954623.6740630502</v>
      </c>
      <c r="BN720" s="256">
        <v>30805791.146897499</v>
      </c>
      <c r="BO720" s="256">
        <v>2766566.1105836001</v>
      </c>
      <c r="BP720" s="256">
        <v>2841870.6755836001</v>
      </c>
      <c r="BQ720" s="256">
        <v>2916494.4905836098</v>
      </c>
      <c r="BR720" s="256">
        <v>3151864.1292648101</v>
      </c>
      <c r="BS720" s="256">
        <v>3225232.2522648098</v>
      </c>
      <c r="BT720" s="256">
        <v>3298026.98926481</v>
      </c>
      <c r="BU720" s="256">
        <v>3508523.5719737499</v>
      </c>
      <c r="BV720" s="256">
        <v>3580150.9199737501</v>
      </c>
      <c r="BW720" s="256">
        <v>3651261.2869737502</v>
      </c>
      <c r="BX720" s="256">
        <v>3509634.02713812</v>
      </c>
      <c r="BY720" s="256">
        <v>3579665.69713812</v>
      </c>
      <c r="BZ720" s="256">
        <v>3649195.5571381198</v>
      </c>
      <c r="CA720" s="256">
        <v>39678485.707880899</v>
      </c>
      <c r="CB720" s="256">
        <v>3582908.1456689299</v>
      </c>
      <c r="CC720" s="256">
        <v>3651641.72266893</v>
      </c>
      <c r="CD720" s="256">
        <v>3719829.92166893</v>
      </c>
      <c r="CE720" s="256">
        <v>3909889.9132876699</v>
      </c>
      <c r="CF720" s="256">
        <v>3977060.4882876701</v>
      </c>
      <c r="CG720" s="256">
        <v>4043762.3182876701</v>
      </c>
      <c r="CH720" s="256">
        <v>4208521.2087419704</v>
      </c>
      <c r="CI720" s="256">
        <v>4274263.3757419698</v>
      </c>
      <c r="CJ720" s="256">
        <v>4339578.4207419697</v>
      </c>
      <c r="CK720" s="256">
        <v>4235470.8584144302</v>
      </c>
      <c r="CL720" s="256">
        <v>4299886.1464144299</v>
      </c>
      <c r="CM720" s="256">
        <v>4363869.2554144301</v>
      </c>
      <c r="CN720" s="256">
        <v>48606681.775339</v>
      </c>
      <c r="CO720" s="256">
        <v>4373303.1539815804</v>
      </c>
      <c r="CP720" s="256">
        <v>4437729.7229815796</v>
      </c>
      <c r="CQ720" s="256">
        <v>4501695.7159815701</v>
      </c>
      <c r="CR720" s="256">
        <v>4638982.8357643597</v>
      </c>
      <c r="CS720" s="256">
        <v>4702081.7477643602</v>
      </c>
      <c r="CT720" s="256">
        <v>4764773.3767643301</v>
      </c>
      <c r="CU720" s="256">
        <v>4889584.5875043999</v>
      </c>
      <c r="CV720" s="256">
        <v>4951437.9215043997</v>
      </c>
      <c r="CW720" s="256">
        <v>5012916.2595043601</v>
      </c>
      <c r="CX720" s="256">
        <v>4975796.5092983404</v>
      </c>
      <c r="CY720" s="256">
        <v>5036482.0652983403</v>
      </c>
      <c r="CZ720" s="256">
        <v>5096796.12629834</v>
      </c>
      <c r="DA720" s="256">
        <v>57381580.022646002</v>
      </c>
    </row>
    <row r="721" spans="1:105" ht="12" thickTop="1"/>
    <row r="722" spans="1:105">
      <c r="A722" s="254"/>
      <c r="B722" s="255"/>
      <c r="C722" s="255"/>
      <c r="D722" s="255"/>
      <c r="E722" s="255"/>
      <c r="F722" s="255"/>
      <c r="G722" s="255"/>
      <c r="H722" s="255"/>
      <c r="I722" s="255"/>
      <c r="J722" s="255"/>
      <c r="K722" s="255"/>
      <c r="L722" s="255"/>
      <c r="M722" s="255"/>
      <c r="N722" s="255"/>
      <c r="O722" s="255"/>
      <c r="P722" s="255"/>
      <c r="Q722" s="255"/>
      <c r="R722" s="255"/>
      <c r="S722" s="255"/>
      <c r="T722" s="255"/>
      <c r="U722" s="255"/>
      <c r="V722" s="255"/>
      <c r="W722" s="255"/>
      <c r="X722" s="255"/>
      <c r="Y722" s="255"/>
      <c r="Z722" s="255"/>
      <c r="AA722" s="255"/>
      <c r="AB722" s="255"/>
      <c r="AC722" s="255"/>
      <c r="AD722" s="255"/>
      <c r="AE722" s="255"/>
      <c r="AF722" s="255"/>
      <c r="AG722" s="255"/>
      <c r="AH722" s="255"/>
      <c r="AI722" s="255"/>
      <c r="AJ722" s="255"/>
      <c r="AK722" s="255"/>
      <c r="AL722" s="255"/>
      <c r="AM722" s="255"/>
      <c r="AN722" s="255"/>
      <c r="AO722" s="255"/>
      <c r="AP722" s="255"/>
      <c r="AQ722" s="255"/>
      <c r="AR722" s="255"/>
      <c r="AS722" s="255"/>
      <c r="AT722" s="255"/>
      <c r="AU722" s="255"/>
      <c r="AV722" s="255"/>
      <c r="AW722" s="255"/>
      <c r="AX722" s="255"/>
      <c r="AY722" s="255"/>
      <c r="AZ722" s="255"/>
      <c r="BA722" s="255"/>
      <c r="BB722" s="255"/>
      <c r="BC722" s="255"/>
      <c r="BD722" s="255"/>
      <c r="BE722" s="255"/>
      <c r="BF722" s="255"/>
      <c r="BG722" s="255"/>
      <c r="BH722" s="255"/>
      <c r="BI722" s="255"/>
      <c r="BJ722" s="255"/>
      <c r="BK722" s="255"/>
      <c r="BL722" s="255"/>
      <c r="BM722" s="255"/>
      <c r="BN722" s="255"/>
      <c r="BO722" s="255"/>
      <c r="BP722" s="255"/>
      <c r="BQ722" s="255"/>
      <c r="BR722" s="255"/>
      <c r="BS722" s="255"/>
      <c r="BT722" s="255"/>
      <c r="BU722" s="255"/>
      <c r="BV722" s="255"/>
      <c r="BW722" s="255"/>
      <c r="BX722" s="255"/>
      <c r="BY722" s="255"/>
      <c r="BZ722" s="255"/>
      <c r="CA722" s="255"/>
      <c r="CB722" s="255"/>
      <c r="CC722" s="255"/>
      <c r="CD722" s="255"/>
      <c r="CE722" s="255"/>
      <c r="CF722" s="255"/>
      <c r="CG722" s="255"/>
      <c r="CH722" s="255"/>
      <c r="CI722" s="255"/>
      <c r="CJ722" s="255"/>
      <c r="CK722" s="255"/>
      <c r="CL722" s="255"/>
      <c r="CM722" s="255"/>
      <c r="CN722" s="255"/>
      <c r="CO722" s="255"/>
      <c r="CP722" s="255"/>
      <c r="CQ722" s="255"/>
      <c r="CR722" s="255"/>
      <c r="CS722" s="255"/>
      <c r="CT722" s="255"/>
      <c r="CU722" s="255"/>
      <c r="CV722" s="255"/>
      <c r="CW722" s="255"/>
      <c r="CX722" s="255"/>
      <c r="CY722" s="255"/>
      <c r="CZ722" s="255"/>
      <c r="DA722" s="255"/>
    </row>
    <row r="724" spans="1:105">
      <c r="A724" s="242" t="s">
        <v>1708</v>
      </c>
      <c r="B724" s="236">
        <v>0</v>
      </c>
      <c r="C724" s="236">
        <v>0</v>
      </c>
      <c r="D724" s="236">
        <v>0</v>
      </c>
      <c r="E724" s="236">
        <v>0</v>
      </c>
      <c r="F724" s="236">
        <v>0</v>
      </c>
      <c r="G724" s="236">
        <v>0</v>
      </c>
      <c r="H724" s="236">
        <v>0</v>
      </c>
      <c r="I724" s="236">
        <v>0</v>
      </c>
      <c r="J724" s="236">
        <v>0</v>
      </c>
      <c r="K724" s="236">
        <v>0</v>
      </c>
      <c r="L724" s="236">
        <v>0</v>
      </c>
      <c r="M724" s="236">
        <v>2</v>
      </c>
      <c r="N724" s="236">
        <v>2</v>
      </c>
      <c r="O724" s="236">
        <v>0</v>
      </c>
      <c r="P724" s="236">
        <v>0</v>
      </c>
      <c r="Q724" s="236">
        <v>0</v>
      </c>
      <c r="R724" s="236">
        <v>0</v>
      </c>
      <c r="S724" s="236">
        <v>0</v>
      </c>
      <c r="T724" s="236">
        <v>0</v>
      </c>
      <c r="U724" s="236">
        <v>0</v>
      </c>
      <c r="V724" s="236">
        <v>0</v>
      </c>
      <c r="W724" s="236">
        <v>0</v>
      </c>
      <c r="X724" s="236">
        <v>0</v>
      </c>
      <c r="Y724" s="236">
        <v>0</v>
      </c>
      <c r="Z724" s="236">
        <v>2</v>
      </c>
      <c r="AA724" s="236">
        <v>2</v>
      </c>
      <c r="AB724" s="236">
        <v>0</v>
      </c>
      <c r="AC724" s="236">
        <v>0</v>
      </c>
      <c r="AD724" s="236">
        <v>0</v>
      </c>
      <c r="AE724" s="236">
        <v>0</v>
      </c>
      <c r="AF724" s="236">
        <v>0</v>
      </c>
      <c r="AG724" s="236">
        <v>0</v>
      </c>
      <c r="AH724" s="236">
        <v>0</v>
      </c>
      <c r="AI724" s="236">
        <v>0</v>
      </c>
      <c r="AJ724" s="236">
        <v>0</v>
      </c>
      <c r="AK724" s="236">
        <v>0</v>
      </c>
      <c r="AL724" s="236">
        <v>0</v>
      </c>
      <c r="AM724" s="236">
        <v>2</v>
      </c>
      <c r="AN724" s="236">
        <v>2</v>
      </c>
      <c r="AO724" s="236">
        <v>0</v>
      </c>
      <c r="AP724" s="236">
        <v>0</v>
      </c>
      <c r="AQ724" s="236">
        <v>0</v>
      </c>
      <c r="AR724" s="236">
        <v>0</v>
      </c>
      <c r="AS724" s="236">
        <v>0</v>
      </c>
      <c r="AT724" s="236">
        <v>0</v>
      </c>
      <c r="AU724" s="236">
        <v>0</v>
      </c>
      <c r="AV724" s="236">
        <v>0</v>
      </c>
      <c r="AW724" s="236">
        <v>0</v>
      </c>
      <c r="AX724" s="236">
        <v>0</v>
      </c>
      <c r="AY724" s="236">
        <v>0</v>
      </c>
      <c r="AZ724" s="236">
        <v>2</v>
      </c>
      <c r="BA724" s="236">
        <v>2</v>
      </c>
      <c r="BB724" s="236">
        <v>0</v>
      </c>
      <c r="BC724" s="236">
        <v>0</v>
      </c>
      <c r="BD724" s="236">
        <v>0</v>
      </c>
      <c r="BE724" s="236">
        <v>0</v>
      </c>
      <c r="BF724" s="236">
        <v>0</v>
      </c>
      <c r="BG724" s="236">
        <v>0</v>
      </c>
      <c r="BH724" s="236">
        <v>0</v>
      </c>
      <c r="BI724" s="236">
        <v>0</v>
      </c>
      <c r="BJ724" s="236">
        <v>0</v>
      </c>
      <c r="BK724" s="236">
        <v>0</v>
      </c>
      <c r="BL724" s="236">
        <v>0</v>
      </c>
      <c r="BM724" s="236">
        <v>2</v>
      </c>
      <c r="BN724" s="236">
        <v>2</v>
      </c>
      <c r="BO724" s="236">
        <v>0</v>
      </c>
      <c r="BP724" s="236">
        <v>0</v>
      </c>
      <c r="BQ724" s="236">
        <v>0</v>
      </c>
      <c r="BR724" s="236">
        <v>0</v>
      </c>
      <c r="BS724" s="236">
        <v>0</v>
      </c>
      <c r="BT724" s="236">
        <v>0</v>
      </c>
      <c r="BU724" s="236">
        <v>0</v>
      </c>
      <c r="BV724" s="236">
        <v>0</v>
      </c>
      <c r="BW724" s="236">
        <v>0</v>
      </c>
      <c r="BX724" s="236">
        <v>0</v>
      </c>
      <c r="BY724" s="236">
        <v>0</v>
      </c>
      <c r="BZ724" s="236">
        <v>2</v>
      </c>
      <c r="CA724" s="236">
        <v>2</v>
      </c>
      <c r="CB724" s="236">
        <v>0</v>
      </c>
      <c r="CC724" s="236">
        <v>0</v>
      </c>
      <c r="CD724" s="236">
        <v>0</v>
      </c>
      <c r="CE724" s="236">
        <v>0</v>
      </c>
      <c r="CF724" s="236">
        <v>0</v>
      </c>
      <c r="CG724" s="236">
        <v>0</v>
      </c>
      <c r="CH724" s="236">
        <v>0</v>
      </c>
      <c r="CI724" s="236">
        <v>0</v>
      </c>
      <c r="CJ724" s="236">
        <v>0</v>
      </c>
      <c r="CK724" s="236">
        <v>0</v>
      </c>
      <c r="CL724" s="236">
        <v>0</v>
      </c>
      <c r="CM724" s="236">
        <v>2</v>
      </c>
      <c r="CN724" s="236">
        <v>2</v>
      </c>
      <c r="CO724" s="236">
        <v>0</v>
      </c>
      <c r="CP724" s="236">
        <v>0</v>
      </c>
      <c r="CQ724" s="236">
        <v>0</v>
      </c>
      <c r="CR724" s="236">
        <v>0</v>
      </c>
      <c r="CS724" s="236">
        <v>0</v>
      </c>
      <c r="CT724" s="236">
        <v>0</v>
      </c>
      <c r="CU724" s="236">
        <v>0</v>
      </c>
      <c r="CV724" s="236">
        <v>0</v>
      </c>
      <c r="CW724" s="236">
        <v>0</v>
      </c>
      <c r="CX724" s="236">
        <v>0</v>
      </c>
      <c r="CY724" s="236">
        <v>0</v>
      </c>
      <c r="CZ724" s="236">
        <v>2</v>
      </c>
      <c r="DA724" s="236">
        <v>2</v>
      </c>
    </row>
    <row r="725" spans="1:105">
      <c r="A725" s="242" t="s">
        <v>1788</v>
      </c>
      <c r="B725" s="236">
        <v>0</v>
      </c>
      <c r="C725" s="236">
        <v>0</v>
      </c>
      <c r="D725" s="236">
        <v>0</v>
      </c>
      <c r="E725" s="236">
        <v>0</v>
      </c>
      <c r="F725" s="236">
        <v>0</v>
      </c>
      <c r="G725" s="236">
        <v>0</v>
      </c>
      <c r="H725" s="236">
        <v>0</v>
      </c>
      <c r="I725" s="236">
        <v>0</v>
      </c>
      <c r="J725" s="236">
        <v>0</v>
      </c>
      <c r="K725" s="236">
        <v>0</v>
      </c>
      <c r="L725" s="236">
        <v>0</v>
      </c>
      <c r="M725" s="236">
        <v>0</v>
      </c>
      <c r="N725" s="236">
        <v>0</v>
      </c>
      <c r="O725" s="236">
        <v>0</v>
      </c>
      <c r="P725" s="236">
        <v>0</v>
      </c>
      <c r="Q725" s="236">
        <v>0</v>
      </c>
      <c r="R725" s="236">
        <v>0</v>
      </c>
      <c r="S725" s="236">
        <v>0</v>
      </c>
      <c r="T725" s="236">
        <v>0</v>
      </c>
      <c r="U725" s="236">
        <v>0</v>
      </c>
      <c r="V725" s="236">
        <v>0</v>
      </c>
      <c r="W725" s="236">
        <v>0</v>
      </c>
      <c r="X725" s="236">
        <v>0</v>
      </c>
      <c r="Y725" s="236">
        <v>0</v>
      </c>
      <c r="Z725" s="236">
        <v>0</v>
      </c>
      <c r="AA725" s="236">
        <v>0</v>
      </c>
      <c r="AB725" s="236">
        <v>0</v>
      </c>
      <c r="AC725" s="236">
        <v>0</v>
      </c>
      <c r="AD725" s="236">
        <v>0</v>
      </c>
      <c r="AE725" s="236">
        <v>0</v>
      </c>
      <c r="AF725" s="236">
        <v>0</v>
      </c>
      <c r="AG725" s="236">
        <v>0</v>
      </c>
      <c r="AH725" s="236">
        <v>0</v>
      </c>
      <c r="AI725" s="236">
        <v>0</v>
      </c>
      <c r="AJ725" s="236">
        <v>0</v>
      </c>
      <c r="AK725" s="236">
        <v>0</v>
      </c>
      <c r="AL725" s="236">
        <v>0</v>
      </c>
      <c r="AM725" s="236">
        <v>-37033289.681477197</v>
      </c>
      <c r="AN725" s="236">
        <v>-37033289.681477197</v>
      </c>
      <c r="AO725" s="236">
        <v>0</v>
      </c>
      <c r="AP725" s="236">
        <v>0</v>
      </c>
      <c r="AQ725" s="236">
        <v>0</v>
      </c>
      <c r="AR725" s="236">
        <v>0</v>
      </c>
      <c r="AS725" s="236">
        <v>0</v>
      </c>
      <c r="AT725" s="236">
        <v>0</v>
      </c>
      <c r="AU725" s="236">
        <v>0</v>
      </c>
      <c r="AV725" s="236">
        <v>0</v>
      </c>
      <c r="AW725" s="236">
        <v>0</v>
      </c>
      <c r="AX725" s="236">
        <v>0</v>
      </c>
      <c r="AY725" s="236">
        <v>0</v>
      </c>
      <c r="AZ725" s="236">
        <v>-120224707.33408</v>
      </c>
      <c r="BA725" s="236">
        <v>-120224707.33408</v>
      </c>
      <c r="BB725" s="236">
        <v>0</v>
      </c>
      <c r="BC725" s="236">
        <v>0</v>
      </c>
      <c r="BD725" s="236">
        <v>0</v>
      </c>
      <c r="BE725" s="236">
        <v>0</v>
      </c>
      <c r="BF725" s="236">
        <v>0</v>
      </c>
      <c r="BG725" s="236">
        <v>0</v>
      </c>
      <c r="BH725" s="236">
        <v>0</v>
      </c>
      <c r="BI725" s="236">
        <v>0</v>
      </c>
      <c r="BJ725" s="236">
        <v>0</v>
      </c>
      <c r="BK725" s="236">
        <v>0</v>
      </c>
      <c r="BL725" s="236">
        <v>0</v>
      </c>
      <c r="BM725" s="236">
        <v>-93617034.200598896</v>
      </c>
      <c r="BN725" s="236">
        <v>-93617034.200598896</v>
      </c>
      <c r="BO725" s="236">
        <v>0</v>
      </c>
      <c r="BP725" s="236">
        <v>0</v>
      </c>
      <c r="BQ725" s="236">
        <v>0</v>
      </c>
      <c r="BR725" s="236">
        <v>0</v>
      </c>
      <c r="BS725" s="236">
        <v>0</v>
      </c>
      <c r="BT725" s="236">
        <v>0</v>
      </c>
      <c r="BU725" s="236">
        <v>0</v>
      </c>
      <c r="BV725" s="236">
        <v>0</v>
      </c>
      <c r="BW725" s="236">
        <v>0</v>
      </c>
      <c r="BX725" s="236">
        <v>0</v>
      </c>
      <c r="BY725" s="236">
        <v>0</v>
      </c>
      <c r="BZ725" s="236">
        <v>-72350536.744553298</v>
      </c>
      <c r="CA725" s="236">
        <v>-72350536.744553298</v>
      </c>
      <c r="CB725" s="236">
        <v>0</v>
      </c>
      <c r="CC725" s="236">
        <v>0</v>
      </c>
      <c r="CD725" s="236">
        <v>0</v>
      </c>
      <c r="CE725" s="236">
        <v>0</v>
      </c>
      <c r="CF725" s="236">
        <v>0</v>
      </c>
      <c r="CG725" s="236">
        <v>0</v>
      </c>
      <c r="CH725" s="236">
        <v>0</v>
      </c>
      <c r="CI725" s="236">
        <v>0</v>
      </c>
      <c r="CJ725" s="236">
        <v>0</v>
      </c>
      <c r="CK725" s="236">
        <v>0</v>
      </c>
      <c r="CL725" s="236">
        <v>0</v>
      </c>
      <c r="CM725" s="236">
        <v>-53901936.936802201</v>
      </c>
      <c r="CN725" s="236">
        <v>-53901936.936802201</v>
      </c>
      <c r="CO725" s="236">
        <v>0</v>
      </c>
      <c r="CP725" s="236">
        <v>0</v>
      </c>
      <c r="CQ725" s="236">
        <v>0</v>
      </c>
      <c r="CR725" s="236">
        <v>0</v>
      </c>
      <c r="CS725" s="236">
        <v>0</v>
      </c>
      <c r="CT725" s="236">
        <v>0</v>
      </c>
      <c r="CU725" s="236">
        <v>0</v>
      </c>
      <c r="CV725" s="236">
        <v>0</v>
      </c>
      <c r="CW725" s="236">
        <v>0</v>
      </c>
      <c r="CX725" s="236">
        <v>0</v>
      </c>
      <c r="CY725" s="236">
        <v>0</v>
      </c>
      <c r="CZ725" s="236">
        <v>-29934550.744720802</v>
      </c>
      <c r="DA725" s="236">
        <v>-29934550.744720802</v>
      </c>
    </row>
    <row r="726" spans="1:105">
      <c r="A726" s="242" t="s">
        <v>1728</v>
      </c>
      <c r="B726" s="236">
        <v>0</v>
      </c>
      <c r="C726" s="236">
        <v>0</v>
      </c>
      <c r="D726" s="236">
        <v>0</v>
      </c>
      <c r="E726" s="236">
        <v>0</v>
      </c>
      <c r="F726" s="236">
        <v>0</v>
      </c>
      <c r="G726" s="236">
        <v>0</v>
      </c>
      <c r="H726" s="236">
        <v>0</v>
      </c>
      <c r="I726" s="236">
        <v>0</v>
      </c>
      <c r="J726" s="236">
        <v>0</v>
      </c>
      <c r="K726" s="236">
        <v>0</v>
      </c>
      <c r="L726" s="236">
        <v>0</v>
      </c>
      <c r="M726" s="236">
        <v>0</v>
      </c>
      <c r="N726" s="236">
        <v>0</v>
      </c>
      <c r="O726" s="236">
        <v>0</v>
      </c>
      <c r="P726" s="236">
        <v>0</v>
      </c>
      <c r="Q726" s="236">
        <v>0</v>
      </c>
      <c r="R726" s="236">
        <v>0</v>
      </c>
      <c r="S726" s="236">
        <v>0</v>
      </c>
      <c r="T726" s="236">
        <v>0</v>
      </c>
      <c r="U726" s="236">
        <v>0</v>
      </c>
      <c r="V726" s="236">
        <v>0</v>
      </c>
      <c r="W726" s="236">
        <v>0</v>
      </c>
      <c r="X726" s="236">
        <v>0</v>
      </c>
      <c r="Y726" s="236">
        <v>0</v>
      </c>
      <c r="Z726" s="236">
        <v>0</v>
      </c>
      <c r="AA726" s="236">
        <v>0</v>
      </c>
      <c r="AB726" s="236">
        <v>0</v>
      </c>
      <c r="AC726" s="236">
        <v>0</v>
      </c>
      <c r="AD726" s="236">
        <v>0</v>
      </c>
      <c r="AE726" s="236">
        <v>0</v>
      </c>
      <c r="AF726" s="236">
        <v>0</v>
      </c>
      <c r="AG726" s="236">
        <v>0</v>
      </c>
      <c r="AH726" s="236">
        <v>0</v>
      </c>
      <c r="AI726" s="236">
        <v>0</v>
      </c>
      <c r="AJ726" s="236">
        <v>0</v>
      </c>
      <c r="AK726" s="236">
        <v>0</v>
      </c>
      <c r="AL726" s="236">
        <v>0</v>
      </c>
      <c r="AM726" s="236">
        <v>0</v>
      </c>
      <c r="AN726" s="236">
        <v>0</v>
      </c>
      <c r="AO726" s="236">
        <v>0</v>
      </c>
      <c r="AP726" s="236">
        <v>0</v>
      </c>
      <c r="AQ726" s="236">
        <v>0</v>
      </c>
      <c r="AR726" s="236">
        <v>0</v>
      </c>
      <c r="AS726" s="236">
        <v>0</v>
      </c>
      <c r="AT726" s="236">
        <v>0</v>
      </c>
      <c r="AU726" s="236">
        <v>0</v>
      </c>
      <c r="AV726" s="236">
        <v>0</v>
      </c>
      <c r="AW726" s="236">
        <v>0</v>
      </c>
      <c r="AX726" s="236">
        <v>0</v>
      </c>
      <c r="AY726" s="236">
        <v>0</v>
      </c>
      <c r="AZ726" s="236">
        <v>0</v>
      </c>
      <c r="BA726" s="236">
        <v>0</v>
      </c>
      <c r="BB726" s="236">
        <v>0</v>
      </c>
      <c r="BC726" s="236">
        <v>0</v>
      </c>
      <c r="BD726" s="236">
        <v>0</v>
      </c>
      <c r="BE726" s="236">
        <v>0</v>
      </c>
      <c r="BF726" s="236">
        <v>0</v>
      </c>
      <c r="BG726" s="236">
        <v>0</v>
      </c>
      <c r="BH726" s="236">
        <v>0</v>
      </c>
      <c r="BI726" s="236">
        <v>0</v>
      </c>
      <c r="BJ726" s="236">
        <v>0</v>
      </c>
      <c r="BK726" s="236">
        <v>0</v>
      </c>
      <c r="BL726" s="236">
        <v>0</v>
      </c>
      <c r="BM726" s="236">
        <v>0</v>
      </c>
      <c r="BN726" s="236">
        <v>0</v>
      </c>
      <c r="BO726" s="236">
        <v>0</v>
      </c>
      <c r="BP726" s="236">
        <v>0</v>
      </c>
      <c r="BQ726" s="236">
        <v>0</v>
      </c>
      <c r="BR726" s="236">
        <v>0</v>
      </c>
      <c r="BS726" s="236">
        <v>0</v>
      </c>
      <c r="BT726" s="236">
        <v>0</v>
      </c>
      <c r="BU726" s="236">
        <v>0</v>
      </c>
      <c r="BV726" s="236">
        <v>0</v>
      </c>
      <c r="BW726" s="236">
        <v>0</v>
      </c>
      <c r="BX726" s="236">
        <v>0</v>
      </c>
      <c r="BY726" s="236">
        <v>0</v>
      </c>
      <c r="BZ726" s="236">
        <v>0</v>
      </c>
      <c r="CA726" s="236">
        <v>0</v>
      </c>
      <c r="CB726" s="236">
        <v>0</v>
      </c>
      <c r="CC726" s="236">
        <v>0</v>
      </c>
      <c r="CD726" s="236">
        <v>0</v>
      </c>
      <c r="CE726" s="236">
        <v>0</v>
      </c>
      <c r="CF726" s="236">
        <v>0</v>
      </c>
      <c r="CG726" s="236">
        <v>0</v>
      </c>
      <c r="CH726" s="236">
        <v>0</v>
      </c>
      <c r="CI726" s="236">
        <v>0</v>
      </c>
      <c r="CJ726" s="236">
        <v>0</v>
      </c>
      <c r="CK726" s="236">
        <v>0</v>
      </c>
      <c r="CL726" s="236">
        <v>0</v>
      </c>
      <c r="CM726" s="236">
        <v>0</v>
      </c>
      <c r="CN726" s="236">
        <v>0</v>
      </c>
      <c r="CO726" s="236">
        <v>0</v>
      </c>
      <c r="CP726" s="236">
        <v>0</v>
      </c>
      <c r="CQ726" s="236">
        <v>0</v>
      </c>
      <c r="CR726" s="236">
        <v>0</v>
      </c>
      <c r="CS726" s="236">
        <v>0</v>
      </c>
      <c r="CT726" s="236">
        <v>0</v>
      </c>
      <c r="CU726" s="236">
        <v>0</v>
      </c>
      <c r="CV726" s="236">
        <v>0</v>
      </c>
      <c r="CW726" s="236">
        <v>0</v>
      </c>
      <c r="CX726" s="236">
        <v>0</v>
      </c>
      <c r="CY726" s="236">
        <v>0</v>
      </c>
      <c r="CZ726" s="236">
        <v>0</v>
      </c>
      <c r="DA726" s="236">
        <v>0</v>
      </c>
    </row>
    <row r="729" spans="1:105">
      <c r="A729" s="245" t="s">
        <v>1789</v>
      </c>
    </row>
    <row r="730" spans="1:105">
      <c r="A730" s="242" t="s">
        <v>1720</v>
      </c>
      <c r="B730" s="236">
        <v>0</v>
      </c>
      <c r="C730" s="236">
        <v>0</v>
      </c>
      <c r="D730" s="236">
        <v>0</v>
      </c>
      <c r="E730" s="236">
        <v>0</v>
      </c>
      <c r="F730" s="236">
        <v>0</v>
      </c>
      <c r="G730" s="236">
        <v>0</v>
      </c>
      <c r="H730" s="236">
        <v>0</v>
      </c>
      <c r="I730" s="236">
        <v>0</v>
      </c>
      <c r="J730" s="236">
        <v>0</v>
      </c>
      <c r="K730" s="236">
        <v>0</v>
      </c>
      <c r="L730" s="236">
        <v>0</v>
      </c>
      <c r="M730" s="236">
        <v>0</v>
      </c>
      <c r="N730" s="236">
        <v>0</v>
      </c>
      <c r="O730" s="236">
        <v>0</v>
      </c>
      <c r="P730" s="236">
        <v>0</v>
      </c>
      <c r="Q730" s="236">
        <v>0</v>
      </c>
      <c r="R730" s="236">
        <v>0</v>
      </c>
      <c r="S730" s="236">
        <v>0</v>
      </c>
      <c r="T730" s="236">
        <v>0</v>
      </c>
      <c r="U730" s="236">
        <v>0</v>
      </c>
      <c r="V730" s="236">
        <v>0</v>
      </c>
      <c r="W730" s="236">
        <v>0</v>
      </c>
      <c r="X730" s="236">
        <v>0</v>
      </c>
      <c r="Y730" s="236">
        <v>0</v>
      </c>
      <c r="Z730" s="236">
        <v>0</v>
      </c>
      <c r="AA730" s="236">
        <v>0</v>
      </c>
      <c r="AB730" s="236">
        <v>0</v>
      </c>
      <c r="AC730" s="236">
        <v>0</v>
      </c>
      <c r="AD730" s="236">
        <v>-3105456</v>
      </c>
      <c r="AE730" s="236">
        <v>-2804701</v>
      </c>
      <c r="AF730" s="236">
        <v>-4793964</v>
      </c>
      <c r="AG730" s="236">
        <v>-2110266</v>
      </c>
      <c r="AH730" s="236">
        <v>-6756244</v>
      </c>
      <c r="AI730" s="236">
        <v>-6319389</v>
      </c>
      <c r="AJ730" s="236">
        <v>-3009052</v>
      </c>
      <c r="AK730" s="236">
        <v>0</v>
      </c>
      <c r="AL730" s="236">
        <v>0</v>
      </c>
      <c r="AM730" s="236">
        <v>0</v>
      </c>
      <c r="AN730" s="236">
        <v>-28899072</v>
      </c>
      <c r="AO730" s="236">
        <v>0</v>
      </c>
      <c r="AP730" s="236">
        <v>0</v>
      </c>
      <c r="AQ730" s="236">
        <v>0</v>
      </c>
      <c r="AR730" s="236">
        <v>0</v>
      </c>
      <c r="AS730" s="236">
        <v>0</v>
      </c>
      <c r="AT730" s="236">
        <v>0</v>
      </c>
      <c r="AU730" s="236">
        <v>0</v>
      </c>
      <c r="AV730" s="236">
        <v>0</v>
      </c>
      <c r="AW730" s="236">
        <v>0</v>
      </c>
      <c r="AX730" s="236">
        <v>0</v>
      </c>
      <c r="AY730" s="236">
        <v>0</v>
      </c>
      <c r="AZ730" s="236">
        <v>0</v>
      </c>
      <c r="BA730" s="236">
        <v>0</v>
      </c>
      <c r="BB730" s="236">
        <v>0</v>
      </c>
      <c r="BC730" s="236">
        <v>0</v>
      </c>
      <c r="BD730" s="236">
        <v>0</v>
      </c>
      <c r="BE730" s="236">
        <v>0</v>
      </c>
      <c r="BF730" s="236">
        <v>0</v>
      </c>
      <c r="BG730" s="236">
        <v>0</v>
      </c>
      <c r="BH730" s="236">
        <v>0</v>
      </c>
      <c r="BI730" s="236">
        <v>0</v>
      </c>
      <c r="BJ730" s="236">
        <v>0</v>
      </c>
      <c r="BK730" s="236">
        <v>0</v>
      </c>
      <c r="BL730" s="236">
        <v>0</v>
      </c>
      <c r="BM730" s="236">
        <v>0</v>
      </c>
      <c r="BN730" s="236">
        <v>0</v>
      </c>
      <c r="BO730" s="236">
        <v>0</v>
      </c>
      <c r="BP730" s="236">
        <v>0</v>
      </c>
      <c r="BQ730" s="236">
        <v>0</v>
      </c>
      <c r="BR730" s="236">
        <v>0</v>
      </c>
      <c r="BS730" s="236">
        <v>0</v>
      </c>
      <c r="BT730" s="236">
        <v>0</v>
      </c>
      <c r="BU730" s="236">
        <v>0</v>
      </c>
      <c r="BV730" s="236">
        <v>0</v>
      </c>
      <c r="BW730" s="236">
        <v>0</v>
      </c>
      <c r="BX730" s="236">
        <v>0</v>
      </c>
      <c r="BY730" s="236">
        <v>0</v>
      </c>
      <c r="BZ730" s="236">
        <v>0</v>
      </c>
      <c r="CA730" s="236">
        <v>0</v>
      </c>
      <c r="CB730" s="236">
        <v>0</v>
      </c>
      <c r="CC730" s="236">
        <v>0</v>
      </c>
      <c r="CD730" s="236">
        <v>0</v>
      </c>
      <c r="CE730" s="236">
        <v>0</v>
      </c>
      <c r="CF730" s="236">
        <v>0</v>
      </c>
      <c r="CG730" s="236">
        <v>0</v>
      </c>
      <c r="CH730" s="236">
        <v>0</v>
      </c>
      <c r="CI730" s="236">
        <v>0</v>
      </c>
      <c r="CJ730" s="236">
        <v>0</v>
      </c>
      <c r="CK730" s="236">
        <v>0</v>
      </c>
      <c r="CL730" s="236">
        <v>0</v>
      </c>
      <c r="CM730" s="236">
        <v>0</v>
      </c>
      <c r="CN730" s="236">
        <v>0</v>
      </c>
      <c r="CO730" s="236">
        <v>0</v>
      </c>
      <c r="CP730" s="236">
        <v>0</v>
      </c>
      <c r="CQ730" s="236">
        <v>0</v>
      </c>
      <c r="CR730" s="236">
        <v>0</v>
      </c>
      <c r="CS730" s="236">
        <v>0</v>
      </c>
      <c r="CT730" s="236">
        <v>0</v>
      </c>
      <c r="CU730" s="236">
        <v>0</v>
      </c>
      <c r="CV730" s="236">
        <v>0</v>
      </c>
      <c r="CW730" s="236">
        <v>0</v>
      </c>
      <c r="CX730" s="236">
        <v>0</v>
      </c>
      <c r="CY730" s="236">
        <v>0</v>
      </c>
      <c r="CZ730" s="236">
        <v>0</v>
      </c>
      <c r="DA730" s="236">
        <v>0</v>
      </c>
    </row>
    <row r="731" spans="1:105">
      <c r="A731" s="242" t="s">
        <v>1723</v>
      </c>
      <c r="B731" s="236">
        <v>0</v>
      </c>
      <c r="C731" s="236">
        <v>0</v>
      </c>
      <c r="D731" s="236">
        <v>0</v>
      </c>
      <c r="E731" s="236">
        <v>0</v>
      </c>
      <c r="F731" s="236">
        <v>0</v>
      </c>
      <c r="G731" s="236">
        <v>0</v>
      </c>
      <c r="H731" s="236">
        <v>0</v>
      </c>
      <c r="I731" s="236">
        <v>0</v>
      </c>
      <c r="J731" s="236">
        <v>0</v>
      </c>
      <c r="K731" s="236">
        <v>0</v>
      </c>
      <c r="L731" s="236">
        <v>0</v>
      </c>
      <c r="M731" s="236">
        <v>0</v>
      </c>
      <c r="N731" s="236">
        <v>0</v>
      </c>
      <c r="O731" s="236">
        <v>0</v>
      </c>
      <c r="P731" s="236">
        <v>0</v>
      </c>
      <c r="Q731" s="236">
        <v>0</v>
      </c>
      <c r="R731" s="236">
        <v>0</v>
      </c>
      <c r="S731" s="236">
        <v>0</v>
      </c>
      <c r="T731" s="236">
        <v>0</v>
      </c>
      <c r="U731" s="236">
        <v>0</v>
      </c>
      <c r="V731" s="236">
        <v>0</v>
      </c>
      <c r="W731" s="236">
        <v>0</v>
      </c>
      <c r="X731" s="236">
        <v>0</v>
      </c>
      <c r="Y731" s="236">
        <v>0</v>
      </c>
      <c r="Z731" s="236">
        <v>0</v>
      </c>
      <c r="AA731" s="236">
        <v>0</v>
      </c>
      <c r="AB731" s="236">
        <v>0</v>
      </c>
      <c r="AC731" s="236">
        <v>0</v>
      </c>
      <c r="AD731" s="236">
        <v>0</v>
      </c>
      <c r="AE731" s="236">
        <v>0</v>
      </c>
      <c r="AF731" s="236">
        <v>0</v>
      </c>
      <c r="AG731" s="236">
        <v>0</v>
      </c>
      <c r="AH731" s="236">
        <v>0</v>
      </c>
      <c r="AI731" s="236">
        <v>0</v>
      </c>
      <c r="AJ731" s="236">
        <v>0</v>
      </c>
      <c r="AK731" s="236">
        <v>0</v>
      </c>
      <c r="AL731" s="236">
        <v>0</v>
      </c>
      <c r="AM731" s="236">
        <v>0</v>
      </c>
      <c r="AN731" s="236">
        <v>0</v>
      </c>
      <c r="AO731" s="236">
        <v>0</v>
      </c>
      <c r="AP731" s="236">
        <v>0</v>
      </c>
      <c r="AQ731" s="236">
        <v>0</v>
      </c>
      <c r="AR731" s="236">
        <v>0</v>
      </c>
      <c r="AS731" s="236">
        <v>0</v>
      </c>
      <c r="AT731" s="236">
        <v>0</v>
      </c>
      <c r="AU731" s="236">
        <v>0</v>
      </c>
      <c r="AV731" s="236">
        <v>0</v>
      </c>
      <c r="AW731" s="236">
        <v>0</v>
      </c>
      <c r="AX731" s="236">
        <v>0</v>
      </c>
      <c r="AY731" s="236">
        <v>0</v>
      </c>
      <c r="AZ731" s="236">
        <v>0</v>
      </c>
      <c r="BA731" s="236">
        <v>0</v>
      </c>
      <c r="BB731" s="236">
        <v>0</v>
      </c>
      <c r="BC731" s="236">
        <v>0</v>
      </c>
      <c r="BD731" s="236">
        <v>0</v>
      </c>
      <c r="BE731" s="236">
        <v>0</v>
      </c>
      <c r="BF731" s="236">
        <v>0</v>
      </c>
      <c r="BG731" s="236">
        <v>0</v>
      </c>
      <c r="BH731" s="236">
        <v>0</v>
      </c>
      <c r="BI731" s="236">
        <v>0</v>
      </c>
      <c r="BJ731" s="236">
        <v>0</v>
      </c>
      <c r="BK731" s="236">
        <v>0</v>
      </c>
      <c r="BL731" s="236">
        <v>0</v>
      </c>
      <c r="BM731" s="236">
        <v>0</v>
      </c>
      <c r="BN731" s="236">
        <v>0</v>
      </c>
      <c r="BO731" s="236">
        <v>0</v>
      </c>
      <c r="BP731" s="236">
        <v>0</v>
      </c>
      <c r="BQ731" s="236">
        <v>0</v>
      </c>
      <c r="BR731" s="236">
        <v>0</v>
      </c>
      <c r="BS731" s="236">
        <v>0</v>
      </c>
      <c r="BT731" s="236">
        <v>0</v>
      </c>
      <c r="BU731" s="236">
        <v>0</v>
      </c>
      <c r="BV731" s="236">
        <v>0</v>
      </c>
      <c r="BW731" s="236">
        <v>0</v>
      </c>
      <c r="BX731" s="236">
        <v>0</v>
      </c>
      <c r="BY731" s="236">
        <v>0</v>
      </c>
      <c r="BZ731" s="236">
        <v>0</v>
      </c>
      <c r="CA731" s="236">
        <v>0</v>
      </c>
      <c r="CB731" s="236">
        <v>0</v>
      </c>
      <c r="CC731" s="236">
        <v>0</v>
      </c>
      <c r="CD731" s="236">
        <v>0</v>
      </c>
      <c r="CE731" s="236">
        <v>0</v>
      </c>
      <c r="CF731" s="236">
        <v>0</v>
      </c>
      <c r="CG731" s="236">
        <v>0</v>
      </c>
      <c r="CH731" s="236">
        <v>0</v>
      </c>
      <c r="CI731" s="236">
        <v>0</v>
      </c>
      <c r="CJ731" s="236">
        <v>0</v>
      </c>
      <c r="CK731" s="236">
        <v>0</v>
      </c>
      <c r="CL731" s="236">
        <v>0</v>
      </c>
      <c r="CM731" s="236">
        <v>0</v>
      </c>
      <c r="CN731" s="236">
        <v>0</v>
      </c>
      <c r="CO731" s="236">
        <v>0</v>
      </c>
      <c r="CP731" s="236">
        <v>0</v>
      </c>
      <c r="CQ731" s="236">
        <v>0</v>
      </c>
      <c r="CR731" s="236">
        <v>0</v>
      </c>
      <c r="CS731" s="236">
        <v>0</v>
      </c>
      <c r="CT731" s="236">
        <v>0</v>
      </c>
      <c r="CU731" s="236">
        <v>0</v>
      </c>
      <c r="CV731" s="236">
        <v>0</v>
      </c>
      <c r="CW731" s="236">
        <v>0</v>
      </c>
      <c r="CX731" s="236">
        <v>0</v>
      </c>
      <c r="CY731" s="236">
        <v>0</v>
      </c>
      <c r="CZ731" s="236">
        <v>0</v>
      </c>
      <c r="DA731" s="236">
        <v>0</v>
      </c>
    </row>
    <row r="732" spans="1:105">
      <c r="A732" s="242" t="s">
        <v>1790</v>
      </c>
      <c r="B732" s="236">
        <v>0</v>
      </c>
      <c r="C732" s="236">
        <v>0</v>
      </c>
      <c r="D732" s="236">
        <v>0</v>
      </c>
      <c r="E732" s="236">
        <v>0</v>
      </c>
      <c r="F732" s="236">
        <v>0</v>
      </c>
      <c r="G732" s="236">
        <v>0</v>
      </c>
      <c r="H732" s="236">
        <v>0</v>
      </c>
      <c r="I732" s="236">
        <v>0</v>
      </c>
      <c r="J732" s="236">
        <v>0</v>
      </c>
      <c r="K732" s="236">
        <v>0</v>
      </c>
      <c r="L732" s="236">
        <v>0</v>
      </c>
      <c r="M732" s="236">
        <v>0</v>
      </c>
      <c r="N732" s="236">
        <v>0</v>
      </c>
      <c r="O732" s="236">
        <v>0</v>
      </c>
      <c r="P732" s="236">
        <v>0</v>
      </c>
      <c r="Q732" s="236">
        <v>0</v>
      </c>
      <c r="R732" s="236">
        <v>0</v>
      </c>
      <c r="S732" s="236">
        <v>0</v>
      </c>
      <c r="T732" s="236">
        <v>0</v>
      </c>
      <c r="U732" s="236">
        <v>0</v>
      </c>
      <c r="V732" s="236">
        <v>0</v>
      </c>
      <c r="W732" s="236">
        <v>0</v>
      </c>
      <c r="X732" s="236">
        <v>0</v>
      </c>
      <c r="Y732" s="236">
        <v>0</v>
      </c>
      <c r="Z732" s="236">
        <v>0</v>
      </c>
      <c r="AA732" s="236">
        <v>0</v>
      </c>
      <c r="AB732" s="236">
        <v>0</v>
      </c>
      <c r="AC732" s="236">
        <v>0</v>
      </c>
      <c r="AD732" s="236">
        <v>-3105456</v>
      </c>
      <c r="AE732" s="236">
        <v>-2804701</v>
      </c>
      <c r="AF732" s="236">
        <v>-4793964</v>
      </c>
      <c r="AG732" s="236">
        <v>-2110266</v>
      </c>
      <c r="AH732" s="236">
        <v>-6756244</v>
      </c>
      <c r="AI732" s="236">
        <v>-6319389</v>
      </c>
      <c r="AJ732" s="236">
        <v>-3009052</v>
      </c>
      <c r="AK732" s="236">
        <v>0</v>
      </c>
      <c r="AL732" s="236">
        <v>0</v>
      </c>
      <c r="AM732" s="236">
        <v>0</v>
      </c>
      <c r="AN732" s="236">
        <v>-28899072</v>
      </c>
      <c r="AO732" s="236">
        <v>0</v>
      </c>
      <c r="AP732" s="236">
        <v>0</v>
      </c>
      <c r="AQ732" s="236">
        <v>0</v>
      </c>
      <c r="AR732" s="236">
        <v>0</v>
      </c>
      <c r="AS732" s="236">
        <v>0</v>
      </c>
      <c r="AT732" s="236">
        <v>0</v>
      </c>
      <c r="AU732" s="236">
        <v>0</v>
      </c>
      <c r="AV732" s="236">
        <v>0</v>
      </c>
      <c r="AW732" s="236">
        <v>0</v>
      </c>
      <c r="AX732" s="236">
        <v>0</v>
      </c>
      <c r="AY732" s="236">
        <v>0</v>
      </c>
      <c r="AZ732" s="236">
        <v>0</v>
      </c>
      <c r="BA732" s="236">
        <v>0</v>
      </c>
      <c r="BB732" s="236">
        <v>0</v>
      </c>
      <c r="BC732" s="236">
        <v>0</v>
      </c>
      <c r="BD732" s="236">
        <v>0</v>
      </c>
      <c r="BE732" s="236">
        <v>0</v>
      </c>
      <c r="BF732" s="236">
        <v>0</v>
      </c>
      <c r="BG732" s="236">
        <v>0</v>
      </c>
      <c r="BH732" s="236">
        <v>0</v>
      </c>
      <c r="BI732" s="236">
        <v>0</v>
      </c>
      <c r="BJ732" s="236">
        <v>0</v>
      </c>
      <c r="BK732" s="236">
        <v>0</v>
      </c>
      <c r="BL732" s="236">
        <v>0</v>
      </c>
      <c r="BM732" s="236">
        <v>0</v>
      </c>
      <c r="BN732" s="236">
        <v>0</v>
      </c>
      <c r="BO732" s="236">
        <v>0</v>
      </c>
      <c r="BP732" s="236">
        <v>0</v>
      </c>
      <c r="BQ732" s="236">
        <v>0</v>
      </c>
      <c r="BR732" s="236">
        <v>0</v>
      </c>
      <c r="BS732" s="236">
        <v>0</v>
      </c>
      <c r="BT732" s="236">
        <v>0</v>
      </c>
      <c r="BU732" s="236">
        <v>0</v>
      </c>
      <c r="BV732" s="236">
        <v>0</v>
      </c>
      <c r="BW732" s="236">
        <v>0</v>
      </c>
      <c r="BX732" s="236">
        <v>0</v>
      </c>
      <c r="BY732" s="236">
        <v>0</v>
      </c>
      <c r="BZ732" s="236">
        <v>0</v>
      </c>
      <c r="CA732" s="236">
        <v>0</v>
      </c>
      <c r="CB732" s="236">
        <v>0</v>
      </c>
      <c r="CC732" s="236">
        <v>0</v>
      </c>
      <c r="CD732" s="236">
        <v>0</v>
      </c>
      <c r="CE732" s="236">
        <v>0</v>
      </c>
      <c r="CF732" s="236">
        <v>0</v>
      </c>
      <c r="CG732" s="236">
        <v>0</v>
      </c>
      <c r="CH732" s="236">
        <v>0</v>
      </c>
      <c r="CI732" s="236">
        <v>0</v>
      </c>
      <c r="CJ732" s="236">
        <v>0</v>
      </c>
      <c r="CK732" s="236">
        <v>0</v>
      </c>
      <c r="CL732" s="236">
        <v>0</v>
      </c>
      <c r="CM732" s="236">
        <v>0</v>
      </c>
      <c r="CN732" s="236">
        <v>0</v>
      </c>
      <c r="CO732" s="236">
        <v>0</v>
      </c>
      <c r="CP732" s="236">
        <v>0</v>
      </c>
      <c r="CQ732" s="236">
        <v>0</v>
      </c>
      <c r="CR732" s="236">
        <v>0</v>
      </c>
      <c r="CS732" s="236">
        <v>0</v>
      </c>
      <c r="CT732" s="236">
        <v>0</v>
      </c>
      <c r="CU732" s="236">
        <v>0</v>
      </c>
      <c r="CV732" s="236">
        <v>0</v>
      </c>
      <c r="CW732" s="236">
        <v>0</v>
      </c>
      <c r="CX732" s="236">
        <v>0</v>
      </c>
      <c r="CY732" s="236">
        <v>0</v>
      </c>
      <c r="CZ732" s="236">
        <v>0</v>
      </c>
      <c r="DA732" s="236">
        <v>0</v>
      </c>
    </row>
    <row r="734" spans="1:105">
      <c r="A734" s="242" t="s">
        <v>1721</v>
      </c>
      <c r="B734" s="236">
        <v>0</v>
      </c>
      <c r="C734" s="236">
        <v>0</v>
      </c>
      <c r="D734" s="236">
        <v>0</v>
      </c>
      <c r="E734" s="236">
        <v>0</v>
      </c>
      <c r="F734" s="236">
        <v>0</v>
      </c>
      <c r="G734" s="236">
        <v>0</v>
      </c>
      <c r="H734" s="236">
        <v>0</v>
      </c>
      <c r="I734" s="236">
        <v>0</v>
      </c>
      <c r="J734" s="236">
        <v>0</v>
      </c>
      <c r="K734" s="236">
        <v>0</v>
      </c>
      <c r="L734" s="236">
        <v>0</v>
      </c>
      <c r="M734" s="236">
        <v>0</v>
      </c>
      <c r="N734" s="236">
        <v>0</v>
      </c>
      <c r="O734" s="236">
        <v>0</v>
      </c>
      <c r="P734" s="236">
        <v>0</v>
      </c>
      <c r="Q734" s="236">
        <v>0</v>
      </c>
      <c r="R734" s="236">
        <v>0</v>
      </c>
      <c r="S734" s="236">
        <v>0</v>
      </c>
      <c r="T734" s="236">
        <v>0</v>
      </c>
      <c r="U734" s="236">
        <v>0</v>
      </c>
      <c r="V734" s="236">
        <v>0</v>
      </c>
      <c r="W734" s="236">
        <v>0</v>
      </c>
      <c r="X734" s="236">
        <v>0</v>
      </c>
      <c r="Y734" s="236">
        <v>0</v>
      </c>
      <c r="Z734" s="236">
        <v>0</v>
      </c>
      <c r="AA734" s="236">
        <v>0</v>
      </c>
      <c r="AB734" s="236">
        <v>0</v>
      </c>
      <c r="AC734" s="236">
        <v>0</v>
      </c>
      <c r="AD734" s="236">
        <v>3199186</v>
      </c>
      <c r="AE734" s="236">
        <v>2938758</v>
      </c>
      <c r="AF734" s="236">
        <v>4972001</v>
      </c>
      <c r="AG734" s="236">
        <v>2418013</v>
      </c>
      <c r="AH734" s="236">
        <v>7326006</v>
      </c>
      <c r="AI734" s="236">
        <v>6984991</v>
      </c>
      <c r="AJ734" s="236">
        <v>3674899</v>
      </c>
      <c r="AK734" s="236">
        <v>0</v>
      </c>
      <c r="AL734" s="236">
        <v>0</v>
      </c>
      <c r="AM734" s="236">
        <v>0</v>
      </c>
      <c r="AN734" s="236">
        <v>31513854</v>
      </c>
      <c r="AO734" s="236">
        <v>0</v>
      </c>
      <c r="AP734" s="236">
        <v>0</v>
      </c>
      <c r="AQ734" s="236">
        <v>0</v>
      </c>
      <c r="AR734" s="236">
        <v>0</v>
      </c>
      <c r="AS734" s="236">
        <v>0</v>
      </c>
      <c r="AT734" s="236">
        <v>0</v>
      </c>
      <c r="AU734" s="236">
        <v>0</v>
      </c>
      <c r="AV734" s="236">
        <v>0</v>
      </c>
      <c r="AW734" s="236">
        <v>0</v>
      </c>
      <c r="AX734" s="236">
        <v>0</v>
      </c>
      <c r="AY734" s="236">
        <v>0</v>
      </c>
      <c r="AZ734" s="236">
        <v>0</v>
      </c>
      <c r="BA734" s="236">
        <v>0</v>
      </c>
      <c r="BB734" s="236">
        <v>0</v>
      </c>
      <c r="BC734" s="236">
        <v>0</v>
      </c>
      <c r="BD734" s="236">
        <v>0</v>
      </c>
      <c r="BE734" s="236">
        <v>0</v>
      </c>
      <c r="BF734" s="236">
        <v>0</v>
      </c>
      <c r="BG734" s="236">
        <v>0</v>
      </c>
      <c r="BH734" s="236">
        <v>0</v>
      </c>
      <c r="BI734" s="236">
        <v>0</v>
      </c>
      <c r="BJ734" s="236">
        <v>0</v>
      </c>
      <c r="BK734" s="236">
        <v>0</v>
      </c>
      <c r="BL734" s="236">
        <v>0</v>
      </c>
      <c r="BM734" s="236">
        <v>0</v>
      </c>
      <c r="BN734" s="236">
        <v>0</v>
      </c>
      <c r="BO734" s="236">
        <v>0</v>
      </c>
      <c r="BP734" s="236">
        <v>0</v>
      </c>
      <c r="BQ734" s="236">
        <v>0</v>
      </c>
      <c r="BR734" s="236">
        <v>0</v>
      </c>
      <c r="BS734" s="236">
        <v>0</v>
      </c>
      <c r="BT734" s="236">
        <v>0</v>
      </c>
      <c r="BU734" s="236">
        <v>0</v>
      </c>
      <c r="BV734" s="236">
        <v>0</v>
      </c>
      <c r="BW734" s="236">
        <v>0</v>
      </c>
      <c r="BX734" s="236">
        <v>0</v>
      </c>
      <c r="BY734" s="236">
        <v>0</v>
      </c>
      <c r="BZ734" s="236">
        <v>0</v>
      </c>
      <c r="CA734" s="236">
        <v>0</v>
      </c>
      <c r="CB734" s="236">
        <v>0</v>
      </c>
      <c r="CC734" s="236">
        <v>0</v>
      </c>
      <c r="CD734" s="236">
        <v>0</v>
      </c>
      <c r="CE734" s="236">
        <v>0</v>
      </c>
      <c r="CF734" s="236">
        <v>0</v>
      </c>
      <c r="CG734" s="236">
        <v>0</v>
      </c>
      <c r="CH734" s="236">
        <v>0</v>
      </c>
      <c r="CI734" s="236">
        <v>0</v>
      </c>
      <c r="CJ734" s="236">
        <v>0</v>
      </c>
      <c r="CK734" s="236">
        <v>0</v>
      </c>
      <c r="CL734" s="236">
        <v>0</v>
      </c>
      <c r="CM734" s="236">
        <v>0</v>
      </c>
      <c r="CN734" s="236">
        <v>0</v>
      </c>
      <c r="CO734" s="236">
        <v>0</v>
      </c>
      <c r="CP734" s="236">
        <v>0</v>
      </c>
      <c r="CQ734" s="236">
        <v>0</v>
      </c>
      <c r="CR734" s="236">
        <v>0</v>
      </c>
      <c r="CS734" s="236">
        <v>0</v>
      </c>
      <c r="CT734" s="236">
        <v>0</v>
      </c>
      <c r="CU734" s="236">
        <v>0</v>
      </c>
      <c r="CV734" s="236">
        <v>0</v>
      </c>
      <c r="CW734" s="236">
        <v>0</v>
      </c>
      <c r="CX734" s="236">
        <v>0</v>
      </c>
      <c r="CY734" s="236">
        <v>0</v>
      </c>
      <c r="CZ734" s="236">
        <v>0</v>
      </c>
      <c r="DA734" s="236">
        <v>0</v>
      </c>
    </row>
    <row r="735" spans="1:105">
      <c r="A735" s="242" t="s">
        <v>1722</v>
      </c>
      <c r="B735" s="236">
        <v>0</v>
      </c>
      <c r="C735" s="236">
        <v>0</v>
      </c>
      <c r="D735" s="236">
        <v>0</v>
      </c>
      <c r="E735" s="236">
        <v>0</v>
      </c>
      <c r="F735" s="236">
        <v>0</v>
      </c>
      <c r="G735" s="236">
        <v>0</v>
      </c>
      <c r="H735" s="236">
        <v>0</v>
      </c>
      <c r="I735" s="236">
        <v>0</v>
      </c>
      <c r="J735" s="236">
        <v>0</v>
      </c>
      <c r="K735" s="236">
        <v>0</v>
      </c>
      <c r="L735" s="236">
        <v>0</v>
      </c>
      <c r="M735" s="236">
        <v>0</v>
      </c>
      <c r="N735" s="236">
        <v>0</v>
      </c>
      <c r="O735" s="236">
        <v>0</v>
      </c>
      <c r="P735" s="236">
        <v>0</v>
      </c>
      <c r="Q735" s="236">
        <v>0</v>
      </c>
      <c r="R735" s="236">
        <v>0</v>
      </c>
      <c r="S735" s="236">
        <v>0</v>
      </c>
      <c r="T735" s="236">
        <v>0</v>
      </c>
      <c r="U735" s="236">
        <v>0</v>
      </c>
      <c r="V735" s="236">
        <v>0</v>
      </c>
      <c r="W735" s="236">
        <v>0</v>
      </c>
      <c r="X735" s="236">
        <v>0</v>
      </c>
      <c r="Y735" s="236">
        <v>0</v>
      </c>
      <c r="Z735" s="236">
        <v>0</v>
      </c>
      <c r="AA735" s="236">
        <v>0</v>
      </c>
      <c r="AB735" s="236">
        <v>0</v>
      </c>
      <c r="AC735" s="236">
        <v>0</v>
      </c>
      <c r="AD735" s="236">
        <v>-42850</v>
      </c>
      <c r="AE735" s="236">
        <v>-25792</v>
      </c>
      <c r="AF735" s="236">
        <v>-30920</v>
      </c>
      <c r="AG735" s="236">
        <v>-125626</v>
      </c>
      <c r="AH735" s="236">
        <v>-341860</v>
      </c>
      <c r="AI735" s="236">
        <v>-371894</v>
      </c>
      <c r="AJ735" s="236">
        <v>-328920</v>
      </c>
      <c r="AK735" s="236">
        <v>0</v>
      </c>
      <c r="AL735" s="236">
        <v>0</v>
      </c>
      <c r="AM735" s="236">
        <v>0</v>
      </c>
      <c r="AN735" s="236">
        <v>-1267862</v>
      </c>
      <c r="AO735" s="236">
        <v>0</v>
      </c>
      <c r="AP735" s="236">
        <v>0</v>
      </c>
      <c r="AQ735" s="236">
        <v>0</v>
      </c>
      <c r="AR735" s="236">
        <v>0</v>
      </c>
      <c r="AS735" s="236">
        <v>0</v>
      </c>
      <c r="AT735" s="236">
        <v>0</v>
      </c>
      <c r="AU735" s="236">
        <v>0</v>
      </c>
      <c r="AV735" s="236">
        <v>0</v>
      </c>
      <c r="AW735" s="236">
        <v>0</v>
      </c>
      <c r="AX735" s="236">
        <v>0</v>
      </c>
      <c r="AY735" s="236">
        <v>0</v>
      </c>
      <c r="AZ735" s="236">
        <v>0</v>
      </c>
      <c r="BA735" s="236">
        <v>0</v>
      </c>
      <c r="BB735" s="236">
        <v>0</v>
      </c>
      <c r="BC735" s="236">
        <v>0</v>
      </c>
      <c r="BD735" s="236">
        <v>0</v>
      </c>
      <c r="BE735" s="236">
        <v>0</v>
      </c>
      <c r="BF735" s="236">
        <v>0</v>
      </c>
      <c r="BG735" s="236">
        <v>0</v>
      </c>
      <c r="BH735" s="236">
        <v>0</v>
      </c>
      <c r="BI735" s="236">
        <v>0</v>
      </c>
      <c r="BJ735" s="236">
        <v>0</v>
      </c>
      <c r="BK735" s="236">
        <v>0</v>
      </c>
      <c r="BL735" s="236">
        <v>0</v>
      </c>
      <c r="BM735" s="236">
        <v>0</v>
      </c>
      <c r="BN735" s="236">
        <v>0</v>
      </c>
      <c r="BO735" s="236">
        <v>0</v>
      </c>
      <c r="BP735" s="236">
        <v>0</v>
      </c>
      <c r="BQ735" s="236">
        <v>0</v>
      </c>
      <c r="BR735" s="236">
        <v>0</v>
      </c>
      <c r="BS735" s="236">
        <v>0</v>
      </c>
      <c r="BT735" s="236">
        <v>0</v>
      </c>
      <c r="BU735" s="236">
        <v>0</v>
      </c>
      <c r="BV735" s="236">
        <v>0</v>
      </c>
      <c r="BW735" s="236">
        <v>0</v>
      </c>
      <c r="BX735" s="236">
        <v>0</v>
      </c>
      <c r="BY735" s="236">
        <v>0</v>
      </c>
      <c r="BZ735" s="236">
        <v>0</v>
      </c>
      <c r="CA735" s="236">
        <v>0</v>
      </c>
      <c r="CB735" s="236">
        <v>0</v>
      </c>
      <c r="CC735" s="236">
        <v>0</v>
      </c>
      <c r="CD735" s="236">
        <v>0</v>
      </c>
      <c r="CE735" s="236">
        <v>0</v>
      </c>
      <c r="CF735" s="236">
        <v>0</v>
      </c>
      <c r="CG735" s="236">
        <v>0</v>
      </c>
      <c r="CH735" s="236">
        <v>0</v>
      </c>
      <c r="CI735" s="236">
        <v>0</v>
      </c>
      <c r="CJ735" s="236">
        <v>0</v>
      </c>
      <c r="CK735" s="236">
        <v>0</v>
      </c>
      <c r="CL735" s="236">
        <v>0</v>
      </c>
      <c r="CM735" s="236">
        <v>0</v>
      </c>
      <c r="CN735" s="236">
        <v>0</v>
      </c>
      <c r="CO735" s="236">
        <v>0</v>
      </c>
      <c r="CP735" s="236">
        <v>0</v>
      </c>
      <c r="CQ735" s="236">
        <v>0</v>
      </c>
      <c r="CR735" s="236">
        <v>0</v>
      </c>
      <c r="CS735" s="236">
        <v>0</v>
      </c>
      <c r="CT735" s="236">
        <v>0</v>
      </c>
      <c r="CU735" s="236">
        <v>0</v>
      </c>
      <c r="CV735" s="236">
        <v>0</v>
      </c>
      <c r="CW735" s="236">
        <v>0</v>
      </c>
      <c r="CX735" s="236">
        <v>0</v>
      </c>
      <c r="CY735" s="236">
        <v>0</v>
      </c>
      <c r="CZ735" s="236">
        <v>0</v>
      </c>
      <c r="DA735" s="236">
        <v>0</v>
      </c>
    </row>
    <row r="736" spans="1:105">
      <c r="A736" s="242" t="s">
        <v>1791</v>
      </c>
      <c r="B736" s="236">
        <v>0</v>
      </c>
      <c r="C736" s="236">
        <v>0</v>
      </c>
      <c r="D736" s="236">
        <v>0</v>
      </c>
      <c r="E736" s="236">
        <v>0</v>
      </c>
      <c r="F736" s="236">
        <v>0</v>
      </c>
      <c r="G736" s="236">
        <v>0</v>
      </c>
      <c r="H736" s="236">
        <v>0</v>
      </c>
      <c r="I736" s="236">
        <v>0</v>
      </c>
      <c r="J736" s="236">
        <v>0</v>
      </c>
      <c r="K736" s="236">
        <v>0</v>
      </c>
      <c r="L736" s="236">
        <v>0</v>
      </c>
      <c r="M736" s="236">
        <v>0</v>
      </c>
      <c r="N736" s="236">
        <v>0</v>
      </c>
      <c r="O736" s="236">
        <v>0</v>
      </c>
      <c r="P736" s="236">
        <v>0</v>
      </c>
      <c r="Q736" s="236">
        <v>0</v>
      </c>
      <c r="R736" s="236">
        <v>0</v>
      </c>
      <c r="S736" s="236">
        <v>0</v>
      </c>
      <c r="T736" s="236">
        <v>0</v>
      </c>
      <c r="U736" s="236">
        <v>0</v>
      </c>
      <c r="V736" s="236">
        <v>0</v>
      </c>
      <c r="W736" s="236">
        <v>0</v>
      </c>
      <c r="X736" s="236">
        <v>0</v>
      </c>
      <c r="Y736" s="236">
        <v>0</v>
      </c>
      <c r="Z736" s="236">
        <v>0</v>
      </c>
      <c r="AA736" s="236">
        <v>0</v>
      </c>
      <c r="AB736" s="236">
        <v>0</v>
      </c>
      <c r="AC736" s="236">
        <v>0</v>
      </c>
      <c r="AD736" s="236">
        <v>3156336</v>
      </c>
      <c r="AE736" s="236">
        <v>2912966</v>
      </c>
      <c r="AF736" s="236">
        <v>4941081</v>
      </c>
      <c r="AG736" s="236">
        <v>2292387</v>
      </c>
      <c r="AH736" s="236">
        <v>6984146</v>
      </c>
      <c r="AI736" s="236">
        <v>6613097</v>
      </c>
      <c r="AJ736" s="236">
        <v>3345979</v>
      </c>
      <c r="AK736" s="236">
        <v>0</v>
      </c>
      <c r="AL736" s="236">
        <v>0</v>
      </c>
      <c r="AM736" s="236">
        <v>0</v>
      </c>
      <c r="AN736" s="236">
        <v>30245992</v>
      </c>
      <c r="AO736" s="236">
        <v>0</v>
      </c>
      <c r="AP736" s="236">
        <v>0</v>
      </c>
      <c r="AQ736" s="236">
        <v>0</v>
      </c>
      <c r="AR736" s="236">
        <v>0</v>
      </c>
      <c r="AS736" s="236">
        <v>0</v>
      </c>
      <c r="AT736" s="236">
        <v>0</v>
      </c>
      <c r="AU736" s="236">
        <v>0</v>
      </c>
      <c r="AV736" s="236">
        <v>0</v>
      </c>
      <c r="AW736" s="236">
        <v>0</v>
      </c>
      <c r="AX736" s="236">
        <v>0</v>
      </c>
      <c r="AY736" s="236">
        <v>0</v>
      </c>
      <c r="AZ736" s="236">
        <v>0</v>
      </c>
      <c r="BA736" s="236">
        <v>0</v>
      </c>
      <c r="BB736" s="236">
        <v>0</v>
      </c>
      <c r="BC736" s="236">
        <v>0</v>
      </c>
      <c r="BD736" s="236">
        <v>0</v>
      </c>
      <c r="BE736" s="236">
        <v>0</v>
      </c>
      <c r="BF736" s="236">
        <v>0</v>
      </c>
      <c r="BG736" s="236">
        <v>0</v>
      </c>
      <c r="BH736" s="236">
        <v>0</v>
      </c>
      <c r="BI736" s="236">
        <v>0</v>
      </c>
      <c r="BJ736" s="236">
        <v>0</v>
      </c>
      <c r="BK736" s="236">
        <v>0</v>
      </c>
      <c r="BL736" s="236">
        <v>0</v>
      </c>
      <c r="BM736" s="236">
        <v>0</v>
      </c>
      <c r="BN736" s="236">
        <v>0</v>
      </c>
      <c r="BO736" s="236">
        <v>0</v>
      </c>
      <c r="BP736" s="236">
        <v>0</v>
      </c>
      <c r="BQ736" s="236">
        <v>0</v>
      </c>
      <c r="BR736" s="236">
        <v>0</v>
      </c>
      <c r="BS736" s="236">
        <v>0</v>
      </c>
      <c r="BT736" s="236">
        <v>0</v>
      </c>
      <c r="BU736" s="236">
        <v>0</v>
      </c>
      <c r="BV736" s="236">
        <v>0</v>
      </c>
      <c r="BW736" s="236">
        <v>0</v>
      </c>
      <c r="BX736" s="236">
        <v>0</v>
      </c>
      <c r="BY736" s="236">
        <v>0</v>
      </c>
      <c r="BZ736" s="236">
        <v>0</v>
      </c>
      <c r="CA736" s="236">
        <v>0</v>
      </c>
      <c r="CB736" s="236">
        <v>0</v>
      </c>
      <c r="CC736" s="236">
        <v>0</v>
      </c>
      <c r="CD736" s="236">
        <v>0</v>
      </c>
      <c r="CE736" s="236">
        <v>0</v>
      </c>
      <c r="CF736" s="236">
        <v>0</v>
      </c>
      <c r="CG736" s="236">
        <v>0</v>
      </c>
      <c r="CH736" s="236">
        <v>0</v>
      </c>
      <c r="CI736" s="236">
        <v>0</v>
      </c>
      <c r="CJ736" s="236">
        <v>0</v>
      </c>
      <c r="CK736" s="236">
        <v>0</v>
      </c>
      <c r="CL736" s="236">
        <v>0</v>
      </c>
      <c r="CM736" s="236">
        <v>0</v>
      </c>
      <c r="CN736" s="236">
        <v>0</v>
      </c>
      <c r="CO736" s="236">
        <v>0</v>
      </c>
      <c r="CP736" s="236">
        <v>0</v>
      </c>
      <c r="CQ736" s="236">
        <v>0</v>
      </c>
      <c r="CR736" s="236">
        <v>0</v>
      </c>
      <c r="CS736" s="236">
        <v>0</v>
      </c>
      <c r="CT736" s="236">
        <v>0</v>
      </c>
      <c r="CU736" s="236">
        <v>0</v>
      </c>
      <c r="CV736" s="236">
        <v>0</v>
      </c>
      <c r="CW736" s="236">
        <v>0</v>
      </c>
      <c r="CX736" s="236">
        <v>0</v>
      </c>
      <c r="CY736" s="236">
        <v>0</v>
      </c>
      <c r="CZ736" s="236">
        <v>0</v>
      </c>
      <c r="DA736" s="236">
        <v>0</v>
      </c>
    </row>
    <row r="738" spans="1:105">
      <c r="A738" s="242" t="s">
        <v>1792</v>
      </c>
      <c r="B738" s="236">
        <v>0</v>
      </c>
      <c r="C738" s="236">
        <v>0</v>
      </c>
      <c r="D738" s="236">
        <v>0</v>
      </c>
      <c r="E738" s="236">
        <v>0</v>
      </c>
      <c r="F738" s="236">
        <v>0</v>
      </c>
      <c r="G738" s="236">
        <v>0</v>
      </c>
      <c r="H738" s="236">
        <v>0</v>
      </c>
      <c r="I738" s="236">
        <v>0</v>
      </c>
      <c r="J738" s="236">
        <v>0</v>
      </c>
      <c r="K738" s="236">
        <v>0</v>
      </c>
      <c r="L738" s="236">
        <v>0</v>
      </c>
      <c r="M738" s="236">
        <v>0</v>
      </c>
      <c r="N738" s="236">
        <v>0</v>
      </c>
      <c r="O738" s="236">
        <v>0</v>
      </c>
      <c r="P738" s="236">
        <v>0</v>
      </c>
      <c r="Q738" s="236">
        <v>0</v>
      </c>
      <c r="R738" s="236">
        <v>0</v>
      </c>
      <c r="S738" s="236">
        <v>0</v>
      </c>
      <c r="T738" s="236">
        <v>0</v>
      </c>
      <c r="U738" s="236">
        <v>0</v>
      </c>
      <c r="V738" s="236">
        <v>0</v>
      </c>
      <c r="W738" s="236">
        <v>0</v>
      </c>
      <c r="X738" s="236">
        <v>0</v>
      </c>
      <c r="Y738" s="236">
        <v>0</v>
      </c>
      <c r="Z738" s="236">
        <v>0</v>
      </c>
      <c r="AA738" s="236">
        <v>0</v>
      </c>
      <c r="AB738" s="236">
        <v>0</v>
      </c>
      <c r="AC738" s="236">
        <v>0</v>
      </c>
      <c r="AD738" s="236">
        <v>50880</v>
      </c>
      <c r="AE738" s="236">
        <v>108265</v>
      </c>
      <c r="AF738" s="236">
        <v>147117</v>
      </c>
      <c r="AG738" s="236">
        <v>182121</v>
      </c>
      <c r="AH738" s="236">
        <v>227902</v>
      </c>
      <c r="AI738" s="236">
        <v>293708</v>
      </c>
      <c r="AJ738" s="236">
        <v>336927</v>
      </c>
      <c r="AK738" s="236">
        <v>0</v>
      </c>
      <c r="AL738" s="236">
        <v>0</v>
      </c>
      <c r="AM738" s="236">
        <v>0</v>
      </c>
      <c r="AN738" s="236">
        <v>1346920</v>
      </c>
      <c r="AO738" s="236">
        <v>0</v>
      </c>
      <c r="AP738" s="236">
        <v>0</v>
      </c>
      <c r="AQ738" s="236">
        <v>0</v>
      </c>
      <c r="AR738" s="236">
        <v>0</v>
      </c>
      <c r="AS738" s="236">
        <v>0</v>
      </c>
      <c r="AT738" s="236">
        <v>0</v>
      </c>
      <c r="AU738" s="236">
        <v>0</v>
      </c>
      <c r="AV738" s="236">
        <v>0</v>
      </c>
      <c r="AW738" s="236">
        <v>0</v>
      </c>
      <c r="AX738" s="236">
        <v>0</v>
      </c>
      <c r="AY738" s="236">
        <v>0</v>
      </c>
      <c r="AZ738" s="236">
        <v>0</v>
      </c>
      <c r="BA738" s="236">
        <v>0</v>
      </c>
      <c r="BB738" s="236">
        <v>0</v>
      </c>
      <c r="BC738" s="236">
        <v>0</v>
      </c>
      <c r="BD738" s="236">
        <v>0</v>
      </c>
      <c r="BE738" s="236">
        <v>0</v>
      </c>
      <c r="BF738" s="236">
        <v>0</v>
      </c>
      <c r="BG738" s="236">
        <v>0</v>
      </c>
      <c r="BH738" s="236">
        <v>0</v>
      </c>
      <c r="BI738" s="236">
        <v>0</v>
      </c>
      <c r="BJ738" s="236">
        <v>0</v>
      </c>
      <c r="BK738" s="236">
        <v>0</v>
      </c>
      <c r="BL738" s="236">
        <v>0</v>
      </c>
      <c r="BM738" s="236">
        <v>0</v>
      </c>
      <c r="BN738" s="236">
        <v>0</v>
      </c>
      <c r="BO738" s="236">
        <v>0</v>
      </c>
      <c r="BP738" s="236">
        <v>0</v>
      </c>
      <c r="BQ738" s="236">
        <v>0</v>
      </c>
      <c r="BR738" s="236">
        <v>0</v>
      </c>
      <c r="BS738" s="236">
        <v>0</v>
      </c>
      <c r="BT738" s="236">
        <v>0</v>
      </c>
      <c r="BU738" s="236">
        <v>0</v>
      </c>
      <c r="BV738" s="236">
        <v>0</v>
      </c>
      <c r="BW738" s="236">
        <v>0</v>
      </c>
      <c r="BX738" s="236">
        <v>0</v>
      </c>
      <c r="BY738" s="236">
        <v>0</v>
      </c>
      <c r="BZ738" s="236">
        <v>0</v>
      </c>
      <c r="CA738" s="236">
        <v>0</v>
      </c>
      <c r="CB738" s="236">
        <v>0</v>
      </c>
      <c r="CC738" s="236">
        <v>0</v>
      </c>
      <c r="CD738" s="236">
        <v>0</v>
      </c>
      <c r="CE738" s="236">
        <v>0</v>
      </c>
      <c r="CF738" s="236">
        <v>0</v>
      </c>
      <c r="CG738" s="236">
        <v>0</v>
      </c>
      <c r="CH738" s="236">
        <v>0</v>
      </c>
      <c r="CI738" s="236">
        <v>0</v>
      </c>
      <c r="CJ738" s="236">
        <v>0</v>
      </c>
      <c r="CK738" s="236">
        <v>0</v>
      </c>
      <c r="CL738" s="236">
        <v>0</v>
      </c>
      <c r="CM738" s="236">
        <v>0</v>
      </c>
      <c r="CN738" s="236">
        <v>0</v>
      </c>
      <c r="CO738" s="236">
        <v>0</v>
      </c>
      <c r="CP738" s="236">
        <v>0</v>
      </c>
      <c r="CQ738" s="236">
        <v>0</v>
      </c>
      <c r="CR738" s="236">
        <v>0</v>
      </c>
      <c r="CS738" s="236">
        <v>0</v>
      </c>
      <c r="CT738" s="236">
        <v>0</v>
      </c>
      <c r="CU738" s="236">
        <v>0</v>
      </c>
      <c r="CV738" s="236">
        <v>0</v>
      </c>
      <c r="CW738" s="236">
        <v>0</v>
      </c>
      <c r="CX738" s="236">
        <v>0</v>
      </c>
      <c r="CY738" s="236">
        <v>0</v>
      </c>
      <c r="CZ738" s="236">
        <v>0</v>
      </c>
      <c r="DA738" s="236">
        <v>0</v>
      </c>
    </row>
    <row r="740" spans="1:105">
      <c r="A740" s="257" t="s">
        <v>1793</v>
      </c>
      <c r="B740" s="258"/>
      <c r="C740" s="258"/>
      <c r="D740" s="258"/>
      <c r="E740" s="258"/>
      <c r="F740" s="258"/>
      <c r="G740" s="258"/>
      <c r="H740" s="258"/>
      <c r="I740" s="258"/>
      <c r="J740" s="258"/>
      <c r="K740" s="258"/>
      <c r="L740" s="258"/>
      <c r="M740" s="258"/>
      <c r="N740" s="258"/>
      <c r="O740" s="258"/>
      <c r="P740" s="258"/>
      <c r="Q740" s="258"/>
      <c r="R740" s="258"/>
      <c r="S740" s="258"/>
      <c r="T740" s="258"/>
      <c r="U740" s="258"/>
      <c r="V740" s="258"/>
      <c r="W740" s="258"/>
      <c r="X740" s="258"/>
      <c r="Y740" s="258"/>
      <c r="Z740" s="258"/>
      <c r="AA740" s="258"/>
      <c r="AB740" s="258"/>
      <c r="AC740" s="258"/>
      <c r="AD740" s="258"/>
      <c r="AE740" s="258"/>
      <c r="AF740" s="258"/>
      <c r="AG740" s="258"/>
      <c r="AH740" s="258"/>
      <c r="AI740" s="258"/>
      <c r="AJ740" s="258"/>
      <c r="AK740" s="258"/>
      <c r="AL740" s="258"/>
      <c r="AM740" s="258"/>
      <c r="AN740" s="258"/>
      <c r="AO740" s="258"/>
      <c r="AP740" s="258"/>
      <c r="AQ740" s="258"/>
      <c r="AR740" s="258"/>
      <c r="AS740" s="258"/>
      <c r="AT740" s="258"/>
      <c r="AU740" s="258"/>
      <c r="AV740" s="258"/>
      <c r="AW740" s="258"/>
      <c r="AX740" s="258"/>
      <c r="AY740" s="258"/>
      <c r="AZ740" s="258"/>
      <c r="BA740" s="258"/>
      <c r="BB740" s="258"/>
      <c r="BC740" s="258"/>
      <c r="BD740" s="258"/>
      <c r="BE740" s="258"/>
      <c r="BF740" s="258"/>
      <c r="BG740" s="258"/>
      <c r="BH740" s="258"/>
      <c r="BI740" s="258"/>
      <c r="BJ740" s="258"/>
      <c r="BK740" s="258"/>
      <c r="BL740" s="258"/>
      <c r="BM740" s="258"/>
      <c r="BN740" s="258"/>
      <c r="BO740" s="258"/>
      <c r="BP740" s="258"/>
      <c r="BQ740" s="258"/>
      <c r="BR740" s="258"/>
      <c r="BS740" s="258"/>
      <c r="BT740" s="258"/>
      <c r="BU740" s="258"/>
      <c r="BV740" s="258"/>
      <c r="BW740" s="258"/>
      <c r="BX740" s="258"/>
      <c r="BY740" s="258"/>
      <c r="BZ740" s="258"/>
      <c r="CA740" s="258"/>
      <c r="CB740" s="258"/>
      <c r="CC740" s="258"/>
      <c r="CD740" s="258"/>
      <c r="CE740" s="258"/>
      <c r="CF740" s="258"/>
      <c r="CG740" s="258"/>
      <c r="CH740" s="258"/>
      <c r="CI740" s="258"/>
      <c r="CJ740" s="258"/>
      <c r="CK740" s="258"/>
      <c r="CL740" s="258"/>
      <c r="CM740" s="258"/>
      <c r="CN740" s="258"/>
      <c r="CO740" s="258"/>
      <c r="CP740" s="258"/>
      <c r="CQ740" s="258"/>
      <c r="CR740" s="258"/>
      <c r="CS740" s="258"/>
      <c r="CT740" s="258"/>
      <c r="CU740" s="258"/>
      <c r="CV740" s="258"/>
      <c r="CW740" s="258"/>
      <c r="CX740" s="258"/>
      <c r="CY740" s="258"/>
      <c r="CZ740" s="258"/>
      <c r="DA740" s="258"/>
    </row>
    <row r="741" spans="1:105">
      <c r="A741" s="242" t="s">
        <v>1794</v>
      </c>
      <c r="B741" s="236">
        <v>0</v>
      </c>
      <c r="C741" s="236">
        <v>0</v>
      </c>
      <c r="D741" s="236">
        <v>0</v>
      </c>
      <c r="E741" s="236">
        <v>0</v>
      </c>
      <c r="F741" s="236">
        <v>0</v>
      </c>
      <c r="G741" s="236">
        <v>0</v>
      </c>
      <c r="H741" s="236">
        <v>0</v>
      </c>
      <c r="I741" s="236">
        <v>0</v>
      </c>
      <c r="J741" s="236">
        <v>0</v>
      </c>
      <c r="K741" s="236">
        <v>0</v>
      </c>
      <c r="L741" s="236">
        <v>0</v>
      </c>
      <c r="M741" s="236">
        <v>0</v>
      </c>
      <c r="N741" s="236">
        <v>0</v>
      </c>
      <c r="O741" s="236">
        <v>0</v>
      </c>
      <c r="P741" s="236">
        <v>0</v>
      </c>
      <c r="Q741" s="236">
        <v>0</v>
      </c>
      <c r="R741" s="236">
        <v>0</v>
      </c>
      <c r="S741" s="236">
        <v>0</v>
      </c>
      <c r="T741" s="236">
        <v>0</v>
      </c>
      <c r="U741" s="236">
        <v>0</v>
      </c>
      <c r="V741" s="236">
        <v>0</v>
      </c>
      <c r="W741" s="236">
        <v>0</v>
      </c>
      <c r="X741" s="236">
        <v>0</v>
      </c>
      <c r="Y741" s="236">
        <v>0</v>
      </c>
      <c r="Z741" s="236">
        <v>0</v>
      </c>
      <c r="AA741" s="236">
        <v>0</v>
      </c>
      <c r="AB741" s="236">
        <v>0</v>
      </c>
      <c r="AC741" s="236">
        <v>0</v>
      </c>
      <c r="AD741" s="236">
        <v>-8872733</v>
      </c>
      <c r="AE741" s="236">
        <v>-8013429</v>
      </c>
      <c r="AF741" s="236">
        <v>-13697041</v>
      </c>
      <c r="AG741" s="236">
        <v>-6029331.4800000004</v>
      </c>
      <c r="AH741" s="236">
        <v>-19303554</v>
      </c>
      <c r="AI741" s="236">
        <v>-18055397</v>
      </c>
      <c r="AJ741" s="236">
        <v>-8597290</v>
      </c>
      <c r="AK741" s="236">
        <v>-10768830.5125068</v>
      </c>
      <c r="AL741" s="236">
        <v>-14231146.0818322</v>
      </c>
      <c r="AM741" s="236">
        <v>-4843756.0818322096</v>
      </c>
      <c r="AN741" s="236">
        <v>-112412508.15617099</v>
      </c>
      <c r="AO741" s="236">
        <v>-33824835.154823802</v>
      </c>
      <c r="AP741" s="236">
        <v>-33329731.154823799</v>
      </c>
      <c r="AQ741" s="236">
        <v>-32409258.154823799</v>
      </c>
      <c r="AR741" s="236">
        <v>-31595130.154823799</v>
      </c>
      <c r="AS741" s="236">
        <v>-30778504.154823799</v>
      </c>
      <c r="AT741" s="236">
        <v>-30043582.154823799</v>
      </c>
      <c r="AU741" s="236">
        <v>-29328657.154823799</v>
      </c>
      <c r="AV741" s="236">
        <v>-28616169.154823799</v>
      </c>
      <c r="AW741" s="236">
        <v>-27980519.154823799</v>
      </c>
      <c r="AX741" s="236">
        <v>-27313597.154823799</v>
      </c>
      <c r="AY741" s="236">
        <v>-26709799.154823799</v>
      </c>
      <c r="AZ741" s="236">
        <v>-26122892.154823799</v>
      </c>
      <c r="BA741" s="236">
        <v>-358052674.85788602</v>
      </c>
      <c r="BB741" s="236">
        <v>-26606702.8399432</v>
      </c>
      <c r="BC741" s="236">
        <v>-26091498.8399432</v>
      </c>
      <c r="BD741" s="236">
        <v>-25497586.8399432</v>
      </c>
      <c r="BE741" s="236">
        <v>-24944435.8399432</v>
      </c>
      <c r="BF741" s="236">
        <v>-24388476.8399432</v>
      </c>
      <c r="BG741" s="236">
        <v>-23870424.8399432</v>
      </c>
      <c r="BH741" s="236">
        <v>-23358281.8399432</v>
      </c>
      <c r="BI741" s="236">
        <v>-22838423.8399432</v>
      </c>
      <c r="BJ741" s="236">
        <v>-22363435.8399432</v>
      </c>
      <c r="BK741" s="236">
        <v>-21863114.8399432</v>
      </c>
      <c r="BL741" s="236">
        <v>-21401619.8399432</v>
      </c>
      <c r="BM741" s="236">
        <v>-20945345.8399432</v>
      </c>
      <c r="BN741" s="236">
        <v>-284169348.079319</v>
      </c>
      <c r="BO741" s="236">
        <v>-20628625.504048798</v>
      </c>
      <c r="BP741" s="236">
        <v>-20226027.504048798</v>
      </c>
      <c r="BQ741" s="236">
        <v>-19763583.504048798</v>
      </c>
      <c r="BR741" s="236">
        <v>-19326249.504048798</v>
      </c>
      <c r="BS741" s="236">
        <v>-18885500.504048798</v>
      </c>
      <c r="BT741" s="236">
        <v>-18470023.504048798</v>
      </c>
      <c r="BU741" s="236">
        <v>-18056972.504048798</v>
      </c>
      <c r="BV741" s="236">
        <v>-17636069.504048798</v>
      </c>
      <c r="BW741" s="236">
        <v>-17247790.504048798</v>
      </c>
      <c r="BX741" s="236">
        <v>-16838598.504048798</v>
      </c>
      <c r="BY741" s="236">
        <v>-16457523.5040488</v>
      </c>
      <c r="BZ741" s="236">
        <v>-16079102.5040488</v>
      </c>
      <c r="CA741" s="236">
        <v>-219616067.04858601</v>
      </c>
      <c r="CB741" s="236">
        <v>-15629782.419571299</v>
      </c>
      <c r="CC741" s="236">
        <v>-15286738.419571299</v>
      </c>
      <c r="CD741" s="236">
        <v>-14895040.419571299</v>
      </c>
      <c r="CE741" s="236">
        <v>-14521507.419571299</v>
      </c>
      <c r="CF741" s="236">
        <v>-14144882.419571299</v>
      </c>
      <c r="CG741" s="236">
        <v>-13787471.419571299</v>
      </c>
      <c r="CH741" s="236">
        <v>-13431217.419571299</v>
      </c>
      <c r="CI741" s="236">
        <v>-13067748.419571299</v>
      </c>
      <c r="CJ741" s="236">
        <v>-12730293.419571299</v>
      </c>
      <c r="CK741" s="236">
        <v>-12375075.419571299</v>
      </c>
      <c r="CL741" s="236">
        <v>-12041287.419571299</v>
      </c>
      <c r="CM741" s="236">
        <v>-11705314.419571299</v>
      </c>
      <c r="CN741" s="236">
        <v>-163616359.03485599</v>
      </c>
      <c r="CO741" s="236">
        <v>-9353602.42432658</v>
      </c>
      <c r="CP741" s="236">
        <v>-9039065.42432658</v>
      </c>
      <c r="CQ741" s="236">
        <v>-8695815.42432658</v>
      </c>
      <c r="CR741" s="236">
        <v>-8368233.42432658</v>
      </c>
      <c r="CS741" s="236">
        <v>-8033130.42432658</v>
      </c>
      <c r="CT741" s="236">
        <v>-7713655.42432658</v>
      </c>
      <c r="CU741" s="236">
        <v>-7393967.42432658</v>
      </c>
      <c r="CV741" s="236">
        <v>-7068555.42432658</v>
      </c>
      <c r="CW741" s="236">
        <v>-6764964.42432658</v>
      </c>
      <c r="CX741" s="236">
        <v>-6445516.42432658</v>
      </c>
      <c r="CY741" s="236">
        <v>-6143827.42432658</v>
      </c>
      <c r="CZ741" s="236">
        <v>-5844345.42432658</v>
      </c>
      <c r="DA741" s="236">
        <v>-90864679.091918901</v>
      </c>
    </row>
    <row r="742" spans="1:105" s="250" customFormat="1">
      <c r="A742" s="249" t="s">
        <v>1553</v>
      </c>
      <c r="B742" s="250">
        <v>0</v>
      </c>
      <c r="C742" s="250">
        <v>0</v>
      </c>
      <c r="D742" s="250">
        <v>0</v>
      </c>
      <c r="E742" s="250">
        <v>0</v>
      </c>
      <c r="F742" s="250">
        <v>0</v>
      </c>
      <c r="G742" s="250">
        <v>0</v>
      </c>
      <c r="H742" s="250">
        <v>0</v>
      </c>
      <c r="I742" s="250">
        <v>0</v>
      </c>
      <c r="J742" s="250">
        <v>0</v>
      </c>
      <c r="K742" s="250">
        <v>0</v>
      </c>
      <c r="L742" s="250">
        <v>0</v>
      </c>
      <c r="M742" s="250">
        <v>0</v>
      </c>
      <c r="N742" s="250">
        <v>0</v>
      </c>
      <c r="O742" s="250">
        <v>0</v>
      </c>
      <c r="P742" s="250">
        <v>0</v>
      </c>
      <c r="Q742" s="250">
        <v>0</v>
      </c>
      <c r="R742" s="250">
        <v>0</v>
      </c>
      <c r="S742" s="250">
        <v>0</v>
      </c>
      <c r="T742" s="250">
        <v>0</v>
      </c>
      <c r="U742" s="250">
        <v>0</v>
      </c>
      <c r="V742" s="250">
        <v>0</v>
      </c>
      <c r="W742" s="250">
        <v>0</v>
      </c>
      <c r="X742" s="250">
        <v>0</v>
      </c>
      <c r="Y742" s="250">
        <v>0</v>
      </c>
      <c r="Z742" s="250">
        <v>0</v>
      </c>
      <c r="AA742" s="250">
        <v>0</v>
      </c>
      <c r="AB742" s="250">
        <v>0.12</v>
      </c>
      <c r="AC742" s="250">
        <v>0.12</v>
      </c>
      <c r="AD742" s="250">
        <v>0.12</v>
      </c>
      <c r="AE742" s="250">
        <v>0.12</v>
      </c>
      <c r="AF742" s="250">
        <v>0.12</v>
      </c>
      <c r="AG742" s="250">
        <v>0.12</v>
      </c>
      <c r="AH742" s="250">
        <v>0.12</v>
      </c>
      <c r="AI742" s="250">
        <v>0.12</v>
      </c>
      <c r="AJ742" s="250">
        <v>0.12</v>
      </c>
      <c r="AK742" s="250">
        <v>0.12</v>
      </c>
      <c r="AL742" s="250">
        <v>0.12</v>
      </c>
      <c r="AM742" s="250">
        <v>0.12</v>
      </c>
      <c r="AN742" s="250">
        <v>0.12</v>
      </c>
      <c r="AO742" s="250">
        <v>0.12</v>
      </c>
      <c r="AP742" s="250">
        <v>0.12</v>
      </c>
      <c r="AQ742" s="250">
        <v>0.12</v>
      </c>
      <c r="AR742" s="250">
        <v>0.12</v>
      </c>
      <c r="AS742" s="250">
        <v>0.12</v>
      </c>
      <c r="AT742" s="250">
        <v>0.12</v>
      </c>
      <c r="AU742" s="250">
        <v>0.12</v>
      </c>
      <c r="AV742" s="250">
        <v>0.12</v>
      </c>
      <c r="AW742" s="250">
        <v>0.12</v>
      </c>
      <c r="AX742" s="250">
        <v>0.12</v>
      </c>
      <c r="AY742" s="250">
        <v>0.12</v>
      </c>
      <c r="AZ742" s="250">
        <v>0.12</v>
      </c>
      <c r="BA742" s="250">
        <v>0.12</v>
      </c>
      <c r="BB742" s="250">
        <v>0.12</v>
      </c>
      <c r="BC742" s="250">
        <v>0.12</v>
      </c>
      <c r="BD742" s="250">
        <v>0.12</v>
      </c>
      <c r="BE742" s="250">
        <v>0.12</v>
      </c>
      <c r="BF742" s="250">
        <v>0.12</v>
      </c>
      <c r="BG742" s="250">
        <v>0.12</v>
      </c>
      <c r="BH742" s="250">
        <v>0.12</v>
      </c>
      <c r="BI742" s="250">
        <v>0.12</v>
      </c>
      <c r="BJ742" s="250">
        <v>0.12</v>
      </c>
      <c r="BK742" s="250">
        <v>0.12</v>
      </c>
      <c r="BL742" s="250">
        <v>0.12</v>
      </c>
      <c r="BM742" s="250">
        <v>0.12</v>
      </c>
      <c r="BN742" s="250">
        <v>0.12</v>
      </c>
      <c r="BO742" s="250">
        <v>0.12</v>
      </c>
      <c r="BP742" s="250">
        <v>0.12</v>
      </c>
      <c r="BQ742" s="250">
        <v>0.12</v>
      </c>
      <c r="BR742" s="250">
        <v>0.12</v>
      </c>
      <c r="BS742" s="250">
        <v>0.12</v>
      </c>
      <c r="BT742" s="250">
        <v>0.12</v>
      </c>
      <c r="BU742" s="250">
        <v>0.12</v>
      </c>
      <c r="BV742" s="250">
        <v>0.12</v>
      </c>
      <c r="BW742" s="250">
        <v>0.12</v>
      </c>
      <c r="BX742" s="250">
        <v>0.12</v>
      </c>
      <c r="BY742" s="250">
        <v>0.12</v>
      </c>
      <c r="BZ742" s="250">
        <v>0.12</v>
      </c>
      <c r="CA742" s="250">
        <v>0.12</v>
      </c>
      <c r="CB742" s="250">
        <v>0.12</v>
      </c>
      <c r="CC742" s="250">
        <v>0.12</v>
      </c>
      <c r="CD742" s="250">
        <v>0.12</v>
      </c>
      <c r="CE742" s="250">
        <v>0.12</v>
      </c>
      <c r="CF742" s="250">
        <v>0.12</v>
      </c>
      <c r="CG742" s="250">
        <v>0.12</v>
      </c>
      <c r="CH742" s="250">
        <v>0.12</v>
      </c>
      <c r="CI742" s="250">
        <v>0.12</v>
      </c>
      <c r="CJ742" s="250">
        <v>0.12</v>
      </c>
      <c r="CK742" s="250">
        <v>0.12</v>
      </c>
      <c r="CL742" s="250">
        <v>0.12</v>
      </c>
      <c r="CM742" s="250">
        <v>0.12</v>
      </c>
      <c r="CN742" s="250">
        <v>0.12</v>
      </c>
      <c r="CO742" s="250">
        <v>0.12</v>
      </c>
      <c r="CP742" s="250">
        <v>0.12</v>
      </c>
      <c r="CQ742" s="250">
        <v>0.12</v>
      </c>
      <c r="CR742" s="250">
        <v>0.12</v>
      </c>
      <c r="CS742" s="250">
        <v>0.12</v>
      </c>
      <c r="CT742" s="250">
        <v>0.12</v>
      </c>
      <c r="CU742" s="250">
        <v>0.12</v>
      </c>
      <c r="CV742" s="250">
        <v>0.12</v>
      </c>
      <c r="CW742" s="250">
        <v>0.12</v>
      </c>
      <c r="CX742" s="250">
        <v>0.12</v>
      </c>
      <c r="CY742" s="250">
        <v>0.12</v>
      </c>
      <c r="CZ742" s="250">
        <v>0.12</v>
      </c>
      <c r="DA742" s="250">
        <v>0.12</v>
      </c>
    </row>
    <row r="743" spans="1:105">
      <c r="A743" s="242" t="s">
        <v>1795</v>
      </c>
      <c r="B743" s="236">
        <v>0</v>
      </c>
      <c r="C743" s="236">
        <v>0</v>
      </c>
      <c r="D743" s="236">
        <v>0</v>
      </c>
      <c r="E743" s="236">
        <v>0</v>
      </c>
      <c r="F743" s="236">
        <v>0</v>
      </c>
      <c r="G743" s="236">
        <v>0</v>
      </c>
      <c r="H743" s="236">
        <v>0</v>
      </c>
      <c r="I743" s="236">
        <v>0</v>
      </c>
      <c r="J743" s="236">
        <v>0</v>
      </c>
      <c r="K743" s="236">
        <v>0</v>
      </c>
      <c r="L743" s="236">
        <v>0</v>
      </c>
      <c r="M743" s="236">
        <v>0</v>
      </c>
      <c r="N743" s="236">
        <v>0</v>
      </c>
      <c r="O743" s="236">
        <v>0</v>
      </c>
      <c r="P743" s="236">
        <v>0</v>
      </c>
      <c r="Q743" s="236">
        <v>0</v>
      </c>
      <c r="R743" s="236">
        <v>0</v>
      </c>
      <c r="S743" s="236">
        <v>0</v>
      </c>
      <c r="T743" s="236">
        <v>0</v>
      </c>
      <c r="U743" s="236">
        <v>0</v>
      </c>
      <c r="V743" s="236">
        <v>0</v>
      </c>
      <c r="W743" s="236">
        <v>0</v>
      </c>
      <c r="X743" s="236">
        <v>0</v>
      </c>
      <c r="Y743" s="236">
        <v>0</v>
      </c>
      <c r="Z743" s="236">
        <v>0</v>
      </c>
      <c r="AA743" s="236">
        <v>0</v>
      </c>
      <c r="AB743" s="236">
        <v>0</v>
      </c>
      <c r="AC743" s="236">
        <v>0</v>
      </c>
      <c r="AD743" s="236">
        <v>-532363.98</v>
      </c>
      <c r="AE743" s="236">
        <v>-480805.74</v>
      </c>
      <c r="AF743" s="236">
        <v>-821822.46</v>
      </c>
      <c r="AG743" s="236">
        <v>-361759.88880000002</v>
      </c>
      <c r="AH743" s="236">
        <v>-1158213.24</v>
      </c>
      <c r="AI743" s="236">
        <v>-1083323.82</v>
      </c>
      <c r="AJ743" s="236">
        <v>-515837.39999999898</v>
      </c>
      <c r="AK743" s="236">
        <v>-646129.83075041301</v>
      </c>
      <c r="AL743" s="236">
        <v>-853868.76490993204</v>
      </c>
      <c r="AM743" s="236">
        <v>-290625.36490993202</v>
      </c>
      <c r="AN743" s="236">
        <v>-6744750.4893702799</v>
      </c>
      <c r="AO743" s="236">
        <v>-2029490.1092894301</v>
      </c>
      <c r="AP743" s="236">
        <v>-1999783.8692894301</v>
      </c>
      <c r="AQ743" s="236">
        <v>-1944555.48928943</v>
      </c>
      <c r="AR743" s="236">
        <v>-1895707.80928943</v>
      </c>
      <c r="AS743" s="236">
        <v>-1846710.24928943</v>
      </c>
      <c r="AT743" s="236">
        <v>-1802614.9292894299</v>
      </c>
      <c r="AU743" s="236">
        <v>-1759719.4292894299</v>
      </c>
      <c r="AV743" s="236">
        <v>-1716970.1492894299</v>
      </c>
      <c r="AW743" s="236">
        <v>-1678831.1492894299</v>
      </c>
      <c r="AX743" s="236">
        <v>-1638815.8292894301</v>
      </c>
      <c r="AY743" s="236">
        <v>-1602587.9492894299</v>
      </c>
      <c r="AZ743" s="236">
        <v>-1567373.52928943</v>
      </c>
      <c r="BA743" s="236">
        <v>-21483160.491473101</v>
      </c>
      <c r="BB743" s="236">
        <v>-1596402.1703965899</v>
      </c>
      <c r="BC743" s="236">
        <v>-1565489.9303965899</v>
      </c>
      <c r="BD743" s="236">
        <v>-1529855.2103965899</v>
      </c>
      <c r="BE743" s="236">
        <v>-1496666.1503965899</v>
      </c>
      <c r="BF743" s="236">
        <v>-1463308.6103965901</v>
      </c>
      <c r="BG743" s="236">
        <v>-1432225.49039659</v>
      </c>
      <c r="BH743" s="236">
        <v>-1401496.9103965899</v>
      </c>
      <c r="BI743" s="236">
        <v>-1370305.4303965899</v>
      </c>
      <c r="BJ743" s="236">
        <v>-1341806.1503965899</v>
      </c>
      <c r="BK743" s="236">
        <v>-1311786.8903965901</v>
      </c>
      <c r="BL743" s="236">
        <v>-1284097.1903965899</v>
      </c>
      <c r="BM743" s="236">
        <v>-1256720.75039659</v>
      </c>
      <c r="BN743" s="236">
        <v>-17050160.884759098</v>
      </c>
      <c r="BO743" s="236">
        <v>-1237717.5302429299</v>
      </c>
      <c r="BP743" s="236">
        <v>-1213561.65024293</v>
      </c>
      <c r="BQ743" s="236">
        <v>-1185815.0102429299</v>
      </c>
      <c r="BR743" s="236">
        <v>-1159574.9702429301</v>
      </c>
      <c r="BS743" s="236">
        <v>-1133130.0302429299</v>
      </c>
      <c r="BT743" s="236">
        <v>-1108201.4102429301</v>
      </c>
      <c r="BU743" s="236">
        <v>-1083418.35024293</v>
      </c>
      <c r="BV743" s="236">
        <v>-1058164.1702429301</v>
      </c>
      <c r="BW743" s="236">
        <v>-1034867.43024293</v>
      </c>
      <c r="BX743" s="236">
        <v>-1010315.9102429301</v>
      </c>
      <c r="BY743" s="236">
        <v>-987451.41024293099</v>
      </c>
      <c r="BZ743" s="236">
        <v>-964746.15024293098</v>
      </c>
      <c r="CA743" s="236">
        <v>-13176964.022915101</v>
      </c>
      <c r="CB743" s="236">
        <v>-937786.94517428195</v>
      </c>
      <c r="CC743" s="236">
        <v>-917204.30517428205</v>
      </c>
      <c r="CD743" s="236">
        <v>-893702.42517428205</v>
      </c>
      <c r="CE743" s="236">
        <v>-871290.44517428195</v>
      </c>
      <c r="CF743" s="236">
        <v>-848692.94517428195</v>
      </c>
      <c r="CG743" s="236">
        <v>-827248.28517428203</v>
      </c>
      <c r="CH743" s="236">
        <v>-805873.04517428298</v>
      </c>
      <c r="CI743" s="236">
        <v>-784064.90517428296</v>
      </c>
      <c r="CJ743" s="236">
        <v>-763817.60517428198</v>
      </c>
      <c r="CK743" s="236">
        <v>-742504.52517428296</v>
      </c>
      <c r="CL743" s="236">
        <v>-722477.245174282</v>
      </c>
      <c r="CM743" s="236">
        <v>-702318.86517428199</v>
      </c>
      <c r="CN743" s="236">
        <v>-9816981.5420913901</v>
      </c>
      <c r="CO743" s="236">
        <v>-561216.14545959397</v>
      </c>
      <c r="CP743" s="236">
        <v>-542343.925459594</v>
      </c>
      <c r="CQ743" s="236">
        <v>-521748.925459594</v>
      </c>
      <c r="CR743" s="236">
        <v>-502094.00545959402</v>
      </c>
      <c r="CS743" s="236">
        <v>-481987.82545959402</v>
      </c>
      <c r="CT743" s="236">
        <v>-462819.32545959402</v>
      </c>
      <c r="CU743" s="236">
        <v>-443638.045459594</v>
      </c>
      <c r="CV743" s="236">
        <v>-424113.32545959402</v>
      </c>
      <c r="CW743" s="236">
        <v>-405897.865459594</v>
      </c>
      <c r="CX743" s="236">
        <v>-386730.985459594</v>
      </c>
      <c r="CY743" s="236">
        <v>-368629.64545959397</v>
      </c>
      <c r="CZ743" s="236">
        <v>-350660.72545959399</v>
      </c>
      <c r="DA743" s="236">
        <v>-5451880.7455151305</v>
      </c>
    </row>
    <row r="744" spans="1:105">
      <c r="A744" s="242" t="s">
        <v>1796</v>
      </c>
      <c r="B744" s="236">
        <v>0</v>
      </c>
      <c r="C744" s="236">
        <v>0</v>
      </c>
      <c r="D744" s="236">
        <v>0</v>
      </c>
      <c r="E744" s="236">
        <v>0</v>
      </c>
      <c r="F744" s="236">
        <v>0</v>
      </c>
      <c r="G744" s="236">
        <v>0</v>
      </c>
      <c r="H744" s="236">
        <v>0</v>
      </c>
      <c r="I744" s="236">
        <v>0</v>
      </c>
      <c r="J744" s="236">
        <v>0</v>
      </c>
      <c r="K744" s="236">
        <v>0</v>
      </c>
      <c r="L744" s="236">
        <v>0</v>
      </c>
      <c r="M744" s="236">
        <v>0</v>
      </c>
      <c r="N744" s="236">
        <v>0</v>
      </c>
      <c r="O744" s="236">
        <v>0</v>
      </c>
      <c r="P744" s="236">
        <v>0</v>
      </c>
      <c r="Q744" s="236">
        <v>0</v>
      </c>
      <c r="R744" s="236">
        <v>0</v>
      </c>
      <c r="S744" s="236">
        <v>0</v>
      </c>
      <c r="T744" s="236">
        <v>0</v>
      </c>
      <c r="U744" s="236">
        <v>0</v>
      </c>
      <c r="V744" s="236">
        <v>0</v>
      </c>
      <c r="W744" s="236">
        <v>0</v>
      </c>
      <c r="X744" s="236">
        <v>0</v>
      </c>
      <c r="Y744" s="236">
        <v>0</v>
      </c>
      <c r="Z744" s="236">
        <v>0</v>
      </c>
      <c r="AA744" s="236">
        <v>0</v>
      </c>
      <c r="AB744" s="236">
        <v>0</v>
      </c>
      <c r="AC744" s="236">
        <v>0</v>
      </c>
      <c r="AD744" s="236">
        <v>-186327.39300000001</v>
      </c>
      <c r="AE744" s="236">
        <v>-168282.00899999999</v>
      </c>
      <c r="AF744" s="236">
        <v>-287637.86099999998</v>
      </c>
      <c r="AG744" s="236">
        <v>-126615.96107999999</v>
      </c>
      <c r="AH744" s="236">
        <v>-405374.63400000002</v>
      </c>
      <c r="AI744" s="236">
        <v>-379163.337</v>
      </c>
      <c r="AJ744" s="236">
        <v>-180543.09</v>
      </c>
      <c r="AK744" s="236">
        <v>-226145.44076264399</v>
      </c>
      <c r="AL744" s="236">
        <v>-298854.067718476</v>
      </c>
      <c r="AM744" s="236">
        <v>-101718.877718476</v>
      </c>
      <c r="AN744" s="236">
        <v>-2360662.6712795901</v>
      </c>
      <c r="AO744" s="236">
        <v>-710321.53825130104</v>
      </c>
      <c r="AP744" s="236">
        <v>-699924.35425129998</v>
      </c>
      <c r="AQ744" s="236">
        <v>-680594.42125130096</v>
      </c>
      <c r="AR744" s="236">
        <v>-663497.73325130099</v>
      </c>
      <c r="AS744" s="236">
        <v>-646348.58725130104</v>
      </c>
      <c r="AT744" s="236">
        <v>-630915.22525130096</v>
      </c>
      <c r="AU744" s="236">
        <v>-615901.80025130103</v>
      </c>
      <c r="AV744" s="236">
        <v>-600939.55225130101</v>
      </c>
      <c r="AW744" s="236">
        <v>-587590.90225130098</v>
      </c>
      <c r="AX744" s="236">
        <v>-573585.54025130102</v>
      </c>
      <c r="AY744" s="236">
        <v>-560905.78225130099</v>
      </c>
      <c r="AZ744" s="236">
        <v>-548580.73525130004</v>
      </c>
      <c r="BA744" s="236">
        <v>-7519106.1720156102</v>
      </c>
      <c r="BB744" s="236">
        <v>-558740.75963880797</v>
      </c>
      <c r="BC744" s="236">
        <v>-547921.47563880798</v>
      </c>
      <c r="BD744" s="236">
        <v>-535449.32363880798</v>
      </c>
      <c r="BE744" s="236">
        <v>-523833.15263880801</v>
      </c>
      <c r="BF744" s="236">
        <v>-512158.01363880798</v>
      </c>
      <c r="BG744" s="236">
        <v>-501278.92163880798</v>
      </c>
      <c r="BH744" s="236">
        <v>-490523.91863880801</v>
      </c>
      <c r="BI744" s="236">
        <v>-479606.90063880797</v>
      </c>
      <c r="BJ744" s="236">
        <v>-469632.15263880801</v>
      </c>
      <c r="BK744" s="236">
        <v>-459125.41163880797</v>
      </c>
      <c r="BL744" s="236">
        <v>-449434.01663880801</v>
      </c>
      <c r="BM744" s="236">
        <v>-439852.262638808</v>
      </c>
      <c r="BN744" s="236">
        <v>-5967556.3096656902</v>
      </c>
      <c r="BO744" s="236">
        <v>-433201.135585026</v>
      </c>
      <c r="BP744" s="236">
        <v>-424746.57758502598</v>
      </c>
      <c r="BQ744" s="236">
        <v>-415035.25358502503</v>
      </c>
      <c r="BR744" s="236">
        <v>-405851.23958502599</v>
      </c>
      <c r="BS744" s="236">
        <v>-396595.51058502501</v>
      </c>
      <c r="BT744" s="236">
        <v>-387870.49358502601</v>
      </c>
      <c r="BU744" s="236">
        <v>-379196.42258502601</v>
      </c>
      <c r="BV744" s="236">
        <v>-370357.45958502498</v>
      </c>
      <c r="BW744" s="236">
        <v>-362203.60058502498</v>
      </c>
      <c r="BX744" s="236">
        <v>-353610.56858502497</v>
      </c>
      <c r="BY744" s="236">
        <v>-345607.99358502601</v>
      </c>
      <c r="BZ744" s="236">
        <v>-337661.15258502599</v>
      </c>
      <c r="CA744" s="236">
        <v>-4611937.4080203101</v>
      </c>
      <c r="CB744" s="236">
        <v>-328225.43081099901</v>
      </c>
      <c r="CC744" s="236">
        <v>-321021.50681099901</v>
      </c>
      <c r="CD744" s="236">
        <v>-312795.84881099901</v>
      </c>
      <c r="CE744" s="236">
        <v>-304951.65581099899</v>
      </c>
      <c r="CF744" s="236">
        <v>-297042.53081099899</v>
      </c>
      <c r="CG744" s="236">
        <v>-289536.89981099899</v>
      </c>
      <c r="CH744" s="236">
        <v>-282055.56581099902</v>
      </c>
      <c r="CI744" s="236">
        <v>-274422.71681099897</v>
      </c>
      <c r="CJ744" s="236">
        <v>-267336.16181099898</v>
      </c>
      <c r="CK744" s="236">
        <v>-259876.583810999</v>
      </c>
      <c r="CL744" s="236">
        <v>-252867.03581099899</v>
      </c>
      <c r="CM744" s="236">
        <v>-245811.602810999</v>
      </c>
      <c r="CN744" s="236">
        <v>-3435943.5397319798</v>
      </c>
      <c r="CO744" s="236">
        <v>-196425.65091085801</v>
      </c>
      <c r="CP744" s="236">
        <v>-189820.373910858</v>
      </c>
      <c r="CQ744" s="236">
        <v>-182612.123910858</v>
      </c>
      <c r="CR744" s="236">
        <v>-175732.901910858</v>
      </c>
      <c r="CS744" s="236">
        <v>-168695.738910858</v>
      </c>
      <c r="CT744" s="236">
        <v>-161986.76391085799</v>
      </c>
      <c r="CU744" s="236">
        <v>-155273.31591085799</v>
      </c>
      <c r="CV744" s="236">
        <v>-148439.66391085801</v>
      </c>
      <c r="CW744" s="236">
        <v>-142064.25291085799</v>
      </c>
      <c r="CX744" s="236">
        <v>-135355.844910858</v>
      </c>
      <c r="CY744" s="236">
        <v>-129020.375910858</v>
      </c>
      <c r="CZ744" s="236">
        <v>-122731.25391085799</v>
      </c>
      <c r="DA744" s="236">
        <v>-1908158.26093029</v>
      </c>
    </row>
    <row r="745" spans="1:105">
      <c r="A745" s="259"/>
      <c r="B745" s="260"/>
      <c r="C745" s="260"/>
      <c r="D745" s="260"/>
      <c r="E745" s="260"/>
      <c r="F745" s="260"/>
      <c r="G745" s="260"/>
      <c r="H745" s="260"/>
      <c r="I745" s="260"/>
      <c r="J745" s="260"/>
      <c r="K745" s="260"/>
      <c r="L745" s="260"/>
      <c r="M745" s="260"/>
      <c r="N745" s="260"/>
      <c r="O745" s="260"/>
      <c r="P745" s="260"/>
      <c r="Q745" s="260"/>
      <c r="R745" s="260"/>
      <c r="S745" s="260"/>
      <c r="T745" s="260"/>
      <c r="U745" s="260"/>
      <c r="V745" s="260"/>
      <c r="W745" s="260"/>
      <c r="X745" s="260"/>
      <c r="Y745" s="260"/>
      <c r="Z745" s="260"/>
      <c r="AA745" s="260"/>
      <c r="AB745" s="260"/>
      <c r="AC745" s="260"/>
      <c r="AD745" s="260"/>
      <c r="AE745" s="260"/>
      <c r="AF745" s="260"/>
      <c r="AG745" s="260"/>
      <c r="AH745" s="260"/>
      <c r="AI745" s="260"/>
      <c r="AJ745" s="260"/>
      <c r="AK745" s="260"/>
      <c r="AL745" s="260"/>
      <c r="AM745" s="260"/>
      <c r="AN745" s="260"/>
      <c r="AO745" s="260"/>
      <c r="AP745" s="260"/>
      <c r="AQ745" s="260"/>
      <c r="AR745" s="260"/>
      <c r="AS745" s="260"/>
      <c r="AT745" s="260"/>
      <c r="AU745" s="260"/>
      <c r="AV745" s="260"/>
      <c r="AW745" s="260"/>
      <c r="AX745" s="260"/>
      <c r="AY745" s="260"/>
      <c r="AZ745" s="260"/>
      <c r="BA745" s="260"/>
      <c r="BB745" s="260"/>
      <c r="BC745" s="260"/>
      <c r="BD745" s="260"/>
      <c r="BE745" s="260"/>
      <c r="BF745" s="260"/>
      <c r="BG745" s="260"/>
      <c r="BH745" s="260"/>
      <c r="BI745" s="260"/>
      <c r="BJ745" s="260"/>
      <c r="BK745" s="260"/>
      <c r="BL745" s="260"/>
      <c r="BM745" s="260"/>
      <c r="BN745" s="260"/>
      <c r="BO745" s="260"/>
      <c r="BP745" s="260"/>
      <c r="BQ745" s="260"/>
      <c r="BR745" s="260"/>
      <c r="BS745" s="260"/>
      <c r="BT745" s="260"/>
      <c r="BU745" s="260"/>
      <c r="BV745" s="260"/>
      <c r="BW745" s="260"/>
      <c r="BX745" s="260"/>
      <c r="BY745" s="260"/>
      <c r="BZ745" s="260"/>
      <c r="CA745" s="260"/>
      <c r="CB745" s="260"/>
      <c r="CC745" s="260"/>
      <c r="CD745" s="260"/>
      <c r="CE745" s="260"/>
      <c r="CF745" s="260"/>
      <c r="CG745" s="260"/>
      <c r="CH745" s="260"/>
      <c r="CI745" s="260"/>
      <c r="CJ745" s="260"/>
      <c r="CK745" s="260"/>
      <c r="CL745" s="260"/>
      <c r="CM745" s="260"/>
      <c r="CN745" s="260"/>
      <c r="CO745" s="260"/>
      <c r="CP745" s="260"/>
      <c r="CQ745" s="260"/>
      <c r="CR745" s="260"/>
      <c r="CS745" s="260"/>
      <c r="CT745" s="260"/>
      <c r="CU745" s="260"/>
      <c r="CV745" s="260"/>
      <c r="CW745" s="260"/>
      <c r="CX745" s="260"/>
      <c r="CY745" s="260"/>
      <c r="CZ745" s="260"/>
      <c r="DA745" s="260"/>
    </row>
    <row r="746" spans="1:105">
      <c r="A746" s="242" t="s">
        <v>1797</v>
      </c>
      <c r="B746" s="236">
        <v>0</v>
      </c>
      <c r="C746" s="236">
        <v>0</v>
      </c>
      <c r="D746" s="236">
        <v>0</v>
      </c>
      <c r="E746" s="236">
        <v>0</v>
      </c>
      <c r="F746" s="236">
        <v>0</v>
      </c>
      <c r="G746" s="236">
        <v>0</v>
      </c>
      <c r="H746" s="236">
        <v>0</v>
      </c>
      <c r="I746" s="236">
        <v>0</v>
      </c>
      <c r="J746" s="236">
        <v>0</v>
      </c>
      <c r="K746" s="236">
        <v>0</v>
      </c>
      <c r="L746" s="236">
        <v>0</v>
      </c>
      <c r="M746" s="236">
        <v>0</v>
      </c>
      <c r="N746" s="236">
        <v>0</v>
      </c>
      <c r="O746" s="236">
        <v>0</v>
      </c>
      <c r="P746" s="236">
        <v>0</v>
      </c>
      <c r="Q746" s="236">
        <v>0</v>
      </c>
      <c r="R746" s="236">
        <v>0</v>
      </c>
      <c r="S746" s="236">
        <v>0</v>
      </c>
      <c r="T746" s="236">
        <v>0</v>
      </c>
      <c r="U746" s="236">
        <v>0</v>
      </c>
      <c r="V746" s="236">
        <v>0</v>
      </c>
      <c r="W746" s="236">
        <v>0</v>
      </c>
      <c r="X746" s="236">
        <v>0</v>
      </c>
      <c r="Y746" s="236">
        <v>0</v>
      </c>
      <c r="Z746" s="236">
        <v>0</v>
      </c>
      <c r="AA746" s="236">
        <v>0</v>
      </c>
      <c r="AB746" s="236">
        <v>0</v>
      </c>
      <c r="AC746" s="236">
        <v>0</v>
      </c>
      <c r="AD746" s="236">
        <v>-8686405.6070000008</v>
      </c>
      <c r="AE746" s="236">
        <v>-7845146.9910000004</v>
      </c>
      <c r="AF746" s="236">
        <v>-13409403.139</v>
      </c>
      <c r="AG746" s="236">
        <v>-5902715.5189199997</v>
      </c>
      <c r="AH746" s="236">
        <v>-18898179.366</v>
      </c>
      <c r="AI746" s="236">
        <v>-17676233.662999999</v>
      </c>
      <c r="AJ746" s="236">
        <v>-8416746.9100000001</v>
      </c>
      <c r="AK746" s="236">
        <v>-10542685.0717442</v>
      </c>
      <c r="AL746" s="236">
        <v>-13932292.0141137</v>
      </c>
      <c r="AM746" s="236">
        <v>-4742037.2041137302</v>
      </c>
      <c r="AN746" s="236">
        <v>-110051845.484891</v>
      </c>
      <c r="AO746" s="236">
        <v>-33114513.616572499</v>
      </c>
      <c r="AP746" s="236">
        <v>-32629806.8005725</v>
      </c>
      <c r="AQ746" s="236">
        <v>-31728663.733572502</v>
      </c>
      <c r="AR746" s="236">
        <v>-30931632.421572499</v>
      </c>
      <c r="AS746" s="236">
        <v>-30132155.567572501</v>
      </c>
      <c r="AT746" s="236">
        <v>-29412666.9295725</v>
      </c>
      <c r="AU746" s="236">
        <v>-28712755.354572501</v>
      </c>
      <c r="AV746" s="236">
        <v>-28015229.602572501</v>
      </c>
      <c r="AW746" s="236">
        <v>-27392928.252572499</v>
      </c>
      <c r="AX746" s="236">
        <v>-26740011.614572499</v>
      </c>
      <c r="AY746" s="236">
        <v>-26148893.3725725</v>
      </c>
      <c r="AZ746" s="236">
        <v>-25574311.419572499</v>
      </c>
      <c r="BA746" s="236">
        <v>-350533568.68586999</v>
      </c>
      <c r="BB746" s="236">
        <v>-26047962.080304399</v>
      </c>
      <c r="BC746" s="236">
        <v>-25543577.364304401</v>
      </c>
      <c r="BD746" s="236">
        <v>-24962137.5163044</v>
      </c>
      <c r="BE746" s="236">
        <v>-24420602.6873044</v>
      </c>
      <c r="BF746" s="236">
        <v>-23876318.826304398</v>
      </c>
      <c r="BG746" s="236">
        <v>-23369145.918304399</v>
      </c>
      <c r="BH746" s="236">
        <v>-22867757.921304401</v>
      </c>
      <c r="BI746" s="236">
        <v>-22358816.9393044</v>
      </c>
      <c r="BJ746" s="236">
        <v>-21893803.6873044</v>
      </c>
      <c r="BK746" s="236">
        <v>-21403989.4283044</v>
      </c>
      <c r="BL746" s="236">
        <v>-20952185.8233044</v>
      </c>
      <c r="BM746" s="236">
        <v>-20505493.577304401</v>
      </c>
      <c r="BN746" s="236">
        <v>-278201791.76965302</v>
      </c>
      <c r="BO746" s="236">
        <v>-20195424.368463799</v>
      </c>
      <c r="BP746" s="236">
        <v>-19801280.926463801</v>
      </c>
      <c r="BQ746" s="236">
        <v>-19348548.250463799</v>
      </c>
      <c r="BR746" s="236">
        <v>-18920398.264463801</v>
      </c>
      <c r="BS746" s="236">
        <v>-18488904.993463799</v>
      </c>
      <c r="BT746" s="236">
        <v>-18082153.0104638</v>
      </c>
      <c r="BU746" s="236">
        <v>-17677776.081463799</v>
      </c>
      <c r="BV746" s="236">
        <v>-17265712.044463798</v>
      </c>
      <c r="BW746" s="236">
        <v>-16885586.9034638</v>
      </c>
      <c r="BX746" s="236">
        <v>-16484987.935463799</v>
      </c>
      <c r="BY746" s="236">
        <v>-16111915.5104638</v>
      </c>
      <c r="BZ746" s="236">
        <v>-15741441.3514638</v>
      </c>
      <c r="CA746" s="236">
        <v>-215004129.64056501</v>
      </c>
      <c r="CB746" s="236">
        <v>-15301556.9887603</v>
      </c>
      <c r="CC746" s="236">
        <v>-14965716.912760301</v>
      </c>
      <c r="CD746" s="236">
        <v>-14582244.5707603</v>
      </c>
      <c r="CE746" s="236">
        <v>-14216555.7637603</v>
      </c>
      <c r="CF746" s="236">
        <v>-13847839.8887603</v>
      </c>
      <c r="CG746" s="236">
        <v>-13497934.519760299</v>
      </c>
      <c r="CH746" s="236">
        <v>-13149161.8537603</v>
      </c>
      <c r="CI746" s="236">
        <v>-12793325.7027603</v>
      </c>
      <c r="CJ746" s="236">
        <v>-12462957.257760299</v>
      </c>
      <c r="CK746" s="236">
        <v>-12115198.835760299</v>
      </c>
      <c r="CL746" s="236">
        <v>-11788420.3837603</v>
      </c>
      <c r="CM746" s="236">
        <v>-11459502.8167603</v>
      </c>
      <c r="CN746" s="236">
        <v>-160180415.49512401</v>
      </c>
      <c r="CO746" s="236">
        <v>-9157176.7734157201</v>
      </c>
      <c r="CP746" s="236">
        <v>-8849245.0504157208</v>
      </c>
      <c r="CQ746" s="236">
        <v>-8513203.3004157208</v>
      </c>
      <c r="CR746" s="236">
        <v>-8192500.5224157199</v>
      </c>
      <c r="CS746" s="236">
        <v>-7864434.6854157196</v>
      </c>
      <c r="CT746" s="236">
        <v>-7551668.6604157202</v>
      </c>
      <c r="CU746" s="236">
        <v>-7238694.1084157201</v>
      </c>
      <c r="CV746" s="236">
        <v>-6920115.7604157198</v>
      </c>
      <c r="CW746" s="236">
        <v>-6622900.1714157201</v>
      </c>
      <c r="CX746" s="236">
        <v>-6310160.57941572</v>
      </c>
      <c r="CY746" s="236">
        <v>-6014807.0484157205</v>
      </c>
      <c r="CZ746" s="236">
        <v>-5721614.17041572</v>
      </c>
      <c r="DA746" s="236">
        <v>-88956520.830988601</v>
      </c>
    </row>
    <row r="747" spans="1:105" s="250" customFormat="1">
      <c r="A747" s="249" t="s">
        <v>1798</v>
      </c>
      <c r="B747" s="250">
        <v>0.12</v>
      </c>
      <c r="C747" s="250">
        <v>0.12</v>
      </c>
      <c r="D747" s="250">
        <v>0.12</v>
      </c>
      <c r="E747" s="250">
        <v>0.12</v>
      </c>
      <c r="F747" s="250">
        <v>0.12</v>
      </c>
      <c r="G747" s="250">
        <v>0.12</v>
      </c>
      <c r="H747" s="250">
        <v>0.12</v>
      </c>
      <c r="I747" s="250">
        <v>0.12</v>
      </c>
      <c r="J747" s="250">
        <v>0.12</v>
      </c>
      <c r="K747" s="250">
        <v>0.12</v>
      </c>
      <c r="L747" s="250">
        <v>0.12</v>
      </c>
      <c r="M747" s="250">
        <v>0.12</v>
      </c>
      <c r="N747" s="250">
        <v>0.12</v>
      </c>
      <c r="O747" s="250">
        <v>0.12</v>
      </c>
      <c r="P747" s="250">
        <v>0.12</v>
      </c>
      <c r="Q747" s="250">
        <v>0.12</v>
      </c>
      <c r="R747" s="250">
        <v>0.12</v>
      </c>
      <c r="S747" s="250">
        <v>0.12</v>
      </c>
      <c r="T747" s="250">
        <v>0.12</v>
      </c>
      <c r="U747" s="250">
        <v>0.12</v>
      </c>
      <c r="V747" s="250">
        <v>0.12</v>
      </c>
      <c r="W747" s="250">
        <v>0.12</v>
      </c>
      <c r="X747" s="250">
        <v>0.12</v>
      </c>
      <c r="Y747" s="250">
        <v>0.12</v>
      </c>
      <c r="Z747" s="250">
        <v>0.12</v>
      </c>
      <c r="AA747" s="250">
        <v>0.12</v>
      </c>
      <c r="AB747" s="250">
        <v>0.12</v>
      </c>
      <c r="AC747" s="250">
        <v>0.12</v>
      </c>
      <c r="AD747" s="250">
        <v>0.12</v>
      </c>
      <c r="AE747" s="250">
        <v>0.12</v>
      </c>
      <c r="AF747" s="250">
        <v>0.12</v>
      </c>
      <c r="AG747" s="250">
        <v>0.12</v>
      </c>
      <c r="AH747" s="250">
        <v>0.12</v>
      </c>
      <c r="AI747" s="250">
        <v>0.12</v>
      </c>
      <c r="AJ747" s="250">
        <v>0.12</v>
      </c>
      <c r="AK747" s="250">
        <v>0.12</v>
      </c>
      <c r="AL747" s="250">
        <v>0.12</v>
      </c>
      <c r="AM747" s="250">
        <v>0.12</v>
      </c>
      <c r="AN747" s="250">
        <v>0.12</v>
      </c>
      <c r="AO747" s="250">
        <v>0.12</v>
      </c>
      <c r="AP747" s="250">
        <v>0.12</v>
      </c>
      <c r="AQ747" s="250">
        <v>0.12</v>
      </c>
      <c r="AR747" s="250">
        <v>0.12</v>
      </c>
      <c r="AS747" s="250">
        <v>0.12</v>
      </c>
      <c r="AT747" s="250">
        <v>0.12</v>
      </c>
      <c r="AU747" s="250">
        <v>0.12</v>
      </c>
      <c r="AV747" s="250">
        <v>0.12</v>
      </c>
      <c r="AW747" s="250">
        <v>0.12</v>
      </c>
      <c r="AX747" s="250">
        <v>0.12</v>
      </c>
      <c r="AY747" s="250">
        <v>0.12</v>
      </c>
      <c r="AZ747" s="250">
        <v>0.12</v>
      </c>
      <c r="BA747" s="250">
        <v>0.12</v>
      </c>
      <c r="BB747" s="250">
        <v>0.12</v>
      </c>
      <c r="BC747" s="250">
        <v>0.12</v>
      </c>
      <c r="BD747" s="250">
        <v>0.12</v>
      </c>
      <c r="BE747" s="250">
        <v>0.12</v>
      </c>
      <c r="BF747" s="250">
        <v>0.12</v>
      </c>
      <c r="BG747" s="250">
        <v>0.12</v>
      </c>
      <c r="BH747" s="250">
        <v>0.12</v>
      </c>
      <c r="BI747" s="250">
        <v>0.12</v>
      </c>
      <c r="BJ747" s="250">
        <v>0.12</v>
      </c>
      <c r="BK747" s="250">
        <v>0.12</v>
      </c>
      <c r="BL747" s="250">
        <v>0.12</v>
      </c>
      <c r="BM747" s="250">
        <v>0.12</v>
      </c>
      <c r="BN747" s="250">
        <v>0.12</v>
      </c>
      <c r="BO747" s="250">
        <v>0.12</v>
      </c>
      <c r="BP747" s="250">
        <v>0.12</v>
      </c>
      <c r="BQ747" s="250">
        <v>0.12</v>
      </c>
      <c r="BR747" s="250">
        <v>0.12</v>
      </c>
      <c r="BS747" s="250">
        <v>0.12</v>
      </c>
      <c r="BT747" s="250">
        <v>0.12</v>
      </c>
      <c r="BU747" s="250">
        <v>0.12</v>
      </c>
      <c r="BV747" s="250">
        <v>0.12</v>
      </c>
      <c r="BW747" s="250">
        <v>0.12</v>
      </c>
      <c r="BX747" s="250">
        <v>0.12</v>
      </c>
      <c r="BY747" s="250">
        <v>0.12</v>
      </c>
      <c r="BZ747" s="250">
        <v>0.12</v>
      </c>
      <c r="CA747" s="250">
        <v>0.12</v>
      </c>
      <c r="CB747" s="250">
        <v>0.12</v>
      </c>
      <c r="CC747" s="250">
        <v>0.12</v>
      </c>
      <c r="CD747" s="250">
        <v>0.12</v>
      </c>
      <c r="CE747" s="250">
        <v>0.12</v>
      </c>
      <c r="CF747" s="250">
        <v>0.12</v>
      </c>
      <c r="CG747" s="250">
        <v>0.12</v>
      </c>
      <c r="CH747" s="250">
        <v>0.12</v>
      </c>
      <c r="CI747" s="250">
        <v>0.12</v>
      </c>
      <c r="CJ747" s="250">
        <v>0.12</v>
      </c>
      <c r="CK747" s="250">
        <v>0.12</v>
      </c>
      <c r="CL747" s="250">
        <v>0.12</v>
      </c>
      <c r="CM747" s="250">
        <v>0.12</v>
      </c>
      <c r="CN747" s="250">
        <v>0.12</v>
      </c>
      <c r="CO747" s="250">
        <v>0.12</v>
      </c>
      <c r="CP747" s="250">
        <v>0.12</v>
      </c>
      <c r="CQ747" s="250">
        <v>0.12</v>
      </c>
      <c r="CR747" s="250">
        <v>0.12</v>
      </c>
      <c r="CS747" s="250">
        <v>0.12</v>
      </c>
      <c r="CT747" s="250">
        <v>0.12</v>
      </c>
      <c r="CU747" s="250">
        <v>0.12</v>
      </c>
      <c r="CV747" s="250">
        <v>0.12</v>
      </c>
      <c r="CW747" s="250">
        <v>0.12</v>
      </c>
      <c r="CX747" s="250">
        <v>0.12</v>
      </c>
      <c r="CY747" s="250">
        <v>0.12</v>
      </c>
      <c r="CZ747" s="250">
        <v>0.12</v>
      </c>
      <c r="DA747" s="250">
        <v>0.12</v>
      </c>
    </row>
    <row r="748" spans="1:105">
      <c r="A748" s="242" t="s">
        <v>1799</v>
      </c>
      <c r="B748" s="236">
        <v>0</v>
      </c>
      <c r="C748" s="236">
        <v>0</v>
      </c>
      <c r="D748" s="236">
        <v>0</v>
      </c>
      <c r="E748" s="236">
        <v>0</v>
      </c>
      <c r="F748" s="236">
        <v>0</v>
      </c>
      <c r="G748" s="236">
        <v>0</v>
      </c>
      <c r="H748" s="236">
        <v>0</v>
      </c>
      <c r="I748" s="236">
        <v>0</v>
      </c>
      <c r="J748" s="236">
        <v>0</v>
      </c>
      <c r="K748" s="236">
        <v>0</v>
      </c>
      <c r="L748" s="236">
        <v>0</v>
      </c>
      <c r="M748" s="236">
        <v>0</v>
      </c>
      <c r="N748" s="236">
        <v>0</v>
      </c>
      <c r="O748" s="236">
        <v>0</v>
      </c>
      <c r="P748" s="236">
        <v>0</v>
      </c>
      <c r="Q748" s="236">
        <v>0</v>
      </c>
      <c r="R748" s="236">
        <v>0</v>
      </c>
      <c r="S748" s="236">
        <v>0</v>
      </c>
      <c r="T748" s="236">
        <v>0</v>
      </c>
      <c r="U748" s="236">
        <v>0</v>
      </c>
      <c r="V748" s="236">
        <v>0</v>
      </c>
      <c r="W748" s="236">
        <v>0</v>
      </c>
      <c r="X748" s="236">
        <v>0</v>
      </c>
      <c r="Y748" s="236">
        <v>0</v>
      </c>
      <c r="Z748" s="236">
        <v>0</v>
      </c>
      <c r="AA748" s="236">
        <v>0</v>
      </c>
      <c r="AB748" s="236">
        <v>0</v>
      </c>
      <c r="AC748" s="236">
        <v>0</v>
      </c>
      <c r="AD748" s="236">
        <v>521184.33642000001</v>
      </c>
      <c r="AE748" s="236">
        <v>470708.81946000003</v>
      </c>
      <c r="AF748" s="236">
        <v>804564.18833999999</v>
      </c>
      <c r="AG748" s="236">
        <v>354162.93113520002</v>
      </c>
      <c r="AH748" s="236">
        <v>1133890.76196</v>
      </c>
      <c r="AI748" s="236">
        <v>1060574.01978</v>
      </c>
      <c r="AJ748" s="236">
        <v>505004.81459999998</v>
      </c>
      <c r="AK748" s="236">
        <v>632561.10430465406</v>
      </c>
      <c r="AL748" s="236">
        <v>835937.52084682405</v>
      </c>
      <c r="AM748" s="236">
        <v>284522.23224682402</v>
      </c>
      <c r="AN748" s="236">
        <v>6603110.7290935004</v>
      </c>
      <c r="AO748" s="236">
        <v>1986870.8169943499</v>
      </c>
      <c r="AP748" s="236">
        <v>1957788.40803435</v>
      </c>
      <c r="AQ748" s="236">
        <v>1903719.8240143501</v>
      </c>
      <c r="AR748" s="236">
        <v>1855897.9452943499</v>
      </c>
      <c r="AS748" s="236">
        <v>1807929.3340543499</v>
      </c>
      <c r="AT748" s="236">
        <v>1764760.0157743499</v>
      </c>
      <c r="AU748" s="236">
        <v>1722765.3212743499</v>
      </c>
      <c r="AV748" s="236">
        <v>1680913.77615435</v>
      </c>
      <c r="AW748" s="236">
        <v>1643575.69515435</v>
      </c>
      <c r="AX748" s="236">
        <v>1604400.6968743501</v>
      </c>
      <c r="AY748" s="236">
        <v>1568933.60235435</v>
      </c>
      <c r="AZ748" s="236">
        <v>1534458.6851743499</v>
      </c>
      <c r="BA748" s="236">
        <v>21032014.1211522</v>
      </c>
      <c r="BB748" s="236">
        <v>1562877.7248182599</v>
      </c>
      <c r="BC748" s="236">
        <v>1532614.6418582599</v>
      </c>
      <c r="BD748" s="236">
        <v>1497728.2509782601</v>
      </c>
      <c r="BE748" s="236">
        <v>1465236.1612382601</v>
      </c>
      <c r="BF748" s="236">
        <v>1432579.12957826</v>
      </c>
      <c r="BG748" s="236">
        <v>1402148.75509826</v>
      </c>
      <c r="BH748" s="236">
        <v>1372065.47527826</v>
      </c>
      <c r="BI748" s="236">
        <v>1341529.0163582601</v>
      </c>
      <c r="BJ748" s="236">
        <v>1313628.2212382599</v>
      </c>
      <c r="BK748" s="236">
        <v>1284239.36569826</v>
      </c>
      <c r="BL748" s="236">
        <v>1257131.1493982601</v>
      </c>
      <c r="BM748" s="236">
        <v>1230329.6146382601</v>
      </c>
      <c r="BN748" s="236">
        <v>16692107.5061791</v>
      </c>
      <c r="BO748" s="236">
        <v>1211725.46210782</v>
      </c>
      <c r="BP748" s="236">
        <v>1188076.8555878201</v>
      </c>
      <c r="BQ748" s="236">
        <v>1160912.89502782</v>
      </c>
      <c r="BR748" s="236">
        <v>1135223.8958678199</v>
      </c>
      <c r="BS748" s="236">
        <v>1109334.2996078299</v>
      </c>
      <c r="BT748" s="236">
        <v>1084929.1806278201</v>
      </c>
      <c r="BU748" s="236">
        <v>1060666.56488782</v>
      </c>
      <c r="BV748" s="236">
        <v>1035942.7226678201</v>
      </c>
      <c r="BW748" s="236">
        <v>1013135.21420782</v>
      </c>
      <c r="BX748" s="236">
        <v>989099.27612782898</v>
      </c>
      <c r="BY748" s="236">
        <v>966714.93062782905</v>
      </c>
      <c r="BZ748" s="236">
        <v>944486.48108782899</v>
      </c>
      <c r="CA748" s="236">
        <v>12900247.7784339</v>
      </c>
      <c r="CB748" s="236">
        <v>918093.41932562296</v>
      </c>
      <c r="CC748" s="236">
        <v>897943.01476562198</v>
      </c>
      <c r="CD748" s="236">
        <v>874934.67424562201</v>
      </c>
      <c r="CE748" s="236">
        <v>852993.34582562197</v>
      </c>
      <c r="CF748" s="236">
        <v>830870.39332562196</v>
      </c>
      <c r="CG748" s="236">
        <v>809876.07118562295</v>
      </c>
      <c r="CH748" s="236">
        <v>788949.71122562303</v>
      </c>
      <c r="CI748" s="236">
        <v>767599.542165622</v>
      </c>
      <c r="CJ748" s="236">
        <v>747777.43546562199</v>
      </c>
      <c r="CK748" s="236">
        <v>726911.930145622</v>
      </c>
      <c r="CL748" s="236">
        <v>707305.22302562301</v>
      </c>
      <c r="CM748" s="236">
        <v>687570.16900562297</v>
      </c>
      <c r="CN748" s="236">
        <v>9610824.9297074694</v>
      </c>
      <c r="CO748" s="236">
        <v>549430.60640494304</v>
      </c>
      <c r="CP748" s="236">
        <v>530954.70302494301</v>
      </c>
      <c r="CQ748" s="236">
        <v>510792.19802494301</v>
      </c>
      <c r="CR748" s="236">
        <v>491550.03134494298</v>
      </c>
      <c r="CS748" s="236">
        <v>471866.08112494298</v>
      </c>
      <c r="CT748" s="236">
        <v>453100.11962494301</v>
      </c>
      <c r="CU748" s="236">
        <v>434321.64650494303</v>
      </c>
      <c r="CV748" s="236">
        <v>415206.94562494301</v>
      </c>
      <c r="CW748" s="236">
        <v>397374.01028494298</v>
      </c>
      <c r="CX748" s="236">
        <v>378609.63476494298</v>
      </c>
      <c r="CY748" s="236">
        <v>360888.422904943</v>
      </c>
      <c r="CZ748" s="236">
        <v>343296.85022494302</v>
      </c>
      <c r="DA748" s="236">
        <v>5337391.2498593098</v>
      </c>
    </row>
    <row r="749" spans="1:105">
      <c r="A749" s="242" t="s">
        <v>1800</v>
      </c>
      <c r="B749" s="236">
        <v>0</v>
      </c>
      <c r="C749" s="236">
        <v>0</v>
      </c>
      <c r="D749" s="236">
        <v>0</v>
      </c>
      <c r="E749" s="236">
        <v>0</v>
      </c>
      <c r="F749" s="236">
        <v>0</v>
      </c>
      <c r="G749" s="236">
        <v>0</v>
      </c>
      <c r="H749" s="236">
        <v>0</v>
      </c>
      <c r="I749" s="236">
        <v>0</v>
      </c>
      <c r="J749" s="236">
        <v>0</v>
      </c>
      <c r="K749" s="236">
        <v>0</v>
      </c>
      <c r="L749" s="236">
        <v>0</v>
      </c>
      <c r="M749" s="236">
        <v>0</v>
      </c>
      <c r="N749" s="236">
        <v>0</v>
      </c>
      <c r="O749" s="236">
        <v>0</v>
      </c>
      <c r="P749" s="236">
        <v>0</v>
      </c>
      <c r="Q749" s="236">
        <v>0</v>
      </c>
      <c r="R749" s="236">
        <v>0</v>
      </c>
      <c r="S749" s="236">
        <v>0</v>
      </c>
      <c r="T749" s="236">
        <v>0</v>
      </c>
      <c r="U749" s="236">
        <v>0</v>
      </c>
      <c r="V749" s="236">
        <v>0</v>
      </c>
      <c r="W749" s="236">
        <v>0</v>
      </c>
      <c r="X749" s="236">
        <v>0</v>
      </c>
      <c r="Y749" s="236">
        <v>0</v>
      </c>
      <c r="Z749" s="236">
        <v>0</v>
      </c>
      <c r="AA749" s="236">
        <v>0</v>
      </c>
      <c r="AB749" s="236">
        <v>6603110.7290935004</v>
      </c>
      <c r="AC749" s="236">
        <v>6603110.7290935004</v>
      </c>
      <c r="AD749" s="236">
        <v>6603110.7290935004</v>
      </c>
      <c r="AE749" s="236">
        <v>6603110.7290935004</v>
      </c>
      <c r="AF749" s="236">
        <v>6603110.7290935004</v>
      </c>
      <c r="AG749" s="236">
        <v>6603110.7290935004</v>
      </c>
      <c r="AH749" s="236">
        <v>6603110.7290935004</v>
      </c>
      <c r="AI749" s="236">
        <v>6603110.7290935004</v>
      </c>
      <c r="AJ749" s="236">
        <v>6603110.7290935004</v>
      </c>
      <c r="AK749" s="236">
        <v>6603110.7290935004</v>
      </c>
      <c r="AL749" s="236">
        <v>6603110.7290935004</v>
      </c>
      <c r="AM749" s="236">
        <v>6603110.7290935004</v>
      </c>
      <c r="AN749" s="236">
        <v>6603110.7290935004</v>
      </c>
      <c r="AO749" s="236">
        <v>21032014.1211522</v>
      </c>
      <c r="AP749" s="236">
        <v>21032014.1211522</v>
      </c>
      <c r="AQ749" s="236">
        <v>21032014.1211522</v>
      </c>
      <c r="AR749" s="236">
        <v>21032014.1211522</v>
      </c>
      <c r="AS749" s="236">
        <v>21032014.1211522</v>
      </c>
      <c r="AT749" s="236">
        <v>21032014.1211522</v>
      </c>
      <c r="AU749" s="236">
        <v>21032014.1211522</v>
      </c>
      <c r="AV749" s="236">
        <v>21032014.1211522</v>
      </c>
      <c r="AW749" s="236">
        <v>21032014.1211522</v>
      </c>
      <c r="AX749" s="236">
        <v>21032014.1211522</v>
      </c>
      <c r="AY749" s="236">
        <v>21032014.1211522</v>
      </c>
      <c r="AZ749" s="236">
        <v>21032014.1211522</v>
      </c>
      <c r="BA749" s="236">
        <v>21032014.1211522</v>
      </c>
      <c r="BB749" s="236">
        <v>16692107.5061791</v>
      </c>
      <c r="BC749" s="236">
        <v>16692107.5061791</v>
      </c>
      <c r="BD749" s="236">
        <v>16692107.5061791</v>
      </c>
      <c r="BE749" s="236">
        <v>16692107.5061791</v>
      </c>
      <c r="BF749" s="236">
        <v>16692107.5061791</v>
      </c>
      <c r="BG749" s="236">
        <v>16692107.5061791</v>
      </c>
      <c r="BH749" s="236">
        <v>16692107.5061791</v>
      </c>
      <c r="BI749" s="236">
        <v>16692107.5061791</v>
      </c>
      <c r="BJ749" s="236">
        <v>16692107.5061791</v>
      </c>
      <c r="BK749" s="236">
        <v>16692107.5061791</v>
      </c>
      <c r="BL749" s="236">
        <v>16692107.5061791</v>
      </c>
      <c r="BM749" s="236">
        <v>16692107.5061791</v>
      </c>
      <c r="BN749" s="236">
        <v>16692107.5061791</v>
      </c>
      <c r="BO749" s="236">
        <v>12900247.7784339</v>
      </c>
      <c r="BP749" s="236">
        <v>12900247.7784339</v>
      </c>
      <c r="BQ749" s="236">
        <v>12900247.7784339</v>
      </c>
      <c r="BR749" s="236">
        <v>12900247.7784339</v>
      </c>
      <c r="BS749" s="236">
        <v>12900247.7784339</v>
      </c>
      <c r="BT749" s="236">
        <v>12900247.7784339</v>
      </c>
      <c r="BU749" s="236">
        <v>12900247.7784339</v>
      </c>
      <c r="BV749" s="236">
        <v>12900247.7784339</v>
      </c>
      <c r="BW749" s="236">
        <v>12900247.7784339</v>
      </c>
      <c r="BX749" s="236">
        <v>12900247.7784339</v>
      </c>
      <c r="BY749" s="236">
        <v>12900247.7784339</v>
      </c>
      <c r="BZ749" s="236">
        <v>12900247.7784339</v>
      </c>
      <c r="CA749" s="236">
        <v>12900247.7784339</v>
      </c>
      <c r="CB749" s="236">
        <v>9610824.9297074694</v>
      </c>
      <c r="CC749" s="236">
        <v>9610824.9297074694</v>
      </c>
      <c r="CD749" s="236">
        <v>9610824.9297074694</v>
      </c>
      <c r="CE749" s="236">
        <v>9610824.9297074694</v>
      </c>
      <c r="CF749" s="236">
        <v>9610824.9297074694</v>
      </c>
      <c r="CG749" s="236">
        <v>9610824.9297074694</v>
      </c>
      <c r="CH749" s="236">
        <v>9610824.9297074694</v>
      </c>
      <c r="CI749" s="236">
        <v>9610824.9297074694</v>
      </c>
      <c r="CJ749" s="236">
        <v>9610824.9297074694</v>
      </c>
      <c r="CK749" s="236">
        <v>9610824.9297074694</v>
      </c>
      <c r="CL749" s="236">
        <v>9610824.9297074694</v>
      </c>
      <c r="CM749" s="236">
        <v>9610824.9297074694</v>
      </c>
      <c r="CN749" s="236">
        <v>9610824.9297074694</v>
      </c>
      <c r="CO749" s="236">
        <v>5337391.24985932</v>
      </c>
      <c r="CP749" s="236">
        <v>5337391.2498593098</v>
      </c>
      <c r="CQ749" s="236">
        <v>5337391.2498593098</v>
      </c>
      <c r="CR749" s="236">
        <v>5337391.2498593098</v>
      </c>
      <c r="CS749" s="236">
        <v>5337391.2498593098</v>
      </c>
      <c r="CT749" s="236">
        <v>5337391.2498593098</v>
      </c>
      <c r="CU749" s="236">
        <v>5337391.2498593098</v>
      </c>
      <c r="CV749" s="236">
        <v>5337391.2498593098</v>
      </c>
      <c r="CW749" s="236">
        <v>5337391.2498593098</v>
      </c>
      <c r="CX749" s="236">
        <v>5337391.2498593098</v>
      </c>
      <c r="CY749" s="236">
        <v>5337391.2498593098</v>
      </c>
      <c r="CZ749" s="236">
        <v>5337391.2498593098</v>
      </c>
      <c r="DA749" s="236">
        <v>5337391.2498593098</v>
      </c>
    </row>
    <row r="751" spans="1:105">
      <c r="A751" s="261" t="s">
        <v>1801</v>
      </c>
      <c r="B751" s="260"/>
      <c r="C751" s="260"/>
      <c r="D751" s="260"/>
      <c r="E751" s="260"/>
      <c r="F751" s="260"/>
      <c r="G751" s="260"/>
      <c r="H751" s="260"/>
      <c r="I751" s="260"/>
      <c r="J751" s="260"/>
      <c r="K751" s="260"/>
      <c r="L751" s="260"/>
      <c r="M751" s="260"/>
      <c r="N751" s="260"/>
      <c r="O751" s="260"/>
      <c r="P751" s="260"/>
      <c r="Q751" s="260"/>
      <c r="R751" s="260"/>
      <c r="S751" s="260"/>
      <c r="T751" s="260"/>
      <c r="U751" s="260"/>
      <c r="V751" s="260"/>
      <c r="W751" s="260"/>
      <c r="X751" s="260"/>
      <c r="Y751" s="260"/>
      <c r="Z751" s="260"/>
      <c r="AA751" s="260"/>
      <c r="AB751" s="260"/>
      <c r="AC751" s="260"/>
      <c r="AD751" s="260"/>
      <c r="AE751" s="260"/>
      <c r="AF751" s="260"/>
      <c r="AG751" s="260"/>
      <c r="AH751" s="260"/>
      <c r="AI751" s="260"/>
      <c r="AJ751" s="260"/>
      <c r="AK751" s="260"/>
      <c r="AL751" s="260"/>
      <c r="AM751" s="260"/>
      <c r="AN751" s="260"/>
      <c r="AO751" s="260"/>
      <c r="AP751" s="260"/>
      <c r="AQ751" s="260"/>
      <c r="AR751" s="260"/>
      <c r="AS751" s="260"/>
      <c r="AT751" s="260"/>
      <c r="AU751" s="260"/>
      <c r="AV751" s="260"/>
      <c r="AW751" s="260"/>
      <c r="AX751" s="260"/>
      <c r="AY751" s="260"/>
      <c r="AZ751" s="260"/>
      <c r="BA751" s="260"/>
      <c r="BB751" s="260"/>
      <c r="BC751" s="260"/>
      <c r="BD751" s="260"/>
      <c r="BE751" s="260"/>
      <c r="BF751" s="260"/>
      <c r="BG751" s="260"/>
      <c r="BH751" s="260"/>
      <c r="BI751" s="260"/>
      <c r="BJ751" s="260"/>
      <c r="BK751" s="260"/>
      <c r="BL751" s="260"/>
      <c r="BM751" s="260"/>
      <c r="BN751" s="260"/>
      <c r="BO751" s="260"/>
      <c r="BP751" s="260"/>
      <c r="BQ751" s="260"/>
      <c r="BR751" s="260"/>
      <c r="BS751" s="260"/>
      <c r="BT751" s="260"/>
      <c r="BU751" s="260"/>
      <c r="BV751" s="260"/>
      <c r="BW751" s="260"/>
      <c r="BX751" s="260"/>
      <c r="BY751" s="260"/>
      <c r="BZ751" s="260"/>
      <c r="CA751" s="260"/>
      <c r="CB751" s="260"/>
      <c r="CC751" s="260"/>
      <c r="CD751" s="260"/>
      <c r="CE751" s="260"/>
      <c r="CF751" s="260"/>
      <c r="CG751" s="260"/>
      <c r="CH751" s="260"/>
      <c r="CI751" s="260"/>
      <c r="CJ751" s="260"/>
      <c r="CK751" s="260"/>
      <c r="CL751" s="260"/>
      <c r="CM751" s="260"/>
      <c r="CN751" s="260"/>
      <c r="CO751" s="260"/>
      <c r="CP751" s="260"/>
      <c r="CQ751" s="260"/>
      <c r="CR751" s="260"/>
      <c r="CS751" s="260"/>
      <c r="CT751" s="260"/>
      <c r="CU751" s="260"/>
      <c r="CV751" s="260"/>
      <c r="CW751" s="260"/>
      <c r="CX751" s="260"/>
      <c r="CY751" s="260"/>
      <c r="CZ751" s="260"/>
      <c r="DA751" s="260"/>
    </row>
    <row r="752" spans="1:105">
      <c r="A752" s="242" t="s">
        <v>1802</v>
      </c>
      <c r="B752" s="236">
        <v>0</v>
      </c>
      <c r="C752" s="236">
        <v>0</v>
      </c>
      <c r="D752" s="236">
        <v>0</v>
      </c>
      <c r="E752" s="236">
        <v>0</v>
      </c>
      <c r="F752" s="236">
        <v>0</v>
      </c>
      <c r="G752" s="236">
        <v>0</v>
      </c>
      <c r="H752" s="236">
        <v>0</v>
      </c>
      <c r="I752" s="236">
        <v>0</v>
      </c>
      <c r="J752" s="236">
        <v>0</v>
      </c>
      <c r="K752" s="236">
        <v>0</v>
      </c>
      <c r="L752" s="236">
        <v>0</v>
      </c>
      <c r="M752" s="236">
        <v>0</v>
      </c>
      <c r="N752" s="236">
        <v>0</v>
      </c>
      <c r="O752" s="236">
        <v>0</v>
      </c>
      <c r="P752" s="236">
        <v>0</v>
      </c>
      <c r="Q752" s="236">
        <v>0</v>
      </c>
      <c r="R752" s="236">
        <v>0</v>
      </c>
      <c r="S752" s="236">
        <v>0</v>
      </c>
      <c r="T752" s="236">
        <v>0</v>
      </c>
      <c r="U752" s="236">
        <v>0</v>
      </c>
      <c r="V752" s="236">
        <v>0</v>
      </c>
      <c r="W752" s="236">
        <v>0</v>
      </c>
      <c r="X752" s="236">
        <v>0</v>
      </c>
      <c r="Y752" s="236">
        <v>0</v>
      </c>
      <c r="Z752" s="236">
        <v>0</v>
      </c>
      <c r="AA752" s="236">
        <v>0</v>
      </c>
      <c r="AB752" s="236">
        <v>6931825.5199999996</v>
      </c>
      <c r="AC752" s="236">
        <v>6931825.5199999996</v>
      </c>
      <c r="AD752" s="236">
        <v>6931825.5199999996</v>
      </c>
      <c r="AE752" s="236">
        <v>6931825.5199999996</v>
      </c>
      <c r="AF752" s="236">
        <v>6931825.5199999996</v>
      </c>
      <c r="AG752" s="236">
        <v>6931825.5199999996</v>
      </c>
      <c r="AH752" s="236">
        <v>6931825.5199999996</v>
      </c>
      <c r="AI752" s="236">
        <v>6931825.5199999996</v>
      </c>
      <c r="AJ752" s="236">
        <v>6931825.5199999996</v>
      </c>
      <c r="AK752" s="236">
        <v>6931825.5199999996</v>
      </c>
      <c r="AL752" s="236">
        <v>6931825.5199999996</v>
      </c>
      <c r="AM752" s="236">
        <v>6931825.5199999996</v>
      </c>
      <c r="AN752" s="236">
        <v>6931825.5199999996</v>
      </c>
      <c r="AO752" s="236">
        <v>31276597</v>
      </c>
      <c r="AP752" s="236">
        <v>31276597</v>
      </c>
      <c r="AQ752" s="236">
        <v>31276597</v>
      </c>
      <c r="AR752" s="236">
        <v>31276597</v>
      </c>
      <c r="AS752" s="236">
        <v>31276597</v>
      </c>
      <c r="AT752" s="236">
        <v>31276597</v>
      </c>
      <c r="AU752" s="236">
        <v>31276597</v>
      </c>
      <c r="AV752" s="236">
        <v>31276597</v>
      </c>
      <c r="AW752" s="236">
        <v>31276597</v>
      </c>
      <c r="AX752" s="236">
        <v>31276597</v>
      </c>
      <c r="AY752" s="236">
        <v>31276597</v>
      </c>
      <c r="AZ752" s="236">
        <v>31276597</v>
      </c>
      <c r="BA752" s="236">
        <v>31276597</v>
      </c>
      <c r="BB752" s="236">
        <v>64300567</v>
      </c>
      <c r="BC752" s="236">
        <v>64300567</v>
      </c>
      <c r="BD752" s="236">
        <v>64300567</v>
      </c>
      <c r="BE752" s="236">
        <v>64300567</v>
      </c>
      <c r="BF752" s="236">
        <v>64300567</v>
      </c>
      <c r="BG752" s="236">
        <v>64300567</v>
      </c>
      <c r="BH752" s="236">
        <v>64300567</v>
      </c>
      <c r="BI752" s="236">
        <v>64300567</v>
      </c>
      <c r="BJ752" s="236">
        <v>64300567</v>
      </c>
      <c r="BK752" s="236">
        <v>64300567</v>
      </c>
      <c r="BL752" s="236">
        <v>64300567</v>
      </c>
      <c r="BM752" s="236">
        <v>64300567</v>
      </c>
      <c r="BN752" s="236">
        <v>64300567</v>
      </c>
      <c r="BO752" s="236">
        <v>90497698</v>
      </c>
      <c r="BP752" s="236">
        <v>90497698</v>
      </c>
      <c r="BQ752" s="236">
        <v>90497698</v>
      </c>
      <c r="BR752" s="236">
        <v>90497698</v>
      </c>
      <c r="BS752" s="236">
        <v>90497698</v>
      </c>
      <c r="BT752" s="236">
        <v>90497698</v>
      </c>
      <c r="BU752" s="236">
        <v>90497698</v>
      </c>
      <c r="BV752" s="236">
        <v>90497698</v>
      </c>
      <c r="BW752" s="236">
        <v>90497698</v>
      </c>
      <c r="BX752" s="236">
        <v>90497698</v>
      </c>
      <c r="BY752" s="236">
        <v>90497698</v>
      </c>
      <c r="BZ752" s="236">
        <v>90497698</v>
      </c>
      <c r="CA752" s="236">
        <v>90497698</v>
      </c>
      <c r="CB752" s="236">
        <v>116395892</v>
      </c>
      <c r="CC752" s="236">
        <v>116395892</v>
      </c>
      <c r="CD752" s="236">
        <v>116395892</v>
      </c>
      <c r="CE752" s="236">
        <v>116395892</v>
      </c>
      <c r="CF752" s="236">
        <v>116395892</v>
      </c>
      <c r="CG752" s="236">
        <v>116395892</v>
      </c>
      <c r="CH752" s="236">
        <v>116395892</v>
      </c>
      <c r="CI752" s="236">
        <v>116395892</v>
      </c>
      <c r="CJ752" s="236">
        <v>116395892</v>
      </c>
      <c r="CK752" s="236">
        <v>116395892</v>
      </c>
      <c r="CL752" s="236">
        <v>116395892</v>
      </c>
      <c r="CM752" s="236">
        <v>116395892</v>
      </c>
      <c r="CN752" s="236">
        <v>116395892</v>
      </c>
      <c r="CO752" s="236">
        <v>142788518</v>
      </c>
      <c r="CP752" s="236">
        <v>142788518</v>
      </c>
      <c r="CQ752" s="236">
        <v>142788518</v>
      </c>
      <c r="CR752" s="236">
        <v>142788518</v>
      </c>
      <c r="CS752" s="236">
        <v>142788518</v>
      </c>
      <c r="CT752" s="236">
        <v>142788518</v>
      </c>
      <c r="CU752" s="236">
        <v>142788518</v>
      </c>
      <c r="CV752" s="236">
        <v>142788518</v>
      </c>
      <c r="CW752" s="236">
        <v>142788518</v>
      </c>
      <c r="CX752" s="236">
        <v>142788518</v>
      </c>
      <c r="CY752" s="236">
        <v>142788518</v>
      </c>
      <c r="CZ752" s="236">
        <v>142788518</v>
      </c>
      <c r="DA752" s="236">
        <v>142788518</v>
      </c>
    </row>
    <row r="753" spans="1:105">
      <c r="A753" s="242" t="s">
        <v>1803</v>
      </c>
      <c r="B753" s="236">
        <v>0</v>
      </c>
      <c r="C753" s="236">
        <v>0</v>
      </c>
      <c r="D753" s="236">
        <v>0</v>
      </c>
      <c r="E753" s="236">
        <v>0</v>
      </c>
      <c r="F753" s="236">
        <v>0</v>
      </c>
      <c r="G753" s="236">
        <v>0</v>
      </c>
      <c r="H753" s="236">
        <v>0</v>
      </c>
      <c r="I753" s="236">
        <v>0</v>
      </c>
      <c r="J753" s="236">
        <v>0</v>
      </c>
      <c r="K753" s="236">
        <v>0</v>
      </c>
      <c r="L753" s="236">
        <v>0</v>
      </c>
      <c r="M753" s="236">
        <v>0</v>
      </c>
      <c r="N753" s="236">
        <v>0</v>
      </c>
      <c r="O753" s="236">
        <v>0</v>
      </c>
      <c r="P753" s="236">
        <v>0</v>
      </c>
      <c r="Q753" s="236">
        <v>0</v>
      </c>
      <c r="R753" s="236">
        <v>0</v>
      </c>
      <c r="S753" s="236">
        <v>0</v>
      </c>
      <c r="T753" s="236">
        <v>0</v>
      </c>
      <c r="U753" s="236">
        <v>0</v>
      </c>
      <c r="V753" s="236">
        <v>0</v>
      </c>
      <c r="W753" s="236">
        <v>0</v>
      </c>
      <c r="X753" s="236">
        <v>0</v>
      </c>
      <c r="Y753" s="236">
        <v>0</v>
      </c>
      <c r="Z753" s="236">
        <v>0</v>
      </c>
      <c r="AA753" s="236">
        <v>0</v>
      </c>
      <c r="AB753" s="236">
        <v>-119344333.676171</v>
      </c>
      <c r="AC753" s="236">
        <v>-119344333.676171</v>
      </c>
      <c r="AD753" s="236">
        <v>-119344333.676171</v>
      </c>
      <c r="AE753" s="236">
        <v>-119344333.676171</v>
      </c>
      <c r="AF753" s="236">
        <v>-119344333.676171</v>
      </c>
      <c r="AG753" s="236">
        <v>-119344333.676171</v>
      </c>
      <c r="AH753" s="236">
        <v>-119344333.676171</v>
      </c>
      <c r="AI753" s="236">
        <v>-119344333.676171</v>
      </c>
      <c r="AJ753" s="236">
        <v>-119344333.676171</v>
      </c>
      <c r="AK753" s="236">
        <v>-119344333.676171</v>
      </c>
      <c r="AL753" s="236">
        <v>-119344333.676171</v>
      </c>
      <c r="AM753" s="236">
        <v>-119344333.676171</v>
      </c>
      <c r="AN753" s="236">
        <v>-119344333.676171</v>
      </c>
      <c r="AO753" s="236">
        <v>-389329271.85788602</v>
      </c>
      <c r="AP753" s="236">
        <v>-389329271.85788602</v>
      </c>
      <c r="AQ753" s="236">
        <v>-389329271.85788602</v>
      </c>
      <c r="AR753" s="236">
        <v>-389329271.85788602</v>
      </c>
      <c r="AS753" s="236">
        <v>-389329271.85788602</v>
      </c>
      <c r="AT753" s="236">
        <v>-389329271.85788602</v>
      </c>
      <c r="AU753" s="236">
        <v>-389329271.85788602</v>
      </c>
      <c r="AV753" s="236">
        <v>-389329271.85788602</v>
      </c>
      <c r="AW753" s="236">
        <v>-389329271.85788602</v>
      </c>
      <c r="AX753" s="236">
        <v>-389329271.85788602</v>
      </c>
      <c r="AY753" s="236">
        <v>-389329271.85788602</v>
      </c>
      <c r="AZ753" s="236">
        <v>-389329271.85788602</v>
      </c>
      <c r="BA753" s="236">
        <v>-389329271.85788602</v>
      </c>
      <c r="BB753" s="236">
        <v>-348469915.079319</v>
      </c>
      <c r="BC753" s="236">
        <v>-348469915.079319</v>
      </c>
      <c r="BD753" s="236">
        <v>-348469915.079319</v>
      </c>
      <c r="BE753" s="236">
        <v>-348469915.079319</v>
      </c>
      <c r="BF753" s="236">
        <v>-348469915.079319</v>
      </c>
      <c r="BG753" s="236">
        <v>-348469915.079319</v>
      </c>
      <c r="BH753" s="236">
        <v>-348469915.079319</v>
      </c>
      <c r="BI753" s="236">
        <v>-348469915.079319</v>
      </c>
      <c r="BJ753" s="236">
        <v>-348469915.079319</v>
      </c>
      <c r="BK753" s="236">
        <v>-348469915.079319</v>
      </c>
      <c r="BL753" s="236">
        <v>-348469915.079319</v>
      </c>
      <c r="BM753" s="236">
        <v>-348469915.079319</v>
      </c>
      <c r="BN753" s="236">
        <v>-348469915.079319</v>
      </c>
      <c r="BO753" s="236">
        <v>-310113765.04858601</v>
      </c>
      <c r="BP753" s="236">
        <v>-310113765.04858601</v>
      </c>
      <c r="BQ753" s="236">
        <v>-310113765.04858601</v>
      </c>
      <c r="BR753" s="236">
        <v>-310113765.04858601</v>
      </c>
      <c r="BS753" s="236">
        <v>-310113765.04858601</v>
      </c>
      <c r="BT753" s="236">
        <v>-310113765.04858601</v>
      </c>
      <c r="BU753" s="236">
        <v>-310113765.04858601</v>
      </c>
      <c r="BV753" s="236">
        <v>-310113765.04858601</v>
      </c>
      <c r="BW753" s="236">
        <v>-310113765.04858601</v>
      </c>
      <c r="BX753" s="236">
        <v>-310113765.04858601</v>
      </c>
      <c r="BY753" s="236">
        <v>-310113765.04858601</v>
      </c>
      <c r="BZ753" s="236">
        <v>-310113765.04858601</v>
      </c>
      <c r="CA753" s="236">
        <v>-310113765.04858601</v>
      </c>
      <c r="CB753" s="236">
        <v>-280012251.03485602</v>
      </c>
      <c r="CC753" s="236">
        <v>-280012251.03485602</v>
      </c>
      <c r="CD753" s="236">
        <v>-280012251.03485602</v>
      </c>
      <c r="CE753" s="236">
        <v>-280012251.03485602</v>
      </c>
      <c r="CF753" s="236">
        <v>-280012251.03485602</v>
      </c>
      <c r="CG753" s="236">
        <v>-280012251.03485602</v>
      </c>
      <c r="CH753" s="236">
        <v>-280012251.03485602</v>
      </c>
      <c r="CI753" s="236">
        <v>-280012251.03485602</v>
      </c>
      <c r="CJ753" s="236">
        <v>-280012251.03485602</v>
      </c>
      <c r="CK753" s="236">
        <v>-280012251.03485602</v>
      </c>
      <c r="CL753" s="236">
        <v>-280012251.03485602</v>
      </c>
      <c r="CM753" s="236">
        <v>-280012251.03485602</v>
      </c>
      <c r="CN753" s="236">
        <v>-280012251.03485602</v>
      </c>
      <c r="CO753" s="236">
        <v>-233653197.09191799</v>
      </c>
      <c r="CP753" s="236">
        <v>-233653197.09191799</v>
      </c>
      <c r="CQ753" s="236">
        <v>-233653197.09191799</v>
      </c>
      <c r="CR753" s="236">
        <v>-233653197.09191799</v>
      </c>
      <c r="CS753" s="236">
        <v>-233653197.09191799</v>
      </c>
      <c r="CT753" s="236">
        <v>-233653197.09191799</v>
      </c>
      <c r="CU753" s="236">
        <v>-233653197.09191799</v>
      </c>
      <c r="CV753" s="236">
        <v>-233653197.09191799</v>
      </c>
      <c r="CW753" s="236">
        <v>-233653197.09191799</v>
      </c>
      <c r="CX753" s="236">
        <v>-233653197.09191799</v>
      </c>
      <c r="CY753" s="236">
        <v>-233653197.09191799</v>
      </c>
      <c r="CZ753" s="236">
        <v>-233653197.09191799</v>
      </c>
      <c r="DA753" s="236">
        <v>-233653197.09191799</v>
      </c>
    </row>
    <row r="754" spans="1:105">
      <c r="A754" s="242" t="s">
        <v>1804</v>
      </c>
      <c r="B754" s="236">
        <v>0</v>
      </c>
      <c r="C754" s="236">
        <v>0</v>
      </c>
      <c r="D754" s="236">
        <v>0</v>
      </c>
      <c r="E754" s="236">
        <v>0</v>
      </c>
      <c r="F754" s="236">
        <v>0</v>
      </c>
      <c r="G754" s="236">
        <v>0</v>
      </c>
      <c r="H754" s="236">
        <v>0</v>
      </c>
      <c r="I754" s="236">
        <v>0</v>
      </c>
      <c r="J754" s="236">
        <v>0</v>
      </c>
      <c r="K754" s="236">
        <v>0</v>
      </c>
      <c r="L754" s="236">
        <v>0</v>
      </c>
      <c r="M754" s="236">
        <v>0</v>
      </c>
      <c r="N754" s="236">
        <v>0</v>
      </c>
      <c r="O754" s="236">
        <v>0</v>
      </c>
      <c r="P754" s="236">
        <v>0</v>
      </c>
      <c r="Q754" s="236">
        <v>0</v>
      </c>
      <c r="R754" s="236">
        <v>0</v>
      </c>
      <c r="S754" s="236">
        <v>0</v>
      </c>
      <c r="T754" s="236">
        <v>0</v>
      </c>
      <c r="U754" s="236">
        <v>0</v>
      </c>
      <c r="V754" s="236">
        <v>0</v>
      </c>
      <c r="W754" s="236">
        <v>0</v>
      </c>
      <c r="X754" s="236">
        <v>0</v>
      </c>
      <c r="Y754" s="236">
        <v>0</v>
      </c>
      <c r="Z754" s="236">
        <v>0</v>
      </c>
      <c r="AA754" s="236">
        <v>0</v>
      </c>
      <c r="AB754" s="236">
        <v>-112412508.15617099</v>
      </c>
      <c r="AC754" s="236">
        <v>-112412508.15617099</v>
      </c>
      <c r="AD754" s="236">
        <v>-112412508.15617099</v>
      </c>
      <c r="AE754" s="236">
        <v>-112412508.15617099</v>
      </c>
      <c r="AF754" s="236">
        <v>-112412508.15617099</v>
      </c>
      <c r="AG754" s="236">
        <v>-112412508.15617099</v>
      </c>
      <c r="AH754" s="236">
        <v>-112412508.15617099</v>
      </c>
      <c r="AI754" s="236">
        <v>-112412508.15617099</v>
      </c>
      <c r="AJ754" s="236">
        <v>-112412508.15617099</v>
      </c>
      <c r="AK754" s="236">
        <v>-112412508.15617099</v>
      </c>
      <c r="AL754" s="236">
        <v>-112412508.15617099</v>
      </c>
      <c r="AM754" s="236">
        <v>-112412508.15617099</v>
      </c>
      <c r="AN754" s="236">
        <v>-112412508.15617099</v>
      </c>
      <c r="AO754" s="236">
        <v>-358052674.85788602</v>
      </c>
      <c r="AP754" s="236">
        <v>-358052674.85788602</v>
      </c>
      <c r="AQ754" s="236">
        <v>-358052674.85788602</v>
      </c>
      <c r="AR754" s="236">
        <v>-358052674.85788602</v>
      </c>
      <c r="AS754" s="236">
        <v>-358052674.85788602</v>
      </c>
      <c r="AT754" s="236">
        <v>-358052674.85788602</v>
      </c>
      <c r="AU754" s="236">
        <v>-358052674.85788602</v>
      </c>
      <c r="AV754" s="236">
        <v>-358052674.85788602</v>
      </c>
      <c r="AW754" s="236">
        <v>-358052674.85788602</v>
      </c>
      <c r="AX754" s="236">
        <v>-358052674.85788602</v>
      </c>
      <c r="AY754" s="236">
        <v>-358052674.85788602</v>
      </c>
      <c r="AZ754" s="236">
        <v>-358052674.85788602</v>
      </c>
      <c r="BA754" s="236">
        <v>-358052674.85788602</v>
      </c>
      <c r="BB754" s="236">
        <v>-284169348.079319</v>
      </c>
      <c r="BC754" s="236">
        <v>-284169348.079319</v>
      </c>
      <c r="BD754" s="236">
        <v>-284169348.079319</v>
      </c>
      <c r="BE754" s="236">
        <v>-284169348.079319</v>
      </c>
      <c r="BF754" s="236">
        <v>-284169348.079319</v>
      </c>
      <c r="BG754" s="236">
        <v>-284169348.079319</v>
      </c>
      <c r="BH754" s="236">
        <v>-284169348.079319</v>
      </c>
      <c r="BI754" s="236">
        <v>-284169348.079319</v>
      </c>
      <c r="BJ754" s="236">
        <v>-284169348.079319</v>
      </c>
      <c r="BK754" s="236">
        <v>-284169348.079319</v>
      </c>
      <c r="BL754" s="236">
        <v>-284169348.079319</v>
      </c>
      <c r="BM754" s="236">
        <v>-284169348.079319</v>
      </c>
      <c r="BN754" s="236">
        <v>-284169348.079319</v>
      </c>
      <c r="BO754" s="236">
        <v>-219616067.04858601</v>
      </c>
      <c r="BP754" s="236">
        <v>-219616067.04858601</v>
      </c>
      <c r="BQ754" s="236">
        <v>-219616067.04858601</v>
      </c>
      <c r="BR754" s="236">
        <v>-219616067.04858601</v>
      </c>
      <c r="BS754" s="236">
        <v>-219616067.04858601</v>
      </c>
      <c r="BT754" s="236">
        <v>-219616067.04858601</v>
      </c>
      <c r="BU754" s="236">
        <v>-219616067.04858601</v>
      </c>
      <c r="BV754" s="236">
        <v>-219616067.04858601</v>
      </c>
      <c r="BW754" s="236">
        <v>-219616067.04858601</v>
      </c>
      <c r="BX754" s="236">
        <v>-219616067.04858601</v>
      </c>
      <c r="BY754" s="236">
        <v>-219616067.04858601</v>
      </c>
      <c r="BZ754" s="236">
        <v>-219616067.04858601</v>
      </c>
      <c r="CA754" s="236">
        <v>-219616067.04858601</v>
      </c>
      <c r="CB754" s="236">
        <v>-163616359.03485599</v>
      </c>
      <c r="CC754" s="236">
        <v>-163616359.03485599</v>
      </c>
      <c r="CD754" s="236">
        <v>-163616359.03485599</v>
      </c>
      <c r="CE754" s="236">
        <v>-163616359.03485599</v>
      </c>
      <c r="CF754" s="236">
        <v>-163616359.03485599</v>
      </c>
      <c r="CG754" s="236">
        <v>-163616359.03485599</v>
      </c>
      <c r="CH754" s="236">
        <v>-163616359.03485599</v>
      </c>
      <c r="CI754" s="236">
        <v>-163616359.03485599</v>
      </c>
      <c r="CJ754" s="236">
        <v>-163616359.03485599</v>
      </c>
      <c r="CK754" s="236">
        <v>-163616359.03485599</v>
      </c>
      <c r="CL754" s="236">
        <v>-163616359.03485599</v>
      </c>
      <c r="CM754" s="236">
        <v>-163616359.03485599</v>
      </c>
      <c r="CN754" s="236">
        <v>-163616359.03485599</v>
      </c>
      <c r="CO754" s="236">
        <v>-90864679.091918901</v>
      </c>
      <c r="CP754" s="236">
        <v>-90864679.091918901</v>
      </c>
      <c r="CQ754" s="236">
        <v>-90864679.091918901</v>
      </c>
      <c r="CR754" s="236">
        <v>-90864679.091918901</v>
      </c>
      <c r="CS754" s="236">
        <v>-90864679.091918901</v>
      </c>
      <c r="CT754" s="236">
        <v>-90864679.091918901</v>
      </c>
      <c r="CU754" s="236">
        <v>-90864679.091918901</v>
      </c>
      <c r="CV754" s="236">
        <v>-90864679.091918901</v>
      </c>
      <c r="CW754" s="236">
        <v>-90864679.091918901</v>
      </c>
      <c r="CX754" s="236">
        <v>-90864679.091918901</v>
      </c>
      <c r="CY754" s="236">
        <v>-90864679.091918901</v>
      </c>
      <c r="CZ754" s="236">
        <v>-90864679.091918901</v>
      </c>
      <c r="DA754" s="236">
        <v>-90864679.091918901</v>
      </c>
    </row>
    <row r="756" spans="1:105">
      <c r="A756" s="245" t="s">
        <v>1805</v>
      </c>
      <c r="B756" s="236">
        <v>0</v>
      </c>
      <c r="C756" s="236">
        <v>0</v>
      </c>
      <c r="D756" s="236">
        <v>0</v>
      </c>
      <c r="E756" s="236">
        <v>0</v>
      </c>
      <c r="F756" s="236">
        <v>0</v>
      </c>
      <c r="G756" s="236">
        <v>0</v>
      </c>
      <c r="H756" s="236">
        <v>0</v>
      </c>
      <c r="I756" s="236">
        <v>0</v>
      </c>
      <c r="J756" s="236">
        <v>0</v>
      </c>
      <c r="K756" s="236">
        <v>0</v>
      </c>
      <c r="L756" s="236">
        <v>0</v>
      </c>
      <c r="M756" s="236">
        <v>0</v>
      </c>
      <c r="N756" s="236">
        <v>0</v>
      </c>
      <c r="O756" s="236">
        <v>0</v>
      </c>
      <c r="P756" s="236">
        <v>0</v>
      </c>
      <c r="Q756" s="236">
        <v>0</v>
      </c>
      <c r="R756" s="236">
        <v>0</v>
      </c>
      <c r="S756" s="236">
        <v>0</v>
      </c>
      <c r="T756" s="236">
        <v>0</v>
      </c>
      <c r="U756" s="236">
        <v>0</v>
      </c>
      <c r="V756" s="236">
        <v>0</v>
      </c>
      <c r="W756" s="236">
        <v>0</v>
      </c>
      <c r="X756" s="236">
        <v>0</v>
      </c>
      <c r="Y756" s="236">
        <v>0</v>
      </c>
      <c r="Z756" s="236">
        <v>0</v>
      </c>
      <c r="AA756" s="236">
        <v>0</v>
      </c>
      <c r="AB756" s="236">
        <v>0</v>
      </c>
      <c r="AC756" s="236">
        <v>0</v>
      </c>
      <c r="AD756" s="236">
        <v>0</v>
      </c>
      <c r="AE756" s="236">
        <v>0</v>
      </c>
      <c r="AF756" s="236">
        <v>0</v>
      </c>
      <c r="AG756" s="236">
        <v>0</v>
      </c>
      <c r="AH756" s="236">
        <v>0</v>
      </c>
      <c r="AI756" s="236">
        <v>0</v>
      </c>
      <c r="AJ756" s="236">
        <v>0</v>
      </c>
      <c r="AK756" s="236">
        <v>0</v>
      </c>
      <c r="AL756" s="236">
        <v>0</v>
      </c>
      <c r="AM756" s="236">
        <v>0</v>
      </c>
      <c r="AN756" s="236">
        <v>0</v>
      </c>
      <c r="AO756" s="236">
        <v>0</v>
      </c>
      <c r="AP756" s="236">
        <v>0</v>
      </c>
      <c r="AQ756" s="236">
        <v>0</v>
      </c>
      <c r="AR756" s="236">
        <v>0</v>
      </c>
      <c r="AS756" s="236">
        <v>0</v>
      </c>
      <c r="AT756" s="236">
        <v>0</v>
      </c>
      <c r="AU756" s="236">
        <v>0</v>
      </c>
      <c r="AV756" s="236">
        <v>0</v>
      </c>
      <c r="AW756" s="236">
        <v>0</v>
      </c>
      <c r="AX756" s="236">
        <v>0</v>
      </c>
      <c r="AY756" s="236">
        <v>0</v>
      </c>
      <c r="AZ756" s="236">
        <v>0</v>
      </c>
      <c r="BA756" s="236">
        <v>0</v>
      </c>
      <c r="BB756" s="236">
        <v>0</v>
      </c>
      <c r="BC756" s="236">
        <v>0</v>
      </c>
      <c r="BD756" s="236">
        <v>0</v>
      </c>
      <c r="BE756" s="236">
        <v>0</v>
      </c>
      <c r="BF756" s="236">
        <v>0</v>
      </c>
      <c r="BG756" s="236">
        <v>0</v>
      </c>
      <c r="BH756" s="236">
        <v>0</v>
      </c>
      <c r="BI756" s="236">
        <v>0</v>
      </c>
      <c r="BJ756" s="236">
        <v>0</v>
      </c>
      <c r="BK756" s="236">
        <v>0</v>
      </c>
      <c r="BL756" s="236">
        <v>0</v>
      </c>
      <c r="BM756" s="236">
        <v>0</v>
      </c>
      <c r="BN756" s="236">
        <v>0</v>
      </c>
      <c r="BO756" s="236">
        <v>0</v>
      </c>
      <c r="BP756" s="236">
        <v>0</v>
      </c>
      <c r="BQ756" s="236">
        <v>0</v>
      </c>
      <c r="BR756" s="236">
        <v>0</v>
      </c>
      <c r="BS756" s="236">
        <v>0</v>
      </c>
      <c r="BT756" s="236">
        <v>0</v>
      </c>
      <c r="BU756" s="236">
        <v>0</v>
      </c>
      <c r="BV756" s="236">
        <v>0</v>
      </c>
      <c r="BW756" s="236">
        <v>0</v>
      </c>
      <c r="BX756" s="236">
        <v>0</v>
      </c>
      <c r="BY756" s="236">
        <v>0</v>
      </c>
      <c r="BZ756" s="236">
        <v>0</v>
      </c>
      <c r="CA756" s="236">
        <v>0</v>
      </c>
      <c r="CB756" s="236">
        <v>0</v>
      </c>
      <c r="CC756" s="236">
        <v>0</v>
      </c>
      <c r="CD756" s="236">
        <v>0</v>
      </c>
      <c r="CE756" s="236">
        <v>0</v>
      </c>
      <c r="CF756" s="236">
        <v>0</v>
      </c>
      <c r="CG756" s="236">
        <v>0</v>
      </c>
      <c r="CH756" s="236">
        <v>0</v>
      </c>
      <c r="CI756" s="236">
        <v>0</v>
      </c>
      <c r="CJ756" s="236">
        <v>0</v>
      </c>
      <c r="CK756" s="236">
        <v>0</v>
      </c>
      <c r="CL756" s="236">
        <v>0</v>
      </c>
      <c r="CM756" s="236">
        <v>0</v>
      </c>
      <c r="CN756" s="236">
        <v>0</v>
      </c>
      <c r="CO756" s="236">
        <v>0</v>
      </c>
      <c r="CP756" s="236">
        <v>0</v>
      </c>
      <c r="CQ756" s="236">
        <v>0</v>
      </c>
      <c r="CR756" s="236">
        <v>0</v>
      </c>
      <c r="CS756" s="236">
        <v>0</v>
      </c>
      <c r="CT756" s="236">
        <v>0</v>
      </c>
      <c r="CU756" s="236">
        <v>0</v>
      </c>
      <c r="CV756" s="236">
        <v>0</v>
      </c>
      <c r="CW756" s="236">
        <v>0</v>
      </c>
      <c r="CX756" s="236">
        <v>0</v>
      </c>
      <c r="CY756" s="236">
        <v>0</v>
      </c>
      <c r="CZ756" s="236">
        <v>0</v>
      </c>
      <c r="DA756" s="236">
        <v>0</v>
      </c>
    </row>
    <row r="757" spans="1:105">
      <c r="A757" s="242" t="s">
        <v>1806</v>
      </c>
      <c r="B757" s="236">
        <v>0</v>
      </c>
      <c r="C757" s="236">
        <v>0</v>
      </c>
      <c r="D757" s="236">
        <v>0</v>
      </c>
      <c r="E757" s="236">
        <v>0</v>
      </c>
      <c r="F757" s="236">
        <v>0</v>
      </c>
      <c r="G757" s="236">
        <v>0</v>
      </c>
      <c r="H757" s="236">
        <v>0</v>
      </c>
      <c r="I757" s="236">
        <v>0</v>
      </c>
      <c r="J757" s="236">
        <v>0</v>
      </c>
      <c r="K757" s="236">
        <v>0</v>
      </c>
      <c r="L757" s="236">
        <v>0</v>
      </c>
      <c r="M757" s="236">
        <v>0</v>
      </c>
      <c r="N757" s="236">
        <v>0</v>
      </c>
      <c r="O757" s="236">
        <v>0</v>
      </c>
      <c r="P757" s="236">
        <v>-14643084</v>
      </c>
      <c r="Q757" s="236">
        <v>-25442510</v>
      </c>
      <c r="R757" s="236">
        <v>-15977086</v>
      </c>
      <c r="S757" s="236">
        <v>-13038868</v>
      </c>
      <c r="T757" s="236">
        <v>-13953624</v>
      </c>
      <c r="U757" s="236">
        <v>-17854686</v>
      </c>
      <c r="V757" s="236">
        <v>-17996498</v>
      </c>
      <c r="W757" s="236">
        <v>-11507928</v>
      </c>
      <c r="X757" s="236">
        <v>-11195108</v>
      </c>
      <c r="Y757" s="236">
        <v>-11195108</v>
      </c>
      <c r="Z757" s="236">
        <v>79575558</v>
      </c>
      <c r="AA757" s="236">
        <v>-73228942</v>
      </c>
      <c r="AB757" s="236">
        <v>-18973580</v>
      </c>
      <c r="AC757" s="236">
        <v>-18504646</v>
      </c>
      <c r="AD757" s="236">
        <v>-16856790</v>
      </c>
      <c r="AE757" s="236">
        <v>-20458066</v>
      </c>
      <c r="AF757" s="236">
        <v>-14444646</v>
      </c>
      <c r="AG757" s="236">
        <v>-24893438</v>
      </c>
      <c r="AH757" s="236">
        <v>-23216416</v>
      </c>
      <c r="AI757" s="236">
        <v>-21978920</v>
      </c>
      <c r="AJ757" s="236">
        <v>-25933856</v>
      </c>
      <c r="AK757" s="236">
        <v>-1079031.2556573399</v>
      </c>
      <c r="AL757" s="236">
        <v>-1079031.2556573399</v>
      </c>
      <c r="AM757" s="236">
        <v>-1079031.2556573399</v>
      </c>
      <c r="AN757" s="236">
        <v>-188497451.76697201</v>
      </c>
      <c r="AO757" s="236">
        <v>-2427050.9679851802</v>
      </c>
      <c r="AP757" s="236">
        <v>-2427050.9679851802</v>
      </c>
      <c r="AQ757" s="236">
        <v>-2427050.96798517</v>
      </c>
      <c r="AR757" s="236">
        <v>-2661816.17703985</v>
      </c>
      <c r="AS757" s="236">
        <v>-2661816.17703985</v>
      </c>
      <c r="AT757" s="236">
        <v>-2661816.17703983</v>
      </c>
      <c r="AU757" s="236">
        <v>-3475698.4084961801</v>
      </c>
      <c r="AV757" s="236">
        <v>-3475698.4084961801</v>
      </c>
      <c r="AW757" s="236">
        <v>-3475698.4084961698</v>
      </c>
      <c r="AX757" s="236">
        <v>-2287234.6267837901</v>
      </c>
      <c r="AY757" s="236">
        <v>-2287234.6267837901</v>
      </c>
      <c r="AZ757" s="236">
        <v>-2287234.6267838101</v>
      </c>
      <c r="BA757" s="236">
        <v>-32555400.540915001</v>
      </c>
      <c r="BB757" s="236">
        <v>-7299473.1503447499</v>
      </c>
      <c r="BC757" s="236">
        <v>-7299473.1503447499</v>
      </c>
      <c r="BD757" s="236">
        <v>-7299473.1503447499</v>
      </c>
      <c r="BE757" s="236">
        <v>-11561981.3839129</v>
      </c>
      <c r="BF757" s="236">
        <v>-11561981.3839129</v>
      </c>
      <c r="BG757" s="236">
        <v>-11561981.3839129</v>
      </c>
      <c r="BH757" s="236">
        <v>-15522108.442057399</v>
      </c>
      <c r="BI757" s="236">
        <v>-15522108.442057399</v>
      </c>
      <c r="BJ757" s="236">
        <v>-15522108.442057399</v>
      </c>
      <c r="BK757" s="236">
        <v>-9640391.4539767392</v>
      </c>
      <c r="BL757" s="236">
        <v>-9640391.4539767504</v>
      </c>
      <c r="BM757" s="236">
        <v>-9640391.4539767001</v>
      </c>
      <c r="BN757" s="236">
        <v>-132071863.290875</v>
      </c>
      <c r="BO757" s="236">
        <v>-7878185.5942815496</v>
      </c>
      <c r="BP757" s="236">
        <v>-7878185.5942815496</v>
      </c>
      <c r="BQ757" s="236">
        <v>-7878185.5942815403</v>
      </c>
      <c r="BR757" s="236">
        <v>-13269866.343029501</v>
      </c>
      <c r="BS757" s="236">
        <v>-13269866.343029501</v>
      </c>
      <c r="BT757" s="236">
        <v>-13269866.343029501</v>
      </c>
      <c r="BU757" s="236">
        <v>-17889964.9272094</v>
      </c>
      <c r="BV757" s="236">
        <v>-17889964.9272094</v>
      </c>
      <c r="BW757" s="236">
        <v>-17889964.9272094</v>
      </c>
      <c r="BX757" s="236">
        <v>-10801009.016524799</v>
      </c>
      <c r="BY757" s="236">
        <v>-10801009.016524799</v>
      </c>
      <c r="BZ757" s="236">
        <v>-10801009.016524799</v>
      </c>
      <c r="CA757" s="236">
        <v>-149517077.64313599</v>
      </c>
      <c r="CB757" s="236">
        <v>-5040045.7268612096</v>
      </c>
      <c r="CC757" s="236">
        <v>-5040045.7268612199</v>
      </c>
      <c r="CD757" s="236">
        <v>-5040045.7268612199</v>
      </c>
      <c r="CE757" s="236">
        <v>-8493762.3447565194</v>
      </c>
      <c r="CF757" s="236">
        <v>-8493762.3447565194</v>
      </c>
      <c r="CG757" s="236">
        <v>-8493762.3447565399</v>
      </c>
      <c r="CH757" s="236">
        <v>-11274402.6078528</v>
      </c>
      <c r="CI757" s="236">
        <v>-11274402.6078528</v>
      </c>
      <c r="CJ757" s="236">
        <v>-11274402.6078529</v>
      </c>
      <c r="CK757" s="236">
        <v>-6506296.2051353296</v>
      </c>
      <c r="CL757" s="236">
        <v>-6506296.2051353296</v>
      </c>
      <c r="CM757" s="236">
        <v>-6506296.2051353902</v>
      </c>
      <c r="CN757" s="236">
        <v>-93943520.653817996</v>
      </c>
      <c r="CO757" s="236">
        <v>-7080923.8377774796</v>
      </c>
      <c r="CP757" s="236">
        <v>-7080923.8377774796</v>
      </c>
      <c r="CQ757" s="236">
        <v>-7080923.8377774404</v>
      </c>
      <c r="CR757" s="236">
        <v>-12816348.1990398</v>
      </c>
      <c r="CS757" s="236">
        <v>-12816348.1990398</v>
      </c>
      <c r="CT757" s="236">
        <v>-12816348.1990397</v>
      </c>
      <c r="CU757" s="236">
        <v>-17679687.774040401</v>
      </c>
      <c r="CV757" s="236">
        <v>-17679687.774040401</v>
      </c>
      <c r="CW757" s="236">
        <v>-17679687.774040699</v>
      </c>
      <c r="CX757" s="236">
        <v>-10043681.623840399</v>
      </c>
      <c r="CY757" s="236">
        <v>-10043681.623840399</v>
      </c>
      <c r="CZ757" s="236">
        <v>-10043681.623843901</v>
      </c>
      <c r="DA757" s="236">
        <v>-142861924.30409801</v>
      </c>
    </row>
    <row r="758" spans="1:105">
      <c r="A758" s="242" t="s">
        <v>1807</v>
      </c>
      <c r="B758" s="236">
        <v>0</v>
      </c>
      <c r="C758" s="236">
        <v>0</v>
      </c>
      <c r="D758" s="236">
        <v>0</v>
      </c>
      <c r="E758" s="236">
        <v>0</v>
      </c>
      <c r="F758" s="236">
        <v>0</v>
      </c>
      <c r="G758" s="236">
        <v>0</v>
      </c>
      <c r="H758" s="236">
        <v>0</v>
      </c>
      <c r="I758" s="236">
        <v>0</v>
      </c>
      <c r="J758" s="236">
        <v>0</v>
      </c>
      <c r="K758" s="236">
        <v>0</v>
      </c>
      <c r="L758" s="236">
        <v>0</v>
      </c>
      <c r="M758" s="236">
        <v>0</v>
      </c>
      <c r="N758" s="236">
        <v>0</v>
      </c>
      <c r="O758" s="236">
        <v>0</v>
      </c>
      <c r="P758" s="236">
        <v>0</v>
      </c>
      <c r="Q758" s="236">
        <v>0</v>
      </c>
      <c r="R758" s="236">
        <v>0</v>
      </c>
      <c r="S758" s="236">
        <v>0</v>
      </c>
      <c r="T758" s="236">
        <v>0</v>
      </c>
      <c r="U758" s="236">
        <v>0</v>
      </c>
      <c r="V758" s="236">
        <v>0</v>
      </c>
      <c r="W758" s="236">
        <v>0</v>
      </c>
      <c r="X758" s="236">
        <v>0</v>
      </c>
      <c r="Y758" s="236">
        <v>0</v>
      </c>
      <c r="Z758" s="236">
        <v>0</v>
      </c>
      <c r="AA758" s="236">
        <v>0</v>
      </c>
      <c r="AB758" s="236">
        <v>0</v>
      </c>
      <c r="AC758" s="236">
        <v>0</v>
      </c>
      <c r="AD758" s="236">
        <v>0</v>
      </c>
      <c r="AE758" s="236">
        <v>0</v>
      </c>
      <c r="AF758" s="236">
        <v>0</v>
      </c>
      <c r="AG758" s="236">
        <v>0</v>
      </c>
      <c r="AH758" s="236">
        <v>0</v>
      </c>
      <c r="AI758" s="236">
        <v>0</v>
      </c>
      <c r="AJ758" s="236">
        <v>0</v>
      </c>
      <c r="AK758" s="236">
        <v>0</v>
      </c>
      <c r="AL758" s="236">
        <v>0</v>
      </c>
      <c r="AM758" s="236">
        <v>0</v>
      </c>
      <c r="AN758" s="236">
        <v>0</v>
      </c>
      <c r="AO758" s="236">
        <v>0</v>
      </c>
      <c r="AP758" s="236">
        <v>0</v>
      </c>
      <c r="AQ758" s="236">
        <v>0</v>
      </c>
      <c r="AR758" s="236">
        <v>0</v>
      </c>
      <c r="AS758" s="236">
        <v>0</v>
      </c>
      <c r="AT758" s="236">
        <v>0</v>
      </c>
      <c r="AU758" s="236">
        <v>0</v>
      </c>
      <c r="AV758" s="236">
        <v>0</v>
      </c>
      <c r="AW758" s="236">
        <v>0</v>
      </c>
      <c r="AX758" s="236">
        <v>0</v>
      </c>
      <c r="AY758" s="236">
        <v>0</v>
      </c>
      <c r="AZ758" s="236">
        <v>0</v>
      </c>
      <c r="BA758" s="236">
        <v>0</v>
      </c>
      <c r="BB758" s="236">
        <v>0</v>
      </c>
      <c r="BC758" s="236">
        <v>0</v>
      </c>
      <c r="BD758" s="236">
        <v>0</v>
      </c>
      <c r="BE758" s="236">
        <v>0</v>
      </c>
      <c r="BF758" s="236">
        <v>0</v>
      </c>
      <c r="BG758" s="236">
        <v>0</v>
      </c>
      <c r="BH758" s="236">
        <v>0</v>
      </c>
      <c r="BI758" s="236">
        <v>0</v>
      </c>
      <c r="BJ758" s="236">
        <v>0</v>
      </c>
      <c r="BK758" s="236">
        <v>0</v>
      </c>
      <c r="BL758" s="236">
        <v>0</v>
      </c>
      <c r="BM758" s="236">
        <v>0</v>
      </c>
      <c r="BN758" s="236">
        <v>0</v>
      </c>
      <c r="BO758" s="236">
        <v>0</v>
      </c>
      <c r="BP758" s="236">
        <v>0</v>
      </c>
      <c r="BQ758" s="236">
        <v>0</v>
      </c>
      <c r="BR758" s="236">
        <v>0</v>
      </c>
      <c r="BS758" s="236">
        <v>0</v>
      </c>
      <c r="BT758" s="236">
        <v>0</v>
      </c>
      <c r="BU758" s="236">
        <v>0</v>
      </c>
      <c r="BV758" s="236">
        <v>0</v>
      </c>
      <c r="BW758" s="236">
        <v>0</v>
      </c>
      <c r="BX758" s="236">
        <v>0</v>
      </c>
      <c r="BY758" s="236">
        <v>0</v>
      </c>
      <c r="BZ758" s="236">
        <v>0</v>
      </c>
      <c r="CA758" s="236">
        <v>0</v>
      </c>
      <c r="CB758" s="236">
        <v>0</v>
      </c>
      <c r="CC758" s="236">
        <v>0</v>
      </c>
      <c r="CD758" s="236">
        <v>0</v>
      </c>
      <c r="CE758" s="236">
        <v>0</v>
      </c>
      <c r="CF758" s="236">
        <v>0</v>
      </c>
      <c r="CG758" s="236">
        <v>0</v>
      </c>
      <c r="CH758" s="236">
        <v>0</v>
      </c>
      <c r="CI758" s="236">
        <v>0</v>
      </c>
      <c r="CJ758" s="236">
        <v>0</v>
      </c>
      <c r="CK758" s="236">
        <v>0</v>
      </c>
      <c r="CL758" s="236">
        <v>0</v>
      </c>
      <c r="CM758" s="236">
        <v>0</v>
      </c>
      <c r="CN758" s="236">
        <v>0</v>
      </c>
      <c r="CO758" s="236">
        <v>0</v>
      </c>
      <c r="CP758" s="236">
        <v>0</v>
      </c>
      <c r="CQ758" s="236">
        <v>0</v>
      </c>
      <c r="CR758" s="236">
        <v>0</v>
      </c>
      <c r="CS758" s="236">
        <v>0</v>
      </c>
      <c r="CT758" s="236">
        <v>0</v>
      </c>
      <c r="CU758" s="236">
        <v>0</v>
      </c>
      <c r="CV758" s="236">
        <v>0</v>
      </c>
      <c r="CW758" s="236">
        <v>0</v>
      </c>
      <c r="CX758" s="236">
        <v>0</v>
      </c>
      <c r="CY758" s="236">
        <v>0</v>
      </c>
      <c r="CZ758" s="236">
        <v>0</v>
      </c>
      <c r="DA758" s="236">
        <v>0</v>
      </c>
    </row>
    <row r="759" spans="1:105">
      <c r="A759" s="242" t="s">
        <v>1808</v>
      </c>
      <c r="B759" s="236">
        <v>0</v>
      </c>
      <c r="C759" s="236">
        <v>0</v>
      </c>
      <c r="D759" s="236">
        <v>0</v>
      </c>
      <c r="E759" s="236">
        <v>0</v>
      </c>
      <c r="F759" s="236">
        <v>0</v>
      </c>
      <c r="G759" s="236">
        <v>0</v>
      </c>
      <c r="H759" s="236">
        <v>0</v>
      </c>
      <c r="I759" s="236">
        <v>0</v>
      </c>
      <c r="J759" s="236">
        <v>0</v>
      </c>
      <c r="K759" s="236">
        <v>0</v>
      </c>
      <c r="L759" s="236">
        <v>0</v>
      </c>
      <c r="M759" s="236">
        <v>0</v>
      </c>
      <c r="N759" s="236">
        <v>0</v>
      </c>
      <c r="O759" s="236">
        <v>0</v>
      </c>
      <c r="P759" s="236">
        <v>-14643084</v>
      </c>
      <c r="Q759" s="236">
        <v>-25442510</v>
      </c>
      <c r="R759" s="236">
        <v>-15977086</v>
      </c>
      <c r="S759" s="236">
        <v>-13038868</v>
      </c>
      <c r="T759" s="236">
        <v>-13953624</v>
      </c>
      <c r="U759" s="236">
        <v>-17854686</v>
      </c>
      <c r="V759" s="236">
        <v>-17996498</v>
      </c>
      <c r="W759" s="236">
        <v>-11507928</v>
      </c>
      <c r="X759" s="236">
        <v>-11195108</v>
      </c>
      <c r="Y759" s="236">
        <v>-11195108</v>
      </c>
      <c r="Z759" s="236">
        <v>79575558</v>
      </c>
      <c r="AA759" s="236">
        <v>-73228942</v>
      </c>
      <c r="AB759" s="236">
        <v>-18973580</v>
      </c>
      <c r="AC759" s="236">
        <v>-18504646</v>
      </c>
      <c r="AD759" s="236">
        <v>-16856790</v>
      </c>
      <c r="AE759" s="236">
        <v>-20458066</v>
      </c>
      <c r="AF759" s="236">
        <v>-14444646</v>
      </c>
      <c r="AG759" s="236">
        <v>-24893438</v>
      </c>
      <c r="AH759" s="236">
        <v>-23216416</v>
      </c>
      <c r="AI759" s="236">
        <v>-21978920</v>
      </c>
      <c r="AJ759" s="236">
        <v>-25933856</v>
      </c>
      <c r="AK759" s="236">
        <v>-1079031.2556573399</v>
      </c>
      <c r="AL759" s="236">
        <v>-1079031.2556573399</v>
      </c>
      <c r="AM759" s="236">
        <v>-1079031.2556573399</v>
      </c>
      <c r="AN759" s="236">
        <v>-188497451.76697201</v>
      </c>
      <c r="AO759" s="236">
        <v>-2427050.9679851802</v>
      </c>
      <c r="AP759" s="236">
        <v>-2427050.9679851802</v>
      </c>
      <c r="AQ759" s="236">
        <v>-2427050.96798517</v>
      </c>
      <c r="AR759" s="236">
        <v>-2661816.17703985</v>
      </c>
      <c r="AS759" s="236">
        <v>-2661816.17703985</v>
      </c>
      <c r="AT759" s="236">
        <v>-2661816.17703983</v>
      </c>
      <c r="AU759" s="236">
        <v>-3475698.4084961801</v>
      </c>
      <c r="AV759" s="236">
        <v>-3475698.4084961801</v>
      </c>
      <c r="AW759" s="236">
        <v>-3475698.4084961698</v>
      </c>
      <c r="AX759" s="236">
        <v>-2287234.6267837901</v>
      </c>
      <c r="AY759" s="236">
        <v>-2287234.6267837901</v>
      </c>
      <c r="AZ759" s="236">
        <v>-2287234.6267838101</v>
      </c>
      <c r="BA759" s="236">
        <v>-32555400.540915001</v>
      </c>
      <c r="BB759" s="236">
        <v>-7299473.1503447499</v>
      </c>
      <c r="BC759" s="236">
        <v>-7299473.1503447499</v>
      </c>
      <c r="BD759" s="236">
        <v>-7299473.1503447499</v>
      </c>
      <c r="BE759" s="236">
        <v>-11561981.3839129</v>
      </c>
      <c r="BF759" s="236">
        <v>-11561981.3839129</v>
      </c>
      <c r="BG759" s="236">
        <v>-11561981.3839129</v>
      </c>
      <c r="BH759" s="236">
        <v>-15522108.442057399</v>
      </c>
      <c r="BI759" s="236">
        <v>-15522108.442057399</v>
      </c>
      <c r="BJ759" s="236">
        <v>-15522108.442057399</v>
      </c>
      <c r="BK759" s="236">
        <v>-9640391.4539767392</v>
      </c>
      <c r="BL759" s="236">
        <v>-9640391.4539767504</v>
      </c>
      <c r="BM759" s="236">
        <v>-9640391.4539767001</v>
      </c>
      <c r="BN759" s="236">
        <v>-132071863.290875</v>
      </c>
      <c r="BO759" s="236">
        <v>-7878185.5942815496</v>
      </c>
      <c r="BP759" s="236">
        <v>-7878185.5942815496</v>
      </c>
      <c r="BQ759" s="236">
        <v>-7878185.5942815403</v>
      </c>
      <c r="BR759" s="236">
        <v>-13269866.343029501</v>
      </c>
      <c r="BS759" s="236">
        <v>-13269866.343029501</v>
      </c>
      <c r="BT759" s="236">
        <v>-13269866.343029501</v>
      </c>
      <c r="BU759" s="236">
        <v>-17889964.9272094</v>
      </c>
      <c r="BV759" s="236">
        <v>-17889964.9272094</v>
      </c>
      <c r="BW759" s="236">
        <v>-17889964.9272094</v>
      </c>
      <c r="BX759" s="236">
        <v>-10801009.016524799</v>
      </c>
      <c r="BY759" s="236">
        <v>-10801009.016524799</v>
      </c>
      <c r="BZ759" s="236">
        <v>-10801009.016524799</v>
      </c>
      <c r="CA759" s="236">
        <v>-149517077.64313599</v>
      </c>
      <c r="CB759" s="236">
        <v>-5040045.7268612096</v>
      </c>
      <c r="CC759" s="236">
        <v>-5040045.7268612199</v>
      </c>
      <c r="CD759" s="236">
        <v>-5040045.7268612199</v>
      </c>
      <c r="CE759" s="236">
        <v>-8493762.3447565194</v>
      </c>
      <c r="CF759" s="236">
        <v>-8493762.3447565194</v>
      </c>
      <c r="CG759" s="236">
        <v>-8493762.3447565399</v>
      </c>
      <c r="CH759" s="236">
        <v>-11274402.6078528</v>
      </c>
      <c r="CI759" s="236">
        <v>-11274402.6078528</v>
      </c>
      <c r="CJ759" s="236">
        <v>-11274402.6078529</v>
      </c>
      <c r="CK759" s="236">
        <v>-6506296.2051353296</v>
      </c>
      <c r="CL759" s="236">
        <v>-6506296.2051353296</v>
      </c>
      <c r="CM759" s="236">
        <v>-6506296.2051353902</v>
      </c>
      <c r="CN759" s="236">
        <v>-93943520.653817996</v>
      </c>
      <c r="CO759" s="236">
        <v>-7080923.8377774796</v>
      </c>
      <c r="CP759" s="236">
        <v>-7080923.8377774796</v>
      </c>
      <c r="CQ759" s="236">
        <v>-7080923.8377774404</v>
      </c>
      <c r="CR759" s="236">
        <v>-12816348.1990398</v>
      </c>
      <c r="CS759" s="236">
        <v>-12816348.1990398</v>
      </c>
      <c r="CT759" s="236">
        <v>-12816348.1990397</v>
      </c>
      <c r="CU759" s="236">
        <v>-17679687.774040401</v>
      </c>
      <c r="CV759" s="236">
        <v>-17679687.774040401</v>
      </c>
      <c r="CW759" s="236">
        <v>-17679687.774040699</v>
      </c>
      <c r="CX759" s="236">
        <v>-10043681.623840399</v>
      </c>
      <c r="CY759" s="236">
        <v>-10043681.623840399</v>
      </c>
      <c r="CZ759" s="236">
        <v>-10043681.623843901</v>
      </c>
      <c r="DA759" s="236">
        <v>-142861924.30409801</v>
      </c>
    </row>
    <row r="760" spans="1:105">
      <c r="A760" s="242" t="s">
        <v>1809</v>
      </c>
      <c r="B760" s="236">
        <v>0</v>
      </c>
      <c r="C760" s="236">
        <v>0</v>
      </c>
      <c r="D760" s="236">
        <v>0</v>
      </c>
      <c r="E760" s="236">
        <v>0</v>
      </c>
      <c r="F760" s="236">
        <v>0</v>
      </c>
      <c r="G760" s="236">
        <v>0</v>
      </c>
      <c r="H760" s="236">
        <v>0</v>
      </c>
      <c r="I760" s="236">
        <v>0</v>
      </c>
      <c r="J760" s="236">
        <v>0</v>
      </c>
      <c r="K760" s="236">
        <v>0</v>
      </c>
      <c r="L760" s="236">
        <v>0</v>
      </c>
      <c r="M760" s="236">
        <v>0</v>
      </c>
      <c r="N760" s="236">
        <v>0</v>
      </c>
      <c r="O760" s="236">
        <v>-73228942</v>
      </c>
      <c r="P760" s="236">
        <v>-73228942</v>
      </c>
      <c r="Q760" s="236">
        <v>-73228942</v>
      </c>
      <c r="R760" s="236">
        <v>-73228942</v>
      </c>
      <c r="S760" s="236">
        <v>-73228942</v>
      </c>
      <c r="T760" s="236">
        <v>-73228942</v>
      </c>
      <c r="U760" s="236">
        <v>-73228942</v>
      </c>
      <c r="V760" s="236">
        <v>-73228942</v>
      </c>
      <c r="W760" s="236">
        <v>-73228942</v>
      </c>
      <c r="X760" s="236">
        <v>-73228942</v>
      </c>
      <c r="Y760" s="236">
        <v>-73228942</v>
      </c>
      <c r="Z760" s="236">
        <v>-73228942</v>
      </c>
      <c r="AA760" s="236">
        <v>-73228942</v>
      </c>
      <c r="AB760" s="236">
        <v>-188497451.76697201</v>
      </c>
      <c r="AC760" s="236">
        <v>-188497451.76697201</v>
      </c>
      <c r="AD760" s="236">
        <v>-188497451.76697201</v>
      </c>
      <c r="AE760" s="236">
        <v>-188497451.76697201</v>
      </c>
      <c r="AF760" s="236">
        <v>-188497451.76697201</v>
      </c>
      <c r="AG760" s="236">
        <v>-188497451.76697201</v>
      </c>
      <c r="AH760" s="236">
        <v>-188497451.76697201</v>
      </c>
      <c r="AI760" s="236">
        <v>-188497451.76697201</v>
      </c>
      <c r="AJ760" s="236">
        <v>-188497451.76697201</v>
      </c>
      <c r="AK760" s="236">
        <v>-188497451.76697201</v>
      </c>
      <c r="AL760" s="236">
        <v>-188497451.76697201</v>
      </c>
      <c r="AM760" s="236">
        <v>-188497451.76697201</v>
      </c>
      <c r="AN760" s="236">
        <v>-188497451.76697201</v>
      </c>
      <c r="AO760" s="236">
        <v>-32555400.540915001</v>
      </c>
      <c r="AP760" s="236">
        <v>-32555400.540915001</v>
      </c>
      <c r="AQ760" s="236">
        <v>-32555400.540915001</v>
      </c>
      <c r="AR760" s="236">
        <v>-32555400.540915001</v>
      </c>
      <c r="AS760" s="236">
        <v>-32555400.540915001</v>
      </c>
      <c r="AT760" s="236">
        <v>-32555400.540915001</v>
      </c>
      <c r="AU760" s="236">
        <v>-32555400.540915001</v>
      </c>
      <c r="AV760" s="236">
        <v>-32555400.540915001</v>
      </c>
      <c r="AW760" s="236">
        <v>-32555400.540915001</v>
      </c>
      <c r="AX760" s="236">
        <v>-32555400.540915001</v>
      </c>
      <c r="AY760" s="236">
        <v>-32555400.540915001</v>
      </c>
      <c r="AZ760" s="236">
        <v>-32555400.540915001</v>
      </c>
      <c r="BA760" s="236">
        <v>-32555400.540915001</v>
      </c>
      <c r="BB760" s="236">
        <v>-132071863.290875</v>
      </c>
      <c r="BC760" s="236">
        <v>-132071863.290875</v>
      </c>
      <c r="BD760" s="236">
        <v>-132071863.290875</v>
      </c>
      <c r="BE760" s="236">
        <v>-132071863.290875</v>
      </c>
      <c r="BF760" s="236">
        <v>-132071863.290875</v>
      </c>
      <c r="BG760" s="236">
        <v>-132071863.290875</v>
      </c>
      <c r="BH760" s="236">
        <v>-132071863.290875</v>
      </c>
      <c r="BI760" s="236">
        <v>-132071863.290875</v>
      </c>
      <c r="BJ760" s="236">
        <v>-132071863.290875</v>
      </c>
      <c r="BK760" s="236">
        <v>-132071863.290875</v>
      </c>
      <c r="BL760" s="236">
        <v>-132071863.290875</v>
      </c>
      <c r="BM760" s="236">
        <v>-132071863.290875</v>
      </c>
      <c r="BN760" s="236">
        <v>-132071863.290875</v>
      </c>
      <c r="BO760" s="236">
        <v>-149517077.64313599</v>
      </c>
      <c r="BP760" s="236">
        <v>-149517077.64313599</v>
      </c>
      <c r="BQ760" s="236">
        <v>-149517077.64313599</v>
      </c>
      <c r="BR760" s="236">
        <v>-149517077.64313599</v>
      </c>
      <c r="BS760" s="236">
        <v>-149517077.64313599</v>
      </c>
      <c r="BT760" s="236">
        <v>-149517077.64313599</v>
      </c>
      <c r="BU760" s="236">
        <v>-149517077.64313599</v>
      </c>
      <c r="BV760" s="236">
        <v>-149517077.64313599</v>
      </c>
      <c r="BW760" s="236">
        <v>-149517077.64313599</v>
      </c>
      <c r="BX760" s="236">
        <v>-149517077.64313599</v>
      </c>
      <c r="BY760" s="236">
        <v>-149517077.64313599</v>
      </c>
      <c r="BZ760" s="236">
        <v>-149517077.64313599</v>
      </c>
      <c r="CA760" s="236">
        <v>-149517077.64313599</v>
      </c>
      <c r="CB760" s="236">
        <v>-93943520.653817996</v>
      </c>
      <c r="CC760" s="236">
        <v>-93943520.653817996</v>
      </c>
      <c r="CD760" s="236">
        <v>-93943520.653817996</v>
      </c>
      <c r="CE760" s="236">
        <v>-93943520.653817996</v>
      </c>
      <c r="CF760" s="236">
        <v>-93943520.653817996</v>
      </c>
      <c r="CG760" s="236">
        <v>-93943520.653817996</v>
      </c>
      <c r="CH760" s="236">
        <v>-93943520.653817996</v>
      </c>
      <c r="CI760" s="236">
        <v>-93943520.653817996</v>
      </c>
      <c r="CJ760" s="236">
        <v>-93943520.653817907</v>
      </c>
      <c r="CK760" s="236">
        <v>-93943520.653817996</v>
      </c>
      <c r="CL760" s="236">
        <v>-93943520.653817996</v>
      </c>
      <c r="CM760" s="236">
        <v>-93943520.653817996</v>
      </c>
      <c r="CN760" s="236">
        <v>-93943520.653817996</v>
      </c>
      <c r="CO760" s="236">
        <v>-142861924.30409801</v>
      </c>
      <c r="CP760" s="236">
        <v>-142861924.30409801</v>
      </c>
      <c r="CQ760" s="236">
        <v>-142861924.30409801</v>
      </c>
      <c r="CR760" s="236">
        <v>-142861924.30409801</v>
      </c>
      <c r="CS760" s="236">
        <v>-142861924.30409801</v>
      </c>
      <c r="CT760" s="236">
        <v>-142861924.30409801</v>
      </c>
      <c r="CU760" s="236">
        <v>-142861924.30409801</v>
      </c>
      <c r="CV760" s="236">
        <v>-142861924.30409801</v>
      </c>
      <c r="CW760" s="236">
        <v>-142861924.30409801</v>
      </c>
      <c r="CX760" s="236">
        <v>-142861924.30409801</v>
      </c>
      <c r="CY760" s="236">
        <v>-142861924.30409801</v>
      </c>
      <c r="CZ760" s="236">
        <v>-142861924.30409801</v>
      </c>
      <c r="DA760" s="236">
        <v>-142861924.30409801</v>
      </c>
    </row>
    <row r="761" spans="1:105">
      <c r="A761" s="242" t="s">
        <v>1708</v>
      </c>
      <c r="B761" s="236">
        <v>0</v>
      </c>
      <c r="C761" s="236">
        <v>0</v>
      </c>
      <c r="D761" s="236">
        <v>0</v>
      </c>
      <c r="E761" s="236">
        <v>0</v>
      </c>
      <c r="F761" s="236">
        <v>0</v>
      </c>
      <c r="G761" s="236">
        <v>0</v>
      </c>
      <c r="H761" s="236">
        <v>0</v>
      </c>
      <c r="I761" s="236">
        <v>0</v>
      </c>
      <c r="J761" s="236">
        <v>0</v>
      </c>
      <c r="K761" s="236">
        <v>0</v>
      </c>
      <c r="L761" s="236">
        <v>0</v>
      </c>
      <c r="M761" s="236">
        <v>0</v>
      </c>
      <c r="N761" s="236">
        <v>0</v>
      </c>
      <c r="O761" s="236">
        <v>0</v>
      </c>
      <c r="P761" s="236">
        <v>0</v>
      </c>
      <c r="Q761" s="236">
        <v>0</v>
      </c>
      <c r="R761" s="236">
        <v>0</v>
      </c>
      <c r="S761" s="236">
        <v>0</v>
      </c>
      <c r="T761" s="236">
        <v>0</v>
      </c>
      <c r="U761" s="236">
        <v>0</v>
      </c>
      <c r="V761" s="236">
        <v>0</v>
      </c>
      <c r="W761" s="236">
        <v>0</v>
      </c>
      <c r="X761" s="236">
        <v>0</v>
      </c>
      <c r="Y761" s="236">
        <v>0</v>
      </c>
      <c r="Z761" s="236">
        <v>0</v>
      </c>
      <c r="AA761" s="236">
        <v>0</v>
      </c>
      <c r="AB761" s="236">
        <v>1</v>
      </c>
      <c r="AC761" s="236">
        <v>1</v>
      </c>
      <c r="AD761" s="236">
        <v>1</v>
      </c>
      <c r="AE761" s="236">
        <v>1</v>
      </c>
      <c r="AF761" s="236">
        <v>1</v>
      </c>
      <c r="AG761" s="236">
        <v>1</v>
      </c>
      <c r="AH761" s="236">
        <v>1</v>
      </c>
      <c r="AI761" s="236">
        <v>1</v>
      </c>
      <c r="AJ761" s="236">
        <v>1</v>
      </c>
      <c r="AK761" s="236">
        <v>1</v>
      </c>
      <c r="AL761" s="236">
        <v>1</v>
      </c>
      <c r="AM761" s="236">
        <v>1</v>
      </c>
      <c r="AN761" s="236">
        <v>1</v>
      </c>
      <c r="AO761" s="236">
        <v>1</v>
      </c>
      <c r="AP761" s="236">
        <v>1</v>
      </c>
      <c r="AQ761" s="236">
        <v>1</v>
      </c>
      <c r="AR761" s="236">
        <v>1</v>
      </c>
      <c r="AS761" s="236">
        <v>1</v>
      </c>
      <c r="AT761" s="236">
        <v>1</v>
      </c>
      <c r="AU761" s="236">
        <v>1</v>
      </c>
      <c r="AV761" s="236">
        <v>1</v>
      </c>
      <c r="AW761" s="236">
        <v>1</v>
      </c>
      <c r="AX761" s="236">
        <v>1</v>
      </c>
      <c r="AY761" s="236">
        <v>1</v>
      </c>
      <c r="AZ761" s="236">
        <v>1</v>
      </c>
      <c r="BA761" s="236">
        <v>1</v>
      </c>
      <c r="BB761" s="236">
        <v>1</v>
      </c>
      <c r="BC761" s="236">
        <v>1</v>
      </c>
      <c r="BD761" s="236">
        <v>1</v>
      </c>
      <c r="BE761" s="236">
        <v>1</v>
      </c>
      <c r="BF761" s="236">
        <v>1</v>
      </c>
      <c r="BG761" s="236">
        <v>1</v>
      </c>
      <c r="BH761" s="236">
        <v>1</v>
      </c>
      <c r="BI761" s="236">
        <v>1</v>
      </c>
      <c r="BJ761" s="236">
        <v>1</v>
      </c>
      <c r="BK761" s="236">
        <v>1</v>
      </c>
      <c r="BL761" s="236">
        <v>1</v>
      </c>
      <c r="BM761" s="236">
        <v>1</v>
      </c>
      <c r="BN761" s="236">
        <v>1</v>
      </c>
      <c r="BO761" s="236">
        <v>1</v>
      </c>
      <c r="BP761" s="236">
        <v>1</v>
      </c>
      <c r="BQ761" s="236">
        <v>1</v>
      </c>
      <c r="BR761" s="236">
        <v>1</v>
      </c>
      <c r="BS761" s="236">
        <v>1</v>
      </c>
      <c r="BT761" s="236">
        <v>1</v>
      </c>
      <c r="BU761" s="236">
        <v>1</v>
      </c>
      <c r="BV761" s="236">
        <v>1</v>
      </c>
      <c r="BW761" s="236">
        <v>1</v>
      </c>
      <c r="BX761" s="236">
        <v>1</v>
      </c>
      <c r="BY761" s="236">
        <v>1</v>
      </c>
      <c r="BZ761" s="236">
        <v>1</v>
      </c>
      <c r="CA761" s="236">
        <v>1</v>
      </c>
      <c r="CB761" s="236">
        <v>1</v>
      </c>
      <c r="CC761" s="236">
        <v>1</v>
      </c>
      <c r="CD761" s="236">
        <v>1</v>
      </c>
      <c r="CE761" s="236">
        <v>1</v>
      </c>
      <c r="CF761" s="236">
        <v>1</v>
      </c>
      <c r="CG761" s="236">
        <v>1</v>
      </c>
      <c r="CH761" s="236">
        <v>1</v>
      </c>
      <c r="CI761" s="236">
        <v>1</v>
      </c>
      <c r="CJ761" s="236">
        <v>1</v>
      </c>
      <c r="CK761" s="236">
        <v>1</v>
      </c>
      <c r="CL761" s="236">
        <v>1</v>
      </c>
      <c r="CM761" s="236">
        <v>1</v>
      </c>
      <c r="CN761" s="236">
        <v>1</v>
      </c>
      <c r="CO761" s="236">
        <v>1</v>
      </c>
      <c r="CP761" s="236">
        <v>1</v>
      </c>
      <c r="CQ761" s="236">
        <v>1</v>
      </c>
      <c r="CR761" s="236">
        <v>1</v>
      </c>
      <c r="CS761" s="236">
        <v>1</v>
      </c>
      <c r="CT761" s="236">
        <v>1</v>
      </c>
      <c r="CU761" s="236">
        <v>1</v>
      </c>
      <c r="CV761" s="236">
        <v>1</v>
      </c>
      <c r="CW761" s="236">
        <v>1</v>
      </c>
      <c r="CX761" s="236">
        <v>1</v>
      </c>
      <c r="CY761" s="236">
        <v>1</v>
      </c>
      <c r="CZ761" s="236">
        <v>1</v>
      </c>
      <c r="DA761" s="236">
        <v>1</v>
      </c>
    </row>
    <row r="762" spans="1:105">
      <c r="A762" s="242" t="s">
        <v>1810</v>
      </c>
      <c r="B762" s="236">
        <v>0</v>
      </c>
      <c r="C762" s="236">
        <v>0</v>
      </c>
      <c r="D762" s="236">
        <v>0</v>
      </c>
      <c r="E762" s="236">
        <v>0</v>
      </c>
      <c r="F762" s="236">
        <v>0</v>
      </c>
      <c r="G762" s="236">
        <v>0</v>
      </c>
      <c r="H762" s="236">
        <v>0</v>
      </c>
      <c r="I762" s="236">
        <v>0</v>
      </c>
      <c r="J762" s="236">
        <v>0</v>
      </c>
      <c r="K762" s="236">
        <v>0</v>
      </c>
      <c r="L762" s="236">
        <v>0</v>
      </c>
      <c r="M762" s="236">
        <v>0</v>
      </c>
      <c r="N762" s="236">
        <v>0</v>
      </c>
      <c r="O762" s="236">
        <v>0</v>
      </c>
      <c r="P762" s="236">
        <v>0</v>
      </c>
      <c r="Q762" s="236">
        <v>0</v>
      </c>
      <c r="R762" s="236">
        <v>0</v>
      </c>
      <c r="S762" s="236">
        <v>0</v>
      </c>
      <c r="T762" s="236">
        <v>0</v>
      </c>
      <c r="U762" s="236">
        <v>0</v>
      </c>
      <c r="V762" s="236">
        <v>0</v>
      </c>
      <c r="W762" s="236">
        <v>0</v>
      </c>
      <c r="X762" s="236">
        <v>0</v>
      </c>
      <c r="Y762" s="236">
        <v>0</v>
      </c>
      <c r="Z762" s="236">
        <v>0</v>
      </c>
      <c r="AA762" s="236">
        <v>0</v>
      </c>
      <c r="AB762" s="236">
        <v>1</v>
      </c>
      <c r="AC762" s="236">
        <v>1</v>
      </c>
      <c r="AD762" s="236">
        <v>1</v>
      </c>
      <c r="AE762" s="236">
        <v>1</v>
      </c>
      <c r="AF762" s="236">
        <v>1</v>
      </c>
      <c r="AG762" s="236">
        <v>1</v>
      </c>
      <c r="AH762" s="236">
        <v>1</v>
      </c>
      <c r="AI762" s="236">
        <v>1</v>
      </c>
      <c r="AJ762" s="236">
        <v>1</v>
      </c>
      <c r="AK762" s="236">
        <v>1</v>
      </c>
      <c r="AL762" s="236">
        <v>1</v>
      </c>
      <c r="AM762" s="236">
        <v>1</v>
      </c>
      <c r="AN762" s="236">
        <v>1</v>
      </c>
      <c r="AO762" s="236">
        <v>1</v>
      </c>
      <c r="AP762" s="236">
        <v>1</v>
      </c>
      <c r="AQ762" s="236">
        <v>1</v>
      </c>
      <c r="AR762" s="236">
        <v>1</v>
      </c>
      <c r="AS762" s="236">
        <v>1</v>
      </c>
      <c r="AT762" s="236">
        <v>1</v>
      </c>
      <c r="AU762" s="236">
        <v>1</v>
      </c>
      <c r="AV762" s="236">
        <v>1</v>
      </c>
      <c r="AW762" s="236">
        <v>1</v>
      </c>
      <c r="AX762" s="236">
        <v>1</v>
      </c>
      <c r="AY762" s="236">
        <v>1</v>
      </c>
      <c r="AZ762" s="236">
        <v>1</v>
      </c>
      <c r="BA762" s="236">
        <v>1</v>
      </c>
      <c r="BB762" s="236">
        <v>1</v>
      </c>
      <c r="BC762" s="236">
        <v>1</v>
      </c>
      <c r="BD762" s="236">
        <v>1</v>
      </c>
      <c r="BE762" s="236">
        <v>1</v>
      </c>
      <c r="BF762" s="236">
        <v>1</v>
      </c>
      <c r="BG762" s="236">
        <v>1</v>
      </c>
      <c r="BH762" s="236">
        <v>1</v>
      </c>
      <c r="BI762" s="236">
        <v>1</v>
      </c>
      <c r="BJ762" s="236">
        <v>1</v>
      </c>
      <c r="BK762" s="236">
        <v>1</v>
      </c>
      <c r="BL762" s="236">
        <v>1</v>
      </c>
      <c r="BM762" s="236">
        <v>1</v>
      </c>
      <c r="BN762" s="236">
        <v>1</v>
      </c>
      <c r="BO762" s="236">
        <v>1</v>
      </c>
      <c r="BP762" s="236">
        <v>1</v>
      </c>
      <c r="BQ762" s="236">
        <v>1</v>
      </c>
      <c r="BR762" s="236">
        <v>1</v>
      </c>
      <c r="BS762" s="236">
        <v>1</v>
      </c>
      <c r="BT762" s="236">
        <v>1</v>
      </c>
      <c r="BU762" s="236">
        <v>1</v>
      </c>
      <c r="BV762" s="236">
        <v>1</v>
      </c>
      <c r="BW762" s="236">
        <v>1</v>
      </c>
      <c r="BX762" s="236">
        <v>1</v>
      </c>
      <c r="BY762" s="236">
        <v>1</v>
      </c>
      <c r="BZ762" s="236">
        <v>1</v>
      </c>
      <c r="CA762" s="236">
        <v>1</v>
      </c>
      <c r="CB762" s="236">
        <v>1</v>
      </c>
      <c r="CC762" s="236">
        <v>1</v>
      </c>
      <c r="CD762" s="236">
        <v>1</v>
      </c>
      <c r="CE762" s="236">
        <v>1</v>
      </c>
      <c r="CF762" s="236">
        <v>1</v>
      </c>
      <c r="CG762" s="236">
        <v>1</v>
      </c>
      <c r="CH762" s="236">
        <v>1</v>
      </c>
      <c r="CI762" s="236">
        <v>1</v>
      </c>
      <c r="CJ762" s="236">
        <v>1</v>
      </c>
      <c r="CK762" s="236">
        <v>1</v>
      </c>
      <c r="CL762" s="236">
        <v>1</v>
      </c>
      <c r="CM762" s="236">
        <v>1</v>
      </c>
      <c r="CN762" s="236">
        <v>1</v>
      </c>
      <c r="CO762" s="236">
        <v>1</v>
      </c>
      <c r="CP762" s="236">
        <v>1</v>
      </c>
      <c r="CQ762" s="236">
        <v>1</v>
      </c>
      <c r="CR762" s="236">
        <v>1</v>
      </c>
      <c r="CS762" s="236">
        <v>1</v>
      </c>
      <c r="CT762" s="236">
        <v>1</v>
      </c>
      <c r="CU762" s="236">
        <v>1</v>
      </c>
      <c r="CV762" s="236">
        <v>1</v>
      </c>
      <c r="CW762" s="236">
        <v>1</v>
      </c>
      <c r="CX762" s="236">
        <v>1</v>
      </c>
      <c r="CY762" s="236">
        <v>1</v>
      </c>
      <c r="CZ762" s="236">
        <v>1</v>
      </c>
      <c r="DA762" s="236">
        <v>1</v>
      </c>
    </row>
    <row r="763" spans="1:105">
      <c r="A763" s="242" t="s">
        <v>1811</v>
      </c>
      <c r="B763" s="236">
        <v>0</v>
      </c>
      <c r="C763" s="236">
        <v>0</v>
      </c>
      <c r="D763" s="236">
        <v>0</v>
      </c>
      <c r="E763" s="236">
        <v>0</v>
      </c>
      <c r="F763" s="236">
        <v>0</v>
      </c>
      <c r="G763" s="236">
        <v>0</v>
      </c>
      <c r="H763" s="236">
        <v>0</v>
      </c>
      <c r="I763" s="236">
        <v>0</v>
      </c>
      <c r="J763" s="236">
        <v>0</v>
      </c>
      <c r="K763" s="236">
        <v>0</v>
      </c>
      <c r="L763" s="236">
        <v>0</v>
      </c>
      <c r="M763" s="236">
        <v>0</v>
      </c>
      <c r="N763" s="236">
        <v>0</v>
      </c>
      <c r="O763" s="236">
        <v>0</v>
      </c>
      <c r="P763" s="236">
        <v>0</v>
      </c>
      <c r="Q763" s="236">
        <v>0</v>
      </c>
      <c r="R763" s="236">
        <v>0</v>
      </c>
      <c r="S763" s="236">
        <v>0</v>
      </c>
      <c r="T763" s="236">
        <v>0</v>
      </c>
      <c r="U763" s="236">
        <v>0</v>
      </c>
      <c r="V763" s="236">
        <v>0</v>
      </c>
      <c r="W763" s="236">
        <v>0</v>
      </c>
      <c r="X763" s="236">
        <v>0</v>
      </c>
      <c r="Y763" s="236">
        <v>0</v>
      </c>
      <c r="Z763" s="236">
        <v>0</v>
      </c>
      <c r="AA763" s="236">
        <v>0</v>
      </c>
      <c r="AB763" s="236">
        <v>0</v>
      </c>
      <c r="AC763" s="236">
        <v>0</v>
      </c>
      <c r="AD763" s="236">
        <v>0</v>
      </c>
      <c r="AE763" s="236">
        <v>0</v>
      </c>
      <c r="AF763" s="236">
        <v>0</v>
      </c>
      <c r="AG763" s="236">
        <v>0</v>
      </c>
      <c r="AH763" s="236">
        <v>0</v>
      </c>
      <c r="AI763" s="236">
        <v>0</v>
      </c>
      <c r="AJ763" s="236">
        <v>0</v>
      </c>
      <c r="AK763" s="236">
        <v>0</v>
      </c>
      <c r="AL763" s="236">
        <v>0</v>
      </c>
      <c r="AM763" s="236">
        <v>0</v>
      </c>
      <c r="AN763" s="236">
        <v>0</v>
      </c>
      <c r="AO763" s="236">
        <v>1</v>
      </c>
      <c r="AP763" s="236">
        <v>1</v>
      </c>
      <c r="AQ763" s="236">
        <v>1</v>
      </c>
      <c r="AR763" s="236">
        <v>1</v>
      </c>
      <c r="AS763" s="236">
        <v>1</v>
      </c>
      <c r="AT763" s="236">
        <v>1</v>
      </c>
      <c r="AU763" s="236">
        <v>1</v>
      </c>
      <c r="AV763" s="236">
        <v>1</v>
      </c>
      <c r="AW763" s="236">
        <v>1</v>
      </c>
      <c r="AX763" s="236">
        <v>1</v>
      </c>
      <c r="AY763" s="236">
        <v>1</v>
      </c>
      <c r="AZ763" s="236">
        <v>1</v>
      </c>
      <c r="BA763" s="236">
        <v>1</v>
      </c>
      <c r="BB763" s="236">
        <v>0</v>
      </c>
      <c r="BC763" s="236">
        <v>0</v>
      </c>
      <c r="BD763" s="236">
        <v>0</v>
      </c>
      <c r="BE763" s="236">
        <v>0</v>
      </c>
      <c r="BF763" s="236">
        <v>0</v>
      </c>
      <c r="BG763" s="236">
        <v>0</v>
      </c>
      <c r="BH763" s="236">
        <v>0</v>
      </c>
      <c r="BI763" s="236">
        <v>0</v>
      </c>
      <c r="BJ763" s="236">
        <v>0</v>
      </c>
      <c r="BK763" s="236">
        <v>0</v>
      </c>
      <c r="BL763" s="236">
        <v>0</v>
      </c>
      <c r="BM763" s="236">
        <v>0</v>
      </c>
      <c r="BN763" s="236">
        <v>0</v>
      </c>
      <c r="BO763" s="236">
        <v>0</v>
      </c>
      <c r="BP763" s="236">
        <v>0</v>
      </c>
      <c r="BQ763" s="236">
        <v>0</v>
      </c>
      <c r="BR763" s="236">
        <v>0</v>
      </c>
      <c r="BS763" s="236">
        <v>0</v>
      </c>
      <c r="BT763" s="236">
        <v>0</v>
      </c>
      <c r="BU763" s="236">
        <v>0</v>
      </c>
      <c r="BV763" s="236">
        <v>0</v>
      </c>
      <c r="BW763" s="236">
        <v>0</v>
      </c>
      <c r="BX763" s="236">
        <v>0</v>
      </c>
      <c r="BY763" s="236">
        <v>0</v>
      </c>
      <c r="BZ763" s="236">
        <v>0</v>
      </c>
      <c r="CA763" s="236">
        <v>0</v>
      </c>
      <c r="CB763" s="236">
        <v>0</v>
      </c>
      <c r="CC763" s="236">
        <v>0</v>
      </c>
      <c r="CD763" s="236">
        <v>0</v>
      </c>
      <c r="CE763" s="236">
        <v>0</v>
      </c>
      <c r="CF763" s="236">
        <v>0</v>
      </c>
      <c r="CG763" s="236">
        <v>0</v>
      </c>
      <c r="CH763" s="236">
        <v>0</v>
      </c>
      <c r="CI763" s="236">
        <v>0</v>
      </c>
      <c r="CJ763" s="236">
        <v>0</v>
      </c>
      <c r="CK763" s="236">
        <v>0</v>
      </c>
      <c r="CL763" s="236">
        <v>0</v>
      </c>
      <c r="CM763" s="236">
        <v>0</v>
      </c>
      <c r="CN763" s="236">
        <v>0</v>
      </c>
      <c r="CO763" s="236">
        <v>0</v>
      </c>
      <c r="CP763" s="236">
        <v>0</v>
      </c>
      <c r="CQ763" s="236">
        <v>0</v>
      </c>
      <c r="CR763" s="236">
        <v>0</v>
      </c>
      <c r="CS763" s="236">
        <v>0</v>
      </c>
      <c r="CT763" s="236">
        <v>0</v>
      </c>
      <c r="CU763" s="236">
        <v>0</v>
      </c>
      <c r="CV763" s="236">
        <v>0</v>
      </c>
      <c r="CW763" s="236">
        <v>0</v>
      </c>
      <c r="CX763" s="236">
        <v>0</v>
      </c>
      <c r="CY763" s="236">
        <v>0</v>
      </c>
      <c r="CZ763" s="236">
        <v>0</v>
      </c>
      <c r="DA763" s="236">
        <v>0</v>
      </c>
    </row>
    <row r="764" spans="1:105">
      <c r="A764" s="242" t="s">
        <v>1812</v>
      </c>
      <c r="B764" s="236">
        <v>0</v>
      </c>
      <c r="C764" s="236">
        <v>0</v>
      </c>
      <c r="D764" s="236">
        <v>0</v>
      </c>
      <c r="E764" s="236">
        <v>0</v>
      </c>
      <c r="F764" s="236">
        <v>0</v>
      </c>
      <c r="G764" s="236">
        <v>0</v>
      </c>
      <c r="H764" s="236">
        <v>0</v>
      </c>
      <c r="I764" s="236">
        <v>0</v>
      </c>
      <c r="J764" s="236">
        <v>0</v>
      </c>
      <c r="K764" s="236">
        <v>0</v>
      </c>
      <c r="L764" s="236">
        <v>0</v>
      </c>
      <c r="M764" s="236">
        <v>0</v>
      </c>
      <c r="N764" s="236">
        <v>0</v>
      </c>
      <c r="O764" s="236">
        <v>0</v>
      </c>
      <c r="P764" s="236">
        <v>0</v>
      </c>
      <c r="Q764" s="236">
        <v>0</v>
      </c>
      <c r="R764" s="236">
        <v>0</v>
      </c>
      <c r="S764" s="236">
        <v>0</v>
      </c>
      <c r="T764" s="236">
        <v>0</v>
      </c>
      <c r="U764" s="236">
        <v>0</v>
      </c>
      <c r="V764" s="236">
        <v>0</v>
      </c>
      <c r="W764" s="236">
        <v>0</v>
      </c>
      <c r="X764" s="236">
        <v>0</v>
      </c>
      <c r="Y764" s="236">
        <v>0</v>
      </c>
      <c r="Z764" s="236">
        <v>0</v>
      </c>
      <c r="AA764" s="236">
        <v>0</v>
      </c>
      <c r="AB764" s="236">
        <v>0</v>
      </c>
      <c r="AC764" s="236">
        <v>0</v>
      </c>
      <c r="AD764" s="236">
        <v>0</v>
      </c>
      <c r="AE764" s="236">
        <v>0</v>
      </c>
      <c r="AF764" s="236">
        <v>0</v>
      </c>
      <c r="AG764" s="236">
        <v>0</v>
      </c>
      <c r="AH764" s="236">
        <v>0</v>
      </c>
      <c r="AI764" s="236">
        <v>0</v>
      </c>
      <c r="AJ764" s="236">
        <v>0</v>
      </c>
      <c r="AK764" s="236">
        <v>0</v>
      </c>
      <c r="AL764" s="236">
        <v>0</v>
      </c>
      <c r="AM764" s="236">
        <v>0</v>
      </c>
      <c r="AN764" s="236">
        <v>0</v>
      </c>
      <c r="AO764" s="236">
        <v>16277700.270457501</v>
      </c>
      <c r="AP764" s="236">
        <v>16277700.270457501</v>
      </c>
      <c r="AQ764" s="236">
        <v>16277700.270457501</v>
      </c>
      <c r="AR764" s="236">
        <v>16277700.270457501</v>
      </c>
      <c r="AS764" s="236">
        <v>16277700.270457501</v>
      </c>
      <c r="AT764" s="236">
        <v>16277700.270457501</v>
      </c>
      <c r="AU764" s="236">
        <v>16277700.270457501</v>
      </c>
      <c r="AV764" s="236">
        <v>16277700.270457501</v>
      </c>
      <c r="AW764" s="236">
        <v>16277700.270457501</v>
      </c>
      <c r="AX764" s="236">
        <v>16277700.270457501</v>
      </c>
      <c r="AY764" s="236">
        <v>16277700.270457501</v>
      </c>
      <c r="AZ764" s="236">
        <v>16277700.270457501</v>
      </c>
      <c r="BA764" s="236">
        <v>16277700.270457501</v>
      </c>
      <c r="BB764" s="236">
        <v>0</v>
      </c>
      <c r="BC764" s="236">
        <v>0</v>
      </c>
      <c r="BD764" s="236">
        <v>0</v>
      </c>
      <c r="BE764" s="236">
        <v>0</v>
      </c>
      <c r="BF764" s="236">
        <v>0</v>
      </c>
      <c r="BG764" s="236">
        <v>0</v>
      </c>
      <c r="BH764" s="236">
        <v>0</v>
      </c>
      <c r="BI764" s="236">
        <v>0</v>
      </c>
      <c r="BJ764" s="236">
        <v>0</v>
      </c>
      <c r="BK764" s="236">
        <v>0</v>
      </c>
      <c r="BL764" s="236">
        <v>0</v>
      </c>
      <c r="BM764" s="236">
        <v>0</v>
      </c>
      <c r="BN764" s="236">
        <v>0</v>
      </c>
      <c r="BO764" s="236">
        <v>0</v>
      </c>
      <c r="BP764" s="236">
        <v>0</v>
      </c>
      <c r="BQ764" s="236">
        <v>0</v>
      </c>
      <c r="BR764" s="236">
        <v>0</v>
      </c>
      <c r="BS764" s="236">
        <v>0</v>
      </c>
      <c r="BT764" s="236">
        <v>0</v>
      </c>
      <c r="BU764" s="236">
        <v>0</v>
      </c>
      <c r="BV764" s="236">
        <v>0</v>
      </c>
      <c r="BW764" s="236">
        <v>0</v>
      </c>
      <c r="BX764" s="236">
        <v>0</v>
      </c>
      <c r="BY764" s="236">
        <v>0</v>
      </c>
      <c r="BZ764" s="236">
        <v>0</v>
      </c>
      <c r="CA764" s="236">
        <v>0</v>
      </c>
      <c r="CB764" s="236">
        <v>0</v>
      </c>
      <c r="CC764" s="236">
        <v>0</v>
      </c>
      <c r="CD764" s="236">
        <v>0</v>
      </c>
      <c r="CE764" s="236">
        <v>0</v>
      </c>
      <c r="CF764" s="236">
        <v>0</v>
      </c>
      <c r="CG764" s="236">
        <v>0</v>
      </c>
      <c r="CH764" s="236">
        <v>0</v>
      </c>
      <c r="CI764" s="236">
        <v>0</v>
      </c>
      <c r="CJ764" s="236">
        <v>0</v>
      </c>
      <c r="CK764" s="236">
        <v>0</v>
      </c>
      <c r="CL764" s="236">
        <v>0</v>
      </c>
      <c r="CM764" s="236">
        <v>0</v>
      </c>
      <c r="CN764" s="236">
        <v>0</v>
      </c>
      <c r="CO764" s="236">
        <v>0</v>
      </c>
      <c r="CP764" s="236">
        <v>0</v>
      </c>
      <c r="CQ764" s="236">
        <v>0</v>
      </c>
      <c r="CR764" s="236">
        <v>0</v>
      </c>
      <c r="CS764" s="236">
        <v>0</v>
      </c>
      <c r="CT764" s="236">
        <v>0</v>
      </c>
      <c r="CU764" s="236">
        <v>0</v>
      </c>
      <c r="CV764" s="236">
        <v>0</v>
      </c>
      <c r="CW764" s="236">
        <v>0</v>
      </c>
      <c r="CX764" s="236">
        <v>0</v>
      </c>
      <c r="CY764" s="236">
        <v>0</v>
      </c>
      <c r="CZ764" s="236">
        <v>0</v>
      </c>
      <c r="DA764" s="236">
        <v>0</v>
      </c>
    </row>
    <row r="765" spans="1:105">
      <c r="A765" s="242" t="s">
        <v>1813</v>
      </c>
      <c r="B765" s="236">
        <v>0</v>
      </c>
      <c r="C765" s="236">
        <v>0</v>
      </c>
      <c r="D765" s="236">
        <v>0</v>
      </c>
      <c r="E765" s="236">
        <v>0</v>
      </c>
      <c r="F765" s="236">
        <v>0</v>
      </c>
      <c r="G765" s="236">
        <v>0</v>
      </c>
      <c r="H765" s="236">
        <v>0</v>
      </c>
      <c r="I765" s="236">
        <v>0</v>
      </c>
      <c r="J765" s="236">
        <v>0</v>
      </c>
      <c r="K765" s="236">
        <v>0</v>
      </c>
      <c r="L765" s="236">
        <v>0</v>
      </c>
      <c r="M765" s="236">
        <v>0</v>
      </c>
      <c r="N765" s="236">
        <v>0</v>
      </c>
      <c r="O765" s="236">
        <v>0</v>
      </c>
      <c r="P765" s="236">
        <v>0</v>
      </c>
      <c r="Q765" s="236">
        <v>0</v>
      </c>
      <c r="R765" s="236">
        <v>0</v>
      </c>
      <c r="S765" s="236">
        <v>0</v>
      </c>
      <c r="T765" s="236">
        <v>0</v>
      </c>
      <c r="U765" s="236">
        <v>0</v>
      </c>
      <c r="V765" s="236">
        <v>0</v>
      </c>
      <c r="W765" s="236">
        <v>0</v>
      </c>
      <c r="X765" s="236">
        <v>0</v>
      </c>
      <c r="Y765" s="236">
        <v>0</v>
      </c>
      <c r="Z765" s="236">
        <v>0</v>
      </c>
      <c r="AA765" s="236">
        <v>0</v>
      </c>
      <c r="AB765" s="236">
        <v>1</v>
      </c>
      <c r="AC765" s="236">
        <v>1</v>
      </c>
      <c r="AD765" s="236">
        <v>1</v>
      </c>
      <c r="AE765" s="236">
        <v>1</v>
      </c>
      <c r="AF765" s="236">
        <v>1</v>
      </c>
      <c r="AG765" s="236">
        <v>1</v>
      </c>
      <c r="AH765" s="236">
        <v>1</v>
      </c>
      <c r="AI765" s="236">
        <v>1</v>
      </c>
      <c r="AJ765" s="236">
        <v>1</v>
      </c>
      <c r="AK765" s="236">
        <v>1</v>
      </c>
      <c r="AL765" s="236">
        <v>1</v>
      </c>
      <c r="AM765" s="236">
        <v>1</v>
      </c>
      <c r="AN765" s="236">
        <v>12</v>
      </c>
      <c r="AO765" s="236">
        <v>0</v>
      </c>
      <c r="AP765" s="236">
        <v>0</v>
      </c>
      <c r="AQ765" s="236">
        <v>0</v>
      </c>
      <c r="AR765" s="236">
        <v>0</v>
      </c>
      <c r="AS765" s="236">
        <v>0</v>
      </c>
      <c r="AT765" s="236">
        <v>0</v>
      </c>
      <c r="AU765" s="236">
        <v>0</v>
      </c>
      <c r="AV765" s="236">
        <v>0</v>
      </c>
      <c r="AW765" s="236">
        <v>0</v>
      </c>
      <c r="AX765" s="236">
        <v>0</v>
      </c>
      <c r="AY765" s="236">
        <v>0</v>
      </c>
      <c r="AZ765" s="236">
        <v>0</v>
      </c>
      <c r="BA765" s="236">
        <v>0</v>
      </c>
      <c r="BB765" s="236">
        <v>1</v>
      </c>
      <c r="BC765" s="236">
        <v>1</v>
      </c>
      <c r="BD765" s="236">
        <v>1</v>
      </c>
      <c r="BE765" s="236">
        <v>1</v>
      </c>
      <c r="BF765" s="236">
        <v>1</v>
      </c>
      <c r="BG765" s="236">
        <v>1</v>
      </c>
      <c r="BH765" s="236">
        <v>1</v>
      </c>
      <c r="BI765" s="236">
        <v>1</v>
      </c>
      <c r="BJ765" s="236">
        <v>1</v>
      </c>
      <c r="BK765" s="236">
        <v>1</v>
      </c>
      <c r="BL765" s="236">
        <v>1</v>
      </c>
      <c r="BM765" s="236">
        <v>1</v>
      </c>
      <c r="BN765" s="236">
        <v>12</v>
      </c>
      <c r="BO765" s="236">
        <v>1</v>
      </c>
      <c r="BP765" s="236">
        <v>1</v>
      </c>
      <c r="BQ765" s="236">
        <v>1</v>
      </c>
      <c r="BR765" s="236">
        <v>1</v>
      </c>
      <c r="BS765" s="236">
        <v>1</v>
      </c>
      <c r="BT765" s="236">
        <v>1</v>
      </c>
      <c r="BU765" s="236">
        <v>1</v>
      </c>
      <c r="BV765" s="236">
        <v>1</v>
      </c>
      <c r="BW765" s="236">
        <v>1</v>
      </c>
      <c r="BX765" s="236">
        <v>1</v>
      </c>
      <c r="BY765" s="236">
        <v>1</v>
      </c>
      <c r="BZ765" s="236">
        <v>1</v>
      </c>
      <c r="CA765" s="236">
        <v>12</v>
      </c>
      <c r="CB765" s="236">
        <v>1</v>
      </c>
      <c r="CC765" s="236">
        <v>1</v>
      </c>
      <c r="CD765" s="236">
        <v>1</v>
      </c>
      <c r="CE765" s="236">
        <v>1</v>
      </c>
      <c r="CF765" s="236">
        <v>1</v>
      </c>
      <c r="CG765" s="236">
        <v>1</v>
      </c>
      <c r="CH765" s="236">
        <v>1</v>
      </c>
      <c r="CI765" s="236">
        <v>1</v>
      </c>
      <c r="CJ765" s="236">
        <v>1</v>
      </c>
      <c r="CK765" s="236">
        <v>1</v>
      </c>
      <c r="CL765" s="236">
        <v>1</v>
      </c>
      <c r="CM765" s="236">
        <v>1</v>
      </c>
      <c r="CN765" s="236">
        <v>12</v>
      </c>
      <c r="CO765" s="236">
        <v>1</v>
      </c>
      <c r="CP765" s="236">
        <v>1</v>
      </c>
      <c r="CQ765" s="236">
        <v>1</v>
      </c>
      <c r="CR765" s="236">
        <v>1</v>
      </c>
      <c r="CS765" s="236">
        <v>1</v>
      </c>
      <c r="CT765" s="236">
        <v>1</v>
      </c>
      <c r="CU765" s="236">
        <v>1</v>
      </c>
      <c r="CV765" s="236">
        <v>1</v>
      </c>
      <c r="CW765" s="236">
        <v>1</v>
      </c>
      <c r="CX765" s="236">
        <v>1</v>
      </c>
      <c r="CY765" s="236">
        <v>1</v>
      </c>
      <c r="CZ765" s="236">
        <v>1</v>
      </c>
      <c r="DA765" s="236">
        <v>12</v>
      </c>
    </row>
    <row r="766" spans="1:105">
      <c r="A766" s="242" t="s">
        <v>1814</v>
      </c>
      <c r="B766" s="236">
        <v>0</v>
      </c>
      <c r="C766" s="236">
        <v>0</v>
      </c>
      <c r="D766" s="236">
        <v>0</v>
      </c>
      <c r="E766" s="236">
        <v>0</v>
      </c>
      <c r="F766" s="236">
        <v>0</v>
      </c>
      <c r="G766" s="236">
        <v>0</v>
      </c>
      <c r="H766" s="236">
        <v>0</v>
      </c>
      <c r="I766" s="236">
        <v>0</v>
      </c>
      <c r="J766" s="236">
        <v>0</v>
      </c>
      <c r="K766" s="236">
        <v>0</v>
      </c>
      <c r="L766" s="236">
        <v>0</v>
      </c>
      <c r="M766" s="236">
        <v>0</v>
      </c>
      <c r="N766" s="236">
        <v>0</v>
      </c>
      <c r="O766" s="236">
        <v>0</v>
      </c>
      <c r="P766" s="236">
        <v>0</v>
      </c>
      <c r="Q766" s="236">
        <v>0</v>
      </c>
      <c r="R766" s="236">
        <v>0</v>
      </c>
      <c r="S766" s="236">
        <v>0</v>
      </c>
      <c r="T766" s="236">
        <v>0</v>
      </c>
      <c r="U766" s="236">
        <v>0</v>
      </c>
      <c r="V766" s="236">
        <v>0</v>
      </c>
      <c r="W766" s="236">
        <v>0</v>
      </c>
      <c r="X766" s="236">
        <v>0</v>
      </c>
      <c r="Y766" s="236">
        <v>0</v>
      </c>
      <c r="Z766" s="236">
        <v>0</v>
      </c>
      <c r="AA766" s="236">
        <v>0</v>
      </c>
      <c r="AB766" s="236">
        <v>6603110.7290935004</v>
      </c>
      <c r="AC766" s="236">
        <v>6603110.7290935004</v>
      </c>
      <c r="AD766" s="236">
        <v>6603110.7290935004</v>
      </c>
      <c r="AE766" s="236">
        <v>6603110.7290935004</v>
      </c>
      <c r="AF766" s="236">
        <v>6603110.7290935004</v>
      </c>
      <c r="AG766" s="236">
        <v>6603110.7290935004</v>
      </c>
      <c r="AH766" s="236">
        <v>6603110.7290935004</v>
      </c>
      <c r="AI766" s="236">
        <v>6603110.7290935004</v>
      </c>
      <c r="AJ766" s="236">
        <v>6603110.7290935004</v>
      </c>
      <c r="AK766" s="236">
        <v>6603110.7290935004</v>
      </c>
      <c r="AL766" s="236">
        <v>6603110.7290935004</v>
      </c>
      <c r="AM766" s="236">
        <v>6603110.7290935004</v>
      </c>
      <c r="AN766" s="236">
        <v>6603110.7290935004</v>
      </c>
      <c r="AO766" s="236">
        <v>0</v>
      </c>
      <c r="AP766" s="236">
        <v>0</v>
      </c>
      <c r="AQ766" s="236">
        <v>0</v>
      </c>
      <c r="AR766" s="236">
        <v>0</v>
      </c>
      <c r="AS766" s="236">
        <v>0</v>
      </c>
      <c r="AT766" s="236">
        <v>0</v>
      </c>
      <c r="AU766" s="236">
        <v>0</v>
      </c>
      <c r="AV766" s="236">
        <v>0</v>
      </c>
      <c r="AW766" s="236">
        <v>0</v>
      </c>
      <c r="AX766" s="236">
        <v>0</v>
      </c>
      <c r="AY766" s="236">
        <v>0</v>
      </c>
      <c r="AZ766" s="236">
        <v>0</v>
      </c>
      <c r="BA766" s="236">
        <v>0</v>
      </c>
      <c r="BB766" s="236">
        <v>17957929.128364</v>
      </c>
      <c r="BC766" s="236">
        <v>17957929.128364</v>
      </c>
      <c r="BD766" s="236">
        <v>17957929.128364</v>
      </c>
      <c r="BE766" s="236">
        <v>17957929.128364</v>
      </c>
      <c r="BF766" s="236">
        <v>17957929.128364</v>
      </c>
      <c r="BG766" s="236">
        <v>17957929.128364</v>
      </c>
      <c r="BH766" s="236">
        <v>17957929.128364</v>
      </c>
      <c r="BI766" s="236">
        <v>17957929.128364</v>
      </c>
      <c r="BJ766" s="236">
        <v>17957929.128364</v>
      </c>
      <c r="BK766" s="236">
        <v>17957929.128364</v>
      </c>
      <c r="BL766" s="236">
        <v>17957929.128364</v>
      </c>
      <c r="BM766" s="236">
        <v>17957929.128364</v>
      </c>
      <c r="BN766" s="236">
        <v>17957929.128364</v>
      </c>
      <c r="BO766" s="236">
        <v>13931158.9725619</v>
      </c>
      <c r="BP766" s="236">
        <v>13931158.9725619</v>
      </c>
      <c r="BQ766" s="236">
        <v>13931158.9725619</v>
      </c>
      <c r="BR766" s="236">
        <v>13931158.9725619</v>
      </c>
      <c r="BS766" s="236">
        <v>13931158.9725619</v>
      </c>
      <c r="BT766" s="236">
        <v>13931158.9725619</v>
      </c>
      <c r="BU766" s="236">
        <v>13931158.9725619</v>
      </c>
      <c r="BV766" s="236">
        <v>13931158.9725619</v>
      </c>
      <c r="BW766" s="236">
        <v>13931158.9725619</v>
      </c>
      <c r="BX766" s="236">
        <v>13931158.9725619</v>
      </c>
      <c r="BY766" s="236">
        <v>13931158.9725619</v>
      </c>
      <c r="BZ766" s="236">
        <v>13931158.9725619</v>
      </c>
      <c r="CA766" s="236">
        <v>13931158.9725619</v>
      </c>
      <c r="CB766" s="236">
        <v>10511054.1106968</v>
      </c>
      <c r="CC766" s="236">
        <v>10511054.1106968</v>
      </c>
      <c r="CD766" s="236">
        <v>10511054.1106968</v>
      </c>
      <c r="CE766" s="236">
        <v>10511054.1106968</v>
      </c>
      <c r="CF766" s="236">
        <v>10511054.1106968</v>
      </c>
      <c r="CG766" s="236">
        <v>10511054.1106968</v>
      </c>
      <c r="CH766" s="236">
        <v>10511054.1106968</v>
      </c>
      <c r="CI766" s="236">
        <v>10511054.1106968</v>
      </c>
      <c r="CJ766" s="236">
        <v>10511054.1106968</v>
      </c>
      <c r="CK766" s="236">
        <v>10511054.1106968</v>
      </c>
      <c r="CL766" s="236">
        <v>10511054.1106968</v>
      </c>
      <c r="CM766" s="236">
        <v>10511054.1106968</v>
      </c>
      <c r="CN766" s="236">
        <v>10511054.1106968</v>
      </c>
      <c r="CO766" s="236">
        <v>6138427.57818658</v>
      </c>
      <c r="CP766" s="236">
        <v>6138427.57818658</v>
      </c>
      <c r="CQ766" s="236">
        <v>6138427.57818658</v>
      </c>
      <c r="CR766" s="236">
        <v>6138427.57818658</v>
      </c>
      <c r="CS766" s="236">
        <v>6138427.57818658</v>
      </c>
      <c r="CT766" s="236">
        <v>6138427.57818658</v>
      </c>
      <c r="CU766" s="236">
        <v>6138427.57818658</v>
      </c>
      <c r="CV766" s="236">
        <v>6138427.57818658</v>
      </c>
      <c r="CW766" s="236">
        <v>6138427.57818658</v>
      </c>
      <c r="CX766" s="236">
        <v>6138427.57818658</v>
      </c>
      <c r="CY766" s="236">
        <v>6138427.57818658</v>
      </c>
      <c r="CZ766" s="236">
        <v>6138427.57818658</v>
      </c>
      <c r="DA766" s="236">
        <v>6138427.57818658</v>
      </c>
    </row>
    <row r="767" spans="1:105">
      <c r="A767" s="242" t="s">
        <v>1728</v>
      </c>
      <c r="B767" s="236">
        <v>0</v>
      </c>
      <c r="C767" s="236">
        <v>0</v>
      </c>
      <c r="D767" s="236">
        <v>0</v>
      </c>
      <c r="E767" s="236">
        <v>0</v>
      </c>
      <c r="F767" s="236">
        <v>0</v>
      </c>
      <c r="G767" s="236">
        <v>0</v>
      </c>
      <c r="H767" s="236">
        <v>0</v>
      </c>
      <c r="I767" s="236">
        <v>0</v>
      </c>
      <c r="J767" s="236">
        <v>0</v>
      </c>
      <c r="K767" s="236">
        <v>0</v>
      </c>
      <c r="L767" s="236">
        <v>0</v>
      </c>
      <c r="M767" s="236">
        <v>0</v>
      </c>
      <c r="N767" s="236">
        <v>0</v>
      </c>
      <c r="O767" s="236">
        <v>0</v>
      </c>
      <c r="P767" s="236">
        <v>0</v>
      </c>
      <c r="Q767" s="236">
        <v>0</v>
      </c>
      <c r="R767" s="236">
        <v>0</v>
      </c>
      <c r="S767" s="236">
        <v>0</v>
      </c>
      <c r="T767" s="236">
        <v>0</v>
      </c>
      <c r="U767" s="236">
        <v>0</v>
      </c>
      <c r="V767" s="236">
        <v>0</v>
      </c>
      <c r="W767" s="236">
        <v>0</v>
      </c>
      <c r="X767" s="236">
        <v>0</v>
      </c>
      <c r="Y767" s="236">
        <v>0</v>
      </c>
      <c r="Z767" s="236">
        <v>0</v>
      </c>
      <c r="AA767" s="236">
        <v>0</v>
      </c>
      <c r="AB767" s="236">
        <v>0</v>
      </c>
      <c r="AC767" s="236">
        <v>0</v>
      </c>
      <c r="AD767" s="236">
        <v>0</v>
      </c>
      <c r="AE767" s="236">
        <v>0</v>
      </c>
      <c r="AF767" s="236">
        <v>0</v>
      </c>
      <c r="AG767" s="236">
        <v>0</v>
      </c>
      <c r="AH767" s="236">
        <v>0</v>
      </c>
      <c r="AI767" s="236">
        <v>0</v>
      </c>
      <c r="AJ767" s="236">
        <v>0</v>
      </c>
      <c r="AK767" s="236">
        <v>0</v>
      </c>
      <c r="AL767" s="236">
        <v>0</v>
      </c>
      <c r="AM767" s="236">
        <v>0</v>
      </c>
      <c r="AN767" s="236">
        <v>0</v>
      </c>
      <c r="AO767" s="236">
        <v>0</v>
      </c>
      <c r="AP767" s="236">
        <v>0</v>
      </c>
      <c r="AQ767" s="236">
        <v>0</v>
      </c>
      <c r="AR767" s="236">
        <v>0</v>
      </c>
      <c r="AS767" s="236">
        <v>0</v>
      </c>
      <c r="AT767" s="236">
        <v>0</v>
      </c>
      <c r="AU767" s="236">
        <v>0</v>
      </c>
      <c r="AV767" s="236">
        <v>0</v>
      </c>
      <c r="AW767" s="236">
        <v>0</v>
      </c>
      <c r="AX767" s="236">
        <v>0</v>
      </c>
      <c r="AY767" s="236">
        <v>0</v>
      </c>
      <c r="AZ767" s="236">
        <v>0</v>
      </c>
      <c r="BA767" s="236">
        <v>0</v>
      </c>
      <c r="BB767" s="236">
        <v>0</v>
      </c>
      <c r="BC767" s="236">
        <v>0</v>
      </c>
      <c r="BD767" s="236">
        <v>0</v>
      </c>
      <c r="BE767" s="236">
        <v>0</v>
      </c>
      <c r="BF767" s="236">
        <v>0</v>
      </c>
      <c r="BG767" s="236">
        <v>0</v>
      </c>
      <c r="BH767" s="236">
        <v>0</v>
      </c>
      <c r="BI767" s="236">
        <v>0</v>
      </c>
      <c r="BJ767" s="236">
        <v>0</v>
      </c>
      <c r="BK767" s="236">
        <v>0</v>
      </c>
      <c r="BL767" s="236">
        <v>0</v>
      </c>
      <c r="BM767" s="236">
        <v>0</v>
      </c>
      <c r="BN767" s="236">
        <v>0</v>
      </c>
      <c r="BO767" s="236">
        <v>0</v>
      </c>
      <c r="BP767" s="236">
        <v>0</v>
      </c>
      <c r="BQ767" s="236">
        <v>0</v>
      </c>
      <c r="BR767" s="236">
        <v>0</v>
      </c>
      <c r="BS767" s="236">
        <v>0</v>
      </c>
      <c r="BT767" s="236">
        <v>0</v>
      </c>
      <c r="BU767" s="236">
        <v>0</v>
      </c>
      <c r="BV767" s="236">
        <v>0</v>
      </c>
      <c r="BW767" s="236">
        <v>0</v>
      </c>
      <c r="BX767" s="236">
        <v>0</v>
      </c>
      <c r="BY767" s="236">
        <v>0</v>
      </c>
      <c r="BZ767" s="236">
        <v>0</v>
      </c>
      <c r="CA767" s="236">
        <v>0</v>
      </c>
      <c r="CB767" s="236">
        <v>0</v>
      </c>
      <c r="CC767" s="236">
        <v>0</v>
      </c>
      <c r="CD767" s="236">
        <v>0</v>
      </c>
      <c r="CE767" s="236">
        <v>0</v>
      </c>
      <c r="CF767" s="236">
        <v>0</v>
      </c>
      <c r="CG767" s="236">
        <v>0</v>
      </c>
      <c r="CH767" s="236">
        <v>0</v>
      </c>
      <c r="CI767" s="236">
        <v>0</v>
      </c>
      <c r="CJ767" s="236">
        <v>0</v>
      </c>
      <c r="CK767" s="236">
        <v>0</v>
      </c>
      <c r="CL767" s="236">
        <v>0</v>
      </c>
      <c r="CM767" s="236">
        <v>0</v>
      </c>
      <c r="CN767" s="236">
        <v>0</v>
      </c>
      <c r="CO767" s="236">
        <v>0</v>
      </c>
      <c r="CP767" s="236">
        <v>0</v>
      </c>
      <c r="CQ767" s="236">
        <v>0</v>
      </c>
      <c r="CR767" s="236">
        <v>0</v>
      </c>
      <c r="CS767" s="236">
        <v>0</v>
      </c>
      <c r="CT767" s="236">
        <v>0</v>
      </c>
      <c r="CU767" s="236">
        <v>0</v>
      </c>
      <c r="CV767" s="236">
        <v>0</v>
      </c>
      <c r="CW767" s="236">
        <v>0</v>
      </c>
      <c r="CX767" s="236">
        <v>0</v>
      </c>
      <c r="CY767" s="236">
        <v>0</v>
      </c>
      <c r="CZ767" s="236">
        <v>0</v>
      </c>
      <c r="DA767" s="236">
        <v>0</v>
      </c>
    </row>
    <row r="768" spans="1:105">
      <c r="A768" s="242" t="s">
        <v>1815</v>
      </c>
      <c r="B768" s="236">
        <v>0</v>
      </c>
      <c r="C768" s="236">
        <v>0</v>
      </c>
      <c r="D768" s="236">
        <v>0</v>
      </c>
      <c r="E768" s="236">
        <v>0</v>
      </c>
      <c r="F768" s="236">
        <v>0</v>
      </c>
      <c r="G768" s="236">
        <v>0</v>
      </c>
      <c r="H768" s="236">
        <v>0</v>
      </c>
      <c r="I768" s="236">
        <v>0</v>
      </c>
      <c r="J768" s="236">
        <v>0</v>
      </c>
      <c r="K768" s="236">
        <v>0</v>
      </c>
      <c r="L768" s="236">
        <v>0</v>
      </c>
      <c r="M768" s="236">
        <v>0</v>
      </c>
      <c r="N768" s="236">
        <v>0</v>
      </c>
      <c r="O768" s="236">
        <v>0</v>
      </c>
      <c r="P768" s="236">
        <v>0</v>
      </c>
      <c r="Q768" s="236">
        <v>0</v>
      </c>
      <c r="R768" s="236">
        <v>0</v>
      </c>
      <c r="S768" s="236">
        <v>0</v>
      </c>
      <c r="T768" s="236">
        <v>0</v>
      </c>
      <c r="U768" s="236">
        <v>0</v>
      </c>
      <c r="V768" s="236">
        <v>0</v>
      </c>
      <c r="W768" s="236">
        <v>0</v>
      </c>
      <c r="X768" s="236">
        <v>0</v>
      </c>
      <c r="Y768" s="236">
        <v>0</v>
      </c>
      <c r="Z768" s="236">
        <v>0</v>
      </c>
      <c r="AA768" s="236">
        <v>0</v>
      </c>
      <c r="AB768" s="236">
        <v>0</v>
      </c>
      <c r="AC768" s="236">
        <v>0</v>
      </c>
      <c r="AD768" s="236">
        <v>0</v>
      </c>
      <c r="AE768" s="236">
        <v>0</v>
      </c>
      <c r="AF768" s="236">
        <v>0</v>
      </c>
      <c r="AG768" s="236">
        <v>0</v>
      </c>
      <c r="AH768" s="236">
        <v>0</v>
      </c>
      <c r="AI768" s="236">
        <v>0</v>
      </c>
      <c r="AJ768" s="236">
        <v>0</v>
      </c>
      <c r="AK768" s="236">
        <v>0</v>
      </c>
      <c r="AL768" s="236">
        <v>0</v>
      </c>
      <c r="AM768" s="236">
        <v>0</v>
      </c>
      <c r="AN768" s="236">
        <v>0</v>
      </c>
      <c r="AO768" s="236">
        <v>0</v>
      </c>
      <c r="AP768" s="236">
        <v>0</v>
      </c>
      <c r="AQ768" s="236">
        <v>0</v>
      </c>
      <c r="AR768" s="236">
        <v>0</v>
      </c>
      <c r="AS768" s="236">
        <v>0</v>
      </c>
      <c r="AT768" s="236">
        <v>0</v>
      </c>
      <c r="AU768" s="236">
        <v>0</v>
      </c>
      <c r="AV768" s="236">
        <v>0</v>
      </c>
      <c r="AW768" s="236">
        <v>0</v>
      </c>
      <c r="AX768" s="236">
        <v>0</v>
      </c>
      <c r="AY768" s="236">
        <v>0</v>
      </c>
      <c r="AZ768" s="236">
        <v>0</v>
      </c>
      <c r="BA768" s="236">
        <v>0</v>
      </c>
      <c r="BB768" s="236">
        <v>0</v>
      </c>
      <c r="BC768" s="236">
        <v>0</v>
      </c>
      <c r="BD768" s="236">
        <v>0</v>
      </c>
      <c r="BE768" s="236">
        <v>0</v>
      </c>
      <c r="BF768" s="236">
        <v>0</v>
      </c>
      <c r="BG768" s="236">
        <v>0</v>
      </c>
      <c r="BH768" s="236">
        <v>0</v>
      </c>
      <c r="BI768" s="236">
        <v>0</v>
      </c>
      <c r="BJ768" s="236">
        <v>0</v>
      </c>
      <c r="BK768" s="236">
        <v>0</v>
      </c>
      <c r="BL768" s="236">
        <v>0</v>
      </c>
      <c r="BM768" s="236">
        <v>0</v>
      </c>
      <c r="BN768" s="236">
        <v>0</v>
      </c>
      <c r="BO768" s="236">
        <v>0</v>
      </c>
      <c r="BP768" s="236">
        <v>0</v>
      </c>
      <c r="BQ768" s="236">
        <v>0</v>
      </c>
      <c r="BR768" s="236">
        <v>0</v>
      </c>
      <c r="BS768" s="236">
        <v>0</v>
      </c>
      <c r="BT768" s="236">
        <v>0</v>
      </c>
      <c r="BU768" s="236">
        <v>0</v>
      </c>
      <c r="BV768" s="236">
        <v>0</v>
      </c>
      <c r="BW768" s="236">
        <v>0</v>
      </c>
      <c r="BX768" s="236">
        <v>0</v>
      </c>
      <c r="BY768" s="236">
        <v>0</v>
      </c>
      <c r="BZ768" s="236">
        <v>0</v>
      </c>
      <c r="CA768" s="236">
        <v>0</v>
      </c>
      <c r="CB768" s="236">
        <v>0</v>
      </c>
      <c r="CC768" s="236">
        <v>0</v>
      </c>
      <c r="CD768" s="236">
        <v>0</v>
      </c>
      <c r="CE768" s="236">
        <v>0</v>
      </c>
      <c r="CF768" s="236">
        <v>0</v>
      </c>
      <c r="CG768" s="236">
        <v>0</v>
      </c>
      <c r="CH768" s="236">
        <v>0</v>
      </c>
      <c r="CI768" s="236">
        <v>0</v>
      </c>
      <c r="CJ768" s="236">
        <v>0</v>
      </c>
      <c r="CK768" s="236">
        <v>0</v>
      </c>
      <c r="CL768" s="236">
        <v>0</v>
      </c>
      <c r="CM768" s="236">
        <v>0</v>
      </c>
      <c r="CN768" s="236">
        <v>0</v>
      </c>
      <c r="CO768" s="236">
        <v>0</v>
      </c>
      <c r="CP768" s="236">
        <v>0</v>
      </c>
      <c r="CQ768" s="236">
        <v>0</v>
      </c>
      <c r="CR768" s="236">
        <v>0</v>
      </c>
      <c r="CS768" s="236">
        <v>0</v>
      </c>
      <c r="CT768" s="236">
        <v>0</v>
      </c>
      <c r="CU768" s="236">
        <v>0</v>
      </c>
      <c r="CV768" s="236">
        <v>0</v>
      </c>
      <c r="CW768" s="236">
        <v>0</v>
      </c>
      <c r="CX768" s="236">
        <v>0</v>
      </c>
      <c r="CY768" s="236">
        <v>0</v>
      </c>
      <c r="CZ768" s="236">
        <v>0</v>
      </c>
      <c r="DA768" s="236">
        <v>0</v>
      </c>
    </row>
    <row r="769" spans="1:105">
      <c r="A769" s="242" t="s">
        <v>1816</v>
      </c>
      <c r="B769" s="236">
        <v>0</v>
      </c>
      <c r="C769" s="236">
        <v>0</v>
      </c>
      <c r="D769" s="236">
        <v>0</v>
      </c>
      <c r="E769" s="236">
        <v>0</v>
      </c>
      <c r="F769" s="236">
        <v>0</v>
      </c>
      <c r="G769" s="236">
        <v>0</v>
      </c>
      <c r="H769" s="236">
        <v>0</v>
      </c>
      <c r="I769" s="236">
        <v>0</v>
      </c>
      <c r="J769" s="236">
        <v>0</v>
      </c>
      <c r="K769" s="236">
        <v>0</v>
      </c>
      <c r="L769" s="236">
        <v>0</v>
      </c>
      <c r="M769" s="236">
        <v>0</v>
      </c>
      <c r="N769" s="236">
        <v>0</v>
      </c>
      <c r="O769" s="236">
        <v>0</v>
      </c>
      <c r="P769" s="236">
        <v>0</v>
      </c>
      <c r="Q769" s="236">
        <v>0</v>
      </c>
      <c r="R769" s="236">
        <v>0</v>
      </c>
      <c r="S769" s="236">
        <v>0</v>
      </c>
      <c r="T769" s="236">
        <v>0</v>
      </c>
      <c r="U769" s="236">
        <v>0</v>
      </c>
      <c r="V769" s="236">
        <v>0</v>
      </c>
      <c r="W769" s="236">
        <v>0</v>
      </c>
      <c r="X769" s="236">
        <v>0</v>
      </c>
      <c r="Y769" s="236">
        <v>0</v>
      </c>
      <c r="Z769" s="236">
        <v>0</v>
      </c>
      <c r="AA769" s="236">
        <v>0</v>
      </c>
      <c r="AB769" s="236">
        <v>0</v>
      </c>
      <c r="AC769" s="236">
        <v>0</v>
      </c>
      <c r="AD769" s="236">
        <v>0</v>
      </c>
      <c r="AE769" s="236">
        <v>0</v>
      </c>
      <c r="AF769" s="236">
        <v>0</v>
      </c>
      <c r="AG769" s="236">
        <v>0</v>
      </c>
      <c r="AH769" s="236">
        <v>0</v>
      </c>
      <c r="AI769" s="236">
        <v>0</v>
      </c>
      <c r="AJ769" s="236">
        <v>0</v>
      </c>
      <c r="AK769" s="236">
        <v>0</v>
      </c>
      <c r="AL769" s="236">
        <v>0</v>
      </c>
      <c r="AM769" s="236">
        <v>0</v>
      </c>
      <c r="AN769" s="236">
        <v>0</v>
      </c>
      <c r="AO769" s="236">
        <v>0</v>
      </c>
      <c r="AP769" s="236">
        <v>0</v>
      </c>
      <c r="AQ769" s="236">
        <v>0</v>
      </c>
      <c r="AR769" s="236">
        <v>0</v>
      </c>
      <c r="AS769" s="236">
        <v>0</v>
      </c>
      <c r="AT769" s="236">
        <v>0</v>
      </c>
      <c r="AU769" s="236">
        <v>0</v>
      </c>
      <c r="AV769" s="236">
        <v>0</v>
      </c>
      <c r="AW769" s="236">
        <v>0</v>
      </c>
      <c r="AX769" s="236">
        <v>0</v>
      </c>
      <c r="AY769" s="236">
        <v>0</v>
      </c>
      <c r="AZ769" s="236">
        <v>0</v>
      </c>
      <c r="BA769" s="236">
        <v>0</v>
      </c>
      <c r="BB769" s="236">
        <v>0</v>
      </c>
      <c r="BC769" s="236">
        <v>0</v>
      </c>
      <c r="BD769" s="236">
        <v>0</v>
      </c>
      <c r="BE769" s="236">
        <v>0</v>
      </c>
      <c r="BF769" s="236">
        <v>0</v>
      </c>
      <c r="BG769" s="236">
        <v>0</v>
      </c>
      <c r="BH769" s="236">
        <v>0</v>
      </c>
      <c r="BI769" s="236">
        <v>0</v>
      </c>
      <c r="BJ769" s="236">
        <v>0</v>
      </c>
      <c r="BK769" s="236">
        <v>0</v>
      </c>
      <c r="BL769" s="236">
        <v>0</v>
      </c>
      <c r="BM769" s="236">
        <v>0</v>
      </c>
      <c r="BN769" s="236">
        <v>0</v>
      </c>
      <c r="BO769" s="236">
        <v>0</v>
      </c>
      <c r="BP769" s="236">
        <v>0</v>
      </c>
      <c r="BQ769" s="236">
        <v>0</v>
      </c>
      <c r="BR769" s="236">
        <v>0</v>
      </c>
      <c r="BS769" s="236">
        <v>0</v>
      </c>
      <c r="BT769" s="236">
        <v>0</v>
      </c>
      <c r="BU769" s="236">
        <v>0</v>
      </c>
      <c r="BV769" s="236">
        <v>0</v>
      </c>
      <c r="BW769" s="236">
        <v>0</v>
      </c>
      <c r="BX769" s="236">
        <v>0</v>
      </c>
      <c r="BY769" s="236">
        <v>0</v>
      </c>
      <c r="BZ769" s="236">
        <v>0</v>
      </c>
      <c r="CA769" s="236">
        <v>0</v>
      </c>
      <c r="CB769" s="236">
        <v>0</v>
      </c>
      <c r="CC769" s="236">
        <v>0</v>
      </c>
      <c r="CD769" s="236">
        <v>0</v>
      </c>
      <c r="CE769" s="236">
        <v>0</v>
      </c>
      <c r="CF769" s="236">
        <v>0</v>
      </c>
      <c r="CG769" s="236">
        <v>0</v>
      </c>
      <c r="CH769" s="236">
        <v>0</v>
      </c>
      <c r="CI769" s="236">
        <v>0</v>
      </c>
      <c r="CJ769" s="236">
        <v>0</v>
      </c>
      <c r="CK769" s="236">
        <v>0</v>
      </c>
      <c r="CL769" s="236">
        <v>0</v>
      </c>
      <c r="CM769" s="236">
        <v>0</v>
      </c>
      <c r="CN769" s="236">
        <v>0</v>
      </c>
      <c r="CO769" s="236">
        <v>0</v>
      </c>
      <c r="CP769" s="236">
        <v>0</v>
      </c>
      <c r="CQ769" s="236">
        <v>0</v>
      </c>
      <c r="CR769" s="236">
        <v>0</v>
      </c>
      <c r="CS769" s="236">
        <v>0</v>
      </c>
      <c r="CT769" s="236">
        <v>0</v>
      </c>
      <c r="CU769" s="236">
        <v>0</v>
      </c>
      <c r="CV769" s="236">
        <v>0</v>
      </c>
      <c r="CW769" s="236">
        <v>0</v>
      </c>
      <c r="CX769" s="236">
        <v>0</v>
      </c>
      <c r="CY769" s="236">
        <v>0</v>
      </c>
      <c r="CZ769" s="236">
        <v>0</v>
      </c>
      <c r="DA769" s="236">
        <v>0</v>
      </c>
    </row>
    <row r="770" spans="1:105">
      <c r="A770" s="242" t="s">
        <v>1817</v>
      </c>
      <c r="B770" s="236">
        <v>0</v>
      </c>
      <c r="C770" s="236">
        <v>0</v>
      </c>
      <c r="D770" s="236">
        <v>0</v>
      </c>
      <c r="E770" s="236">
        <v>0</v>
      </c>
      <c r="F770" s="236">
        <v>0</v>
      </c>
      <c r="G770" s="236">
        <v>0</v>
      </c>
      <c r="H770" s="236">
        <v>0</v>
      </c>
      <c r="I770" s="236">
        <v>0</v>
      </c>
      <c r="J770" s="236">
        <v>0</v>
      </c>
      <c r="K770" s="236">
        <v>0</v>
      </c>
      <c r="L770" s="236">
        <v>0</v>
      </c>
      <c r="M770" s="236">
        <v>0</v>
      </c>
      <c r="N770" s="236">
        <v>0</v>
      </c>
      <c r="O770" s="236">
        <v>0</v>
      </c>
      <c r="P770" s="236">
        <v>0</v>
      </c>
      <c r="Q770" s="236">
        <v>0</v>
      </c>
      <c r="R770" s="236">
        <v>0</v>
      </c>
      <c r="S770" s="236">
        <v>0</v>
      </c>
      <c r="T770" s="236">
        <v>0</v>
      </c>
      <c r="U770" s="236">
        <v>0</v>
      </c>
      <c r="V770" s="236">
        <v>0</v>
      </c>
      <c r="W770" s="236">
        <v>0</v>
      </c>
      <c r="X770" s="236">
        <v>0</v>
      </c>
      <c r="Y770" s="236">
        <v>0</v>
      </c>
      <c r="Z770" s="236">
        <v>0</v>
      </c>
      <c r="AA770" s="236">
        <v>0</v>
      </c>
      <c r="AB770" s="236">
        <v>0</v>
      </c>
      <c r="AC770" s="236">
        <v>0</v>
      </c>
      <c r="AD770" s="236">
        <v>0</v>
      </c>
      <c r="AE770" s="236">
        <v>0</v>
      </c>
      <c r="AF770" s="236">
        <v>0</v>
      </c>
      <c r="AG770" s="236">
        <v>0</v>
      </c>
      <c r="AH770" s="236">
        <v>0</v>
      </c>
      <c r="AI770" s="236">
        <v>0</v>
      </c>
      <c r="AJ770" s="236">
        <v>0</v>
      </c>
      <c r="AK770" s="236">
        <v>0</v>
      </c>
      <c r="AL770" s="236">
        <v>0</v>
      </c>
      <c r="AM770" s="236">
        <v>0</v>
      </c>
      <c r="AN770" s="236">
        <v>0</v>
      </c>
      <c r="AO770" s="236">
        <v>0</v>
      </c>
      <c r="AP770" s="236">
        <v>0</v>
      </c>
      <c r="AQ770" s="236">
        <v>0</v>
      </c>
      <c r="AR770" s="236">
        <v>0</v>
      </c>
      <c r="AS770" s="236">
        <v>0</v>
      </c>
      <c r="AT770" s="236">
        <v>0</v>
      </c>
      <c r="AU770" s="236">
        <v>0</v>
      </c>
      <c r="AV770" s="236">
        <v>0</v>
      </c>
      <c r="AW770" s="236">
        <v>0</v>
      </c>
      <c r="AX770" s="236">
        <v>0</v>
      </c>
      <c r="AY770" s="236">
        <v>0</v>
      </c>
      <c r="AZ770" s="236">
        <v>0</v>
      </c>
      <c r="BA770" s="236">
        <v>0</v>
      </c>
      <c r="BB770" s="236">
        <v>0</v>
      </c>
      <c r="BC770" s="236">
        <v>0</v>
      </c>
      <c r="BD770" s="236">
        <v>0</v>
      </c>
      <c r="BE770" s="236">
        <v>0</v>
      </c>
      <c r="BF770" s="236">
        <v>0</v>
      </c>
      <c r="BG770" s="236">
        <v>0</v>
      </c>
      <c r="BH770" s="236">
        <v>0</v>
      </c>
      <c r="BI770" s="236">
        <v>0</v>
      </c>
      <c r="BJ770" s="236">
        <v>0</v>
      </c>
      <c r="BK770" s="236">
        <v>0</v>
      </c>
      <c r="BL770" s="236">
        <v>0</v>
      </c>
      <c r="BM770" s="236">
        <v>0</v>
      </c>
      <c r="BN770" s="236">
        <v>0</v>
      </c>
      <c r="BO770" s="236">
        <v>0</v>
      </c>
      <c r="BP770" s="236">
        <v>0</v>
      </c>
      <c r="BQ770" s="236">
        <v>0</v>
      </c>
      <c r="BR770" s="236">
        <v>0</v>
      </c>
      <c r="BS770" s="236">
        <v>0</v>
      </c>
      <c r="BT770" s="236">
        <v>0</v>
      </c>
      <c r="BU770" s="236">
        <v>0</v>
      </c>
      <c r="BV770" s="236">
        <v>0</v>
      </c>
      <c r="BW770" s="236">
        <v>0</v>
      </c>
      <c r="BX770" s="236">
        <v>0</v>
      </c>
      <c r="BY770" s="236">
        <v>0</v>
      </c>
      <c r="BZ770" s="236">
        <v>0</v>
      </c>
      <c r="CA770" s="236">
        <v>0</v>
      </c>
      <c r="CB770" s="236">
        <v>0</v>
      </c>
      <c r="CC770" s="236">
        <v>0</v>
      </c>
      <c r="CD770" s="236">
        <v>0</v>
      </c>
      <c r="CE770" s="236">
        <v>0</v>
      </c>
      <c r="CF770" s="236">
        <v>0</v>
      </c>
      <c r="CG770" s="236">
        <v>0</v>
      </c>
      <c r="CH770" s="236">
        <v>0</v>
      </c>
      <c r="CI770" s="236">
        <v>0</v>
      </c>
      <c r="CJ770" s="236">
        <v>0</v>
      </c>
      <c r="CK770" s="236">
        <v>0</v>
      </c>
      <c r="CL770" s="236">
        <v>0</v>
      </c>
      <c r="CM770" s="236">
        <v>0</v>
      </c>
      <c r="CN770" s="236">
        <v>0</v>
      </c>
      <c r="CO770" s="236">
        <v>0</v>
      </c>
      <c r="CP770" s="236">
        <v>0</v>
      </c>
      <c r="CQ770" s="236">
        <v>0</v>
      </c>
      <c r="CR770" s="236">
        <v>0</v>
      </c>
      <c r="CS770" s="236">
        <v>0</v>
      </c>
      <c r="CT770" s="236">
        <v>0</v>
      </c>
      <c r="CU770" s="236">
        <v>0</v>
      </c>
      <c r="CV770" s="236">
        <v>0</v>
      </c>
      <c r="CW770" s="236">
        <v>0</v>
      </c>
      <c r="CX770" s="236">
        <v>0</v>
      </c>
      <c r="CY770" s="236">
        <v>0</v>
      </c>
      <c r="CZ770" s="236">
        <v>0</v>
      </c>
      <c r="DA770" s="236">
        <v>0</v>
      </c>
    </row>
    <row r="771" spans="1:105">
      <c r="A771" s="242" t="s">
        <v>1815</v>
      </c>
      <c r="B771" s="236">
        <v>2</v>
      </c>
      <c r="C771" s="236">
        <v>2</v>
      </c>
      <c r="D771" s="236">
        <v>2</v>
      </c>
      <c r="E771" s="236">
        <v>2</v>
      </c>
      <c r="F771" s="236">
        <v>2</v>
      </c>
      <c r="G771" s="236">
        <v>2</v>
      </c>
      <c r="H771" s="236">
        <v>2</v>
      </c>
      <c r="I771" s="236">
        <v>2</v>
      </c>
      <c r="J771" s="236">
        <v>2</v>
      </c>
      <c r="K771" s="236">
        <v>2</v>
      </c>
      <c r="L771" s="236">
        <v>2</v>
      </c>
      <c r="M771" s="236">
        <v>2</v>
      </c>
      <c r="N771" s="236">
        <v>24</v>
      </c>
      <c r="O771" s="236">
        <v>2</v>
      </c>
      <c r="P771" s="236">
        <v>2</v>
      </c>
      <c r="Q771" s="236">
        <v>2</v>
      </c>
      <c r="R771" s="236">
        <v>2</v>
      </c>
      <c r="S771" s="236">
        <v>2</v>
      </c>
      <c r="T771" s="236">
        <v>2</v>
      </c>
      <c r="U771" s="236">
        <v>2</v>
      </c>
      <c r="V771" s="236">
        <v>2</v>
      </c>
      <c r="W771" s="236">
        <v>2</v>
      </c>
      <c r="X771" s="236">
        <v>2</v>
      </c>
      <c r="Y771" s="236">
        <v>2</v>
      </c>
      <c r="Z771" s="236">
        <v>2</v>
      </c>
      <c r="AA771" s="236">
        <v>24</v>
      </c>
      <c r="AB771" s="236">
        <v>1</v>
      </c>
      <c r="AC771" s="236">
        <v>1</v>
      </c>
      <c r="AD771" s="236">
        <v>1</v>
      </c>
      <c r="AE771" s="236">
        <v>1</v>
      </c>
      <c r="AF771" s="236">
        <v>1</v>
      </c>
      <c r="AG771" s="236">
        <v>1</v>
      </c>
      <c r="AH771" s="236">
        <v>1</v>
      </c>
      <c r="AI771" s="236">
        <v>1</v>
      </c>
      <c r="AJ771" s="236">
        <v>1</v>
      </c>
      <c r="AK771" s="236">
        <v>1</v>
      </c>
      <c r="AL771" s="236">
        <v>1</v>
      </c>
      <c r="AM771" s="236">
        <v>1</v>
      </c>
      <c r="AN771" s="236">
        <v>12</v>
      </c>
      <c r="AO771" s="236">
        <v>1</v>
      </c>
      <c r="AP771" s="236">
        <v>1</v>
      </c>
      <c r="AQ771" s="236">
        <v>1</v>
      </c>
      <c r="AR771" s="236">
        <v>1</v>
      </c>
      <c r="AS771" s="236">
        <v>1</v>
      </c>
      <c r="AT771" s="236">
        <v>1</v>
      </c>
      <c r="AU771" s="236">
        <v>1</v>
      </c>
      <c r="AV771" s="236">
        <v>1</v>
      </c>
      <c r="AW771" s="236">
        <v>1</v>
      </c>
      <c r="AX771" s="236">
        <v>1</v>
      </c>
      <c r="AY771" s="236">
        <v>1</v>
      </c>
      <c r="AZ771" s="236">
        <v>1</v>
      </c>
      <c r="BA771" s="236">
        <v>12</v>
      </c>
      <c r="BB771" s="236">
        <v>1</v>
      </c>
      <c r="BC771" s="236">
        <v>1</v>
      </c>
      <c r="BD771" s="236">
        <v>1</v>
      </c>
      <c r="BE771" s="236">
        <v>1</v>
      </c>
      <c r="BF771" s="236">
        <v>1</v>
      </c>
      <c r="BG771" s="236">
        <v>1</v>
      </c>
      <c r="BH771" s="236">
        <v>1</v>
      </c>
      <c r="BI771" s="236">
        <v>1</v>
      </c>
      <c r="BJ771" s="236">
        <v>1</v>
      </c>
      <c r="BK771" s="236">
        <v>1</v>
      </c>
      <c r="BL771" s="236">
        <v>1</v>
      </c>
      <c r="BM771" s="236">
        <v>1</v>
      </c>
      <c r="BN771" s="236">
        <v>12</v>
      </c>
      <c r="BO771" s="236">
        <v>1</v>
      </c>
      <c r="BP771" s="236">
        <v>1</v>
      </c>
      <c r="BQ771" s="236">
        <v>1</v>
      </c>
      <c r="BR771" s="236">
        <v>1</v>
      </c>
      <c r="BS771" s="236">
        <v>1</v>
      </c>
      <c r="BT771" s="236">
        <v>1</v>
      </c>
      <c r="BU771" s="236">
        <v>1</v>
      </c>
      <c r="BV771" s="236">
        <v>1</v>
      </c>
      <c r="BW771" s="236">
        <v>1</v>
      </c>
      <c r="BX771" s="236">
        <v>1</v>
      </c>
      <c r="BY771" s="236">
        <v>1</v>
      </c>
      <c r="BZ771" s="236">
        <v>1</v>
      </c>
      <c r="CA771" s="236">
        <v>12</v>
      </c>
      <c r="CB771" s="236">
        <v>1</v>
      </c>
      <c r="CC771" s="236">
        <v>1</v>
      </c>
      <c r="CD771" s="236">
        <v>1</v>
      </c>
      <c r="CE771" s="236">
        <v>1</v>
      </c>
      <c r="CF771" s="236">
        <v>1</v>
      </c>
      <c r="CG771" s="236">
        <v>1</v>
      </c>
      <c r="CH771" s="236">
        <v>1</v>
      </c>
      <c r="CI771" s="236">
        <v>1</v>
      </c>
      <c r="CJ771" s="236">
        <v>1</v>
      </c>
      <c r="CK771" s="236">
        <v>1</v>
      </c>
      <c r="CL771" s="236">
        <v>1</v>
      </c>
      <c r="CM771" s="236">
        <v>1</v>
      </c>
      <c r="CN771" s="236">
        <v>12</v>
      </c>
      <c r="CO771" s="236">
        <v>1</v>
      </c>
      <c r="CP771" s="236">
        <v>1</v>
      </c>
      <c r="CQ771" s="236">
        <v>1</v>
      </c>
      <c r="CR771" s="236">
        <v>1</v>
      </c>
      <c r="CS771" s="236">
        <v>1</v>
      </c>
      <c r="CT771" s="236">
        <v>1</v>
      </c>
      <c r="CU771" s="236">
        <v>1</v>
      </c>
      <c r="CV771" s="236">
        <v>1</v>
      </c>
      <c r="CW771" s="236">
        <v>1</v>
      </c>
      <c r="CX771" s="236">
        <v>1</v>
      </c>
      <c r="CY771" s="236">
        <v>1</v>
      </c>
      <c r="CZ771" s="236">
        <v>1</v>
      </c>
      <c r="DA771" s="236">
        <v>12</v>
      </c>
    </row>
    <row r="772" spans="1:105">
      <c r="A772" s="242" t="s">
        <v>1818</v>
      </c>
      <c r="B772" s="236">
        <v>0</v>
      </c>
      <c r="C772" s="236">
        <v>0</v>
      </c>
      <c r="D772" s="236">
        <v>0</v>
      </c>
      <c r="E772" s="236">
        <v>0</v>
      </c>
      <c r="F772" s="236">
        <v>0</v>
      </c>
      <c r="G772" s="236">
        <v>0</v>
      </c>
      <c r="H772" s="236">
        <v>0</v>
      </c>
      <c r="I772" s="236">
        <v>0</v>
      </c>
      <c r="J772" s="236">
        <v>0</v>
      </c>
      <c r="K772" s="236">
        <v>0</v>
      </c>
      <c r="L772" s="236">
        <v>0</v>
      </c>
      <c r="M772" s="236">
        <v>0</v>
      </c>
      <c r="N772" s="236">
        <v>0</v>
      </c>
      <c r="O772" s="236">
        <v>0</v>
      </c>
      <c r="P772" s="236">
        <v>0</v>
      </c>
      <c r="Q772" s="236">
        <v>0</v>
      </c>
      <c r="R772" s="236">
        <v>0</v>
      </c>
      <c r="S772" s="236">
        <v>0</v>
      </c>
      <c r="T772" s="236">
        <v>0</v>
      </c>
      <c r="U772" s="236">
        <v>0</v>
      </c>
      <c r="V772" s="236">
        <v>0</v>
      </c>
      <c r="W772" s="236">
        <v>0</v>
      </c>
      <c r="X772" s="236">
        <v>0</v>
      </c>
      <c r="Y772" s="236">
        <v>0</v>
      </c>
      <c r="Z772" s="236">
        <v>0</v>
      </c>
      <c r="AA772" s="236">
        <v>0</v>
      </c>
      <c r="AB772" s="236">
        <v>0</v>
      </c>
      <c r="AC772" s="236">
        <v>0</v>
      </c>
      <c r="AD772" s="236">
        <v>0</v>
      </c>
      <c r="AE772" s="236">
        <v>0</v>
      </c>
      <c r="AF772" s="236">
        <v>0</v>
      </c>
      <c r="AG772" s="236">
        <v>0</v>
      </c>
      <c r="AH772" s="236">
        <v>0</v>
      </c>
      <c r="AI772" s="236">
        <v>0</v>
      </c>
      <c r="AJ772" s="236">
        <v>0</v>
      </c>
      <c r="AK772" s="236">
        <v>0</v>
      </c>
      <c r="AL772" s="236">
        <v>0</v>
      </c>
      <c r="AM772" s="236">
        <v>0</v>
      </c>
      <c r="AN772" s="236">
        <v>0</v>
      </c>
      <c r="AO772" s="236">
        <v>-1724189.2242308699</v>
      </c>
      <c r="AP772" s="236">
        <v>-1724189.2242308699</v>
      </c>
      <c r="AQ772" s="236">
        <v>-1724189.2242308699</v>
      </c>
      <c r="AR772" s="236">
        <v>-1724189.2242308699</v>
      </c>
      <c r="AS772" s="236">
        <v>-1724189.2242308699</v>
      </c>
      <c r="AT772" s="236">
        <v>-1724189.2242308699</v>
      </c>
      <c r="AU772" s="236">
        <v>-1724189.2242308699</v>
      </c>
      <c r="AV772" s="236">
        <v>-1724189.2242308699</v>
      </c>
      <c r="AW772" s="236">
        <v>-1724189.2242308699</v>
      </c>
      <c r="AX772" s="236">
        <v>-1724189.2242308699</v>
      </c>
      <c r="AY772" s="236">
        <v>-1724189.2242308699</v>
      </c>
      <c r="AZ772" s="236">
        <v>-1724189.2242308699</v>
      </c>
      <c r="BA772" s="236">
        <v>-1724189.2242308699</v>
      </c>
      <c r="BB772" s="236">
        <v>-1265821.6221848601</v>
      </c>
      <c r="BC772" s="236">
        <v>-1265821.6221848601</v>
      </c>
      <c r="BD772" s="236">
        <v>-1265821.6221848601</v>
      </c>
      <c r="BE772" s="236">
        <v>-1265821.6221848601</v>
      </c>
      <c r="BF772" s="236">
        <v>-1265821.6221848601</v>
      </c>
      <c r="BG772" s="236">
        <v>-1265821.6221848601</v>
      </c>
      <c r="BH772" s="236">
        <v>-1265821.6221848601</v>
      </c>
      <c r="BI772" s="236">
        <v>-1265821.6221848601</v>
      </c>
      <c r="BJ772" s="236">
        <v>-1265821.6221848601</v>
      </c>
      <c r="BK772" s="236">
        <v>-1265821.6221848601</v>
      </c>
      <c r="BL772" s="236">
        <v>-1265821.6221848601</v>
      </c>
      <c r="BM772" s="236">
        <v>-1265821.6221848601</v>
      </c>
      <c r="BN772" s="236">
        <v>-1265821.6221848601</v>
      </c>
      <c r="BO772" s="236">
        <v>-1030911.19412802</v>
      </c>
      <c r="BP772" s="236">
        <v>-1030911.19412802</v>
      </c>
      <c r="BQ772" s="236">
        <v>-1030911.19412802</v>
      </c>
      <c r="BR772" s="236">
        <v>-1030911.19412802</v>
      </c>
      <c r="BS772" s="236">
        <v>-1030911.19412802</v>
      </c>
      <c r="BT772" s="236">
        <v>-1030911.19412802</v>
      </c>
      <c r="BU772" s="236">
        <v>-1030911.19412802</v>
      </c>
      <c r="BV772" s="236">
        <v>-1030911.19412802</v>
      </c>
      <c r="BW772" s="236">
        <v>-1030911.19412802</v>
      </c>
      <c r="BX772" s="236">
        <v>-1030911.19412802</v>
      </c>
      <c r="BY772" s="236">
        <v>-1030911.19412802</v>
      </c>
      <c r="BZ772" s="236">
        <v>-1030911.19412802</v>
      </c>
      <c r="CA772" s="236">
        <v>-1030911.19412802</v>
      </c>
      <c r="CB772" s="236">
        <v>-900229.18098936998</v>
      </c>
      <c r="CC772" s="236">
        <v>-900229.18098936998</v>
      </c>
      <c r="CD772" s="236">
        <v>-900229.18098936998</v>
      </c>
      <c r="CE772" s="236">
        <v>-900229.18098936998</v>
      </c>
      <c r="CF772" s="236">
        <v>-900229.18098936998</v>
      </c>
      <c r="CG772" s="236">
        <v>-900229.18098936998</v>
      </c>
      <c r="CH772" s="236">
        <v>-900229.18098936998</v>
      </c>
      <c r="CI772" s="236">
        <v>-900229.18098936998</v>
      </c>
      <c r="CJ772" s="236">
        <v>-900229.18098936998</v>
      </c>
      <c r="CK772" s="236">
        <v>-900229.18098936998</v>
      </c>
      <c r="CL772" s="236">
        <v>-900229.18098936998</v>
      </c>
      <c r="CM772" s="236">
        <v>-900229.18098936998</v>
      </c>
      <c r="CN772" s="236">
        <v>-900229.18098936998</v>
      </c>
      <c r="CO772" s="236">
        <v>-801036.32832726405</v>
      </c>
      <c r="CP772" s="236">
        <v>-801036.32832726405</v>
      </c>
      <c r="CQ772" s="236">
        <v>-801036.32832726405</v>
      </c>
      <c r="CR772" s="236">
        <v>-801036.32832726405</v>
      </c>
      <c r="CS772" s="236">
        <v>-801036.32832726405</v>
      </c>
      <c r="CT772" s="236">
        <v>-801036.32832726405</v>
      </c>
      <c r="CU772" s="236">
        <v>-801036.32832726405</v>
      </c>
      <c r="CV772" s="236">
        <v>-801036.32832726405</v>
      </c>
      <c r="CW772" s="236">
        <v>-801036.32832726405</v>
      </c>
      <c r="CX772" s="236">
        <v>-801036.32832726405</v>
      </c>
      <c r="CY772" s="236">
        <v>-801036.32832726405</v>
      </c>
      <c r="CZ772" s="236">
        <v>-801036.32832726405</v>
      </c>
      <c r="DA772" s="236">
        <v>-801036.32832726405</v>
      </c>
    </row>
    <row r="773" spans="1:105">
      <c r="A773" s="242" t="s">
        <v>1728</v>
      </c>
      <c r="B773" s="236">
        <v>0</v>
      </c>
      <c r="C773" s="236">
        <v>0</v>
      </c>
      <c r="D773" s="236">
        <v>0</v>
      </c>
      <c r="E773" s="236">
        <v>0</v>
      </c>
      <c r="F773" s="236">
        <v>0</v>
      </c>
      <c r="G773" s="236">
        <v>0</v>
      </c>
      <c r="H773" s="236">
        <v>0</v>
      </c>
      <c r="I773" s="236">
        <v>0</v>
      </c>
      <c r="J773" s="236">
        <v>0</v>
      </c>
      <c r="K773" s="236">
        <v>0</v>
      </c>
      <c r="L773" s="236">
        <v>0</v>
      </c>
      <c r="M773" s="236">
        <v>0</v>
      </c>
      <c r="N773" s="236">
        <v>0</v>
      </c>
      <c r="O773" s="236">
        <v>0</v>
      </c>
      <c r="P773" s="236">
        <v>0</v>
      </c>
      <c r="Q773" s="236">
        <v>0</v>
      </c>
      <c r="R773" s="236">
        <v>0</v>
      </c>
      <c r="S773" s="236">
        <v>0</v>
      </c>
      <c r="T773" s="236">
        <v>0</v>
      </c>
      <c r="U773" s="236">
        <v>0</v>
      </c>
      <c r="V773" s="236">
        <v>0</v>
      </c>
      <c r="W773" s="236">
        <v>0</v>
      </c>
      <c r="X773" s="236">
        <v>0</v>
      </c>
      <c r="Y773" s="236">
        <v>0</v>
      </c>
      <c r="Z773" s="236">
        <v>0</v>
      </c>
      <c r="AA773" s="236">
        <v>0</v>
      </c>
      <c r="AB773" s="236">
        <v>0</v>
      </c>
      <c r="AC773" s="236">
        <v>0</v>
      </c>
      <c r="AD773" s="236">
        <v>0</v>
      </c>
      <c r="AE773" s="236">
        <v>0</v>
      </c>
      <c r="AF773" s="236">
        <v>0</v>
      </c>
      <c r="AG773" s="236">
        <v>0</v>
      </c>
      <c r="AH773" s="236">
        <v>0</v>
      </c>
      <c r="AI773" s="236">
        <v>0</v>
      </c>
      <c r="AJ773" s="236">
        <v>0</v>
      </c>
      <c r="AK773" s="236">
        <v>0</v>
      </c>
      <c r="AL773" s="236">
        <v>0</v>
      </c>
      <c r="AM773" s="236">
        <v>0</v>
      </c>
      <c r="AN773" s="236">
        <v>0</v>
      </c>
      <c r="AO773" s="236">
        <v>0</v>
      </c>
      <c r="AP773" s="236">
        <v>0</v>
      </c>
      <c r="AQ773" s="236">
        <v>0</v>
      </c>
      <c r="AR773" s="236">
        <v>0</v>
      </c>
      <c r="AS773" s="236">
        <v>0</v>
      </c>
      <c r="AT773" s="236">
        <v>0</v>
      </c>
      <c r="AU773" s="236">
        <v>0</v>
      </c>
      <c r="AV773" s="236">
        <v>0</v>
      </c>
      <c r="AW773" s="236">
        <v>0</v>
      </c>
      <c r="AX773" s="236">
        <v>0</v>
      </c>
      <c r="AY773" s="236">
        <v>0</v>
      </c>
      <c r="AZ773" s="236">
        <v>0</v>
      </c>
      <c r="BA773" s="236">
        <v>0</v>
      </c>
      <c r="BB773" s="236">
        <v>0</v>
      </c>
      <c r="BC773" s="236">
        <v>0</v>
      </c>
      <c r="BD773" s="236">
        <v>0</v>
      </c>
      <c r="BE773" s="236">
        <v>0</v>
      </c>
      <c r="BF773" s="236">
        <v>0</v>
      </c>
      <c r="BG773" s="236">
        <v>0</v>
      </c>
      <c r="BH773" s="236">
        <v>0</v>
      </c>
      <c r="BI773" s="236">
        <v>0</v>
      </c>
      <c r="BJ773" s="236">
        <v>0</v>
      </c>
      <c r="BK773" s="236">
        <v>0</v>
      </c>
      <c r="BL773" s="236">
        <v>0</v>
      </c>
      <c r="BM773" s="236">
        <v>0</v>
      </c>
      <c r="BN773" s="236">
        <v>0</v>
      </c>
      <c r="BO773" s="236">
        <v>0</v>
      </c>
      <c r="BP773" s="236">
        <v>0</v>
      </c>
      <c r="BQ773" s="236">
        <v>0</v>
      </c>
      <c r="BR773" s="236">
        <v>0</v>
      </c>
      <c r="BS773" s="236">
        <v>0</v>
      </c>
      <c r="BT773" s="236">
        <v>0</v>
      </c>
      <c r="BU773" s="236">
        <v>0</v>
      </c>
      <c r="BV773" s="236">
        <v>0</v>
      </c>
      <c r="BW773" s="236">
        <v>0</v>
      </c>
      <c r="BX773" s="236">
        <v>0</v>
      </c>
      <c r="BY773" s="236">
        <v>0</v>
      </c>
      <c r="BZ773" s="236">
        <v>0</v>
      </c>
      <c r="CA773" s="236">
        <v>0</v>
      </c>
      <c r="CB773" s="236">
        <v>0</v>
      </c>
      <c r="CC773" s="236">
        <v>0</v>
      </c>
      <c r="CD773" s="236">
        <v>0</v>
      </c>
      <c r="CE773" s="236">
        <v>0</v>
      </c>
      <c r="CF773" s="236">
        <v>0</v>
      </c>
      <c r="CG773" s="236">
        <v>0</v>
      </c>
      <c r="CH773" s="236">
        <v>0</v>
      </c>
      <c r="CI773" s="236">
        <v>0</v>
      </c>
      <c r="CJ773" s="236">
        <v>0</v>
      </c>
      <c r="CK773" s="236">
        <v>0</v>
      </c>
      <c r="CL773" s="236">
        <v>0</v>
      </c>
      <c r="CM773" s="236">
        <v>0</v>
      </c>
      <c r="CN773" s="236">
        <v>0</v>
      </c>
      <c r="CO773" s="236">
        <v>0</v>
      </c>
      <c r="CP773" s="236">
        <v>0</v>
      </c>
      <c r="CQ773" s="236">
        <v>0</v>
      </c>
      <c r="CR773" s="236">
        <v>0</v>
      </c>
      <c r="CS773" s="236">
        <v>0</v>
      </c>
      <c r="CT773" s="236">
        <v>0</v>
      </c>
      <c r="CU773" s="236">
        <v>0</v>
      </c>
      <c r="CV773" s="236">
        <v>0</v>
      </c>
      <c r="CW773" s="236">
        <v>0</v>
      </c>
      <c r="CX773" s="236">
        <v>0</v>
      </c>
      <c r="CY773" s="236">
        <v>0</v>
      </c>
      <c r="CZ773" s="236">
        <v>0</v>
      </c>
      <c r="DA773" s="236">
        <v>0</v>
      </c>
    </row>
    <row r="774" spans="1:105">
      <c r="A774" s="242" t="s">
        <v>1819</v>
      </c>
      <c r="B774" s="236">
        <v>0</v>
      </c>
      <c r="C774" s="236">
        <v>0</v>
      </c>
      <c r="D774" s="236">
        <v>0</v>
      </c>
      <c r="E774" s="236">
        <v>0</v>
      </c>
      <c r="F774" s="236">
        <v>0</v>
      </c>
      <c r="G774" s="236">
        <v>0</v>
      </c>
      <c r="H774" s="236">
        <v>0</v>
      </c>
      <c r="I774" s="236">
        <v>0</v>
      </c>
      <c r="J774" s="236">
        <v>0</v>
      </c>
      <c r="K774" s="236">
        <v>0</v>
      </c>
      <c r="L774" s="236">
        <v>0</v>
      </c>
      <c r="M774" s="236">
        <v>0</v>
      </c>
      <c r="N774" s="236">
        <v>0</v>
      </c>
      <c r="O774" s="236">
        <v>0</v>
      </c>
      <c r="P774" s="236">
        <v>0</v>
      </c>
      <c r="Q774" s="236">
        <v>0</v>
      </c>
      <c r="R774" s="236">
        <v>0</v>
      </c>
      <c r="S774" s="236">
        <v>0</v>
      </c>
      <c r="T774" s="236">
        <v>0</v>
      </c>
      <c r="U774" s="236">
        <v>0</v>
      </c>
      <c r="V774" s="236">
        <v>0</v>
      </c>
      <c r="W774" s="236">
        <v>0</v>
      </c>
      <c r="X774" s="236">
        <v>0</v>
      </c>
      <c r="Y774" s="236">
        <v>0</v>
      </c>
      <c r="Z774" s="236">
        <v>0</v>
      </c>
      <c r="AA774" s="236">
        <v>0</v>
      </c>
      <c r="AB774" s="236">
        <v>6603110.7290935004</v>
      </c>
      <c r="AC774" s="236">
        <v>6603110.7290935004</v>
      </c>
      <c r="AD774" s="236">
        <v>6603110.7290935004</v>
      </c>
      <c r="AE774" s="236">
        <v>6603110.7290935004</v>
      </c>
      <c r="AF774" s="236">
        <v>6603110.7290935004</v>
      </c>
      <c r="AG774" s="236">
        <v>6603110.7290935004</v>
      </c>
      <c r="AH774" s="236">
        <v>6603110.7290935004</v>
      </c>
      <c r="AI774" s="236">
        <v>6603110.7290935004</v>
      </c>
      <c r="AJ774" s="236">
        <v>6603110.7290935004</v>
      </c>
      <c r="AK774" s="236">
        <v>6603110.7290935004</v>
      </c>
      <c r="AL774" s="236">
        <v>6603110.7290935004</v>
      </c>
      <c r="AM774" s="236">
        <v>6603110.7290935004</v>
      </c>
      <c r="AN774" s="236">
        <v>6603110.7290935004</v>
      </c>
      <c r="AO774" s="236">
        <v>14553511.0462266</v>
      </c>
      <c r="AP774" s="236">
        <v>14553511.0462266</v>
      </c>
      <c r="AQ774" s="236">
        <v>14553511.0462266</v>
      </c>
      <c r="AR774" s="236">
        <v>14553511.0462266</v>
      </c>
      <c r="AS774" s="236">
        <v>14553511.0462266</v>
      </c>
      <c r="AT774" s="236">
        <v>14553511.0462266</v>
      </c>
      <c r="AU774" s="236">
        <v>14553511.0462266</v>
      </c>
      <c r="AV774" s="236">
        <v>14553511.0462266</v>
      </c>
      <c r="AW774" s="236">
        <v>14553511.0462266</v>
      </c>
      <c r="AX774" s="236">
        <v>14553511.0462266</v>
      </c>
      <c r="AY774" s="236">
        <v>14553511.0462266</v>
      </c>
      <c r="AZ774" s="236">
        <v>14553511.0462266</v>
      </c>
      <c r="BA774" s="236">
        <v>14553511.0462266</v>
      </c>
      <c r="BB774" s="236">
        <v>16692107.5061791</v>
      </c>
      <c r="BC774" s="236">
        <v>16692107.5061791</v>
      </c>
      <c r="BD774" s="236">
        <v>16692107.5061791</v>
      </c>
      <c r="BE774" s="236">
        <v>16692107.5061791</v>
      </c>
      <c r="BF774" s="236">
        <v>16692107.5061791</v>
      </c>
      <c r="BG774" s="236">
        <v>16692107.5061791</v>
      </c>
      <c r="BH774" s="236">
        <v>16692107.5061791</v>
      </c>
      <c r="BI774" s="236">
        <v>16692107.5061791</v>
      </c>
      <c r="BJ774" s="236">
        <v>16692107.5061791</v>
      </c>
      <c r="BK774" s="236">
        <v>16692107.5061791</v>
      </c>
      <c r="BL774" s="236">
        <v>16692107.5061791</v>
      </c>
      <c r="BM774" s="236">
        <v>16692107.5061791</v>
      </c>
      <c r="BN774" s="236">
        <v>16692107.5061791</v>
      </c>
      <c r="BO774" s="236">
        <v>12900247.7784339</v>
      </c>
      <c r="BP774" s="236">
        <v>12900247.7784339</v>
      </c>
      <c r="BQ774" s="236">
        <v>12900247.7784339</v>
      </c>
      <c r="BR774" s="236">
        <v>12900247.7784339</v>
      </c>
      <c r="BS774" s="236">
        <v>12900247.7784339</v>
      </c>
      <c r="BT774" s="236">
        <v>12900247.7784339</v>
      </c>
      <c r="BU774" s="236">
        <v>12900247.7784339</v>
      </c>
      <c r="BV774" s="236">
        <v>12900247.7784339</v>
      </c>
      <c r="BW774" s="236">
        <v>12900247.7784339</v>
      </c>
      <c r="BX774" s="236">
        <v>12900247.7784339</v>
      </c>
      <c r="BY774" s="236">
        <v>12900247.7784339</v>
      </c>
      <c r="BZ774" s="236">
        <v>12900247.7784339</v>
      </c>
      <c r="CA774" s="236">
        <v>12900247.7784339</v>
      </c>
      <c r="CB774" s="236">
        <v>9610824.9297074694</v>
      </c>
      <c r="CC774" s="236">
        <v>9610824.9297074694</v>
      </c>
      <c r="CD774" s="236">
        <v>9610824.9297074694</v>
      </c>
      <c r="CE774" s="236">
        <v>9610824.9297074694</v>
      </c>
      <c r="CF774" s="236">
        <v>9610824.9297074694</v>
      </c>
      <c r="CG774" s="236">
        <v>9610824.9297074694</v>
      </c>
      <c r="CH774" s="236">
        <v>9610824.9297074694</v>
      </c>
      <c r="CI774" s="236">
        <v>9610824.9297074694</v>
      </c>
      <c r="CJ774" s="236">
        <v>9610824.9297074694</v>
      </c>
      <c r="CK774" s="236">
        <v>9610824.9297074694</v>
      </c>
      <c r="CL774" s="236">
        <v>9610824.9297074694</v>
      </c>
      <c r="CM774" s="236">
        <v>9610824.9297074694</v>
      </c>
      <c r="CN774" s="236">
        <v>9610824.9297074694</v>
      </c>
      <c r="CO774" s="236">
        <v>5337391.24985932</v>
      </c>
      <c r="CP774" s="236">
        <v>5337391.2498593098</v>
      </c>
      <c r="CQ774" s="236">
        <v>5337391.2498593098</v>
      </c>
      <c r="CR774" s="236">
        <v>5337391.2498593098</v>
      </c>
      <c r="CS774" s="236">
        <v>5337391.2498593098</v>
      </c>
      <c r="CT774" s="236">
        <v>5337391.2498593098</v>
      </c>
      <c r="CU774" s="236">
        <v>5337391.2498593098</v>
      </c>
      <c r="CV774" s="236">
        <v>5337391.2498593098</v>
      </c>
      <c r="CW774" s="236">
        <v>5337391.2498593098</v>
      </c>
      <c r="CX774" s="236">
        <v>5337391.2498593098</v>
      </c>
      <c r="CY774" s="236">
        <v>5337391.2498593098</v>
      </c>
      <c r="CZ774" s="236">
        <v>5337391.2498593098</v>
      </c>
      <c r="DA774" s="236">
        <v>5337391.2498593098</v>
      </c>
    </row>
    <row r="776" spans="1:105" s="250" customFormat="1">
      <c r="A776" s="249" t="s">
        <v>1820</v>
      </c>
      <c r="B776" s="250">
        <v>0.166607228470421</v>
      </c>
      <c r="C776" s="250">
        <v>0.273879497202555</v>
      </c>
      <c r="D776" s="250">
        <v>0.42162272663866501</v>
      </c>
      <c r="E776" s="250">
        <v>0.54331501130695803</v>
      </c>
      <c r="F776" s="250">
        <v>0.76350093160223198</v>
      </c>
      <c r="G776" s="250">
        <v>1.00090405738038</v>
      </c>
      <c r="H776" s="250">
        <v>1.2728447413191399</v>
      </c>
      <c r="I776" s="250">
        <v>1.5159498797202</v>
      </c>
      <c r="J776" s="250">
        <v>1.6283340659062699</v>
      </c>
      <c r="K776" s="250">
        <v>1.7622469421457001</v>
      </c>
      <c r="L776" s="250">
        <v>1.9061561264924001</v>
      </c>
      <c r="M776" s="250">
        <v>2</v>
      </c>
      <c r="N776" s="250">
        <v>2</v>
      </c>
      <c r="O776" s="250">
        <v>0.200418568768675</v>
      </c>
      <c r="P776" s="250">
        <v>0.30823485829173702</v>
      </c>
      <c r="Q776" s="250">
        <v>0.449238231801251</v>
      </c>
      <c r="R776" s="250">
        <v>0.55609394616046004</v>
      </c>
      <c r="S776" s="250">
        <v>0.77376050971033505</v>
      </c>
      <c r="T776" s="250">
        <v>1.0084260174199999</v>
      </c>
      <c r="U776" s="250">
        <v>1.24328663366652</v>
      </c>
      <c r="V776" s="250">
        <v>1.4841750684708901</v>
      </c>
      <c r="W776" s="250">
        <v>1.6085154581314201</v>
      </c>
      <c r="X776" s="250">
        <v>1.7380873726427799</v>
      </c>
      <c r="Y776" s="250">
        <v>1.88101493036267</v>
      </c>
      <c r="Z776" s="250">
        <v>2</v>
      </c>
      <c r="AA776" s="250">
        <v>2</v>
      </c>
      <c r="AB776" s="250">
        <v>0.183716430524171</v>
      </c>
      <c r="AC776" s="250">
        <v>0.295607126084937</v>
      </c>
      <c r="AD776" s="250">
        <v>0.43606441185212103</v>
      </c>
      <c r="AE776" s="250">
        <v>0.545075650661341</v>
      </c>
      <c r="AF776" s="250">
        <v>0.75475724563770796</v>
      </c>
      <c r="AG776" s="250">
        <v>0.96670828112825302</v>
      </c>
      <c r="AH776" s="250">
        <v>1.1962190453647601</v>
      </c>
      <c r="AI776" s="250">
        <v>1.4305320810356801</v>
      </c>
      <c r="AJ776" s="250">
        <v>1.55907543466224</v>
      </c>
      <c r="AK776" s="250">
        <v>1.71882650806064</v>
      </c>
      <c r="AL776" s="250">
        <v>1.8674485719510101</v>
      </c>
      <c r="AM776" s="250">
        <v>1.99999999999999</v>
      </c>
      <c r="AN776" s="250">
        <v>1.99999999999999</v>
      </c>
      <c r="AO776" s="250">
        <v>0.18766351698261899</v>
      </c>
      <c r="AP776" s="250">
        <v>0.30385088146839201</v>
      </c>
      <c r="AQ776" s="250">
        <v>0.447308451622625</v>
      </c>
      <c r="AR776" s="250">
        <v>0.56343818711826898</v>
      </c>
      <c r="AS776" s="250">
        <v>0.74980270125706305</v>
      </c>
      <c r="AT776" s="250">
        <v>0.93788441741875095</v>
      </c>
      <c r="AU776" s="250">
        <v>1.15401718711195</v>
      </c>
      <c r="AV776" s="250">
        <v>1.3731534728888499</v>
      </c>
      <c r="AW776" s="250">
        <v>1.57845987047662</v>
      </c>
      <c r="AX776" s="250">
        <v>1.73105445791533</v>
      </c>
      <c r="AY776" s="250">
        <v>1.8554838984436901</v>
      </c>
      <c r="AZ776" s="250">
        <v>1.99999999999999</v>
      </c>
      <c r="BA776" s="250">
        <v>1.99999999999999</v>
      </c>
      <c r="BB776" s="250">
        <v>0.11228068789581699</v>
      </c>
      <c r="BC776" s="250">
        <v>0.21267868639347301</v>
      </c>
      <c r="BD776" s="250">
        <v>0.331613697352101</v>
      </c>
      <c r="BE776" s="250">
        <v>0.46281206034397598</v>
      </c>
      <c r="BF776" s="250">
        <v>0.64620166288006398</v>
      </c>
      <c r="BG776" s="250">
        <v>0.85687234499223197</v>
      </c>
      <c r="BH776" s="250">
        <v>1.1004092526598801</v>
      </c>
      <c r="BI776" s="250">
        <v>1.34785232015491</v>
      </c>
      <c r="BJ776" s="250">
        <v>1.56203882278492</v>
      </c>
      <c r="BK776" s="250">
        <v>1.74650781073839</v>
      </c>
      <c r="BL776" s="250">
        <v>1.8642604464649799</v>
      </c>
      <c r="BM776" s="250">
        <v>2</v>
      </c>
      <c r="BN776" s="250">
        <v>2</v>
      </c>
      <c r="BO776" s="250">
        <v>0.108777601607793</v>
      </c>
      <c r="BP776" s="250">
        <v>0.201727072967989</v>
      </c>
      <c r="BQ776" s="250">
        <v>0.316145247825871</v>
      </c>
      <c r="BR776" s="250">
        <v>0.44616488723329401</v>
      </c>
      <c r="BS776" s="250">
        <v>0.63355301210293902</v>
      </c>
      <c r="BT776" s="250">
        <v>0.84865430507356898</v>
      </c>
      <c r="BU776" s="250">
        <v>1.0950190655934899</v>
      </c>
      <c r="BV776" s="250">
        <v>1.3471445498246</v>
      </c>
      <c r="BW776" s="250">
        <v>1.56656420041978</v>
      </c>
      <c r="BX776" s="250">
        <v>1.7529527599032499</v>
      </c>
      <c r="BY776" s="250">
        <v>1.8688277076295901</v>
      </c>
      <c r="BZ776" s="250">
        <v>1.99999999999999</v>
      </c>
      <c r="CA776" s="250">
        <v>1.99999999999999</v>
      </c>
      <c r="CB776" s="250">
        <v>0.11063023086446</v>
      </c>
      <c r="CC776" s="250">
        <v>0.20495816714804599</v>
      </c>
      <c r="CD776" s="250">
        <v>0.32189845718687399</v>
      </c>
      <c r="CE776" s="250">
        <v>0.45465657611107102</v>
      </c>
      <c r="CF776" s="250">
        <v>0.64862071260722398</v>
      </c>
      <c r="CG776" s="250">
        <v>0.86437944697579605</v>
      </c>
      <c r="CH776" s="250">
        <v>1.11211163791645</v>
      </c>
      <c r="CI776" s="250">
        <v>1.3658234860513701</v>
      </c>
      <c r="CJ776" s="250">
        <v>1.58445481967121</v>
      </c>
      <c r="CK776" s="250">
        <v>1.7674609310312099</v>
      </c>
      <c r="CL776" s="250">
        <v>1.87534540580227</v>
      </c>
      <c r="CM776" s="250">
        <v>2</v>
      </c>
      <c r="CN776" s="250">
        <v>2</v>
      </c>
      <c r="CO776" s="250">
        <v>9.8455956555536697E-2</v>
      </c>
      <c r="CP776" s="250">
        <v>0.190288146364923</v>
      </c>
      <c r="CQ776" s="250">
        <v>0.29738884754365602</v>
      </c>
      <c r="CR776" s="250">
        <v>0.42298452551983501</v>
      </c>
      <c r="CS776" s="250">
        <v>0.61408772472498296</v>
      </c>
      <c r="CT776" s="250">
        <v>0.83565745598373298</v>
      </c>
      <c r="CU776" s="250">
        <v>1.09190148826282</v>
      </c>
      <c r="CV776" s="250">
        <v>1.3537456295749299</v>
      </c>
      <c r="CW776" s="250">
        <v>1.5781794901854</v>
      </c>
      <c r="CX776" s="250">
        <v>1.7649749024581001</v>
      </c>
      <c r="CY776" s="250">
        <v>1.87278952005188</v>
      </c>
      <c r="CZ776" s="250">
        <v>2</v>
      </c>
      <c r="DA776" s="250">
        <v>2</v>
      </c>
    </row>
    <row r="777" spans="1:105">
      <c r="A777" s="242" t="s">
        <v>1821</v>
      </c>
      <c r="B777" s="236">
        <v>0</v>
      </c>
      <c r="C777" s="236">
        <v>0</v>
      </c>
      <c r="D777" s="236">
        <v>0</v>
      </c>
      <c r="E777" s="236">
        <v>0</v>
      </c>
      <c r="F777" s="236">
        <v>0</v>
      </c>
      <c r="G777" s="236">
        <v>0</v>
      </c>
      <c r="H777" s="236">
        <v>0</v>
      </c>
      <c r="I777" s="236">
        <v>0</v>
      </c>
      <c r="J777" s="236">
        <v>0</v>
      </c>
      <c r="K777" s="236">
        <v>0</v>
      </c>
      <c r="L777" s="236">
        <v>0</v>
      </c>
      <c r="M777" s="236">
        <v>0</v>
      </c>
      <c r="N777" s="236">
        <v>0</v>
      </c>
      <c r="O777" s="236">
        <v>0</v>
      </c>
      <c r="P777" s="236">
        <v>0</v>
      </c>
      <c r="Q777" s="236">
        <v>0</v>
      </c>
      <c r="R777" s="236">
        <v>0</v>
      </c>
      <c r="S777" s="236">
        <v>0</v>
      </c>
      <c r="T777" s="236">
        <v>0</v>
      </c>
      <c r="U777" s="236">
        <v>0</v>
      </c>
      <c r="V777" s="236">
        <v>0</v>
      </c>
      <c r="W777" s="236">
        <v>0</v>
      </c>
      <c r="X777" s="236">
        <v>0</v>
      </c>
      <c r="Y777" s="236">
        <v>0</v>
      </c>
      <c r="Z777" s="236">
        <v>0</v>
      </c>
      <c r="AA777" s="236">
        <v>0</v>
      </c>
      <c r="AB777" s="236">
        <v>606549.96675245697</v>
      </c>
      <c r="AC777" s="236">
        <v>975963.29292397096</v>
      </c>
      <c r="AD777" s="236">
        <v>1439690.79823829</v>
      </c>
      <c r="AE777" s="236">
        <v>1799597.4385247601</v>
      </c>
      <c r="AF777" s="236">
        <v>2491872.8332656999</v>
      </c>
      <c r="AG777" s="236">
        <v>3191640.9115107502</v>
      </c>
      <c r="AH777" s="236">
        <v>3949383.40639704</v>
      </c>
      <c r="AI777" s="236">
        <v>4722980.8662995799</v>
      </c>
      <c r="AJ777" s="236">
        <v>5147373.8650421798</v>
      </c>
      <c r="AK777" s="236">
        <v>5674800.8784127897</v>
      </c>
      <c r="AL777" s="236">
        <v>6165484.8507400304</v>
      </c>
      <c r="AM777" s="236">
        <v>6603110.7290935004</v>
      </c>
      <c r="AN777" s="236">
        <v>6603110.7290935004</v>
      </c>
      <c r="AO777" s="236">
        <v>1365581.5336901399</v>
      </c>
      <c r="AP777" s="236">
        <v>2211048.5799279702</v>
      </c>
      <c r="AQ777" s="236">
        <v>3254954.2458802098</v>
      </c>
      <c r="AR777" s="236">
        <v>4100001.9400458201</v>
      </c>
      <c r="AS777" s="236">
        <v>5456130.94761761</v>
      </c>
      <c r="AT777" s="236">
        <v>6824755.6144938096</v>
      </c>
      <c r="AU777" s="236">
        <v>8397500.9400846492</v>
      </c>
      <c r="AV777" s="236">
        <v>9992102.1179261897</v>
      </c>
      <c r="AW777" s="236">
        <v>11486066.5805034</v>
      </c>
      <c r="AX777" s="236">
        <v>12596460.0874453</v>
      </c>
      <c r="AY777" s="236">
        <v>13501902.7060479</v>
      </c>
      <c r="AZ777" s="236">
        <v>14553511.0462266</v>
      </c>
      <c r="BA777" s="236">
        <v>14553511.0462266</v>
      </c>
      <c r="BB777" s="236">
        <v>937100.65661236795</v>
      </c>
      <c r="BC777" s="236">
        <v>1775027.74877641</v>
      </c>
      <c r="BD777" s="236">
        <v>2767665.74336142</v>
      </c>
      <c r="BE777" s="236">
        <v>3862654.3332089698</v>
      </c>
      <c r="BF777" s="236">
        <v>5393233.8137328997</v>
      </c>
      <c r="BG777" s="236">
        <v>7151502.6508411001</v>
      </c>
      <c r="BH777" s="236">
        <v>9184074.7730965707</v>
      </c>
      <c r="BI777" s="236">
        <v>11249247.915239399</v>
      </c>
      <c r="BJ777" s="236">
        <v>13036859.9793757</v>
      </c>
      <c r="BK777" s="236">
        <v>14576448.068613401</v>
      </c>
      <c r="BL777" s="236">
        <v>15559217.8959556</v>
      </c>
      <c r="BM777" s="236">
        <v>16692107.5061791</v>
      </c>
      <c r="BN777" s="236">
        <v>16692107.5061791</v>
      </c>
      <c r="BO777" s="236">
        <v>701629.00674215297</v>
      </c>
      <c r="BP777" s="236">
        <v>1301164.61245264</v>
      </c>
      <c r="BQ777" s="236">
        <v>2039176.01546407</v>
      </c>
      <c r="BR777" s="236">
        <v>2877818.7976732599</v>
      </c>
      <c r="BS777" s="236">
        <v>4086495.4184505399</v>
      </c>
      <c r="BT777" s="236">
        <v>5473925.4068418602</v>
      </c>
      <c r="BU777" s="236">
        <v>7063008.6341326497</v>
      </c>
      <c r="BV777" s="236">
        <v>8689249.2430521604</v>
      </c>
      <c r="BW777" s="236">
        <v>10104533.1731197</v>
      </c>
      <c r="BX777" s="236">
        <v>11306762.473320801</v>
      </c>
      <c r="BY777" s="236">
        <v>12054170.241812199</v>
      </c>
      <c r="BZ777" s="236">
        <v>12900247.7784339</v>
      </c>
      <c r="CA777" s="236">
        <v>12900247.7784339</v>
      </c>
      <c r="CB777" s="236">
        <v>531623.89038572495</v>
      </c>
      <c r="CC777" s="236">
        <v>984908.53118679603</v>
      </c>
      <c r="CD777" s="236">
        <v>1546854.85858299</v>
      </c>
      <c r="CE777" s="236">
        <v>2184812.3780718599</v>
      </c>
      <c r="CF777" s="236">
        <v>3116890.0573250698</v>
      </c>
      <c r="CG777" s="236">
        <v>4153699.76886087</v>
      </c>
      <c r="CH777" s="236">
        <v>5344155.1271526497</v>
      </c>
      <c r="CI777" s="236">
        <v>6563345.2046612697</v>
      </c>
      <c r="CJ777" s="236">
        <v>7613958.9404456196</v>
      </c>
      <c r="CK777" s="236">
        <v>8493378.7891193703</v>
      </c>
      <c r="CL777" s="236">
        <v>9011808.1889484394</v>
      </c>
      <c r="CM777" s="236">
        <v>9610824.9297074694</v>
      </c>
      <c r="CN777" s="236">
        <v>9610824.9297074694</v>
      </c>
      <c r="CO777" s="236">
        <v>262748.98050802498</v>
      </c>
      <c r="CP777" s="236">
        <v>507821.14368004497</v>
      </c>
      <c r="CQ777" s="236">
        <v>793640.31634262996</v>
      </c>
      <c r="CR777" s="236">
        <v>1128816.9526677299</v>
      </c>
      <c r="CS777" s="236">
        <v>1638813.2242965701</v>
      </c>
      <c r="CT777" s="236">
        <v>2230115.3967236299</v>
      </c>
      <c r="CU777" s="236">
        <v>2913952.7245811699</v>
      </c>
      <c r="CV777" s="236">
        <v>3612735.0389142698</v>
      </c>
      <c r="CW777" s="236">
        <v>4211680.70081151</v>
      </c>
      <c r="CX777" s="236">
        <v>4710180.8003005804</v>
      </c>
      <c r="CY777" s="236">
        <v>4997905.1985765798</v>
      </c>
      <c r="CZ777" s="236">
        <v>5337391.24985932</v>
      </c>
      <c r="DA777" s="236">
        <v>5337391.24985932</v>
      </c>
    </row>
    <row r="779" spans="1:105">
      <c r="A779" s="242" t="s">
        <v>1708</v>
      </c>
      <c r="B779" s="236">
        <v>2</v>
      </c>
      <c r="C779" s="236">
        <v>0</v>
      </c>
      <c r="D779" s="236">
        <v>0</v>
      </c>
      <c r="E779" s="236">
        <v>0</v>
      </c>
      <c r="F779" s="236">
        <v>0</v>
      </c>
      <c r="G779" s="236">
        <v>0</v>
      </c>
      <c r="H779" s="236">
        <v>0</v>
      </c>
      <c r="I779" s="236">
        <v>0</v>
      </c>
      <c r="J779" s="236">
        <v>0</v>
      </c>
      <c r="K779" s="236">
        <v>0</v>
      </c>
      <c r="L779" s="236">
        <v>0</v>
      </c>
      <c r="M779" s="236">
        <v>0</v>
      </c>
      <c r="N779" s="236">
        <v>2</v>
      </c>
      <c r="O779" s="236">
        <v>2</v>
      </c>
      <c r="P779" s="236">
        <v>0</v>
      </c>
      <c r="Q779" s="236">
        <v>0</v>
      </c>
      <c r="R779" s="236">
        <v>0</v>
      </c>
      <c r="S779" s="236">
        <v>0</v>
      </c>
      <c r="T779" s="236">
        <v>0</v>
      </c>
      <c r="U779" s="236">
        <v>0</v>
      </c>
      <c r="V779" s="236">
        <v>0</v>
      </c>
      <c r="W779" s="236">
        <v>0</v>
      </c>
      <c r="X779" s="236">
        <v>0</v>
      </c>
      <c r="Y779" s="236">
        <v>0</v>
      </c>
      <c r="Z779" s="236">
        <v>0</v>
      </c>
      <c r="AA779" s="236">
        <v>2</v>
      </c>
      <c r="AB779" s="236">
        <v>2</v>
      </c>
      <c r="AC779" s="236">
        <v>0</v>
      </c>
      <c r="AD779" s="236">
        <v>0</v>
      </c>
      <c r="AE779" s="236">
        <v>0</v>
      </c>
      <c r="AF779" s="236">
        <v>0</v>
      </c>
      <c r="AG779" s="236">
        <v>0</v>
      </c>
      <c r="AH779" s="236">
        <v>0</v>
      </c>
      <c r="AI779" s="236">
        <v>0</v>
      </c>
      <c r="AJ779" s="236">
        <v>0</v>
      </c>
      <c r="AK779" s="236">
        <v>0</v>
      </c>
      <c r="AL779" s="236">
        <v>0</v>
      </c>
      <c r="AM779" s="236">
        <v>0</v>
      </c>
      <c r="AN779" s="236">
        <v>2</v>
      </c>
      <c r="AO779" s="236">
        <v>2</v>
      </c>
      <c r="AP779" s="236">
        <v>0</v>
      </c>
      <c r="AQ779" s="236">
        <v>0</v>
      </c>
      <c r="AR779" s="236">
        <v>0</v>
      </c>
      <c r="AS779" s="236">
        <v>0</v>
      </c>
      <c r="AT779" s="236">
        <v>0</v>
      </c>
      <c r="AU779" s="236">
        <v>0</v>
      </c>
      <c r="AV779" s="236">
        <v>0</v>
      </c>
      <c r="AW779" s="236">
        <v>0</v>
      </c>
      <c r="AX779" s="236">
        <v>0</v>
      </c>
      <c r="AY779" s="236">
        <v>0</v>
      </c>
      <c r="AZ779" s="236">
        <v>0</v>
      </c>
      <c r="BA779" s="236">
        <v>2</v>
      </c>
      <c r="BB779" s="236">
        <v>2</v>
      </c>
      <c r="BC779" s="236">
        <v>0</v>
      </c>
      <c r="BD779" s="236">
        <v>0</v>
      </c>
      <c r="BE779" s="236">
        <v>0</v>
      </c>
      <c r="BF779" s="236">
        <v>0</v>
      </c>
      <c r="BG779" s="236">
        <v>0</v>
      </c>
      <c r="BH779" s="236">
        <v>0</v>
      </c>
      <c r="BI779" s="236">
        <v>0</v>
      </c>
      <c r="BJ779" s="236">
        <v>0</v>
      </c>
      <c r="BK779" s="236">
        <v>0</v>
      </c>
      <c r="BL779" s="236">
        <v>0</v>
      </c>
      <c r="BM779" s="236">
        <v>0</v>
      </c>
      <c r="BN779" s="236">
        <v>2</v>
      </c>
      <c r="BO779" s="236">
        <v>2</v>
      </c>
      <c r="BP779" s="236">
        <v>0</v>
      </c>
      <c r="BQ779" s="236">
        <v>0</v>
      </c>
      <c r="BR779" s="236">
        <v>0</v>
      </c>
      <c r="BS779" s="236">
        <v>0</v>
      </c>
      <c r="BT779" s="236">
        <v>0</v>
      </c>
      <c r="BU779" s="236">
        <v>0</v>
      </c>
      <c r="BV779" s="236">
        <v>0</v>
      </c>
      <c r="BW779" s="236">
        <v>0</v>
      </c>
      <c r="BX779" s="236">
        <v>0</v>
      </c>
      <c r="BY779" s="236">
        <v>0</v>
      </c>
      <c r="BZ779" s="236">
        <v>0</v>
      </c>
      <c r="CA779" s="236">
        <v>2</v>
      </c>
      <c r="CB779" s="236">
        <v>2</v>
      </c>
      <c r="CC779" s="236">
        <v>0</v>
      </c>
      <c r="CD779" s="236">
        <v>0</v>
      </c>
      <c r="CE779" s="236">
        <v>0</v>
      </c>
      <c r="CF779" s="236">
        <v>0</v>
      </c>
      <c r="CG779" s="236">
        <v>0</v>
      </c>
      <c r="CH779" s="236">
        <v>0</v>
      </c>
      <c r="CI779" s="236">
        <v>0</v>
      </c>
      <c r="CJ779" s="236">
        <v>0</v>
      </c>
      <c r="CK779" s="236">
        <v>0</v>
      </c>
      <c r="CL779" s="236">
        <v>0</v>
      </c>
      <c r="CM779" s="236">
        <v>0</v>
      </c>
      <c r="CN779" s="236">
        <v>2</v>
      </c>
      <c r="CO779" s="236">
        <v>2</v>
      </c>
      <c r="CP779" s="236">
        <v>0</v>
      </c>
      <c r="CQ779" s="236">
        <v>0</v>
      </c>
      <c r="CR779" s="236">
        <v>0</v>
      </c>
      <c r="CS779" s="236">
        <v>0</v>
      </c>
      <c r="CT779" s="236">
        <v>0</v>
      </c>
      <c r="CU779" s="236">
        <v>0</v>
      </c>
      <c r="CV779" s="236">
        <v>0</v>
      </c>
      <c r="CW779" s="236">
        <v>0</v>
      </c>
      <c r="CX779" s="236">
        <v>0</v>
      </c>
      <c r="CY779" s="236">
        <v>0</v>
      </c>
      <c r="CZ779" s="236">
        <v>0</v>
      </c>
      <c r="DA779" s="236">
        <v>2</v>
      </c>
    </row>
    <row r="780" spans="1:105">
      <c r="A780" s="242" t="s">
        <v>1822</v>
      </c>
      <c r="B780" s="236">
        <v>0</v>
      </c>
      <c r="C780" s="236">
        <v>0</v>
      </c>
      <c r="D780" s="236">
        <v>0</v>
      </c>
      <c r="E780" s="236">
        <v>0</v>
      </c>
      <c r="F780" s="236">
        <v>0</v>
      </c>
      <c r="G780" s="236">
        <v>0</v>
      </c>
      <c r="H780" s="236">
        <v>0</v>
      </c>
      <c r="I780" s="236">
        <v>0</v>
      </c>
      <c r="J780" s="236">
        <v>0</v>
      </c>
      <c r="K780" s="236">
        <v>0</v>
      </c>
      <c r="L780" s="236">
        <v>0</v>
      </c>
      <c r="M780" s="236">
        <v>0</v>
      </c>
      <c r="N780" s="236">
        <v>0</v>
      </c>
      <c r="O780" s="236">
        <v>0</v>
      </c>
      <c r="P780" s="236">
        <v>0</v>
      </c>
      <c r="Q780" s="236">
        <v>0</v>
      </c>
      <c r="R780" s="236">
        <v>0</v>
      </c>
      <c r="S780" s="236">
        <v>0</v>
      </c>
      <c r="T780" s="236">
        <v>0</v>
      </c>
      <c r="U780" s="236">
        <v>0</v>
      </c>
      <c r="V780" s="236">
        <v>0</v>
      </c>
      <c r="W780" s="236">
        <v>0</v>
      </c>
      <c r="X780" s="236">
        <v>0</v>
      </c>
      <c r="Y780" s="236">
        <v>0</v>
      </c>
      <c r="Z780" s="236">
        <v>0</v>
      </c>
      <c r="AA780" s="236">
        <v>0</v>
      </c>
      <c r="AB780" s="236">
        <v>0</v>
      </c>
      <c r="AC780" s="236">
        <v>0</v>
      </c>
      <c r="AD780" s="236">
        <v>0</v>
      </c>
      <c r="AE780" s="236">
        <v>0</v>
      </c>
      <c r="AF780" s="236">
        <v>0</v>
      </c>
      <c r="AG780" s="236">
        <v>0</v>
      </c>
      <c r="AH780" s="236">
        <v>0</v>
      </c>
      <c r="AI780" s="236">
        <v>0</v>
      </c>
      <c r="AJ780" s="236">
        <v>0</v>
      </c>
      <c r="AK780" s="236">
        <v>0</v>
      </c>
      <c r="AL780" s="236">
        <v>0</v>
      </c>
      <c r="AM780" s="236">
        <v>0</v>
      </c>
      <c r="AN780" s="236">
        <v>0</v>
      </c>
      <c r="AO780" s="236">
        <v>0</v>
      </c>
      <c r="AP780" s="236">
        <v>0</v>
      </c>
      <c r="AQ780" s="236">
        <v>0</v>
      </c>
      <c r="AR780" s="236">
        <v>0</v>
      </c>
      <c r="AS780" s="236">
        <v>0</v>
      </c>
      <c r="AT780" s="236">
        <v>0</v>
      </c>
      <c r="AU780" s="236">
        <v>0</v>
      </c>
      <c r="AV780" s="236">
        <v>0</v>
      </c>
      <c r="AW780" s="236">
        <v>0</v>
      </c>
      <c r="AX780" s="236">
        <v>0</v>
      </c>
      <c r="AY780" s="236">
        <v>0</v>
      </c>
      <c r="AZ780" s="236">
        <v>0</v>
      </c>
      <c r="BA780" s="236">
        <v>0</v>
      </c>
      <c r="BB780" s="236">
        <v>0</v>
      </c>
      <c r="BC780" s="236">
        <v>0</v>
      </c>
      <c r="BD780" s="236">
        <v>0</v>
      </c>
      <c r="BE780" s="236">
        <v>0</v>
      </c>
      <c r="BF780" s="236">
        <v>0</v>
      </c>
      <c r="BG780" s="236">
        <v>0</v>
      </c>
      <c r="BH780" s="236">
        <v>0</v>
      </c>
      <c r="BI780" s="236">
        <v>0</v>
      </c>
      <c r="BJ780" s="236">
        <v>0</v>
      </c>
      <c r="BK780" s="236">
        <v>0</v>
      </c>
      <c r="BL780" s="236">
        <v>0</v>
      </c>
      <c r="BM780" s="236">
        <v>0</v>
      </c>
      <c r="BN780" s="236">
        <v>0</v>
      </c>
      <c r="BO780" s="236">
        <v>0</v>
      </c>
      <c r="BP780" s="236">
        <v>0</v>
      </c>
      <c r="BQ780" s="236">
        <v>0</v>
      </c>
      <c r="BR780" s="236">
        <v>0</v>
      </c>
      <c r="BS780" s="236">
        <v>0</v>
      </c>
      <c r="BT780" s="236">
        <v>0</v>
      </c>
      <c r="BU780" s="236">
        <v>0</v>
      </c>
      <c r="BV780" s="236">
        <v>0</v>
      </c>
      <c r="BW780" s="236">
        <v>0</v>
      </c>
      <c r="BX780" s="236">
        <v>0</v>
      </c>
      <c r="BY780" s="236">
        <v>0</v>
      </c>
      <c r="BZ780" s="236">
        <v>0</v>
      </c>
      <c r="CA780" s="236">
        <v>0</v>
      </c>
      <c r="CB780" s="236">
        <v>0</v>
      </c>
      <c r="CC780" s="236">
        <v>0</v>
      </c>
      <c r="CD780" s="236">
        <v>0</v>
      </c>
      <c r="CE780" s="236">
        <v>0</v>
      </c>
      <c r="CF780" s="236">
        <v>0</v>
      </c>
      <c r="CG780" s="236">
        <v>0</v>
      </c>
      <c r="CH780" s="236">
        <v>0</v>
      </c>
      <c r="CI780" s="236">
        <v>0</v>
      </c>
      <c r="CJ780" s="236">
        <v>0</v>
      </c>
      <c r="CK780" s="236">
        <v>0</v>
      </c>
      <c r="CL780" s="236">
        <v>0</v>
      </c>
      <c r="CM780" s="236">
        <v>0</v>
      </c>
      <c r="CN780" s="236">
        <v>0</v>
      </c>
      <c r="CO780" s="236">
        <v>0</v>
      </c>
      <c r="CP780" s="236">
        <v>0</v>
      </c>
      <c r="CQ780" s="236">
        <v>0</v>
      </c>
      <c r="CR780" s="236">
        <v>0</v>
      </c>
      <c r="CS780" s="236">
        <v>0</v>
      </c>
      <c r="CT780" s="236">
        <v>0</v>
      </c>
      <c r="CU780" s="236">
        <v>0</v>
      </c>
      <c r="CV780" s="236">
        <v>0</v>
      </c>
      <c r="CW780" s="236">
        <v>0</v>
      </c>
      <c r="CX780" s="236">
        <v>0</v>
      </c>
      <c r="CY780" s="236">
        <v>0</v>
      </c>
      <c r="CZ780" s="236">
        <v>0</v>
      </c>
      <c r="DA780" s="236">
        <v>0</v>
      </c>
    </row>
    <row r="781" spans="1:105">
      <c r="A781" s="242" t="s">
        <v>1823</v>
      </c>
      <c r="B781" s="236">
        <v>0</v>
      </c>
      <c r="C781" s="236">
        <v>0</v>
      </c>
      <c r="D781" s="236">
        <v>0</v>
      </c>
      <c r="E781" s="236">
        <v>0</v>
      </c>
      <c r="F781" s="236">
        <v>0</v>
      </c>
      <c r="G781" s="236">
        <v>0</v>
      </c>
      <c r="H781" s="236">
        <v>0</v>
      </c>
      <c r="I781" s="236">
        <v>0</v>
      </c>
      <c r="J781" s="236">
        <v>0</v>
      </c>
      <c r="K781" s="236">
        <v>0</v>
      </c>
      <c r="L781" s="236">
        <v>0</v>
      </c>
      <c r="M781" s="236">
        <v>0</v>
      </c>
      <c r="N781" s="236">
        <v>0</v>
      </c>
      <c r="O781" s="236">
        <v>0</v>
      </c>
      <c r="P781" s="236">
        <v>0</v>
      </c>
      <c r="Q781" s="236">
        <v>0</v>
      </c>
      <c r="R781" s="236">
        <v>0</v>
      </c>
      <c r="S781" s="236">
        <v>0</v>
      </c>
      <c r="T781" s="236">
        <v>0</v>
      </c>
      <c r="U781" s="236">
        <v>0</v>
      </c>
      <c r="V781" s="236">
        <v>0</v>
      </c>
      <c r="W781" s="236">
        <v>0</v>
      </c>
      <c r="X781" s="236">
        <v>0</v>
      </c>
      <c r="Y781" s="236">
        <v>0</v>
      </c>
      <c r="Z781" s="236">
        <v>0</v>
      </c>
      <c r="AA781" s="236">
        <v>0</v>
      </c>
      <c r="AB781" s="236">
        <v>0</v>
      </c>
      <c r="AC781" s="236">
        <v>0</v>
      </c>
      <c r="AD781" s="236">
        <v>0</v>
      </c>
      <c r="AE781" s="236">
        <v>0</v>
      </c>
      <c r="AF781" s="236">
        <v>0</v>
      </c>
      <c r="AG781" s="236">
        <v>0</v>
      </c>
      <c r="AH781" s="236">
        <v>0</v>
      </c>
      <c r="AI781" s="236">
        <v>0</v>
      </c>
      <c r="AJ781" s="236">
        <v>0</v>
      </c>
      <c r="AK781" s="236">
        <v>0</v>
      </c>
      <c r="AL781" s="236">
        <v>0</v>
      </c>
      <c r="AM781" s="236">
        <v>0</v>
      </c>
      <c r="AN781" s="236">
        <v>0</v>
      </c>
      <c r="AO781" s="236">
        <v>0</v>
      </c>
      <c r="AP781" s="236">
        <v>0</v>
      </c>
      <c r="AQ781" s="236">
        <v>0</v>
      </c>
      <c r="AR781" s="236">
        <v>0</v>
      </c>
      <c r="AS781" s="236">
        <v>0</v>
      </c>
      <c r="AT781" s="236">
        <v>0</v>
      </c>
      <c r="AU781" s="236">
        <v>0</v>
      </c>
      <c r="AV781" s="236">
        <v>0</v>
      </c>
      <c r="AW781" s="236">
        <v>0</v>
      </c>
      <c r="AX781" s="236">
        <v>0</v>
      </c>
      <c r="AY781" s="236">
        <v>0</v>
      </c>
      <c r="AZ781" s="236">
        <v>0</v>
      </c>
      <c r="BA781" s="236">
        <v>0</v>
      </c>
      <c r="BB781" s="236">
        <v>0</v>
      </c>
      <c r="BC781" s="236">
        <v>0</v>
      </c>
      <c r="BD781" s="236">
        <v>0</v>
      </c>
      <c r="BE781" s="236">
        <v>0</v>
      </c>
      <c r="BF781" s="236">
        <v>0</v>
      </c>
      <c r="BG781" s="236">
        <v>0</v>
      </c>
      <c r="BH781" s="236">
        <v>0</v>
      </c>
      <c r="BI781" s="236">
        <v>0</v>
      </c>
      <c r="BJ781" s="236">
        <v>0</v>
      </c>
      <c r="BK781" s="236">
        <v>0</v>
      </c>
      <c r="BL781" s="236">
        <v>0</v>
      </c>
      <c r="BM781" s="236">
        <v>0</v>
      </c>
      <c r="BN781" s="236">
        <v>0</v>
      </c>
      <c r="BO781" s="236">
        <v>0</v>
      </c>
      <c r="BP781" s="236">
        <v>0</v>
      </c>
      <c r="BQ781" s="236">
        <v>0</v>
      </c>
      <c r="BR781" s="236">
        <v>0</v>
      </c>
      <c r="BS781" s="236">
        <v>0</v>
      </c>
      <c r="BT781" s="236">
        <v>0</v>
      </c>
      <c r="BU781" s="236">
        <v>0</v>
      </c>
      <c r="BV781" s="236">
        <v>0</v>
      </c>
      <c r="BW781" s="236">
        <v>0</v>
      </c>
      <c r="BX781" s="236">
        <v>0</v>
      </c>
      <c r="BY781" s="236">
        <v>0</v>
      </c>
      <c r="BZ781" s="236">
        <v>0</v>
      </c>
      <c r="CA781" s="236">
        <v>0</v>
      </c>
      <c r="CB781" s="236">
        <v>0</v>
      </c>
      <c r="CC781" s="236">
        <v>0</v>
      </c>
      <c r="CD781" s="236">
        <v>0</v>
      </c>
      <c r="CE781" s="236">
        <v>0</v>
      </c>
      <c r="CF781" s="236">
        <v>0</v>
      </c>
      <c r="CG781" s="236">
        <v>0</v>
      </c>
      <c r="CH781" s="236">
        <v>0</v>
      </c>
      <c r="CI781" s="236">
        <v>0</v>
      </c>
      <c r="CJ781" s="236">
        <v>0</v>
      </c>
      <c r="CK781" s="236">
        <v>0</v>
      </c>
      <c r="CL781" s="236">
        <v>0</v>
      </c>
      <c r="CM781" s="236">
        <v>0</v>
      </c>
      <c r="CN781" s="236">
        <v>0</v>
      </c>
      <c r="CO781" s="236">
        <v>0</v>
      </c>
      <c r="CP781" s="236">
        <v>0</v>
      </c>
      <c r="CQ781" s="236">
        <v>0</v>
      </c>
      <c r="CR781" s="236">
        <v>0</v>
      </c>
      <c r="CS781" s="236">
        <v>0</v>
      </c>
      <c r="CT781" s="236">
        <v>0</v>
      </c>
      <c r="CU781" s="236">
        <v>0</v>
      </c>
      <c r="CV781" s="236">
        <v>0</v>
      </c>
      <c r="CW781" s="236">
        <v>0</v>
      </c>
      <c r="CX781" s="236">
        <v>0</v>
      </c>
      <c r="CY781" s="236">
        <v>0</v>
      </c>
      <c r="CZ781" s="236">
        <v>0</v>
      </c>
      <c r="DA781" s="236">
        <v>0</v>
      </c>
    </row>
    <row r="782" spans="1:105">
      <c r="A782" s="242" t="s">
        <v>1815</v>
      </c>
      <c r="B782" s="236">
        <v>0</v>
      </c>
      <c r="C782" s="236">
        <v>2</v>
      </c>
      <c r="D782" s="236">
        <v>2</v>
      </c>
      <c r="E782" s="236">
        <v>2</v>
      </c>
      <c r="F782" s="236">
        <v>2</v>
      </c>
      <c r="G782" s="236">
        <v>2</v>
      </c>
      <c r="H782" s="236">
        <v>2</v>
      </c>
      <c r="I782" s="236">
        <v>2</v>
      </c>
      <c r="J782" s="236">
        <v>2</v>
      </c>
      <c r="K782" s="236">
        <v>2</v>
      </c>
      <c r="L782" s="236">
        <v>2</v>
      </c>
      <c r="M782" s="236">
        <v>2</v>
      </c>
      <c r="N782" s="236">
        <v>22</v>
      </c>
      <c r="O782" s="236">
        <v>0</v>
      </c>
      <c r="P782" s="236">
        <v>2</v>
      </c>
      <c r="Q782" s="236">
        <v>2</v>
      </c>
      <c r="R782" s="236">
        <v>2</v>
      </c>
      <c r="S782" s="236">
        <v>2</v>
      </c>
      <c r="T782" s="236">
        <v>2</v>
      </c>
      <c r="U782" s="236">
        <v>2</v>
      </c>
      <c r="V782" s="236">
        <v>2</v>
      </c>
      <c r="W782" s="236">
        <v>2</v>
      </c>
      <c r="X782" s="236">
        <v>2</v>
      </c>
      <c r="Y782" s="236">
        <v>2</v>
      </c>
      <c r="Z782" s="236">
        <v>2</v>
      </c>
      <c r="AA782" s="236">
        <v>22</v>
      </c>
      <c r="AB782" s="236">
        <v>0</v>
      </c>
      <c r="AC782" s="236">
        <v>2</v>
      </c>
      <c r="AD782" s="236">
        <v>2</v>
      </c>
      <c r="AE782" s="236">
        <v>2</v>
      </c>
      <c r="AF782" s="236">
        <v>2</v>
      </c>
      <c r="AG782" s="236">
        <v>2</v>
      </c>
      <c r="AH782" s="236">
        <v>2</v>
      </c>
      <c r="AI782" s="236">
        <v>2</v>
      </c>
      <c r="AJ782" s="236">
        <v>2</v>
      </c>
      <c r="AK782" s="236">
        <v>2</v>
      </c>
      <c r="AL782" s="236">
        <v>2</v>
      </c>
      <c r="AM782" s="236">
        <v>2</v>
      </c>
      <c r="AN782" s="236">
        <v>22</v>
      </c>
      <c r="AO782" s="236">
        <v>0</v>
      </c>
      <c r="AP782" s="236">
        <v>2</v>
      </c>
      <c r="AQ782" s="236">
        <v>2</v>
      </c>
      <c r="AR782" s="236">
        <v>2</v>
      </c>
      <c r="AS782" s="236">
        <v>2</v>
      </c>
      <c r="AT782" s="236">
        <v>2</v>
      </c>
      <c r="AU782" s="236">
        <v>2</v>
      </c>
      <c r="AV782" s="236">
        <v>2</v>
      </c>
      <c r="AW782" s="236">
        <v>2</v>
      </c>
      <c r="AX782" s="236">
        <v>2</v>
      </c>
      <c r="AY782" s="236">
        <v>2</v>
      </c>
      <c r="AZ782" s="236">
        <v>2</v>
      </c>
      <c r="BA782" s="236">
        <v>22</v>
      </c>
      <c r="BB782" s="236">
        <v>0</v>
      </c>
      <c r="BC782" s="236">
        <v>2</v>
      </c>
      <c r="BD782" s="236">
        <v>2</v>
      </c>
      <c r="BE782" s="236">
        <v>2</v>
      </c>
      <c r="BF782" s="236">
        <v>2</v>
      </c>
      <c r="BG782" s="236">
        <v>2</v>
      </c>
      <c r="BH782" s="236">
        <v>2</v>
      </c>
      <c r="BI782" s="236">
        <v>2</v>
      </c>
      <c r="BJ782" s="236">
        <v>2</v>
      </c>
      <c r="BK782" s="236">
        <v>2</v>
      </c>
      <c r="BL782" s="236">
        <v>2</v>
      </c>
      <c r="BM782" s="236">
        <v>2</v>
      </c>
      <c r="BN782" s="236">
        <v>22</v>
      </c>
      <c r="BO782" s="236">
        <v>0</v>
      </c>
      <c r="BP782" s="236">
        <v>2</v>
      </c>
      <c r="BQ782" s="236">
        <v>2</v>
      </c>
      <c r="BR782" s="236">
        <v>2</v>
      </c>
      <c r="BS782" s="236">
        <v>2</v>
      </c>
      <c r="BT782" s="236">
        <v>2</v>
      </c>
      <c r="BU782" s="236">
        <v>2</v>
      </c>
      <c r="BV782" s="236">
        <v>2</v>
      </c>
      <c r="BW782" s="236">
        <v>2</v>
      </c>
      <c r="BX782" s="236">
        <v>2</v>
      </c>
      <c r="BY782" s="236">
        <v>2</v>
      </c>
      <c r="BZ782" s="236">
        <v>2</v>
      </c>
      <c r="CA782" s="236">
        <v>22</v>
      </c>
      <c r="CB782" s="236">
        <v>0</v>
      </c>
      <c r="CC782" s="236">
        <v>2</v>
      </c>
      <c r="CD782" s="236">
        <v>2</v>
      </c>
      <c r="CE782" s="236">
        <v>2</v>
      </c>
      <c r="CF782" s="236">
        <v>2</v>
      </c>
      <c r="CG782" s="236">
        <v>2</v>
      </c>
      <c r="CH782" s="236">
        <v>2</v>
      </c>
      <c r="CI782" s="236">
        <v>2</v>
      </c>
      <c r="CJ782" s="236">
        <v>2</v>
      </c>
      <c r="CK782" s="236">
        <v>2</v>
      </c>
      <c r="CL782" s="236">
        <v>2</v>
      </c>
      <c r="CM782" s="236">
        <v>2</v>
      </c>
      <c r="CN782" s="236">
        <v>22</v>
      </c>
      <c r="CO782" s="236">
        <v>0</v>
      </c>
      <c r="CP782" s="236">
        <v>2</v>
      </c>
      <c r="CQ782" s="236">
        <v>2</v>
      </c>
      <c r="CR782" s="236">
        <v>2</v>
      </c>
      <c r="CS782" s="236">
        <v>2</v>
      </c>
      <c r="CT782" s="236">
        <v>2</v>
      </c>
      <c r="CU782" s="236">
        <v>2</v>
      </c>
      <c r="CV782" s="236">
        <v>2</v>
      </c>
      <c r="CW782" s="236">
        <v>2</v>
      </c>
      <c r="CX782" s="236">
        <v>2</v>
      </c>
      <c r="CY782" s="236">
        <v>2</v>
      </c>
      <c r="CZ782" s="236">
        <v>2</v>
      </c>
      <c r="DA782" s="236">
        <v>22</v>
      </c>
    </row>
    <row r="783" spans="1:105">
      <c r="A783" s="242" t="s">
        <v>1824</v>
      </c>
      <c r="B783" s="236">
        <v>0</v>
      </c>
      <c r="C783" s="236">
        <v>2</v>
      </c>
      <c r="D783" s="236">
        <v>4</v>
      </c>
      <c r="E783" s="236">
        <v>6</v>
      </c>
      <c r="F783" s="236">
        <v>8</v>
      </c>
      <c r="G783" s="236">
        <v>10</v>
      </c>
      <c r="H783" s="236">
        <v>12</v>
      </c>
      <c r="I783" s="236">
        <v>14</v>
      </c>
      <c r="J783" s="236">
        <v>16</v>
      </c>
      <c r="K783" s="236">
        <v>18</v>
      </c>
      <c r="L783" s="236">
        <v>20</v>
      </c>
      <c r="M783" s="236">
        <v>22</v>
      </c>
      <c r="N783" s="236">
        <v>132</v>
      </c>
      <c r="O783" s="236">
        <v>0</v>
      </c>
      <c r="P783" s="236">
        <v>2</v>
      </c>
      <c r="Q783" s="236">
        <v>4</v>
      </c>
      <c r="R783" s="236">
        <v>6</v>
      </c>
      <c r="S783" s="236">
        <v>8</v>
      </c>
      <c r="T783" s="236">
        <v>10</v>
      </c>
      <c r="U783" s="236">
        <v>12</v>
      </c>
      <c r="V783" s="236">
        <v>14</v>
      </c>
      <c r="W783" s="236">
        <v>16</v>
      </c>
      <c r="X783" s="236">
        <v>18</v>
      </c>
      <c r="Y783" s="236">
        <v>20</v>
      </c>
      <c r="Z783" s="236">
        <v>22</v>
      </c>
      <c r="AA783" s="236">
        <v>132</v>
      </c>
      <c r="AB783" s="236">
        <v>0</v>
      </c>
      <c r="AC783" s="236">
        <v>2</v>
      </c>
      <c r="AD783" s="236">
        <v>4</v>
      </c>
      <c r="AE783" s="236">
        <v>6</v>
      </c>
      <c r="AF783" s="236">
        <v>8</v>
      </c>
      <c r="AG783" s="236">
        <v>10</v>
      </c>
      <c r="AH783" s="236">
        <v>12</v>
      </c>
      <c r="AI783" s="236">
        <v>14</v>
      </c>
      <c r="AJ783" s="236">
        <v>16</v>
      </c>
      <c r="AK783" s="236">
        <v>18</v>
      </c>
      <c r="AL783" s="236">
        <v>20</v>
      </c>
      <c r="AM783" s="236">
        <v>22</v>
      </c>
      <c r="AN783" s="236">
        <v>132</v>
      </c>
      <c r="AO783" s="236">
        <v>0</v>
      </c>
      <c r="AP783" s="236">
        <v>2</v>
      </c>
      <c r="AQ783" s="236">
        <v>4</v>
      </c>
      <c r="AR783" s="236">
        <v>6</v>
      </c>
      <c r="AS783" s="236">
        <v>8</v>
      </c>
      <c r="AT783" s="236">
        <v>10</v>
      </c>
      <c r="AU783" s="236">
        <v>12</v>
      </c>
      <c r="AV783" s="236">
        <v>14</v>
      </c>
      <c r="AW783" s="236">
        <v>16</v>
      </c>
      <c r="AX783" s="236">
        <v>18</v>
      </c>
      <c r="AY783" s="236">
        <v>20</v>
      </c>
      <c r="AZ783" s="236">
        <v>22</v>
      </c>
      <c r="BA783" s="236">
        <v>132</v>
      </c>
      <c r="BB783" s="236">
        <v>0</v>
      </c>
      <c r="BC783" s="236">
        <v>2</v>
      </c>
      <c r="BD783" s="236">
        <v>4</v>
      </c>
      <c r="BE783" s="236">
        <v>6</v>
      </c>
      <c r="BF783" s="236">
        <v>8</v>
      </c>
      <c r="BG783" s="236">
        <v>10</v>
      </c>
      <c r="BH783" s="236">
        <v>12</v>
      </c>
      <c r="BI783" s="236">
        <v>14</v>
      </c>
      <c r="BJ783" s="236">
        <v>16</v>
      </c>
      <c r="BK783" s="236">
        <v>18</v>
      </c>
      <c r="BL783" s="236">
        <v>20</v>
      </c>
      <c r="BM783" s="236">
        <v>22</v>
      </c>
      <c r="BN783" s="236">
        <v>132</v>
      </c>
      <c r="BO783" s="236">
        <v>0</v>
      </c>
      <c r="BP783" s="236">
        <v>2</v>
      </c>
      <c r="BQ783" s="236">
        <v>4</v>
      </c>
      <c r="BR783" s="236">
        <v>6</v>
      </c>
      <c r="BS783" s="236">
        <v>8</v>
      </c>
      <c r="BT783" s="236">
        <v>10</v>
      </c>
      <c r="BU783" s="236">
        <v>12</v>
      </c>
      <c r="BV783" s="236">
        <v>14</v>
      </c>
      <c r="BW783" s="236">
        <v>16</v>
      </c>
      <c r="BX783" s="236">
        <v>18</v>
      </c>
      <c r="BY783" s="236">
        <v>20</v>
      </c>
      <c r="BZ783" s="236">
        <v>22</v>
      </c>
      <c r="CA783" s="236">
        <v>132</v>
      </c>
      <c r="CB783" s="236">
        <v>0</v>
      </c>
      <c r="CC783" s="236">
        <v>2</v>
      </c>
      <c r="CD783" s="236">
        <v>4</v>
      </c>
      <c r="CE783" s="236">
        <v>6</v>
      </c>
      <c r="CF783" s="236">
        <v>8</v>
      </c>
      <c r="CG783" s="236">
        <v>10</v>
      </c>
      <c r="CH783" s="236">
        <v>12</v>
      </c>
      <c r="CI783" s="236">
        <v>14</v>
      </c>
      <c r="CJ783" s="236">
        <v>16</v>
      </c>
      <c r="CK783" s="236">
        <v>18</v>
      </c>
      <c r="CL783" s="236">
        <v>20</v>
      </c>
      <c r="CM783" s="236">
        <v>22</v>
      </c>
      <c r="CN783" s="236">
        <v>132</v>
      </c>
      <c r="CO783" s="236">
        <v>0</v>
      </c>
      <c r="CP783" s="236">
        <v>2</v>
      </c>
      <c r="CQ783" s="236">
        <v>4</v>
      </c>
      <c r="CR783" s="236">
        <v>6</v>
      </c>
      <c r="CS783" s="236">
        <v>8</v>
      </c>
      <c r="CT783" s="236">
        <v>10</v>
      </c>
      <c r="CU783" s="236">
        <v>12</v>
      </c>
      <c r="CV783" s="236">
        <v>14</v>
      </c>
      <c r="CW783" s="236">
        <v>16</v>
      </c>
      <c r="CX783" s="236">
        <v>18</v>
      </c>
      <c r="CY783" s="236">
        <v>20</v>
      </c>
      <c r="CZ783" s="236">
        <v>22</v>
      </c>
      <c r="DA783" s="236">
        <v>132</v>
      </c>
    </row>
    <row r="784" spans="1:105">
      <c r="A784" s="242" t="s">
        <v>1825</v>
      </c>
      <c r="B784" s="236">
        <v>0</v>
      </c>
      <c r="C784" s="236">
        <v>0</v>
      </c>
      <c r="D784" s="236">
        <v>0</v>
      </c>
      <c r="E784" s="236">
        <v>0</v>
      </c>
      <c r="F784" s="236">
        <v>0</v>
      </c>
      <c r="G784" s="236">
        <v>0</v>
      </c>
      <c r="H784" s="236">
        <v>0</v>
      </c>
      <c r="I784" s="236">
        <v>0</v>
      </c>
      <c r="J784" s="236">
        <v>0</v>
      </c>
      <c r="K784" s="236">
        <v>0</v>
      </c>
      <c r="L784" s="236">
        <v>0</v>
      </c>
      <c r="M784" s="236">
        <v>0</v>
      </c>
      <c r="N784" s="236">
        <v>0</v>
      </c>
      <c r="O784" s="236">
        <v>0</v>
      </c>
      <c r="P784" s="236">
        <v>0</v>
      </c>
      <c r="Q784" s="236">
        <v>0</v>
      </c>
      <c r="R784" s="236">
        <v>0</v>
      </c>
      <c r="S784" s="236">
        <v>0</v>
      </c>
      <c r="T784" s="236">
        <v>0</v>
      </c>
      <c r="U784" s="236">
        <v>0</v>
      </c>
      <c r="V784" s="236">
        <v>0</v>
      </c>
      <c r="W784" s="236">
        <v>0</v>
      </c>
      <c r="X784" s="236">
        <v>0</v>
      </c>
      <c r="Y784" s="236">
        <v>0</v>
      </c>
      <c r="Z784" s="236">
        <v>0</v>
      </c>
      <c r="AA784" s="236">
        <v>0</v>
      </c>
      <c r="AB784" s="236">
        <v>0</v>
      </c>
      <c r="AC784" s="236">
        <v>0</v>
      </c>
      <c r="AD784" s="236">
        <v>0</v>
      </c>
      <c r="AE784" s="236">
        <v>0</v>
      </c>
      <c r="AF784" s="236">
        <v>0</v>
      </c>
      <c r="AG784" s="236">
        <v>0</v>
      </c>
      <c r="AH784" s="236">
        <v>0</v>
      </c>
      <c r="AI784" s="236">
        <v>0</v>
      </c>
      <c r="AJ784" s="236">
        <v>0</v>
      </c>
      <c r="AK784" s="236">
        <v>0</v>
      </c>
      <c r="AL784" s="236">
        <v>2201036.9096978302</v>
      </c>
      <c r="AM784" s="236">
        <v>4402073.8193956604</v>
      </c>
      <c r="AN784" s="236">
        <v>4402073.8193956604</v>
      </c>
      <c r="AO784" s="236">
        <v>0</v>
      </c>
      <c r="AP784" s="236">
        <v>1084984.7486267299</v>
      </c>
      <c r="AQ784" s="236">
        <v>2169969.4972534701</v>
      </c>
      <c r="AR784" s="236">
        <v>3254954.2458802098</v>
      </c>
      <c r="AS784" s="236">
        <v>4444888.0354180699</v>
      </c>
      <c r="AT784" s="236">
        <v>5634821.8249559402</v>
      </c>
      <c r="AU784" s="236">
        <v>6824755.6144938096</v>
      </c>
      <c r="AV784" s="236">
        <v>8378525.9364970401</v>
      </c>
      <c r="AW784" s="236">
        <v>9932296.2585002594</v>
      </c>
      <c r="AX784" s="236">
        <v>11486066.5805034</v>
      </c>
      <c r="AY784" s="236">
        <v>12508548.069077799</v>
      </c>
      <c r="AZ784" s="236">
        <v>13531029.5576522</v>
      </c>
      <c r="BA784" s="236">
        <v>13531029.5576522</v>
      </c>
      <c r="BB784" s="236">
        <v>0</v>
      </c>
      <c r="BC784" s="236">
        <v>922555.24778713996</v>
      </c>
      <c r="BD784" s="236">
        <v>1845110.4955742799</v>
      </c>
      <c r="BE784" s="236">
        <v>2767665.74336142</v>
      </c>
      <c r="BF784" s="236">
        <v>4228944.71252131</v>
      </c>
      <c r="BG784" s="236">
        <v>5690223.6816812102</v>
      </c>
      <c r="BH784" s="236">
        <v>7151502.6508411001</v>
      </c>
      <c r="BI784" s="236">
        <v>9113288.4270193204</v>
      </c>
      <c r="BJ784" s="236">
        <v>11075074.2031975</v>
      </c>
      <c r="BK784" s="236">
        <v>13036859.9793757</v>
      </c>
      <c r="BL784" s="236">
        <v>14255275.8216435</v>
      </c>
      <c r="BM784" s="236">
        <v>15473691.6639113</v>
      </c>
      <c r="BN784" s="236">
        <v>15473691.6639113</v>
      </c>
      <c r="BO784" s="236">
        <v>0</v>
      </c>
      <c r="BP784" s="236">
        <v>679725.33848802501</v>
      </c>
      <c r="BQ784" s="236">
        <v>1359450.67697605</v>
      </c>
      <c r="BR784" s="236">
        <v>2039176.01546407</v>
      </c>
      <c r="BS784" s="236">
        <v>3184092.47925667</v>
      </c>
      <c r="BT784" s="236">
        <v>4329008.9430492604</v>
      </c>
      <c r="BU784" s="236">
        <v>5473925.4068418602</v>
      </c>
      <c r="BV784" s="236">
        <v>7017461.3289345</v>
      </c>
      <c r="BW784" s="236">
        <v>8560997.2510271408</v>
      </c>
      <c r="BX784" s="236">
        <v>10104533.1731197</v>
      </c>
      <c r="BY784" s="236">
        <v>11036438.0415578</v>
      </c>
      <c r="BZ784" s="236">
        <v>11968342.9099958</v>
      </c>
      <c r="CA784" s="236">
        <v>11968342.9099958</v>
      </c>
      <c r="CB784" s="236">
        <v>0</v>
      </c>
      <c r="CC784" s="236">
        <v>515618.286194332</v>
      </c>
      <c r="CD784" s="236">
        <v>1031236.57238866</v>
      </c>
      <c r="CE784" s="236">
        <v>1546854.85858299</v>
      </c>
      <c r="CF784" s="236">
        <v>2415803.16200895</v>
      </c>
      <c r="CG784" s="236">
        <v>3284751.4654349098</v>
      </c>
      <c r="CH784" s="236">
        <v>4153699.76886087</v>
      </c>
      <c r="CI784" s="236">
        <v>5307119.4927224498</v>
      </c>
      <c r="CJ784" s="236">
        <v>6460539.2165840296</v>
      </c>
      <c r="CK784" s="236">
        <v>7613958.9404456196</v>
      </c>
      <c r="CL784" s="236">
        <v>8279580.9368662303</v>
      </c>
      <c r="CM784" s="236">
        <v>8945202.9332868606</v>
      </c>
      <c r="CN784" s="236">
        <v>8945202.9332868606</v>
      </c>
      <c r="CO784" s="236">
        <v>0</v>
      </c>
      <c r="CP784" s="236">
        <v>264546.77211421001</v>
      </c>
      <c r="CQ784" s="236">
        <v>529093.54422842001</v>
      </c>
      <c r="CR784" s="236">
        <v>793640.31634262996</v>
      </c>
      <c r="CS784" s="236">
        <v>1272465.3431362901</v>
      </c>
      <c r="CT784" s="236">
        <v>1751290.36992996</v>
      </c>
      <c r="CU784" s="236">
        <v>2230115.3967236299</v>
      </c>
      <c r="CV784" s="236">
        <v>2890637.1647529202</v>
      </c>
      <c r="CW784" s="236">
        <v>3551158.9327822202</v>
      </c>
      <c r="CX784" s="236">
        <v>4211680.70081151</v>
      </c>
      <c r="CY784" s="236">
        <v>4586917.5504941102</v>
      </c>
      <c r="CZ784" s="236">
        <v>4962154.4001767104</v>
      </c>
      <c r="DA784" s="236">
        <v>4962154.4001767104</v>
      </c>
    </row>
    <row r="785" spans="1:105">
      <c r="A785" s="242" t="s">
        <v>1728</v>
      </c>
      <c r="B785" s="236">
        <v>0</v>
      </c>
      <c r="C785" s="236">
        <v>0</v>
      </c>
      <c r="D785" s="236">
        <v>0</v>
      </c>
      <c r="E785" s="236">
        <v>0</v>
      </c>
      <c r="F785" s="236">
        <v>0</v>
      </c>
      <c r="G785" s="236">
        <v>0</v>
      </c>
      <c r="H785" s="236">
        <v>0</v>
      </c>
      <c r="I785" s="236">
        <v>0</v>
      </c>
      <c r="J785" s="236">
        <v>0</v>
      </c>
      <c r="K785" s="236">
        <v>0</v>
      </c>
      <c r="L785" s="236">
        <v>0</v>
      </c>
      <c r="M785" s="236">
        <v>0</v>
      </c>
      <c r="N785" s="236">
        <v>0</v>
      </c>
      <c r="O785" s="236">
        <v>0</v>
      </c>
      <c r="P785" s="236">
        <v>0</v>
      </c>
      <c r="Q785" s="236">
        <v>0</v>
      </c>
      <c r="R785" s="236">
        <v>0</v>
      </c>
      <c r="S785" s="236">
        <v>0</v>
      </c>
      <c r="T785" s="236">
        <v>0</v>
      </c>
      <c r="U785" s="236">
        <v>0</v>
      </c>
      <c r="V785" s="236">
        <v>0</v>
      </c>
      <c r="W785" s="236">
        <v>0</v>
      </c>
      <c r="X785" s="236">
        <v>0</v>
      </c>
      <c r="Y785" s="236">
        <v>0</v>
      </c>
      <c r="Z785" s="236">
        <v>0</v>
      </c>
      <c r="AA785" s="236">
        <v>0</v>
      </c>
      <c r="AB785" s="236">
        <v>0</v>
      </c>
      <c r="AC785" s="236">
        <v>0</v>
      </c>
      <c r="AD785" s="236">
        <v>0</v>
      </c>
      <c r="AE785" s="236">
        <v>0</v>
      </c>
      <c r="AF785" s="236">
        <v>0</v>
      </c>
      <c r="AG785" s="236">
        <v>0</v>
      </c>
      <c r="AH785" s="236">
        <v>0</v>
      </c>
      <c r="AI785" s="236">
        <v>0</v>
      </c>
      <c r="AJ785" s="236">
        <v>0</v>
      </c>
      <c r="AK785" s="236">
        <v>0</v>
      </c>
      <c r="AL785" s="236">
        <v>0</v>
      </c>
      <c r="AM785" s="236">
        <v>0</v>
      </c>
      <c r="AN785" s="236">
        <v>0</v>
      </c>
      <c r="AO785" s="236">
        <v>0</v>
      </c>
      <c r="AP785" s="236">
        <v>0</v>
      </c>
      <c r="AQ785" s="236">
        <v>0</v>
      </c>
      <c r="AR785" s="236">
        <v>0</v>
      </c>
      <c r="AS785" s="236">
        <v>0</v>
      </c>
      <c r="AT785" s="236">
        <v>0</v>
      </c>
      <c r="AU785" s="236">
        <v>0</v>
      </c>
      <c r="AV785" s="236">
        <v>0</v>
      </c>
      <c r="AW785" s="236">
        <v>0</v>
      </c>
      <c r="AX785" s="236">
        <v>0</v>
      </c>
      <c r="AY785" s="236">
        <v>0</v>
      </c>
      <c r="AZ785" s="236">
        <v>0</v>
      </c>
      <c r="BA785" s="236">
        <v>0</v>
      </c>
      <c r="BB785" s="236">
        <v>0</v>
      </c>
      <c r="BC785" s="236">
        <v>0</v>
      </c>
      <c r="BD785" s="236">
        <v>0</v>
      </c>
      <c r="BE785" s="236">
        <v>0</v>
      </c>
      <c r="BF785" s="236">
        <v>0</v>
      </c>
      <c r="BG785" s="236">
        <v>0</v>
      </c>
      <c r="BH785" s="236">
        <v>0</v>
      </c>
      <c r="BI785" s="236">
        <v>0</v>
      </c>
      <c r="BJ785" s="236">
        <v>0</v>
      </c>
      <c r="BK785" s="236">
        <v>0</v>
      </c>
      <c r="BL785" s="236">
        <v>0</v>
      </c>
      <c r="BM785" s="236">
        <v>0</v>
      </c>
      <c r="BN785" s="236">
        <v>0</v>
      </c>
      <c r="BO785" s="236">
        <v>0</v>
      </c>
      <c r="BP785" s="236">
        <v>0</v>
      </c>
      <c r="BQ785" s="236">
        <v>0</v>
      </c>
      <c r="BR785" s="236">
        <v>0</v>
      </c>
      <c r="BS785" s="236">
        <v>0</v>
      </c>
      <c r="BT785" s="236">
        <v>0</v>
      </c>
      <c r="BU785" s="236">
        <v>0</v>
      </c>
      <c r="BV785" s="236">
        <v>0</v>
      </c>
      <c r="BW785" s="236">
        <v>0</v>
      </c>
      <c r="BX785" s="236">
        <v>0</v>
      </c>
      <c r="BY785" s="236">
        <v>0</v>
      </c>
      <c r="BZ785" s="236">
        <v>0</v>
      </c>
      <c r="CA785" s="236">
        <v>0</v>
      </c>
      <c r="CB785" s="236">
        <v>0</v>
      </c>
      <c r="CC785" s="236">
        <v>0</v>
      </c>
      <c r="CD785" s="236">
        <v>0</v>
      </c>
      <c r="CE785" s="236">
        <v>0</v>
      </c>
      <c r="CF785" s="236">
        <v>0</v>
      </c>
      <c r="CG785" s="236">
        <v>0</v>
      </c>
      <c r="CH785" s="236">
        <v>0</v>
      </c>
      <c r="CI785" s="236">
        <v>0</v>
      </c>
      <c r="CJ785" s="236">
        <v>0</v>
      </c>
      <c r="CK785" s="236">
        <v>0</v>
      </c>
      <c r="CL785" s="236">
        <v>0</v>
      </c>
      <c r="CM785" s="236">
        <v>0</v>
      </c>
      <c r="CN785" s="236">
        <v>0</v>
      </c>
      <c r="CO785" s="236">
        <v>0</v>
      </c>
      <c r="CP785" s="236">
        <v>0</v>
      </c>
      <c r="CQ785" s="236">
        <v>0</v>
      </c>
      <c r="CR785" s="236">
        <v>0</v>
      </c>
      <c r="CS785" s="236">
        <v>0</v>
      </c>
      <c r="CT785" s="236">
        <v>0</v>
      </c>
      <c r="CU785" s="236">
        <v>0</v>
      </c>
      <c r="CV785" s="236">
        <v>0</v>
      </c>
      <c r="CW785" s="236">
        <v>0</v>
      </c>
      <c r="CX785" s="236">
        <v>0</v>
      </c>
      <c r="CY785" s="236">
        <v>0</v>
      </c>
      <c r="CZ785" s="236">
        <v>0</v>
      </c>
      <c r="DA785" s="236">
        <v>0</v>
      </c>
    </row>
    <row r="786" spans="1:105">
      <c r="A786" s="242" t="s">
        <v>1826</v>
      </c>
      <c r="B786" s="236">
        <v>0</v>
      </c>
      <c r="C786" s="236">
        <v>2</v>
      </c>
      <c r="D786" s="236">
        <v>4</v>
      </c>
      <c r="E786" s="236">
        <v>6</v>
      </c>
      <c r="F786" s="236">
        <v>8</v>
      </c>
      <c r="G786" s="236">
        <v>10</v>
      </c>
      <c r="H786" s="236">
        <v>12</v>
      </c>
      <c r="I786" s="236">
        <v>14</v>
      </c>
      <c r="J786" s="236">
        <v>16</v>
      </c>
      <c r="K786" s="236">
        <v>18</v>
      </c>
      <c r="L786" s="236">
        <v>20</v>
      </c>
      <c r="M786" s="236">
        <v>22</v>
      </c>
      <c r="N786" s="236">
        <v>132</v>
      </c>
      <c r="O786" s="236">
        <v>0</v>
      </c>
      <c r="P786" s="236">
        <v>2</v>
      </c>
      <c r="Q786" s="236">
        <v>4</v>
      </c>
      <c r="R786" s="236">
        <v>6</v>
      </c>
      <c r="S786" s="236">
        <v>8</v>
      </c>
      <c r="T786" s="236">
        <v>10</v>
      </c>
      <c r="U786" s="236">
        <v>12</v>
      </c>
      <c r="V786" s="236">
        <v>14</v>
      </c>
      <c r="W786" s="236">
        <v>16</v>
      </c>
      <c r="X786" s="236">
        <v>18</v>
      </c>
      <c r="Y786" s="236">
        <v>20</v>
      </c>
      <c r="Z786" s="236">
        <v>22</v>
      </c>
      <c r="AA786" s="236">
        <v>132</v>
      </c>
      <c r="AB786" s="236">
        <v>0</v>
      </c>
      <c r="AC786" s="236">
        <v>2</v>
      </c>
      <c r="AD786" s="236">
        <v>4</v>
      </c>
      <c r="AE786" s="236">
        <v>6</v>
      </c>
      <c r="AF786" s="236">
        <v>8</v>
      </c>
      <c r="AG786" s="236">
        <v>10</v>
      </c>
      <c r="AH786" s="236">
        <v>12</v>
      </c>
      <c r="AI786" s="236">
        <v>14</v>
      </c>
      <c r="AJ786" s="236">
        <v>16</v>
      </c>
      <c r="AK786" s="236">
        <v>18</v>
      </c>
      <c r="AL786" s="236">
        <v>20</v>
      </c>
      <c r="AM786" s="236">
        <v>22</v>
      </c>
      <c r="AN786" s="236">
        <v>132</v>
      </c>
      <c r="AO786" s="236">
        <v>0</v>
      </c>
      <c r="AP786" s="236">
        <v>2</v>
      </c>
      <c r="AQ786" s="236">
        <v>4</v>
      </c>
      <c r="AR786" s="236">
        <v>6</v>
      </c>
      <c r="AS786" s="236">
        <v>8</v>
      </c>
      <c r="AT786" s="236">
        <v>10</v>
      </c>
      <c r="AU786" s="236">
        <v>12</v>
      </c>
      <c r="AV786" s="236">
        <v>14</v>
      </c>
      <c r="AW786" s="236">
        <v>16</v>
      </c>
      <c r="AX786" s="236">
        <v>18</v>
      </c>
      <c r="AY786" s="236">
        <v>20</v>
      </c>
      <c r="AZ786" s="236">
        <v>22</v>
      </c>
      <c r="BA786" s="236">
        <v>132</v>
      </c>
      <c r="BB786" s="236">
        <v>0</v>
      </c>
      <c r="BC786" s="236">
        <v>2</v>
      </c>
      <c r="BD786" s="236">
        <v>4</v>
      </c>
      <c r="BE786" s="236">
        <v>6</v>
      </c>
      <c r="BF786" s="236">
        <v>8</v>
      </c>
      <c r="BG786" s="236">
        <v>10</v>
      </c>
      <c r="BH786" s="236">
        <v>12</v>
      </c>
      <c r="BI786" s="236">
        <v>14</v>
      </c>
      <c r="BJ786" s="236">
        <v>16</v>
      </c>
      <c r="BK786" s="236">
        <v>18</v>
      </c>
      <c r="BL786" s="236">
        <v>20</v>
      </c>
      <c r="BM786" s="236">
        <v>22</v>
      </c>
      <c r="BN786" s="236">
        <v>132</v>
      </c>
      <c r="BO786" s="236">
        <v>0</v>
      </c>
      <c r="BP786" s="236">
        <v>2</v>
      </c>
      <c r="BQ786" s="236">
        <v>4</v>
      </c>
      <c r="BR786" s="236">
        <v>6</v>
      </c>
      <c r="BS786" s="236">
        <v>8</v>
      </c>
      <c r="BT786" s="236">
        <v>10</v>
      </c>
      <c r="BU786" s="236">
        <v>12</v>
      </c>
      <c r="BV786" s="236">
        <v>14</v>
      </c>
      <c r="BW786" s="236">
        <v>16</v>
      </c>
      <c r="BX786" s="236">
        <v>18</v>
      </c>
      <c r="BY786" s="236">
        <v>20</v>
      </c>
      <c r="BZ786" s="236">
        <v>22</v>
      </c>
      <c r="CA786" s="236">
        <v>132</v>
      </c>
      <c r="CB786" s="236">
        <v>0</v>
      </c>
      <c r="CC786" s="236">
        <v>2</v>
      </c>
      <c r="CD786" s="236">
        <v>4</v>
      </c>
      <c r="CE786" s="236">
        <v>6</v>
      </c>
      <c r="CF786" s="236">
        <v>8</v>
      </c>
      <c r="CG786" s="236">
        <v>10</v>
      </c>
      <c r="CH786" s="236">
        <v>12</v>
      </c>
      <c r="CI786" s="236">
        <v>14</v>
      </c>
      <c r="CJ786" s="236">
        <v>16</v>
      </c>
      <c r="CK786" s="236">
        <v>18</v>
      </c>
      <c r="CL786" s="236">
        <v>20</v>
      </c>
      <c r="CM786" s="236">
        <v>22</v>
      </c>
      <c r="CN786" s="236">
        <v>132</v>
      </c>
      <c r="CO786" s="236">
        <v>0</v>
      </c>
      <c r="CP786" s="236">
        <v>2</v>
      </c>
      <c r="CQ786" s="236">
        <v>4</v>
      </c>
      <c r="CR786" s="236">
        <v>6</v>
      </c>
      <c r="CS786" s="236">
        <v>8</v>
      </c>
      <c r="CT786" s="236">
        <v>10</v>
      </c>
      <c r="CU786" s="236">
        <v>12</v>
      </c>
      <c r="CV786" s="236">
        <v>14</v>
      </c>
      <c r="CW786" s="236">
        <v>16</v>
      </c>
      <c r="CX786" s="236">
        <v>18</v>
      </c>
      <c r="CY786" s="236">
        <v>20</v>
      </c>
      <c r="CZ786" s="236">
        <v>22</v>
      </c>
      <c r="DA786" s="236">
        <v>132</v>
      </c>
    </row>
    <row r="787" spans="1:105">
      <c r="A787" s="242" t="s">
        <v>1827</v>
      </c>
      <c r="B787" s="236">
        <v>0</v>
      </c>
      <c r="C787" s="236">
        <v>0</v>
      </c>
      <c r="D787" s="236">
        <v>0</v>
      </c>
      <c r="E787" s="236">
        <v>0</v>
      </c>
      <c r="F787" s="236">
        <v>0</v>
      </c>
      <c r="G787" s="236">
        <v>0</v>
      </c>
      <c r="H787" s="236">
        <v>0</v>
      </c>
      <c r="I787" s="236">
        <v>0</v>
      </c>
      <c r="J787" s="236">
        <v>0</v>
      </c>
      <c r="K787" s="236">
        <v>0</v>
      </c>
      <c r="L787" s="236">
        <v>0</v>
      </c>
      <c r="M787" s="236">
        <v>0</v>
      </c>
      <c r="N787" s="236">
        <v>0</v>
      </c>
      <c r="O787" s="236">
        <v>0</v>
      </c>
      <c r="P787" s="236">
        <v>0</v>
      </c>
      <c r="Q787" s="236">
        <v>0</v>
      </c>
      <c r="R787" s="236">
        <v>0</v>
      </c>
      <c r="S787" s="236">
        <v>0</v>
      </c>
      <c r="T787" s="236">
        <v>0</v>
      </c>
      <c r="U787" s="236">
        <v>0</v>
      </c>
      <c r="V787" s="236">
        <v>0</v>
      </c>
      <c r="W787" s="236">
        <v>0</v>
      </c>
      <c r="X787" s="236">
        <v>0</v>
      </c>
      <c r="Y787" s="236">
        <v>0</v>
      </c>
      <c r="Z787" s="236">
        <v>0</v>
      </c>
      <c r="AA787" s="236">
        <v>0</v>
      </c>
      <c r="AB787" s="236">
        <v>0</v>
      </c>
      <c r="AC787" s="236">
        <v>0</v>
      </c>
      <c r="AD787" s="236">
        <v>0</v>
      </c>
      <c r="AE787" s="236">
        <v>0</v>
      </c>
      <c r="AF787" s="236">
        <v>0</v>
      </c>
      <c r="AG787" s="236">
        <v>0</v>
      </c>
      <c r="AH787" s="236">
        <v>0</v>
      </c>
      <c r="AI787" s="236">
        <v>0</v>
      </c>
      <c r="AJ787" s="236">
        <v>0</v>
      </c>
      <c r="AK787" s="236">
        <v>0</v>
      </c>
      <c r="AL787" s="236">
        <v>2201036.9096978302</v>
      </c>
      <c r="AM787" s="236">
        <v>4402073.8193956604</v>
      </c>
      <c r="AN787" s="236">
        <v>6603110.7290935004</v>
      </c>
      <c r="AO787" s="236">
        <v>0</v>
      </c>
      <c r="AP787" s="236">
        <v>1084984.7486267299</v>
      </c>
      <c r="AQ787" s="236">
        <v>2169969.4972534701</v>
      </c>
      <c r="AR787" s="236">
        <v>3254954.2458802098</v>
      </c>
      <c r="AS787" s="236">
        <v>4444888.0354180699</v>
      </c>
      <c r="AT787" s="236">
        <v>5634821.8249559402</v>
      </c>
      <c r="AU787" s="236">
        <v>6824755.6144938096</v>
      </c>
      <c r="AV787" s="236">
        <v>8378525.9364970401</v>
      </c>
      <c r="AW787" s="236">
        <v>9932296.2585002594</v>
      </c>
      <c r="AX787" s="236">
        <v>11486066.5805034</v>
      </c>
      <c r="AY787" s="236">
        <v>12508548.069077799</v>
      </c>
      <c r="AZ787" s="236">
        <v>13531029.5576522</v>
      </c>
      <c r="BA787" s="236">
        <v>79250840.368859097</v>
      </c>
      <c r="BB787" s="236">
        <v>0</v>
      </c>
      <c r="BC787" s="236">
        <v>922555.24778713996</v>
      </c>
      <c r="BD787" s="236">
        <v>1845110.4955742799</v>
      </c>
      <c r="BE787" s="236">
        <v>2767665.74336142</v>
      </c>
      <c r="BF787" s="236">
        <v>4228944.71252131</v>
      </c>
      <c r="BG787" s="236">
        <v>5690223.6816812102</v>
      </c>
      <c r="BH787" s="236">
        <v>7151502.6508411001</v>
      </c>
      <c r="BI787" s="236">
        <v>9113288.4270193204</v>
      </c>
      <c r="BJ787" s="236">
        <v>11075074.2031975</v>
      </c>
      <c r="BK787" s="236">
        <v>13036859.9793757</v>
      </c>
      <c r="BL787" s="236">
        <v>14255275.8216435</v>
      </c>
      <c r="BM787" s="236">
        <v>15473691.6639113</v>
      </c>
      <c r="BN787" s="236">
        <v>85560192.626914099</v>
      </c>
      <c r="BO787" s="236">
        <v>0</v>
      </c>
      <c r="BP787" s="236">
        <v>679725.33848802501</v>
      </c>
      <c r="BQ787" s="236">
        <v>1359450.67697605</v>
      </c>
      <c r="BR787" s="236">
        <v>2039176.01546407</v>
      </c>
      <c r="BS787" s="236">
        <v>3184092.47925667</v>
      </c>
      <c r="BT787" s="236">
        <v>4329008.9430492604</v>
      </c>
      <c r="BU787" s="236">
        <v>5473925.4068418602</v>
      </c>
      <c r="BV787" s="236">
        <v>7017461.3289345</v>
      </c>
      <c r="BW787" s="236">
        <v>8560997.2510271408</v>
      </c>
      <c r="BX787" s="236">
        <v>10104533.1731197</v>
      </c>
      <c r="BY787" s="236">
        <v>11036438.0415578</v>
      </c>
      <c r="BZ787" s="236">
        <v>11968342.9099958</v>
      </c>
      <c r="CA787" s="236">
        <v>65753151.564711101</v>
      </c>
      <c r="CB787" s="236">
        <v>0</v>
      </c>
      <c r="CC787" s="236">
        <v>515618.286194332</v>
      </c>
      <c r="CD787" s="236">
        <v>1031236.57238866</v>
      </c>
      <c r="CE787" s="236">
        <v>1546854.85858299</v>
      </c>
      <c r="CF787" s="236">
        <v>2415803.16200895</v>
      </c>
      <c r="CG787" s="236">
        <v>3284751.4654349098</v>
      </c>
      <c r="CH787" s="236">
        <v>4153699.76886087</v>
      </c>
      <c r="CI787" s="236">
        <v>5307119.4927224498</v>
      </c>
      <c r="CJ787" s="236">
        <v>6460539.2165840296</v>
      </c>
      <c r="CK787" s="236">
        <v>7613958.9404456196</v>
      </c>
      <c r="CL787" s="236">
        <v>8279580.9368662303</v>
      </c>
      <c r="CM787" s="236">
        <v>8945202.9332868606</v>
      </c>
      <c r="CN787" s="236">
        <v>49554365.633375898</v>
      </c>
      <c r="CO787" s="236">
        <v>0</v>
      </c>
      <c r="CP787" s="236">
        <v>264546.77211421001</v>
      </c>
      <c r="CQ787" s="236">
        <v>529093.54422842001</v>
      </c>
      <c r="CR787" s="236">
        <v>793640.31634262996</v>
      </c>
      <c r="CS787" s="236">
        <v>1272465.3431362901</v>
      </c>
      <c r="CT787" s="236">
        <v>1751290.36992996</v>
      </c>
      <c r="CU787" s="236">
        <v>2230115.3967236299</v>
      </c>
      <c r="CV787" s="236">
        <v>2890637.1647529202</v>
      </c>
      <c r="CW787" s="236">
        <v>3551158.9327822202</v>
      </c>
      <c r="CX787" s="236">
        <v>4211680.70081151</v>
      </c>
      <c r="CY787" s="236">
        <v>4586917.5504941102</v>
      </c>
      <c r="CZ787" s="236">
        <v>4962154.4001767104</v>
      </c>
      <c r="DA787" s="236">
        <v>27043700.491492599</v>
      </c>
    </row>
    <row r="789" spans="1:105">
      <c r="A789" s="242" t="s">
        <v>1708</v>
      </c>
      <c r="B789" s="236">
        <v>2</v>
      </c>
      <c r="C789" s="236">
        <v>2</v>
      </c>
      <c r="D789" s="236">
        <v>2</v>
      </c>
      <c r="E789" s="236">
        <v>0</v>
      </c>
      <c r="F789" s="236">
        <v>0</v>
      </c>
      <c r="G789" s="236">
        <v>0</v>
      </c>
      <c r="H789" s="236">
        <v>0</v>
      </c>
      <c r="I789" s="236">
        <v>0</v>
      </c>
      <c r="J789" s="236">
        <v>0</v>
      </c>
      <c r="K789" s="236">
        <v>0</v>
      </c>
      <c r="L789" s="236">
        <v>0</v>
      </c>
      <c r="M789" s="236">
        <v>0</v>
      </c>
      <c r="N789" s="236">
        <v>6</v>
      </c>
      <c r="O789" s="236">
        <v>2</v>
      </c>
      <c r="P789" s="236">
        <v>2</v>
      </c>
      <c r="Q789" s="236">
        <v>2</v>
      </c>
      <c r="R789" s="236">
        <v>0</v>
      </c>
      <c r="S789" s="236">
        <v>0</v>
      </c>
      <c r="T789" s="236">
        <v>0</v>
      </c>
      <c r="U789" s="236">
        <v>0</v>
      </c>
      <c r="V789" s="236">
        <v>0</v>
      </c>
      <c r="W789" s="236">
        <v>0</v>
      </c>
      <c r="X789" s="236">
        <v>0</v>
      </c>
      <c r="Y789" s="236">
        <v>0</v>
      </c>
      <c r="Z789" s="236">
        <v>0</v>
      </c>
      <c r="AA789" s="236">
        <v>6</v>
      </c>
      <c r="AB789" s="236">
        <v>2</v>
      </c>
      <c r="AC789" s="236">
        <v>2</v>
      </c>
      <c r="AD789" s="236">
        <v>2</v>
      </c>
      <c r="AE789" s="236">
        <v>0</v>
      </c>
      <c r="AF789" s="236">
        <v>0</v>
      </c>
      <c r="AG789" s="236">
        <v>0</v>
      </c>
      <c r="AH789" s="236">
        <v>0</v>
      </c>
      <c r="AI789" s="236">
        <v>0</v>
      </c>
      <c r="AJ789" s="236">
        <v>0</v>
      </c>
      <c r="AK789" s="236">
        <v>0</v>
      </c>
      <c r="AL789" s="236">
        <v>0</v>
      </c>
      <c r="AM789" s="236">
        <v>0</v>
      </c>
      <c r="AN789" s="236">
        <v>6</v>
      </c>
      <c r="AO789" s="236">
        <v>2</v>
      </c>
      <c r="AP789" s="236">
        <v>2</v>
      </c>
      <c r="AQ789" s="236">
        <v>2</v>
      </c>
      <c r="AR789" s="236">
        <v>0</v>
      </c>
      <c r="AS789" s="236">
        <v>0</v>
      </c>
      <c r="AT789" s="236">
        <v>0</v>
      </c>
      <c r="AU789" s="236">
        <v>0</v>
      </c>
      <c r="AV789" s="236">
        <v>0</v>
      </c>
      <c r="AW789" s="236">
        <v>0</v>
      </c>
      <c r="AX789" s="236">
        <v>0</v>
      </c>
      <c r="AY789" s="236">
        <v>0</v>
      </c>
      <c r="AZ789" s="236">
        <v>0</v>
      </c>
      <c r="BA789" s="236">
        <v>6</v>
      </c>
      <c r="BB789" s="236">
        <v>2</v>
      </c>
      <c r="BC789" s="236">
        <v>2</v>
      </c>
      <c r="BD789" s="236">
        <v>2</v>
      </c>
      <c r="BE789" s="236">
        <v>0</v>
      </c>
      <c r="BF789" s="236">
        <v>0</v>
      </c>
      <c r="BG789" s="236">
        <v>0</v>
      </c>
      <c r="BH789" s="236">
        <v>0</v>
      </c>
      <c r="BI789" s="236">
        <v>0</v>
      </c>
      <c r="BJ789" s="236">
        <v>0</v>
      </c>
      <c r="BK789" s="236">
        <v>0</v>
      </c>
      <c r="BL789" s="236">
        <v>0</v>
      </c>
      <c r="BM789" s="236">
        <v>0</v>
      </c>
      <c r="BN789" s="236">
        <v>6</v>
      </c>
      <c r="BO789" s="236">
        <v>2</v>
      </c>
      <c r="BP789" s="236">
        <v>2</v>
      </c>
      <c r="BQ789" s="236">
        <v>2</v>
      </c>
      <c r="BR789" s="236">
        <v>0</v>
      </c>
      <c r="BS789" s="236">
        <v>0</v>
      </c>
      <c r="BT789" s="236">
        <v>0</v>
      </c>
      <c r="BU789" s="236">
        <v>0</v>
      </c>
      <c r="BV789" s="236">
        <v>0</v>
      </c>
      <c r="BW789" s="236">
        <v>0</v>
      </c>
      <c r="BX789" s="236">
        <v>0</v>
      </c>
      <c r="BY789" s="236">
        <v>0</v>
      </c>
      <c r="BZ789" s="236">
        <v>0</v>
      </c>
      <c r="CA789" s="236">
        <v>6</v>
      </c>
      <c r="CB789" s="236">
        <v>2</v>
      </c>
      <c r="CC789" s="236">
        <v>2</v>
      </c>
      <c r="CD789" s="236">
        <v>2</v>
      </c>
      <c r="CE789" s="236">
        <v>0</v>
      </c>
      <c r="CF789" s="236">
        <v>0</v>
      </c>
      <c r="CG789" s="236">
        <v>0</v>
      </c>
      <c r="CH789" s="236">
        <v>0</v>
      </c>
      <c r="CI789" s="236">
        <v>0</v>
      </c>
      <c r="CJ789" s="236">
        <v>0</v>
      </c>
      <c r="CK789" s="236">
        <v>0</v>
      </c>
      <c r="CL789" s="236">
        <v>0</v>
      </c>
      <c r="CM789" s="236">
        <v>0</v>
      </c>
      <c r="CN789" s="236">
        <v>6</v>
      </c>
      <c r="CO789" s="236">
        <v>2</v>
      </c>
      <c r="CP789" s="236">
        <v>2</v>
      </c>
      <c r="CQ789" s="236">
        <v>2</v>
      </c>
      <c r="CR789" s="236">
        <v>0</v>
      </c>
      <c r="CS789" s="236">
        <v>0</v>
      </c>
      <c r="CT789" s="236">
        <v>0</v>
      </c>
      <c r="CU789" s="236">
        <v>0</v>
      </c>
      <c r="CV789" s="236">
        <v>0</v>
      </c>
      <c r="CW789" s="236">
        <v>0</v>
      </c>
      <c r="CX789" s="236">
        <v>0</v>
      </c>
      <c r="CY789" s="236">
        <v>0</v>
      </c>
      <c r="CZ789" s="236">
        <v>0</v>
      </c>
      <c r="DA789" s="236">
        <v>6</v>
      </c>
    </row>
    <row r="790" spans="1:105">
      <c r="A790" s="242" t="s">
        <v>1828</v>
      </c>
      <c r="B790" s="236">
        <v>6</v>
      </c>
      <c r="C790" s="236">
        <v>6</v>
      </c>
      <c r="D790" s="236">
        <v>6</v>
      </c>
      <c r="E790" s="236">
        <v>0</v>
      </c>
      <c r="F790" s="236">
        <v>0</v>
      </c>
      <c r="G790" s="236">
        <v>0</v>
      </c>
      <c r="H790" s="236">
        <v>0</v>
      </c>
      <c r="I790" s="236">
        <v>0</v>
      </c>
      <c r="J790" s="236">
        <v>0</v>
      </c>
      <c r="K790" s="236">
        <v>0</v>
      </c>
      <c r="L790" s="236">
        <v>0</v>
      </c>
      <c r="M790" s="236">
        <v>0</v>
      </c>
      <c r="N790" s="236">
        <v>18</v>
      </c>
      <c r="O790" s="236">
        <v>6</v>
      </c>
      <c r="P790" s="236">
        <v>6</v>
      </c>
      <c r="Q790" s="236">
        <v>6</v>
      </c>
      <c r="R790" s="236">
        <v>0</v>
      </c>
      <c r="S790" s="236">
        <v>0</v>
      </c>
      <c r="T790" s="236">
        <v>0</v>
      </c>
      <c r="U790" s="236">
        <v>0</v>
      </c>
      <c r="V790" s="236">
        <v>0</v>
      </c>
      <c r="W790" s="236">
        <v>0</v>
      </c>
      <c r="X790" s="236">
        <v>0</v>
      </c>
      <c r="Y790" s="236">
        <v>0</v>
      </c>
      <c r="Z790" s="236">
        <v>0</v>
      </c>
      <c r="AA790" s="236">
        <v>18</v>
      </c>
      <c r="AB790" s="236">
        <v>6</v>
      </c>
      <c r="AC790" s="236">
        <v>6</v>
      </c>
      <c r="AD790" s="236">
        <v>6</v>
      </c>
      <c r="AE790" s="236">
        <v>0</v>
      </c>
      <c r="AF790" s="236">
        <v>0</v>
      </c>
      <c r="AG790" s="236">
        <v>0</v>
      </c>
      <c r="AH790" s="236">
        <v>0</v>
      </c>
      <c r="AI790" s="236">
        <v>0</v>
      </c>
      <c r="AJ790" s="236">
        <v>0</v>
      </c>
      <c r="AK790" s="236">
        <v>0</v>
      </c>
      <c r="AL790" s="236">
        <v>0</v>
      </c>
      <c r="AM790" s="236">
        <v>0</v>
      </c>
      <c r="AN790" s="236">
        <v>18</v>
      </c>
      <c r="AO790" s="236">
        <v>6</v>
      </c>
      <c r="AP790" s="236">
        <v>6</v>
      </c>
      <c r="AQ790" s="236">
        <v>6</v>
      </c>
      <c r="AR790" s="236">
        <v>0</v>
      </c>
      <c r="AS790" s="236">
        <v>0</v>
      </c>
      <c r="AT790" s="236">
        <v>0</v>
      </c>
      <c r="AU790" s="236">
        <v>0</v>
      </c>
      <c r="AV790" s="236">
        <v>0</v>
      </c>
      <c r="AW790" s="236">
        <v>0</v>
      </c>
      <c r="AX790" s="236">
        <v>0</v>
      </c>
      <c r="AY790" s="236">
        <v>0</v>
      </c>
      <c r="AZ790" s="236">
        <v>0</v>
      </c>
      <c r="BA790" s="236">
        <v>18</v>
      </c>
      <c r="BB790" s="236">
        <v>6</v>
      </c>
      <c r="BC790" s="236">
        <v>6</v>
      </c>
      <c r="BD790" s="236">
        <v>6</v>
      </c>
      <c r="BE790" s="236">
        <v>0</v>
      </c>
      <c r="BF790" s="236">
        <v>0</v>
      </c>
      <c r="BG790" s="236">
        <v>0</v>
      </c>
      <c r="BH790" s="236">
        <v>0</v>
      </c>
      <c r="BI790" s="236">
        <v>0</v>
      </c>
      <c r="BJ790" s="236">
        <v>0</v>
      </c>
      <c r="BK790" s="236">
        <v>0</v>
      </c>
      <c r="BL790" s="236">
        <v>0</v>
      </c>
      <c r="BM790" s="236">
        <v>0</v>
      </c>
      <c r="BN790" s="236">
        <v>18</v>
      </c>
      <c r="BO790" s="236">
        <v>6</v>
      </c>
      <c r="BP790" s="236">
        <v>6</v>
      </c>
      <c r="BQ790" s="236">
        <v>6</v>
      </c>
      <c r="BR790" s="236">
        <v>0</v>
      </c>
      <c r="BS790" s="236">
        <v>0</v>
      </c>
      <c r="BT790" s="236">
        <v>0</v>
      </c>
      <c r="BU790" s="236">
        <v>0</v>
      </c>
      <c r="BV790" s="236">
        <v>0</v>
      </c>
      <c r="BW790" s="236">
        <v>0</v>
      </c>
      <c r="BX790" s="236">
        <v>0</v>
      </c>
      <c r="BY790" s="236">
        <v>0</v>
      </c>
      <c r="BZ790" s="236">
        <v>0</v>
      </c>
      <c r="CA790" s="236">
        <v>18</v>
      </c>
      <c r="CB790" s="236">
        <v>6</v>
      </c>
      <c r="CC790" s="236">
        <v>6</v>
      </c>
      <c r="CD790" s="236">
        <v>6</v>
      </c>
      <c r="CE790" s="236">
        <v>0</v>
      </c>
      <c r="CF790" s="236">
        <v>0</v>
      </c>
      <c r="CG790" s="236">
        <v>0</v>
      </c>
      <c r="CH790" s="236">
        <v>0</v>
      </c>
      <c r="CI790" s="236">
        <v>0</v>
      </c>
      <c r="CJ790" s="236">
        <v>0</v>
      </c>
      <c r="CK790" s="236">
        <v>0</v>
      </c>
      <c r="CL790" s="236">
        <v>0</v>
      </c>
      <c r="CM790" s="236">
        <v>0</v>
      </c>
      <c r="CN790" s="236">
        <v>18</v>
      </c>
      <c r="CO790" s="236">
        <v>6</v>
      </c>
      <c r="CP790" s="236">
        <v>6</v>
      </c>
      <c r="CQ790" s="236">
        <v>6</v>
      </c>
      <c r="CR790" s="236">
        <v>0</v>
      </c>
      <c r="CS790" s="236">
        <v>0</v>
      </c>
      <c r="CT790" s="236">
        <v>0</v>
      </c>
      <c r="CU790" s="236">
        <v>0</v>
      </c>
      <c r="CV790" s="236">
        <v>0</v>
      </c>
      <c r="CW790" s="236">
        <v>0</v>
      </c>
      <c r="CX790" s="236">
        <v>0</v>
      </c>
      <c r="CY790" s="236">
        <v>0</v>
      </c>
      <c r="CZ790" s="236">
        <v>0</v>
      </c>
      <c r="DA790" s="236">
        <v>18</v>
      </c>
    </row>
    <row r="791" spans="1:105">
      <c r="A791" s="242" t="s">
        <v>1829</v>
      </c>
      <c r="B791" s="236">
        <v>0</v>
      </c>
      <c r="C791" s="236">
        <v>0</v>
      </c>
      <c r="D791" s="236">
        <v>0</v>
      </c>
      <c r="E791" s="236">
        <v>2</v>
      </c>
      <c r="F791" s="236">
        <v>2</v>
      </c>
      <c r="G791" s="236">
        <v>2</v>
      </c>
      <c r="H791" s="236">
        <v>0</v>
      </c>
      <c r="I791" s="236">
        <v>0</v>
      </c>
      <c r="J791" s="236">
        <v>0</v>
      </c>
      <c r="K791" s="236">
        <v>0</v>
      </c>
      <c r="L791" s="236">
        <v>0</v>
      </c>
      <c r="M791" s="236">
        <v>0</v>
      </c>
      <c r="N791" s="236">
        <v>6</v>
      </c>
      <c r="O791" s="236">
        <v>0</v>
      </c>
      <c r="P791" s="236">
        <v>0</v>
      </c>
      <c r="Q791" s="236">
        <v>0</v>
      </c>
      <c r="R791" s="236">
        <v>2</v>
      </c>
      <c r="S791" s="236">
        <v>2</v>
      </c>
      <c r="T791" s="236">
        <v>2</v>
      </c>
      <c r="U791" s="236">
        <v>0</v>
      </c>
      <c r="V791" s="236">
        <v>0</v>
      </c>
      <c r="W791" s="236">
        <v>0</v>
      </c>
      <c r="X791" s="236">
        <v>0</v>
      </c>
      <c r="Y791" s="236">
        <v>0</v>
      </c>
      <c r="Z791" s="236">
        <v>0</v>
      </c>
      <c r="AA791" s="236">
        <v>6</v>
      </c>
      <c r="AB791" s="236">
        <v>0</v>
      </c>
      <c r="AC791" s="236">
        <v>0</v>
      </c>
      <c r="AD791" s="236">
        <v>0</v>
      </c>
      <c r="AE791" s="236">
        <v>2</v>
      </c>
      <c r="AF791" s="236">
        <v>2</v>
      </c>
      <c r="AG791" s="236">
        <v>2</v>
      </c>
      <c r="AH791" s="236">
        <v>0</v>
      </c>
      <c r="AI791" s="236">
        <v>0</v>
      </c>
      <c r="AJ791" s="236">
        <v>0</v>
      </c>
      <c r="AK791" s="236">
        <v>0</v>
      </c>
      <c r="AL791" s="236">
        <v>0</v>
      </c>
      <c r="AM791" s="236">
        <v>0</v>
      </c>
      <c r="AN791" s="236">
        <v>6</v>
      </c>
      <c r="AO791" s="236">
        <v>0</v>
      </c>
      <c r="AP791" s="236">
        <v>0</v>
      </c>
      <c r="AQ791" s="236">
        <v>0</v>
      </c>
      <c r="AR791" s="236">
        <v>2</v>
      </c>
      <c r="AS791" s="236">
        <v>2</v>
      </c>
      <c r="AT791" s="236">
        <v>2</v>
      </c>
      <c r="AU791" s="236">
        <v>0</v>
      </c>
      <c r="AV791" s="236">
        <v>0</v>
      </c>
      <c r="AW791" s="236">
        <v>0</v>
      </c>
      <c r="AX791" s="236">
        <v>0</v>
      </c>
      <c r="AY791" s="236">
        <v>0</v>
      </c>
      <c r="AZ791" s="236">
        <v>0</v>
      </c>
      <c r="BA791" s="236">
        <v>6</v>
      </c>
      <c r="BB791" s="236">
        <v>0</v>
      </c>
      <c r="BC791" s="236">
        <v>0</v>
      </c>
      <c r="BD791" s="236">
        <v>0</v>
      </c>
      <c r="BE791" s="236">
        <v>2</v>
      </c>
      <c r="BF791" s="236">
        <v>2</v>
      </c>
      <c r="BG791" s="236">
        <v>2</v>
      </c>
      <c r="BH791" s="236">
        <v>0</v>
      </c>
      <c r="BI791" s="236">
        <v>0</v>
      </c>
      <c r="BJ791" s="236">
        <v>0</v>
      </c>
      <c r="BK791" s="236">
        <v>0</v>
      </c>
      <c r="BL791" s="236">
        <v>0</v>
      </c>
      <c r="BM791" s="236">
        <v>0</v>
      </c>
      <c r="BN791" s="236">
        <v>6</v>
      </c>
      <c r="BO791" s="236">
        <v>0</v>
      </c>
      <c r="BP791" s="236">
        <v>0</v>
      </c>
      <c r="BQ791" s="236">
        <v>0</v>
      </c>
      <c r="BR791" s="236">
        <v>2</v>
      </c>
      <c r="BS791" s="236">
        <v>2</v>
      </c>
      <c r="BT791" s="236">
        <v>2</v>
      </c>
      <c r="BU791" s="236">
        <v>0</v>
      </c>
      <c r="BV791" s="236">
        <v>0</v>
      </c>
      <c r="BW791" s="236">
        <v>0</v>
      </c>
      <c r="BX791" s="236">
        <v>0</v>
      </c>
      <c r="BY791" s="236">
        <v>0</v>
      </c>
      <c r="BZ791" s="236">
        <v>0</v>
      </c>
      <c r="CA791" s="236">
        <v>6</v>
      </c>
      <c r="CB791" s="236">
        <v>0</v>
      </c>
      <c r="CC791" s="236">
        <v>0</v>
      </c>
      <c r="CD791" s="236">
        <v>0</v>
      </c>
      <c r="CE791" s="236">
        <v>2</v>
      </c>
      <c r="CF791" s="236">
        <v>2</v>
      </c>
      <c r="CG791" s="236">
        <v>2</v>
      </c>
      <c r="CH791" s="236">
        <v>0</v>
      </c>
      <c r="CI791" s="236">
        <v>0</v>
      </c>
      <c r="CJ791" s="236">
        <v>0</v>
      </c>
      <c r="CK791" s="236">
        <v>0</v>
      </c>
      <c r="CL791" s="236">
        <v>0</v>
      </c>
      <c r="CM791" s="236">
        <v>0</v>
      </c>
      <c r="CN791" s="236">
        <v>6</v>
      </c>
      <c r="CO791" s="236">
        <v>0</v>
      </c>
      <c r="CP791" s="236">
        <v>0</v>
      </c>
      <c r="CQ791" s="236">
        <v>0</v>
      </c>
      <c r="CR791" s="236">
        <v>2</v>
      </c>
      <c r="CS791" s="236">
        <v>2</v>
      </c>
      <c r="CT791" s="236">
        <v>2</v>
      </c>
      <c r="CU791" s="236">
        <v>0</v>
      </c>
      <c r="CV791" s="236">
        <v>0</v>
      </c>
      <c r="CW791" s="236">
        <v>0</v>
      </c>
      <c r="CX791" s="236">
        <v>0</v>
      </c>
      <c r="CY791" s="236">
        <v>0</v>
      </c>
      <c r="CZ791" s="236">
        <v>0</v>
      </c>
      <c r="DA791" s="236">
        <v>6</v>
      </c>
    </row>
    <row r="792" spans="1:105">
      <c r="A792" s="242" t="s">
        <v>1830</v>
      </c>
      <c r="B792" s="236">
        <v>0</v>
      </c>
      <c r="C792" s="236">
        <v>0</v>
      </c>
      <c r="D792" s="236">
        <v>0</v>
      </c>
      <c r="E792" s="236">
        <v>12</v>
      </c>
      <c r="F792" s="236">
        <v>12</v>
      </c>
      <c r="G792" s="236">
        <v>12</v>
      </c>
      <c r="H792" s="236">
        <v>0</v>
      </c>
      <c r="I792" s="236">
        <v>0</v>
      </c>
      <c r="J792" s="236">
        <v>0</v>
      </c>
      <c r="K792" s="236">
        <v>0</v>
      </c>
      <c r="L792" s="236">
        <v>0</v>
      </c>
      <c r="M792" s="236">
        <v>0</v>
      </c>
      <c r="N792" s="236">
        <v>36</v>
      </c>
      <c r="O792" s="236">
        <v>0</v>
      </c>
      <c r="P792" s="236">
        <v>0</v>
      </c>
      <c r="Q792" s="236">
        <v>0</v>
      </c>
      <c r="R792" s="236">
        <v>12</v>
      </c>
      <c r="S792" s="236">
        <v>12</v>
      </c>
      <c r="T792" s="236">
        <v>12</v>
      </c>
      <c r="U792" s="236">
        <v>0</v>
      </c>
      <c r="V792" s="236">
        <v>0</v>
      </c>
      <c r="W792" s="236">
        <v>0</v>
      </c>
      <c r="X792" s="236">
        <v>0</v>
      </c>
      <c r="Y792" s="236">
        <v>0</v>
      </c>
      <c r="Z792" s="236">
        <v>0</v>
      </c>
      <c r="AA792" s="236">
        <v>36</v>
      </c>
      <c r="AB792" s="236">
        <v>0</v>
      </c>
      <c r="AC792" s="236">
        <v>0</v>
      </c>
      <c r="AD792" s="236">
        <v>0</v>
      </c>
      <c r="AE792" s="236">
        <v>12</v>
      </c>
      <c r="AF792" s="236">
        <v>12</v>
      </c>
      <c r="AG792" s="236">
        <v>12</v>
      </c>
      <c r="AH792" s="236">
        <v>0</v>
      </c>
      <c r="AI792" s="236">
        <v>0</v>
      </c>
      <c r="AJ792" s="236">
        <v>0</v>
      </c>
      <c r="AK792" s="236">
        <v>0</v>
      </c>
      <c r="AL792" s="236">
        <v>0</v>
      </c>
      <c r="AM792" s="236">
        <v>0</v>
      </c>
      <c r="AN792" s="236">
        <v>36</v>
      </c>
      <c r="AO792" s="236">
        <v>0</v>
      </c>
      <c r="AP792" s="236">
        <v>0</v>
      </c>
      <c r="AQ792" s="236">
        <v>0</v>
      </c>
      <c r="AR792" s="236">
        <v>12</v>
      </c>
      <c r="AS792" s="236">
        <v>12</v>
      </c>
      <c r="AT792" s="236">
        <v>12</v>
      </c>
      <c r="AU792" s="236">
        <v>0</v>
      </c>
      <c r="AV792" s="236">
        <v>0</v>
      </c>
      <c r="AW792" s="236">
        <v>0</v>
      </c>
      <c r="AX792" s="236">
        <v>0</v>
      </c>
      <c r="AY792" s="236">
        <v>0</v>
      </c>
      <c r="AZ792" s="236">
        <v>0</v>
      </c>
      <c r="BA792" s="236">
        <v>36</v>
      </c>
      <c r="BB792" s="236">
        <v>0</v>
      </c>
      <c r="BC792" s="236">
        <v>0</v>
      </c>
      <c r="BD792" s="236">
        <v>0</v>
      </c>
      <c r="BE792" s="236">
        <v>12</v>
      </c>
      <c r="BF792" s="236">
        <v>12</v>
      </c>
      <c r="BG792" s="236">
        <v>12</v>
      </c>
      <c r="BH792" s="236">
        <v>0</v>
      </c>
      <c r="BI792" s="236">
        <v>0</v>
      </c>
      <c r="BJ792" s="236">
        <v>0</v>
      </c>
      <c r="BK792" s="236">
        <v>0</v>
      </c>
      <c r="BL792" s="236">
        <v>0</v>
      </c>
      <c r="BM792" s="236">
        <v>0</v>
      </c>
      <c r="BN792" s="236">
        <v>36</v>
      </c>
      <c r="BO792" s="236">
        <v>0</v>
      </c>
      <c r="BP792" s="236">
        <v>0</v>
      </c>
      <c r="BQ792" s="236">
        <v>0</v>
      </c>
      <c r="BR792" s="236">
        <v>12</v>
      </c>
      <c r="BS792" s="236">
        <v>12</v>
      </c>
      <c r="BT792" s="236">
        <v>12</v>
      </c>
      <c r="BU792" s="236">
        <v>0</v>
      </c>
      <c r="BV792" s="236">
        <v>0</v>
      </c>
      <c r="BW792" s="236">
        <v>0</v>
      </c>
      <c r="BX792" s="236">
        <v>0</v>
      </c>
      <c r="BY792" s="236">
        <v>0</v>
      </c>
      <c r="BZ792" s="236">
        <v>0</v>
      </c>
      <c r="CA792" s="236">
        <v>36</v>
      </c>
      <c r="CB792" s="236">
        <v>0</v>
      </c>
      <c r="CC792" s="236">
        <v>0</v>
      </c>
      <c r="CD792" s="236">
        <v>0</v>
      </c>
      <c r="CE792" s="236">
        <v>12</v>
      </c>
      <c r="CF792" s="236">
        <v>12</v>
      </c>
      <c r="CG792" s="236">
        <v>12</v>
      </c>
      <c r="CH792" s="236">
        <v>0</v>
      </c>
      <c r="CI792" s="236">
        <v>0</v>
      </c>
      <c r="CJ792" s="236">
        <v>0</v>
      </c>
      <c r="CK792" s="236">
        <v>0</v>
      </c>
      <c r="CL792" s="236">
        <v>0</v>
      </c>
      <c r="CM792" s="236">
        <v>0</v>
      </c>
      <c r="CN792" s="236">
        <v>36</v>
      </c>
      <c r="CO792" s="236">
        <v>0</v>
      </c>
      <c r="CP792" s="236">
        <v>0</v>
      </c>
      <c r="CQ792" s="236">
        <v>0</v>
      </c>
      <c r="CR792" s="236">
        <v>12</v>
      </c>
      <c r="CS792" s="236">
        <v>12</v>
      </c>
      <c r="CT792" s="236">
        <v>12</v>
      </c>
      <c r="CU792" s="236">
        <v>0</v>
      </c>
      <c r="CV792" s="236">
        <v>0</v>
      </c>
      <c r="CW792" s="236">
        <v>0</v>
      </c>
      <c r="CX792" s="236">
        <v>0</v>
      </c>
      <c r="CY792" s="236">
        <v>0</v>
      </c>
      <c r="CZ792" s="236">
        <v>0</v>
      </c>
      <c r="DA792" s="236">
        <v>36</v>
      </c>
    </row>
    <row r="793" spans="1:105">
      <c r="A793" s="242" t="s">
        <v>1829</v>
      </c>
      <c r="B793" s="236">
        <v>0</v>
      </c>
      <c r="C793" s="236">
        <v>0</v>
      </c>
      <c r="D793" s="236">
        <v>0</v>
      </c>
      <c r="E793" s="236">
        <v>0</v>
      </c>
      <c r="F793" s="236">
        <v>0</v>
      </c>
      <c r="G793" s="236">
        <v>0</v>
      </c>
      <c r="H793" s="236">
        <v>2</v>
      </c>
      <c r="I793" s="236">
        <v>2</v>
      </c>
      <c r="J793" s="236">
        <v>2</v>
      </c>
      <c r="K793" s="236">
        <v>0</v>
      </c>
      <c r="L793" s="236">
        <v>0</v>
      </c>
      <c r="M793" s="236">
        <v>0</v>
      </c>
      <c r="N793" s="236">
        <v>6</v>
      </c>
      <c r="O793" s="236">
        <v>0</v>
      </c>
      <c r="P793" s="236">
        <v>0</v>
      </c>
      <c r="Q793" s="236">
        <v>0</v>
      </c>
      <c r="R793" s="236">
        <v>0</v>
      </c>
      <c r="S793" s="236">
        <v>0</v>
      </c>
      <c r="T793" s="236">
        <v>0</v>
      </c>
      <c r="U793" s="236">
        <v>2</v>
      </c>
      <c r="V793" s="236">
        <v>2</v>
      </c>
      <c r="W793" s="236">
        <v>2</v>
      </c>
      <c r="X793" s="236">
        <v>0</v>
      </c>
      <c r="Y793" s="236">
        <v>0</v>
      </c>
      <c r="Z793" s="236">
        <v>0</v>
      </c>
      <c r="AA793" s="236">
        <v>6</v>
      </c>
      <c r="AB793" s="236">
        <v>0</v>
      </c>
      <c r="AC793" s="236">
        <v>0</v>
      </c>
      <c r="AD793" s="236">
        <v>0</v>
      </c>
      <c r="AE793" s="236">
        <v>0</v>
      </c>
      <c r="AF793" s="236">
        <v>0</v>
      </c>
      <c r="AG793" s="236">
        <v>0</v>
      </c>
      <c r="AH793" s="236">
        <v>2</v>
      </c>
      <c r="AI793" s="236">
        <v>2</v>
      </c>
      <c r="AJ793" s="236">
        <v>2</v>
      </c>
      <c r="AK793" s="236">
        <v>0</v>
      </c>
      <c r="AL793" s="236">
        <v>0</v>
      </c>
      <c r="AM793" s="236">
        <v>0</v>
      </c>
      <c r="AN793" s="236">
        <v>6</v>
      </c>
      <c r="AO793" s="236">
        <v>0</v>
      </c>
      <c r="AP793" s="236">
        <v>0</v>
      </c>
      <c r="AQ793" s="236">
        <v>0</v>
      </c>
      <c r="AR793" s="236">
        <v>0</v>
      </c>
      <c r="AS793" s="236">
        <v>0</v>
      </c>
      <c r="AT793" s="236">
        <v>0</v>
      </c>
      <c r="AU793" s="236">
        <v>2</v>
      </c>
      <c r="AV793" s="236">
        <v>2</v>
      </c>
      <c r="AW793" s="236">
        <v>2</v>
      </c>
      <c r="AX793" s="236">
        <v>0</v>
      </c>
      <c r="AY793" s="236">
        <v>0</v>
      </c>
      <c r="AZ793" s="236">
        <v>0</v>
      </c>
      <c r="BA793" s="236">
        <v>6</v>
      </c>
      <c r="BB793" s="236">
        <v>0</v>
      </c>
      <c r="BC793" s="236">
        <v>0</v>
      </c>
      <c r="BD793" s="236">
        <v>0</v>
      </c>
      <c r="BE793" s="236">
        <v>0</v>
      </c>
      <c r="BF793" s="236">
        <v>0</v>
      </c>
      <c r="BG793" s="236">
        <v>0</v>
      </c>
      <c r="BH793" s="236">
        <v>2</v>
      </c>
      <c r="BI793" s="236">
        <v>2</v>
      </c>
      <c r="BJ793" s="236">
        <v>2</v>
      </c>
      <c r="BK793" s="236">
        <v>0</v>
      </c>
      <c r="BL793" s="236">
        <v>0</v>
      </c>
      <c r="BM793" s="236">
        <v>0</v>
      </c>
      <c r="BN793" s="236">
        <v>6</v>
      </c>
      <c r="BO793" s="236">
        <v>0</v>
      </c>
      <c r="BP793" s="236">
        <v>0</v>
      </c>
      <c r="BQ793" s="236">
        <v>0</v>
      </c>
      <c r="BR793" s="236">
        <v>0</v>
      </c>
      <c r="BS793" s="236">
        <v>0</v>
      </c>
      <c r="BT793" s="236">
        <v>0</v>
      </c>
      <c r="BU793" s="236">
        <v>2</v>
      </c>
      <c r="BV793" s="236">
        <v>2</v>
      </c>
      <c r="BW793" s="236">
        <v>2</v>
      </c>
      <c r="BX793" s="236">
        <v>0</v>
      </c>
      <c r="BY793" s="236">
        <v>0</v>
      </c>
      <c r="BZ793" s="236">
        <v>0</v>
      </c>
      <c r="CA793" s="236">
        <v>6</v>
      </c>
      <c r="CB793" s="236">
        <v>0</v>
      </c>
      <c r="CC793" s="236">
        <v>0</v>
      </c>
      <c r="CD793" s="236">
        <v>0</v>
      </c>
      <c r="CE793" s="236">
        <v>0</v>
      </c>
      <c r="CF793" s="236">
        <v>0</v>
      </c>
      <c r="CG793" s="236">
        <v>0</v>
      </c>
      <c r="CH793" s="236">
        <v>2</v>
      </c>
      <c r="CI793" s="236">
        <v>2</v>
      </c>
      <c r="CJ793" s="236">
        <v>2</v>
      </c>
      <c r="CK793" s="236">
        <v>0</v>
      </c>
      <c r="CL793" s="236">
        <v>0</v>
      </c>
      <c r="CM793" s="236">
        <v>0</v>
      </c>
      <c r="CN793" s="236">
        <v>6</v>
      </c>
      <c r="CO793" s="236">
        <v>0</v>
      </c>
      <c r="CP793" s="236">
        <v>0</v>
      </c>
      <c r="CQ793" s="236">
        <v>0</v>
      </c>
      <c r="CR793" s="236">
        <v>0</v>
      </c>
      <c r="CS793" s="236">
        <v>0</v>
      </c>
      <c r="CT793" s="236">
        <v>0</v>
      </c>
      <c r="CU793" s="236">
        <v>2</v>
      </c>
      <c r="CV793" s="236">
        <v>2</v>
      </c>
      <c r="CW793" s="236">
        <v>2</v>
      </c>
      <c r="CX793" s="236">
        <v>0</v>
      </c>
      <c r="CY793" s="236">
        <v>0</v>
      </c>
      <c r="CZ793" s="236">
        <v>0</v>
      </c>
      <c r="DA793" s="236">
        <v>6</v>
      </c>
    </row>
    <row r="794" spans="1:105">
      <c r="A794" s="242" t="s">
        <v>1831</v>
      </c>
      <c r="B794" s="236">
        <v>0</v>
      </c>
      <c r="C794" s="236">
        <v>0</v>
      </c>
      <c r="D794" s="236">
        <v>0</v>
      </c>
      <c r="E794" s="236">
        <v>0</v>
      </c>
      <c r="F794" s="236">
        <v>0</v>
      </c>
      <c r="G794" s="236">
        <v>0</v>
      </c>
      <c r="H794" s="236">
        <v>18</v>
      </c>
      <c r="I794" s="236">
        <v>18</v>
      </c>
      <c r="J794" s="236">
        <v>18</v>
      </c>
      <c r="K794" s="236">
        <v>0</v>
      </c>
      <c r="L794" s="236">
        <v>0</v>
      </c>
      <c r="M794" s="236">
        <v>0</v>
      </c>
      <c r="N794" s="236">
        <v>54</v>
      </c>
      <c r="O794" s="236">
        <v>0</v>
      </c>
      <c r="P794" s="236">
        <v>0</v>
      </c>
      <c r="Q794" s="236">
        <v>0</v>
      </c>
      <c r="R794" s="236">
        <v>0</v>
      </c>
      <c r="S794" s="236">
        <v>0</v>
      </c>
      <c r="T794" s="236">
        <v>0</v>
      </c>
      <c r="U794" s="236">
        <v>18</v>
      </c>
      <c r="V794" s="236">
        <v>18</v>
      </c>
      <c r="W794" s="236">
        <v>18</v>
      </c>
      <c r="X794" s="236">
        <v>0</v>
      </c>
      <c r="Y794" s="236">
        <v>0</v>
      </c>
      <c r="Z794" s="236">
        <v>0</v>
      </c>
      <c r="AA794" s="236">
        <v>54</v>
      </c>
      <c r="AB794" s="236">
        <v>0</v>
      </c>
      <c r="AC794" s="236">
        <v>0</v>
      </c>
      <c r="AD794" s="236">
        <v>0</v>
      </c>
      <c r="AE794" s="236">
        <v>0</v>
      </c>
      <c r="AF794" s="236">
        <v>0</v>
      </c>
      <c r="AG794" s="236">
        <v>0</v>
      </c>
      <c r="AH794" s="236">
        <v>18</v>
      </c>
      <c r="AI794" s="236">
        <v>18</v>
      </c>
      <c r="AJ794" s="236">
        <v>18</v>
      </c>
      <c r="AK794" s="236">
        <v>0</v>
      </c>
      <c r="AL794" s="236">
        <v>0</v>
      </c>
      <c r="AM794" s="236">
        <v>0</v>
      </c>
      <c r="AN794" s="236">
        <v>54</v>
      </c>
      <c r="AO794" s="236">
        <v>0</v>
      </c>
      <c r="AP794" s="236">
        <v>0</v>
      </c>
      <c r="AQ794" s="236">
        <v>0</v>
      </c>
      <c r="AR794" s="236">
        <v>0</v>
      </c>
      <c r="AS794" s="236">
        <v>0</v>
      </c>
      <c r="AT794" s="236">
        <v>0</v>
      </c>
      <c r="AU794" s="236">
        <v>18</v>
      </c>
      <c r="AV794" s="236">
        <v>18</v>
      </c>
      <c r="AW794" s="236">
        <v>18</v>
      </c>
      <c r="AX794" s="236">
        <v>0</v>
      </c>
      <c r="AY794" s="236">
        <v>0</v>
      </c>
      <c r="AZ794" s="236">
        <v>0</v>
      </c>
      <c r="BA794" s="236">
        <v>54</v>
      </c>
      <c r="BB794" s="236">
        <v>0</v>
      </c>
      <c r="BC794" s="236">
        <v>0</v>
      </c>
      <c r="BD794" s="236">
        <v>0</v>
      </c>
      <c r="BE794" s="236">
        <v>0</v>
      </c>
      <c r="BF794" s="236">
        <v>0</v>
      </c>
      <c r="BG794" s="236">
        <v>0</v>
      </c>
      <c r="BH794" s="236">
        <v>18</v>
      </c>
      <c r="BI794" s="236">
        <v>18</v>
      </c>
      <c r="BJ794" s="236">
        <v>18</v>
      </c>
      <c r="BK794" s="236">
        <v>0</v>
      </c>
      <c r="BL794" s="236">
        <v>0</v>
      </c>
      <c r="BM794" s="236">
        <v>0</v>
      </c>
      <c r="BN794" s="236">
        <v>54</v>
      </c>
      <c r="BO794" s="236">
        <v>0</v>
      </c>
      <c r="BP794" s="236">
        <v>0</v>
      </c>
      <c r="BQ794" s="236">
        <v>0</v>
      </c>
      <c r="BR794" s="236">
        <v>0</v>
      </c>
      <c r="BS794" s="236">
        <v>0</v>
      </c>
      <c r="BT794" s="236">
        <v>0</v>
      </c>
      <c r="BU794" s="236">
        <v>18</v>
      </c>
      <c r="BV794" s="236">
        <v>18</v>
      </c>
      <c r="BW794" s="236">
        <v>18</v>
      </c>
      <c r="BX794" s="236">
        <v>0</v>
      </c>
      <c r="BY794" s="236">
        <v>0</v>
      </c>
      <c r="BZ794" s="236">
        <v>0</v>
      </c>
      <c r="CA794" s="236">
        <v>54</v>
      </c>
      <c r="CB794" s="236">
        <v>0</v>
      </c>
      <c r="CC794" s="236">
        <v>0</v>
      </c>
      <c r="CD794" s="236">
        <v>0</v>
      </c>
      <c r="CE794" s="236">
        <v>0</v>
      </c>
      <c r="CF794" s="236">
        <v>0</v>
      </c>
      <c r="CG794" s="236">
        <v>0</v>
      </c>
      <c r="CH794" s="236">
        <v>18</v>
      </c>
      <c r="CI794" s="236">
        <v>18</v>
      </c>
      <c r="CJ794" s="236">
        <v>18</v>
      </c>
      <c r="CK794" s="236">
        <v>0</v>
      </c>
      <c r="CL794" s="236">
        <v>0</v>
      </c>
      <c r="CM794" s="236">
        <v>0</v>
      </c>
      <c r="CN794" s="236">
        <v>54</v>
      </c>
      <c r="CO794" s="236">
        <v>0</v>
      </c>
      <c r="CP794" s="236">
        <v>0</v>
      </c>
      <c r="CQ794" s="236">
        <v>0</v>
      </c>
      <c r="CR794" s="236">
        <v>0</v>
      </c>
      <c r="CS794" s="236">
        <v>0</v>
      </c>
      <c r="CT794" s="236">
        <v>0</v>
      </c>
      <c r="CU794" s="236">
        <v>18</v>
      </c>
      <c r="CV794" s="236">
        <v>18</v>
      </c>
      <c r="CW794" s="236">
        <v>18</v>
      </c>
      <c r="CX794" s="236">
        <v>0</v>
      </c>
      <c r="CY794" s="236">
        <v>0</v>
      </c>
      <c r="CZ794" s="236">
        <v>0</v>
      </c>
      <c r="DA794" s="236">
        <v>54</v>
      </c>
    </row>
    <row r="795" spans="1:105">
      <c r="A795" s="242" t="s">
        <v>1815</v>
      </c>
      <c r="B795" s="236">
        <v>0</v>
      </c>
      <c r="C795" s="236">
        <v>0</v>
      </c>
      <c r="D795" s="236">
        <v>0</v>
      </c>
      <c r="E795" s="236">
        <v>0</v>
      </c>
      <c r="F795" s="236">
        <v>0</v>
      </c>
      <c r="G795" s="236">
        <v>0</v>
      </c>
      <c r="H795" s="236">
        <v>0</v>
      </c>
      <c r="I795" s="236">
        <v>0</v>
      </c>
      <c r="J795" s="236">
        <v>0</v>
      </c>
      <c r="K795" s="236">
        <v>2</v>
      </c>
      <c r="L795" s="236">
        <v>2</v>
      </c>
      <c r="M795" s="236">
        <v>2</v>
      </c>
      <c r="N795" s="236">
        <v>6</v>
      </c>
      <c r="O795" s="236">
        <v>0</v>
      </c>
      <c r="P795" s="236">
        <v>0</v>
      </c>
      <c r="Q795" s="236">
        <v>0</v>
      </c>
      <c r="R795" s="236">
        <v>0</v>
      </c>
      <c r="S795" s="236">
        <v>0</v>
      </c>
      <c r="T795" s="236">
        <v>0</v>
      </c>
      <c r="U795" s="236">
        <v>0</v>
      </c>
      <c r="V795" s="236">
        <v>0</v>
      </c>
      <c r="W795" s="236">
        <v>0</v>
      </c>
      <c r="X795" s="236">
        <v>2</v>
      </c>
      <c r="Y795" s="236">
        <v>2</v>
      </c>
      <c r="Z795" s="236">
        <v>2</v>
      </c>
      <c r="AA795" s="236">
        <v>6</v>
      </c>
      <c r="AB795" s="236">
        <v>0</v>
      </c>
      <c r="AC795" s="236">
        <v>0</v>
      </c>
      <c r="AD795" s="236">
        <v>0</v>
      </c>
      <c r="AE795" s="236">
        <v>0</v>
      </c>
      <c r="AF795" s="236">
        <v>0</v>
      </c>
      <c r="AG795" s="236">
        <v>0</v>
      </c>
      <c r="AH795" s="236">
        <v>0</v>
      </c>
      <c r="AI795" s="236">
        <v>0</v>
      </c>
      <c r="AJ795" s="236">
        <v>0</v>
      </c>
      <c r="AK795" s="236">
        <v>2</v>
      </c>
      <c r="AL795" s="236">
        <v>2</v>
      </c>
      <c r="AM795" s="236">
        <v>2</v>
      </c>
      <c r="AN795" s="236">
        <v>6</v>
      </c>
      <c r="AO795" s="236">
        <v>0</v>
      </c>
      <c r="AP795" s="236">
        <v>0</v>
      </c>
      <c r="AQ795" s="236">
        <v>0</v>
      </c>
      <c r="AR795" s="236">
        <v>0</v>
      </c>
      <c r="AS795" s="236">
        <v>0</v>
      </c>
      <c r="AT795" s="236">
        <v>0</v>
      </c>
      <c r="AU795" s="236">
        <v>0</v>
      </c>
      <c r="AV795" s="236">
        <v>0</v>
      </c>
      <c r="AW795" s="236">
        <v>0</v>
      </c>
      <c r="AX795" s="236">
        <v>2</v>
      </c>
      <c r="AY795" s="236">
        <v>2</v>
      </c>
      <c r="AZ795" s="236">
        <v>2</v>
      </c>
      <c r="BA795" s="236">
        <v>6</v>
      </c>
      <c r="BB795" s="236">
        <v>0</v>
      </c>
      <c r="BC795" s="236">
        <v>0</v>
      </c>
      <c r="BD795" s="236">
        <v>0</v>
      </c>
      <c r="BE795" s="236">
        <v>0</v>
      </c>
      <c r="BF795" s="236">
        <v>0</v>
      </c>
      <c r="BG795" s="236">
        <v>0</v>
      </c>
      <c r="BH795" s="236">
        <v>0</v>
      </c>
      <c r="BI795" s="236">
        <v>0</v>
      </c>
      <c r="BJ795" s="236">
        <v>0</v>
      </c>
      <c r="BK795" s="236">
        <v>2</v>
      </c>
      <c r="BL795" s="236">
        <v>2</v>
      </c>
      <c r="BM795" s="236">
        <v>2</v>
      </c>
      <c r="BN795" s="236">
        <v>6</v>
      </c>
      <c r="BO795" s="236">
        <v>0</v>
      </c>
      <c r="BP795" s="236">
        <v>0</v>
      </c>
      <c r="BQ795" s="236">
        <v>0</v>
      </c>
      <c r="BR795" s="236">
        <v>0</v>
      </c>
      <c r="BS795" s="236">
        <v>0</v>
      </c>
      <c r="BT795" s="236">
        <v>0</v>
      </c>
      <c r="BU795" s="236">
        <v>0</v>
      </c>
      <c r="BV795" s="236">
        <v>0</v>
      </c>
      <c r="BW795" s="236">
        <v>0</v>
      </c>
      <c r="BX795" s="236">
        <v>2</v>
      </c>
      <c r="BY795" s="236">
        <v>2</v>
      </c>
      <c r="BZ795" s="236">
        <v>2</v>
      </c>
      <c r="CA795" s="236">
        <v>6</v>
      </c>
      <c r="CB795" s="236">
        <v>0</v>
      </c>
      <c r="CC795" s="236">
        <v>0</v>
      </c>
      <c r="CD795" s="236">
        <v>0</v>
      </c>
      <c r="CE795" s="236">
        <v>0</v>
      </c>
      <c r="CF795" s="236">
        <v>0</v>
      </c>
      <c r="CG795" s="236">
        <v>0</v>
      </c>
      <c r="CH795" s="236">
        <v>0</v>
      </c>
      <c r="CI795" s="236">
        <v>0</v>
      </c>
      <c r="CJ795" s="236">
        <v>0</v>
      </c>
      <c r="CK795" s="236">
        <v>2</v>
      </c>
      <c r="CL795" s="236">
        <v>2</v>
      </c>
      <c r="CM795" s="236">
        <v>2</v>
      </c>
      <c r="CN795" s="236">
        <v>6</v>
      </c>
      <c r="CO795" s="236">
        <v>0</v>
      </c>
      <c r="CP795" s="236">
        <v>0</v>
      </c>
      <c r="CQ795" s="236">
        <v>0</v>
      </c>
      <c r="CR795" s="236">
        <v>0</v>
      </c>
      <c r="CS795" s="236">
        <v>0</v>
      </c>
      <c r="CT795" s="236">
        <v>0</v>
      </c>
      <c r="CU795" s="236">
        <v>0</v>
      </c>
      <c r="CV795" s="236">
        <v>0</v>
      </c>
      <c r="CW795" s="236">
        <v>0</v>
      </c>
      <c r="CX795" s="236">
        <v>2</v>
      </c>
      <c r="CY795" s="236">
        <v>2</v>
      </c>
      <c r="CZ795" s="236">
        <v>2</v>
      </c>
      <c r="DA795" s="236">
        <v>6</v>
      </c>
    </row>
    <row r="796" spans="1:105">
      <c r="A796" s="242" t="s">
        <v>1832</v>
      </c>
      <c r="B796" s="236">
        <v>0</v>
      </c>
      <c r="C796" s="236">
        <v>0</v>
      </c>
      <c r="D796" s="236">
        <v>0</v>
      </c>
      <c r="E796" s="236">
        <v>0</v>
      </c>
      <c r="F796" s="236">
        <v>0</v>
      </c>
      <c r="G796" s="236">
        <v>0</v>
      </c>
      <c r="H796" s="236">
        <v>0</v>
      </c>
      <c r="I796" s="236">
        <v>0</v>
      </c>
      <c r="J796" s="236">
        <v>0</v>
      </c>
      <c r="K796" s="236">
        <v>24</v>
      </c>
      <c r="L796" s="236">
        <v>24</v>
      </c>
      <c r="M796" s="236">
        <v>24</v>
      </c>
      <c r="N796" s="236">
        <v>72</v>
      </c>
      <c r="O796" s="236">
        <v>0</v>
      </c>
      <c r="P796" s="236">
        <v>0</v>
      </c>
      <c r="Q796" s="236">
        <v>0</v>
      </c>
      <c r="R796" s="236">
        <v>0</v>
      </c>
      <c r="S796" s="236">
        <v>0</v>
      </c>
      <c r="T796" s="236">
        <v>0</v>
      </c>
      <c r="U796" s="236">
        <v>0</v>
      </c>
      <c r="V796" s="236">
        <v>0</v>
      </c>
      <c r="W796" s="236">
        <v>0</v>
      </c>
      <c r="X796" s="236">
        <v>24</v>
      </c>
      <c r="Y796" s="236">
        <v>24</v>
      </c>
      <c r="Z796" s="236">
        <v>24</v>
      </c>
      <c r="AA796" s="236">
        <v>72</v>
      </c>
      <c r="AB796" s="236">
        <v>0</v>
      </c>
      <c r="AC796" s="236">
        <v>0</v>
      </c>
      <c r="AD796" s="236">
        <v>0</v>
      </c>
      <c r="AE796" s="236">
        <v>0</v>
      </c>
      <c r="AF796" s="236">
        <v>0</v>
      </c>
      <c r="AG796" s="236">
        <v>0</v>
      </c>
      <c r="AH796" s="236">
        <v>0</v>
      </c>
      <c r="AI796" s="236">
        <v>0</v>
      </c>
      <c r="AJ796" s="236">
        <v>0</v>
      </c>
      <c r="AK796" s="236">
        <v>24</v>
      </c>
      <c r="AL796" s="236">
        <v>24</v>
      </c>
      <c r="AM796" s="236">
        <v>24</v>
      </c>
      <c r="AN796" s="236">
        <v>72</v>
      </c>
      <c r="AO796" s="236">
        <v>0</v>
      </c>
      <c r="AP796" s="236">
        <v>0</v>
      </c>
      <c r="AQ796" s="236">
        <v>0</v>
      </c>
      <c r="AR796" s="236">
        <v>0</v>
      </c>
      <c r="AS796" s="236">
        <v>0</v>
      </c>
      <c r="AT796" s="236">
        <v>0</v>
      </c>
      <c r="AU796" s="236">
        <v>0</v>
      </c>
      <c r="AV796" s="236">
        <v>0</v>
      </c>
      <c r="AW796" s="236">
        <v>0</v>
      </c>
      <c r="AX796" s="236">
        <v>24</v>
      </c>
      <c r="AY796" s="236">
        <v>24</v>
      </c>
      <c r="AZ796" s="236">
        <v>24</v>
      </c>
      <c r="BA796" s="236">
        <v>72</v>
      </c>
      <c r="BB796" s="236">
        <v>0</v>
      </c>
      <c r="BC796" s="236">
        <v>0</v>
      </c>
      <c r="BD796" s="236">
        <v>0</v>
      </c>
      <c r="BE796" s="236">
        <v>0</v>
      </c>
      <c r="BF796" s="236">
        <v>0</v>
      </c>
      <c r="BG796" s="236">
        <v>0</v>
      </c>
      <c r="BH796" s="236">
        <v>0</v>
      </c>
      <c r="BI796" s="236">
        <v>0</v>
      </c>
      <c r="BJ796" s="236">
        <v>0</v>
      </c>
      <c r="BK796" s="236">
        <v>24</v>
      </c>
      <c r="BL796" s="236">
        <v>24</v>
      </c>
      <c r="BM796" s="236">
        <v>24</v>
      </c>
      <c r="BN796" s="236">
        <v>72</v>
      </c>
      <c r="BO796" s="236">
        <v>0</v>
      </c>
      <c r="BP796" s="236">
        <v>0</v>
      </c>
      <c r="BQ796" s="236">
        <v>0</v>
      </c>
      <c r="BR796" s="236">
        <v>0</v>
      </c>
      <c r="BS796" s="236">
        <v>0</v>
      </c>
      <c r="BT796" s="236">
        <v>0</v>
      </c>
      <c r="BU796" s="236">
        <v>0</v>
      </c>
      <c r="BV796" s="236">
        <v>0</v>
      </c>
      <c r="BW796" s="236">
        <v>0</v>
      </c>
      <c r="BX796" s="236">
        <v>24</v>
      </c>
      <c r="BY796" s="236">
        <v>24</v>
      </c>
      <c r="BZ796" s="236">
        <v>24</v>
      </c>
      <c r="CA796" s="236">
        <v>72</v>
      </c>
      <c r="CB796" s="236">
        <v>0</v>
      </c>
      <c r="CC796" s="236">
        <v>0</v>
      </c>
      <c r="CD796" s="236">
        <v>0</v>
      </c>
      <c r="CE796" s="236">
        <v>0</v>
      </c>
      <c r="CF796" s="236">
        <v>0</v>
      </c>
      <c r="CG796" s="236">
        <v>0</v>
      </c>
      <c r="CH796" s="236">
        <v>0</v>
      </c>
      <c r="CI796" s="236">
        <v>0</v>
      </c>
      <c r="CJ796" s="236">
        <v>0</v>
      </c>
      <c r="CK796" s="236">
        <v>24</v>
      </c>
      <c r="CL796" s="236">
        <v>24</v>
      </c>
      <c r="CM796" s="236">
        <v>24</v>
      </c>
      <c r="CN796" s="236">
        <v>72</v>
      </c>
      <c r="CO796" s="236">
        <v>0</v>
      </c>
      <c r="CP796" s="236">
        <v>0</v>
      </c>
      <c r="CQ796" s="236">
        <v>0</v>
      </c>
      <c r="CR796" s="236">
        <v>0</v>
      </c>
      <c r="CS796" s="236">
        <v>0</v>
      </c>
      <c r="CT796" s="236">
        <v>0</v>
      </c>
      <c r="CU796" s="236">
        <v>0</v>
      </c>
      <c r="CV796" s="236">
        <v>0</v>
      </c>
      <c r="CW796" s="236">
        <v>0</v>
      </c>
      <c r="CX796" s="236">
        <v>24</v>
      </c>
      <c r="CY796" s="236">
        <v>24</v>
      </c>
      <c r="CZ796" s="236">
        <v>24</v>
      </c>
      <c r="DA796" s="236">
        <v>72</v>
      </c>
    </row>
    <row r="797" spans="1:105">
      <c r="A797" s="242" t="s">
        <v>1728</v>
      </c>
      <c r="B797" s="236">
        <v>0</v>
      </c>
      <c r="C797" s="236">
        <v>0</v>
      </c>
      <c r="D797" s="236">
        <v>0</v>
      </c>
      <c r="E797" s="236">
        <v>0</v>
      </c>
      <c r="F797" s="236">
        <v>0</v>
      </c>
      <c r="G797" s="236">
        <v>0</v>
      </c>
      <c r="H797" s="236">
        <v>0</v>
      </c>
      <c r="I797" s="236">
        <v>0</v>
      </c>
      <c r="J797" s="236">
        <v>0</v>
      </c>
      <c r="K797" s="236">
        <v>0</v>
      </c>
      <c r="L797" s="236">
        <v>0</v>
      </c>
      <c r="M797" s="236">
        <v>0</v>
      </c>
      <c r="N797" s="236">
        <v>0</v>
      </c>
      <c r="O797" s="236">
        <v>0</v>
      </c>
      <c r="P797" s="236">
        <v>0</v>
      </c>
      <c r="Q797" s="236">
        <v>0</v>
      </c>
      <c r="R797" s="236">
        <v>0</v>
      </c>
      <c r="S797" s="236">
        <v>0</v>
      </c>
      <c r="T797" s="236">
        <v>0</v>
      </c>
      <c r="U797" s="236">
        <v>0</v>
      </c>
      <c r="V797" s="236">
        <v>0</v>
      </c>
      <c r="W797" s="236">
        <v>0</v>
      </c>
      <c r="X797" s="236">
        <v>0</v>
      </c>
      <c r="Y797" s="236">
        <v>0</v>
      </c>
      <c r="Z797" s="236">
        <v>0</v>
      </c>
      <c r="AA797" s="236">
        <v>0</v>
      </c>
      <c r="AB797" s="236">
        <v>0</v>
      </c>
      <c r="AC797" s="236">
        <v>0</v>
      </c>
      <c r="AD797" s="236">
        <v>0</v>
      </c>
      <c r="AE797" s="236">
        <v>0</v>
      </c>
      <c r="AF797" s="236">
        <v>0</v>
      </c>
      <c r="AG797" s="236">
        <v>0</v>
      </c>
      <c r="AH797" s="236">
        <v>0</v>
      </c>
      <c r="AI797" s="236">
        <v>0</v>
      </c>
      <c r="AJ797" s="236">
        <v>0</v>
      </c>
      <c r="AK797" s="236">
        <v>0</v>
      </c>
      <c r="AL797" s="236">
        <v>0</v>
      </c>
      <c r="AM797" s="236">
        <v>0</v>
      </c>
      <c r="AN797" s="236">
        <v>0</v>
      </c>
      <c r="AO797" s="236">
        <v>0</v>
      </c>
      <c r="AP797" s="236">
        <v>0</v>
      </c>
      <c r="AQ797" s="236">
        <v>0</v>
      </c>
      <c r="AR797" s="236">
        <v>0</v>
      </c>
      <c r="AS797" s="236">
        <v>0</v>
      </c>
      <c r="AT797" s="236">
        <v>0</v>
      </c>
      <c r="AU797" s="236">
        <v>0</v>
      </c>
      <c r="AV797" s="236">
        <v>0</v>
      </c>
      <c r="AW797" s="236">
        <v>0</v>
      </c>
      <c r="AX797" s="236">
        <v>0</v>
      </c>
      <c r="AY797" s="236">
        <v>0</v>
      </c>
      <c r="AZ797" s="236">
        <v>0</v>
      </c>
      <c r="BA797" s="236">
        <v>0</v>
      </c>
      <c r="BB797" s="236">
        <v>0</v>
      </c>
      <c r="BC797" s="236">
        <v>0</v>
      </c>
      <c r="BD797" s="236">
        <v>0</v>
      </c>
      <c r="BE797" s="236">
        <v>0</v>
      </c>
      <c r="BF797" s="236">
        <v>0</v>
      </c>
      <c r="BG797" s="236">
        <v>0</v>
      </c>
      <c r="BH797" s="236">
        <v>0</v>
      </c>
      <c r="BI797" s="236">
        <v>0</v>
      </c>
      <c r="BJ797" s="236">
        <v>0</v>
      </c>
      <c r="BK797" s="236">
        <v>0</v>
      </c>
      <c r="BL797" s="236">
        <v>0</v>
      </c>
      <c r="BM797" s="236">
        <v>0</v>
      </c>
      <c r="BN797" s="236">
        <v>0</v>
      </c>
      <c r="BO797" s="236">
        <v>0</v>
      </c>
      <c r="BP797" s="236">
        <v>0</v>
      </c>
      <c r="BQ797" s="236">
        <v>0</v>
      </c>
      <c r="BR797" s="236">
        <v>0</v>
      </c>
      <c r="BS797" s="236">
        <v>0</v>
      </c>
      <c r="BT797" s="236">
        <v>0</v>
      </c>
      <c r="BU797" s="236">
        <v>0</v>
      </c>
      <c r="BV797" s="236">
        <v>0</v>
      </c>
      <c r="BW797" s="236">
        <v>0</v>
      </c>
      <c r="BX797" s="236">
        <v>0</v>
      </c>
      <c r="BY797" s="236">
        <v>0</v>
      </c>
      <c r="BZ797" s="236">
        <v>0</v>
      </c>
      <c r="CA797" s="236">
        <v>0</v>
      </c>
      <c r="CB797" s="236">
        <v>0</v>
      </c>
      <c r="CC797" s="236">
        <v>0</v>
      </c>
      <c r="CD797" s="236">
        <v>0</v>
      </c>
      <c r="CE797" s="236">
        <v>0</v>
      </c>
      <c r="CF797" s="236">
        <v>0</v>
      </c>
      <c r="CG797" s="236">
        <v>0</v>
      </c>
      <c r="CH797" s="236">
        <v>0</v>
      </c>
      <c r="CI797" s="236">
        <v>0</v>
      </c>
      <c r="CJ797" s="236">
        <v>0</v>
      </c>
      <c r="CK797" s="236">
        <v>0</v>
      </c>
      <c r="CL797" s="236">
        <v>0</v>
      </c>
      <c r="CM797" s="236">
        <v>0</v>
      </c>
      <c r="CN797" s="236">
        <v>0</v>
      </c>
      <c r="CO797" s="236">
        <v>0</v>
      </c>
      <c r="CP797" s="236">
        <v>0</v>
      </c>
      <c r="CQ797" s="236">
        <v>0</v>
      </c>
      <c r="CR797" s="236">
        <v>0</v>
      </c>
      <c r="CS797" s="236">
        <v>0</v>
      </c>
      <c r="CT797" s="236">
        <v>0</v>
      </c>
      <c r="CU797" s="236">
        <v>0</v>
      </c>
      <c r="CV797" s="236">
        <v>0</v>
      </c>
      <c r="CW797" s="236">
        <v>0</v>
      </c>
      <c r="CX797" s="236">
        <v>0</v>
      </c>
      <c r="CY797" s="236">
        <v>0</v>
      </c>
      <c r="CZ797" s="236">
        <v>0</v>
      </c>
      <c r="DA797" s="236">
        <v>0</v>
      </c>
    </row>
    <row r="798" spans="1:105">
      <c r="A798" s="242" t="s">
        <v>1833</v>
      </c>
      <c r="B798" s="236">
        <v>6</v>
      </c>
      <c r="C798" s="236">
        <v>6</v>
      </c>
      <c r="D798" s="236">
        <v>6</v>
      </c>
      <c r="E798" s="236">
        <v>12</v>
      </c>
      <c r="F798" s="236">
        <v>12</v>
      </c>
      <c r="G798" s="236">
        <v>12</v>
      </c>
      <c r="H798" s="236">
        <v>18</v>
      </c>
      <c r="I798" s="236">
        <v>18</v>
      </c>
      <c r="J798" s="236">
        <v>18</v>
      </c>
      <c r="K798" s="236">
        <v>24</v>
      </c>
      <c r="L798" s="236">
        <v>24</v>
      </c>
      <c r="M798" s="236">
        <v>24</v>
      </c>
      <c r="N798" s="236">
        <v>180</v>
      </c>
      <c r="O798" s="236">
        <v>6</v>
      </c>
      <c r="P798" s="236">
        <v>6</v>
      </c>
      <c r="Q798" s="236">
        <v>6</v>
      </c>
      <c r="R798" s="236">
        <v>12</v>
      </c>
      <c r="S798" s="236">
        <v>12</v>
      </c>
      <c r="T798" s="236">
        <v>12</v>
      </c>
      <c r="U798" s="236">
        <v>18</v>
      </c>
      <c r="V798" s="236">
        <v>18</v>
      </c>
      <c r="W798" s="236">
        <v>18</v>
      </c>
      <c r="X798" s="236">
        <v>24</v>
      </c>
      <c r="Y798" s="236">
        <v>24</v>
      </c>
      <c r="Z798" s="236">
        <v>24</v>
      </c>
      <c r="AA798" s="236">
        <v>180</v>
      </c>
      <c r="AB798" s="236">
        <v>6</v>
      </c>
      <c r="AC798" s="236">
        <v>6</v>
      </c>
      <c r="AD798" s="236">
        <v>6</v>
      </c>
      <c r="AE798" s="236">
        <v>12</v>
      </c>
      <c r="AF798" s="236">
        <v>12</v>
      </c>
      <c r="AG798" s="236">
        <v>12</v>
      </c>
      <c r="AH798" s="236">
        <v>18</v>
      </c>
      <c r="AI798" s="236">
        <v>18</v>
      </c>
      <c r="AJ798" s="236">
        <v>18</v>
      </c>
      <c r="AK798" s="236">
        <v>24</v>
      </c>
      <c r="AL798" s="236">
        <v>24</v>
      </c>
      <c r="AM798" s="236">
        <v>24</v>
      </c>
      <c r="AN798" s="236">
        <v>180</v>
      </c>
      <c r="AO798" s="236">
        <v>6</v>
      </c>
      <c r="AP798" s="236">
        <v>6</v>
      </c>
      <c r="AQ798" s="236">
        <v>6</v>
      </c>
      <c r="AR798" s="236">
        <v>12</v>
      </c>
      <c r="AS798" s="236">
        <v>12</v>
      </c>
      <c r="AT798" s="236">
        <v>12</v>
      </c>
      <c r="AU798" s="236">
        <v>18</v>
      </c>
      <c r="AV798" s="236">
        <v>18</v>
      </c>
      <c r="AW798" s="236">
        <v>18</v>
      </c>
      <c r="AX798" s="236">
        <v>24</v>
      </c>
      <c r="AY798" s="236">
        <v>24</v>
      </c>
      <c r="AZ798" s="236">
        <v>24</v>
      </c>
      <c r="BA798" s="236">
        <v>180</v>
      </c>
      <c r="BB798" s="236">
        <v>6</v>
      </c>
      <c r="BC798" s="236">
        <v>6</v>
      </c>
      <c r="BD798" s="236">
        <v>6</v>
      </c>
      <c r="BE798" s="236">
        <v>12</v>
      </c>
      <c r="BF798" s="236">
        <v>12</v>
      </c>
      <c r="BG798" s="236">
        <v>12</v>
      </c>
      <c r="BH798" s="236">
        <v>18</v>
      </c>
      <c r="BI798" s="236">
        <v>18</v>
      </c>
      <c r="BJ798" s="236">
        <v>18</v>
      </c>
      <c r="BK798" s="236">
        <v>24</v>
      </c>
      <c r="BL798" s="236">
        <v>24</v>
      </c>
      <c r="BM798" s="236">
        <v>24</v>
      </c>
      <c r="BN798" s="236">
        <v>180</v>
      </c>
      <c r="BO798" s="236">
        <v>6</v>
      </c>
      <c r="BP798" s="236">
        <v>6</v>
      </c>
      <c r="BQ798" s="236">
        <v>6</v>
      </c>
      <c r="BR798" s="236">
        <v>12</v>
      </c>
      <c r="BS798" s="236">
        <v>12</v>
      </c>
      <c r="BT798" s="236">
        <v>12</v>
      </c>
      <c r="BU798" s="236">
        <v>18</v>
      </c>
      <c r="BV798" s="236">
        <v>18</v>
      </c>
      <c r="BW798" s="236">
        <v>18</v>
      </c>
      <c r="BX798" s="236">
        <v>24</v>
      </c>
      <c r="BY798" s="236">
        <v>24</v>
      </c>
      <c r="BZ798" s="236">
        <v>24</v>
      </c>
      <c r="CA798" s="236">
        <v>180</v>
      </c>
      <c r="CB798" s="236">
        <v>6</v>
      </c>
      <c r="CC798" s="236">
        <v>6</v>
      </c>
      <c r="CD798" s="236">
        <v>6</v>
      </c>
      <c r="CE798" s="236">
        <v>12</v>
      </c>
      <c r="CF798" s="236">
        <v>12</v>
      </c>
      <c r="CG798" s="236">
        <v>12</v>
      </c>
      <c r="CH798" s="236">
        <v>18</v>
      </c>
      <c r="CI798" s="236">
        <v>18</v>
      </c>
      <c r="CJ798" s="236">
        <v>18</v>
      </c>
      <c r="CK798" s="236">
        <v>24</v>
      </c>
      <c r="CL798" s="236">
        <v>24</v>
      </c>
      <c r="CM798" s="236">
        <v>24</v>
      </c>
      <c r="CN798" s="236">
        <v>180</v>
      </c>
      <c r="CO798" s="236">
        <v>6</v>
      </c>
      <c r="CP798" s="236">
        <v>6</v>
      </c>
      <c r="CQ798" s="236">
        <v>6</v>
      </c>
      <c r="CR798" s="236">
        <v>12</v>
      </c>
      <c r="CS798" s="236">
        <v>12</v>
      </c>
      <c r="CT798" s="236">
        <v>12</v>
      </c>
      <c r="CU798" s="236">
        <v>18</v>
      </c>
      <c r="CV798" s="236">
        <v>18</v>
      </c>
      <c r="CW798" s="236">
        <v>18</v>
      </c>
      <c r="CX798" s="236">
        <v>24</v>
      </c>
      <c r="CY798" s="236">
        <v>24</v>
      </c>
      <c r="CZ798" s="236">
        <v>24</v>
      </c>
      <c r="DA798" s="236">
        <v>180</v>
      </c>
    </row>
    <row r="799" spans="1:105">
      <c r="A799" s="242" t="s">
        <v>1834</v>
      </c>
      <c r="B799" s="236">
        <v>0</v>
      </c>
      <c r="C799" s="236">
        <v>0</v>
      </c>
      <c r="D799" s="236">
        <v>0</v>
      </c>
      <c r="E799" s="236">
        <v>0</v>
      </c>
      <c r="F799" s="236">
        <v>0</v>
      </c>
      <c r="G799" s="236">
        <v>0</v>
      </c>
      <c r="H799" s="236">
        <v>0</v>
      </c>
      <c r="I799" s="236">
        <v>0</v>
      </c>
      <c r="J799" s="236">
        <v>0</v>
      </c>
      <c r="K799" s="236">
        <v>0</v>
      </c>
      <c r="L799" s="236">
        <v>0</v>
      </c>
      <c r="M799" s="236">
        <v>0</v>
      </c>
      <c r="N799" s="236">
        <v>0</v>
      </c>
      <c r="O799" s="236">
        <v>0</v>
      </c>
      <c r="P799" s="236">
        <v>0</v>
      </c>
      <c r="Q799" s="236">
        <v>0</v>
      </c>
      <c r="R799" s="236">
        <v>0</v>
      </c>
      <c r="S799" s="236">
        <v>0</v>
      </c>
      <c r="T799" s="236">
        <v>0</v>
      </c>
      <c r="U799" s="236">
        <v>0</v>
      </c>
      <c r="V799" s="236">
        <v>0</v>
      </c>
      <c r="W799" s="236">
        <v>0</v>
      </c>
      <c r="X799" s="236">
        <v>0</v>
      </c>
      <c r="Y799" s="236">
        <v>0</v>
      </c>
      <c r="Z799" s="236">
        <v>0</v>
      </c>
      <c r="AA799" s="236">
        <v>0</v>
      </c>
      <c r="AB799" s="236">
        <v>1439690.79823829</v>
      </c>
      <c r="AC799" s="236">
        <v>1439690.79823829</v>
      </c>
      <c r="AD799" s="236">
        <v>1439690.79823829</v>
      </c>
      <c r="AE799" s="236">
        <v>3191640.9115107502</v>
      </c>
      <c r="AF799" s="236">
        <v>3191640.9115107502</v>
      </c>
      <c r="AG799" s="236">
        <v>3191640.9115107502</v>
      </c>
      <c r="AH799" s="236">
        <v>5147373.8650421798</v>
      </c>
      <c r="AI799" s="236">
        <v>5147373.8650421798</v>
      </c>
      <c r="AJ799" s="236">
        <v>5147373.8650421798</v>
      </c>
      <c r="AK799" s="236">
        <v>6603110.7290935004</v>
      </c>
      <c r="AL799" s="236">
        <v>6603110.7290935004</v>
      </c>
      <c r="AM799" s="236">
        <v>6603110.7290935004</v>
      </c>
      <c r="AN799" s="236">
        <v>49145448.911654197</v>
      </c>
      <c r="AO799" s="236">
        <v>3254954.2458802001</v>
      </c>
      <c r="AP799" s="236">
        <v>3254954.2458802001</v>
      </c>
      <c r="AQ799" s="236">
        <v>3254954.2458802098</v>
      </c>
      <c r="AR799" s="236">
        <v>6824755.6144938096</v>
      </c>
      <c r="AS799" s="236">
        <v>6824755.6144938096</v>
      </c>
      <c r="AT799" s="236">
        <v>6824755.6144938096</v>
      </c>
      <c r="AU799" s="236">
        <v>11486066.5805034</v>
      </c>
      <c r="AV799" s="236">
        <v>11486066.5805034</v>
      </c>
      <c r="AW799" s="236">
        <v>11486066.5805034</v>
      </c>
      <c r="AX799" s="236">
        <v>14553511.0462266</v>
      </c>
      <c r="AY799" s="236">
        <v>14553511.0462266</v>
      </c>
      <c r="AZ799" s="236">
        <v>14553511.0462266</v>
      </c>
      <c r="BA799" s="236">
        <v>108357862.461312</v>
      </c>
      <c r="BB799" s="236">
        <v>2767665.74336142</v>
      </c>
      <c r="BC799" s="236">
        <v>2767665.74336142</v>
      </c>
      <c r="BD799" s="236">
        <v>2767665.74336142</v>
      </c>
      <c r="BE799" s="236">
        <v>7151502.6508411001</v>
      </c>
      <c r="BF799" s="236">
        <v>7151502.6508411001</v>
      </c>
      <c r="BG799" s="236">
        <v>7151502.6508411001</v>
      </c>
      <c r="BH799" s="236">
        <v>13036859.9793757</v>
      </c>
      <c r="BI799" s="236">
        <v>13036859.9793757</v>
      </c>
      <c r="BJ799" s="236">
        <v>13036859.9793757</v>
      </c>
      <c r="BK799" s="236">
        <v>16692107.5061791</v>
      </c>
      <c r="BL799" s="236">
        <v>16692107.5061791</v>
      </c>
      <c r="BM799" s="236">
        <v>16692107.5061791</v>
      </c>
      <c r="BN799" s="236">
        <v>118944407.639272</v>
      </c>
      <c r="BO799" s="236">
        <v>2039176.01546407</v>
      </c>
      <c r="BP799" s="236">
        <v>2039176.01546407</v>
      </c>
      <c r="BQ799" s="236">
        <v>2039176.01546407</v>
      </c>
      <c r="BR799" s="236">
        <v>5473925.4068418602</v>
      </c>
      <c r="BS799" s="236">
        <v>5473925.4068418602</v>
      </c>
      <c r="BT799" s="236">
        <v>5473925.4068418602</v>
      </c>
      <c r="BU799" s="236">
        <v>10104533.1731197</v>
      </c>
      <c r="BV799" s="236">
        <v>10104533.1731197</v>
      </c>
      <c r="BW799" s="236">
        <v>10104533.1731197</v>
      </c>
      <c r="BX799" s="236">
        <v>12900247.7784339</v>
      </c>
      <c r="BY799" s="236">
        <v>12900247.7784339</v>
      </c>
      <c r="BZ799" s="236">
        <v>12900247.7784339</v>
      </c>
      <c r="CA799" s="236">
        <v>91553647.121579006</v>
      </c>
      <c r="CB799" s="236">
        <v>1546854.85858299</v>
      </c>
      <c r="CC799" s="236">
        <v>1546854.85858299</v>
      </c>
      <c r="CD799" s="236">
        <v>1546854.85858299</v>
      </c>
      <c r="CE799" s="236">
        <v>4153699.76886087</v>
      </c>
      <c r="CF799" s="236">
        <v>4153699.76886087</v>
      </c>
      <c r="CG799" s="236">
        <v>4153699.76886087</v>
      </c>
      <c r="CH799" s="236">
        <v>7613958.9404456196</v>
      </c>
      <c r="CI799" s="236">
        <v>7613958.9404456196</v>
      </c>
      <c r="CJ799" s="236">
        <v>7613958.9404456196</v>
      </c>
      <c r="CK799" s="236">
        <v>9610824.9297074694</v>
      </c>
      <c r="CL799" s="236">
        <v>9610824.9297074694</v>
      </c>
      <c r="CM799" s="236">
        <v>9610824.9297074694</v>
      </c>
      <c r="CN799" s="236">
        <v>68776015.492790893</v>
      </c>
      <c r="CO799" s="236">
        <v>793640.31634262996</v>
      </c>
      <c r="CP799" s="236">
        <v>793640.31634262996</v>
      </c>
      <c r="CQ799" s="236">
        <v>793640.31634262996</v>
      </c>
      <c r="CR799" s="236">
        <v>2230115.3967236299</v>
      </c>
      <c r="CS799" s="236">
        <v>2230115.3967236299</v>
      </c>
      <c r="CT799" s="236">
        <v>2230115.3967236299</v>
      </c>
      <c r="CU799" s="236">
        <v>4211680.70081151</v>
      </c>
      <c r="CV799" s="236">
        <v>4211680.70081151</v>
      </c>
      <c r="CW799" s="236">
        <v>4211680.70081151</v>
      </c>
      <c r="CX799" s="236">
        <v>5337391.24985932</v>
      </c>
      <c r="CY799" s="236">
        <v>5337391.24985932</v>
      </c>
      <c r="CZ799" s="236">
        <v>5337391.24985932</v>
      </c>
      <c r="DA799" s="236">
        <v>37718482.991211198</v>
      </c>
    </row>
    <row r="801" spans="1:105">
      <c r="A801" s="242" t="s">
        <v>1835</v>
      </c>
      <c r="B801" s="236">
        <v>0</v>
      </c>
      <c r="C801" s="236">
        <v>0</v>
      </c>
      <c r="D801" s="236">
        <v>0</v>
      </c>
      <c r="E801" s="236">
        <v>0</v>
      </c>
      <c r="F801" s="236">
        <v>0</v>
      </c>
      <c r="G801" s="236">
        <v>0</v>
      </c>
      <c r="H801" s="236">
        <v>0</v>
      </c>
      <c r="I801" s="236">
        <v>0</v>
      </c>
      <c r="J801" s="236">
        <v>0</v>
      </c>
      <c r="K801" s="236">
        <v>0</v>
      </c>
      <c r="L801" s="236">
        <v>0</v>
      </c>
      <c r="M801" s="236">
        <v>0</v>
      </c>
      <c r="N801" s="236">
        <v>0</v>
      </c>
      <c r="O801" s="236">
        <v>0</v>
      </c>
      <c r="P801" s="236">
        <v>0</v>
      </c>
      <c r="Q801" s="236">
        <v>0</v>
      </c>
      <c r="R801" s="236">
        <v>0</v>
      </c>
      <c r="S801" s="236">
        <v>0</v>
      </c>
      <c r="T801" s="236">
        <v>0</v>
      </c>
      <c r="U801" s="236">
        <v>0</v>
      </c>
      <c r="V801" s="236">
        <v>0</v>
      </c>
      <c r="W801" s="236">
        <v>0</v>
      </c>
      <c r="X801" s="236">
        <v>0</v>
      </c>
      <c r="Y801" s="236">
        <v>0</v>
      </c>
      <c r="Z801" s="236">
        <v>0</v>
      </c>
      <c r="AA801" s="236">
        <v>0</v>
      </c>
      <c r="AB801" s="236">
        <v>0</v>
      </c>
      <c r="AC801" s="236">
        <v>0</v>
      </c>
      <c r="AD801" s="236">
        <v>0</v>
      </c>
      <c r="AE801" s="236">
        <v>0</v>
      </c>
      <c r="AF801" s="236">
        <v>0</v>
      </c>
      <c r="AG801" s="236">
        <v>0</v>
      </c>
      <c r="AH801" s="236">
        <v>0</v>
      </c>
      <c r="AI801" s="236">
        <v>0</v>
      </c>
      <c r="AJ801" s="236">
        <v>0</v>
      </c>
      <c r="AK801" s="236">
        <v>2201036.9096978302</v>
      </c>
      <c r="AL801" s="236">
        <v>2201036.9096978302</v>
      </c>
      <c r="AM801" s="236">
        <v>2201036.9096978302</v>
      </c>
      <c r="AN801" s="236">
        <v>6603110.7290935004</v>
      </c>
      <c r="AO801" s="236">
        <v>1084984.7486267299</v>
      </c>
      <c r="AP801" s="236">
        <v>1084984.7486267299</v>
      </c>
      <c r="AQ801" s="236">
        <v>1084984.7486267299</v>
      </c>
      <c r="AR801" s="236">
        <v>1189933.7895378601</v>
      </c>
      <c r="AS801" s="236">
        <v>1189933.7895378601</v>
      </c>
      <c r="AT801" s="236">
        <v>1189933.7895378701</v>
      </c>
      <c r="AU801" s="236">
        <v>1553770.32200322</v>
      </c>
      <c r="AV801" s="236">
        <v>1553770.32200322</v>
      </c>
      <c r="AW801" s="236">
        <v>1553770.32200322</v>
      </c>
      <c r="AX801" s="236">
        <v>1022481.4885743801</v>
      </c>
      <c r="AY801" s="236">
        <v>1022481.4885743801</v>
      </c>
      <c r="AZ801" s="236">
        <v>1022481.4885743801</v>
      </c>
      <c r="BA801" s="236">
        <v>14553511.0462266</v>
      </c>
      <c r="BB801" s="236">
        <v>922555.24778713996</v>
      </c>
      <c r="BC801" s="236">
        <v>922555.24778713996</v>
      </c>
      <c r="BD801" s="236">
        <v>922555.24778714101</v>
      </c>
      <c r="BE801" s="236">
        <v>1461278.96915989</v>
      </c>
      <c r="BF801" s="236">
        <v>1461278.96915989</v>
      </c>
      <c r="BG801" s="236">
        <v>1461278.96915989</v>
      </c>
      <c r="BH801" s="236">
        <v>1961785.7761782201</v>
      </c>
      <c r="BI801" s="236">
        <v>1961785.7761782201</v>
      </c>
      <c r="BJ801" s="236">
        <v>1961785.7761782201</v>
      </c>
      <c r="BK801" s="236">
        <v>1218415.8422677999</v>
      </c>
      <c r="BL801" s="236">
        <v>1218415.8422678099</v>
      </c>
      <c r="BM801" s="236">
        <v>1218415.8422678099</v>
      </c>
      <c r="BN801" s="236">
        <v>16692107.5061792</v>
      </c>
      <c r="BO801" s="236">
        <v>679725.33848802501</v>
      </c>
      <c r="BP801" s="236">
        <v>679725.33848802501</v>
      </c>
      <c r="BQ801" s="236">
        <v>679725.33848802501</v>
      </c>
      <c r="BR801" s="236">
        <v>1144916.46379259</v>
      </c>
      <c r="BS801" s="236">
        <v>1144916.46379259</v>
      </c>
      <c r="BT801" s="236">
        <v>1144916.46379259</v>
      </c>
      <c r="BU801" s="236">
        <v>1543535.9220926301</v>
      </c>
      <c r="BV801" s="236">
        <v>1543535.9220926301</v>
      </c>
      <c r="BW801" s="236">
        <v>1543535.9220926301</v>
      </c>
      <c r="BX801" s="236">
        <v>931904.868438059</v>
      </c>
      <c r="BY801" s="236">
        <v>931904.868438059</v>
      </c>
      <c r="BZ801" s="236">
        <v>931904.868438059</v>
      </c>
      <c r="CA801" s="236">
        <v>12900247.7784339</v>
      </c>
      <c r="CB801" s="236">
        <v>515618.286194332</v>
      </c>
      <c r="CC801" s="236">
        <v>515618.286194332</v>
      </c>
      <c r="CD801" s="236">
        <v>515618.286194332</v>
      </c>
      <c r="CE801" s="236">
        <v>868948.30342595896</v>
      </c>
      <c r="CF801" s="236">
        <v>868948.30342595896</v>
      </c>
      <c r="CG801" s="236">
        <v>868948.30342595896</v>
      </c>
      <c r="CH801" s="236">
        <v>1153419.72386158</v>
      </c>
      <c r="CI801" s="236">
        <v>1153419.72386158</v>
      </c>
      <c r="CJ801" s="236">
        <v>1153419.72386158</v>
      </c>
      <c r="CK801" s="236">
        <v>665621.99642061803</v>
      </c>
      <c r="CL801" s="236">
        <v>665621.99642062001</v>
      </c>
      <c r="CM801" s="236">
        <v>665621.99642061803</v>
      </c>
      <c r="CN801" s="236">
        <v>9610824.9297074694</v>
      </c>
      <c r="CO801" s="236">
        <v>264546.77211421001</v>
      </c>
      <c r="CP801" s="236">
        <v>264546.77211421001</v>
      </c>
      <c r="CQ801" s="236">
        <v>264546.77211421001</v>
      </c>
      <c r="CR801" s="236">
        <v>478825.02679366898</v>
      </c>
      <c r="CS801" s="236">
        <v>478825.02679366898</v>
      </c>
      <c r="CT801" s="236">
        <v>478825.02679366898</v>
      </c>
      <c r="CU801" s="236">
        <v>660521.76802929002</v>
      </c>
      <c r="CV801" s="236">
        <v>660521.76802929095</v>
      </c>
      <c r="CW801" s="236">
        <v>660521.76802929002</v>
      </c>
      <c r="CX801" s="236">
        <v>375236.84968260297</v>
      </c>
      <c r="CY801" s="236">
        <v>375236.84968260198</v>
      </c>
      <c r="CZ801" s="236">
        <v>375236.84968260198</v>
      </c>
      <c r="DA801" s="236">
        <v>5337391.24985932</v>
      </c>
    </row>
    <row r="802" spans="1:105">
      <c r="A802" s="242" t="s">
        <v>1836</v>
      </c>
      <c r="B802" s="236">
        <v>0</v>
      </c>
      <c r="C802" s="236">
        <v>0</v>
      </c>
      <c r="D802" s="236">
        <v>0</v>
      </c>
      <c r="E802" s="236">
        <v>0</v>
      </c>
      <c r="F802" s="236">
        <v>0</v>
      </c>
      <c r="G802" s="236">
        <v>0</v>
      </c>
      <c r="H802" s="236">
        <v>0</v>
      </c>
      <c r="I802" s="236">
        <v>0</v>
      </c>
      <c r="J802" s="236">
        <v>0</v>
      </c>
      <c r="K802" s="236">
        <v>0</v>
      </c>
      <c r="L802" s="236">
        <v>0</v>
      </c>
      <c r="M802" s="236">
        <v>0</v>
      </c>
      <c r="N802" s="236">
        <v>0</v>
      </c>
      <c r="O802" s="236">
        <v>0</v>
      </c>
      <c r="P802" s="236">
        <v>0</v>
      </c>
      <c r="Q802" s="236">
        <v>0</v>
      </c>
      <c r="R802" s="236">
        <v>0</v>
      </c>
      <c r="S802" s="236">
        <v>0</v>
      </c>
      <c r="T802" s="236">
        <v>0</v>
      </c>
      <c r="U802" s="236">
        <v>0</v>
      </c>
      <c r="V802" s="236">
        <v>0</v>
      </c>
      <c r="W802" s="236">
        <v>0</v>
      </c>
      <c r="X802" s="236">
        <v>0</v>
      </c>
      <c r="Y802" s="236">
        <v>0</v>
      </c>
      <c r="Z802" s="236">
        <v>0</v>
      </c>
      <c r="AA802" s="236">
        <v>0</v>
      </c>
      <c r="AB802" s="236">
        <v>0</v>
      </c>
      <c r="AC802" s="236">
        <v>0</v>
      </c>
      <c r="AD802" s="236">
        <v>0</v>
      </c>
      <c r="AE802" s="236">
        <v>0</v>
      </c>
      <c r="AF802" s="236">
        <v>0</v>
      </c>
      <c r="AG802" s="236">
        <v>0</v>
      </c>
      <c r="AH802" s="236">
        <v>0</v>
      </c>
      <c r="AI802" s="236">
        <v>0</v>
      </c>
      <c r="AJ802" s="236">
        <v>0</v>
      </c>
      <c r="AK802" s="236">
        <v>2201036.9096978302</v>
      </c>
      <c r="AL802" s="236">
        <v>4402073.8193956604</v>
      </c>
      <c r="AM802" s="236">
        <v>6603110.7290935004</v>
      </c>
      <c r="AN802" s="236">
        <v>6603110.7290935004</v>
      </c>
      <c r="AO802" s="236">
        <v>1084984.7486267299</v>
      </c>
      <c r="AP802" s="236">
        <v>2169969.4972534701</v>
      </c>
      <c r="AQ802" s="236">
        <v>3254954.2458802098</v>
      </c>
      <c r="AR802" s="236">
        <v>4444888.0354180699</v>
      </c>
      <c r="AS802" s="236">
        <v>5634821.8249559402</v>
      </c>
      <c r="AT802" s="236">
        <v>6824755.6144938096</v>
      </c>
      <c r="AU802" s="236">
        <v>8378525.9364970401</v>
      </c>
      <c r="AV802" s="236">
        <v>9932296.2585002594</v>
      </c>
      <c r="AW802" s="236">
        <v>11486066.5805034</v>
      </c>
      <c r="AX802" s="236">
        <v>12508548.069077799</v>
      </c>
      <c r="AY802" s="236">
        <v>13531029.5576522</v>
      </c>
      <c r="AZ802" s="236">
        <v>14553511.0462266</v>
      </c>
      <c r="BA802" s="236">
        <v>14553511.0462266</v>
      </c>
      <c r="BB802" s="236">
        <v>922555.24778713996</v>
      </c>
      <c r="BC802" s="236">
        <v>1845110.4955742799</v>
      </c>
      <c r="BD802" s="236">
        <v>2767665.74336142</v>
      </c>
      <c r="BE802" s="236">
        <v>4228944.71252131</v>
      </c>
      <c r="BF802" s="236">
        <v>5690223.6816812102</v>
      </c>
      <c r="BG802" s="236">
        <v>7151502.6508411001</v>
      </c>
      <c r="BH802" s="236">
        <v>9113288.4270193204</v>
      </c>
      <c r="BI802" s="236">
        <v>11075074.2031975</v>
      </c>
      <c r="BJ802" s="236">
        <v>13036859.9793757</v>
      </c>
      <c r="BK802" s="236">
        <v>14255275.8216435</v>
      </c>
      <c r="BL802" s="236">
        <v>15473691.6639113</v>
      </c>
      <c r="BM802" s="236">
        <v>16692107.5061792</v>
      </c>
      <c r="BN802" s="236">
        <v>16692107.5061792</v>
      </c>
      <c r="BO802" s="236">
        <v>679725.33848802501</v>
      </c>
      <c r="BP802" s="236">
        <v>1359450.67697605</v>
      </c>
      <c r="BQ802" s="236">
        <v>2039176.01546407</v>
      </c>
      <c r="BR802" s="236">
        <v>3184092.47925667</v>
      </c>
      <c r="BS802" s="236">
        <v>4329008.9430492604</v>
      </c>
      <c r="BT802" s="236">
        <v>5473925.4068418602</v>
      </c>
      <c r="BU802" s="236">
        <v>7017461.3289345</v>
      </c>
      <c r="BV802" s="236">
        <v>8560997.2510271408</v>
      </c>
      <c r="BW802" s="236">
        <v>10104533.1731197</v>
      </c>
      <c r="BX802" s="236">
        <v>11036438.0415578</v>
      </c>
      <c r="BY802" s="236">
        <v>11968342.9099958</v>
      </c>
      <c r="BZ802" s="236">
        <v>12900247.7784339</v>
      </c>
      <c r="CA802" s="236">
        <v>12900247.7784339</v>
      </c>
      <c r="CB802" s="236">
        <v>515618.286194332</v>
      </c>
      <c r="CC802" s="236">
        <v>1031236.57238866</v>
      </c>
      <c r="CD802" s="236">
        <v>1546854.85858299</v>
      </c>
      <c r="CE802" s="236">
        <v>2415803.16200895</v>
      </c>
      <c r="CF802" s="236">
        <v>3284751.4654349098</v>
      </c>
      <c r="CG802" s="236">
        <v>4153699.76886087</v>
      </c>
      <c r="CH802" s="236">
        <v>5307119.4927224498</v>
      </c>
      <c r="CI802" s="236">
        <v>6460539.2165840296</v>
      </c>
      <c r="CJ802" s="236">
        <v>7613958.9404456196</v>
      </c>
      <c r="CK802" s="236">
        <v>8279580.9368662303</v>
      </c>
      <c r="CL802" s="236">
        <v>8945202.9332868606</v>
      </c>
      <c r="CM802" s="236">
        <v>9610824.9297074694</v>
      </c>
      <c r="CN802" s="236">
        <v>9610824.9297074694</v>
      </c>
      <c r="CO802" s="236">
        <v>264546.77211421001</v>
      </c>
      <c r="CP802" s="236">
        <v>529093.54422842001</v>
      </c>
      <c r="CQ802" s="236">
        <v>793640.31634262996</v>
      </c>
      <c r="CR802" s="236">
        <v>1272465.3431362901</v>
      </c>
      <c r="CS802" s="236">
        <v>1751290.36992996</v>
      </c>
      <c r="CT802" s="236">
        <v>2230115.3967236299</v>
      </c>
      <c r="CU802" s="236">
        <v>2890637.1647529202</v>
      </c>
      <c r="CV802" s="236">
        <v>3551158.9327822202</v>
      </c>
      <c r="CW802" s="236">
        <v>4211680.70081151</v>
      </c>
      <c r="CX802" s="236">
        <v>4586917.5504941102</v>
      </c>
      <c r="CY802" s="236">
        <v>4962154.4001767104</v>
      </c>
      <c r="CZ802" s="236">
        <v>5337391.24985932</v>
      </c>
      <c r="DA802" s="236">
        <v>5337391.24985932</v>
      </c>
    </row>
    <row r="803" spans="1:105">
      <c r="A803" s="242" t="s">
        <v>1837</v>
      </c>
      <c r="B803" s="236">
        <v>0</v>
      </c>
      <c r="C803" s="236">
        <v>0</v>
      </c>
      <c r="D803" s="236">
        <v>0</v>
      </c>
      <c r="E803" s="236">
        <v>0</v>
      </c>
      <c r="F803" s="236">
        <v>0</v>
      </c>
      <c r="G803" s="236">
        <v>0</v>
      </c>
      <c r="H803" s="236">
        <v>0</v>
      </c>
      <c r="I803" s="236">
        <v>0</v>
      </c>
      <c r="J803" s="236">
        <v>0</v>
      </c>
      <c r="K803" s="236">
        <v>0</v>
      </c>
      <c r="L803" s="236">
        <v>0</v>
      </c>
      <c r="M803" s="236">
        <v>0</v>
      </c>
      <c r="N803" s="236">
        <v>0</v>
      </c>
      <c r="O803" s="236">
        <v>0</v>
      </c>
      <c r="P803" s="236">
        <v>0</v>
      </c>
      <c r="Q803" s="236">
        <v>0</v>
      </c>
      <c r="R803" s="236">
        <v>0</v>
      </c>
      <c r="S803" s="236">
        <v>0</v>
      </c>
      <c r="T803" s="236">
        <v>0</v>
      </c>
      <c r="U803" s="236">
        <v>0</v>
      </c>
      <c r="V803" s="236">
        <v>0</v>
      </c>
      <c r="W803" s="236">
        <v>0</v>
      </c>
      <c r="X803" s="236">
        <v>0</v>
      </c>
      <c r="Y803" s="236">
        <v>0</v>
      </c>
      <c r="Z803" s="236">
        <v>0</v>
      </c>
      <c r="AA803" s="236">
        <v>0</v>
      </c>
      <c r="AB803" s="236">
        <v>-6603110.7290935004</v>
      </c>
      <c r="AC803" s="236">
        <v>-6603110.7290935004</v>
      </c>
      <c r="AD803" s="236">
        <v>-6603110.7290935004</v>
      </c>
      <c r="AE803" s="236">
        <v>-6603110.7290935004</v>
      </c>
      <c r="AF803" s="236">
        <v>-6603110.7290935004</v>
      </c>
      <c r="AG803" s="236">
        <v>-6603110.7290935004</v>
      </c>
      <c r="AH803" s="236">
        <v>-6603110.7290935004</v>
      </c>
      <c r="AI803" s="236">
        <v>-6603110.7290935004</v>
      </c>
      <c r="AJ803" s="236">
        <v>-6603110.7290935004</v>
      </c>
      <c r="AK803" s="236">
        <v>-6603110.7290935004</v>
      </c>
      <c r="AL803" s="236">
        <v>-6603110.7290935004</v>
      </c>
      <c r="AM803" s="236">
        <v>-6603110.7290935004</v>
      </c>
      <c r="AN803" s="236">
        <v>-6603110.7290935004</v>
      </c>
      <c r="AO803" s="236">
        <v>-14553511.0462266</v>
      </c>
      <c r="AP803" s="236">
        <v>-14553511.0462266</v>
      </c>
      <c r="AQ803" s="236">
        <v>-14553511.0462266</v>
      </c>
      <c r="AR803" s="236">
        <v>-14553511.0462266</v>
      </c>
      <c r="AS803" s="236">
        <v>-14553511.0462266</v>
      </c>
      <c r="AT803" s="236">
        <v>-14553511.0462266</v>
      </c>
      <c r="AU803" s="236">
        <v>-14553511.0462266</v>
      </c>
      <c r="AV803" s="236">
        <v>-14553511.0462266</v>
      </c>
      <c r="AW803" s="236">
        <v>-14553511.0462266</v>
      </c>
      <c r="AX803" s="236">
        <v>-14553511.0462266</v>
      </c>
      <c r="AY803" s="236">
        <v>-14553511.0462266</v>
      </c>
      <c r="AZ803" s="236">
        <v>-14553511.0462266</v>
      </c>
      <c r="BA803" s="236">
        <v>-14553511.0462266</v>
      </c>
      <c r="BB803" s="236">
        <v>-16692107.5061792</v>
      </c>
      <c r="BC803" s="236">
        <v>-16692107.5061792</v>
      </c>
      <c r="BD803" s="236">
        <v>-16692107.5061792</v>
      </c>
      <c r="BE803" s="236">
        <v>-16692107.5061792</v>
      </c>
      <c r="BF803" s="236">
        <v>-16692107.5061792</v>
      </c>
      <c r="BG803" s="236">
        <v>-16692107.5061792</v>
      </c>
      <c r="BH803" s="236">
        <v>-16692107.5061792</v>
      </c>
      <c r="BI803" s="236">
        <v>-16692107.5061792</v>
      </c>
      <c r="BJ803" s="236">
        <v>-16692107.5061792</v>
      </c>
      <c r="BK803" s="236">
        <v>-16692107.5061792</v>
      </c>
      <c r="BL803" s="236">
        <v>-16692107.5061792</v>
      </c>
      <c r="BM803" s="236">
        <v>-16692107.5061792</v>
      </c>
      <c r="BN803" s="236">
        <v>-16692107.5061792</v>
      </c>
      <c r="BO803" s="236">
        <v>-12900247.7784339</v>
      </c>
      <c r="BP803" s="236">
        <v>-12900247.7784339</v>
      </c>
      <c r="BQ803" s="236">
        <v>-12900247.7784339</v>
      </c>
      <c r="BR803" s="236">
        <v>-12900247.7784339</v>
      </c>
      <c r="BS803" s="236">
        <v>-12900247.7784339</v>
      </c>
      <c r="BT803" s="236">
        <v>-12900247.7784339</v>
      </c>
      <c r="BU803" s="236">
        <v>-12900247.7784339</v>
      </c>
      <c r="BV803" s="236">
        <v>-12900247.7784339</v>
      </c>
      <c r="BW803" s="236">
        <v>-12900247.7784339</v>
      </c>
      <c r="BX803" s="236">
        <v>-12900247.7784339</v>
      </c>
      <c r="BY803" s="236">
        <v>-12900247.7784339</v>
      </c>
      <c r="BZ803" s="236">
        <v>-12900247.7784339</v>
      </c>
      <c r="CA803" s="236">
        <v>-12900247.7784339</v>
      </c>
      <c r="CB803" s="236">
        <v>-9610824.9297074694</v>
      </c>
      <c r="CC803" s="236">
        <v>-9610824.9297074694</v>
      </c>
      <c r="CD803" s="236">
        <v>-9610824.9297074694</v>
      </c>
      <c r="CE803" s="236">
        <v>-9610824.9297074694</v>
      </c>
      <c r="CF803" s="236">
        <v>-9610824.9297074694</v>
      </c>
      <c r="CG803" s="236">
        <v>-9610824.9297074694</v>
      </c>
      <c r="CH803" s="236">
        <v>-9610824.9297074694</v>
      </c>
      <c r="CI803" s="236">
        <v>-9610824.9297074694</v>
      </c>
      <c r="CJ803" s="236">
        <v>-9610824.9297074694</v>
      </c>
      <c r="CK803" s="236">
        <v>-9610824.9297074694</v>
      </c>
      <c r="CL803" s="236">
        <v>-9610824.9297074806</v>
      </c>
      <c r="CM803" s="236">
        <v>-9610824.9297074694</v>
      </c>
      <c r="CN803" s="236">
        <v>-9610824.9297074694</v>
      </c>
      <c r="CO803" s="236">
        <v>-5337391.2498593098</v>
      </c>
      <c r="CP803" s="236">
        <v>-5337391.2498593004</v>
      </c>
      <c r="CQ803" s="236">
        <v>-5337391.24985932</v>
      </c>
      <c r="CR803" s="236">
        <v>-5337391.2498592902</v>
      </c>
      <c r="CS803" s="236">
        <v>-5337391.2498592697</v>
      </c>
      <c r="CT803" s="236">
        <v>-5337391.2498593098</v>
      </c>
      <c r="CU803" s="236">
        <v>-5337391.24985928</v>
      </c>
      <c r="CV803" s="236">
        <v>-5337391.2498592399</v>
      </c>
      <c r="CW803" s="236">
        <v>-5337391.24985932</v>
      </c>
      <c r="CX803" s="236">
        <v>-5337391.24985932</v>
      </c>
      <c r="CY803" s="236">
        <v>-5337391.24985932</v>
      </c>
      <c r="CZ803" s="236">
        <v>-5337391.24985932</v>
      </c>
      <c r="DA803" s="236">
        <v>-5337391.24985932</v>
      </c>
    </row>
    <row r="807" spans="1:105">
      <c r="A807" s="262" t="s">
        <v>1838</v>
      </c>
      <c r="B807" s="236">
        <v>0</v>
      </c>
      <c r="C807" s="236">
        <v>0</v>
      </c>
      <c r="D807" s="236">
        <v>0</v>
      </c>
      <c r="E807" s="236">
        <v>0</v>
      </c>
      <c r="F807" s="236">
        <v>0</v>
      </c>
      <c r="G807" s="236">
        <v>0</v>
      </c>
      <c r="H807" s="236">
        <v>0</v>
      </c>
      <c r="I807" s="236">
        <v>0</v>
      </c>
      <c r="J807" s="236">
        <v>0</v>
      </c>
      <c r="K807" s="236">
        <v>0</v>
      </c>
      <c r="L807" s="236">
        <v>0</v>
      </c>
      <c r="M807" s="236">
        <v>0</v>
      </c>
      <c r="N807" s="236">
        <v>0</v>
      </c>
      <c r="O807" s="236">
        <v>0</v>
      </c>
      <c r="P807" s="236">
        <v>0</v>
      </c>
      <c r="Q807" s="236">
        <v>0</v>
      </c>
      <c r="R807" s="236">
        <v>0</v>
      </c>
      <c r="S807" s="236">
        <v>0</v>
      </c>
      <c r="T807" s="236">
        <v>0</v>
      </c>
      <c r="U807" s="236">
        <v>0</v>
      </c>
      <c r="V807" s="236">
        <v>0</v>
      </c>
      <c r="W807" s="236">
        <v>0</v>
      </c>
      <c r="X807" s="236">
        <v>0</v>
      </c>
      <c r="Y807" s="236">
        <v>0</v>
      </c>
      <c r="Z807" s="236">
        <v>0</v>
      </c>
      <c r="AA807" s="236">
        <v>0</v>
      </c>
      <c r="AB807" s="236">
        <v>0</v>
      </c>
      <c r="AC807" s="236">
        <v>0</v>
      </c>
      <c r="AD807" s="236">
        <v>0</v>
      </c>
      <c r="AE807" s="236">
        <v>0</v>
      </c>
      <c r="AF807" s="236">
        <v>0</v>
      </c>
      <c r="AG807" s="236">
        <v>0</v>
      </c>
      <c r="AH807" s="236">
        <v>0</v>
      </c>
      <c r="AI807" s="236">
        <v>0</v>
      </c>
      <c r="AJ807" s="236">
        <v>0</v>
      </c>
      <c r="AK807" s="236">
        <v>2201036.9096978302</v>
      </c>
      <c r="AL807" s="236">
        <v>2201036.9096978302</v>
      </c>
      <c r="AM807" s="236">
        <v>2201036.9096978302</v>
      </c>
      <c r="AN807" s="236">
        <v>6603110.7290935004</v>
      </c>
      <c r="AO807" s="236">
        <v>1084984.7486267299</v>
      </c>
      <c r="AP807" s="236">
        <v>1084984.7486267299</v>
      </c>
      <c r="AQ807" s="236">
        <v>1084984.7486267299</v>
      </c>
      <c r="AR807" s="236">
        <v>1189933.7895378601</v>
      </c>
      <c r="AS807" s="236">
        <v>1189933.7895378601</v>
      </c>
      <c r="AT807" s="236">
        <v>1189933.7895378701</v>
      </c>
      <c r="AU807" s="236">
        <v>1553770.32200322</v>
      </c>
      <c r="AV807" s="236">
        <v>1553770.32200322</v>
      </c>
      <c r="AW807" s="236">
        <v>1553770.32200322</v>
      </c>
      <c r="AX807" s="236">
        <v>1022481.4885743801</v>
      </c>
      <c r="AY807" s="236">
        <v>1022481.4885743801</v>
      </c>
      <c r="AZ807" s="236">
        <v>1022481.4885743801</v>
      </c>
      <c r="BA807" s="236">
        <v>14553511.0462266</v>
      </c>
      <c r="BB807" s="236">
        <v>922555.24778713996</v>
      </c>
      <c r="BC807" s="236">
        <v>922555.24778713996</v>
      </c>
      <c r="BD807" s="236">
        <v>922555.24778714101</v>
      </c>
      <c r="BE807" s="236">
        <v>1461278.96915989</v>
      </c>
      <c r="BF807" s="236">
        <v>1461278.96915989</v>
      </c>
      <c r="BG807" s="236">
        <v>1461278.96915989</v>
      </c>
      <c r="BH807" s="236">
        <v>1961785.7761782201</v>
      </c>
      <c r="BI807" s="236">
        <v>1961785.7761782201</v>
      </c>
      <c r="BJ807" s="236">
        <v>1961785.7761782201</v>
      </c>
      <c r="BK807" s="236">
        <v>1218415.8422677999</v>
      </c>
      <c r="BL807" s="236">
        <v>1218415.8422678099</v>
      </c>
      <c r="BM807" s="236">
        <v>1218415.8422678099</v>
      </c>
      <c r="BN807" s="236">
        <v>16692107.5061792</v>
      </c>
      <c r="BO807" s="236">
        <v>679725.33848802501</v>
      </c>
      <c r="BP807" s="236">
        <v>679725.33848802501</v>
      </c>
      <c r="BQ807" s="236">
        <v>679725.33848802501</v>
      </c>
      <c r="BR807" s="236">
        <v>1144916.46379259</v>
      </c>
      <c r="BS807" s="236">
        <v>1144916.46379259</v>
      </c>
      <c r="BT807" s="236">
        <v>1144916.46379259</v>
      </c>
      <c r="BU807" s="236">
        <v>1543535.9220926301</v>
      </c>
      <c r="BV807" s="236">
        <v>1543535.9220926301</v>
      </c>
      <c r="BW807" s="236">
        <v>1543535.9220926301</v>
      </c>
      <c r="BX807" s="236">
        <v>931904.868438059</v>
      </c>
      <c r="BY807" s="236">
        <v>931904.868438059</v>
      </c>
      <c r="BZ807" s="236">
        <v>931904.868438059</v>
      </c>
      <c r="CA807" s="236">
        <v>12900247.7784339</v>
      </c>
      <c r="CB807" s="236">
        <v>515618.286194332</v>
      </c>
      <c r="CC807" s="236">
        <v>515618.286194332</v>
      </c>
      <c r="CD807" s="236">
        <v>515618.286194332</v>
      </c>
      <c r="CE807" s="236">
        <v>868948.30342595896</v>
      </c>
      <c r="CF807" s="236">
        <v>868948.30342595896</v>
      </c>
      <c r="CG807" s="236">
        <v>868948.30342595896</v>
      </c>
      <c r="CH807" s="236">
        <v>1153419.72386158</v>
      </c>
      <c r="CI807" s="236">
        <v>1153419.72386158</v>
      </c>
      <c r="CJ807" s="236">
        <v>1153419.72386158</v>
      </c>
      <c r="CK807" s="236">
        <v>665621.99642061803</v>
      </c>
      <c r="CL807" s="236">
        <v>665621.99642062001</v>
      </c>
      <c r="CM807" s="236">
        <v>665621.99642061803</v>
      </c>
      <c r="CN807" s="236">
        <v>9610824.9297074694</v>
      </c>
      <c r="CO807" s="236">
        <v>264546.77211421001</v>
      </c>
      <c r="CP807" s="236">
        <v>264546.77211421001</v>
      </c>
      <c r="CQ807" s="236">
        <v>264546.77211421001</v>
      </c>
      <c r="CR807" s="236">
        <v>478825.02679366898</v>
      </c>
      <c r="CS807" s="236">
        <v>478825.02679366898</v>
      </c>
      <c r="CT807" s="236">
        <v>478825.02679366898</v>
      </c>
      <c r="CU807" s="236">
        <v>660521.76802929002</v>
      </c>
      <c r="CV807" s="236">
        <v>660521.76802929095</v>
      </c>
      <c r="CW807" s="236">
        <v>660521.76802929002</v>
      </c>
      <c r="CX807" s="236">
        <v>375236.84968260297</v>
      </c>
      <c r="CY807" s="236">
        <v>375236.84968260198</v>
      </c>
      <c r="CZ807" s="236">
        <v>375236.84968260198</v>
      </c>
      <c r="DA807" s="236">
        <v>5337391.24985932</v>
      </c>
    </row>
    <row r="808" spans="1:105">
      <c r="A808" s="242" t="s">
        <v>1839</v>
      </c>
      <c r="B808" s="236">
        <v>0</v>
      </c>
      <c r="C808" s="236">
        <v>0</v>
      </c>
      <c r="D808" s="236">
        <v>0</v>
      </c>
      <c r="E808" s="236">
        <v>0</v>
      </c>
      <c r="F808" s="236">
        <v>0</v>
      </c>
      <c r="G808" s="236">
        <v>0</v>
      </c>
      <c r="H808" s="236">
        <v>0</v>
      </c>
      <c r="I808" s="236">
        <v>0</v>
      </c>
      <c r="J808" s="236">
        <v>0</v>
      </c>
      <c r="K808" s="236">
        <v>0</v>
      </c>
      <c r="L808" s="236">
        <v>0</v>
      </c>
      <c r="M808" s="236">
        <v>0</v>
      </c>
      <c r="N808" s="236">
        <v>0</v>
      </c>
      <c r="O808" s="236">
        <v>0</v>
      </c>
      <c r="P808" s="236">
        <v>0</v>
      </c>
      <c r="Q808" s="236">
        <v>0</v>
      </c>
      <c r="R808" s="236">
        <v>0</v>
      </c>
      <c r="S808" s="236">
        <v>0</v>
      </c>
      <c r="T808" s="236">
        <v>0</v>
      </c>
      <c r="U808" s="236">
        <v>0</v>
      </c>
      <c r="V808" s="236">
        <v>0</v>
      </c>
      <c r="W808" s="236">
        <v>0</v>
      </c>
      <c r="X808" s="236">
        <v>0</v>
      </c>
      <c r="Y808" s="236">
        <v>0</v>
      </c>
      <c r="Z808" s="236">
        <v>0</v>
      </c>
      <c r="AA808" s="236">
        <v>0</v>
      </c>
      <c r="AB808" s="236">
        <v>0</v>
      </c>
      <c r="AC808" s="236">
        <v>0</v>
      </c>
      <c r="AD808" s="236">
        <v>0</v>
      </c>
      <c r="AE808" s="236">
        <v>0</v>
      </c>
      <c r="AF808" s="236">
        <v>0</v>
      </c>
      <c r="AG808" s="236">
        <v>0</v>
      </c>
      <c r="AH808" s="236">
        <v>0</v>
      </c>
      <c r="AI808" s="236">
        <v>0</v>
      </c>
      <c r="AJ808" s="236">
        <v>0</v>
      </c>
      <c r="AK808" s="236">
        <v>2201036.9096978302</v>
      </c>
      <c r="AL808" s="236">
        <v>4402073.8193956604</v>
      </c>
      <c r="AM808" s="236">
        <v>6603110.7290935004</v>
      </c>
      <c r="AN808" s="236">
        <v>6603110.7290935004</v>
      </c>
      <c r="AO808" s="236">
        <v>1084984.7486267299</v>
      </c>
      <c r="AP808" s="236">
        <v>2169969.4972534701</v>
      </c>
      <c r="AQ808" s="236">
        <v>3254954.2458802098</v>
      </c>
      <c r="AR808" s="236">
        <v>4444888.0354180699</v>
      </c>
      <c r="AS808" s="236">
        <v>5634821.8249559402</v>
      </c>
      <c r="AT808" s="236">
        <v>6824755.6144938096</v>
      </c>
      <c r="AU808" s="236">
        <v>8378525.9364970401</v>
      </c>
      <c r="AV808" s="236">
        <v>9932296.2585002594</v>
      </c>
      <c r="AW808" s="236">
        <v>11486066.5805034</v>
      </c>
      <c r="AX808" s="236">
        <v>12508548.069077799</v>
      </c>
      <c r="AY808" s="236">
        <v>13531029.5576522</v>
      </c>
      <c r="AZ808" s="236">
        <v>14553511.0462266</v>
      </c>
      <c r="BA808" s="236">
        <v>14553511.0462266</v>
      </c>
      <c r="BB808" s="236">
        <v>922555.24778713996</v>
      </c>
      <c r="BC808" s="236">
        <v>1845110.4955742799</v>
      </c>
      <c r="BD808" s="236">
        <v>2767665.74336142</v>
      </c>
      <c r="BE808" s="236">
        <v>4228944.71252131</v>
      </c>
      <c r="BF808" s="236">
        <v>5690223.6816812102</v>
      </c>
      <c r="BG808" s="236">
        <v>7151502.6508411001</v>
      </c>
      <c r="BH808" s="236">
        <v>9113288.4270193204</v>
      </c>
      <c r="BI808" s="236">
        <v>11075074.2031975</v>
      </c>
      <c r="BJ808" s="236">
        <v>13036859.9793757</v>
      </c>
      <c r="BK808" s="236">
        <v>14255275.8216435</v>
      </c>
      <c r="BL808" s="236">
        <v>15473691.6639113</v>
      </c>
      <c r="BM808" s="236">
        <v>16692107.5061792</v>
      </c>
      <c r="BN808" s="236">
        <v>16692107.5061792</v>
      </c>
      <c r="BO808" s="236">
        <v>679725.33848802501</v>
      </c>
      <c r="BP808" s="236">
        <v>1359450.67697605</v>
      </c>
      <c r="BQ808" s="236">
        <v>2039176.01546407</v>
      </c>
      <c r="BR808" s="236">
        <v>3184092.47925667</v>
      </c>
      <c r="BS808" s="236">
        <v>4329008.9430492604</v>
      </c>
      <c r="BT808" s="236">
        <v>5473925.4068418602</v>
      </c>
      <c r="BU808" s="236">
        <v>7017461.3289345</v>
      </c>
      <c r="BV808" s="236">
        <v>8560997.2510271408</v>
      </c>
      <c r="BW808" s="236">
        <v>10104533.1731197</v>
      </c>
      <c r="BX808" s="236">
        <v>11036438.0415578</v>
      </c>
      <c r="BY808" s="236">
        <v>11968342.9099958</v>
      </c>
      <c r="BZ808" s="236">
        <v>12900247.7784339</v>
      </c>
      <c r="CA808" s="236">
        <v>12900247.7784339</v>
      </c>
      <c r="CB808" s="236">
        <v>515618.286194332</v>
      </c>
      <c r="CC808" s="236">
        <v>1031236.57238866</v>
      </c>
      <c r="CD808" s="236">
        <v>1546854.85858299</v>
      </c>
      <c r="CE808" s="236">
        <v>2415803.16200895</v>
      </c>
      <c r="CF808" s="236">
        <v>3284751.4654349098</v>
      </c>
      <c r="CG808" s="236">
        <v>4153699.76886087</v>
      </c>
      <c r="CH808" s="236">
        <v>5307119.4927224498</v>
      </c>
      <c r="CI808" s="236">
        <v>6460539.2165840296</v>
      </c>
      <c r="CJ808" s="236">
        <v>7613958.9404456196</v>
      </c>
      <c r="CK808" s="236">
        <v>8279580.9368662303</v>
      </c>
      <c r="CL808" s="236">
        <v>8945202.9332868606</v>
      </c>
      <c r="CM808" s="236">
        <v>9610824.9297074694</v>
      </c>
      <c r="CN808" s="236">
        <v>9610824.9297074694</v>
      </c>
      <c r="CO808" s="236">
        <v>264546.77211421001</v>
      </c>
      <c r="CP808" s="236">
        <v>529093.54422842001</v>
      </c>
      <c r="CQ808" s="236">
        <v>793640.31634262996</v>
      </c>
      <c r="CR808" s="236">
        <v>1272465.3431362901</v>
      </c>
      <c r="CS808" s="236">
        <v>1751290.36992996</v>
      </c>
      <c r="CT808" s="236">
        <v>2230115.3967236299</v>
      </c>
      <c r="CU808" s="236">
        <v>2890637.1647529202</v>
      </c>
      <c r="CV808" s="236">
        <v>3551158.9327822202</v>
      </c>
      <c r="CW808" s="236">
        <v>4211680.70081151</v>
      </c>
      <c r="CX808" s="236">
        <v>4586917.5504941102</v>
      </c>
      <c r="CY808" s="236">
        <v>4962154.4001767104</v>
      </c>
      <c r="CZ808" s="236">
        <v>5337391.24985932</v>
      </c>
      <c r="DA808" s="236">
        <v>5337391.24985932</v>
      </c>
    </row>
    <row r="810" spans="1:105">
      <c r="A810" s="245" t="s">
        <v>1840</v>
      </c>
    </row>
    <row r="811" spans="1:105">
      <c r="A811" s="242" t="s">
        <v>1708</v>
      </c>
      <c r="B811" s="236">
        <v>0</v>
      </c>
      <c r="C811" s="236">
        <v>0</v>
      </c>
      <c r="D811" s="236">
        <v>0</v>
      </c>
      <c r="E811" s="236">
        <v>0</v>
      </c>
      <c r="F811" s="236">
        <v>0</v>
      </c>
      <c r="G811" s="236">
        <v>0</v>
      </c>
      <c r="H811" s="236">
        <v>0</v>
      </c>
      <c r="I811" s="236">
        <v>0</v>
      </c>
      <c r="J811" s="236">
        <v>0</v>
      </c>
      <c r="K811" s="236">
        <v>0</v>
      </c>
      <c r="L811" s="236">
        <v>0</v>
      </c>
      <c r="M811" s="236">
        <v>0</v>
      </c>
      <c r="N811" s="236">
        <v>0</v>
      </c>
      <c r="O811" s="236">
        <v>0</v>
      </c>
      <c r="P811" s="236">
        <v>0</v>
      </c>
      <c r="Q811" s="236">
        <v>0</v>
      </c>
      <c r="R811" s="236">
        <v>0</v>
      </c>
      <c r="S811" s="236">
        <v>0</v>
      </c>
      <c r="T811" s="236">
        <v>0</v>
      </c>
      <c r="U811" s="236">
        <v>0</v>
      </c>
      <c r="V811" s="236">
        <v>0</v>
      </c>
      <c r="W811" s="236">
        <v>0</v>
      </c>
      <c r="X811" s="236">
        <v>0</v>
      </c>
      <c r="Y811" s="236">
        <v>0</v>
      </c>
      <c r="Z811" s="236">
        <v>0</v>
      </c>
      <c r="AA811" s="236">
        <v>0</v>
      </c>
      <c r="AB811" s="236">
        <v>0</v>
      </c>
      <c r="AC811" s="236">
        <v>0</v>
      </c>
      <c r="AD811" s="236">
        <v>0</v>
      </c>
      <c r="AE811" s="236">
        <v>0</v>
      </c>
      <c r="AF811" s="236">
        <v>0</v>
      </c>
      <c r="AG811" s="236">
        <v>0</v>
      </c>
      <c r="AH811" s="236">
        <v>0</v>
      </c>
      <c r="AI811" s="236">
        <v>0</v>
      </c>
      <c r="AJ811" s="236">
        <v>0</v>
      </c>
      <c r="AK811" s="236">
        <v>0</v>
      </c>
      <c r="AL811" s="236">
        <v>0</v>
      </c>
      <c r="AM811" s="236">
        <v>0</v>
      </c>
      <c r="AN811" s="236">
        <v>0</v>
      </c>
      <c r="AO811" s="236">
        <v>1</v>
      </c>
      <c r="AP811" s="236">
        <v>1</v>
      </c>
      <c r="AQ811" s="236">
        <v>1</v>
      </c>
      <c r="AR811" s="236">
        <v>1</v>
      </c>
      <c r="AS811" s="236">
        <v>1</v>
      </c>
      <c r="AT811" s="236">
        <v>1</v>
      </c>
      <c r="AU811" s="236">
        <v>1</v>
      </c>
      <c r="AV811" s="236">
        <v>1</v>
      </c>
      <c r="AW811" s="236">
        <v>1</v>
      </c>
      <c r="AX811" s="236">
        <v>1</v>
      </c>
      <c r="AY811" s="236">
        <v>1</v>
      </c>
      <c r="AZ811" s="236">
        <v>1</v>
      </c>
      <c r="BA811" s="236">
        <v>12</v>
      </c>
      <c r="BB811" s="236">
        <v>1</v>
      </c>
      <c r="BC811" s="236">
        <v>1</v>
      </c>
      <c r="BD811" s="236">
        <v>1</v>
      </c>
      <c r="BE811" s="236">
        <v>1</v>
      </c>
      <c r="BF811" s="236">
        <v>1</v>
      </c>
      <c r="BG811" s="236">
        <v>1</v>
      </c>
      <c r="BH811" s="236">
        <v>1</v>
      </c>
      <c r="BI811" s="236">
        <v>1</v>
      </c>
      <c r="BJ811" s="236">
        <v>1</v>
      </c>
      <c r="BK811" s="236">
        <v>1</v>
      </c>
      <c r="BL811" s="236">
        <v>1</v>
      </c>
      <c r="BM811" s="236">
        <v>1</v>
      </c>
      <c r="BN811" s="236">
        <v>12</v>
      </c>
      <c r="BO811" s="236">
        <v>1</v>
      </c>
      <c r="BP811" s="236">
        <v>1</v>
      </c>
      <c r="BQ811" s="236">
        <v>1</v>
      </c>
      <c r="BR811" s="236">
        <v>1</v>
      </c>
      <c r="BS811" s="236">
        <v>1</v>
      </c>
      <c r="BT811" s="236">
        <v>1</v>
      </c>
      <c r="BU811" s="236">
        <v>1</v>
      </c>
      <c r="BV811" s="236">
        <v>1</v>
      </c>
      <c r="BW811" s="236">
        <v>1</v>
      </c>
      <c r="BX811" s="236">
        <v>1</v>
      </c>
      <c r="BY811" s="236">
        <v>1</v>
      </c>
      <c r="BZ811" s="236">
        <v>1</v>
      </c>
      <c r="CA811" s="236">
        <v>12</v>
      </c>
      <c r="CB811" s="236">
        <v>1</v>
      </c>
      <c r="CC811" s="236">
        <v>1</v>
      </c>
      <c r="CD811" s="236">
        <v>1</v>
      </c>
      <c r="CE811" s="236">
        <v>1</v>
      </c>
      <c r="CF811" s="236">
        <v>1</v>
      </c>
      <c r="CG811" s="236">
        <v>1</v>
      </c>
      <c r="CH811" s="236">
        <v>1</v>
      </c>
      <c r="CI811" s="236">
        <v>1</v>
      </c>
      <c r="CJ811" s="236">
        <v>1</v>
      </c>
      <c r="CK811" s="236">
        <v>1</v>
      </c>
      <c r="CL811" s="236">
        <v>1</v>
      </c>
      <c r="CM811" s="236">
        <v>1</v>
      </c>
      <c r="CN811" s="236">
        <v>12</v>
      </c>
      <c r="CO811" s="236">
        <v>1</v>
      </c>
      <c r="CP811" s="236">
        <v>1</v>
      </c>
      <c r="CQ811" s="236">
        <v>1</v>
      </c>
      <c r="CR811" s="236">
        <v>1</v>
      </c>
      <c r="CS811" s="236">
        <v>1</v>
      </c>
      <c r="CT811" s="236">
        <v>1</v>
      </c>
      <c r="CU811" s="236">
        <v>1</v>
      </c>
      <c r="CV811" s="236">
        <v>1</v>
      </c>
      <c r="CW811" s="236">
        <v>1</v>
      </c>
      <c r="CX811" s="236">
        <v>1</v>
      </c>
      <c r="CY811" s="236">
        <v>1</v>
      </c>
      <c r="CZ811" s="236">
        <v>1</v>
      </c>
      <c r="DA811" s="236">
        <v>12</v>
      </c>
    </row>
    <row r="812" spans="1:105">
      <c r="A812" s="262" t="s">
        <v>1841</v>
      </c>
      <c r="B812" s="236">
        <v>0</v>
      </c>
      <c r="C812" s="236">
        <v>0</v>
      </c>
      <c r="D812" s="236">
        <v>0</v>
      </c>
      <c r="E812" s="236">
        <v>0</v>
      </c>
      <c r="F812" s="236">
        <v>0</v>
      </c>
      <c r="G812" s="236">
        <v>0</v>
      </c>
      <c r="H812" s="236">
        <v>0</v>
      </c>
      <c r="I812" s="236">
        <v>0</v>
      </c>
      <c r="J812" s="236">
        <v>0</v>
      </c>
      <c r="K812" s="236">
        <v>0</v>
      </c>
      <c r="L812" s="236">
        <v>0</v>
      </c>
      <c r="M812" s="236">
        <v>0</v>
      </c>
      <c r="N812" s="236">
        <v>0</v>
      </c>
      <c r="O812" s="236">
        <v>0</v>
      </c>
      <c r="P812" s="236">
        <v>0</v>
      </c>
      <c r="Q812" s="236">
        <v>0</v>
      </c>
      <c r="R812" s="236">
        <v>0</v>
      </c>
      <c r="S812" s="236">
        <v>0</v>
      </c>
      <c r="T812" s="236">
        <v>0</v>
      </c>
      <c r="U812" s="236">
        <v>0</v>
      </c>
      <c r="V812" s="236">
        <v>0</v>
      </c>
      <c r="W812" s="236">
        <v>0</v>
      </c>
      <c r="X812" s="236">
        <v>0</v>
      </c>
      <c r="Y812" s="236">
        <v>0</v>
      </c>
      <c r="Z812" s="236">
        <v>0</v>
      </c>
      <c r="AA812" s="236">
        <v>0</v>
      </c>
      <c r="AB812" s="236">
        <v>0</v>
      </c>
      <c r="AC812" s="236">
        <v>0</v>
      </c>
      <c r="AD812" s="236">
        <v>0</v>
      </c>
      <c r="AE812" s="236">
        <v>0</v>
      </c>
      <c r="AF812" s="236">
        <v>0</v>
      </c>
      <c r="AG812" s="236">
        <v>0</v>
      </c>
      <c r="AH812" s="236">
        <v>0</v>
      </c>
      <c r="AI812" s="236">
        <v>0</v>
      </c>
      <c r="AJ812" s="236">
        <v>0</v>
      </c>
      <c r="AK812" s="236">
        <v>0</v>
      </c>
      <c r="AL812" s="236">
        <v>0</v>
      </c>
      <c r="AM812" s="236">
        <v>0</v>
      </c>
      <c r="AN812" s="236">
        <v>0</v>
      </c>
      <c r="AO812" s="236">
        <v>-128540.73536585399</v>
      </c>
      <c r="AP812" s="236">
        <v>-128540.73536585399</v>
      </c>
      <c r="AQ812" s="236">
        <v>-128540.73536585399</v>
      </c>
      <c r="AR812" s="236">
        <v>-140974.29898205501</v>
      </c>
      <c r="AS812" s="236">
        <v>-140974.29898205501</v>
      </c>
      <c r="AT812" s="236">
        <v>-140974.29898205501</v>
      </c>
      <c r="AU812" s="236">
        <v>-184078.882244865</v>
      </c>
      <c r="AV812" s="236">
        <v>-184078.882244865</v>
      </c>
      <c r="AW812" s="236">
        <v>-184078.882244865</v>
      </c>
      <c r="AX812" s="236">
        <v>-121135.82481751499</v>
      </c>
      <c r="AY812" s="236">
        <v>-121135.82481751499</v>
      </c>
      <c r="AZ812" s="236">
        <v>-121135.82481751499</v>
      </c>
      <c r="BA812" s="236">
        <v>-1724189.2242308699</v>
      </c>
      <c r="BB812" s="236">
        <v>-69960.631386826004</v>
      </c>
      <c r="BC812" s="236">
        <v>-69960.631386826004</v>
      </c>
      <c r="BD812" s="236">
        <v>-69960.631386826004</v>
      </c>
      <c r="BE812" s="236">
        <v>-110813.95890374199</v>
      </c>
      <c r="BF812" s="236">
        <v>-110813.95890374199</v>
      </c>
      <c r="BG812" s="236">
        <v>-110813.95890374199</v>
      </c>
      <c r="BH812" s="236">
        <v>-148769.16247165401</v>
      </c>
      <c r="BI812" s="236">
        <v>-148769.16247165401</v>
      </c>
      <c r="BJ812" s="236">
        <v>-148769.16247165401</v>
      </c>
      <c r="BK812" s="236">
        <v>-92396.787966063202</v>
      </c>
      <c r="BL812" s="236">
        <v>-92396.787966063202</v>
      </c>
      <c r="BM812" s="236">
        <v>-92396.787966063202</v>
      </c>
      <c r="BN812" s="236">
        <v>-1265821.6221848601</v>
      </c>
      <c r="BO812" s="236">
        <v>-54319.612492344997</v>
      </c>
      <c r="BP812" s="236">
        <v>-54319.612492344997</v>
      </c>
      <c r="BQ812" s="236">
        <v>-54319.612492344997</v>
      </c>
      <c r="BR812" s="236">
        <v>-91494.924681868899</v>
      </c>
      <c r="BS812" s="236">
        <v>-91494.924681868899</v>
      </c>
      <c r="BT812" s="236">
        <v>-91494.924681868899</v>
      </c>
      <c r="BU812" s="236">
        <v>-123350.22458128299</v>
      </c>
      <c r="BV812" s="236">
        <v>-123350.22458128299</v>
      </c>
      <c r="BW812" s="236">
        <v>-123350.22458128299</v>
      </c>
      <c r="BX812" s="236">
        <v>-74472.302953845094</v>
      </c>
      <c r="BY812" s="236">
        <v>-74472.302953845094</v>
      </c>
      <c r="BZ812" s="236">
        <v>-74472.302953845094</v>
      </c>
      <c r="CA812" s="236">
        <v>-1030911.19412802</v>
      </c>
      <c r="CB812" s="236">
        <v>-48297.064079180302</v>
      </c>
      <c r="CC812" s="236">
        <v>-48297.064079180302</v>
      </c>
      <c r="CD812" s="236">
        <v>-48297.064079180302</v>
      </c>
      <c r="CE812" s="236">
        <v>-81392.869523330693</v>
      </c>
      <c r="CF812" s="236">
        <v>-81392.869523330693</v>
      </c>
      <c r="CG812" s="236">
        <v>-81392.869523330693</v>
      </c>
      <c r="CH812" s="236">
        <v>-108038.810502034</v>
      </c>
      <c r="CI812" s="236">
        <v>-108038.810502034</v>
      </c>
      <c r="CJ812" s="236">
        <v>-108038.810502034</v>
      </c>
      <c r="CK812" s="236">
        <v>-62347.649558577599</v>
      </c>
      <c r="CL812" s="236">
        <v>-62347.649558577599</v>
      </c>
      <c r="CM812" s="236">
        <v>-62347.649558577599</v>
      </c>
      <c r="CN812" s="236">
        <v>-900229.18098936998</v>
      </c>
      <c r="CO812" s="236">
        <v>-39703.211753641197</v>
      </c>
      <c r="CP812" s="236">
        <v>-39703.211753641197</v>
      </c>
      <c r="CQ812" s="236">
        <v>-39703.211753641197</v>
      </c>
      <c r="CR812" s="236">
        <v>-71862.118293110805</v>
      </c>
      <c r="CS812" s="236">
        <v>-71862.118293110805</v>
      </c>
      <c r="CT812" s="236">
        <v>-71862.118293110805</v>
      </c>
      <c r="CU812" s="236">
        <v>-99131.187329833003</v>
      </c>
      <c r="CV812" s="236">
        <v>-99131.187329833003</v>
      </c>
      <c r="CW812" s="236">
        <v>-99131.187329833003</v>
      </c>
      <c r="CX812" s="236">
        <v>-56315.592065836398</v>
      </c>
      <c r="CY812" s="236">
        <v>-56315.592065836398</v>
      </c>
      <c r="CZ812" s="236">
        <v>-56315.592065836398</v>
      </c>
      <c r="DA812" s="236">
        <v>-801036.32832726405</v>
      </c>
    </row>
    <row r="813" spans="1:105">
      <c r="A813" s="242" t="s">
        <v>1842</v>
      </c>
      <c r="B813" s="236">
        <v>0</v>
      </c>
      <c r="C813" s="236">
        <v>0</v>
      </c>
      <c r="D813" s="236">
        <v>0</v>
      </c>
      <c r="E813" s="236">
        <v>0</v>
      </c>
      <c r="F813" s="236">
        <v>0</v>
      </c>
      <c r="G813" s="236">
        <v>0</v>
      </c>
      <c r="H813" s="236">
        <v>0</v>
      </c>
      <c r="I813" s="236">
        <v>0</v>
      </c>
      <c r="J813" s="236">
        <v>0</v>
      </c>
      <c r="K813" s="236">
        <v>0</v>
      </c>
      <c r="L813" s="236">
        <v>0</v>
      </c>
      <c r="M813" s="236">
        <v>0</v>
      </c>
      <c r="N813" s="236">
        <v>0</v>
      </c>
      <c r="O813" s="236">
        <v>0</v>
      </c>
      <c r="P813" s="236">
        <v>0</v>
      </c>
      <c r="Q813" s="236">
        <v>0</v>
      </c>
      <c r="R813" s="236">
        <v>0</v>
      </c>
      <c r="S813" s="236">
        <v>0</v>
      </c>
      <c r="T813" s="236">
        <v>0</v>
      </c>
      <c r="U813" s="236">
        <v>0</v>
      </c>
      <c r="V813" s="236">
        <v>0</v>
      </c>
      <c r="W813" s="236">
        <v>0</v>
      </c>
      <c r="X813" s="236">
        <v>0</v>
      </c>
      <c r="Y813" s="236">
        <v>0</v>
      </c>
      <c r="Z813" s="236">
        <v>0</v>
      </c>
      <c r="AA813" s="236">
        <v>0</v>
      </c>
      <c r="AB813" s="236">
        <v>0</v>
      </c>
      <c r="AC813" s="236">
        <v>0</v>
      </c>
      <c r="AD813" s="236">
        <v>0</v>
      </c>
      <c r="AE813" s="236">
        <v>0</v>
      </c>
      <c r="AF813" s="236">
        <v>0</v>
      </c>
      <c r="AG813" s="236">
        <v>0</v>
      </c>
      <c r="AH813" s="236">
        <v>0</v>
      </c>
      <c r="AI813" s="236">
        <v>0</v>
      </c>
      <c r="AJ813" s="236">
        <v>0</v>
      </c>
      <c r="AK813" s="236">
        <v>0</v>
      </c>
      <c r="AL813" s="236">
        <v>0</v>
      </c>
      <c r="AM813" s="236">
        <v>0</v>
      </c>
      <c r="AN813" s="236">
        <v>0</v>
      </c>
      <c r="AO813" s="236">
        <v>-128540.73536585399</v>
      </c>
      <c r="AP813" s="236">
        <v>-257081.47073170901</v>
      </c>
      <c r="AQ813" s="236">
        <v>-385622.20609756402</v>
      </c>
      <c r="AR813" s="236">
        <v>-526596.50507962005</v>
      </c>
      <c r="AS813" s="236">
        <v>-667570.80406167603</v>
      </c>
      <c r="AT813" s="236">
        <v>-808545.103043732</v>
      </c>
      <c r="AU813" s="236">
        <v>-992623.98528859694</v>
      </c>
      <c r="AV813" s="236">
        <v>-1176702.86753346</v>
      </c>
      <c r="AW813" s="236">
        <v>-1360781.7497783201</v>
      </c>
      <c r="AX813" s="236">
        <v>-1481917.5745958399</v>
      </c>
      <c r="AY813" s="236">
        <v>-1603053.39941336</v>
      </c>
      <c r="AZ813" s="236">
        <v>-1724189.2242308699</v>
      </c>
      <c r="BA813" s="236">
        <v>-1724189.2242308699</v>
      </c>
      <c r="BB813" s="236">
        <v>-69960.631386826004</v>
      </c>
      <c r="BC813" s="236">
        <v>-139921.26277365201</v>
      </c>
      <c r="BD813" s="236">
        <v>-209881.894160478</v>
      </c>
      <c r="BE813" s="236">
        <v>-320695.85306421999</v>
      </c>
      <c r="BF813" s="236">
        <v>-431509.811967963</v>
      </c>
      <c r="BG813" s="236">
        <v>-542323.77087170596</v>
      </c>
      <c r="BH813" s="236">
        <v>-691092.93334336102</v>
      </c>
      <c r="BI813" s="236">
        <v>-839862.09581501596</v>
      </c>
      <c r="BJ813" s="236">
        <v>-988631.25828666997</v>
      </c>
      <c r="BK813" s="236">
        <v>-1081028.0462527301</v>
      </c>
      <c r="BL813" s="236">
        <v>-1173424.8342187901</v>
      </c>
      <c r="BM813" s="236">
        <v>-1265821.6221848601</v>
      </c>
      <c r="BN813" s="236">
        <v>-1265821.6221848601</v>
      </c>
      <c r="BO813" s="236">
        <v>-54319.612492344997</v>
      </c>
      <c r="BP813" s="236">
        <v>-108639.22498468999</v>
      </c>
      <c r="BQ813" s="236">
        <v>-162958.83747703501</v>
      </c>
      <c r="BR813" s="236">
        <v>-254453.76215890399</v>
      </c>
      <c r="BS813" s="236">
        <v>-345948.68684077199</v>
      </c>
      <c r="BT813" s="236">
        <v>-437443.61152264097</v>
      </c>
      <c r="BU813" s="236">
        <v>-560793.83610392397</v>
      </c>
      <c r="BV813" s="236">
        <v>-684144.06068520795</v>
      </c>
      <c r="BW813" s="236">
        <v>-807494.285266491</v>
      </c>
      <c r="BX813" s="236">
        <v>-881966.58822033601</v>
      </c>
      <c r="BY813" s="236">
        <v>-956438.89117418102</v>
      </c>
      <c r="BZ813" s="236">
        <v>-1030911.19412802</v>
      </c>
      <c r="CA813" s="236">
        <v>-1030911.19412802</v>
      </c>
      <c r="CB813" s="236">
        <v>-48297.064079180302</v>
      </c>
      <c r="CC813" s="236">
        <v>-96594.128158360705</v>
      </c>
      <c r="CD813" s="236">
        <v>-144891.19223754099</v>
      </c>
      <c r="CE813" s="236">
        <v>-226284.061760871</v>
      </c>
      <c r="CF813" s="236">
        <v>-307676.93128420197</v>
      </c>
      <c r="CG813" s="236">
        <v>-389069.80080753303</v>
      </c>
      <c r="CH813" s="236">
        <v>-497108.61130956799</v>
      </c>
      <c r="CI813" s="236">
        <v>-605147.42181160196</v>
      </c>
      <c r="CJ813" s="236">
        <v>-713186.23231363704</v>
      </c>
      <c r="CK813" s="236">
        <v>-775533.88187221496</v>
      </c>
      <c r="CL813" s="236">
        <v>-837881.53143079195</v>
      </c>
      <c r="CM813" s="236">
        <v>-900229.18098936998</v>
      </c>
      <c r="CN813" s="236">
        <v>-900229.18098936998</v>
      </c>
      <c r="CO813" s="236">
        <v>-39703.211753641197</v>
      </c>
      <c r="CP813" s="236">
        <v>-79406.423507282394</v>
      </c>
      <c r="CQ813" s="236">
        <v>-119109.63526092299</v>
      </c>
      <c r="CR813" s="236">
        <v>-190971.75355403399</v>
      </c>
      <c r="CS813" s="236">
        <v>-262833.87184714503</v>
      </c>
      <c r="CT813" s="236">
        <v>-334695.99014025601</v>
      </c>
      <c r="CU813" s="236">
        <v>-433827.17747008899</v>
      </c>
      <c r="CV813" s="236">
        <v>-532958.36479992198</v>
      </c>
      <c r="CW813" s="236">
        <v>-632089.55212975503</v>
      </c>
      <c r="CX813" s="236">
        <v>-688405.14419559098</v>
      </c>
      <c r="CY813" s="236">
        <v>-744720.73626142798</v>
      </c>
      <c r="CZ813" s="236">
        <v>-801036.32832726405</v>
      </c>
      <c r="DA813" s="236">
        <v>-801036.32832726405</v>
      </c>
    </row>
    <row r="815" spans="1:105">
      <c r="A815" s="242" t="s">
        <v>1728</v>
      </c>
      <c r="B815" s="236">
        <v>0</v>
      </c>
      <c r="C815" s="236">
        <v>0</v>
      </c>
      <c r="D815" s="236">
        <v>0</v>
      </c>
      <c r="E815" s="236">
        <v>0</v>
      </c>
      <c r="F815" s="236">
        <v>0</v>
      </c>
      <c r="G815" s="236">
        <v>0</v>
      </c>
      <c r="H815" s="236">
        <v>0</v>
      </c>
      <c r="I815" s="236">
        <v>0</v>
      </c>
      <c r="J815" s="236">
        <v>0</v>
      </c>
      <c r="K815" s="236">
        <v>0</v>
      </c>
      <c r="L815" s="236">
        <v>0</v>
      </c>
      <c r="M815" s="236">
        <v>0</v>
      </c>
      <c r="N815" s="236">
        <v>0</v>
      </c>
      <c r="O815" s="236">
        <v>0</v>
      </c>
      <c r="P815" s="236">
        <v>0</v>
      </c>
      <c r="Q815" s="236">
        <v>0</v>
      </c>
      <c r="R815" s="236">
        <v>0</v>
      </c>
      <c r="S815" s="236">
        <v>0</v>
      </c>
      <c r="T815" s="236">
        <v>0</v>
      </c>
      <c r="U815" s="236">
        <v>0</v>
      </c>
      <c r="V815" s="236">
        <v>0</v>
      </c>
      <c r="W815" s="236">
        <v>0</v>
      </c>
      <c r="X815" s="236">
        <v>0</v>
      </c>
      <c r="Y815" s="236">
        <v>0</v>
      </c>
      <c r="Z815" s="236">
        <v>0</v>
      </c>
      <c r="AA815" s="236">
        <v>0</v>
      </c>
      <c r="AB815" s="236">
        <v>0</v>
      </c>
      <c r="AC815" s="236">
        <v>0</v>
      </c>
      <c r="AD815" s="236">
        <v>0</v>
      </c>
      <c r="AE815" s="236">
        <v>0</v>
      </c>
      <c r="AF815" s="236">
        <v>0</v>
      </c>
      <c r="AG815" s="236">
        <v>0</v>
      </c>
      <c r="AH815" s="236">
        <v>0</v>
      </c>
      <c r="AI815" s="236">
        <v>0</v>
      </c>
      <c r="AJ815" s="236">
        <v>0</v>
      </c>
      <c r="AK815" s="236">
        <v>0</v>
      </c>
      <c r="AL815" s="236">
        <v>0</v>
      </c>
      <c r="AM815" s="236">
        <v>0</v>
      </c>
      <c r="AN815" s="236">
        <v>0</v>
      </c>
      <c r="AO815" s="236">
        <v>0</v>
      </c>
      <c r="AP815" s="236">
        <v>0</v>
      </c>
      <c r="AQ815" s="236">
        <v>0</v>
      </c>
      <c r="AR815" s="236">
        <v>0</v>
      </c>
      <c r="AS815" s="236">
        <v>0</v>
      </c>
      <c r="AT815" s="236">
        <v>0</v>
      </c>
      <c r="AU815" s="236">
        <v>0</v>
      </c>
      <c r="AV815" s="236">
        <v>0</v>
      </c>
      <c r="AW815" s="236">
        <v>0</v>
      </c>
      <c r="AX815" s="236">
        <v>0</v>
      </c>
      <c r="AY815" s="236">
        <v>0</v>
      </c>
      <c r="AZ815" s="236">
        <v>0</v>
      </c>
      <c r="BA815" s="236">
        <v>0</v>
      </c>
      <c r="BB815" s="236">
        <v>0</v>
      </c>
      <c r="BC815" s="236">
        <v>0</v>
      </c>
      <c r="BD815" s="236">
        <v>0</v>
      </c>
      <c r="BE815" s="236">
        <v>0</v>
      </c>
      <c r="BF815" s="236">
        <v>0</v>
      </c>
      <c r="BG815" s="236">
        <v>0</v>
      </c>
      <c r="BH815" s="236">
        <v>0</v>
      </c>
      <c r="BI815" s="236">
        <v>0</v>
      </c>
      <c r="BJ815" s="236">
        <v>0</v>
      </c>
      <c r="BK815" s="236">
        <v>0</v>
      </c>
      <c r="BL815" s="236">
        <v>0</v>
      </c>
      <c r="BM815" s="236">
        <v>0</v>
      </c>
      <c r="BN815" s="236">
        <v>0</v>
      </c>
      <c r="BO815" s="236">
        <v>0</v>
      </c>
      <c r="BP815" s="236">
        <v>0</v>
      </c>
      <c r="BQ815" s="236">
        <v>0</v>
      </c>
      <c r="BR815" s="236">
        <v>0</v>
      </c>
      <c r="BS815" s="236">
        <v>0</v>
      </c>
      <c r="BT815" s="236">
        <v>0</v>
      </c>
      <c r="BU815" s="236">
        <v>0</v>
      </c>
      <c r="BV815" s="236">
        <v>0</v>
      </c>
      <c r="BW815" s="236">
        <v>0</v>
      </c>
      <c r="BX815" s="236">
        <v>0</v>
      </c>
      <c r="BY815" s="236">
        <v>0</v>
      </c>
      <c r="BZ815" s="236">
        <v>0</v>
      </c>
      <c r="CA815" s="236">
        <v>0</v>
      </c>
      <c r="CB815" s="236">
        <v>0</v>
      </c>
      <c r="CC815" s="236">
        <v>0</v>
      </c>
      <c r="CD815" s="236">
        <v>0</v>
      </c>
      <c r="CE815" s="236">
        <v>0</v>
      </c>
      <c r="CF815" s="236">
        <v>0</v>
      </c>
      <c r="CG815" s="236">
        <v>0</v>
      </c>
      <c r="CH815" s="236">
        <v>0</v>
      </c>
      <c r="CI815" s="236">
        <v>0</v>
      </c>
      <c r="CJ815" s="236">
        <v>0</v>
      </c>
      <c r="CK815" s="236">
        <v>0</v>
      </c>
      <c r="CL815" s="236">
        <v>0</v>
      </c>
      <c r="CM815" s="236">
        <v>0</v>
      </c>
      <c r="CN815" s="236">
        <v>0</v>
      </c>
      <c r="CO815" s="236">
        <v>0</v>
      </c>
      <c r="CP815" s="236">
        <v>0</v>
      </c>
      <c r="CQ815" s="236">
        <v>0</v>
      </c>
      <c r="CR815" s="236">
        <v>0</v>
      </c>
      <c r="CS815" s="236">
        <v>0</v>
      </c>
      <c r="CT815" s="236">
        <v>0</v>
      </c>
      <c r="CU815" s="236">
        <v>0</v>
      </c>
      <c r="CV815" s="236">
        <v>0</v>
      </c>
      <c r="CW815" s="236">
        <v>0</v>
      </c>
      <c r="CX815" s="236">
        <v>0</v>
      </c>
      <c r="CY815" s="236">
        <v>0</v>
      </c>
      <c r="CZ815" s="236">
        <v>0</v>
      </c>
      <c r="DA815" s="236">
        <v>0</v>
      </c>
    </row>
    <row r="817" spans="1:105">
      <c r="A817" s="263" t="s">
        <v>1843</v>
      </c>
      <c r="B817" s="264"/>
      <c r="C817" s="264"/>
      <c r="D817" s="264"/>
      <c r="E817" s="264"/>
      <c r="F817" s="264"/>
      <c r="G817" s="264"/>
      <c r="H817" s="264"/>
      <c r="I817" s="264"/>
      <c r="J817" s="264"/>
      <c r="K817" s="264"/>
      <c r="L817" s="264"/>
      <c r="M817" s="264"/>
      <c r="N817" s="264"/>
      <c r="O817" s="264"/>
      <c r="P817" s="264"/>
      <c r="Q817" s="264"/>
      <c r="R817" s="264"/>
      <c r="S817" s="264"/>
      <c r="T817" s="264"/>
      <c r="U817" s="264"/>
      <c r="V817" s="264"/>
      <c r="W817" s="264"/>
      <c r="X817" s="264"/>
      <c r="Y817" s="264"/>
      <c r="Z817" s="264"/>
      <c r="AA817" s="264"/>
      <c r="AB817" s="264"/>
      <c r="AC817" s="264"/>
      <c r="AD817" s="264"/>
      <c r="AE817" s="264"/>
      <c r="AF817" s="264"/>
      <c r="AG817" s="264"/>
      <c r="AH817" s="264"/>
      <c r="AI817" s="264"/>
      <c r="AJ817" s="264"/>
      <c r="AK817" s="264"/>
      <c r="AL817" s="264"/>
      <c r="AM817" s="264"/>
      <c r="AN817" s="264"/>
      <c r="AO817" s="264"/>
      <c r="AP817" s="264"/>
      <c r="AQ817" s="264"/>
      <c r="AR817" s="264"/>
      <c r="AS817" s="264"/>
      <c r="AT817" s="264"/>
      <c r="AU817" s="264"/>
      <c r="AV817" s="264"/>
      <c r="AW817" s="264"/>
      <c r="AX817" s="264"/>
      <c r="AY817" s="264"/>
      <c r="AZ817" s="264"/>
      <c r="BA817" s="264"/>
      <c r="BB817" s="264"/>
      <c r="BC817" s="264"/>
      <c r="BD817" s="264"/>
      <c r="BE817" s="264"/>
      <c r="BF817" s="264"/>
      <c r="BG817" s="264"/>
      <c r="BH817" s="264"/>
      <c r="BI817" s="264"/>
      <c r="BJ817" s="264"/>
      <c r="BK817" s="264"/>
      <c r="BL817" s="264"/>
      <c r="BM817" s="264"/>
      <c r="BN817" s="264"/>
      <c r="BO817" s="264"/>
      <c r="BP817" s="264"/>
      <c r="BQ817" s="264"/>
      <c r="BR817" s="264"/>
      <c r="BS817" s="264"/>
      <c r="BT817" s="264"/>
      <c r="BU817" s="264"/>
      <c r="BV817" s="264"/>
      <c r="BW817" s="264"/>
      <c r="BX817" s="264"/>
      <c r="BY817" s="264"/>
      <c r="BZ817" s="264"/>
      <c r="CA817" s="264"/>
      <c r="CB817" s="264"/>
      <c r="CC817" s="264"/>
      <c r="CD817" s="264"/>
      <c r="CE817" s="264"/>
      <c r="CF817" s="264"/>
      <c r="CG817" s="264"/>
      <c r="CH817" s="264"/>
      <c r="CI817" s="264"/>
      <c r="CJ817" s="264"/>
      <c r="CK817" s="264"/>
      <c r="CL817" s="264"/>
      <c r="CM817" s="264"/>
      <c r="CN817" s="264"/>
      <c r="CO817" s="264"/>
      <c r="CP817" s="264"/>
      <c r="CQ817" s="264"/>
      <c r="CR817" s="264"/>
      <c r="CS817" s="264"/>
      <c r="CT817" s="264"/>
      <c r="CU817" s="264"/>
      <c r="CV817" s="264"/>
      <c r="CW817" s="264"/>
      <c r="CX817" s="264"/>
      <c r="CY817" s="264"/>
      <c r="CZ817" s="264"/>
      <c r="DA817" s="264"/>
    </row>
    <row r="819" spans="1:105">
      <c r="A819" s="251" t="s">
        <v>1844</v>
      </c>
    </row>
    <row r="820" spans="1:105">
      <c r="A820" s="242" t="s">
        <v>1845</v>
      </c>
      <c r="B820" s="236">
        <v>0</v>
      </c>
      <c r="C820" s="236">
        <v>0</v>
      </c>
      <c r="D820" s="236">
        <v>0</v>
      </c>
      <c r="E820" s="236">
        <v>0</v>
      </c>
      <c r="F820" s="236">
        <v>0</v>
      </c>
      <c r="G820" s="236">
        <v>0</v>
      </c>
      <c r="H820" s="236">
        <v>0</v>
      </c>
      <c r="I820" s="236">
        <v>0</v>
      </c>
      <c r="J820" s="236">
        <v>0</v>
      </c>
      <c r="K820" s="236">
        <v>0</v>
      </c>
      <c r="L820" s="236">
        <v>0</v>
      </c>
      <c r="M820" s="236">
        <v>0</v>
      </c>
      <c r="N820" s="236">
        <v>0</v>
      </c>
      <c r="O820" s="236">
        <v>0</v>
      </c>
      <c r="P820" s="236">
        <v>0</v>
      </c>
      <c r="Q820" s="236">
        <v>0</v>
      </c>
      <c r="R820" s="236">
        <v>0</v>
      </c>
      <c r="S820" s="236">
        <v>0</v>
      </c>
      <c r="T820" s="236">
        <v>0</v>
      </c>
      <c r="U820" s="236">
        <v>0</v>
      </c>
      <c r="V820" s="236">
        <v>0</v>
      </c>
      <c r="W820" s="236">
        <v>0</v>
      </c>
      <c r="X820" s="236">
        <v>0</v>
      </c>
      <c r="Y820" s="236">
        <v>0</v>
      </c>
      <c r="Z820" s="236">
        <v>0</v>
      </c>
      <c r="AA820" s="236">
        <v>0</v>
      </c>
      <c r="AB820" s="236">
        <v>0</v>
      </c>
      <c r="AC820" s="236">
        <v>0</v>
      </c>
      <c r="AD820" s="236">
        <v>0</v>
      </c>
      <c r="AE820" s="236">
        <v>0</v>
      </c>
      <c r="AF820" s="236">
        <v>0</v>
      </c>
      <c r="AG820" s="236">
        <v>0</v>
      </c>
      <c r="AH820" s="236">
        <v>0</v>
      </c>
      <c r="AI820" s="236">
        <v>0</v>
      </c>
      <c r="AJ820" s="236">
        <v>0</v>
      </c>
      <c r="AK820" s="236">
        <v>2201036.9096978302</v>
      </c>
      <c r="AL820" s="236">
        <v>2201036.9096978302</v>
      </c>
      <c r="AM820" s="236">
        <v>2201036.9096978302</v>
      </c>
      <c r="AN820" s="236">
        <v>6603110.7290935004</v>
      </c>
      <c r="AO820" s="236">
        <v>1084984.7486267299</v>
      </c>
      <c r="AP820" s="236">
        <v>1084984.7486267299</v>
      </c>
      <c r="AQ820" s="236">
        <v>1084984.7486267299</v>
      </c>
      <c r="AR820" s="236">
        <v>1189933.7895378601</v>
      </c>
      <c r="AS820" s="236">
        <v>1189933.7895378601</v>
      </c>
      <c r="AT820" s="236">
        <v>1189933.7895378601</v>
      </c>
      <c r="AU820" s="236">
        <v>1553770.32200322</v>
      </c>
      <c r="AV820" s="236">
        <v>1553770.32200322</v>
      </c>
      <c r="AW820" s="236">
        <v>1553770.32200322</v>
      </c>
      <c r="AX820" s="236">
        <v>1022481.48857437</v>
      </c>
      <c r="AY820" s="236">
        <v>1022481.4885743801</v>
      </c>
      <c r="AZ820" s="236">
        <v>1022481.4885743801</v>
      </c>
      <c r="BA820" s="236">
        <v>14553511.0462266</v>
      </c>
      <c r="BB820" s="236">
        <v>922555.24778713996</v>
      </c>
      <c r="BC820" s="236">
        <v>922555.24778713996</v>
      </c>
      <c r="BD820" s="236">
        <v>922555.24778714101</v>
      </c>
      <c r="BE820" s="236">
        <v>1461278.96915989</v>
      </c>
      <c r="BF820" s="236">
        <v>1461278.96915989</v>
      </c>
      <c r="BG820" s="236">
        <v>1461278.96915989</v>
      </c>
      <c r="BH820" s="236">
        <v>1961785.7761782201</v>
      </c>
      <c r="BI820" s="236">
        <v>1961785.7761782201</v>
      </c>
      <c r="BJ820" s="236">
        <v>1961785.7761782201</v>
      </c>
      <c r="BK820" s="236">
        <v>1218415.8422677999</v>
      </c>
      <c r="BL820" s="236">
        <v>1218415.8422678099</v>
      </c>
      <c r="BM820" s="236">
        <v>1218415.8422678099</v>
      </c>
      <c r="BN820" s="236">
        <v>16692107.5061792</v>
      </c>
      <c r="BO820" s="236">
        <v>679725.33848802501</v>
      </c>
      <c r="BP820" s="236">
        <v>679725.33848802501</v>
      </c>
      <c r="BQ820" s="236">
        <v>679725.33848802501</v>
      </c>
      <c r="BR820" s="236">
        <v>1144916.46379259</v>
      </c>
      <c r="BS820" s="236">
        <v>1144916.46379259</v>
      </c>
      <c r="BT820" s="236">
        <v>1144916.46379259</v>
      </c>
      <c r="BU820" s="236">
        <v>1543535.9220926301</v>
      </c>
      <c r="BV820" s="236">
        <v>1543535.9220926301</v>
      </c>
      <c r="BW820" s="236">
        <v>1543535.9220926301</v>
      </c>
      <c r="BX820" s="236">
        <v>931904.86843806005</v>
      </c>
      <c r="BY820" s="236">
        <v>931904.86843806005</v>
      </c>
      <c r="BZ820" s="236">
        <v>931904.86843805504</v>
      </c>
      <c r="CA820" s="236">
        <v>12900247.7784339</v>
      </c>
      <c r="CB820" s="236">
        <v>515618.286194332</v>
      </c>
      <c r="CC820" s="236">
        <v>515618.286194332</v>
      </c>
      <c r="CD820" s="236">
        <v>515618.28619433101</v>
      </c>
      <c r="CE820" s="236">
        <v>868948.30342596001</v>
      </c>
      <c r="CF820" s="236">
        <v>868948.30342596001</v>
      </c>
      <c r="CG820" s="236">
        <v>868948.30342595803</v>
      </c>
      <c r="CH820" s="236">
        <v>1153419.72386158</v>
      </c>
      <c r="CI820" s="236">
        <v>1153419.72386158</v>
      </c>
      <c r="CJ820" s="236">
        <v>1153419.72386158</v>
      </c>
      <c r="CK820" s="236">
        <v>665621.99642061896</v>
      </c>
      <c r="CL820" s="236">
        <v>665621.99642061896</v>
      </c>
      <c r="CM820" s="236">
        <v>665621.99642061803</v>
      </c>
      <c r="CN820" s="236">
        <v>9610824.9297074694</v>
      </c>
      <c r="CO820" s="236">
        <v>264546.772114216</v>
      </c>
      <c r="CP820" s="236">
        <v>264546.772114216</v>
      </c>
      <c r="CQ820" s="236">
        <v>264546.77211419703</v>
      </c>
      <c r="CR820" s="236">
        <v>478825.02679369302</v>
      </c>
      <c r="CS820" s="236">
        <v>478825.02679369302</v>
      </c>
      <c r="CT820" s="236">
        <v>478825.026793622</v>
      </c>
      <c r="CU820" s="236">
        <v>660521.76802932797</v>
      </c>
      <c r="CV820" s="236">
        <v>660521.76802932797</v>
      </c>
      <c r="CW820" s="236">
        <v>660521.76802921505</v>
      </c>
      <c r="CX820" s="236">
        <v>375236.84968260198</v>
      </c>
      <c r="CY820" s="236">
        <v>375236.84968260198</v>
      </c>
      <c r="CZ820" s="236">
        <v>375236.84968260198</v>
      </c>
      <c r="DA820" s="236">
        <v>5337391.24985932</v>
      </c>
    </row>
    <row r="821" spans="1:105">
      <c r="A821" s="242" t="s">
        <v>1846</v>
      </c>
      <c r="B821" s="236">
        <v>0</v>
      </c>
      <c r="C821" s="236">
        <v>0</v>
      </c>
      <c r="D821" s="236">
        <v>0</v>
      </c>
      <c r="E821" s="236">
        <v>0</v>
      </c>
      <c r="F821" s="236">
        <v>0</v>
      </c>
      <c r="G821" s="236">
        <v>0</v>
      </c>
      <c r="H821" s="236">
        <v>0</v>
      </c>
      <c r="I821" s="236">
        <v>0</v>
      </c>
      <c r="J821" s="236">
        <v>0</v>
      </c>
      <c r="K821" s="236">
        <v>0</v>
      </c>
      <c r="L821" s="236">
        <v>0</v>
      </c>
      <c r="M821" s="236">
        <v>0</v>
      </c>
      <c r="N821" s="236">
        <v>0</v>
      </c>
      <c r="O821" s="236">
        <v>0</v>
      </c>
      <c r="P821" s="236">
        <v>0</v>
      </c>
      <c r="Q821" s="236">
        <v>0</v>
      </c>
      <c r="R821" s="236">
        <v>0</v>
      </c>
      <c r="S821" s="236">
        <v>0</v>
      </c>
      <c r="T821" s="236">
        <v>0</v>
      </c>
      <c r="U821" s="236">
        <v>0</v>
      </c>
      <c r="V821" s="236">
        <v>0</v>
      </c>
      <c r="W821" s="236">
        <v>0</v>
      </c>
      <c r="X821" s="236">
        <v>0</v>
      </c>
      <c r="Y821" s="236">
        <v>0</v>
      </c>
      <c r="Z821" s="236">
        <v>0</v>
      </c>
      <c r="AA821" s="236">
        <v>0</v>
      </c>
      <c r="AB821" s="236">
        <v>0</v>
      </c>
      <c r="AC821" s="236">
        <v>0</v>
      </c>
      <c r="AD821" s="236">
        <v>0</v>
      </c>
      <c r="AE821" s="236">
        <v>0</v>
      </c>
      <c r="AF821" s="236">
        <v>0</v>
      </c>
      <c r="AG821" s="236">
        <v>0</v>
      </c>
      <c r="AH821" s="236">
        <v>0</v>
      </c>
      <c r="AI821" s="236">
        <v>0</v>
      </c>
      <c r="AJ821" s="236">
        <v>0</v>
      </c>
      <c r="AK821" s="236">
        <v>2201036.9096978302</v>
      </c>
      <c r="AL821" s="236">
        <v>4402073.8193956604</v>
      </c>
      <c r="AM821" s="236">
        <v>6603110.7290935004</v>
      </c>
      <c r="AN821" s="236">
        <v>13206221.458187001</v>
      </c>
      <c r="AO821" s="236">
        <v>1084984.7486267299</v>
      </c>
      <c r="AP821" s="236">
        <v>2169969.4972534701</v>
      </c>
      <c r="AQ821" s="236">
        <v>3254954.2458802001</v>
      </c>
      <c r="AR821" s="236">
        <v>4444888.0354180699</v>
      </c>
      <c r="AS821" s="236">
        <v>5634821.8249559402</v>
      </c>
      <c r="AT821" s="236">
        <v>6824755.6144938096</v>
      </c>
      <c r="AU821" s="236">
        <v>8378525.9364970401</v>
      </c>
      <c r="AV821" s="236">
        <v>9932296.2585002594</v>
      </c>
      <c r="AW821" s="236">
        <v>11486066.5805034</v>
      </c>
      <c r="AX821" s="236">
        <v>12508548.069077799</v>
      </c>
      <c r="AY821" s="236">
        <v>13531029.5576522</v>
      </c>
      <c r="AZ821" s="236">
        <v>14553511.0462266</v>
      </c>
      <c r="BA821" s="236">
        <v>93804351.415085807</v>
      </c>
      <c r="BB821" s="236">
        <v>922555.24778713996</v>
      </c>
      <c r="BC821" s="236">
        <v>1845110.4955742799</v>
      </c>
      <c r="BD821" s="236">
        <v>2767665.74336142</v>
      </c>
      <c r="BE821" s="236">
        <v>4228944.71252131</v>
      </c>
      <c r="BF821" s="236">
        <v>5690223.6816812102</v>
      </c>
      <c r="BG821" s="236">
        <v>7151502.6508411001</v>
      </c>
      <c r="BH821" s="236">
        <v>9113288.4270193204</v>
      </c>
      <c r="BI821" s="236">
        <v>11075074.2031975</v>
      </c>
      <c r="BJ821" s="236">
        <v>13036859.9793757</v>
      </c>
      <c r="BK821" s="236">
        <v>14255275.8216435</v>
      </c>
      <c r="BL821" s="236">
        <v>15473691.6639113</v>
      </c>
      <c r="BM821" s="236">
        <v>16692107.5061792</v>
      </c>
      <c r="BN821" s="236">
        <v>102252300.133093</v>
      </c>
      <c r="BO821" s="236">
        <v>679725.33848802501</v>
      </c>
      <c r="BP821" s="236">
        <v>1359450.67697605</v>
      </c>
      <c r="BQ821" s="236">
        <v>2039176.01546407</v>
      </c>
      <c r="BR821" s="236">
        <v>3184092.47925667</v>
      </c>
      <c r="BS821" s="236">
        <v>4329008.9430492604</v>
      </c>
      <c r="BT821" s="236">
        <v>5473925.4068418602</v>
      </c>
      <c r="BU821" s="236">
        <v>7017461.3289345</v>
      </c>
      <c r="BV821" s="236">
        <v>8560997.2510271408</v>
      </c>
      <c r="BW821" s="236">
        <v>10104533.1731197</v>
      </c>
      <c r="BX821" s="236">
        <v>11036438.0415578</v>
      </c>
      <c r="BY821" s="236">
        <v>11968342.9099958</v>
      </c>
      <c r="BZ821" s="236">
        <v>12900247.7784339</v>
      </c>
      <c r="CA821" s="236">
        <v>78653399.343144998</v>
      </c>
      <c r="CB821" s="236">
        <v>515618.286194332</v>
      </c>
      <c r="CC821" s="236">
        <v>1031236.57238866</v>
      </c>
      <c r="CD821" s="236">
        <v>1546854.85858299</v>
      </c>
      <c r="CE821" s="236">
        <v>2415803.16200895</v>
      </c>
      <c r="CF821" s="236">
        <v>3284751.4654349098</v>
      </c>
      <c r="CG821" s="236">
        <v>4153699.76886087</v>
      </c>
      <c r="CH821" s="236">
        <v>5307119.4927224498</v>
      </c>
      <c r="CI821" s="236">
        <v>6460539.2165840399</v>
      </c>
      <c r="CJ821" s="236">
        <v>7613958.9404456196</v>
      </c>
      <c r="CK821" s="236">
        <v>8279580.9368662396</v>
      </c>
      <c r="CL821" s="236">
        <v>8945202.9332868606</v>
      </c>
      <c r="CM821" s="236">
        <v>9610824.9297074694</v>
      </c>
      <c r="CN821" s="236">
        <v>59165190.563083403</v>
      </c>
      <c r="CO821" s="236">
        <v>264546.772114216</v>
      </c>
      <c r="CP821" s="236">
        <v>529093.544228432</v>
      </c>
      <c r="CQ821" s="236">
        <v>793640.31634262996</v>
      </c>
      <c r="CR821" s="236">
        <v>1272465.3431363199</v>
      </c>
      <c r="CS821" s="236">
        <v>1751290.3699300101</v>
      </c>
      <c r="CT821" s="236">
        <v>2230115.3967236299</v>
      </c>
      <c r="CU821" s="236">
        <v>2890637.1647529602</v>
      </c>
      <c r="CV821" s="236">
        <v>3551158.93278229</v>
      </c>
      <c r="CW821" s="236">
        <v>4211680.70081151</v>
      </c>
      <c r="CX821" s="236">
        <v>4586917.5504941102</v>
      </c>
      <c r="CY821" s="236">
        <v>4962154.4001767104</v>
      </c>
      <c r="CZ821" s="236">
        <v>5337391.24985932</v>
      </c>
      <c r="DA821" s="236">
        <v>32381091.7413521</v>
      </c>
    </row>
    <row r="823" spans="1:105">
      <c r="A823" s="251" t="s">
        <v>1847</v>
      </c>
    </row>
    <row r="824" spans="1:105">
      <c r="A824" s="242" t="s">
        <v>1848</v>
      </c>
      <c r="B824" s="236">
        <v>0</v>
      </c>
      <c r="C824" s="236">
        <v>0</v>
      </c>
      <c r="D824" s="236">
        <v>0</v>
      </c>
      <c r="E824" s="236">
        <v>0</v>
      </c>
      <c r="F824" s="236">
        <v>0</v>
      </c>
      <c r="G824" s="236">
        <v>0</v>
      </c>
      <c r="H824" s="236">
        <v>0</v>
      </c>
      <c r="I824" s="236">
        <v>0</v>
      </c>
      <c r="J824" s="236">
        <v>0</v>
      </c>
      <c r="K824" s="236">
        <v>0</v>
      </c>
      <c r="L824" s="236">
        <v>0</v>
      </c>
      <c r="M824" s="236">
        <v>0</v>
      </c>
      <c r="N824" s="236">
        <v>0</v>
      </c>
      <c r="O824" s="236">
        <v>0</v>
      </c>
      <c r="P824" s="236">
        <v>0</v>
      </c>
      <c r="Q824" s="236">
        <v>0</v>
      </c>
      <c r="R824" s="236">
        <v>0</v>
      </c>
      <c r="S824" s="236">
        <v>0</v>
      </c>
      <c r="T824" s="236">
        <v>0</v>
      </c>
      <c r="U824" s="236">
        <v>0</v>
      </c>
      <c r="V824" s="236">
        <v>0</v>
      </c>
      <c r="W824" s="236">
        <v>0</v>
      </c>
      <c r="X824" s="236">
        <v>0</v>
      </c>
      <c r="Y824" s="236">
        <v>0</v>
      </c>
      <c r="Z824" s="236">
        <v>0</v>
      </c>
      <c r="AA824" s="236">
        <v>0</v>
      </c>
      <c r="AB824" s="236">
        <v>0</v>
      </c>
      <c r="AC824" s="236">
        <v>0</v>
      </c>
      <c r="AD824" s="236">
        <v>0</v>
      </c>
      <c r="AE824" s="236">
        <v>0</v>
      </c>
      <c r="AF824" s="236">
        <v>0</v>
      </c>
      <c r="AG824" s="236">
        <v>0</v>
      </c>
      <c r="AH824" s="236">
        <v>0</v>
      </c>
      <c r="AI824" s="236">
        <v>0</v>
      </c>
      <c r="AJ824" s="236">
        <v>0</v>
      </c>
      <c r="AK824" s="236">
        <v>0</v>
      </c>
      <c r="AL824" s="236">
        <v>0</v>
      </c>
      <c r="AM824" s="236">
        <v>0</v>
      </c>
      <c r="AN824" s="236">
        <v>0</v>
      </c>
      <c r="AO824" s="236">
        <v>-128540.73536585399</v>
      </c>
      <c r="AP824" s="236">
        <v>-128540.73536585399</v>
      </c>
      <c r="AQ824" s="236">
        <v>-128540.73536585399</v>
      </c>
      <c r="AR824" s="236">
        <v>-140974.29898205501</v>
      </c>
      <c r="AS824" s="236">
        <v>-140974.29898205501</v>
      </c>
      <c r="AT824" s="236">
        <v>-140974.29898205501</v>
      </c>
      <c r="AU824" s="236">
        <v>-184078.882244865</v>
      </c>
      <c r="AV824" s="236">
        <v>-184078.882244865</v>
      </c>
      <c r="AW824" s="236">
        <v>-184078.882244865</v>
      </c>
      <c r="AX824" s="236">
        <v>-121135.82481751499</v>
      </c>
      <c r="AY824" s="236">
        <v>-121135.82481751499</v>
      </c>
      <c r="AZ824" s="236">
        <v>-121135.82481751499</v>
      </c>
      <c r="BA824" s="236">
        <v>-1724189.2242308699</v>
      </c>
      <c r="BB824" s="236">
        <v>-69960.631386826004</v>
      </c>
      <c r="BC824" s="236">
        <v>-69960.631386826004</v>
      </c>
      <c r="BD824" s="236">
        <v>-69960.631386826004</v>
      </c>
      <c r="BE824" s="236">
        <v>-110813.95890374199</v>
      </c>
      <c r="BF824" s="236">
        <v>-110813.95890374199</v>
      </c>
      <c r="BG824" s="236">
        <v>-110813.95890374199</v>
      </c>
      <c r="BH824" s="236">
        <v>-148769.16247165401</v>
      </c>
      <c r="BI824" s="236">
        <v>-148769.16247165401</v>
      </c>
      <c r="BJ824" s="236">
        <v>-148769.16247165401</v>
      </c>
      <c r="BK824" s="236">
        <v>-92396.787966063202</v>
      </c>
      <c r="BL824" s="236">
        <v>-92396.787966063202</v>
      </c>
      <c r="BM824" s="236">
        <v>-92396.787966063202</v>
      </c>
      <c r="BN824" s="236">
        <v>-1265821.6221848601</v>
      </c>
      <c r="BO824" s="236">
        <v>-54319.612492344997</v>
      </c>
      <c r="BP824" s="236">
        <v>-54319.612492344997</v>
      </c>
      <c r="BQ824" s="236">
        <v>-54319.612492344997</v>
      </c>
      <c r="BR824" s="236">
        <v>-91494.924681868899</v>
      </c>
      <c r="BS824" s="236">
        <v>-91494.924681869001</v>
      </c>
      <c r="BT824" s="236">
        <v>-91494.924681868797</v>
      </c>
      <c r="BU824" s="236">
        <v>-123350.22458128299</v>
      </c>
      <c r="BV824" s="236">
        <v>-123350.22458128299</v>
      </c>
      <c r="BW824" s="236">
        <v>-123350.224581282</v>
      </c>
      <c r="BX824" s="236">
        <v>-74472.302953845196</v>
      </c>
      <c r="BY824" s="236">
        <v>-74472.302953845094</v>
      </c>
      <c r="BZ824" s="236">
        <v>-74472.302953844803</v>
      </c>
      <c r="CA824" s="236">
        <v>-1030911.19412802</v>
      </c>
      <c r="CB824" s="236">
        <v>-48297.064079180403</v>
      </c>
      <c r="CC824" s="236">
        <v>-48297.064079180403</v>
      </c>
      <c r="CD824" s="236">
        <v>-48297.064079180302</v>
      </c>
      <c r="CE824" s="236">
        <v>-81392.869523330693</v>
      </c>
      <c r="CF824" s="236">
        <v>-81392.869523330693</v>
      </c>
      <c r="CG824" s="236">
        <v>-81392.869523330606</v>
      </c>
      <c r="CH824" s="236">
        <v>-108038.810502034</v>
      </c>
      <c r="CI824" s="236">
        <v>-108038.810502034</v>
      </c>
      <c r="CJ824" s="236">
        <v>-108038.810502034</v>
      </c>
      <c r="CK824" s="236">
        <v>-62347.649558577599</v>
      </c>
      <c r="CL824" s="236">
        <v>-62347.649558577599</v>
      </c>
      <c r="CM824" s="236">
        <v>-62347.649558577599</v>
      </c>
      <c r="CN824" s="236">
        <v>-900229.18098936998</v>
      </c>
      <c r="CO824" s="236">
        <v>-39703.211753642099</v>
      </c>
      <c r="CP824" s="236">
        <v>-39703.211753642099</v>
      </c>
      <c r="CQ824" s="236">
        <v>-39703.211753639298</v>
      </c>
      <c r="CR824" s="236">
        <v>-71862.118293114298</v>
      </c>
      <c r="CS824" s="236">
        <v>-71862.118293114298</v>
      </c>
      <c r="CT824" s="236">
        <v>-71862.118293103704</v>
      </c>
      <c r="CU824" s="236">
        <v>-99131.187329838605</v>
      </c>
      <c r="CV824" s="236">
        <v>-99131.187329838605</v>
      </c>
      <c r="CW824" s="236">
        <v>-99131.187329821696</v>
      </c>
      <c r="CX824" s="236">
        <v>-56315.592065836398</v>
      </c>
      <c r="CY824" s="236">
        <v>-56315.592065836398</v>
      </c>
      <c r="CZ824" s="236">
        <v>-56315.592065836398</v>
      </c>
      <c r="DA824" s="236">
        <v>-801036.32832726405</v>
      </c>
    </row>
    <row r="825" spans="1:105">
      <c r="A825" s="242" t="s">
        <v>1849</v>
      </c>
      <c r="B825" s="236">
        <v>0</v>
      </c>
      <c r="C825" s="236">
        <v>0</v>
      </c>
      <c r="D825" s="236">
        <v>0</v>
      </c>
      <c r="E825" s="236">
        <v>0</v>
      </c>
      <c r="F825" s="236">
        <v>0</v>
      </c>
      <c r="G825" s="236">
        <v>0</v>
      </c>
      <c r="H825" s="236">
        <v>0</v>
      </c>
      <c r="I825" s="236">
        <v>0</v>
      </c>
      <c r="J825" s="236">
        <v>0</v>
      </c>
      <c r="K825" s="236">
        <v>0</v>
      </c>
      <c r="L825" s="236">
        <v>0</v>
      </c>
      <c r="M825" s="236">
        <v>0</v>
      </c>
      <c r="N825" s="236">
        <v>0</v>
      </c>
      <c r="O825" s="236">
        <v>0</v>
      </c>
      <c r="P825" s="236">
        <v>0</v>
      </c>
      <c r="Q825" s="236">
        <v>0</v>
      </c>
      <c r="R825" s="236">
        <v>0</v>
      </c>
      <c r="S825" s="236">
        <v>0</v>
      </c>
      <c r="T825" s="236">
        <v>0</v>
      </c>
      <c r="U825" s="236">
        <v>0</v>
      </c>
      <c r="V825" s="236">
        <v>0</v>
      </c>
      <c r="W825" s="236">
        <v>0</v>
      </c>
      <c r="X825" s="236">
        <v>0</v>
      </c>
      <c r="Y825" s="236">
        <v>0</v>
      </c>
      <c r="Z825" s="236">
        <v>0</v>
      </c>
      <c r="AA825" s="236">
        <v>0</v>
      </c>
      <c r="AB825" s="236">
        <v>0</v>
      </c>
      <c r="AC825" s="236">
        <v>0</v>
      </c>
      <c r="AD825" s="236">
        <v>0</v>
      </c>
      <c r="AE825" s="236">
        <v>0</v>
      </c>
      <c r="AF825" s="236">
        <v>0</v>
      </c>
      <c r="AG825" s="236">
        <v>0</v>
      </c>
      <c r="AH825" s="236">
        <v>0</v>
      </c>
      <c r="AI825" s="236">
        <v>0</v>
      </c>
      <c r="AJ825" s="236">
        <v>0</v>
      </c>
      <c r="AK825" s="236">
        <v>0</v>
      </c>
      <c r="AL825" s="236">
        <v>0</v>
      </c>
      <c r="AM825" s="236">
        <v>0</v>
      </c>
      <c r="AN825" s="236">
        <v>0</v>
      </c>
      <c r="AO825" s="236">
        <v>-128540.73536585399</v>
      </c>
      <c r="AP825" s="236">
        <v>-257081.47073170901</v>
      </c>
      <c r="AQ825" s="236">
        <v>-385622.20609756402</v>
      </c>
      <c r="AR825" s="236">
        <v>-526596.50507962005</v>
      </c>
      <c r="AS825" s="236">
        <v>-667570.80406167603</v>
      </c>
      <c r="AT825" s="236">
        <v>-808545.103043732</v>
      </c>
      <c r="AU825" s="236">
        <v>-992623.98528859694</v>
      </c>
      <c r="AV825" s="236">
        <v>-1176702.86753346</v>
      </c>
      <c r="AW825" s="236">
        <v>-1360781.7497783201</v>
      </c>
      <c r="AX825" s="236">
        <v>-1481917.5745958399</v>
      </c>
      <c r="AY825" s="236">
        <v>-1603053.39941336</v>
      </c>
      <c r="AZ825" s="236">
        <v>-1724189.2242308699</v>
      </c>
      <c r="BA825" s="236">
        <v>-11113225.625220601</v>
      </c>
      <c r="BB825" s="236">
        <v>-69960.631386826004</v>
      </c>
      <c r="BC825" s="236">
        <v>-139921.26277365201</v>
      </c>
      <c r="BD825" s="236">
        <v>-209881.894160478</v>
      </c>
      <c r="BE825" s="236">
        <v>-320695.85306421999</v>
      </c>
      <c r="BF825" s="236">
        <v>-431509.811967963</v>
      </c>
      <c r="BG825" s="236">
        <v>-542323.77087170596</v>
      </c>
      <c r="BH825" s="236">
        <v>-691092.93334336102</v>
      </c>
      <c r="BI825" s="236">
        <v>-839862.09581501596</v>
      </c>
      <c r="BJ825" s="236">
        <v>-988631.25828666997</v>
      </c>
      <c r="BK825" s="236">
        <v>-1081028.0462527301</v>
      </c>
      <c r="BL825" s="236">
        <v>-1173424.8342187901</v>
      </c>
      <c r="BM825" s="236">
        <v>-1265821.6221848601</v>
      </c>
      <c r="BN825" s="236">
        <v>-7754154.01432628</v>
      </c>
      <c r="BO825" s="236">
        <v>-54319.612492344997</v>
      </c>
      <c r="BP825" s="236">
        <v>-108639.22498468999</v>
      </c>
      <c r="BQ825" s="236">
        <v>-162958.83747703501</v>
      </c>
      <c r="BR825" s="236">
        <v>-254453.76215890399</v>
      </c>
      <c r="BS825" s="236">
        <v>-345948.68684077298</v>
      </c>
      <c r="BT825" s="236">
        <v>-437443.61152264097</v>
      </c>
      <c r="BU825" s="236">
        <v>-560793.83610392502</v>
      </c>
      <c r="BV825" s="236">
        <v>-684144.06068520795</v>
      </c>
      <c r="BW825" s="236">
        <v>-807494.285266491</v>
      </c>
      <c r="BX825" s="236">
        <v>-881966.58822033601</v>
      </c>
      <c r="BY825" s="236">
        <v>-956438.89117418102</v>
      </c>
      <c r="BZ825" s="236">
        <v>-1030911.19412802</v>
      </c>
      <c r="CA825" s="236">
        <v>-6285512.5910545504</v>
      </c>
      <c r="CB825" s="236">
        <v>-48297.064079180403</v>
      </c>
      <c r="CC825" s="236">
        <v>-96594.128158360807</v>
      </c>
      <c r="CD825" s="236">
        <v>-144891.19223754099</v>
      </c>
      <c r="CE825" s="236">
        <v>-226284.061760871</v>
      </c>
      <c r="CF825" s="236">
        <v>-307676.93128420197</v>
      </c>
      <c r="CG825" s="236">
        <v>-389069.80080753303</v>
      </c>
      <c r="CH825" s="236">
        <v>-497108.61130956799</v>
      </c>
      <c r="CI825" s="236">
        <v>-605147.42181160196</v>
      </c>
      <c r="CJ825" s="236">
        <v>-713186.23231363704</v>
      </c>
      <c r="CK825" s="236">
        <v>-775533.88187221496</v>
      </c>
      <c r="CL825" s="236">
        <v>-837881.53143079195</v>
      </c>
      <c r="CM825" s="236">
        <v>-900229.18098936998</v>
      </c>
      <c r="CN825" s="236">
        <v>-5541900.0380548704</v>
      </c>
      <c r="CO825" s="236">
        <v>-39703.211753642099</v>
      </c>
      <c r="CP825" s="236">
        <v>-79406.4235072843</v>
      </c>
      <c r="CQ825" s="236">
        <v>-119109.63526092299</v>
      </c>
      <c r="CR825" s="236">
        <v>-190971.753554038</v>
      </c>
      <c r="CS825" s="236">
        <v>-262833.87184715201</v>
      </c>
      <c r="CT825" s="236">
        <v>-334695.99014025601</v>
      </c>
      <c r="CU825" s="236">
        <v>-433827.177470094</v>
      </c>
      <c r="CV825" s="236">
        <v>-532958.36479993304</v>
      </c>
      <c r="CW825" s="236">
        <v>-632089.55212975503</v>
      </c>
      <c r="CX825" s="236">
        <v>-688405.14419559098</v>
      </c>
      <c r="CY825" s="236">
        <v>-744720.73626142798</v>
      </c>
      <c r="CZ825" s="236">
        <v>-801036.32832726405</v>
      </c>
      <c r="DA825" s="236">
        <v>-4859758.1892473605</v>
      </c>
    </row>
    <row r="827" spans="1:105">
      <c r="A827" s="242" t="s">
        <v>1709</v>
      </c>
      <c r="B827" s="236">
        <v>0</v>
      </c>
      <c r="C827" s="236">
        <v>0</v>
      </c>
      <c r="D827" s="236">
        <v>0</v>
      </c>
      <c r="E827" s="236">
        <v>0</v>
      </c>
      <c r="F827" s="236">
        <v>0</v>
      </c>
      <c r="G827" s="236">
        <v>0</v>
      </c>
      <c r="H827" s="236">
        <v>0</v>
      </c>
      <c r="I827" s="236">
        <v>0</v>
      </c>
      <c r="J827" s="236">
        <v>0</v>
      </c>
      <c r="K827" s="236">
        <v>0</v>
      </c>
      <c r="L827" s="236">
        <v>0</v>
      </c>
      <c r="M827" s="236">
        <v>0</v>
      </c>
      <c r="N827" s="236">
        <v>0</v>
      </c>
      <c r="O827" s="236">
        <v>0</v>
      </c>
      <c r="P827" s="236">
        <v>0</v>
      </c>
      <c r="Q827" s="236">
        <v>0</v>
      </c>
      <c r="R827" s="236">
        <v>0</v>
      </c>
      <c r="S827" s="236">
        <v>0</v>
      </c>
      <c r="T827" s="236">
        <v>0</v>
      </c>
      <c r="U827" s="236">
        <v>0</v>
      </c>
      <c r="V827" s="236">
        <v>0</v>
      </c>
      <c r="W827" s="236">
        <v>0</v>
      </c>
      <c r="X827" s="236">
        <v>0</v>
      </c>
      <c r="Y827" s="236">
        <v>0</v>
      </c>
      <c r="Z827" s="236">
        <v>0</v>
      </c>
      <c r="AA827" s="236">
        <v>0</v>
      </c>
      <c r="AB827" s="236">
        <v>0</v>
      </c>
      <c r="AC827" s="236">
        <v>0</v>
      </c>
      <c r="AD827" s="236">
        <v>0</v>
      </c>
      <c r="AE827" s="236">
        <v>0</v>
      </c>
      <c r="AF827" s="236">
        <v>0</v>
      </c>
      <c r="AG827" s="236">
        <v>0</v>
      </c>
      <c r="AH827" s="236">
        <v>0</v>
      </c>
      <c r="AI827" s="236">
        <v>0</v>
      </c>
      <c r="AJ827" s="236">
        <v>0</v>
      </c>
      <c r="AK827" s="236">
        <v>0</v>
      </c>
      <c r="AL827" s="236">
        <v>0</v>
      </c>
      <c r="AM827" s="236">
        <v>0</v>
      </c>
      <c r="AN827" s="236">
        <v>0</v>
      </c>
      <c r="AO827" s="236">
        <v>0</v>
      </c>
      <c r="AP827" s="236">
        <v>0</v>
      </c>
      <c r="AQ827" s="236">
        <v>0</v>
      </c>
      <c r="AR827" s="236">
        <v>0</v>
      </c>
      <c r="AS827" s="236">
        <v>0</v>
      </c>
      <c r="AT827" s="236">
        <v>0</v>
      </c>
      <c r="AU827" s="236">
        <v>0</v>
      </c>
      <c r="AV827" s="236">
        <v>0</v>
      </c>
      <c r="AW827" s="236">
        <v>0</v>
      </c>
      <c r="AX827" s="236">
        <v>0</v>
      </c>
      <c r="AY827" s="236">
        <v>0</v>
      </c>
      <c r="AZ827" s="236">
        <v>0</v>
      </c>
      <c r="BA827" s="236">
        <v>0</v>
      </c>
      <c r="BB827" s="236">
        <v>0</v>
      </c>
      <c r="BC827" s="236">
        <v>0</v>
      </c>
      <c r="BD827" s="236">
        <v>0</v>
      </c>
      <c r="BE827" s="236">
        <v>0</v>
      </c>
      <c r="BF827" s="236">
        <v>0</v>
      </c>
      <c r="BG827" s="236">
        <v>0</v>
      </c>
      <c r="BH827" s="236">
        <v>0</v>
      </c>
      <c r="BI827" s="236">
        <v>0</v>
      </c>
      <c r="BJ827" s="236">
        <v>0</v>
      </c>
      <c r="BK827" s="236">
        <v>0</v>
      </c>
      <c r="BL827" s="236">
        <v>0</v>
      </c>
      <c r="BM827" s="236">
        <v>0</v>
      </c>
      <c r="BN827" s="236">
        <v>0</v>
      </c>
      <c r="BO827" s="236">
        <v>0</v>
      </c>
      <c r="BP827" s="236">
        <v>0</v>
      </c>
      <c r="BQ827" s="236">
        <v>0</v>
      </c>
      <c r="BR827" s="236">
        <v>0</v>
      </c>
      <c r="BS827" s="236">
        <v>0</v>
      </c>
      <c r="BT827" s="236">
        <v>0</v>
      </c>
      <c r="BU827" s="236">
        <v>0</v>
      </c>
      <c r="BV827" s="236">
        <v>0</v>
      </c>
      <c r="BW827" s="236">
        <v>0</v>
      </c>
      <c r="BX827" s="236">
        <v>0</v>
      </c>
      <c r="BY827" s="236">
        <v>0</v>
      </c>
      <c r="BZ827" s="236">
        <v>0</v>
      </c>
      <c r="CA827" s="236">
        <v>0</v>
      </c>
      <c r="CB827" s="236">
        <v>0</v>
      </c>
      <c r="CC827" s="236">
        <v>0</v>
      </c>
      <c r="CD827" s="236">
        <v>0</v>
      </c>
      <c r="CE827" s="236">
        <v>0</v>
      </c>
      <c r="CF827" s="236">
        <v>0</v>
      </c>
      <c r="CG827" s="236">
        <v>0</v>
      </c>
      <c r="CH827" s="236">
        <v>0</v>
      </c>
      <c r="CI827" s="236">
        <v>0</v>
      </c>
      <c r="CJ827" s="236">
        <v>0</v>
      </c>
      <c r="CK827" s="236">
        <v>0</v>
      </c>
      <c r="CL827" s="236">
        <v>0</v>
      </c>
      <c r="CM827" s="236">
        <v>0</v>
      </c>
      <c r="CN827" s="236">
        <v>0</v>
      </c>
      <c r="CO827" s="236">
        <v>0</v>
      </c>
      <c r="CP827" s="236">
        <v>0</v>
      </c>
      <c r="CQ827" s="236">
        <v>0</v>
      </c>
      <c r="CR827" s="236">
        <v>0</v>
      </c>
      <c r="CS827" s="236">
        <v>0</v>
      </c>
      <c r="CT827" s="236">
        <v>0</v>
      </c>
      <c r="CU827" s="236">
        <v>0</v>
      </c>
      <c r="CV827" s="236">
        <v>0</v>
      </c>
      <c r="CW827" s="236">
        <v>0</v>
      </c>
      <c r="CX827" s="236">
        <v>0</v>
      </c>
      <c r="CY827" s="236">
        <v>0</v>
      </c>
      <c r="CZ827" s="236">
        <v>0</v>
      </c>
      <c r="DA827" s="236">
        <v>0</v>
      </c>
    </row>
    <row r="828" spans="1:105">
      <c r="A828" s="242" t="s">
        <v>1710</v>
      </c>
      <c r="B828" s="236">
        <v>0</v>
      </c>
      <c r="C828" s="236">
        <v>0</v>
      </c>
      <c r="D828" s="236">
        <v>0</v>
      </c>
      <c r="E828" s="236">
        <v>0</v>
      </c>
      <c r="F828" s="236">
        <v>0</v>
      </c>
      <c r="G828" s="236">
        <v>0</v>
      </c>
      <c r="H828" s="236">
        <v>0</v>
      </c>
      <c r="I828" s="236">
        <v>0</v>
      </c>
      <c r="J828" s="236">
        <v>0</v>
      </c>
      <c r="K828" s="236">
        <v>0</v>
      </c>
      <c r="L828" s="236">
        <v>0</v>
      </c>
      <c r="M828" s="236">
        <v>0</v>
      </c>
      <c r="N828" s="236">
        <v>0</v>
      </c>
      <c r="O828" s="236">
        <v>0</v>
      </c>
      <c r="P828" s="236">
        <v>0</v>
      </c>
      <c r="Q828" s="236">
        <v>0</v>
      </c>
      <c r="R828" s="236">
        <v>0</v>
      </c>
      <c r="S828" s="236">
        <v>0</v>
      </c>
      <c r="T828" s="236">
        <v>0</v>
      </c>
      <c r="U828" s="236">
        <v>0</v>
      </c>
      <c r="V828" s="236">
        <v>0</v>
      </c>
      <c r="W828" s="236">
        <v>0</v>
      </c>
      <c r="X828" s="236">
        <v>0</v>
      </c>
      <c r="Y828" s="236">
        <v>0</v>
      </c>
      <c r="Z828" s="236">
        <v>0</v>
      </c>
      <c r="AA828" s="236">
        <v>0</v>
      </c>
      <c r="AB828" s="236">
        <v>0</v>
      </c>
      <c r="AC828" s="236">
        <v>0</v>
      </c>
      <c r="AD828" s="236">
        <v>0</v>
      </c>
      <c r="AE828" s="236">
        <v>0</v>
      </c>
      <c r="AF828" s="236">
        <v>0</v>
      </c>
      <c r="AG828" s="236">
        <v>0</v>
      </c>
      <c r="AH828" s="236">
        <v>0</v>
      </c>
      <c r="AI828" s="236">
        <v>0</v>
      </c>
      <c r="AJ828" s="236">
        <v>0</v>
      </c>
      <c r="AK828" s="236">
        <v>0</v>
      </c>
      <c r="AL828" s="236">
        <v>0</v>
      </c>
      <c r="AM828" s="236">
        <v>0</v>
      </c>
      <c r="AN828" s="236">
        <v>0</v>
      </c>
      <c r="AO828" s="236">
        <v>0</v>
      </c>
      <c r="AP828" s="236">
        <v>0</v>
      </c>
      <c r="AQ828" s="236">
        <v>0</v>
      </c>
      <c r="AR828" s="236">
        <v>0</v>
      </c>
      <c r="AS828" s="236">
        <v>0</v>
      </c>
      <c r="AT828" s="236">
        <v>0</v>
      </c>
      <c r="AU828" s="236">
        <v>0</v>
      </c>
      <c r="AV828" s="236">
        <v>0</v>
      </c>
      <c r="AW828" s="236">
        <v>0</v>
      </c>
      <c r="AX828" s="236">
        <v>0</v>
      </c>
      <c r="AY828" s="236">
        <v>0</v>
      </c>
      <c r="AZ828" s="236">
        <v>0</v>
      </c>
      <c r="BA828" s="236">
        <v>0</v>
      </c>
      <c r="BB828" s="236">
        <v>0</v>
      </c>
      <c r="BC828" s="236">
        <v>0</v>
      </c>
      <c r="BD828" s="236">
        <v>0</v>
      </c>
      <c r="BE828" s="236">
        <v>0</v>
      </c>
      <c r="BF828" s="236">
        <v>0</v>
      </c>
      <c r="BG828" s="236">
        <v>0</v>
      </c>
      <c r="BH828" s="236">
        <v>0</v>
      </c>
      <c r="BI828" s="236">
        <v>0</v>
      </c>
      <c r="BJ828" s="236">
        <v>0</v>
      </c>
      <c r="BK828" s="236">
        <v>0</v>
      </c>
      <c r="BL828" s="236">
        <v>0</v>
      </c>
      <c r="BM828" s="236">
        <v>0</v>
      </c>
      <c r="BN828" s="236">
        <v>0</v>
      </c>
      <c r="BO828" s="236">
        <v>0</v>
      </c>
      <c r="BP828" s="236">
        <v>0</v>
      </c>
      <c r="BQ828" s="236">
        <v>0</v>
      </c>
      <c r="BR828" s="236">
        <v>0</v>
      </c>
      <c r="BS828" s="236">
        <v>0</v>
      </c>
      <c r="BT828" s="236">
        <v>0</v>
      </c>
      <c r="BU828" s="236">
        <v>0</v>
      </c>
      <c r="BV828" s="236">
        <v>0</v>
      </c>
      <c r="BW828" s="236">
        <v>0</v>
      </c>
      <c r="BX828" s="236">
        <v>0</v>
      </c>
      <c r="BY828" s="236">
        <v>0</v>
      </c>
      <c r="BZ828" s="236">
        <v>0</v>
      </c>
      <c r="CA828" s="236">
        <v>0</v>
      </c>
      <c r="CB828" s="236">
        <v>0</v>
      </c>
      <c r="CC828" s="236">
        <v>0</v>
      </c>
      <c r="CD828" s="236">
        <v>0</v>
      </c>
      <c r="CE828" s="236">
        <v>0</v>
      </c>
      <c r="CF828" s="236">
        <v>0</v>
      </c>
      <c r="CG828" s="236">
        <v>0</v>
      </c>
      <c r="CH828" s="236">
        <v>0</v>
      </c>
      <c r="CI828" s="236">
        <v>0</v>
      </c>
      <c r="CJ828" s="236">
        <v>0</v>
      </c>
      <c r="CK828" s="236">
        <v>0</v>
      </c>
      <c r="CL828" s="236">
        <v>0</v>
      </c>
      <c r="CM828" s="236">
        <v>0</v>
      </c>
      <c r="CN828" s="236">
        <v>0</v>
      </c>
      <c r="CO828" s="236">
        <v>0</v>
      </c>
      <c r="CP828" s="236">
        <v>0</v>
      </c>
      <c r="CQ828" s="236">
        <v>0</v>
      </c>
      <c r="CR828" s="236">
        <v>0</v>
      </c>
      <c r="CS828" s="236">
        <v>0</v>
      </c>
      <c r="CT828" s="236">
        <v>0</v>
      </c>
      <c r="CU828" s="236">
        <v>0</v>
      </c>
      <c r="CV828" s="236">
        <v>0</v>
      </c>
      <c r="CW828" s="236">
        <v>0</v>
      </c>
      <c r="CX828" s="236">
        <v>0</v>
      </c>
      <c r="CY828" s="236">
        <v>0</v>
      </c>
      <c r="CZ828" s="236">
        <v>0</v>
      </c>
      <c r="DA828" s="236">
        <v>0</v>
      </c>
    </row>
    <row r="829" spans="1:105">
      <c r="A829" s="242" t="s">
        <v>1711</v>
      </c>
      <c r="B829" s="236">
        <v>0</v>
      </c>
      <c r="C829" s="236">
        <v>0</v>
      </c>
      <c r="D829" s="236">
        <v>0</v>
      </c>
      <c r="E829" s="236">
        <v>0</v>
      </c>
      <c r="F829" s="236">
        <v>0</v>
      </c>
      <c r="G829" s="236">
        <v>0</v>
      </c>
      <c r="H829" s="236">
        <v>0</v>
      </c>
      <c r="I829" s="236">
        <v>0</v>
      </c>
      <c r="J829" s="236">
        <v>0</v>
      </c>
      <c r="K829" s="236">
        <v>0</v>
      </c>
      <c r="L829" s="236">
        <v>0</v>
      </c>
      <c r="M829" s="236">
        <v>0</v>
      </c>
      <c r="N829" s="236">
        <v>0</v>
      </c>
      <c r="O829" s="236">
        <v>0</v>
      </c>
      <c r="P829" s="236">
        <v>0</v>
      </c>
      <c r="Q829" s="236">
        <v>0</v>
      </c>
      <c r="R829" s="236">
        <v>0</v>
      </c>
      <c r="S829" s="236">
        <v>0</v>
      </c>
      <c r="T829" s="236">
        <v>0</v>
      </c>
      <c r="U829" s="236">
        <v>0</v>
      </c>
      <c r="V829" s="236">
        <v>0</v>
      </c>
      <c r="W829" s="236">
        <v>0</v>
      </c>
      <c r="X829" s="236">
        <v>0</v>
      </c>
      <c r="Y829" s="236">
        <v>0</v>
      </c>
      <c r="Z829" s="236">
        <v>0</v>
      </c>
      <c r="AA829" s="236">
        <v>0</v>
      </c>
      <c r="AB829" s="236">
        <v>0</v>
      </c>
      <c r="AC829" s="236">
        <v>0</v>
      </c>
      <c r="AD829" s="236">
        <v>0</v>
      </c>
      <c r="AE829" s="236">
        <v>0</v>
      </c>
      <c r="AF829" s="236">
        <v>0</v>
      </c>
      <c r="AG829" s="236">
        <v>0</v>
      </c>
      <c r="AH829" s="236">
        <v>0</v>
      </c>
      <c r="AI829" s="236">
        <v>0</v>
      </c>
      <c r="AJ829" s="236">
        <v>0</v>
      </c>
      <c r="AK829" s="236">
        <v>0</v>
      </c>
      <c r="AL829" s="236">
        <v>0</v>
      </c>
      <c r="AM829" s="236">
        <v>0</v>
      </c>
      <c r="AN829" s="236">
        <v>0</v>
      </c>
      <c r="AO829" s="236">
        <v>0</v>
      </c>
      <c r="AP829" s="236">
        <v>0</v>
      </c>
      <c r="AQ829" s="236">
        <v>0</v>
      </c>
      <c r="AR829" s="236">
        <v>0</v>
      </c>
      <c r="AS829" s="236">
        <v>0</v>
      </c>
      <c r="AT829" s="236">
        <v>0</v>
      </c>
      <c r="AU829" s="236">
        <v>0</v>
      </c>
      <c r="AV829" s="236">
        <v>0</v>
      </c>
      <c r="AW829" s="236">
        <v>0</v>
      </c>
      <c r="AX829" s="236">
        <v>0</v>
      </c>
      <c r="AY829" s="236">
        <v>0</v>
      </c>
      <c r="AZ829" s="236">
        <v>0</v>
      </c>
      <c r="BA829" s="236">
        <v>0</v>
      </c>
      <c r="BB829" s="236">
        <v>0</v>
      </c>
      <c r="BC829" s="236">
        <v>0</v>
      </c>
      <c r="BD829" s="236">
        <v>0</v>
      </c>
      <c r="BE829" s="236">
        <v>0</v>
      </c>
      <c r="BF829" s="236">
        <v>0</v>
      </c>
      <c r="BG829" s="236">
        <v>0</v>
      </c>
      <c r="BH829" s="236">
        <v>0</v>
      </c>
      <c r="BI829" s="236">
        <v>0</v>
      </c>
      <c r="BJ829" s="236">
        <v>0</v>
      </c>
      <c r="BK829" s="236">
        <v>0</v>
      </c>
      <c r="BL829" s="236">
        <v>0</v>
      </c>
      <c r="BM829" s="236">
        <v>0</v>
      </c>
      <c r="BN829" s="236">
        <v>0</v>
      </c>
      <c r="BO829" s="236">
        <v>0</v>
      </c>
      <c r="BP829" s="236">
        <v>0</v>
      </c>
      <c r="BQ829" s="236">
        <v>0</v>
      </c>
      <c r="BR829" s="236">
        <v>0</v>
      </c>
      <c r="BS829" s="236">
        <v>0</v>
      </c>
      <c r="BT829" s="236">
        <v>0</v>
      </c>
      <c r="BU829" s="236">
        <v>0</v>
      </c>
      <c r="BV829" s="236">
        <v>0</v>
      </c>
      <c r="BW829" s="236">
        <v>0</v>
      </c>
      <c r="BX829" s="236">
        <v>0</v>
      </c>
      <c r="BY829" s="236">
        <v>0</v>
      </c>
      <c r="BZ829" s="236">
        <v>0</v>
      </c>
      <c r="CA829" s="236">
        <v>0</v>
      </c>
      <c r="CB829" s="236">
        <v>0</v>
      </c>
      <c r="CC829" s="236">
        <v>0</v>
      </c>
      <c r="CD829" s="236">
        <v>0</v>
      </c>
      <c r="CE829" s="236">
        <v>0</v>
      </c>
      <c r="CF829" s="236">
        <v>0</v>
      </c>
      <c r="CG829" s="236">
        <v>0</v>
      </c>
      <c r="CH829" s="236">
        <v>0</v>
      </c>
      <c r="CI829" s="236">
        <v>0</v>
      </c>
      <c r="CJ829" s="236">
        <v>0</v>
      </c>
      <c r="CK829" s="236">
        <v>0</v>
      </c>
      <c r="CL829" s="236">
        <v>0</v>
      </c>
      <c r="CM829" s="236">
        <v>0</v>
      </c>
      <c r="CN829" s="236">
        <v>0</v>
      </c>
      <c r="CO829" s="236">
        <v>0</v>
      </c>
      <c r="CP829" s="236">
        <v>0</v>
      </c>
      <c r="CQ829" s="236">
        <v>0</v>
      </c>
      <c r="CR829" s="236">
        <v>0</v>
      </c>
      <c r="CS829" s="236">
        <v>0</v>
      </c>
      <c r="CT829" s="236">
        <v>0</v>
      </c>
      <c r="CU829" s="236">
        <v>0</v>
      </c>
      <c r="CV829" s="236">
        <v>0</v>
      </c>
      <c r="CW829" s="236">
        <v>0</v>
      </c>
      <c r="CX829" s="236">
        <v>0</v>
      </c>
      <c r="CY829" s="236">
        <v>0</v>
      </c>
      <c r="CZ829" s="236">
        <v>0</v>
      </c>
      <c r="DA829" s="236">
        <v>0</v>
      </c>
    </row>
    <row r="830" spans="1:105">
      <c r="A830" s="242" t="s">
        <v>1712</v>
      </c>
      <c r="B830" s="236">
        <v>0</v>
      </c>
      <c r="C830" s="236">
        <v>0</v>
      </c>
      <c r="D830" s="236">
        <v>0</v>
      </c>
      <c r="E830" s="236">
        <v>0</v>
      </c>
      <c r="F830" s="236">
        <v>0</v>
      </c>
      <c r="G830" s="236">
        <v>0</v>
      </c>
      <c r="H830" s="236">
        <v>0</v>
      </c>
      <c r="I830" s="236">
        <v>0</v>
      </c>
      <c r="J830" s="236">
        <v>0</v>
      </c>
      <c r="K830" s="236">
        <v>0</v>
      </c>
      <c r="L830" s="236">
        <v>0</v>
      </c>
      <c r="M830" s="236">
        <v>0</v>
      </c>
      <c r="N830" s="236">
        <v>0</v>
      </c>
      <c r="O830" s="236">
        <v>0</v>
      </c>
      <c r="P830" s="236">
        <v>0</v>
      </c>
      <c r="Q830" s="236">
        <v>0</v>
      </c>
      <c r="R830" s="236">
        <v>0</v>
      </c>
      <c r="S830" s="236">
        <v>0</v>
      </c>
      <c r="T830" s="236">
        <v>0</v>
      </c>
      <c r="U830" s="236">
        <v>0</v>
      </c>
      <c r="V830" s="236">
        <v>0</v>
      </c>
      <c r="W830" s="236">
        <v>0</v>
      </c>
      <c r="X830" s="236">
        <v>0</v>
      </c>
      <c r="Y830" s="236">
        <v>0</v>
      </c>
      <c r="Z830" s="236">
        <v>0</v>
      </c>
      <c r="AA830" s="236">
        <v>0</v>
      </c>
      <c r="AB830" s="236">
        <v>0</v>
      </c>
      <c r="AC830" s="236">
        <v>0</v>
      </c>
      <c r="AD830" s="236">
        <v>0</v>
      </c>
      <c r="AE830" s="236">
        <v>0</v>
      </c>
      <c r="AF830" s="236">
        <v>0</v>
      </c>
      <c r="AG830" s="236">
        <v>0</v>
      </c>
      <c r="AH830" s="236">
        <v>0</v>
      </c>
      <c r="AI830" s="236">
        <v>0</v>
      </c>
      <c r="AJ830" s="236">
        <v>0</v>
      </c>
      <c r="AK830" s="236">
        <v>0</v>
      </c>
      <c r="AL830" s="236">
        <v>0</v>
      </c>
      <c r="AM830" s="236">
        <v>0</v>
      </c>
      <c r="AN830" s="236">
        <v>0</v>
      </c>
      <c r="AO830" s="236">
        <v>0</v>
      </c>
      <c r="AP830" s="236">
        <v>0</v>
      </c>
      <c r="AQ830" s="236">
        <v>0</v>
      </c>
      <c r="AR830" s="236">
        <v>0</v>
      </c>
      <c r="AS830" s="236">
        <v>0</v>
      </c>
      <c r="AT830" s="236">
        <v>0</v>
      </c>
      <c r="AU830" s="236">
        <v>0</v>
      </c>
      <c r="AV830" s="236">
        <v>0</v>
      </c>
      <c r="AW830" s="236">
        <v>0</v>
      </c>
      <c r="AX830" s="236">
        <v>0</v>
      </c>
      <c r="AY830" s="236">
        <v>0</v>
      </c>
      <c r="AZ830" s="236">
        <v>0</v>
      </c>
      <c r="BA830" s="236">
        <v>0</v>
      </c>
      <c r="BB830" s="236">
        <v>0</v>
      </c>
      <c r="BC830" s="236">
        <v>0</v>
      </c>
      <c r="BD830" s="236">
        <v>0</v>
      </c>
      <c r="BE830" s="236">
        <v>0</v>
      </c>
      <c r="BF830" s="236">
        <v>0</v>
      </c>
      <c r="BG830" s="236">
        <v>0</v>
      </c>
      <c r="BH830" s="236">
        <v>0</v>
      </c>
      <c r="BI830" s="236">
        <v>0</v>
      </c>
      <c r="BJ830" s="236">
        <v>0</v>
      </c>
      <c r="BK830" s="236">
        <v>0</v>
      </c>
      <c r="BL830" s="236">
        <v>0</v>
      </c>
      <c r="BM830" s="236">
        <v>0</v>
      </c>
      <c r="BN830" s="236">
        <v>0</v>
      </c>
      <c r="BO830" s="236">
        <v>0</v>
      </c>
      <c r="BP830" s="236">
        <v>0</v>
      </c>
      <c r="BQ830" s="236">
        <v>0</v>
      </c>
      <c r="BR830" s="236">
        <v>0</v>
      </c>
      <c r="BS830" s="236">
        <v>0</v>
      </c>
      <c r="BT830" s="236">
        <v>0</v>
      </c>
      <c r="BU830" s="236">
        <v>0</v>
      </c>
      <c r="BV830" s="236">
        <v>0</v>
      </c>
      <c r="BW830" s="236">
        <v>0</v>
      </c>
      <c r="BX830" s="236">
        <v>0</v>
      </c>
      <c r="BY830" s="236">
        <v>0</v>
      </c>
      <c r="BZ830" s="236">
        <v>0</v>
      </c>
      <c r="CA830" s="236">
        <v>0</v>
      </c>
      <c r="CB830" s="236">
        <v>0</v>
      </c>
      <c r="CC830" s="236">
        <v>0</v>
      </c>
      <c r="CD830" s="236">
        <v>0</v>
      </c>
      <c r="CE830" s="236">
        <v>0</v>
      </c>
      <c r="CF830" s="236">
        <v>0</v>
      </c>
      <c r="CG830" s="236">
        <v>0</v>
      </c>
      <c r="CH830" s="236">
        <v>0</v>
      </c>
      <c r="CI830" s="236">
        <v>0</v>
      </c>
      <c r="CJ830" s="236">
        <v>0</v>
      </c>
      <c r="CK830" s="236">
        <v>0</v>
      </c>
      <c r="CL830" s="236">
        <v>0</v>
      </c>
      <c r="CM830" s="236">
        <v>0</v>
      </c>
      <c r="CN830" s="236">
        <v>0</v>
      </c>
      <c r="CO830" s="236">
        <v>0</v>
      </c>
      <c r="CP830" s="236">
        <v>0</v>
      </c>
      <c r="CQ830" s="236">
        <v>0</v>
      </c>
      <c r="CR830" s="236">
        <v>0</v>
      </c>
      <c r="CS830" s="236">
        <v>0</v>
      </c>
      <c r="CT830" s="236">
        <v>0</v>
      </c>
      <c r="CU830" s="236">
        <v>0</v>
      </c>
      <c r="CV830" s="236">
        <v>0</v>
      </c>
      <c r="CW830" s="236">
        <v>0</v>
      </c>
      <c r="CX830" s="236">
        <v>0</v>
      </c>
      <c r="CY830" s="236">
        <v>0</v>
      </c>
      <c r="CZ830" s="236">
        <v>0</v>
      </c>
      <c r="DA830" s="236">
        <v>0</v>
      </c>
    </row>
    <row r="831" spans="1:105">
      <c r="A831" s="242" t="s">
        <v>1713</v>
      </c>
      <c r="B831" s="236">
        <v>0</v>
      </c>
      <c r="C831" s="236">
        <v>0</v>
      </c>
      <c r="D831" s="236">
        <v>0</v>
      </c>
      <c r="E831" s="236">
        <v>0</v>
      </c>
      <c r="F831" s="236">
        <v>0</v>
      </c>
      <c r="G831" s="236">
        <v>0</v>
      </c>
      <c r="H831" s="236">
        <v>0</v>
      </c>
      <c r="I831" s="236">
        <v>0</v>
      </c>
      <c r="J831" s="236">
        <v>0</v>
      </c>
      <c r="K831" s="236">
        <v>0</v>
      </c>
      <c r="L831" s="236">
        <v>0</v>
      </c>
      <c r="M831" s="236">
        <v>0</v>
      </c>
      <c r="N831" s="236">
        <v>0</v>
      </c>
      <c r="O831" s="236">
        <v>0</v>
      </c>
      <c r="P831" s="236">
        <v>0</v>
      </c>
      <c r="Q831" s="236">
        <v>0</v>
      </c>
      <c r="R831" s="236">
        <v>0</v>
      </c>
      <c r="S831" s="236">
        <v>0</v>
      </c>
      <c r="T831" s="236">
        <v>0</v>
      </c>
      <c r="U831" s="236">
        <v>0</v>
      </c>
      <c r="V831" s="236">
        <v>0</v>
      </c>
      <c r="W831" s="236">
        <v>0</v>
      </c>
      <c r="X831" s="236">
        <v>0</v>
      </c>
      <c r="Y831" s="236">
        <v>0</v>
      </c>
      <c r="Z831" s="236">
        <v>0</v>
      </c>
      <c r="AA831" s="236">
        <v>0</v>
      </c>
      <c r="AB831" s="236">
        <v>0</v>
      </c>
      <c r="AC831" s="236">
        <v>0</v>
      </c>
      <c r="AD831" s="236">
        <v>0</v>
      </c>
      <c r="AE831" s="236">
        <v>0</v>
      </c>
      <c r="AF831" s="236">
        <v>0</v>
      </c>
      <c r="AG831" s="236">
        <v>0</v>
      </c>
      <c r="AH831" s="236">
        <v>0</v>
      </c>
      <c r="AI831" s="236">
        <v>0</v>
      </c>
      <c r="AJ831" s="236">
        <v>0</v>
      </c>
      <c r="AK831" s="236">
        <v>0</v>
      </c>
      <c r="AL831" s="236">
        <v>0</v>
      </c>
      <c r="AM831" s="236">
        <v>0</v>
      </c>
      <c r="AN831" s="236">
        <v>0</v>
      </c>
      <c r="AO831" s="236">
        <v>0</v>
      </c>
      <c r="AP831" s="236">
        <v>0</v>
      </c>
      <c r="AQ831" s="236">
        <v>0</v>
      </c>
      <c r="AR831" s="236">
        <v>0</v>
      </c>
      <c r="AS831" s="236">
        <v>0</v>
      </c>
      <c r="AT831" s="236">
        <v>0</v>
      </c>
      <c r="AU831" s="236">
        <v>0</v>
      </c>
      <c r="AV831" s="236">
        <v>0</v>
      </c>
      <c r="AW831" s="236">
        <v>0</v>
      </c>
      <c r="AX831" s="236">
        <v>0</v>
      </c>
      <c r="AY831" s="236">
        <v>0</v>
      </c>
      <c r="AZ831" s="236">
        <v>0</v>
      </c>
      <c r="BA831" s="236">
        <v>0</v>
      </c>
      <c r="BB831" s="236">
        <v>0</v>
      </c>
      <c r="BC831" s="236">
        <v>0</v>
      </c>
      <c r="BD831" s="236">
        <v>0</v>
      </c>
      <c r="BE831" s="236">
        <v>0</v>
      </c>
      <c r="BF831" s="236">
        <v>0</v>
      </c>
      <c r="BG831" s="236">
        <v>0</v>
      </c>
      <c r="BH831" s="236">
        <v>0</v>
      </c>
      <c r="BI831" s="236">
        <v>0</v>
      </c>
      <c r="BJ831" s="236">
        <v>0</v>
      </c>
      <c r="BK831" s="236">
        <v>0</v>
      </c>
      <c r="BL831" s="236">
        <v>0</v>
      </c>
      <c r="BM831" s="236">
        <v>0</v>
      </c>
      <c r="BN831" s="236">
        <v>0</v>
      </c>
      <c r="BO831" s="236">
        <v>0</v>
      </c>
      <c r="BP831" s="236">
        <v>0</v>
      </c>
      <c r="BQ831" s="236">
        <v>0</v>
      </c>
      <c r="BR831" s="236">
        <v>0</v>
      </c>
      <c r="BS831" s="236">
        <v>0</v>
      </c>
      <c r="BT831" s="236">
        <v>0</v>
      </c>
      <c r="BU831" s="236">
        <v>0</v>
      </c>
      <c r="BV831" s="236">
        <v>0</v>
      </c>
      <c r="BW831" s="236">
        <v>0</v>
      </c>
      <c r="BX831" s="236">
        <v>0</v>
      </c>
      <c r="BY831" s="236">
        <v>0</v>
      </c>
      <c r="BZ831" s="236">
        <v>0</v>
      </c>
      <c r="CA831" s="236">
        <v>0</v>
      </c>
      <c r="CB831" s="236">
        <v>0</v>
      </c>
      <c r="CC831" s="236">
        <v>0</v>
      </c>
      <c r="CD831" s="236">
        <v>0</v>
      </c>
      <c r="CE831" s="236">
        <v>0</v>
      </c>
      <c r="CF831" s="236">
        <v>0</v>
      </c>
      <c r="CG831" s="236">
        <v>0</v>
      </c>
      <c r="CH831" s="236">
        <v>0</v>
      </c>
      <c r="CI831" s="236">
        <v>0</v>
      </c>
      <c r="CJ831" s="236">
        <v>0</v>
      </c>
      <c r="CK831" s="236">
        <v>0</v>
      </c>
      <c r="CL831" s="236">
        <v>0</v>
      </c>
      <c r="CM831" s="236">
        <v>0</v>
      </c>
      <c r="CN831" s="236">
        <v>0</v>
      </c>
      <c r="CO831" s="236">
        <v>0</v>
      </c>
      <c r="CP831" s="236">
        <v>0</v>
      </c>
      <c r="CQ831" s="236">
        <v>0</v>
      </c>
      <c r="CR831" s="236">
        <v>0</v>
      </c>
      <c r="CS831" s="236">
        <v>0</v>
      </c>
      <c r="CT831" s="236">
        <v>0</v>
      </c>
      <c r="CU831" s="236">
        <v>0</v>
      </c>
      <c r="CV831" s="236">
        <v>0</v>
      </c>
      <c r="CW831" s="236">
        <v>0</v>
      </c>
      <c r="CX831" s="236">
        <v>0</v>
      </c>
      <c r="CY831" s="236">
        <v>0</v>
      </c>
      <c r="CZ831" s="236">
        <v>0</v>
      </c>
      <c r="DA831" s="236">
        <v>0</v>
      </c>
    </row>
    <row r="832" spans="1:105">
      <c r="A832" s="242" t="s">
        <v>1714</v>
      </c>
      <c r="B832" s="236">
        <v>0</v>
      </c>
      <c r="C832" s="236">
        <v>0</v>
      </c>
      <c r="D832" s="236">
        <v>0</v>
      </c>
      <c r="E832" s="236">
        <v>0</v>
      </c>
      <c r="F832" s="236">
        <v>0</v>
      </c>
      <c r="G832" s="236">
        <v>0</v>
      </c>
      <c r="H832" s="236">
        <v>0</v>
      </c>
      <c r="I832" s="236">
        <v>0</v>
      </c>
      <c r="J832" s="236">
        <v>0</v>
      </c>
      <c r="K832" s="236">
        <v>0</v>
      </c>
      <c r="L832" s="236">
        <v>0</v>
      </c>
      <c r="M832" s="236">
        <v>0</v>
      </c>
      <c r="N832" s="236">
        <v>0</v>
      </c>
      <c r="O832" s="236">
        <v>0</v>
      </c>
      <c r="P832" s="236">
        <v>0</v>
      </c>
      <c r="Q832" s="236">
        <v>0</v>
      </c>
      <c r="R832" s="236">
        <v>0</v>
      </c>
      <c r="S832" s="236">
        <v>0</v>
      </c>
      <c r="T832" s="236">
        <v>0</v>
      </c>
      <c r="U832" s="236">
        <v>0</v>
      </c>
      <c r="V832" s="236">
        <v>0</v>
      </c>
      <c r="W832" s="236">
        <v>0</v>
      </c>
      <c r="X832" s="236">
        <v>0</v>
      </c>
      <c r="Y832" s="236">
        <v>0</v>
      </c>
      <c r="Z832" s="236">
        <v>0</v>
      </c>
      <c r="AA832" s="236">
        <v>0</v>
      </c>
      <c r="AB832" s="236">
        <v>0</v>
      </c>
      <c r="AC832" s="236">
        <v>0</v>
      </c>
      <c r="AD832" s="236">
        <v>0</v>
      </c>
      <c r="AE832" s="236">
        <v>0</v>
      </c>
      <c r="AF832" s="236">
        <v>0</v>
      </c>
      <c r="AG832" s="236">
        <v>0</v>
      </c>
      <c r="AH832" s="236">
        <v>0</v>
      </c>
      <c r="AI832" s="236">
        <v>0</v>
      </c>
      <c r="AJ832" s="236">
        <v>0</v>
      </c>
      <c r="AK832" s="236">
        <v>0</v>
      </c>
      <c r="AL832" s="236">
        <v>0</v>
      </c>
      <c r="AM832" s="236">
        <v>0</v>
      </c>
      <c r="AN832" s="236">
        <v>0</v>
      </c>
      <c r="AO832" s="236">
        <v>0</v>
      </c>
      <c r="AP832" s="236">
        <v>0</v>
      </c>
      <c r="AQ832" s="236">
        <v>0</v>
      </c>
      <c r="AR832" s="236">
        <v>0</v>
      </c>
      <c r="AS832" s="236">
        <v>0</v>
      </c>
      <c r="AT832" s="236">
        <v>0</v>
      </c>
      <c r="AU832" s="236">
        <v>0</v>
      </c>
      <c r="AV832" s="236">
        <v>0</v>
      </c>
      <c r="AW832" s="236">
        <v>0</v>
      </c>
      <c r="AX832" s="236">
        <v>0</v>
      </c>
      <c r="AY832" s="236">
        <v>0</v>
      </c>
      <c r="AZ832" s="236">
        <v>0</v>
      </c>
      <c r="BA832" s="236">
        <v>0</v>
      </c>
      <c r="BB832" s="236">
        <v>0</v>
      </c>
      <c r="BC832" s="236">
        <v>0</v>
      </c>
      <c r="BD832" s="236">
        <v>0</v>
      </c>
      <c r="BE832" s="236">
        <v>0</v>
      </c>
      <c r="BF832" s="236">
        <v>0</v>
      </c>
      <c r="BG832" s="236">
        <v>0</v>
      </c>
      <c r="BH832" s="236">
        <v>0</v>
      </c>
      <c r="BI832" s="236">
        <v>0</v>
      </c>
      <c r="BJ832" s="236">
        <v>0</v>
      </c>
      <c r="BK832" s="236">
        <v>0</v>
      </c>
      <c r="BL832" s="236">
        <v>0</v>
      </c>
      <c r="BM832" s="236">
        <v>0</v>
      </c>
      <c r="BN832" s="236">
        <v>0</v>
      </c>
      <c r="BO832" s="236">
        <v>0</v>
      </c>
      <c r="BP832" s="236">
        <v>0</v>
      </c>
      <c r="BQ832" s="236">
        <v>0</v>
      </c>
      <c r="BR832" s="236">
        <v>0</v>
      </c>
      <c r="BS832" s="236">
        <v>0</v>
      </c>
      <c r="BT832" s="236">
        <v>0</v>
      </c>
      <c r="BU832" s="236">
        <v>0</v>
      </c>
      <c r="BV832" s="236">
        <v>0</v>
      </c>
      <c r="BW832" s="236">
        <v>0</v>
      </c>
      <c r="BX832" s="236">
        <v>0</v>
      </c>
      <c r="BY832" s="236">
        <v>0</v>
      </c>
      <c r="BZ832" s="236">
        <v>0</v>
      </c>
      <c r="CA832" s="236">
        <v>0</v>
      </c>
      <c r="CB832" s="236">
        <v>0</v>
      </c>
      <c r="CC832" s="236">
        <v>0</v>
      </c>
      <c r="CD832" s="236">
        <v>0</v>
      </c>
      <c r="CE832" s="236">
        <v>0</v>
      </c>
      <c r="CF832" s="236">
        <v>0</v>
      </c>
      <c r="CG832" s="236">
        <v>0</v>
      </c>
      <c r="CH832" s="236">
        <v>0</v>
      </c>
      <c r="CI832" s="236">
        <v>0</v>
      </c>
      <c r="CJ832" s="236">
        <v>0</v>
      </c>
      <c r="CK832" s="236">
        <v>0</v>
      </c>
      <c r="CL832" s="236">
        <v>0</v>
      </c>
      <c r="CM832" s="236">
        <v>0</v>
      </c>
      <c r="CN832" s="236">
        <v>0</v>
      </c>
      <c r="CO832" s="236">
        <v>0</v>
      </c>
      <c r="CP832" s="236">
        <v>0</v>
      </c>
      <c r="CQ832" s="236">
        <v>0</v>
      </c>
      <c r="CR832" s="236">
        <v>0</v>
      </c>
      <c r="CS832" s="236">
        <v>0</v>
      </c>
      <c r="CT832" s="236">
        <v>0</v>
      </c>
      <c r="CU832" s="236">
        <v>0</v>
      </c>
      <c r="CV832" s="236">
        <v>0</v>
      </c>
      <c r="CW832" s="236">
        <v>0</v>
      </c>
      <c r="CX832" s="236">
        <v>0</v>
      </c>
      <c r="CY832" s="236">
        <v>0</v>
      </c>
      <c r="CZ832" s="236">
        <v>0</v>
      </c>
      <c r="DA832" s="236">
        <v>0</v>
      </c>
    </row>
    <row r="833" spans="1:105">
      <c r="A833" s="242" t="s">
        <v>1715</v>
      </c>
      <c r="B833" s="236">
        <v>0</v>
      </c>
      <c r="C833" s="236">
        <v>0</v>
      </c>
      <c r="D833" s="236">
        <v>0</v>
      </c>
      <c r="E833" s="236">
        <v>0</v>
      </c>
      <c r="F833" s="236">
        <v>0</v>
      </c>
      <c r="G833" s="236">
        <v>0</v>
      </c>
      <c r="H833" s="236">
        <v>0</v>
      </c>
      <c r="I833" s="236">
        <v>0</v>
      </c>
      <c r="J833" s="236">
        <v>0</v>
      </c>
      <c r="K833" s="236">
        <v>0</v>
      </c>
      <c r="L833" s="236">
        <v>0</v>
      </c>
      <c r="M833" s="236">
        <v>0</v>
      </c>
      <c r="N833" s="236">
        <v>0</v>
      </c>
      <c r="O833" s="236">
        <v>0</v>
      </c>
      <c r="P833" s="236">
        <v>0</v>
      </c>
      <c r="Q833" s="236">
        <v>0</v>
      </c>
      <c r="R833" s="236">
        <v>0</v>
      </c>
      <c r="S833" s="236">
        <v>0</v>
      </c>
      <c r="T833" s="236">
        <v>0</v>
      </c>
      <c r="U833" s="236">
        <v>0</v>
      </c>
      <c r="V833" s="236">
        <v>0</v>
      </c>
      <c r="W833" s="236">
        <v>0</v>
      </c>
      <c r="X833" s="236">
        <v>0</v>
      </c>
      <c r="Y833" s="236">
        <v>0</v>
      </c>
      <c r="Z833" s="236">
        <v>0</v>
      </c>
      <c r="AA833" s="236">
        <v>0</v>
      </c>
      <c r="AB833" s="236">
        <v>0</v>
      </c>
      <c r="AC833" s="236">
        <v>0</v>
      </c>
      <c r="AD833" s="236">
        <v>0</v>
      </c>
      <c r="AE833" s="236">
        <v>0</v>
      </c>
      <c r="AF833" s="236">
        <v>0</v>
      </c>
      <c r="AG833" s="236">
        <v>0</v>
      </c>
      <c r="AH833" s="236">
        <v>0</v>
      </c>
      <c r="AI833" s="236">
        <v>0</v>
      </c>
      <c r="AJ833" s="236">
        <v>0</v>
      </c>
      <c r="AK833" s="236">
        <v>0</v>
      </c>
      <c r="AL833" s="236">
        <v>0</v>
      </c>
      <c r="AM833" s="236">
        <v>0</v>
      </c>
      <c r="AN833" s="236">
        <v>0</v>
      </c>
      <c r="AO833" s="236">
        <v>0</v>
      </c>
      <c r="AP833" s="236">
        <v>0</v>
      </c>
      <c r="AQ833" s="236">
        <v>0</v>
      </c>
      <c r="AR833" s="236">
        <v>0</v>
      </c>
      <c r="AS833" s="236">
        <v>0</v>
      </c>
      <c r="AT833" s="236">
        <v>0</v>
      </c>
      <c r="AU833" s="236">
        <v>0</v>
      </c>
      <c r="AV833" s="236">
        <v>0</v>
      </c>
      <c r="AW833" s="236">
        <v>0</v>
      </c>
      <c r="AX833" s="236">
        <v>0</v>
      </c>
      <c r="AY833" s="236">
        <v>0</v>
      </c>
      <c r="AZ833" s="236">
        <v>0</v>
      </c>
      <c r="BA833" s="236">
        <v>0</v>
      </c>
      <c r="BB833" s="236">
        <v>0</v>
      </c>
      <c r="BC833" s="236">
        <v>0</v>
      </c>
      <c r="BD833" s="236">
        <v>0</v>
      </c>
      <c r="BE833" s="236">
        <v>0</v>
      </c>
      <c r="BF833" s="236">
        <v>0</v>
      </c>
      <c r="BG833" s="236">
        <v>0</v>
      </c>
      <c r="BH833" s="236">
        <v>0</v>
      </c>
      <c r="BI833" s="236">
        <v>0</v>
      </c>
      <c r="BJ833" s="236">
        <v>0</v>
      </c>
      <c r="BK833" s="236">
        <v>0</v>
      </c>
      <c r="BL833" s="236">
        <v>0</v>
      </c>
      <c r="BM833" s="236">
        <v>0</v>
      </c>
      <c r="BN833" s="236">
        <v>0</v>
      </c>
      <c r="BO833" s="236">
        <v>0</v>
      </c>
      <c r="BP833" s="236">
        <v>0</v>
      </c>
      <c r="BQ833" s="236">
        <v>0</v>
      </c>
      <c r="BR833" s="236">
        <v>0</v>
      </c>
      <c r="BS833" s="236">
        <v>0</v>
      </c>
      <c r="BT833" s="236">
        <v>0</v>
      </c>
      <c r="BU833" s="236">
        <v>0</v>
      </c>
      <c r="BV833" s="236">
        <v>0</v>
      </c>
      <c r="BW833" s="236">
        <v>0</v>
      </c>
      <c r="BX833" s="236">
        <v>0</v>
      </c>
      <c r="BY833" s="236">
        <v>0</v>
      </c>
      <c r="BZ833" s="236">
        <v>0</v>
      </c>
      <c r="CA833" s="236">
        <v>0</v>
      </c>
      <c r="CB833" s="236">
        <v>0</v>
      </c>
      <c r="CC833" s="236">
        <v>0</v>
      </c>
      <c r="CD833" s="236">
        <v>0</v>
      </c>
      <c r="CE833" s="236">
        <v>0</v>
      </c>
      <c r="CF833" s="236">
        <v>0</v>
      </c>
      <c r="CG833" s="236">
        <v>0</v>
      </c>
      <c r="CH833" s="236">
        <v>0</v>
      </c>
      <c r="CI833" s="236">
        <v>0</v>
      </c>
      <c r="CJ833" s="236">
        <v>0</v>
      </c>
      <c r="CK833" s="236">
        <v>0</v>
      </c>
      <c r="CL833" s="236">
        <v>0</v>
      </c>
      <c r="CM833" s="236">
        <v>0</v>
      </c>
      <c r="CN833" s="236">
        <v>0</v>
      </c>
      <c r="CO833" s="236">
        <v>0</v>
      </c>
      <c r="CP833" s="236">
        <v>0</v>
      </c>
      <c r="CQ833" s="236">
        <v>0</v>
      </c>
      <c r="CR833" s="236">
        <v>0</v>
      </c>
      <c r="CS833" s="236">
        <v>0</v>
      </c>
      <c r="CT833" s="236">
        <v>0</v>
      </c>
      <c r="CU833" s="236">
        <v>0</v>
      </c>
      <c r="CV833" s="236">
        <v>0</v>
      </c>
      <c r="CW833" s="236">
        <v>0</v>
      </c>
      <c r="CX833" s="236">
        <v>0</v>
      </c>
      <c r="CY833" s="236">
        <v>0</v>
      </c>
      <c r="CZ833" s="236">
        <v>0</v>
      </c>
      <c r="DA833" s="236">
        <v>0</v>
      </c>
    </row>
    <row r="834" spans="1:105">
      <c r="A834" s="242" t="s">
        <v>1716</v>
      </c>
      <c r="B834" s="236">
        <v>0</v>
      </c>
      <c r="C834" s="236">
        <v>0</v>
      </c>
      <c r="D834" s="236">
        <v>0</v>
      </c>
      <c r="E834" s="236">
        <v>0</v>
      </c>
      <c r="F834" s="236">
        <v>0</v>
      </c>
      <c r="G834" s="236">
        <v>0</v>
      </c>
      <c r="H834" s="236">
        <v>0</v>
      </c>
      <c r="I834" s="236">
        <v>0</v>
      </c>
      <c r="J834" s="236">
        <v>0</v>
      </c>
      <c r="K834" s="236">
        <v>0</v>
      </c>
      <c r="L834" s="236">
        <v>0</v>
      </c>
      <c r="M834" s="236">
        <v>0</v>
      </c>
      <c r="N834" s="236">
        <v>0</v>
      </c>
      <c r="O834" s="236">
        <v>0</v>
      </c>
      <c r="P834" s="236">
        <v>0</v>
      </c>
      <c r="Q834" s="236">
        <v>0</v>
      </c>
      <c r="R834" s="236">
        <v>0</v>
      </c>
      <c r="S834" s="236">
        <v>0</v>
      </c>
      <c r="T834" s="236">
        <v>0</v>
      </c>
      <c r="U834" s="236">
        <v>0</v>
      </c>
      <c r="V834" s="236">
        <v>0</v>
      </c>
      <c r="W834" s="236">
        <v>0</v>
      </c>
      <c r="X834" s="236">
        <v>0</v>
      </c>
      <c r="Y834" s="236">
        <v>0</v>
      </c>
      <c r="Z834" s="236">
        <v>0</v>
      </c>
      <c r="AA834" s="236">
        <v>0</v>
      </c>
      <c r="AB834" s="236">
        <v>0</v>
      </c>
      <c r="AC834" s="236">
        <v>0</v>
      </c>
      <c r="AD834" s="236">
        <v>0</v>
      </c>
      <c r="AE834" s="236">
        <v>0</v>
      </c>
      <c r="AF834" s="236">
        <v>0</v>
      </c>
      <c r="AG834" s="236">
        <v>0</v>
      </c>
      <c r="AH834" s="236">
        <v>0</v>
      </c>
      <c r="AI834" s="236">
        <v>0</v>
      </c>
      <c r="AJ834" s="236">
        <v>0</v>
      </c>
      <c r="AK834" s="236">
        <v>0</v>
      </c>
      <c r="AL834" s="236">
        <v>0</v>
      </c>
      <c r="AM834" s="236">
        <v>0</v>
      </c>
      <c r="AN834" s="236">
        <v>0</v>
      </c>
      <c r="AO834" s="236">
        <v>0</v>
      </c>
      <c r="AP834" s="236">
        <v>0</v>
      </c>
      <c r="AQ834" s="236">
        <v>0</v>
      </c>
      <c r="AR834" s="236">
        <v>0</v>
      </c>
      <c r="AS834" s="236">
        <v>0</v>
      </c>
      <c r="AT834" s="236">
        <v>0</v>
      </c>
      <c r="AU834" s="236">
        <v>0</v>
      </c>
      <c r="AV834" s="236">
        <v>0</v>
      </c>
      <c r="AW834" s="236">
        <v>0</v>
      </c>
      <c r="AX834" s="236">
        <v>0</v>
      </c>
      <c r="AY834" s="236">
        <v>0</v>
      </c>
      <c r="AZ834" s="236">
        <v>0</v>
      </c>
      <c r="BA834" s="236">
        <v>0</v>
      </c>
      <c r="BB834" s="236">
        <v>0</v>
      </c>
      <c r="BC834" s="236">
        <v>0</v>
      </c>
      <c r="BD834" s="236">
        <v>0</v>
      </c>
      <c r="BE834" s="236">
        <v>0</v>
      </c>
      <c r="BF834" s="236">
        <v>0</v>
      </c>
      <c r="BG834" s="236">
        <v>0</v>
      </c>
      <c r="BH834" s="236">
        <v>0</v>
      </c>
      <c r="BI834" s="236">
        <v>0</v>
      </c>
      <c r="BJ834" s="236">
        <v>0</v>
      </c>
      <c r="BK834" s="236">
        <v>0</v>
      </c>
      <c r="BL834" s="236">
        <v>0</v>
      </c>
      <c r="BM834" s="236">
        <v>0</v>
      </c>
      <c r="BN834" s="236">
        <v>0</v>
      </c>
      <c r="BO834" s="236">
        <v>0</v>
      </c>
      <c r="BP834" s="236">
        <v>0</v>
      </c>
      <c r="BQ834" s="236">
        <v>0</v>
      </c>
      <c r="BR834" s="236">
        <v>0</v>
      </c>
      <c r="BS834" s="236">
        <v>0</v>
      </c>
      <c r="BT834" s="236">
        <v>0</v>
      </c>
      <c r="BU834" s="236">
        <v>0</v>
      </c>
      <c r="BV834" s="236">
        <v>0</v>
      </c>
      <c r="BW834" s="236">
        <v>0</v>
      </c>
      <c r="BX834" s="236">
        <v>0</v>
      </c>
      <c r="BY834" s="236">
        <v>0</v>
      </c>
      <c r="BZ834" s="236">
        <v>0</v>
      </c>
      <c r="CA834" s="236">
        <v>0</v>
      </c>
      <c r="CB834" s="236">
        <v>0</v>
      </c>
      <c r="CC834" s="236">
        <v>0</v>
      </c>
      <c r="CD834" s="236">
        <v>0</v>
      </c>
      <c r="CE834" s="236">
        <v>0</v>
      </c>
      <c r="CF834" s="236">
        <v>0</v>
      </c>
      <c r="CG834" s="236">
        <v>0</v>
      </c>
      <c r="CH834" s="236">
        <v>0</v>
      </c>
      <c r="CI834" s="236">
        <v>0</v>
      </c>
      <c r="CJ834" s="236">
        <v>0</v>
      </c>
      <c r="CK834" s="236">
        <v>0</v>
      </c>
      <c r="CL834" s="236">
        <v>0</v>
      </c>
      <c r="CM834" s="236">
        <v>0</v>
      </c>
      <c r="CN834" s="236">
        <v>0</v>
      </c>
      <c r="CO834" s="236">
        <v>0</v>
      </c>
      <c r="CP834" s="236">
        <v>0</v>
      </c>
      <c r="CQ834" s="236">
        <v>0</v>
      </c>
      <c r="CR834" s="236">
        <v>0</v>
      </c>
      <c r="CS834" s="236">
        <v>0</v>
      </c>
      <c r="CT834" s="236">
        <v>0</v>
      </c>
      <c r="CU834" s="236">
        <v>0</v>
      </c>
      <c r="CV834" s="236">
        <v>0</v>
      </c>
      <c r="CW834" s="236">
        <v>0</v>
      </c>
      <c r="CX834" s="236">
        <v>0</v>
      </c>
      <c r="CY834" s="236">
        <v>0</v>
      </c>
      <c r="CZ834" s="236">
        <v>0</v>
      </c>
      <c r="DA834" s="236">
        <v>0</v>
      </c>
    </row>
    <row r="835" spans="1:105">
      <c r="A835" s="242" t="s">
        <v>1735</v>
      </c>
      <c r="B835" s="236">
        <v>0</v>
      </c>
      <c r="C835" s="236">
        <v>0</v>
      </c>
      <c r="D835" s="236">
        <v>0</v>
      </c>
      <c r="E835" s="236">
        <v>0</v>
      </c>
      <c r="F835" s="236">
        <v>0</v>
      </c>
      <c r="G835" s="236">
        <v>0</v>
      </c>
      <c r="H835" s="236">
        <v>0</v>
      </c>
      <c r="I835" s="236">
        <v>0</v>
      </c>
      <c r="J835" s="236">
        <v>0</v>
      </c>
      <c r="K835" s="236">
        <v>0</v>
      </c>
      <c r="L835" s="236">
        <v>0</v>
      </c>
      <c r="M835" s="236">
        <v>0</v>
      </c>
      <c r="N835" s="236">
        <v>0</v>
      </c>
      <c r="O835" s="236">
        <v>0</v>
      </c>
      <c r="P835" s="236">
        <v>0</v>
      </c>
      <c r="Q835" s="236">
        <v>0</v>
      </c>
      <c r="R835" s="236">
        <v>0</v>
      </c>
      <c r="S835" s="236">
        <v>0</v>
      </c>
      <c r="T835" s="236">
        <v>0</v>
      </c>
      <c r="U835" s="236">
        <v>0</v>
      </c>
      <c r="V835" s="236">
        <v>0</v>
      </c>
      <c r="W835" s="236">
        <v>0</v>
      </c>
      <c r="X835" s="236">
        <v>0</v>
      </c>
      <c r="Y835" s="236">
        <v>0</v>
      </c>
      <c r="Z835" s="236">
        <v>0</v>
      </c>
      <c r="AA835" s="236">
        <v>0</v>
      </c>
      <c r="AB835" s="236">
        <v>0</v>
      </c>
      <c r="AC835" s="236">
        <v>0</v>
      </c>
      <c r="AD835" s="236">
        <v>0</v>
      </c>
      <c r="AE835" s="236">
        <v>0</v>
      </c>
      <c r="AF835" s="236">
        <v>0</v>
      </c>
      <c r="AG835" s="236">
        <v>0</v>
      </c>
      <c r="AH835" s="236">
        <v>0</v>
      </c>
      <c r="AI835" s="236">
        <v>0</v>
      </c>
      <c r="AJ835" s="236">
        <v>0</v>
      </c>
      <c r="AK835" s="236">
        <v>0</v>
      </c>
      <c r="AL835" s="236">
        <v>0</v>
      </c>
      <c r="AM835" s="236">
        <v>0</v>
      </c>
      <c r="AN835" s="236">
        <v>0</v>
      </c>
      <c r="AO835" s="236">
        <v>0</v>
      </c>
      <c r="AP835" s="236">
        <v>0</v>
      </c>
      <c r="AQ835" s="236">
        <v>0</v>
      </c>
      <c r="AR835" s="236">
        <v>0</v>
      </c>
      <c r="AS835" s="236">
        <v>0</v>
      </c>
      <c r="AT835" s="236">
        <v>0</v>
      </c>
      <c r="AU835" s="236">
        <v>0</v>
      </c>
      <c r="AV835" s="236">
        <v>0</v>
      </c>
      <c r="AW835" s="236">
        <v>0</v>
      </c>
      <c r="AX835" s="236">
        <v>0</v>
      </c>
      <c r="AY835" s="236">
        <v>0</v>
      </c>
      <c r="AZ835" s="236">
        <v>0</v>
      </c>
      <c r="BA835" s="236">
        <v>0</v>
      </c>
      <c r="BB835" s="236">
        <v>0</v>
      </c>
      <c r="BC835" s="236">
        <v>0</v>
      </c>
      <c r="BD835" s="236">
        <v>0</v>
      </c>
      <c r="BE835" s="236">
        <v>0</v>
      </c>
      <c r="BF835" s="236">
        <v>0</v>
      </c>
      <c r="BG835" s="236">
        <v>0</v>
      </c>
      <c r="BH835" s="236">
        <v>0</v>
      </c>
      <c r="BI835" s="236">
        <v>0</v>
      </c>
      <c r="BJ835" s="236">
        <v>0</v>
      </c>
      <c r="BK835" s="236">
        <v>0</v>
      </c>
      <c r="BL835" s="236">
        <v>0</v>
      </c>
      <c r="BM835" s="236">
        <v>0</v>
      </c>
      <c r="BN835" s="236">
        <v>0</v>
      </c>
      <c r="BO835" s="236">
        <v>0</v>
      </c>
      <c r="BP835" s="236">
        <v>0</v>
      </c>
      <c r="BQ835" s="236">
        <v>0</v>
      </c>
      <c r="BR835" s="236">
        <v>0</v>
      </c>
      <c r="BS835" s="236">
        <v>0</v>
      </c>
      <c r="BT835" s="236">
        <v>0</v>
      </c>
      <c r="BU835" s="236">
        <v>0</v>
      </c>
      <c r="BV835" s="236">
        <v>0</v>
      </c>
      <c r="BW835" s="236">
        <v>0</v>
      </c>
      <c r="BX835" s="236">
        <v>0</v>
      </c>
      <c r="BY835" s="236">
        <v>0</v>
      </c>
      <c r="BZ835" s="236">
        <v>0</v>
      </c>
      <c r="CA835" s="236">
        <v>0</v>
      </c>
      <c r="CB835" s="236">
        <v>0</v>
      </c>
      <c r="CC835" s="236">
        <v>0</v>
      </c>
      <c r="CD835" s="236">
        <v>0</v>
      </c>
      <c r="CE835" s="236">
        <v>0</v>
      </c>
      <c r="CF835" s="236">
        <v>0</v>
      </c>
      <c r="CG835" s="236">
        <v>0</v>
      </c>
      <c r="CH835" s="236">
        <v>0</v>
      </c>
      <c r="CI835" s="236">
        <v>0</v>
      </c>
      <c r="CJ835" s="236">
        <v>0</v>
      </c>
      <c r="CK835" s="236">
        <v>0</v>
      </c>
      <c r="CL835" s="236">
        <v>0</v>
      </c>
      <c r="CM835" s="236">
        <v>0</v>
      </c>
      <c r="CN835" s="236">
        <v>0</v>
      </c>
      <c r="CO835" s="236">
        <v>0</v>
      </c>
      <c r="CP835" s="236">
        <v>0</v>
      </c>
      <c r="CQ835" s="236">
        <v>0</v>
      </c>
      <c r="CR835" s="236">
        <v>0</v>
      </c>
      <c r="CS835" s="236">
        <v>0</v>
      </c>
      <c r="CT835" s="236">
        <v>0</v>
      </c>
      <c r="CU835" s="236">
        <v>0</v>
      </c>
      <c r="CV835" s="236">
        <v>0</v>
      </c>
      <c r="CW835" s="236">
        <v>0</v>
      </c>
      <c r="CX835" s="236">
        <v>0</v>
      </c>
      <c r="CY835" s="236">
        <v>0</v>
      </c>
      <c r="CZ835" s="236">
        <v>0</v>
      </c>
      <c r="DA835" s="236">
        <v>0</v>
      </c>
    </row>
    <row r="836" spans="1:105">
      <c r="B836" s="236">
        <v>0</v>
      </c>
      <c r="C836" s="236">
        <v>0</v>
      </c>
      <c r="D836" s="236">
        <v>0</v>
      </c>
      <c r="E836" s="236">
        <v>0</v>
      </c>
      <c r="F836" s="236">
        <v>0</v>
      </c>
      <c r="G836" s="236">
        <v>0</v>
      </c>
      <c r="H836" s="236">
        <v>0</v>
      </c>
      <c r="I836" s="236">
        <v>0</v>
      </c>
      <c r="J836" s="236">
        <v>0</v>
      </c>
      <c r="K836" s="236">
        <v>0</v>
      </c>
      <c r="L836" s="236">
        <v>0</v>
      </c>
      <c r="M836" s="236">
        <v>0</v>
      </c>
      <c r="N836" s="236">
        <v>0</v>
      </c>
      <c r="O836" s="236">
        <v>0</v>
      </c>
      <c r="P836" s="236">
        <v>0</v>
      </c>
      <c r="Q836" s="236">
        <v>0</v>
      </c>
      <c r="R836" s="236">
        <v>0</v>
      </c>
      <c r="S836" s="236">
        <v>0</v>
      </c>
      <c r="T836" s="236">
        <v>0</v>
      </c>
      <c r="U836" s="236">
        <v>0</v>
      </c>
      <c r="V836" s="236">
        <v>0</v>
      </c>
      <c r="W836" s="236">
        <v>0</v>
      </c>
      <c r="X836" s="236">
        <v>0</v>
      </c>
      <c r="Y836" s="236">
        <v>0</v>
      </c>
      <c r="Z836" s="236">
        <v>0</v>
      </c>
      <c r="AA836" s="236">
        <v>0</v>
      </c>
      <c r="AB836" s="236">
        <v>0</v>
      </c>
      <c r="AC836" s="236">
        <v>0</v>
      </c>
      <c r="AD836" s="236">
        <v>0</v>
      </c>
      <c r="AE836" s="236">
        <v>0</v>
      </c>
      <c r="AF836" s="236">
        <v>0</v>
      </c>
      <c r="AG836" s="236">
        <v>0</v>
      </c>
      <c r="AH836" s="236">
        <v>0</v>
      </c>
      <c r="AI836" s="236">
        <v>0</v>
      </c>
      <c r="AJ836" s="236">
        <v>0</v>
      </c>
      <c r="AK836" s="236">
        <v>0</v>
      </c>
      <c r="AL836" s="236">
        <v>0</v>
      </c>
      <c r="AM836" s="236">
        <v>0</v>
      </c>
      <c r="AN836" s="236">
        <v>0</v>
      </c>
      <c r="AO836" s="236">
        <v>0</v>
      </c>
      <c r="AP836" s="236">
        <v>0</v>
      </c>
      <c r="AQ836" s="236">
        <v>0</v>
      </c>
      <c r="AR836" s="236">
        <v>0</v>
      </c>
      <c r="AS836" s="236">
        <v>0</v>
      </c>
      <c r="AT836" s="236">
        <v>0</v>
      </c>
      <c r="AU836" s="236">
        <v>0</v>
      </c>
      <c r="AV836" s="236">
        <v>0</v>
      </c>
      <c r="AW836" s="236">
        <v>0</v>
      </c>
      <c r="AX836" s="236">
        <v>0</v>
      </c>
      <c r="AY836" s="236">
        <v>0</v>
      </c>
      <c r="AZ836" s="236">
        <v>0</v>
      </c>
      <c r="BA836" s="236">
        <v>0</v>
      </c>
      <c r="BB836" s="236">
        <v>0</v>
      </c>
      <c r="BC836" s="236">
        <v>0</v>
      </c>
      <c r="BD836" s="236">
        <v>0</v>
      </c>
      <c r="BE836" s="236">
        <v>0</v>
      </c>
      <c r="BF836" s="236">
        <v>0</v>
      </c>
      <c r="BG836" s="236">
        <v>0</v>
      </c>
      <c r="BH836" s="236">
        <v>0</v>
      </c>
      <c r="BI836" s="236">
        <v>0</v>
      </c>
      <c r="BJ836" s="236">
        <v>0</v>
      </c>
      <c r="BK836" s="236">
        <v>0</v>
      </c>
      <c r="BL836" s="236">
        <v>0</v>
      </c>
      <c r="BM836" s="236">
        <v>0</v>
      </c>
      <c r="BN836" s="236">
        <v>0</v>
      </c>
      <c r="BO836" s="236">
        <v>0</v>
      </c>
      <c r="BP836" s="236">
        <v>0</v>
      </c>
      <c r="BQ836" s="236">
        <v>0</v>
      </c>
      <c r="BR836" s="236">
        <v>0</v>
      </c>
      <c r="BS836" s="236">
        <v>0</v>
      </c>
      <c r="BT836" s="236">
        <v>0</v>
      </c>
      <c r="BU836" s="236">
        <v>0</v>
      </c>
      <c r="BV836" s="236">
        <v>0</v>
      </c>
      <c r="BW836" s="236">
        <v>0</v>
      </c>
      <c r="BX836" s="236">
        <v>0</v>
      </c>
      <c r="BY836" s="236">
        <v>0</v>
      </c>
      <c r="BZ836" s="236">
        <v>0</v>
      </c>
      <c r="CA836" s="236">
        <v>0</v>
      </c>
      <c r="CB836" s="236">
        <v>0</v>
      </c>
      <c r="CC836" s="236">
        <v>0</v>
      </c>
      <c r="CD836" s="236">
        <v>0</v>
      </c>
      <c r="CE836" s="236">
        <v>0</v>
      </c>
      <c r="CF836" s="236">
        <v>0</v>
      </c>
      <c r="CG836" s="236">
        <v>0</v>
      </c>
      <c r="CH836" s="236">
        <v>0</v>
      </c>
      <c r="CI836" s="236">
        <v>0</v>
      </c>
      <c r="CJ836" s="236">
        <v>0</v>
      </c>
      <c r="CK836" s="236">
        <v>0</v>
      </c>
      <c r="CL836" s="236">
        <v>0</v>
      </c>
      <c r="CM836" s="236">
        <v>0</v>
      </c>
      <c r="CN836" s="236">
        <v>0</v>
      </c>
      <c r="CO836" s="236">
        <v>0</v>
      </c>
      <c r="CP836" s="236">
        <v>0</v>
      </c>
      <c r="CQ836" s="236">
        <v>0</v>
      </c>
      <c r="CR836" s="236">
        <v>0</v>
      </c>
      <c r="CS836" s="236">
        <v>0</v>
      </c>
      <c r="CT836" s="236">
        <v>0</v>
      </c>
      <c r="CU836" s="236">
        <v>0</v>
      </c>
      <c r="CV836" s="236">
        <v>0</v>
      </c>
      <c r="CW836" s="236">
        <v>0</v>
      </c>
      <c r="CX836" s="236">
        <v>0</v>
      </c>
      <c r="CY836" s="236">
        <v>0</v>
      </c>
      <c r="CZ836" s="236">
        <v>0</v>
      </c>
      <c r="DA836" s="236">
        <v>0</v>
      </c>
    </row>
    <row r="837" spans="1:105">
      <c r="B837" s="236">
        <v>0</v>
      </c>
      <c r="C837" s="236">
        <v>0</v>
      </c>
      <c r="D837" s="236">
        <v>0</v>
      </c>
      <c r="E837" s="236">
        <v>0</v>
      </c>
      <c r="F837" s="236">
        <v>0</v>
      </c>
      <c r="G837" s="236">
        <v>0</v>
      </c>
      <c r="H837" s="236">
        <v>0</v>
      </c>
      <c r="I837" s="236">
        <v>0</v>
      </c>
      <c r="J837" s="236">
        <v>0</v>
      </c>
      <c r="K837" s="236">
        <v>0</v>
      </c>
      <c r="L837" s="236">
        <v>0</v>
      </c>
      <c r="M837" s="236">
        <v>0</v>
      </c>
      <c r="N837" s="236">
        <v>0</v>
      </c>
      <c r="O837" s="236">
        <v>0</v>
      </c>
      <c r="P837" s="236">
        <v>0</v>
      </c>
      <c r="Q837" s="236">
        <v>0</v>
      </c>
      <c r="R837" s="236">
        <v>0</v>
      </c>
      <c r="S837" s="236">
        <v>0</v>
      </c>
      <c r="T837" s="236">
        <v>0</v>
      </c>
      <c r="U837" s="236">
        <v>0</v>
      </c>
      <c r="V837" s="236">
        <v>0</v>
      </c>
      <c r="W837" s="236">
        <v>0</v>
      </c>
      <c r="X837" s="236">
        <v>0</v>
      </c>
      <c r="Y837" s="236">
        <v>0</v>
      </c>
      <c r="Z837" s="236">
        <v>0</v>
      </c>
      <c r="AA837" s="236">
        <v>0</v>
      </c>
      <c r="AB837" s="236">
        <v>0</v>
      </c>
      <c r="AC837" s="236">
        <v>0</v>
      </c>
      <c r="AD837" s="236">
        <v>0</v>
      </c>
      <c r="AE837" s="236">
        <v>0</v>
      </c>
      <c r="AF837" s="236">
        <v>0</v>
      </c>
      <c r="AG837" s="236">
        <v>0</v>
      </c>
      <c r="AH837" s="236">
        <v>0</v>
      </c>
      <c r="AI837" s="236">
        <v>0</v>
      </c>
      <c r="AJ837" s="236">
        <v>0</v>
      </c>
      <c r="AK837" s="236">
        <v>0</v>
      </c>
      <c r="AL837" s="236">
        <v>0</v>
      </c>
      <c r="AM837" s="236">
        <v>0</v>
      </c>
      <c r="AN837" s="236">
        <v>0</v>
      </c>
      <c r="AO837" s="236">
        <v>0</v>
      </c>
      <c r="AP837" s="236">
        <v>0</v>
      </c>
      <c r="AQ837" s="236">
        <v>0</v>
      </c>
      <c r="AR837" s="236">
        <v>0</v>
      </c>
      <c r="AS837" s="236">
        <v>0</v>
      </c>
      <c r="AT837" s="236">
        <v>0</v>
      </c>
      <c r="AU837" s="236">
        <v>0</v>
      </c>
      <c r="AV837" s="236">
        <v>0</v>
      </c>
      <c r="AW837" s="236">
        <v>0</v>
      </c>
      <c r="AX837" s="236">
        <v>0</v>
      </c>
      <c r="AY837" s="236">
        <v>0</v>
      </c>
      <c r="AZ837" s="236">
        <v>0</v>
      </c>
      <c r="BA837" s="236">
        <v>0</v>
      </c>
      <c r="BB837" s="236">
        <v>0</v>
      </c>
      <c r="BC837" s="236">
        <v>0</v>
      </c>
      <c r="BD837" s="236">
        <v>0</v>
      </c>
      <c r="BE837" s="236">
        <v>0</v>
      </c>
      <c r="BF837" s="236">
        <v>0</v>
      </c>
      <c r="BG837" s="236">
        <v>0</v>
      </c>
      <c r="BH837" s="236">
        <v>0</v>
      </c>
      <c r="BI837" s="236">
        <v>0</v>
      </c>
      <c r="BJ837" s="236">
        <v>0</v>
      </c>
      <c r="BK837" s="236">
        <v>0</v>
      </c>
      <c r="BL837" s="236">
        <v>0</v>
      </c>
      <c r="BM837" s="236">
        <v>0</v>
      </c>
      <c r="BN837" s="236">
        <v>0</v>
      </c>
      <c r="BO837" s="236">
        <v>0</v>
      </c>
      <c r="BP837" s="236">
        <v>0</v>
      </c>
      <c r="BQ837" s="236">
        <v>0</v>
      </c>
      <c r="BR837" s="236">
        <v>0</v>
      </c>
      <c r="BS837" s="236">
        <v>0</v>
      </c>
      <c r="BT837" s="236">
        <v>0</v>
      </c>
      <c r="BU837" s="236">
        <v>0</v>
      </c>
      <c r="BV837" s="236">
        <v>0</v>
      </c>
      <c r="BW837" s="236">
        <v>0</v>
      </c>
      <c r="BX837" s="236">
        <v>0</v>
      </c>
      <c r="BY837" s="236">
        <v>0</v>
      </c>
      <c r="BZ837" s="236">
        <v>0</v>
      </c>
      <c r="CA837" s="236">
        <v>0</v>
      </c>
      <c r="CB837" s="236">
        <v>0</v>
      </c>
      <c r="CC837" s="236">
        <v>0</v>
      </c>
      <c r="CD837" s="236">
        <v>0</v>
      </c>
      <c r="CE837" s="236">
        <v>0</v>
      </c>
      <c r="CF837" s="236">
        <v>0</v>
      </c>
      <c r="CG837" s="236">
        <v>0</v>
      </c>
      <c r="CH837" s="236">
        <v>0</v>
      </c>
      <c r="CI837" s="236">
        <v>0</v>
      </c>
      <c r="CJ837" s="236">
        <v>0</v>
      </c>
      <c r="CK837" s="236">
        <v>0</v>
      </c>
      <c r="CL837" s="236">
        <v>0</v>
      </c>
      <c r="CM837" s="236">
        <v>0</v>
      </c>
      <c r="CN837" s="236">
        <v>0</v>
      </c>
      <c r="CO837" s="236">
        <v>0</v>
      </c>
      <c r="CP837" s="236">
        <v>0</v>
      </c>
      <c r="CQ837" s="236">
        <v>0</v>
      </c>
      <c r="CR837" s="236">
        <v>0</v>
      </c>
      <c r="CS837" s="236">
        <v>0</v>
      </c>
      <c r="CT837" s="236">
        <v>0</v>
      </c>
      <c r="CU837" s="236">
        <v>0</v>
      </c>
      <c r="CV837" s="236">
        <v>0</v>
      </c>
      <c r="CW837" s="236">
        <v>0</v>
      </c>
      <c r="CX837" s="236">
        <v>0</v>
      </c>
      <c r="CY837" s="236">
        <v>0</v>
      </c>
      <c r="CZ837" s="236">
        <v>0</v>
      </c>
      <c r="DA837" s="236">
        <v>0</v>
      </c>
    </row>
  </sheetData>
  <pageMargins left="0.75" right="0.75" top="1" bottom="1" header="0.5" footer="0.5"/>
  <pageSetup orientation="portrait" r:id="rId1"/>
  <colBreaks count="1" manualBreakCount="1">
    <brk id="10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3"/>
  <sheetViews>
    <sheetView showGridLines="0" workbookViewId="0">
      <pane xSplit="1" ySplit="2" topLeftCell="E354" activePane="bottomRight" state="frozen"/>
      <selection activeCell="G106" sqref="G106"/>
      <selection pane="topRight" activeCell="G106" sqref="G106"/>
      <selection pane="bottomLeft" activeCell="G106" sqref="G106"/>
      <selection pane="bottomRight" activeCell="G383" sqref="G383"/>
    </sheetView>
  </sheetViews>
  <sheetFormatPr defaultColWidth="8.85546875" defaultRowHeight="15"/>
  <cols>
    <col min="1" max="1" width="103.140625" style="144" bestFit="1" customWidth="1"/>
    <col min="2" max="10" width="17.5703125" style="144" customWidth="1"/>
    <col min="11" max="16384" width="8.85546875" style="144"/>
  </cols>
  <sheetData>
    <row r="1" spans="1:10" ht="15.75" thickBot="1">
      <c r="A1" s="402" t="s">
        <v>724</v>
      </c>
      <c r="B1" s="402" t="s">
        <v>1494</v>
      </c>
      <c r="C1" s="401"/>
      <c r="D1" s="403"/>
      <c r="E1" s="402" t="s">
        <v>1495</v>
      </c>
      <c r="F1" s="401"/>
      <c r="G1" s="403"/>
      <c r="H1" s="402" t="s">
        <v>1496</v>
      </c>
      <c r="I1" s="401"/>
      <c r="J1" s="402"/>
    </row>
    <row r="2" spans="1:10" ht="51.75" thickBot="1">
      <c r="A2" s="402"/>
      <c r="B2" s="168" t="s">
        <v>1493</v>
      </c>
      <c r="C2" s="168" t="s">
        <v>1492</v>
      </c>
      <c r="D2" s="168" t="s">
        <v>1491</v>
      </c>
      <c r="E2" s="168" t="s">
        <v>1493</v>
      </c>
      <c r="F2" s="168" t="s">
        <v>1492</v>
      </c>
      <c r="G2" s="168" t="s">
        <v>1491</v>
      </c>
      <c r="H2" s="168" t="s">
        <v>1493</v>
      </c>
      <c r="I2" s="168" t="s">
        <v>1492</v>
      </c>
      <c r="J2" s="168" t="s">
        <v>1491</v>
      </c>
    </row>
    <row r="3" spans="1:10">
      <c r="A3" s="117" t="s">
        <v>725</v>
      </c>
      <c r="B3" s="124"/>
      <c r="C3" s="124"/>
      <c r="D3" s="124"/>
      <c r="E3" s="124"/>
      <c r="F3" s="124"/>
      <c r="G3" s="124"/>
      <c r="H3" s="124"/>
      <c r="I3" s="124"/>
      <c r="J3" s="124"/>
    </row>
    <row r="4" spans="1:10">
      <c r="A4" s="172" t="s">
        <v>726</v>
      </c>
      <c r="B4" s="124"/>
      <c r="C4" s="124"/>
      <c r="D4" s="124"/>
      <c r="E4" s="124"/>
      <c r="F4" s="124"/>
      <c r="G4" s="124"/>
      <c r="H4" s="124"/>
      <c r="I4" s="124"/>
      <c r="J4" s="124"/>
    </row>
    <row r="5" spans="1:10">
      <c r="A5" s="173" t="s">
        <v>727</v>
      </c>
      <c r="B5" s="124"/>
      <c r="C5" s="124"/>
      <c r="D5" s="124"/>
      <c r="E5" s="124"/>
      <c r="F5" s="124"/>
      <c r="G5" s="124"/>
      <c r="H5" s="124"/>
      <c r="I5" s="124"/>
      <c r="J5" s="124"/>
    </row>
    <row r="6" spans="1:10">
      <c r="A6" s="174" t="s">
        <v>728</v>
      </c>
      <c r="B6" s="124">
        <v>-66656710101.350548</v>
      </c>
      <c r="C6" s="124">
        <v>-66656710101.350548</v>
      </c>
      <c r="D6" s="124">
        <f t="shared" ref="D6:D25" si="0">B6 - C6</f>
        <v>0</v>
      </c>
      <c r="E6" s="124">
        <v>-67942713451.169273</v>
      </c>
      <c r="F6" s="124">
        <v>-67942713451.169273</v>
      </c>
      <c r="G6" s="124">
        <f t="shared" ref="G6:G25" si="1">E6 - F6</f>
        <v>0</v>
      </c>
      <c r="H6" s="124">
        <v>-68163609729.335739</v>
      </c>
      <c r="I6" s="124">
        <v>-68163609729.335739</v>
      </c>
      <c r="J6" s="124">
        <f t="shared" ref="J6:J25" si="2">H6 - I6</f>
        <v>0</v>
      </c>
    </row>
    <row r="7" spans="1:10">
      <c r="A7" s="174" t="s">
        <v>729</v>
      </c>
      <c r="B7" s="124">
        <v>-37416911241.787529</v>
      </c>
      <c r="C7" s="124">
        <v>-37416911241.787529</v>
      </c>
      <c r="D7" s="124">
        <f t="shared" si="0"/>
        <v>0</v>
      </c>
      <c r="E7" s="124">
        <v>-34060339947.094597</v>
      </c>
      <c r="F7" s="124">
        <v>-35595947298.263237</v>
      </c>
      <c r="G7" s="124">
        <f t="shared" si="1"/>
        <v>1535607351.1686401</v>
      </c>
      <c r="H7" s="124">
        <v>-35368158562.060089</v>
      </c>
      <c r="I7" s="124">
        <v>-38809745433.195602</v>
      </c>
      <c r="J7" s="124">
        <f t="shared" si="2"/>
        <v>3441586871.1355133</v>
      </c>
    </row>
    <row r="8" spans="1:10">
      <c r="A8" s="174" t="s">
        <v>731</v>
      </c>
      <c r="B8" s="124">
        <v>-5476998233.4746571</v>
      </c>
      <c r="C8" s="124">
        <v>-5476998233.4746571</v>
      </c>
      <c r="D8" s="124">
        <f t="shared" si="0"/>
        <v>0</v>
      </c>
      <c r="E8" s="124">
        <v>-5440602553.8771009</v>
      </c>
      <c r="F8" s="124">
        <v>-5513101961.5497503</v>
      </c>
      <c r="G8" s="124">
        <f t="shared" si="1"/>
        <v>72499407.672649384</v>
      </c>
      <c r="H8" s="124">
        <v>-5472429666.8422422</v>
      </c>
      <c r="I8" s="124">
        <v>-5635846862.4973593</v>
      </c>
      <c r="J8" s="124">
        <f t="shared" si="2"/>
        <v>163417195.65511703</v>
      </c>
    </row>
    <row r="9" spans="1:10">
      <c r="A9" s="174" t="s">
        <v>732</v>
      </c>
      <c r="B9" s="124">
        <v>-1785166747.4188833</v>
      </c>
      <c r="C9" s="124">
        <v>-1785166747.4188833</v>
      </c>
      <c r="D9" s="124">
        <f t="shared" si="0"/>
        <v>0</v>
      </c>
      <c r="E9" s="124">
        <v>-1664445252.9446611</v>
      </c>
      <c r="F9" s="124">
        <v>-1664393183.9644265</v>
      </c>
      <c r="G9" s="124">
        <f t="shared" si="1"/>
        <v>-52068.980234622955</v>
      </c>
      <c r="H9" s="124">
        <v>-1616659718.3443749</v>
      </c>
      <c r="I9" s="124">
        <v>-1616584941.4654329</v>
      </c>
      <c r="J9" s="124">
        <f t="shared" si="2"/>
        <v>-74776.878942012787</v>
      </c>
    </row>
    <row r="10" spans="1:10">
      <c r="A10" s="174" t="s">
        <v>733</v>
      </c>
      <c r="B10" s="124">
        <v>-2852956218.3075047</v>
      </c>
      <c r="C10" s="124">
        <v>-2852956218.3075047</v>
      </c>
      <c r="D10" s="124">
        <f t="shared" si="0"/>
        <v>0</v>
      </c>
      <c r="E10" s="124">
        <v>-2815736609.2174087</v>
      </c>
      <c r="F10" s="124">
        <v>-2813174253.4557314</v>
      </c>
      <c r="G10" s="124">
        <f t="shared" si="1"/>
        <v>-2562355.7616772652</v>
      </c>
      <c r="H10" s="124">
        <v>-2388143026.2929826</v>
      </c>
      <c r="I10" s="124">
        <v>-2384637009.9064455</v>
      </c>
      <c r="J10" s="124">
        <f t="shared" si="2"/>
        <v>-3506016.386537075</v>
      </c>
    </row>
    <row r="11" spans="1:10">
      <c r="A11" s="174" t="s">
        <v>734</v>
      </c>
      <c r="B11" s="124">
        <v>-1553729498.4617</v>
      </c>
      <c r="C11" s="124">
        <v>-1553729498.4617</v>
      </c>
      <c r="D11" s="124">
        <f t="shared" si="0"/>
        <v>0</v>
      </c>
      <c r="E11" s="124">
        <v>-1525680032.0392642</v>
      </c>
      <c r="F11" s="124">
        <v>-1525680032.0392642</v>
      </c>
      <c r="G11" s="124">
        <f t="shared" si="1"/>
        <v>0</v>
      </c>
      <c r="H11" s="124">
        <v>-1413038049.2297821</v>
      </c>
      <c r="I11" s="124">
        <v>-1413038049.2297821</v>
      </c>
      <c r="J11" s="124">
        <f t="shared" si="2"/>
        <v>0</v>
      </c>
    </row>
    <row r="12" spans="1:10">
      <c r="A12" s="174" t="s">
        <v>736</v>
      </c>
      <c r="B12" s="124">
        <v>-4880455571.4981575</v>
      </c>
      <c r="C12" s="124">
        <v>-4880455571.4981575</v>
      </c>
      <c r="D12" s="124">
        <f t="shared" si="0"/>
        <v>0</v>
      </c>
      <c r="E12" s="124">
        <v>-3955820921.764389</v>
      </c>
      <c r="F12" s="124">
        <v>-3954988377.6226974</v>
      </c>
      <c r="G12" s="124">
        <f t="shared" si="1"/>
        <v>-832544.14169168472</v>
      </c>
      <c r="H12" s="124">
        <v>-3707022445.7106714</v>
      </c>
      <c r="I12" s="124">
        <v>-3705892724.2359719</v>
      </c>
      <c r="J12" s="124">
        <f t="shared" si="2"/>
        <v>-1129721.4746994972</v>
      </c>
    </row>
    <row r="13" spans="1:10">
      <c r="A13" s="174" t="s">
        <v>737</v>
      </c>
      <c r="B13" s="124">
        <v>-2941855752.4961534</v>
      </c>
      <c r="C13" s="124">
        <v>-2941855752.4961534</v>
      </c>
      <c r="D13" s="124">
        <f t="shared" si="0"/>
        <v>0</v>
      </c>
      <c r="E13" s="124">
        <v>-2873144551.2032409</v>
      </c>
      <c r="F13" s="124">
        <v>-2912430714.8515754</v>
      </c>
      <c r="G13" s="124">
        <f t="shared" si="1"/>
        <v>39286163.648334503</v>
      </c>
      <c r="H13" s="124">
        <v>-2887902832.7972631</v>
      </c>
      <c r="I13" s="124">
        <v>-2976027867.5766311</v>
      </c>
      <c r="J13" s="124">
        <f t="shared" si="2"/>
        <v>88125034.779367924</v>
      </c>
    </row>
    <row r="14" spans="1:10">
      <c r="A14" s="174" t="s">
        <v>738</v>
      </c>
      <c r="B14" s="124">
        <v>707437589.52991879</v>
      </c>
      <c r="C14" s="124">
        <v>707437589.52991879</v>
      </c>
      <c r="D14" s="124">
        <f t="shared" si="0"/>
        <v>0</v>
      </c>
      <c r="E14" s="124">
        <v>742412463.01900935</v>
      </c>
      <c r="F14" s="124">
        <v>742412463.01900935</v>
      </c>
      <c r="G14" s="124">
        <f t="shared" si="1"/>
        <v>0</v>
      </c>
      <c r="H14" s="124">
        <v>753149606.96724212</v>
      </c>
      <c r="I14" s="124">
        <v>753149606.96724212</v>
      </c>
      <c r="J14" s="124">
        <f t="shared" si="2"/>
        <v>0</v>
      </c>
    </row>
    <row r="15" spans="1:10">
      <c r="A15" s="174" t="s">
        <v>740</v>
      </c>
      <c r="B15" s="124">
        <v>-707437589.52991879</v>
      </c>
      <c r="C15" s="124">
        <v>-707437589.52991879</v>
      </c>
      <c r="D15" s="124">
        <f t="shared" si="0"/>
        <v>0</v>
      </c>
      <c r="E15" s="124">
        <v>-742412463.01900935</v>
      </c>
      <c r="F15" s="124">
        <v>-742412463.01900935</v>
      </c>
      <c r="G15" s="124">
        <f t="shared" si="1"/>
        <v>0</v>
      </c>
      <c r="H15" s="124">
        <v>-753149606.96724212</v>
      </c>
      <c r="I15" s="124">
        <v>-753149606.96724212</v>
      </c>
      <c r="J15" s="124">
        <f t="shared" si="2"/>
        <v>0</v>
      </c>
    </row>
    <row r="16" spans="1:10">
      <c r="A16" s="174" t="s">
        <v>741</v>
      </c>
      <c r="B16" s="124">
        <v>-2691260822.73</v>
      </c>
      <c r="C16" s="124">
        <v>-2691260822.73</v>
      </c>
      <c r="D16" s="124">
        <f t="shared" si="0"/>
        <v>0</v>
      </c>
      <c r="E16" s="124">
        <v>-2376407126.0367641</v>
      </c>
      <c r="F16" s="124">
        <v>-2376407126.0367641</v>
      </c>
      <c r="G16" s="124">
        <f t="shared" si="1"/>
        <v>0</v>
      </c>
      <c r="H16" s="124">
        <v>-2130400816.2718422</v>
      </c>
      <c r="I16" s="124">
        <v>-2130400816.2718422</v>
      </c>
      <c r="J16" s="124">
        <f t="shared" si="2"/>
        <v>0</v>
      </c>
    </row>
    <row r="17" spans="1:10">
      <c r="A17" s="174" t="s">
        <v>742</v>
      </c>
      <c r="B17" s="124">
        <v>0</v>
      </c>
      <c r="C17" s="124">
        <v>0</v>
      </c>
      <c r="D17" s="124">
        <f t="shared" si="0"/>
        <v>0</v>
      </c>
      <c r="E17" s="124">
        <v>-167027549.30000001</v>
      </c>
      <c r="F17" s="124">
        <v>-167027549.30000001</v>
      </c>
      <c r="G17" s="124">
        <f t="shared" si="1"/>
        <v>0</v>
      </c>
      <c r="H17" s="124">
        <v>-366842927.69999999</v>
      </c>
      <c r="I17" s="124">
        <v>-366842927.69999999</v>
      </c>
      <c r="J17" s="124">
        <f t="shared" si="2"/>
        <v>0</v>
      </c>
    </row>
    <row r="18" spans="1:10">
      <c r="A18" s="174" t="s">
        <v>743</v>
      </c>
      <c r="B18" s="124">
        <v>-2108896544.8292074</v>
      </c>
      <c r="C18" s="124">
        <v>-2108881900.8671329</v>
      </c>
      <c r="D18" s="124">
        <f t="shared" si="0"/>
        <v>-14643.962074518204</v>
      </c>
      <c r="E18" s="124">
        <v>-1959595192.1628499</v>
      </c>
      <c r="F18" s="124">
        <v>-2044953646.5280883</v>
      </c>
      <c r="G18" s="124">
        <f t="shared" si="1"/>
        <v>85358454.365238428</v>
      </c>
      <c r="H18" s="124">
        <v>-1960158083.9525185</v>
      </c>
      <c r="I18" s="124">
        <v>-2151487054.9067364</v>
      </c>
      <c r="J18" s="124">
        <f t="shared" si="2"/>
        <v>191328970.95421791</v>
      </c>
    </row>
    <row r="19" spans="1:10">
      <c r="A19" s="174" t="s">
        <v>744</v>
      </c>
      <c r="B19" s="124">
        <v>-734474533.01999998</v>
      </c>
      <c r="C19" s="124">
        <v>-734474533.01999998</v>
      </c>
      <c r="D19" s="124">
        <f t="shared" si="0"/>
        <v>0</v>
      </c>
      <c r="E19" s="124">
        <v>-670046970.80606544</v>
      </c>
      <c r="F19" s="124">
        <v>-670046970.80606544</v>
      </c>
      <c r="G19" s="124">
        <f t="shared" si="1"/>
        <v>0</v>
      </c>
      <c r="H19" s="124">
        <v>-744684389.74667525</v>
      </c>
      <c r="I19" s="124">
        <v>-744684389.74667525</v>
      </c>
      <c r="J19" s="124">
        <f t="shared" si="2"/>
        <v>0</v>
      </c>
    </row>
    <row r="20" spans="1:10">
      <c r="A20" s="174" t="s">
        <v>746</v>
      </c>
      <c r="B20" s="124">
        <v>-55564020.299515992</v>
      </c>
      <c r="C20" s="124">
        <v>-55564020.299515992</v>
      </c>
      <c r="D20" s="124">
        <f t="shared" si="0"/>
        <v>0</v>
      </c>
      <c r="E20" s="124">
        <v>-56184804.13608899</v>
      </c>
      <c r="F20" s="124">
        <v>-56184804.13608899</v>
      </c>
      <c r="G20" s="124">
        <f t="shared" si="1"/>
        <v>0</v>
      </c>
      <c r="H20" s="124">
        <v>-57244746.538443848</v>
      </c>
      <c r="I20" s="124">
        <v>-57244746.538443848</v>
      </c>
      <c r="J20" s="124">
        <f t="shared" si="2"/>
        <v>0</v>
      </c>
    </row>
    <row r="21" spans="1:10">
      <c r="A21" s="174" t="s">
        <v>748</v>
      </c>
      <c r="B21" s="124">
        <v>-39600212.280000001</v>
      </c>
      <c r="C21" s="124">
        <v>-39600212.280000001</v>
      </c>
      <c r="D21" s="124">
        <f t="shared" si="0"/>
        <v>0</v>
      </c>
      <c r="E21" s="124">
        <v>-39600212.280000001</v>
      </c>
      <c r="F21" s="124">
        <v>-39600212.280000001</v>
      </c>
      <c r="G21" s="124">
        <f t="shared" si="1"/>
        <v>0</v>
      </c>
      <c r="H21" s="124">
        <v>-39600212.280000001</v>
      </c>
      <c r="I21" s="124">
        <v>-39600212.280000001</v>
      </c>
      <c r="J21" s="124">
        <f t="shared" si="2"/>
        <v>0</v>
      </c>
    </row>
    <row r="22" spans="1:10">
      <c r="A22" s="174" t="s">
        <v>752</v>
      </c>
      <c r="B22" s="124">
        <v>52049543.865486979</v>
      </c>
      <c r="C22" s="124">
        <v>52049543.865486979</v>
      </c>
      <c r="D22" s="124">
        <f t="shared" si="0"/>
        <v>0</v>
      </c>
      <c r="E22" s="124">
        <v>-83338487.972162545</v>
      </c>
      <c r="F22" s="124">
        <v>-83338487.972162545</v>
      </c>
      <c r="G22" s="124">
        <f t="shared" si="1"/>
        <v>0</v>
      </c>
      <c r="H22" s="124">
        <v>-15708706.205720723</v>
      </c>
      <c r="I22" s="124">
        <v>-15708706.205720723</v>
      </c>
      <c r="J22" s="124">
        <f t="shared" si="2"/>
        <v>0</v>
      </c>
    </row>
    <row r="23" spans="1:10">
      <c r="A23" s="174" t="s">
        <v>753</v>
      </c>
      <c r="B23" s="124">
        <v>12124.930000000002</v>
      </c>
      <c r="C23" s="124">
        <v>12124.930000000002</v>
      </c>
      <c r="D23" s="124">
        <f t="shared" si="0"/>
        <v>0</v>
      </c>
      <c r="E23" s="124">
        <v>0</v>
      </c>
      <c r="F23" s="124">
        <v>0</v>
      </c>
      <c r="G23" s="124">
        <f t="shared" si="1"/>
        <v>0</v>
      </c>
      <c r="H23" s="124">
        <v>0</v>
      </c>
      <c r="I23" s="124">
        <v>0</v>
      </c>
      <c r="J23" s="124">
        <f t="shared" si="2"/>
        <v>0</v>
      </c>
    </row>
    <row r="24" spans="1:10" ht="15.75" thickBot="1">
      <c r="A24" s="174" t="s">
        <v>754</v>
      </c>
      <c r="B24" s="124">
        <v>19602084</v>
      </c>
      <c r="C24" s="124">
        <v>19602084</v>
      </c>
      <c r="D24" s="124">
        <f t="shared" si="0"/>
        <v>0</v>
      </c>
      <c r="E24" s="124">
        <v>10130448.721888337</v>
      </c>
      <c r="F24" s="124">
        <v>10130448.721888337</v>
      </c>
      <c r="G24" s="124">
        <f t="shared" si="1"/>
        <v>0</v>
      </c>
      <c r="H24" s="124">
        <v>-6119920.515513109</v>
      </c>
      <c r="I24" s="124">
        <v>-6119920.515513109</v>
      </c>
      <c r="J24" s="124">
        <f t="shared" si="2"/>
        <v>0</v>
      </c>
    </row>
    <row r="25" spans="1:10">
      <c r="A25" s="173" t="s">
        <v>727</v>
      </c>
      <c r="B25" s="175">
        <v>-129122915745.15837</v>
      </c>
      <c r="C25" s="175">
        <v>-129122901101.19629</v>
      </c>
      <c r="D25" s="175">
        <f t="shared" si="0"/>
        <v>-14643.96208190918</v>
      </c>
      <c r="E25" s="175">
        <v>-125620553213.28198</v>
      </c>
      <c r="F25" s="175">
        <v>-127349857621.25323</v>
      </c>
      <c r="G25" s="175">
        <f t="shared" si="1"/>
        <v>1729304407.9712524</v>
      </c>
      <c r="H25" s="175">
        <v>-126337723833.82384</v>
      </c>
      <c r="I25" s="175">
        <v>-130217471391.60789</v>
      </c>
      <c r="J25" s="175">
        <f t="shared" si="2"/>
        <v>3879747557.7840576</v>
      </c>
    </row>
    <row r="27" spans="1:10">
      <c r="A27" s="173" t="s">
        <v>755</v>
      </c>
      <c r="B27" s="124"/>
      <c r="C27" s="124"/>
      <c r="D27" s="124"/>
      <c r="E27" s="124"/>
      <c r="F27" s="124"/>
      <c r="G27" s="124"/>
      <c r="H27" s="124"/>
      <c r="I27" s="124"/>
      <c r="J27" s="124"/>
    </row>
    <row r="28" spans="1:10">
      <c r="A28" s="174" t="s">
        <v>757</v>
      </c>
      <c r="B28" s="124">
        <v>-709577577.72367525</v>
      </c>
      <c r="C28" s="124">
        <v>-709577577.72367525</v>
      </c>
      <c r="D28" s="124">
        <f t="shared" ref="D28:D55" si="3">B28 - C28</f>
        <v>0</v>
      </c>
      <c r="E28" s="124">
        <v>-716570556.98508072</v>
      </c>
      <c r="F28" s="124">
        <v>-716570556.98508072</v>
      </c>
      <c r="G28" s="124">
        <f t="shared" ref="G28:G55" si="4">E28 - F28</f>
        <v>0</v>
      </c>
      <c r="H28" s="124">
        <v>-729209295.74953759</v>
      </c>
      <c r="I28" s="124">
        <v>-729209295.74953759</v>
      </c>
      <c r="J28" s="124">
        <f t="shared" ref="J28:J55" si="5">H28 - I28</f>
        <v>0</v>
      </c>
    </row>
    <row r="29" spans="1:10">
      <c r="A29" s="174" t="s">
        <v>758</v>
      </c>
      <c r="B29" s="124">
        <v>-9893738.4246529583</v>
      </c>
      <c r="C29" s="124">
        <v>-9893738.4246529583</v>
      </c>
      <c r="D29" s="124">
        <f t="shared" si="3"/>
        <v>0</v>
      </c>
      <c r="E29" s="124">
        <v>-11154816.489656577</v>
      </c>
      <c r="F29" s="124">
        <v>-11154816.489656577</v>
      </c>
      <c r="G29" s="124">
        <f t="shared" si="4"/>
        <v>0</v>
      </c>
      <c r="H29" s="124">
        <v>-12766467.438384032</v>
      </c>
      <c r="I29" s="124">
        <v>-12766467.438384032</v>
      </c>
      <c r="J29" s="124">
        <f t="shared" si="5"/>
        <v>0</v>
      </c>
    </row>
    <row r="30" spans="1:10">
      <c r="A30" s="174" t="s">
        <v>759</v>
      </c>
      <c r="B30" s="124">
        <v>-176325493.94</v>
      </c>
      <c r="C30" s="124">
        <v>-176325493.94</v>
      </c>
      <c r="D30" s="124">
        <f t="shared" si="3"/>
        <v>0</v>
      </c>
      <c r="E30" s="124">
        <v>-176325492</v>
      </c>
      <c r="F30" s="124">
        <v>-176325492</v>
      </c>
      <c r="G30" s="124">
        <f t="shared" si="4"/>
        <v>0</v>
      </c>
      <c r="H30" s="124">
        <v>-176325492</v>
      </c>
      <c r="I30" s="124">
        <v>-176325492</v>
      </c>
      <c r="J30" s="124">
        <f t="shared" si="5"/>
        <v>0</v>
      </c>
    </row>
    <row r="31" spans="1:10">
      <c r="A31" s="174" t="s">
        <v>760</v>
      </c>
      <c r="B31" s="124">
        <v>-211849444.28000003</v>
      </c>
      <c r="C31" s="124">
        <v>-211849444.28000003</v>
      </c>
      <c r="D31" s="124">
        <f t="shared" si="3"/>
        <v>0</v>
      </c>
      <c r="E31" s="124">
        <v>-210499920</v>
      </c>
      <c r="F31" s="124">
        <v>-210499920</v>
      </c>
      <c r="G31" s="124">
        <f t="shared" si="4"/>
        <v>0</v>
      </c>
      <c r="H31" s="124">
        <v>-210499920</v>
      </c>
      <c r="I31" s="124">
        <v>-210499920</v>
      </c>
      <c r="J31" s="124">
        <f t="shared" si="5"/>
        <v>0</v>
      </c>
    </row>
    <row r="32" spans="1:10">
      <c r="A32" s="174" t="s">
        <v>761</v>
      </c>
      <c r="B32" s="124">
        <v>-71011927.198859334</v>
      </c>
      <c r="C32" s="124">
        <v>-71011927.198859334</v>
      </c>
      <c r="D32" s="124">
        <f t="shared" si="3"/>
        <v>0</v>
      </c>
      <c r="E32" s="124">
        <v>-72096145.492985815</v>
      </c>
      <c r="F32" s="124">
        <v>-72096145.492985815</v>
      </c>
      <c r="G32" s="124">
        <f t="shared" si="4"/>
        <v>0</v>
      </c>
      <c r="H32" s="124">
        <v>-73208553.931278974</v>
      </c>
      <c r="I32" s="124">
        <v>-73208553.931278974</v>
      </c>
      <c r="J32" s="124">
        <f t="shared" si="5"/>
        <v>0</v>
      </c>
    </row>
    <row r="33" spans="1:10">
      <c r="A33" s="174" t="s">
        <v>762</v>
      </c>
      <c r="B33" s="124">
        <v>-14114676.099999998</v>
      </c>
      <c r="C33" s="124">
        <v>-14114676.099999998</v>
      </c>
      <c r="D33" s="124">
        <f t="shared" si="3"/>
        <v>0</v>
      </c>
      <c r="E33" s="124">
        <v>-16101816.508188676</v>
      </c>
      <c r="F33" s="124">
        <v>-16101816.508188676</v>
      </c>
      <c r="G33" s="124">
        <f t="shared" si="4"/>
        <v>0</v>
      </c>
      <c r="H33" s="124">
        <v>-16910365.202732526</v>
      </c>
      <c r="I33" s="124">
        <v>-16910365.202732526</v>
      </c>
      <c r="J33" s="124">
        <f t="shared" si="5"/>
        <v>0</v>
      </c>
    </row>
    <row r="34" spans="1:10">
      <c r="A34" s="174" t="s">
        <v>763</v>
      </c>
      <c r="B34" s="124">
        <v>-22983094.789999999</v>
      </c>
      <c r="C34" s="124">
        <v>-22983094.789999999</v>
      </c>
      <c r="D34" s="124">
        <f t="shared" si="3"/>
        <v>0</v>
      </c>
      <c r="E34" s="124">
        <v>-21735221.760000002</v>
      </c>
      <c r="F34" s="124">
        <v>-21735221.760000002</v>
      </c>
      <c r="G34" s="124">
        <f t="shared" si="4"/>
        <v>0</v>
      </c>
      <c r="H34" s="124">
        <v>-21735221.760000002</v>
      </c>
      <c r="I34" s="124">
        <v>-21735221.760000002</v>
      </c>
      <c r="J34" s="124">
        <f t="shared" si="5"/>
        <v>0</v>
      </c>
    </row>
    <row r="35" spans="1:10">
      <c r="A35" s="174" t="s">
        <v>764</v>
      </c>
      <c r="B35" s="124">
        <v>19463951.739999998</v>
      </c>
      <c r="C35" s="124">
        <v>19463951.739999998</v>
      </c>
      <c r="D35" s="124">
        <f t="shared" si="3"/>
        <v>0</v>
      </c>
      <c r="E35" s="124">
        <v>17112385.439999994</v>
      </c>
      <c r="F35" s="124">
        <v>17112385.439999994</v>
      </c>
      <c r="G35" s="124">
        <f t="shared" si="4"/>
        <v>0</v>
      </c>
      <c r="H35" s="124">
        <v>17112385.439999994</v>
      </c>
      <c r="I35" s="124">
        <v>17112385.439999994</v>
      </c>
      <c r="J35" s="124">
        <f t="shared" si="5"/>
        <v>0</v>
      </c>
    </row>
    <row r="36" spans="1:10">
      <c r="A36" s="174" t="s">
        <v>765</v>
      </c>
      <c r="B36" s="124">
        <v>-247984698.2128768</v>
      </c>
      <c r="C36" s="124">
        <v>-247984698.2128768</v>
      </c>
      <c r="D36" s="124">
        <f t="shared" si="3"/>
        <v>0</v>
      </c>
      <c r="E36" s="124">
        <v>-270593475.47037184</v>
      </c>
      <c r="F36" s="124">
        <v>-270593475.47037184</v>
      </c>
      <c r="G36" s="124">
        <f t="shared" si="4"/>
        <v>0</v>
      </c>
      <c r="H36" s="124">
        <v>-268014711.86533934</v>
      </c>
      <c r="I36" s="124">
        <v>-268014711.86533934</v>
      </c>
      <c r="J36" s="124">
        <f t="shared" si="5"/>
        <v>0</v>
      </c>
    </row>
    <row r="37" spans="1:10">
      <c r="A37" s="174" t="s">
        <v>766</v>
      </c>
      <c r="B37" s="124">
        <v>-23020820.660000004</v>
      </c>
      <c r="C37" s="124">
        <v>-23020820.660000004</v>
      </c>
      <c r="D37" s="124">
        <f t="shared" si="3"/>
        <v>0</v>
      </c>
      <c r="E37" s="124">
        <v>-23579976</v>
      </c>
      <c r="F37" s="124">
        <v>-23579976</v>
      </c>
      <c r="G37" s="124">
        <f t="shared" si="4"/>
        <v>0</v>
      </c>
      <c r="H37" s="124">
        <v>-23815734</v>
      </c>
      <c r="I37" s="124">
        <v>-23815734</v>
      </c>
      <c r="J37" s="124">
        <f t="shared" si="5"/>
        <v>0</v>
      </c>
    </row>
    <row r="38" spans="1:10">
      <c r="A38" s="174" t="s">
        <v>767</v>
      </c>
      <c r="B38" s="124">
        <v>-386682329.54000002</v>
      </c>
      <c r="C38" s="124">
        <v>-386682329.54000002</v>
      </c>
      <c r="D38" s="124">
        <f t="shared" si="3"/>
        <v>0</v>
      </c>
      <c r="E38" s="124">
        <v>-393313000</v>
      </c>
      <c r="F38" s="124">
        <v>-393313000</v>
      </c>
      <c r="G38" s="124">
        <f t="shared" si="4"/>
        <v>0</v>
      </c>
      <c r="H38" s="124">
        <v>-404928000</v>
      </c>
      <c r="I38" s="124">
        <v>-404928000</v>
      </c>
      <c r="J38" s="124">
        <f t="shared" si="5"/>
        <v>0</v>
      </c>
    </row>
    <row r="39" spans="1:10">
      <c r="A39" s="174" t="s">
        <v>771</v>
      </c>
      <c r="B39" s="124">
        <v>-572069106.83964777</v>
      </c>
      <c r="C39" s="124">
        <v>-572069106.83964777</v>
      </c>
      <c r="D39" s="124">
        <f t="shared" si="3"/>
        <v>0</v>
      </c>
      <c r="E39" s="124">
        <v>-539988916.73860955</v>
      </c>
      <c r="F39" s="124">
        <v>-539988916.73860955</v>
      </c>
      <c r="G39" s="124">
        <f t="shared" si="4"/>
        <v>0</v>
      </c>
      <c r="H39" s="124">
        <v>-536020327.64582759</v>
      </c>
      <c r="I39" s="124">
        <v>-536020327.64582759</v>
      </c>
      <c r="J39" s="124">
        <f t="shared" si="5"/>
        <v>0</v>
      </c>
    </row>
    <row r="40" spans="1:10">
      <c r="A40" s="174" t="s">
        <v>772</v>
      </c>
      <c r="B40" s="124">
        <v>-2892666.5</v>
      </c>
      <c r="C40" s="124">
        <v>-2892666.5</v>
      </c>
      <c r="D40" s="124">
        <f t="shared" si="3"/>
        <v>0</v>
      </c>
      <c r="E40" s="124">
        <v>-2893464</v>
      </c>
      <c r="F40" s="124">
        <v>-2893464</v>
      </c>
      <c r="G40" s="124">
        <f t="shared" si="4"/>
        <v>0</v>
      </c>
      <c r="H40" s="124">
        <v>-2893464</v>
      </c>
      <c r="I40" s="124">
        <v>-2893464</v>
      </c>
      <c r="J40" s="124">
        <f t="shared" si="5"/>
        <v>0</v>
      </c>
    </row>
    <row r="41" spans="1:10">
      <c r="A41" s="174" t="s">
        <v>773</v>
      </c>
      <c r="B41" s="124">
        <v>-49627074.059999995</v>
      </c>
      <c r="C41" s="124">
        <v>-49627074.059999995</v>
      </c>
      <c r="D41" s="124">
        <f t="shared" si="3"/>
        <v>0</v>
      </c>
      <c r="E41" s="124">
        <v>-43987643.639999993</v>
      </c>
      <c r="F41" s="124">
        <v>-43987643.639999993</v>
      </c>
      <c r="G41" s="124">
        <f t="shared" si="4"/>
        <v>0</v>
      </c>
      <c r="H41" s="124">
        <v>-43987643.639999993</v>
      </c>
      <c r="I41" s="124">
        <v>-43987643.639999993</v>
      </c>
      <c r="J41" s="124">
        <f t="shared" si="5"/>
        <v>0</v>
      </c>
    </row>
    <row r="42" spans="1:10">
      <c r="A42" s="174" t="s">
        <v>774</v>
      </c>
      <c r="B42" s="124">
        <v>-16242981.505462581</v>
      </c>
      <c r="C42" s="124">
        <v>-16242981.505462581</v>
      </c>
      <c r="D42" s="124">
        <f t="shared" si="3"/>
        <v>0</v>
      </c>
      <c r="E42" s="124">
        <v>-13831947.615569532</v>
      </c>
      <c r="F42" s="124">
        <v>-13831947.615569532</v>
      </c>
      <c r="G42" s="124">
        <f t="shared" si="4"/>
        <v>0</v>
      </c>
      <c r="H42" s="124">
        <v>-13602488.663635107</v>
      </c>
      <c r="I42" s="124">
        <v>-13602488.663635107</v>
      </c>
      <c r="J42" s="124">
        <f t="shared" si="5"/>
        <v>0</v>
      </c>
    </row>
    <row r="43" spans="1:10">
      <c r="A43" s="174" t="s">
        <v>775</v>
      </c>
      <c r="B43" s="124">
        <v>-6772312.5098033641</v>
      </c>
      <c r="C43" s="124">
        <v>-6772312.5098033641</v>
      </c>
      <c r="D43" s="124">
        <f t="shared" si="3"/>
        <v>0</v>
      </c>
      <c r="E43" s="124">
        <v>-5057693.2501344867</v>
      </c>
      <c r="F43" s="124">
        <v>-5057693.2501344867</v>
      </c>
      <c r="G43" s="124">
        <f t="shared" si="4"/>
        <v>0</v>
      </c>
      <c r="H43" s="124">
        <v>-5142253.7226938345</v>
      </c>
      <c r="I43" s="124">
        <v>-5142253.7226938345</v>
      </c>
      <c r="J43" s="124">
        <f t="shared" si="5"/>
        <v>0</v>
      </c>
    </row>
    <row r="44" spans="1:10">
      <c r="A44" s="174" t="s">
        <v>776</v>
      </c>
      <c r="B44" s="124">
        <v>-3849255.957749432</v>
      </c>
      <c r="C44" s="124">
        <v>-3849255.957749432</v>
      </c>
      <c r="D44" s="124">
        <f t="shared" si="3"/>
        <v>0</v>
      </c>
      <c r="E44" s="124">
        <v>-3087051.1646942813</v>
      </c>
      <c r="F44" s="124">
        <v>-3087051.1646942813</v>
      </c>
      <c r="G44" s="124">
        <f t="shared" si="4"/>
        <v>0</v>
      </c>
      <c r="H44" s="124">
        <v>-3055885.0853713895</v>
      </c>
      <c r="I44" s="124">
        <v>-3055885.0853713895</v>
      </c>
      <c r="J44" s="124">
        <f t="shared" si="5"/>
        <v>0</v>
      </c>
    </row>
    <row r="45" spans="1:10">
      <c r="A45" s="174" t="s">
        <v>779</v>
      </c>
      <c r="B45" s="124">
        <v>-20214091.319999997</v>
      </c>
      <c r="C45" s="124">
        <v>-20214091.319999997</v>
      </c>
      <c r="D45" s="124">
        <f t="shared" si="3"/>
        <v>0</v>
      </c>
      <c r="E45" s="124">
        <v>-20214091.319999997</v>
      </c>
      <c r="F45" s="124">
        <v>-20214091.319999997</v>
      </c>
      <c r="G45" s="124">
        <f t="shared" si="4"/>
        <v>0</v>
      </c>
      <c r="H45" s="124">
        <v>-20214091.319999997</v>
      </c>
      <c r="I45" s="124">
        <v>-20214091.319999997</v>
      </c>
      <c r="J45" s="124">
        <f t="shared" si="5"/>
        <v>0</v>
      </c>
    </row>
    <row r="46" spans="1:10">
      <c r="A46" s="174" t="s">
        <v>780</v>
      </c>
      <c r="B46" s="124">
        <v>-488923901.32999998</v>
      </c>
      <c r="C46" s="124">
        <v>-488923901.32999998</v>
      </c>
      <c r="D46" s="124">
        <f t="shared" si="3"/>
        <v>0</v>
      </c>
      <c r="E46" s="124">
        <v>-316455384.27999997</v>
      </c>
      <c r="F46" s="124">
        <v>-316455384.27999997</v>
      </c>
      <c r="G46" s="124">
        <f t="shared" si="4"/>
        <v>0</v>
      </c>
      <c r="H46" s="124">
        <v>-386644377.20999992</v>
      </c>
      <c r="I46" s="124">
        <v>-386644377.20999992</v>
      </c>
      <c r="J46" s="124">
        <f t="shared" si="5"/>
        <v>0</v>
      </c>
    </row>
    <row r="47" spans="1:10">
      <c r="A47" s="174" t="s">
        <v>782</v>
      </c>
      <c r="B47" s="124">
        <v>-14400678.089299535</v>
      </c>
      <c r="C47" s="124">
        <v>-14400678.089299535</v>
      </c>
      <c r="D47" s="124">
        <f t="shared" si="3"/>
        <v>0</v>
      </c>
      <c r="E47" s="124">
        <v>-14379816.036792999</v>
      </c>
      <c r="F47" s="124">
        <v>-14379816.036792999</v>
      </c>
      <c r="G47" s="124">
        <f t="shared" si="4"/>
        <v>0</v>
      </c>
      <c r="H47" s="124">
        <v>-14370776.154687202</v>
      </c>
      <c r="I47" s="124">
        <v>-14370776.154687202</v>
      </c>
      <c r="J47" s="124">
        <f t="shared" si="5"/>
        <v>0</v>
      </c>
    </row>
    <row r="48" spans="1:10">
      <c r="A48" s="174" t="s">
        <v>784</v>
      </c>
      <c r="B48" s="124">
        <v>-53616150.189745307</v>
      </c>
      <c r="C48" s="124">
        <v>-53421237.535496943</v>
      </c>
      <c r="D48" s="124">
        <f t="shared" si="3"/>
        <v>-194912.65424836427</v>
      </c>
      <c r="E48" s="124">
        <v>-34584637.919800565</v>
      </c>
      <c r="F48" s="124">
        <v>-34454935.843713045</v>
      </c>
      <c r="G48" s="124">
        <f t="shared" si="4"/>
        <v>-129702.07608751953</v>
      </c>
      <c r="H48" s="124">
        <v>-66785175.309884578</v>
      </c>
      <c r="I48" s="124">
        <v>-67161898.936457142</v>
      </c>
      <c r="J48" s="124">
        <f t="shared" si="5"/>
        <v>376723.62657256424</v>
      </c>
    </row>
    <row r="49" spans="1:10">
      <c r="A49" s="174" t="s">
        <v>788</v>
      </c>
      <c r="B49" s="124">
        <v>56242.060000000005</v>
      </c>
      <c r="C49" s="124">
        <v>56242.060000000005</v>
      </c>
      <c r="D49" s="124">
        <f t="shared" si="3"/>
        <v>0</v>
      </c>
      <c r="E49" s="124">
        <v>0</v>
      </c>
      <c r="F49" s="124">
        <v>0</v>
      </c>
      <c r="G49" s="124">
        <f t="shared" si="4"/>
        <v>0</v>
      </c>
      <c r="H49" s="124">
        <v>0</v>
      </c>
      <c r="I49" s="124">
        <v>0</v>
      </c>
      <c r="J49" s="124">
        <f t="shared" si="5"/>
        <v>0</v>
      </c>
    </row>
    <row r="50" spans="1:10">
      <c r="A50" s="174" t="s">
        <v>791</v>
      </c>
      <c r="B50" s="124">
        <v>0</v>
      </c>
      <c r="C50" s="124">
        <v>0</v>
      </c>
      <c r="D50" s="124">
        <f t="shared" si="3"/>
        <v>0</v>
      </c>
      <c r="E50" s="124">
        <v>8361275.1661390737</v>
      </c>
      <c r="F50" s="124">
        <v>8390923.8425095323</v>
      </c>
      <c r="G50" s="124">
        <f t="shared" si="4"/>
        <v>-29648.676370458677</v>
      </c>
      <c r="H50" s="124">
        <v>11219214.797589868</v>
      </c>
      <c r="I50" s="124">
        <v>11179314.826433498</v>
      </c>
      <c r="J50" s="124">
        <f t="shared" si="5"/>
        <v>39899.971156369895</v>
      </c>
    </row>
    <row r="51" spans="1:10">
      <c r="A51" s="174" t="s">
        <v>792</v>
      </c>
      <c r="B51" s="124">
        <v>28482930.500547104</v>
      </c>
      <c r="C51" s="124">
        <v>28480279.835666742</v>
      </c>
      <c r="D51" s="124">
        <f t="shared" si="3"/>
        <v>2650.664880361408</v>
      </c>
      <c r="E51" s="124">
        <v>-14538295.285573715</v>
      </c>
      <c r="F51" s="124">
        <v>-10967464.16114746</v>
      </c>
      <c r="G51" s="124">
        <f t="shared" si="4"/>
        <v>-3570831.124426255</v>
      </c>
      <c r="H51" s="124">
        <v>-17154709.922205407</v>
      </c>
      <c r="I51" s="124">
        <v>-20658453.514411796</v>
      </c>
      <c r="J51" s="124">
        <f t="shared" si="5"/>
        <v>3503743.5922063887</v>
      </c>
    </row>
    <row r="52" spans="1:10">
      <c r="A52" s="174" t="s">
        <v>793</v>
      </c>
      <c r="B52" s="124">
        <v>10414854.844047613</v>
      </c>
      <c r="C52" s="124">
        <v>10892759.215027625</v>
      </c>
      <c r="D52" s="124">
        <f t="shared" si="3"/>
        <v>-477904.3709800113</v>
      </c>
      <c r="E52" s="124">
        <v>5834955.8991304776</v>
      </c>
      <c r="F52" s="124">
        <v>6020652.1987636043</v>
      </c>
      <c r="G52" s="124">
        <f t="shared" si="4"/>
        <v>-185696.29963312671</v>
      </c>
      <c r="H52" s="124">
        <v>-11420799.784653809</v>
      </c>
      <c r="I52" s="124">
        <v>-12166881.792082511</v>
      </c>
      <c r="J52" s="124">
        <f t="shared" si="5"/>
        <v>746082.00742870197</v>
      </c>
    </row>
    <row r="53" spans="1:10">
      <c r="A53" s="174" t="s">
        <v>794</v>
      </c>
      <c r="B53" s="124">
        <v>-78894138.5</v>
      </c>
      <c r="C53" s="124">
        <v>-78894138.5</v>
      </c>
      <c r="D53" s="124">
        <f t="shared" si="3"/>
        <v>0</v>
      </c>
      <c r="E53" s="124">
        <v>30445924.500000004</v>
      </c>
      <c r="F53" s="124">
        <v>30445924.500000004</v>
      </c>
      <c r="G53" s="124">
        <f t="shared" si="4"/>
        <v>0</v>
      </c>
      <c r="H53" s="124">
        <v>62167127</v>
      </c>
      <c r="I53" s="124">
        <v>62167127</v>
      </c>
      <c r="J53" s="124">
        <f t="shared" si="5"/>
        <v>0</v>
      </c>
    </row>
    <row r="54" spans="1:10" ht="15.75" thickBot="1">
      <c r="A54" s="174" t="s">
        <v>795</v>
      </c>
      <c r="B54" s="124">
        <v>351775708.48608875</v>
      </c>
      <c r="C54" s="124">
        <v>351775708.48608875</v>
      </c>
      <c r="D54" s="124">
        <f t="shared" si="3"/>
        <v>0</v>
      </c>
      <c r="E54" s="124">
        <v>62736212.927057661</v>
      </c>
      <c r="F54" s="124">
        <v>132608322.61177258</v>
      </c>
      <c r="G54" s="124">
        <f t="shared" si="4"/>
        <v>-69872109.684714913</v>
      </c>
      <c r="H54" s="124">
        <v>-340655535.0552662</v>
      </c>
      <c r="I54" s="124">
        <v>-409584212.36231798</v>
      </c>
      <c r="J54" s="124">
        <f t="shared" si="5"/>
        <v>68928677.307051778</v>
      </c>
    </row>
    <row r="55" spans="1:10">
      <c r="A55" s="173" t="s">
        <v>755</v>
      </c>
      <c r="B55" s="175">
        <v>-2770752470.0410891</v>
      </c>
      <c r="C55" s="175">
        <v>-2770082303.6807404</v>
      </c>
      <c r="D55" s="175">
        <f t="shared" si="3"/>
        <v>-670166.36034870148</v>
      </c>
      <c r="E55" s="175">
        <v>-2796498608.0251317</v>
      </c>
      <c r="F55" s="175">
        <v>-2722710620.1638999</v>
      </c>
      <c r="G55" s="175">
        <f t="shared" si="4"/>
        <v>-73787987.861231804</v>
      </c>
      <c r="H55" s="175">
        <v>-3308862562.2239084</v>
      </c>
      <c r="I55" s="175">
        <v>-3382457688.7283239</v>
      </c>
      <c r="J55" s="175">
        <f t="shared" si="5"/>
        <v>73595126.504415512</v>
      </c>
    </row>
    <row r="57" spans="1:10">
      <c r="A57" s="172" t="s">
        <v>726</v>
      </c>
      <c r="B57" s="175">
        <v>-131893668215.19946</v>
      </c>
      <c r="C57" s="175">
        <v>-131892983404.87703</v>
      </c>
      <c r="D57" s="175">
        <f>B57 - C57</f>
        <v>-684810.32243347168</v>
      </c>
      <c r="E57" s="175">
        <v>-128417051821.30711</v>
      </c>
      <c r="F57" s="175">
        <v>-130072568241.41713</v>
      </c>
      <c r="G57" s="175">
        <f>E57 - F57</f>
        <v>1655516420.1100159</v>
      </c>
      <c r="H57" s="175">
        <v>-129646586396.04774</v>
      </c>
      <c r="I57" s="175">
        <v>-133599929080.33621</v>
      </c>
      <c r="J57" s="175">
        <f>H57 - I57</f>
        <v>3953342684.2884674</v>
      </c>
    </row>
    <row r="59" spans="1:10">
      <c r="A59" s="172" t="s">
        <v>796</v>
      </c>
      <c r="B59" s="124"/>
      <c r="C59" s="124"/>
      <c r="D59" s="124"/>
      <c r="E59" s="124"/>
      <c r="F59" s="124"/>
      <c r="G59" s="124"/>
      <c r="H59" s="124"/>
      <c r="I59" s="124"/>
      <c r="J59" s="124"/>
    </row>
    <row r="60" spans="1:10">
      <c r="A60" s="173" t="s">
        <v>797</v>
      </c>
      <c r="B60" s="124"/>
      <c r="C60" s="124"/>
      <c r="D60" s="124"/>
      <c r="E60" s="124"/>
      <c r="F60" s="124"/>
      <c r="G60" s="124"/>
      <c r="H60" s="124"/>
      <c r="I60" s="124"/>
      <c r="J60" s="124"/>
    </row>
    <row r="61" spans="1:10">
      <c r="A61" s="174" t="s">
        <v>798</v>
      </c>
      <c r="B61" s="124">
        <v>71000905.619999975</v>
      </c>
      <c r="C61" s="124">
        <v>71000905.619999975</v>
      </c>
      <c r="D61" s="124">
        <f t="shared" ref="D61:D79" si="6">B61 - C61</f>
        <v>0</v>
      </c>
      <c r="E61" s="124">
        <v>75875246.50999999</v>
      </c>
      <c r="F61" s="124">
        <v>75875246.50999999</v>
      </c>
      <c r="G61" s="124">
        <f t="shared" ref="G61:G79" si="7">E61 - F61</f>
        <v>0</v>
      </c>
      <c r="H61" s="124">
        <v>71417807.11999999</v>
      </c>
      <c r="I61" s="124">
        <v>71417807.11999999</v>
      </c>
      <c r="J61" s="124">
        <f t="shared" ref="J61:J79" si="8">H61 - I61</f>
        <v>0</v>
      </c>
    </row>
    <row r="62" spans="1:10">
      <c r="A62" s="174" t="s">
        <v>799</v>
      </c>
      <c r="B62" s="124">
        <v>4327242689.0999994</v>
      </c>
      <c r="C62" s="124">
        <v>4327242689.0999994</v>
      </c>
      <c r="D62" s="124">
        <f t="shared" si="6"/>
        <v>0</v>
      </c>
      <c r="E62" s="124">
        <v>4241198999.1600008</v>
      </c>
      <c r="F62" s="124">
        <v>4241198999.1600008</v>
      </c>
      <c r="G62" s="124">
        <f t="shared" si="7"/>
        <v>0</v>
      </c>
      <c r="H62" s="124">
        <v>4261782936.9200006</v>
      </c>
      <c r="I62" s="124">
        <v>4261782936.9200006</v>
      </c>
      <c r="J62" s="124">
        <f t="shared" si="8"/>
        <v>0</v>
      </c>
    </row>
    <row r="63" spans="1:10">
      <c r="A63" s="174" t="s">
        <v>800</v>
      </c>
      <c r="B63" s="124">
        <v>112080168.86999999</v>
      </c>
      <c r="C63" s="124">
        <v>112080168.86999999</v>
      </c>
      <c r="D63" s="124">
        <f t="shared" si="6"/>
        <v>0</v>
      </c>
      <c r="E63" s="124">
        <v>126363623.52999997</v>
      </c>
      <c r="F63" s="124">
        <v>126363623.52999997</v>
      </c>
      <c r="G63" s="124">
        <f t="shared" si="7"/>
        <v>0</v>
      </c>
      <c r="H63" s="124">
        <v>113912872.30999999</v>
      </c>
      <c r="I63" s="124">
        <v>113912872.30999999</v>
      </c>
      <c r="J63" s="124">
        <f t="shared" si="8"/>
        <v>0</v>
      </c>
    </row>
    <row r="64" spans="1:10">
      <c r="A64" s="174" t="s">
        <v>801</v>
      </c>
      <c r="B64" s="124">
        <v>84388441.450000003</v>
      </c>
      <c r="C64" s="124">
        <v>84388441.450000003</v>
      </c>
      <c r="D64" s="124">
        <f t="shared" si="6"/>
        <v>0</v>
      </c>
      <c r="E64" s="124">
        <v>99733927.790000007</v>
      </c>
      <c r="F64" s="124">
        <v>99733927.790000007</v>
      </c>
      <c r="G64" s="124">
        <f t="shared" si="7"/>
        <v>0</v>
      </c>
      <c r="H64" s="124">
        <v>62749551.190000013</v>
      </c>
      <c r="I64" s="124">
        <v>62749551.190000013</v>
      </c>
      <c r="J64" s="124">
        <f t="shared" si="8"/>
        <v>0</v>
      </c>
    </row>
    <row r="65" spans="1:10">
      <c r="A65" s="174" t="s">
        <v>802</v>
      </c>
      <c r="B65" s="124">
        <v>23023492.080000002</v>
      </c>
      <c r="C65" s="124">
        <v>23023492.080000002</v>
      </c>
      <c r="D65" s="124">
        <f t="shared" si="6"/>
        <v>0</v>
      </c>
      <c r="E65" s="124">
        <v>23180593.359999999</v>
      </c>
      <c r="F65" s="124">
        <v>23180593.359999999</v>
      </c>
      <c r="G65" s="124">
        <f t="shared" si="7"/>
        <v>0</v>
      </c>
      <c r="H65" s="124">
        <v>20637128.329999994</v>
      </c>
      <c r="I65" s="124">
        <v>20637128.329999994</v>
      </c>
      <c r="J65" s="124">
        <f t="shared" si="8"/>
        <v>0</v>
      </c>
    </row>
    <row r="66" spans="1:10">
      <c r="A66" s="174" t="s">
        <v>803</v>
      </c>
      <c r="B66" s="124">
        <v>292071301.94</v>
      </c>
      <c r="C66" s="124">
        <v>292071301.94</v>
      </c>
      <c r="D66" s="124">
        <f t="shared" si="6"/>
        <v>0</v>
      </c>
      <c r="E66" s="124">
        <v>297604339.10999995</v>
      </c>
      <c r="F66" s="124">
        <v>297604339.10999995</v>
      </c>
      <c r="G66" s="124">
        <f t="shared" si="7"/>
        <v>0</v>
      </c>
      <c r="H66" s="124">
        <v>197547206.73999992</v>
      </c>
      <c r="I66" s="124">
        <v>197547206.73999992</v>
      </c>
      <c r="J66" s="124">
        <f t="shared" si="8"/>
        <v>0</v>
      </c>
    </row>
    <row r="67" spans="1:10">
      <c r="A67" s="174" t="s">
        <v>804</v>
      </c>
      <c r="B67" s="124">
        <v>66663502.719999999</v>
      </c>
      <c r="C67" s="124">
        <v>66663502.719999999</v>
      </c>
      <c r="D67" s="124">
        <f t="shared" si="6"/>
        <v>0</v>
      </c>
      <c r="E67" s="124">
        <v>54995327.579999998</v>
      </c>
      <c r="F67" s="124">
        <v>54995327.579999998</v>
      </c>
      <c r="G67" s="124">
        <f t="shared" si="7"/>
        <v>0</v>
      </c>
      <c r="H67" s="124">
        <v>52007404.129999995</v>
      </c>
      <c r="I67" s="124">
        <v>52007404.129999995</v>
      </c>
      <c r="J67" s="124">
        <f t="shared" si="8"/>
        <v>0</v>
      </c>
    </row>
    <row r="68" spans="1:10">
      <c r="A68" s="174" t="s">
        <v>805</v>
      </c>
      <c r="B68" s="124">
        <v>21396009.279999997</v>
      </c>
      <c r="C68" s="124">
        <v>21396009.279999997</v>
      </c>
      <c r="D68" s="124">
        <f t="shared" si="6"/>
        <v>0</v>
      </c>
      <c r="E68" s="124">
        <v>10585115.189999998</v>
      </c>
      <c r="F68" s="124">
        <v>10585115.189999998</v>
      </c>
      <c r="G68" s="124">
        <f t="shared" si="7"/>
        <v>0</v>
      </c>
      <c r="H68" s="124">
        <v>6115000.0899999999</v>
      </c>
      <c r="I68" s="124">
        <v>6115000.0899999999</v>
      </c>
      <c r="J68" s="124">
        <f t="shared" si="8"/>
        <v>0</v>
      </c>
    </row>
    <row r="69" spans="1:10">
      <c r="A69" s="174" t="s">
        <v>806</v>
      </c>
      <c r="B69" s="124">
        <v>923844.67000000016</v>
      </c>
      <c r="C69" s="124">
        <v>923844.67000000016</v>
      </c>
      <c r="D69" s="124">
        <f t="shared" si="6"/>
        <v>0</v>
      </c>
      <c r="E69" s="124">
        <v>1139249.0899999999</v>
      </c>
      <c r="F69" s="124">
        <v>1139249.0899999999</v>
      </c>
      <c r="G69" s="124">
        <f t="shared" si="7"/>
        <v>0</v>
      </c>
      <c r="H69" s="124">
        <v>801150.95999999985</v>
      </c>
      <c r="I69" s="124">
        <v>801150.95999999985</v>
      </c>
      <c r="J69" s="124">
        <f t="shared" si="8"/>
        <v>0</v>
      </c>
    </row>
    <row r="70" spans="1:10">
      <c r="A70" s="174" t="s">
        <v>808</v>
      </c>
      <c r="B70" s="124">
        <v>73134959.200000018</v>
      </c>
      <c r="C70" s="124">
        <v>73134959.200000018</v>
      </c>
      <c r="D70" s="124">
        <f t="shared" si="6"/>
        <v>0</v>
      </c>
      <c r="E70" s="124">
        <v>80026862.12999998</v>
      </c>
      <c r="F70" s="124">
        <v>80026862.12999998</v>
      </c>
      <c r="G70" s="124">
        <f t="shared" si="7"/>
        <v>0</v>
      </c>
      <c r="H70" s="124">
        <v>78249297.73999998</v>
      </c>
      <c r="I70" s="124">
        <v>78249297.73999998</v>
      </c>
      <c r="J70" s="124">
        <f t="shared" si="8"/>
        <v>0</v>
      </c>
    </row>
    <row r="71" spans="1:10">
      <c r="A71" s="174" t="s">
        <v>809</v>
      </c>
      <c r="B71" s="124">
        <v>91964083.170000002</v>
      </c>
      <c r="C71" s="124">
        <v>91964083.170000002</v>
      </c>
      <c r="D71" s="124">
        <f t="shared" si="6"/>
        <v>0</v>
      </c>
      <c r="E71" s="124">
        <v>74756800.230000004</v>
      </c>
      <c r="F71" s="124">
        <v>74756800.230000004</v>
      </c>
      <c r="G71" s="124">
        <f t="shared" si="7"/>
        <v>0</v>
      </c>
      <c r="H71" s="124">
        <v>92835832.329999983</v>
      </c>
      <c r="I71" s="124">
        <v>92835832.329999983</v>
      </c>
      <c r="J71" s="124">
        <f t="shared" si="8"/>
        <v>0</v>
      </c>
    </row>
    <row r="72" spans="1:10">
      <c r="A72" s="174" t="s">
        <v>810</v>
      </c>
      <c r="B72" s="124">
        <v>18856237.789999999</v>
      </c>
      <c r="C72" s="124">
        <v>18856237.789999999</v>
      </c>
      <c r="D72" s="124">
        <f t="shared" si="6"/>
        <v>0</v>
      </c>
      <c r="E72" s="124">
        <v>23700678.549999997</v>
      </c>
      <c r="F72" s="124">
        <v>23700678.549999997</v>
      </c>
      <c r="G72" s="124">
        <f t="shared" si="7"/>
        <v>0</v>
      </c>
      <c r="H72" s="124">
        <v>20380360.530000001</v>
      </c>
      <c r="I72" s="124">
        <v>20380360.530000001</v>
      </c>
      <c r="J72" s="124">
        <f t="shared" si="8"/>
        <v>0</v>
      </c>
    </row>
    <row r="73" spans="1:10">
      <c r="A73" s="174" t="s">
        <v>812</v>
      </c>
      <c r="B73" s="124">
        <v>319410415.69</v>
      </c>
      <c r="C73" s="124">
        <v>319410415.69</v>
      </c>
      <c r="D73" s="124">
        <f t="shared" si="6"/>
        <v>0</v>
      </c>
      <c r="E73" s="124">
        <v>261241371.48000008</v>
      </c>
      <c r="F73" s="124">
        <v>261241371.48000008</v>
      </c>
      <c r="G73" s="124">
        <f t="shared" si="7"/>
        <v>0</v>
      </c>
      <c r="H73" s="124">
        <v>355277503.65000015</v>
      </c>
      <c r="I73" s="124">
        <v>355277503.65000015</v>
      </c>
      <c r="J73" s="124">
        <f t="shared" si="8"/>
        <v>0</v>
      </c>
    </row>
    <row r="74" spans="1:10">
      <c r="A74" s="174" t="s">
        <v>813</v>
      </c>
      <c r="B74" s="124">
        <v>75395223.590000004</v>
      </c>
      <c r="C74" s="124">
        <v>75395223.590000004</v>
      </c>
      <c r="D74" s="124">
        <f t="shared" si="6"/>
        <v>0</v>
      </c>
      <c r="E74" s="124">
        <v>82854958.590000004</v>
      </c>
      <c r="F74" s="124">
        <v>82854958.590000004</v>
      </c>
      <c r="G74" s="124">
        <f t="shared" si="7"/>
        <v>0</v>
      </c>
      <c r="H74" s="124">
        <v>93388943.250000015</v>
      </c>
      <c r="I74" s="124">
        <v>93388943.250000015</v>
      </c>
      <c r="J74" s="124">
        <f t="shared" si="8"/>
        <v>0</v>
      </c>
    </row>
    <row r="75" spans="1:10">
      <c r="A75" s="174" t="s">
        <v>814</v>
      </c>
      <c r="B75" s="124">
        <v>81411187.340000004</v>
      </c>
      <c r="C75" s="124">
        <v>81411187.340000004</v>
      </c>
      <c r="D75" s="124">
        <f t="shared" si="6"/>
        <v>0</v>
      </c>
      <c r="E75" s="124">
        <v>69805394.670000002</v>
      </c>
      <c r="F75" s="124">
        <v>69805394.670000002</v>
      </c>
      <c r="G75" s="124">
        <f t="shared" si="7"/>
        <v>0</v>
      </c>
      <c r="H75" s="124">
        <v>70052531.880000025</v>
      </c>
      <c r="I75" s="124">
        <v>70052531.880000025</v>
      </c>
      <c r="J75" s="124">
        <f t="shared" si="8"/>
        <v>0</v>
      </c>
    </row>
    <row r="76" spans="1:10">
      <c r="A76" s="174" t="s">
        <v>815</v>
      </c>
      <c r="B76" s="124">
        <v>9721009.2599999998</v>
      </c>
      <c r="C76" s="124">
        <v>9721009.2599999998</v>
      </c>
      <c r="D76" s="124">
        <f t="shared" si="6"/>
        <v>0</v>
      </c>
      <c r="E76" s="124">
        <v>11083699</v>
      </c>
      <c r="F76" s="124">
        <v>11083699</v>
      </c>
      <c r="G76" s="124">
        <f t="shared" si="7"/>
        <v>0</v>
      </c>
      <c r="H76" s="124">
        <v>60000</v>
      </c>
      <c r="I76" s="124">
        <v>60000</v>
      </c>
      <c r="J76" s="124">
        <f t="shared" si="8"/>
        <v>0</v>
      </c>
    </row>
    <row r="77" spans="1:10">
      <c r="A77" s="174" t="s">
        <v>816</v>
      </c>
      <c r="B77" s="124">
        <v>32432144.290000007</v>
      </c>
      <c r="C77" s="124">
        <v>32432144.290000007</v>
      </c>
      <c r="D77" s="124">
        <f t="shared" si="6"/>
        <v>0</v>
      </c>
      <c r="E77" s="124">
        <v>23864533.240000002</v>
      </c>
      <c r="F77" s="124">
        <v>23864533.240000002</v>
      </c>
      <c r="G77" s="124">
        <f t="shared" si="7"/>
        <v>0</v>
      </c>
      <c r="H77" s="124">
        <v>21946677.419999998</v>
      </c>
      <c r="I77" s="124">
        <v>21946677.419999998</v>
      </c>
      <c r="J77" s="124">
        <f t="shared" si="8"/>
        <v>0</v>
      </c>
    </row>
    <row r="78" spans="1:10" ht="15.75" thickBot="1">
      <c r="A78" s="174" t="s">
        <v>817</v>
      </c>
      <c r="B78" s="124">
        <v>2149027.3499999996</v>
      </c>
      <c r="C78" s="124">
        <v>2149027.3499999996</v>
      </c>
      <c r="D78" s="124">
        <f t="shared" si="6"/>
        <v>0</v>
      </c>
      <c r="E78" s="124">
        <v>1491127.5500000003</v>
      </c>
      <c r="F78" s="124">
        <v>1491127.5500000003</v>
      </c>
      <c r="G78" s="124">
        <f t="shared" si="7"/>
        <v>0</v>
      </c>
      <c r="H78" s="124">
        <v>1365699.75</v>
      </c>
      <c r="I78" s="124">
        <v>1365699.75</v>
      </c>
      <c r="J78" s="124">
        <f t="shared" si="8"/>
        <v>0</v>
      </c>
    </row>
    <row r="79" spans="1:10">
      <c r="A79" s="173" t="s">
        <v>797</v>
      </c>
      <c r="B79" s="175">
        <v>5703264643.4099989</v>
      </c>
      <c r="C79" s="175">
        <v>5703264643.4099989</v>
      </c>
      <c r="D79" s="175">
        <f t="shared" si="6"/>
        <v>0</v>
      </c>
      <c r="E79" s="175">
        <v>5559501846.7600002</v>
      </c>
      <c r="F79" s="175">
        <v>5559501846.7600002</v>
      </c>
      <c r="G79" s="175">
        <f t="shared" si="7"/>
        <v>0</v>
      </c>
      <c r="H79" s="175">
        <v>5520527904.3400011</v>
      </c>
      <c r="I79" s="175">
        <v>5520527904.3400011</v>
      </c>
      <c r="J79" s="175">
        <f t="shared" si="8"/>
        <v>0</v>
      </c>
    </row>
    <row r="81" spans="1:10">
      <c r="A81" s="173" t="s">
        <v>818</v>
      </c>
      <c r="B81" s="124"/>
      <c r="C81" s="124"/>
      <c r="D81" s="124"/>
      <c r="E81" s="124"/>
      <c r="F81" s="124"/>
      <c r="G81" s="124"/>
      <c r="H81" s="124"/>
      <c r="I81" s="124"/>
      <c r="J81" s="124"/>
    </row>
    <row r="82" spans="1:10">
      <c r="A82" s="174" t="s">
        <v>819</v>
      </c>
      <c r="B82" s="124">
        <v>901227207.1400001</v>
      </c>
      <c r="C82" s="124">
        <v>901227207.1400001</v>
      </c>
      <c r="D82" s="124">
        <f t="shared" ref="D82:D99" si="9">B82 - C82</f>
        <v>0</v>
      </c>
      <c r="E82" s="124">
        <v>925704728.58000016</v>
      </c>
      <c r="F82" s="124">
        <v>925704728.58000016</v>
      </c>
      <c r="G82" s="124">
        <f t="shared" ref="G82:G99" si="10">E82 - F82</f>
        <v>0</v>
      </c>
      <c r="H82" s="124">
        <v>948232474.93000007</v>
      </c>
      <c r="I82" s="124">
        <v>948232474.93000007</v>
      </c>
      <c r="J82" s="124">
        <f t="shared" ref="J82:J99" si="11">H82 - I82</f>
        <v>0</v>
      </c>
    </row>
    <row r="83" spans="1:10">
      <c r="A83" s="174" t="s">
        <v>820</v>
      </c>
      <c r="B83" s="124">
        <v>2337864295.7646465</v>
      </c>
      <c r="C83" s="124">
        <v>2337864295.7646465</v>
      </c>
      <c r="D83" s="124">
        <f t="shared" si="9"/>
        <v>0</v>
      </c>
      <c r="E83" s="124">
        <v>2289054395.2568302</v>
      </c>
      <c r="F83" s="124">
        <v>2289054395.2568302</v>
      </c>
      <c r="G83" s="124">
        <f t="shared" si="10"/>
        <v>0</v>
      </c>
      <c r="H83" s="124">
        <v>2260013627.6940813</v>
      </c>
      <c r="I83" s="124">
        <v>2260013627.6940813</v>
      </c>
      <c r="J83" s="124">
        <f t="shared" si="11"/>
        <v>0</v>
      </c>
    </row>
    <row r="84" spans="1:10">
      <c r="A84" s="174" t="s">
        <v>822</v>
      </c>
      <c r="B84" s="124">
        <v>492729154</v>
      </c>
      <c r="C84" s="124">
        <v>492729154</v>
      </c>
      <c r="D84" s="124">
        <f t="shared" si="9"/>
        <v>0</v>
      </c>
      <c r="E84" s="124">
        <v>450532326.45000005</v>
      </c>
      <c r="F84" s="124">
        <v>450532326.45000005</v>
      </c>
      <c r="G84" s="124">
        <f t="shared" si="10"/>
        <v>0</v>
      </c>
      <c r="H84" s="124">
        <v>402857212.97999996</v>
      </c>
      <c r="I84" s="124">
        <v>402857212.97999996</v>
      </c>
      <c r="J84" s="124">
        <f t="shared" si="11"/>
        <v>0</v>
      </c>
    </row>
    <row r="85" spans="1:10">
      <c r="A85" s="174" t="s">
        <v>827</v>
      </c>
      <c r="B85" s="124">
        <v>141044344.92000002</v>
      </c>
      <c r="C85" s="124">
        <v>141044344.92000002</v>
      </c>
      <c r="D85" s="124">
        <f t="shared" si="9"/>
        <v>0</v>
      </c>
      <c r="E85" s="124">
        <v>141044338.08000001</v>
      </c>
      <c r="F85" s="124">
        <v>141044338.08000001</v>
      </c>
      <c r="G85" s="124">
        <f t="shared" si="10"/>
        <v>0</v>
      </c>
      <c r="H85" s="124">
        <v>141044338.08000001</v>
      </c>
      <c r="I85" s="124">
        <v>141044338.08000001</v>
      </c>
      <c r="J85" s="124">
        <f t="shared" si="11"/>
        <v>0</v>
      </c>
    </row>
    <row r="86" spans="1:10">
      <c r="A86" s="174" t="s">
        <v>828</v>
      </c>
      <c r="B86" s="124">
        <v>137822715.46000004</v>
      </c>
      <c r="C86" s="124">
        <v>137822715.46000004</v>
      </c>
      <c r="D86" s="124">
        <f t="shared" si="9"/>
        <v>0</v>
      </c>
      <c r="E86" s="124">
        <v>120842624.64000005</v>
      </c>
      <c r="F86" s="124">
        <v>120842624.64000005</v>
      </c>
      <c r="G86" s="124">
        <f t="shared" si="10"/>
        <v>0</v>
      </c>
      <c r="H86" s="124">
        <v>109946388.90000001</v>
      </c>
      <c r="I86" s="124">
        <v>109946388.90000001</v>
      </c>
      <c r="J86" s="124">
        <f t="shared" si="11"/>
        <v>0</v>
      </c>
    </row>
    <row r="87" spans="1:10">
      <c r="A87" s="174" t="s">
        <v>829</v>
      </c>
      <c r="B87" s="124">
        <v>587583350.66999996</v>
      </c>
      <c r="C87" s="124">
        <v>587583350.66999996</v>
      </c>
      <c r="D87" s="124">
        <f t="shared" si="9"/>
        <v>0</v>
      </c>
      <c r="E87" s="124">
        <v>582865117.05999994</v>
      </c>
      <c r="F87" s="124">
        <v>582865117.05999994</v>
      </c>
      <c r="G87" s="124">
        <f t="shared" si="10"/>
        <v>0</v>
      </c>
      <c r="H87" s="124">
        <v>587655725.32999992</v>
      </c>
      <c r="I87" s="124">
        <v>587655725.32999992</v>
      </c>
      <c r="J87" s="124">
        <f t="shared" si="11"/>
        <v>0</v>
      </c>
    </row>
    <row r="88" spans="1:10">
      <c r="A88" s="174" t="s">
        <v>831</v>
      </c>
      <c r="B88" s="124">
        <v>2895330.15</v>
      </c>
      <c r="C88" s="124">
        <v>2895330.15</v>
      </c>
      <c r="D88" s="124">
        <f t="shared" si="9"/>
        <v>0</v>
      </c>
      <c r="E88" s="124">
        <v>3468089.0300000003</v>
      </c>
      <c r="F88" s="124">
        <v>3468089.0300000003</v>
      </c>
      <c r="G88" s="124">
        <f t="shared" si="10"/>
        <v>0</v>
      </c>
      <c r="H88" s="124">
        <v>2543859.1700000004</v>
      </c>
      <c r="I88" s="124">
        <v>2543859.1700000004</v>
      </c>
      <c r="J88" s="124">
        <f t="shared" si="11"/>
        <v>0</v>
      </c>
    </row>
    <row r="89" spans="1:10">
      <c r="A89" s="174" t="s">
        <v>832</v>
      </c>
      <c r="B89" s="124">
        <v>958179118.5</v>
      </c>
      <c r="C89" s="124">
        <v>958179118.5</v>
      </c>
      <c r="D89" s="124">
        <f t="shared" si="9"/>
        <v>0</v>
      </c>
      <c r="E89" s="124">
        <v>976214975.13000035</v>
      </c>
      <c r="F89" s="124">
        <v>976214975.13000035</v>
      </c>
      <c r="G89" s="124">
        <f t="shared" si="10"/>
        <v>0</v>
      </c>
      <c r="H89" s="124">
        <v>1021499809.9200002</v>
      </c>
      <c r="I89" s="124">
        <v>1021499809.9200002</v>
      </c>
      <c r="J89" s="124">
        <f t="shared" si="11"/>
        <v>0</v>
      </c>
    </row>
    <row r="90" spans="1:10">
      <c r="A90" s="174" t="s">
        <v>833</v>
      </c>
      <c r="B90" s="124">
        <v>17075475.41</v>
      </c>
      <c r="C90" s="124">
        <v>17075475.41</v>
      </c>
      <c r="D90" s="124">
        <f t="shared" si="9"/>
        <v>0</v>
      </c>
      <c r="E90" s="124">
        <v>339977.2</v>
      </c>
      <c r="F90" s="124">
        <v>339977.2</v>
      </c>
      <c r="G90" s="124">
        <f t="shared" si="10"/>
        <v>0</v>
      </c>
      <c r="H90" s="124">
        <v>626817.4800000001</v>
      </c>
      <c r="I90" s="124">
        <v>626817.4800000001</v>
      </c>
      <c r="J90" s="124">
        <f t="shared" si="11"/>
        <v>0</v>
      </c>
    </row>
    <row r="91" spans="1:10">
      <c r="A91" s="174" t="s">
        <v>834</v>
      </c>
      <c r="B91" s="124">
        <v>-9378.84</v>
      </c>
      <c r="C91" s="124">
        <v>-9378.84</v>
      </c>
      <c r="D91" s="124">
        <f t="shared" si="9"/>
        <v>0</v>
      </c>
      <c r="E91" s="124">
        <v>0</v>
      </c>
      <c r="F91" s="124">
        <v>0</v>
      </c>
      <c r="G91" s="124">
        <f t="shared" si="10"/>
        <v>0</v>
      </c>
      <c r="H91" s="124">
        <v>0</v>
      </c>
      <c r="I91" s="124">
        <v>0</v>
      </c>
      <c r="J91" s="124">
        <f t="shared" si="11"/>
        <v>0</v>
      </c>
    </row>
    <row r="92" spans="1:10">
      <c r="A92" s="174" t="s">
        <v>836</v>
      </c>
      <c r="B92" s="124">
        <v>1106511904.4400003</v>
      </c>
      <c r="C92" s="124">
        <v>1106511904.4400003</v>
      </c>
      <c r="D92" s="124">
        <f t="shared" si="9"/>
        <v>0</v>
      </c>
      <c r="E92" s="124">
        <v>998104684.59000027</v>
      </c>
      <c r="F92" s="124">
        <v>998104684.59000027</v>
      </c>
      <c r="G92" s="124">
        <f t="shared" si="10"/>
        <v>0</v>
      </c>
      <c r="H92" s="124">
        <v>1227694227.5</v>
      </c>
      <c r="I92" s="124">
        <v>1227694227.5</v>
      </c>
      <c r="J92" s="124">
        <f t="shared" si="11"/>
        <v>0</v>
      </c>
    </row>
    <row r="93" spans="1:10">
      <c r="A93" s="174" t="s">
        <v>837</v>
      </c>
      <c r="B93" s="124">
        <v>99440778.98999998</v>
      </c>
      <c r="C93" s="124">
        <v>99440778.98999998</v>
      </c>
      <c r="D93" s="124">
        <f t="shared" si="9"/>
        <v>0</v>
      </c>
      <c r="E93" s="124">
        <v>136893558.87</v>
      </c>
      <c r="F93" s="124">
        <v>136893558.87</v>
      </c>
      <c r="G93" s="124">
        <f t="shared" si="10"/>
        <v>0</v>
      </c>
      <c r="H93" s="124">
        <v>116798787.17999999</v>
      </c>
      <c r="I93" s="124">
        <v>116798787.17999999</v>
      </c>
      <c r="J93" s="124">
        <f t="shared" si="11"/>
        <v>0</v>
      </c>
    </row>
    <row r="94" spans="1:10">
      <c r="A94" s="174" t="s">
        <v>838</v>
      </c>
      <c r="B94" s="124">
        <v>375879943.70999992</v>
      </c>
      <c r="C94" s="124">
        <v>375879943.70999992</v>
      </c>
      <c r="D94" s="124">
        <f t="shared" si="9"/>
        <v>0</v>
      </c>
      <c r="E94" s="124">
        <v>328701600</v>
      </c>
      <c r="F94" s="124">
        <v>328701600</v>
      </c>
      <c r="G94" s="124">
        <f t="shared" si="10"/>
        <v>0</v>
      </c>
      <c r="H94" s="124">
        <v>129336500</v>
      </c>
      <c r="I94" s="124">
        <v>129336500</v>
      </c>
      <c r="J94" s="124">
        <f t="shared" si="11"/>
        <v>0</v>
      </c>
    </row>
    <row r="95" spans="1:10">
      <c r="A95" s="174" t="s">
        <v>840</v>
      </c>
      <c r="B95" s="124">
        <v>194155601.68999997</v>
      </c>
      <c r="C95" s="124">
        <v>194155601.68999997</v>
      </c>
      <c r="D95" s="124">
        <f t="shared" si="9"/>
        <v>0</v>
      </c>
      <c r="E95" s="124">
        <v>229904158.39000002</v>
      </c>
      <c r="F95" s="124">
        <v>229904158.39000002</v>
      </c>
      <c r="G95" s="124">
        <f t="shared" si="10"/>
        <v>0</v>
      </c>
      <c r="H95" s="124">
        <v>138106816.59</v>
      </c>
      <c r="I95" s="124">
        <v>138106816.59</v>
      </c>
      <c r="J95" s="124">
        <f t="shared" si="11"/>
        <v>0</v>
      </c>
    </row>
    <row r="96" spans="1:10">
      <c r="A96" s="174" t="s">
        <v>841</v>
      </c>
      <c r="B96" s="124">
        <v>113695717.49000001</v>
      </c>
      <c r="C96" s="124">
        <v>113695717.49000001</v>
      </c>
      <c r="D96" s="124">
        <f t="shared" si="9"/>
        <v>0</v>
      </c>
      <c r="E96" s="124">
        <v>111154357.92999999</v>
      </c>
      <c r="F96" s="124">
        <v>111154357.92999999</v>
      </c>
      <c r="G96" s="124">
        <f t="shared" si="10"/>
        <v>0</v>
      </c>
      <c r="H96" s="124">
        <v>107085442.98999999</v>
      </c>
      <c r="I96" s="124">
        <v>107085442.98999999</v>
      </c>
      <c r="J96" s="124">
        <f t="shared" si="11"/>
        <v>0</v>
      </c>
    </row>
    <row r="97" spans="1:10">
      <c r="A97" s="174" t="s">
        <v>843</v>
      </c>
      <c r="B97" s="124">
        <v>175371548.07000002</v>
      </c>
      <c r="C97" s="124">
        <v>175371548.07000002</v>
      </c>
      <c r="D97" s="124">
        <f t="shared" si="9"/>
        <v>0</v>
      </c>
      <c r="E97" s="124">
        <v>213148184.21000001</v>
      </c>
      <c r="F97" s="124">
        <v>213148184.21000001</v>
      </c>
      <c r="G97" s="124">
        <f t="shared" si="10"/>
        <v>0</v>
      </c>
      <c r="H97" s="124">
        <v>171954819.76000002</v>
      </c>
      <c r="I97" s="124">
        <v>171954819.76000002</v>
      </c>
      <c r="J97" s="124">
        <f t="shared" si="11"/>
        <v>0</v>
      </c>
    </row>
    <row r="98" spans="1:10" ht="15.75" thickBot="1">
      <c r="A98" s="174" t="s">
        <v>844</v>
      </c>
      <c r="B98" s="124">
        <v>4680</v>
      </c>
      <c r="C98" s="124">
        <v>4680</v>
      </c>
      <c r="D98" s="124">
        <f t="shared" si="9"/>
        <v>0</v>
      </c>
      <c r="E98" s="124">
        <v>0</v>
      </c>
      <c r="F98" s="124">
        <v>0</v>
      </c>
      <c r="G98" s="124">
        <f t="shared" si="10"/>
        <v>0</v>
      </c>
      <c r="H98" s="124">
        <v>0</v>
      </c>
      <c r="I98" s="124">
        <v>0</v>
      </c>
      <c r="J98" s="124">
        <f t="shared" si="11"/>
        <v>0</v>
      </c>
    </row>
    <row r="99" spans="1:10">
      <c r="A99" s="173" t="s">
        <v>818</v>
      </c>
      <c r="B99" s="175">
        <v>7641471787.5646458</v>
      </c>
      <c r="C99" s="175">
        <v>7641471787.5646458</v>
      </c>
      <c r="D99" s="175">
        <f t="shared" si="9"/>
        <v>0</v>
      </c>
      <c r="E99" s="175">
        <v>7507973115.4168301</v>
      </c>
      <c r="F99" s="175">
        <v>7507973115.4168301</v>
      </c>
      <c r="G99" s="175">
        <f t="shared" si="10"/>
        <v>0</v>
      </c>
      <c r="H99" s="175">
        <v>7365396848.5040817</v>
      </c>
      <c r="I99" s="175">
        <v>7365396848.5040817</v>
      </c>
      <c r="J99" s="175">
        <f t="shared" si="11"/>
        <v>0</v>
      </c>
    </row>
    <row r="101" spans="1:10">
      <c r="A101" s="173" t="s">
        <v>845</v>
      </c>
      <c r="B101" s="124"/>
      <c r="C101" s="124"/>
      <c r="D101" s="124"/>
      <c r="E101" s="124"/>
      <c r="F101" s="124"/>
      <c r="G101" s="124"/>
      <c r="H101" s="124"/>
      <c r="I101" s="124"/>
      <c r="J101" s="124"/>
    </row>
    <row r="102" spans="1:10">
      <c r="A102" s="174" t="s">
        <v>846</v>
      </c>
      <c r="B102" s="124">
        <v>172361754.07999998</v>
      </c>
      <c r="C102" s="124">
        <v>172361754.07999998</v>
      </c>
      <c r="D102" s="124">
        <f t="shared" ref="D102:D145" si="12">B102 - C102</f>
        <v>0</v>
      </c>
      <c r="E102" s="124">
        <v>190161746.20000011</v>
      </c>
      <c r="F102" s="124">
        <v>190161746.20000011</v>
      </c>
      <c r="G102" s="124">
        <f t="shared" ref="G102:G145" si="13">E102 - F102</f>
        <v>0</v>
      </c>
      <c r="H102" s="124">
        <v>196907325.71000001</v>
      </c>
      <c r="I102" s="124">
        <v>196907325.71000001</v>
      </c>
      <c r="J102" s="124">
        <f t="shared" ref="J102:J145" si="14">H102 - I102</f>
        <v>0</v>
      </c>
    </row>
    <row r="103" spans="1:10">
      <c r="A103" s="174" t="s">
        <v>847</v>
      </c>
      <c r="B103" s="124">
        <v>2908340.42</v>
      </c>
      <c r="C103" s="124">
        <v>2908340.42</v>
      </c>
      <c r="D103" s="124">
        <f t="shared" si="12"/>
        <v>0</v>
      </c>
      <c r="E103" s="124">
        <v>2863460.15</v>
      </c>
      <c r="F103" s="124">
        <v>2863460.15</v>
      </c>
      <c r="G103" s="124">
        <f t="shared" si="13"/>
        <v>0</v>
      </c>
      <c r="H103" s="124">
        <v>3031278.2</v>
      </c>
      <c r="I103" s="124">
        <v>3031278.2</v>
      </c>
      <c r="J103" s="124">
        <f t="shared" si="14"/>
        <v>0</v>
      </c>
    </row>
    <row r="104" spans="1:10">
      <c r="A104" s="174" t="s">
        <v>848</v>
      </c>
      <c r="B104" s="124">
        <v>28191520607.315739</v>
      </c>
      <c r="C104" s="124">
        <v>27314946035.898045</v>
      </c>
      <c r="D104" s="124">
        <f t="shared" si="12"/>
        <v>876574571.41769409</v>
      </c>
      <c r="E104" s="124">
        <v>27372543096.617672</v>
      </c>
      <c r="F104" s="124">
        <v>26451452960.958473</v>
      </c>
      <c r="G104" s="124">
        <f t="shared" si="13"/>
        <v>921090135.65919876</v>
      </c>
      <c r="H104" s="124">
        <v>29193816089.009331</v>
      </c>
      <c r="I104" s="124">
        <v>29193816089.009331</v>
      </c>
      <c r="J104" s="124">
        <f t="shared" si="14"/>
        <v>0</v>
      </c>
    </row>
    <row r="105" spans="1:10">
      <c r="A105" s="174" t="s">
        <v>849</v>
      </c>
      <c r="B105" s="124">
        <v>52939659.350000024</v>
      </c>
      <c r="C105" s="124">
        <v>52939659.350000024</v>
      </c>
      <c r="D105" s="124">
        <f t="shared" si="12"/>
        <v>0</v>
      </c>
      <c r="E105" s="124">
        <v>52589346.550000004</v>
      </c>
      <c r="F105" s="124">
        <v>52589346.550000004</v>
      </c>
      <c r="G105" s="124">
        <f t="shared" si="13"/>
        <v>0</v>
      </c>
      <c r="H105" s="124">
        <v>53380464.990000002</v>
      </c>
      <c r="I105" s="124">
        <v>53380464.990000002</v>
      </c>
      <c r="J105" s="124">
        <f t="shared" si="14"/>
        <v>0</v>
      </c>
    </row>
    <row r="106" spans="1:10">
      <c r="A106" s="174" t="s">
        <v>850</v>
      </c>
      <c r="B106" s="124">
        <v>240201144.58000004</v>
      </c>
      <c r="C106" s="124">
        <v>240201144.58000004</v>
      </c>
      <c r="D106" s="124">
        <f t="shared" si="12"/>
        <v>0</v>
      </c>
      <c r="E106" s="124">
        <v>235522655.52000001</v>
      </c>
      <c r="F106" s="124">
        <v>235522655.52000001</v>
      </c>
      <c r="G106" s="124">
        <f t="shared" si="13"/>
        <v>0</v>
      </c>
      <c r="H106" s="124">
        <v>236187030.05000001</v>
      </c>
      <c r="I106" s="124">
        <v>236187030.05000001</v>
      </c>
      <c r="J106" s="124">
        <f t="shared" si="14"/>
        <v>0</v>
      </c>
    </row>
    <row r="107" spans="1:10">
      <c r="A107" s="174" t="s">
        <v>851</v>
      </c>
      <c r="B107" s="124">
        <v>339612645.32999986</v>
      </c>
      <c r="C107" s="124">
        <v>339612645.32999986</v>
      </c>
      <c r="D107" s="124">
        <f t="shared" si="12"/>
        <v>0</v>
      </c>
      <c r="E107" s="124">
        <v>345841754.14999992</v>
      </c>
      <c r="F107" s="124">
        <v>345841754.14999992</v>
      </c>
      <c r="G107" s="124">
        <f t="shared" si="13"/>
        <v>0</v>
      </c>
      <c r="H107" s="124">
        <v>360264533.77999991</v>
      </c>
      <c r="I107" s="124">
        <v>360264533.77999991</v>
      </c>
      <c r="J107" s="124">
        <f t="shared" si="14"/>
        <v>0</v>
      </c>
    </row>
    <row r="108" spans="1:10">
      <c r="A108" s="174" t="s">
        <v>852</v>
      </c>
      <c r="B108" s="124">
        <v>27368257.490000006</v>
      </c>
      <c r="C108" s="124">
        <v>27368257.490000006</v>
      </c>
      <c r="D108" s="124">
        <f t="shared" si="12"/>
        <v>0</v>
      </c>
      <c r="E108" s="124">
        <v>24306696.839999996</v>
      </c>
      <c r="F108" s="124">
        <v>24306696.839999996</v>
      </c>
      <c r="G108" s="124">
        <f t="shared" si="13"/>
        <v>0</v>
      </c>
      <c r="H108" s="124">
        <v>22936346.039999999</v>
      </c>
      <c r="I108" s="124">
        <v>22936346.039999999</v>
      </c>
      <c r="J108" s="124">
        <f t="shared" si="14"/>
        <v>0</v>
      </c>
    </row>
    <row r="109" spans="1:10">
      <c r="A109" s="174" t="s">
        <v>853</v>
      </c>
      <c r="B109" s="124">
        <v>48741069.655000001</v>
      </c>
      <c r="C109" s="124">
        <v>48741069.655000001</v>
      </c>
      <c r="D109" s="124">
        <f t="shared" si="12"/>
        <v>0</v>
      </c>
      <c r="E109" s="124">
        <v>50918877.499999985</v>
      </c>
      <c r="F109" s="124">
        <v>50918877.499999985</v>
      </c>
      <c r="G109" s="124">
        <f t="shared" si="13"/>
        <v>0</v>
      </c>
      <c r="H109" s="124">
        <v>50945301.25</v>
      </c>
      <c r="I109" s="124">
        <v>50945301.25</v>
      </c>
      <c r="J109" s="124">
        <f t="shared" si="14"/>
        <v>0</v>
      </c>
    </row>
    <row r="110" spans="1:10">
      <c r="A110" s="174" t="s">
        <v>854</v>
      </c>
      <c r="B110" s="124">
        <v>32973952.039999999</v>
      </c>
      <c r="C110" s="124">
        <v>32973952.039999999</v>
      </c>
      <c r="D110" s="124">
        <f t="shared" si="12"/>
        <v>0</v>
      </c>
      <c r="E110" s="124">
        <v>24247687.110000007</v>
      </c>
      <c r="F110" s="124">
        <v>24247687.110000007</v>
      </c>
      <c r="G110" s="124">
        <f t="shared" si="13"/>
        <v>0</v>
      </c>
      <c r="H110" s="124">
        <v>16065821.810000001</v>
      </c>
      <c r="I110" s="124">
        <v>16065821.810000001</v>
      </c>
      <c r="J110" s="124">
        <f t="shared" si="14"/>
        <v>0</v>
      </c>
    </row>
    <row r="111" spans="1:10">
      <c r="A111" s="174" t="s">
        <v>856</v>
      </c>
      <c r="B111" s="124">
        <v>109008869.50000001</v>
      </c>
      <c r="C111" s="124">
        <v>109008869.50000001</v>
      </c>
      <c r="D111" s="124">
        <f t="shared" si="12"/>
        <v>0</v>
      </c>
      <c r="E111" s="124">
        <v>122491853.68000013</v>
      </c>
      <c r="F111" s="124">
        <v>122491853.68000013</v>
      </c>
      <c r="G111" s="124">
        <f t="shared" si="13"/>
        <v>0</v>
      </c>
      <c r="H111" s="124">
        <v>125535230.53000008</v>
      </c>
      <c r="I111" s="124">
        <v>125535230.53000008</v>
      </c>
      <c r="J111" s="124">
        <f t="shared" si="14"/>
        <v>0</v>
      </c>
    </row>
    <row r="112" spans="1:10">
      <c r="A112" s="174" t="s">
        <v>857</v>
      </c>
      <c r="B112" s="124">
        <v>2793175.74</v>
      </c>
      <c r="C112" s="124">
        <v>2793175.74</v>
      </c>
      <c r="D112" s="124">
        <f t="shared" si="12"/>
        <v>0</v>
      </c>
      <c r="E112" s="124">
        <v>2728181.7599999998</v>
      </c>
      <c r="F112" s="124">
        <v>2728181.7599999998</v>
      </c>
      <c r="G112" s="124">
        <f t="shared" si="13"/>
        <v>0</v>
      </c>
      <c r="H112" s="124">
        <v>2897128.0800000005</v>
      </c>
      <c r="I112" s="124">
        <v>2897128.0800000005</v>
      </c>
      <c r="J112" s="124">
        <f t="shared" si="14"/>
        <v>0</v>
      </c>
    </row>
    <row r="113" spans="1:10">
      <c r="A113" s="174" t="s">
        <v>858</v>
      </c>
      <c r="B113" s="124">
        <v>159288700.01000002</v>
      </c>
      <c r="C113" s="124">
        <v>159288700.01000002</v>
      </c>
      <c r="D113" s="124">
        <f t="shared" si="12"/>
        <v>0</v>
      </c>
      <c r="E113" s="124">
        <v>177869541.60999995</v>
      </c>
      <c r="F113" s="124">
        <v>177869541.60999995</v>
      </c>
      <c r="G113" s="124">
        <f t="shared" si="13"/>
        <v>0</v>
      </c>
      <c r="H113" s="124">
        <v>207552153.86999989</v>
      </c>
      <c r="I113" s="124">
        <v>207552153.86999989</v>
      </c>
      <c r="J113" s="124">
        <f t="shared" si="14"/>
        <v>0</v>
      </c>
    </row>
    <row r="114" spans="1:10">
      <c r="A114" s="174" t="s">
        <v>859</v>
      </c>
      <c r="B114" s="124">
        <v>4467921.1899999995</v>
      </c>
      <c r="C114" s="124">
        <v>4467921.1899999995</v>
      </c>
      <c r="D114" s="124">
        <f t="shared" si="12"/>
        <v>0</v>
      </c>
      <c r="E114" s="124">
        <v>3876821.59</v>
      </c>
      <c r="F114" s="124">
        <v>3876821.59</v>
      </c>
      <c r="G114" s="124">
        <f t="shared" si="13"/>
        <v>0</v>
      </c>
      <c r="H114" s="124">
        <v>4234278.0699999994</v>
      </c>
      <c r="I114" s="124">
        <v>4234278.0699999994</v>
      </c>
      <c r="J114" s="124">
        <f t="shared" si="14"/>
        <v>0</v>
      </c>
    </row>
    <row r="115" spans="1:10">
      <c r="A115" s="174" t="s">
        <v>860</v>
      </c>
      <c r="B115" s="124">
        <v>600401763.87000012</v>
      </c>
      <c r="C115" s="124">
        <v>600401763.87000012</v>
      </c>
      <c r="D115" s="124">
        <f t="shared" si="12"/>
        <v>0</v>
      </c>
      <c r="E115" s="124">
        <v>759380003.81000018</v>
      </c>
      <c r="F115" s="124">
        <v>759380003.81000018</v>
      </c>
      <c r="G115" s="124">
        <f t="shared" si="13"/>
        <v>0</v>
      </c>
      <c r="H115" s="124">
        <v>666052672.44000018</v>
      </c>
      <c r="I115" s="124">
        <v>666052672.44000018</v>
      </c>
      <c r="J115" s="124">
        <f t="shared" si="14"/>
        <v>0</v>
      </c>
    </row>
    <row r="116" spans="1:10">
      <c r="A116" s="174" t="s">
        <v>862</v>
      </c>
      <c r="B116" s="124">
        <v>48846757.290000007</v>
      </c>
      <c r="C116" s="124">
        <v>48846757.290000007</v>
      </c>
      <c r="D116" s="124">
        <f t="shared" si="12"/>
        <v>0</v>
      </c>
      <c r="E116" s="124">
        <v>47983628.349999994</v>
      </c>
      <c r="F116" s="124">
        <v>47983628.349999994</v>
      </c>
      <c r="G116" s="124">
        <f t="shared" si="13"/>
        <v>0</v>
      </c>
      <c r="H116" s="124">
        <v>49894226.720000006</v>
      </c>
      <c r="I116" s="124">
        <v>49894226.720000006</v>
      </c>
      <c r="J116" s="124">
        <f t="shared" si="14"/>
        <v>0</v>
      </c>
    </row>
    <row r="117" spans="1:10">
      <c r="A117" s="174" t="s">
        <v>863</v>
      </c>
      <c r="B117" s="124">
        <v>75795414.489999965</v>
      </c>
      <c r="C117" s="124">
        <v>75795414.489999965</v>
      </c>
      <c r="D117" s="124">
        <f t="shared" si="12"/>
        <v>0</v>
      </c>
      <c r="E117" s="124">
        <v>94569429.23999998</v>
      </c>
      <c r="F117" s="124">
        <v>94569429.23999998</v>
      </c>
      <c r="G117" s="124">
        <f t="shared" si="13"/>
        <v>0</v>
      </c>
      <c r="H117" s="124">
        <v>86684622.720000014</v>
      </c>
      <c r="I117" s="124">
        <v>86684622.720000014</v>
      </c>
      <c r="J117" s="124">
        <f t="shared" si="14"/>
        <v>0</v>
      </c>
    </row>
    <row r="118" spans="1:10">
      <c r="A118" s="174" t="s">
        <v>864</v>
      </c>
      <c r="B118" s="124">
        <v>495680.13</v>
      </c>
      <c r="C118" s="124">
        <v>495680.13</v>
      </c>
      <c r="D118" s="124">
        <f t="shared" si="12"/>
        <v>0</v>
      </c>
      <c r="E118" s="124">
        <v>350848.67999999993</v>
      </c>
      <c r="F118" s="124">
        <v>350848.67999999993</v>
      </c>
      <c r="G118" s="124">
        <f t="shared" si="13"/>
        <v>0</v>
      </c>
      <c r="H118" s="124">
        <v>373821.94</v>
      </c>
      <c r="I118" s="124">
        <v>373821.94</v>
      </c>
      <c r="J118" s="124">
        <f t="shared" si="14"/>
        <v>0</v>
      </c>
    </row>
    <row r="119" spans="1:10">
      <c r="A119" s="174" t="s">
        <v>865</v>
      </c>
      <c r="B119" s="124">
        <v>3090290999.8800001</v>
      </c>
      <c r="C119" s="124">
        <v>3090290999.8800001</v>
      </c>
      <c r="D119" s="124">
        <f t="shared" si="12"/>
        <v>0</v>
      </c>
      <c r="E119" s="124">
        <v>2371256528.2600002</v>
      </c>
      <c r="F119" s="124">
        <v>2371256528.2600002</v>
      </c>
      <c r="G119" s="124">
        <f t="shared" si="13"/>
        <v>0</v>
      </c>
      <c r="H119" s="124">
        <v>2522977713.4300003</v>
      </c>
      <c r="I119" s="124">
        <v>2522977713.4300003</v>
      </c>
      <c r="J119" s="124">
        <f t="shared" si="14"/>
        <v>0</v>
      </c>
    </row>
    <row r="120" spans="1:10">
      <c r="A120" s="174" t="s">
        <v>870</v>
      </c>
      <c r="B120" s="124">
        <v>3298480875.2799997</v>
      </c>
      <c r="C120" s="124">
        <v>3298480875.2799997</v>
      </c>
      <c r="D120" s="124">
        <f t="shared" si="12"/>
        <v>0</v>
      </c>
      <c r="E120" s="124">
        <v>1986933588.7499998</v>
      </c>
      <c r="F120" s="124">
        <v>1986933588.7499998</v>
      </c>
      <c r="G120" s="124">
        <f t="shared" si="13"/>
        <v>0</v>
      </c>
      <c r="H120" s="124">
        <v>1865552764.1000001</v>
      </c>
      <c r="I120" s="124">
        <v>1865552764.1000001</v>
      </c>
      <c r="J120" s="124">
        <f t="shared" si="14"/>
        <v>0</v>
      </c>
    </row>
    <row r="121" spans="1:10">
      <c r="A121" s="174" t="s">
        <v>872</v>
      </c>
      <c r="B121" s="124">
        <v>38640962.950000003</v>
      </c>
      <c r="C121" s="124">
        <v>38640962.950000003</v>
      </c>
      <c r="D121" s="124">
        <f t="shared" si="12"/>
        <v>0</v>
      </c>
      <c r="E121" s="124">
        <v>45264601.099999987</v>
      </c>
      <c r="F121" s="124">
        <v>45264601.099999987</v>
      </c>
      <c r="G121" s="124">
        <f t="shared" si="13"/>
        <v>0</v>
      </c>
      <c r="H121" s="124">
        <v>48295818.890000001</v>
      </c>
      <c r="I121" s="124">
        <v>48295818.890000001</v>
      </c>
      <c r="J121" s="124">
        <f t="shared" si="14"/>
        <v>0</v>
      </c>
    </row>
    <row r="122" spans="1:10">
      <c r="A122" s="174" t="s">
        <v>873</v>
      </c>
      <c r="B122" s="124">
        <v>29830541.68</v>
      </c>
      <c r="C122" s="124">
        <v>29830541.68</v>
      </c>
      <c r="D122" s="124">
        <f t="shared" si="12"/>
        <v>0</v>
      </c>
      <c r="E122" s="124">
        <v>30391230.030000001</v>
      </c>
      <c r="F122" s="124">
        <v>30391230.030000001</v>
      </c>
      <c r="G122" s="124">
        <f t="shared" si="13"/>
        <v>0</v>
      </c>
      <c r="H122" s="124">
        <v>31301063.550000001</v>
      </c>
      <c r="I122" s="124">
        <v>31301063.550000001</v>
      </c>
      <c r="J122" s="124">
        <f t="shared" si="14"/>
        <v>0</v>
      </c>
    </row>
    <row r="123" spans="1:10">
      <c r="A123" s="174" t="s">
        <v>874</v>
      </c>
      <c r="B123" s="124">
        <v>1492964758.6990845</v>
      </c>
      <c r="C123" s="124">
        <v>1492964758.6990845</v>
      </c>
      <c r="D123" s="124">
        <f t="shared" si="12"/>
        <v>0</v>
      </c>
      <c r="E123" s="124">
        <v>16777364.7609157</v>
      </c>
      <c r="F123" s="124">
        <v>16777364.760915704</v>
      </c>
      <c r="G123" s="124">
        <f t="shared" si="13"/>
        <v>0</v>
      </c>
      <c r="H123" s="124">
        <v>-63411424.635649756</v>
      </c>
      <c r="I123" s="124">
        <v>-33989292.412561327</v>
      </c>
      <c r="J123" s="124">
        <f t="shared" si="14"/>
        <v>-29422132.223088428</v>
      </c>
    </row>
    <row r="124" spans="1:10">
      <c r="A124" s="174" t="s">
        <v>875</v>
      </c>
      <c r="B124" s="124">
        <v>726986752.25000048</v>
      </c>
      <c r="C124" s="124">
        <v>726986752.25000048</v>
      </c>
      <c r="D124" s="124">
        <f t="shared" si="12"/>
        <v>0</v>
      </c>
      <c r="E124" s="124">
        <v>998838196.82142901</v>
      </c>
      <c r="F124" s="124">
        <v>998838196.82142901</v>
      </c>
      <c r="G124" s="124">
        <f t="shared" si="13"/>
        <v>0</v>
      </c>
      <c r="H124" s="124">
        <v>1080383635.2857146</v>
      </c>
      <c r="I124" s="124">
        <v>1080383635.2857146</v>
      </c>
      <c r="J124" s="124">
        <f t="shared" si="14"/>
        <v>0</v>
      </c>
    </row>
    <row r="125" spans="1:10">
      <c r="A125" s="174" t="s">
        <v>876</v>
      </c>
      <c r="B125" s="124">
        <v>-29138182.665262051</v>
      </c>
      <c r="C125" s="124">
        <v>-29128342.98873917</v>
      </c>
      <c r="D125" s="124">
        <f t="shared" si="12"/>
        <v>-9839.6765228807926</v>
      </c>
      <c r="E125" s="124">
        <v>36269319.37567322</v>
      </c>
      <c r="F125" s="124">
        <v>36448014.509646595</v>
      </c>
      <c r="G125" s="124">
        <f t="shared" si="13"/>
        <v>-178695.13397337496</v>
      </c>
      <c r="H125" s="124">
        <v>-20866533.654206634</v>
      </c>
      <c r="I125" s="124">
        <v>-21137944.409799058</v>
      </c>
      <c r="J125" s="124">
        <f t="shared" si="14"/>
        <v>271410.75559242442</v>
      </c>
    </row>
    <row r="126" spans="1:10">
      <c r="A126" s="174" t="s">
        <v>877</v>
      </c>
      <c r="B126" s="124">
        <v>15793735.081978552</v>
      </c>
      <c r="C126" s="124">
        <v>15985391.989000387</v>
      </c>
      <c r="D126" s="124">
        <f t="shared" si="12"/>
        <v>-191656.90702183545</v>
      </c>
      <c r="E126" s="124">
        <v>164401758.41881391</v>
      </c>
      <c r="F126" s="124">
        <v>165163205.48346171</v>
      </c>
      <c r="G126" s="124">
        <f t="shared" si="13"/>
        <v>-761447.06464779377</v>
      </c>
      <c r="H126" s="124">
        <v>-10864052.722441748</v>
      </c>
      <c r="I126" s="124">
        <v>-12166242.001406828</v>
      </c>
      <c r="J126" s="124">
        <f t="shared" si="14"/>
        <v>1302189.2789650802</v>
      </c>
    </row>
    <row r="127" spans="1:10">
      <c r="A127" s="174" t="s">
        <v>1497</v>
      </c>
      <c r="B127" s="124">
        <v>-129225.00158632384</v>
      </c>
      <c r="C127" s="124">
        <v>-129685.74518337171</v>
      </c>
      <c r="D127" s="124">
        <f t="shared" si="12"/>
        <v>460.74359704786912</v>
      </c>
      <c r="E127" s="124">
        <v>403546.72042461991</v>
      </c>
      <c r="F127" s="124">
        <v>517110.21696485014</v>
      </c>
      <c r="G127" s="124">
        <f t="shared" si="13"/>
        <v>-113563.49654023023</v>
      </c>
      <c r="H127" s="124">
        <v>-4591543.5131637417</v>
      </c>
      <c r="I127" s="124">
        <v>-3262082.5077458327</v>
      </c>
      <c r="J127" s="124">
        <f t="shared" si="14"/>
        <v>-1329461.005417909</v>
      </c>
    </row>
    <row r="128" spans="1:10">
      <c r="A128" s="174" t="s">
        <v>878</v>
      </c>
      <c r="B128" s="124">
        <v>29520.730000000003</v>
      </c>
      <c r="C128" s="124">
        <v>52700.810000000012</v>
      </c>
      <c r="D128" s="124">
        <f t="shared" si="12"/>
        <v>-23180.080000000009</v>
      </c>
      <c r="E128" s="124">
        <v>0</v>
      </c>
      <c r="F128" s="124">
        <v>0</v>
      </c>
      <c r="G128" s="124">
        <f t="shared" si="13"/>
        <v>0</v>
      </c>
      <c r="H128" s="124">
        <v>0</v>
      </c>
      <c r="I128" s="124">
        <v>0</v>
      </c>
      <c r="J128" s="124">
        <f t="shared" si="14"/>
        <v>0</v>
      </c>
    </row>
    <row r="129" spans="1:10">
      <c r="A129" s="174" t="s">
        <v>879</v>
      </c>
      <c r="B129" s="124">
        <v>0</v>
      </c>
      <c r="C129" s="124">
        <v>12</v>
      </c>
      <c r="D129" s="124">
        <f t="shared" si="12"/>
        <v>-12</v>
      </c>
      <c r="E129" s="124">
        <v>0</v>
      </c>
      <c r="F129" s="124">
        <v>0</v>
      </c>
      <c r="G129" s="124">
        <f t="shared" si="13"/>
        <v>0</v>
      </c>
      <c r="H129" s="124">
        <v>0</v>
      </c>
      <c r="I129" s="124">
        <v>0</v>
      </c>
      <c r="J129" s="124">
        <f t="shared" si="14"/>
        <v>0</v>
      </c>
    </row>
    <row r="130" spans="1:10">
      <c r="A130" s="174" t="s">
        <v>880</v>
      </c>
      <c r="B130" s="124">
        <v>8648819.8599999994</v>
      </c>
      <c r="C130" s="124">
        <v>41799638.859999999</v>
      </c>
      <c r="D130" s="124">
        <f t="shared" si="12"/>
        <v>-33150819</v>
      </c>
      <c r="E130" s="124">
        <v>0</v>
      </c>
      <c r="F130" s="124">
        <v>36759862</v>
      </c>
      <c r="G130" s="124">
        <f t="shared" si="13"/>
        <v>-36759862</v>
      </c>
      <c r="H130" s="124">
        <v>0</v>
      </c>
      <c r="I130" s="124">
        <v>28973472</v>
      </c>
      <c r="J130" s="124">
        <f t="shared" si="14"/>
        <v>-28973472</v>
      </c>
    </row>
    <row r="131" spans="1:10">
      <c r="A131" s="174" t="s">
        <v>881</v>
      </c>
      <c r="B131" s="124">
        <v>0</v>
      </c>
      <c r="C131" s="124">
        <v>79949.52</v>
      </c>
      <c r="D131" s="124">
        <f t="shared" si="12"/>
        <v>-79949.52</v>
      </c>
      <c r="E131" s="124">
        <v>0</v>
      </c>
      <c r="F131" s="124">
        <v>0</v>
      </c>
      <c r="G131" s="124">
        <f t="shared" si="13"/>
        <v>0</v>
      </c>
      <c r="H131" s="124">
        <v>0</v>
      </c>
      <c r="I131" s="124">
        <v>0</v>
      </c>
      <c r="J131" s="124">
        <f t="shared" si="14"/>
        <v>0</v>
      </c>
    </row>
    <row r="132" spans="1:10">
      <c r="A132" s="174" t="s">
        <v>882</v>
      </c>
      <c r="B132" s="124">
        <v>701383.57000000018</v>
      </c>
      <c r="C132" s="124">
        <v>1143300.3699999999</v>
      </c>
      <c r="D132" s="124">
        <f t="shared" si="12"/>
        <v>-441916.7999999997</v>
      </c>
      <c r="E132" s="124">
        <v>0</v>
      </c>
      <c r="F132" s="124">
        <v>0</v>
      </c>
      <c r="G132" s="124">
        <f t="shared" si="13"/>
        <v>0</v>
      </c>
      <c r="H132" s="124">
        <v>0</v>
      </c>
      <c r="I132" s="124">
        <v>0</v>
      </c>
      <c r="J132" s="124">
        <f t="shared" si="14"/>
        <v>0</v>
      </c>
    </row>
    <row r="133" spans="1:10">
      <c r="A133" s="174" t="s">
        <v>883</v>
      </c>
      <c r="B133" s="124">
        <v>224.91</v>
      </c>
      <c r="C133" s="124">
        <v>481.95</v>
      </c>
      <c r="D133" s="124">
        <f t="shared" si="12"/>
        <v>-257.03999999999996</v>
      </c>
      <c r="E133" s="124">
        <v>0</v>
      </c>
      <c r="F133" s="124">
        <v>0</v>
      </c>
      <c r="G133" s="124">
        <f t="shared" si="13"/>
        <v>0</v>
      </c>
      <c r="H133" s="124">
        <v>0</v>
      </c>
      <c r="I133" s="124">
        <v>0</v>
      </c>
      <c r="J133" s="124">
        <f t="shared" si="14"/>
        <v>0</v>
      </c>
    </row>
    <row r="134" spans="1:10">
      <c r="A134" s="174" t="s">
        <v>884</v>
      </c>
      <c r="B134" s="124">
        <v>474.36</v>
      </c>
      <c r="C134" s="124">
        <v>486.36</v>
      </c>
      <c r="D134" s="124">
        <f t="shared" si="12"/>
        <v>-12</v>
      </c>
      <c r="E134" s="124">
        <v>0</v>
      </c>
      <c r="F134" s="124">
        <v>0</v>
      </c>
      <c r="G134" s="124">
        <f t="shared" si="13"/>
        <v>0</v>
      </c>
      <c r="H134" s="124">
        <v>0</v>
      </c>
      <c r="I134" s="124">
        <v>0</v>
      </c>
      <c r="J134" s="124">
        <f t="shared" si="14"/>
        <v>0</v>
      </c>
    </row>
    <row r="135" spans="1:10">
      <c r="A135" s="174" t="s">
        <v>885</v>
      </c>
      <c r="B135" s="124">
        <v>0</v>
      </c>
      <c r="C135" s="124">
        <v>12</v>
      </c>
      <c r="D135" s="124">
        <f t="shared" si="12"/>
        <v>-12</v>
      </c>
      <c r="E135" s="124">
        <v>0</v>
      </c>
      <c r="F135" s="124">
        <v>0</v>
      </c>
      <c r="G135" s="124">
        <f t="shared" si="13"/>
        <v>0</v>
      </c>
      <c r="H135" s="124">
        <v>0</v>
      </c>
      <c r="I135" s="124">
        <v>0</v>
      </c>
      <c r="J135" s="124">
        <f t="shared" si="14"/>
        <v>0</v>
      </c>
    </row>
    <row r="136" spans="1:10">
      <c r="A136" s="174" t="s">
        <v>886</v>
      </c>
      <c r="B136" s="124">
        <v>7247039.7700000005</v>
      </c>
      <c r="C136" s="124">
        <v>261722182.56999999</v>
      </c>
      <c r="D136" s="124">
        <f t="shared" si="12"/>
        <v>-254475142.79999998</v>
      </c>
      <c r="E136" s="124">
        <v>0</v>
      </c>
      <c r="F136" s="124">
        <v>606192132</v>
      </c>
      <c r="G136" s="124">
        <f t="shared" si="13"/>
        <v>-606192132</v>
      </c>
      <c r="H136" s="124">
        <v>0</v>
      </c>
      <c r="I136" s="124">
        <v>777533259</v>
      </c>
      <c r="J136" s="124">
        <f t="shared" si="14"/>
        <v>-777533259</v>
      </c>
    </row>
    <row r="137" spans="1:10">
      <c r="A137" s="174" t="s">
        <v>887</v>
      </c>
      <c r="B137" s="124">
        <v>147082.74000000002</v>
      </c>
      <c r="C137" s="124">
        <v>212096.41999999998</v>
      </c>
      <c r="D137" s="124">
        <f t="shared" si="12"/>
        <v>-65013.679999999964</v>
      </c>
      <c r="E137" s="124">
        <v>0</v>
      </c>
      <c r="F137" s="124">
        <v>0</v>
      </c>
      <c r="G137" s="124">
        <f t="shared" si="13"/>
        <v>0</v>
      </c>
      <c r="H137" s="124">
        <v>0</v>
      </c>
      <c r="I137" s="124">
        <v>0</v>
      </c>
      <c r="J137" s="124">
        <f t="shared" si="14"/>
        <v>0</v>
      </c>
    </row>
    <row r="138" spans="1:10">
      <c r="A138" s="174" t="s">
        <v>888</v>
      </c>
      <c r="B138" s="124">
        <v>0</v>
      </c>
      <c r="C138" s="124">
        <v>12</v>
      </c>
      <c r="D138" s="124">
        <f t="shared" si="12"/>
        <v>-12</v>
      </c>
      <c r="E138" s="124">
        <v>0</v>
      </c>
      <c r="F138" s="124">
        <v>0</v>
      </c>
      <c r="G138" s="124">
        <f t="shared" si="13"/>
        <v>0</v>
      </c>
      <c r="H138" s="124">
        <v>0</v>
      </c>
      <c r="I138" s="124">
        <v>0</v>
      </c>
      <c r="J138" s="124">
        <f t="shared" si="14"/>
        <v>0</v>
      </c>
    </row>
    <row r="139" spans="1:10">
      <c r="A139" s="174" t="s">
        <v>889</v>
      </c>
      <c r="B139" s="124">
        <v>0</v>
      </c>
      <c r="C139" s="124">
        <v>12</v>
      </c>
      <c r="D139" s="124">
        <f t="shared" si="12"/>
        <v>-12</v>
      </c>
      <c r="E139" s="124">
        <v>0</v>
      </c>
      <c r="F139" s="124">
        <v>0</v>
      </c>
      <c r="G139" s="124">
        <f t="shared" si="13"/>
        <v>0</v>
      </c>
      <c r="H139" s="124">
        <v>0</v>
      </c>
      <c r="I139" s="124">
        <v>0</v>
      </c>
      <c r="J139" s="124">
        <f t="shared" si="14"/>
        <v>0</v>
      </c>
    </row>
    <row r="140" spans="1:10">
      <c r="A140" s="174" t="s">
        <v>890</v>
      </c>
      <c r="B140" s="124">
        <v>0</v>
      </c>
      <c r="C140" s="124">
        <v>12</v>
      </c>
      <c r="D140" s="124">
        <f t="shared" si="12"/>
        <v>-12</v>
      </c>
      <c r="E140" s="124">
        <v>0</v>
      </c>
      <c r="F140" s="124">
        <v>0</v>
      </c>
      <c r="G140" s="124">
        <f t="shared" si="13"/>
        <v>0</v>
      </c>
      <c r="H140" s="124">
        <v>0</v>
      </c>
      <c r="I140" s="124">
        <v>0</v>
      </c>
      <c r="J140" s="124">
        <f t="shared" si="14"/>
        <v>0</v>
      </c>
    </row>
    <row r="141" spans="1:10">
      <c r="A141" s="174" t="s">
        <v>891</v>
      </c>
      <c r="B141" s="124">
        <v>0</v>
      </c>
      <c r="C141" s="124">
        <v>12</v>
      </c>
      <c r="D141" s="124">
        <f t="shared" si="12"/>
        <v>-12</v>
      </c>
      <c r="E141" s="124">
        <v>0</v>
      </c>
      <c r="F141" s="124">
        <v>0</v>
      </c>
      <c r="G141" s="124">
        <f t="shared" si="13"/>
        <v>0</v>
      </c>
      <c r="H141" s="124">
        <v>0</v>
      </c>
      <c r="I141" s="124">
        <v>0</v>
      </c>
      <c r="J141" s="124">
        <f t="shared" si="14"/>
        <v>0</v>
      </c>
    </row>
    <row r="142" spans="1:10">
      <c r="A142" s="174" t="s">
        <v>892</v>
      </c>
      <c r="B142" s="124">
        <v>0</v>
      </c>
      <c r="C142" s="124">
        <v>12</v>
      </c>
      <c r="D142" s="124">
        <f t="shared" si="12"/>
        <v>-12</v>
      </c>
      <c r="E142" s="124">
        <v>0</v>
      </c>
      <c r="F142" s="124">
        <v>0</v>
      </c>
      <c r="G142" s="124">
        <f t="shared" si="13"/>
        <v>0</v>
      </c>
      <c r="H142" s="124">
        <v>0</v>
      </c>
      <c r="I142" s="124">
        <v>0</v>
      </c>
      <c r="J142" s="124">
        <f t="shared" si="14"/>
        <v>0</v>
      </c>
    </row>
    <row r="143" spans="1:10">
      <c r="A143" s="174" t="s">
        <v>893</v>
      </c>
      <c r="B143" s="124">
        <v>0</v>
      </c>
      <c r="C143" s="124">
        <v>12</v>
      </c>
      <c r="D143" s="124">
        <f t="shared" si="12"/>
        <v>-12</v>
      </c>
      <c r="E143" s="124">
        <v>0</v>
      </c>
      <c r="F143" s="124">
        <v>0</v>
      </c>
      <c r="G143" s="124">
        <f t="shared" si="13"/>
        <v>0</v>
      </c>
      <c r="H143" s="124">
        <v>0</v>
      </c>
      <c r="I143" s="124">
        <v>0</v>
      </c>
      <c r="J143" s="124">
        <f t="shared" si="14"/>
        <v>0</v>
      </c>
    </row>
    <row r="144" spans="1:10" ht="15.75" thickBot="1">
      <c r="A144" s="174" t="s">
        <v>894</v>
      </c>
      <c r="B144" s="124">
        <v>143322286.21428567</v>
      </c>
      <c r="C144" s="124">
        <v>143322286.21428567</v>
      </c>
      <c r="D144" s="124">
        <f t="shared" si="12"/>
        <v>0</v>
      </c>
      <c r="E144" s="124">
        <v>81545438.464285672</v>
      </c>
      <c r="F144" s="124">
        <v>81545438.464285672</v>
      </c>
      <c r="G144" s="124">
        <f t="shared" si="13"/>
        <v>0</v>
      </c>
      <c r="H144" s="124">
        <v>0</v>
      </c>
      <c r="I144" s="124">
        <v>0</v>
      </c>
      <c r="J144" s="124">
        <f t="shared" si="14"/>
        <v>0</v>
      </c>
    </row>
    <row r="145" spans="1:10">
      <c r="A145" s="173" t="s">
        <v>845</v>
      </c>
      <c r="B145" s="175">
        <v>38933543762.789238</v>
      </c>
      <c r="C145" s="175">
        <v>38345406614.131477</v>
      </c>
      <c r="D145" s="175">
        <f t="shared" si="12"/>
        <v>588137148.65776062</v>
      </c>
      <c r="E145" s="175">
        <v>35240327202.059212</v>
      </c>
      <c r="F145" s="175">
        <v>34963242766.095177</v>
      </c>
      <c r="G145" s="175">
        <f t="shared" si="13"/>
        <v>277084435.96403503</v>
      </c>
      <c r="H145" s="175">
        <v>36725535765.93959</v>
      </c>
      <c r="I145" s="175">
        <v>37561220490.133545</v>
      </c>
      <c r="J145" s="175">
        <f t="shared" si="14"/>
        <v>-835684724.19395447</v>
      </c>
    </row>
    <row r="147" spans="1:10">
      <c r="A147" s="173" t="s">
        <v>896</v>
      </c>
      <c r="B147" s="124"/>
      <c r="C147" s="124"/>
      <c r="D147" s="124"/>
      <c r="E147" s="124"/>
      <c r="F147" s="124"/>
      <c r="G147" s="124"/>
      <c r="H147" s="124"/>
      <c r="I147" s="124"/>
      <c r="J147" s="124"/>
    </row>
    <row r="148" spans="1:10">
      <c r="A148" s="174" t="s">
        <v>897</v>
      </c>
      <c r="B148" s="124">
        <v>76871032.049999997</v>
      </c>
      <c r="C148" s="124">
        <v>76871032.049999997</v>
      </c>
      <c r="D148" s="124">
        <f t="shared" ref="D148:D164" si="15">B148 - C148</f>
        <v>0</v>
      </c>
      <c r="E148" s="124">
        <v>80975517.5</v>
      </c>
      <c r="F148" s="124">
        <v>80975517.5</v>
      </c>
      <c r="G148" s="124">
        <f t="shared" ref="G148:G164" si="16">E148 - F148</f>
        <v>0</v>
      </c>
      <c r="H148" s="124">
        <v>86486015.240000039</v>
      </c>
      <c r="I148" s="124">
        <v>86486015.240000039</v>
      </c>
      <c r="J148" s="124">
        <f t="shared" ref="J148:J164" si="17">H148 - I148</f>
        <v>0</v>
      </c>
    </row>
    <row r="149" spans="1:10">
      <c r="A149" s="174" t="s">
        <v>898</v>
      </c>
      <c r="B149" s="124">
        <v>124769758.31</v>
      </c>
      <c r="C149" s="124">
        <v>124769758.31</v>
      </c>
      <c r="D149" s="124">
        <f t="shared" si="15"/>
        <v>0</v>
      </c>
      <c r="E149" s="124">
        <v>128726487.57000002</v>
      </c>
      <c r="F149" s="124">
        <v>128726487.57000002</v>
      </c>
      <c r="G149" s="124">
        <f t="shared" si="16"/>
        <v>0</v>
      </c>
      <c r="H149" s="124">
        <v>131788358.91</v>
      </c>
      <c r="I149" s="124">
        <v>131788358.91</v>
      </c>
      <c r="J149" s="124">
        <f t="shared" si="17"/>
        <v>0</v>
      </c>
    </row>
    <row r="150" spans="1:10">
      <c r="A150" s="174" t="s">
        <v>899</v>
      </c>
      <c r="B150" s="124">
        <v>27896155.440000005</v>
      </c>
      <c r="C150" s="124">
        <v>27896155.440000005</v>
      </c>
      <c r="D150" s="124">
        <f t="shared" si="15"/>
        <v>0</v>
      </c>
      <c r="E150" s="124">
        <v>33417772.610000003</v>
      </c>
      <c r="F150" s="124">
        <v>33417772.610000003</v>
      </c>
      <c r="G150" s="124">
        <f t="shared" si="16"/>
        <v>0</v>
      </c>
      <c r="H150" s="124">
        <v>39419018.160000011</v>
      </c>
      <c r="I150" s="124">
        <v>39419018.160000011</v>
      </c>
      <c r="J150" s="124">
        <f t="shared" si="17"/>
        <v>0</v>
      </c>
    </row>
    <row r="151" spans="1:10">
      <c r="A151" s="174" t="s">
        <v>900</v>
      </c>
      <c r="B151" s="124">
        <v>3906267.1600000006</v>
      </c>
      <c r="C151" s="124">
        <v>3906267.1600000006</v>
      </c>
      <c r="D151" s="124">
        <f t="shared" si="15"/>
        <v>0</v>
      </c>
      <c r="E151" s="124">
        <v>4500000</v>
      </c>
      <c r="F151" s="124">
        <v>4500000</v>
      </c>
      <c r="G151" s="124">
        <f t="shared" si="16"/>
        <v>0</v>
      </c>
      <c r="H151" s="124">
        <v>4500000</v>
      </c>
      <c r="I151" s="124">
        <v>4500000</v>
      </c>
      <c r="J151" s="124">
        <f t="shared" si="17"/>
        <v>0</v>
      </c>
    </row>
    <row r="152" spans="1:10">
      <c r="A152" s="174" t="s">
        <v>902</v>
      </c>
      <c r="B152" s="124">
        <v>252651114.90000001</v>
      </c>
      <c r="C152" s="124">
        <v>252651114.90000001</v>
      </c>
      <c r="D152" s="124">
        <f t="shared" si="15"/>
        <v>0</v>
      </c>
      <c r="E152" s="124">
        <v>246351051.43000001</v>
      </c>
      <c r="F152" s="124">
        <v>246351051.43000001</v>
      </c>
      <c r="G152" s="124">
        <f t="shared" si="16"/>
        <v>0</v>
      </c>
      <c r="H152" s="124">
        <v>224625534.97000003</v>
      </c>
      <c r="I152" s="124">
        <v>224625534.97000003</v>
      </c>
      <c r="J152" s="124">
        <f t="shared" si="17"/>
        <v>0</v>
      </c>
    </row>
    <row r="153" spans="1:10">
      <c r="A153" s="174" t="s">
        <v>903</v>
      </c>
      <c r="B153" s="124">
        <v>106794151.51000002</v>
      </c>
      <c r="C153" s="124">
        <v>106794151.51000002</v>
      </c>
      <c r="D153" s="124">
        <f t="shared" si="15"/>
        <v>0</v>
      </c>
      <c r="E153" s="124">
        <v>24784634.069999993</v>
      </c>
      <c r="F153" s="124">
        <v>24784634.069999993</v>
      </c>
      <c r="G153" s="124">
        <f t="shared" si="16"/>
        <v>0</v>
      </c>
      <c r="H153" s="124">
        <v>22919047.38000001</v>
      </c>
      <c r="I153" s="124">
        <v>22919047.38000001</v>
      </c>
      <c r="J153" s="124">
        <f t="shared" si="17"/>
        <v>0</v>
      </c>
    </row>
    <row r="154" spans="1:10">
      <c r="A154" s="174" t="s">
        <v>904</v>
      </c>
      <c r="B154" s="124">
        <v>83994565.329999998</v>
      </c>
      <c r="C154" s="124">
        <v>83994565.329999998</v>
      </c>
      <c r="D154" s="124">
        <f t="shared" si="15"/>
        <v>0</v>
      </c>
      <c r="E154" s="124">
        <v>27126365.010000005</v>
      </c>
      <c r="F154" s="124">
        <v>27126365.010000005</v>
      </c>
      <c r="G154" s="124">
        <f t="shared" si="16"/>
        <v>0</v>
      </c>
      <c r="H154" s="124">
        <v>23980712.720000003</v>
      </c>
      <c r="I154" s="124">
        <v>23980712.720000003</v>
      </c>
      <c r="J154" s="124">
        <f t="shared" si="17"/>
        <v>0</v>
      </c>
    </row>
    <row r="155" spans="1:10">
      <c r="A155" s="174" t="s">
        <v>906</v>
      </c>
      <c r="B155" s="124">
        <v>61497557.659999989</v>
      </c>
      <c r="C155" s="124">
        <v>61497557.659999989</v>
      </c>
      <c r="D155" s="124">
        <f t="shared" si="15"/>
        <v>0</v>
      </c>
      <c r="E155" s="124">
        <v>48899344.459999979</v>
      </c>
      <c r="F155" s="124">
        <v>48899344.459999979</v>
      </c>
      <c r="G155" s="124">
        <f t="shared" si="16"/>
        <v>0</v>
      </c>
      <c r="H155" s="124">
        <v>49714049.449999988</v>
      </c>
      <c r="I155" s="124">
        <v>49714049.449999988</v>
      </c>
      <c r="J155" s="124">
        <f t="shared" si="17"/>
        <v>0</v>
      </c>
    </row>
    <row r="156" spans="1:10">
      <c r="A156" s="174" t="s">
        <v>908</v>
      </c>
      <c r="B156" s="124">
        <v>410730</v>
      </c>
      <c r="C156" s="124">
        <v>410730</v>
      </c>
      <c r="D156" s="124">
        <f t="shared" si="15"/>
        <v>0</v>
      </c>
      <c r="E156" s="124">
        <v>144000</v>
      </c>
      <c r="F156" s="124">
        <v>144000</v>
      </c>
      <c r="G156" s="124">
        <f t="shared" si="16"/>
        <v>0</v>
      </c>
      <c r="H156" s="124">
        <v>0</v>
      </c>
      <c r="I156" s="124">
        <v>0</v>
      </c>
      <c r="J156" s="124">
        <f t="shared" si="17"/>
        <v>0</v>
      </c>
    </row>
    <row r="157" spans="1:10">
      <c r="A157" s="174" t="s">
        <v>909</v>
      </c>
      <c r="B157" s="124">
        <v>8307978.0300000012</v>
      </c>
      <c r="C157" s="124">
        <v>8307978.0300000012</v>
      </c>
      <c r="D157" s="124">
        <f t="shared" si="15"/>
        <v>0</v>
      </c>
      <c r="E157" s="124">
        <v>7386620.2100000009</v>
      </c>
      <c r="F157" s="124">
        <v>7386620.2100000009</v>
      </c>
      <c r="G157" s="124">
        <f t="shared" si="16"/>
        <v>0</v>
      </c>
      <c r="H157" s="124">
        <v>7287547.29</v>
      </c>
      <c r="I157" s="124">
        <v>7287547.29</v>
      </c>
      <c r="J157" s="124">
        <f t="shared" si="17"/>
        <v>0</v>
      </c>
    </row>
    <row r="158" spans="1:10">
      <c r="A158" s="174" t="s">
        <v>910</v>
      </c>
      <c r="B158" s="124">
        <v>42726273.570000008</v>
      </c>
      <c r="C158" s="124">
        <v>42726273.570000008</v>
      </c>
      <c r="D158" s="124">
        <f t="shared" si="15"/>
        <v>0</v>
      </c>
      <c r="E158" s="124">
        <v>47881600.379999988</v>
      </c>
      <c r="F158" s="124">
        <v>47881600.379999988</v>
      </c>
      <c r="G158" s="124">
        <f t="shared" si="16"/>
        <v>0</v>
      </c>
      <c r="H158" s="124">
        <v>49894708.570000008</v>
      </c>
      <c r="I158" s="124">
        <v>49894708.570000008</v>
      </c>
      <c r="J158" s="124">
        <f t="shared" si="17"/>
        <v>0</v>
      </c>
    </row>
    <row r="159" spans="1:10">
      <c r="A159" s="174" t="s">
        <v>911</v>
      </c>
      <c r="B159" s="124">
        <v>62461937.910000004</v>
      </c>
      <c r="C159" s="124">
        <v>62461937.910000004</v>
      </c>
      <c r="D159" s="124">
        <f t="shared" si="15"/>
        <v>0</v>
      </c>
      <c r="E159" s="124">
        <v>54020352.289999992</v>
      </c>
      <c r="F159" s="124">
        <v>54020352.289999992</v>
      </c>
      <c r="G159" s="124">
        <f t="shared" si="16"/>
        <v>0</v>
      </c>
      <c r="H159" s="124">
        <v>53560997.669999994</v>
      </c>
      <c r="I159" s="124">
        <v>53560997.669999994</v>
      </c>
      <c r="J159" s="124">
        <f t="shared" si="17"/>
        <v>0</v>
      </c>
    </row>
    <row r="160" spans="1:10">
      <c r="A160" s="174" t="s">
        <v>912</v>
      </c>
      <c r="B160" s="124">
        <v>14384212.049999999</v>
      </c>
      <c r="C160" s="124">
        <v>14384212.049999999</v>
      </c>
      <c r="D160" s="124">
        <f t="shared" si="15"/>
        <v>0</v>
      </c>
      <c r="E160" s="124">
        <v>14159836.619999999</v>
      </c>
      <c r="F160" s="124">
        <v>14159836.619999999</v>
      </c>
      <c r="G160" s="124">
        <f t="shared" si="16"/>
        <v>0</v>
      </c>
      <c r="H160" s="124">
        <v>13839529.860000003</v>
      </c>
      <c r="I160" s="124">
        <v>13839529.860000003</v>
      </c>
      <c r="J160" s="124">
        <f t="shared" si="17"/>
        <v>0</v>
      </c>
    </row>
    <row r="161" spans="1:10">
      <c r="A161" s="174" t="s">
        <v>913</v>
      </c>
      <c r="B161" s="124">
        <v>140995104.02999997</v>
      </c>
      <c r="C161" s="124">
        <v>140995104.02999997</v>
      </c>
      <c r="D161" s="124">
        <f t="shared" si="15"/>
        <v>0</v>
      </c>
      <c r="E161" s="124">
        <v>128006949.67</v>
      </c>
      <c r="F161" s="124">
        <v>128006949.67</v>
      </c>
      <c r="G161" s="124">
        <f t="shared" si="16"/>
        <v>0</v>
      </c>
      <c r="H161" s="124">
        <v>139117922.81000003</v>
      </c>
      <c r="I161" s="124">
        <v>139117922.81000003</v>
      </c>
      <c r="J161" s="124">
        <f t="shared" si="17"/>
        <v>0</v>
      </c>
    </row>
    <row r="162" spans="1:10">
      <c r="A162" s="174" t="s">
        <v>914</v>
      </c>
      <c r="B162" s="124">
        <v>14998248.379999997</v>
      </c>
      <c r="C162" s="124">
        <v>14998248.379999997</v>
      </c>
      <c r="D162" s="124">
        <f t="shared" si="15"/>
        <v>0</v>
      </c>
      <c r="E162" s="124">
        <v>15048000</v>
      </c>
      <c r="F162" s="124">
        <v>15048000</v>
      </c>
      <c r="G162" s="124">
        <f t="shared" si="16"/>
        <v>0</v>
      </c>
      <c r="H162" s="124">
        <v>15048000</v>
      </c>
      <c r="I162" s="124">
        <v>15048000</v>
      </c>
      <c r="J162" s="124">
        <f t="shared" si="17"/>
        <v>0</v>
      </c>
    </row>
    <row r="163" spans="1:10" ht="15.75" thickBot="1">
      <c r="A163" s="174" t="s">
        <v>915</v>
      </c>
      <c r="B163" s="124">
        <v>7057528.3099999996</v>
      </c>
      <c r="C163" s="124">
        <v>7057528.3099999996</v>
      </c>
      <c r="D163" s="124">
        <f t="shared" si="15"/>
        <v>0</v>
      </c>
      <c r="E163" s="124">
        <v>7570286.8399999999</v>
      </c>
      <c r="F163" s="124">
        <v>7570286.8399999999</v>
      </c>
      <c r="G163" s="124">
        <f t="shared" si="16"/>
        <v>0</v>
      </c>
      <c r="H163" s="124">
        <v>7888177.9699999997</v>
      </c>
      <c r="I163" s="124">
        <v>7888177.9699999997</v>
      </c>
      <c r="J163" s="124">
        <f t="shared" si="17"/>
        <v>0</v>
      </c>
    </row>
    <row r="164" spans="1:10">
      <c r="A164" s="173" t="s">
        <v>896</v>
      </c>
      <c r="B164" s="175">
        <v>1029722614.6399999</v>
      </c>
      <c r="C164" s="175">
        <v>1029722614.6399999</v>
      </c>
      <c r="D164" s="175">
        <f t="shared" si="15"/>
        <v>0</v>
      </c>
      <c r="E164" s="175">
        <v>868998818.66000009</v>
      </c>
      <c r="F164" s="175">
        <v>868998818.66000009</v>
      </c>
      <c r="G164" s="175">
        <f t="shared" si="16"/>
        <v>0</v>
      </c>
      <c r="H164" s="175">
        <v>870069621.00000024</v>
      </c>
      <c r="I164" s="175">
        <v>870069621.00000024</v>
      </c>
      <c r="J164" s="175">
        <f t="shared" si="17"/>
        <v>0</v>
      </c>
    </row>
    <row r="166" spans="1:10">
      <c r="A166" s="173" t="s">
        <v>916</v>
      </c>
      <c r="B166" s="124"/>
      <c r="C166" s="124"/>
      <c r="D166" s="124"/>
      <c r="E166" s="124"/>
      <c r="F166" s="124"/>
      <c r="G166" s="124"/>
      <c r="H166" s="124"/>
      <c r="I166" s="124"/>
      <c r="J166" s="124"/>
    </row>
    <row r="167" spans="1:10">
      <c r="A167" s="174" t="s">
        <v>917</v>
      </c>
      <c r="B167" s="124">
        <v>246608245.16000009</v>
      </c>
      <c r="C167" s="124">
        <v>246608245.16000009</v>
      </c>
      <c r="D167" s="124">
        <f t="shared" ref="D167:D189" si="18">B167 - C167</f>
        <v>0</v>
      </c>
      <c r="E167" s="124">
        <v>264676584.33000007</v>
      </c>
      <c r="F167" s="124">
        <v>264676584.33000007</v>
      </c>
      <c r="G167" s="124">
        <f t="shared" ref="G167:G189" si="19">E167 - F167</f>
        <v>0</v>
      </c>
      <c r="H167" s="124">
        <v>263701034.47</v>
      </c>
      <c r="I167" s="124">
        <v>263701034.47</v>
      </c>
      <c r="J167" s="124">
        <f t="shared" ref="J167:J189" si="20">H167 - I167</f>
        <v>0</v>
      </c>
    </row>
    <row r="168" spans="1:10">
      <c r="A168" s="174" t="s">
        <v>918</v>
      </c>
      <c r="B168" s="124">
        <v>58228574.279999994</v>
      </c>
      <c r="C168" s="124">
        <v>58228574.279999994</v>
      </c>
      <c r="D168" s="124">
        <f t="shared" si="18"/>
        <v>0</v>
      </c>
      <c r="E168" s="124">
        <v>65521599.600000009</v>
      </c>
      <c r="F168" s="124">
        <v>65521599.600000009</v>
      </c>
      <c r="G168" s="124">
        <f t="shared" si="19"/>
        <v>0</v>
      </c>
      <c r="H168" s="124">
        <v>70684487.989999995</v>
      </c>
      <c r="I168" s="124">
        <v>70684487.989999995</v>
      </c>
      <c r="J168" s="124">
        <f t="shared" si="20"/>
        <v>0</v>
      </c>
    </row>
    <row r="169" spans="1:10">
      <c r="A169" s="174" t="s">
        <v>919</v>
      </c>
      <c r="B169" s="124">
        <v>33456085.769999992</v>
      </c>
      <c r="C169" s="124">
        <v>33456085.769999992</v>
      </c>
      <c r="D169" s="124">
        <f t="shared" si="18"/>
        <v>0</v>
      </c>
      <c r="E169" s="124">
        <v>32961771.209999997</v>
      </c>
      <c r="F169" s="124">
        <v>32961771.209999997</v>
      </c>
      <c r="G169" s="124">
        <f t="shared" si="19"/>
        <v>0</v>
      </c>
      <c r="H169" s="124">
        <v>32100896.610000007</v>
      </c>
      <c r="I169" s="124">
        <v>32100896.610000007</v>
      </c>
      <c r="J169" s="124">
        <f t="shared" si="20"/>
        <v>0</v>
      </c>
    </row>
    <row r="170" spans="1:10">
      <c r="A170" s="174" t="s">
        <v>920</v>
      </c>
      <c r="B170" s="124">
        <v>174738100.07000011</v>
      </c>
      <c r="C170" s="124">
        <v>174738100.07000011</v>
      </c>
      <c r="D170" s="124">
        <f t="shared" si="18"/>
        <v>0</v>
      </c>
      <c r="E170" s="124">
        <v>164915413.42000026</v>
      </c>
      <c r="F170" s="124">
        <v>164915413.42000026</v>
      </c>
      <c r="G170" s="124">
        <f t="shared" si="19"/>
        <v>0</v>
      </c>
      <c r="H170" s="124">
        <v>176152477.5800004</v>
      </c>
      <c r="I170" s="124">
        <v>176152477.5800004</v>
      </c>
      <c r="J170" s="124">
        <f t="shared" si="20"/>
        <v>0</v>
      </c>
    </row>
    <row r="171" spans="1:10">
      <c r="A171" s="174" t="s">
        <v>921</v>
      </c>
      <c r="B171" s="124">
        <v>70860238.690000013</v>
      </c>
      <c r="C171" s="124">
        <v>70860238.690000013</v>
      </c>
      <c r="D171" s="124">
        <f t="shared" si="18"/>
        <v>0</v>
      </c>
      <c r="E171" s="124">
        <v>68096107.200000003</v>
      </c>
      <c r="F171" s="124">
        <v>68096107.200000003</v>
      </c>
      <c r="G171" s="124">
        <f t="shared" si="19"/>
        <v>0</v>
      </c>
      <c r="H171" s="124">
        <v>73904606.279999971</v>
      </c>
      <c r="I171" s="124">
        <v>73904606.279999971</v>
      </c>
      <c r="J171" s="124">
        <f t="shared" si="20"/>
        <v>0</v>
      </c>
    </row>
    <row r="172" spans="1:10">
      <c r="A172" s="174" t="s">
        <v>922</v>
      </c>
      <c r="B172" s="124">
        <v>3574964.5000000009</v>
      </c>
      <c r="C172" s="124">
        <v>3574964.5000000009</v>
      </c>
      <c r="D172" s="124">
        <f t="shared" si="18"/>
        <v>0</v>
      </c>
      <c r="E172" s="124">
        <v>3174077.92</v>
      </c>
      <c r="F172" s="124">
        <v>3174077.92</v>
      </c>
      <c r="G172" s="124">
        <f t="shared" si="19"/>
        <v>0</v>
      </c>
      <c r="H172" s="124">
        <v>3210030.27</v>
      </c>
      <c r="I172" s="124">
        <v>3210030.27</v>
      </c>
      <c r="J172" s="124">
        <f t="shared" si="20"/>
        <v>0</v>
      </c>
    </row>
    <row r="173" spans="1:10">
      <c r="A173" s="174" t="s">
        <v>923</v>
      </c>
      <c r="B173" s="124">
        <v>54498970.010000013</v>
      </c>
      <c r="C173" s="124">
        <v>54498970.010000013</v>
      </c>
      <c r="D173" s="124">
        <f t="shared" si="18"/>
        <v>0</v>
      </c>
      <c r="E173" s="124">
        <v>50585695.07000003</v>
      </c>
      <c r="F173" s="124">
        <v>50585695.07000003</v>
      </c>
      <c r="G173" s="124">
        <f t="shared" si="19"/>
        <v>0</v>
      </c>
      <c r="H173" s="124">
        <v>45636214.670000032</v>
      </c>
      <c r="I173" s="124">
        <v>45636214.670000032</v>
      </c>
      <c r="J173" s="124">
        <f t="shared" si="20"/>
        <v>0</v>
      </c>
    </row>
    <row r="174" spans="1:10">
      <c r="A174" s="174" t="s">
        <v>924</v>
      </c>
      <c r="B174" s="124">
        <v>26116279.140000001</v>
      </c>
      <c r="C174" s="124">
        <v>26116279.140000001</v>
      </c>
      <c r="D174" s="124">
        <f t="shared" si="18"/>
        <v>0</v>
      </c>
      <c r="E174" s="124">
        <v>28739549.13000001</v>
      </c>
      <c r="F174" s="124">
        <v>28739549.13000001</v>
      </c>
      <c r="G174" s="124">
        <f t="shared" si="19"/>
        <v>0</v>
      </c>
      <c r="H174" s="124">
        <v>29861821.100000005</v>
      </c>
      <c r="I174" s="124">
        <v>29861821.100000005</v>
      </c>
      <c r="J174" s="124">
        <f t="shared" si="20"/>
        <v>0</v>
      </c>
    </row>
    <row r="175" spans="1:10">
      <c r="A175" s="174" t="s">
        <v>925</v>
      </c>
      <c r="B175" s="124">
        <v>7160398.3300000019</v>
      </c>
      <c r="C175" s="124">
        <v>7160398.3300000019</v>
      </c>
      <c r="D175" s="124">
        <f t="shared" si="18"/>
        <v>0</v>
      </c>
      <c r="E175" s="124">
        <v>18412705.780000001</v>
      </c>
      <c r="F175" s="124">
        <v>18412705.780000001</v>
      </c>
      <c r="G175" s="124">
        <f t="shared" si="19"/>
        <v>0</v>
      </c>
      <c r="H175" s="124">
        <v>18446850.27</v>
      </c>
      <c r="I175" s="124">
        <v>18446850.27</v>
      </c>
      <c r="J175" s="124">
        <f t="shared" si="20"/>
        <v>0</v>
      </c>
    </row>
    <row r="176" spans="1:10">
      <c r="A176" s="174" t="s">
        <v>926</v>
      </c>
      <c r="B176" s="124">
        <v>474851501.28000003</v>
      </c>
      <c r="C176" s="124">
        <v>474851501.28000003</v>
      </c>
      <c r="D176" s="124">
        <f t="shared" si="18"/>
        <v>0</v>
      </c>
      <c r="E176" s="124">
        <v>416732038.52999985</v>
      </c>
      <c r="F176" s="124">
        <v>416732038.52999985</v>
      </c>
      <c r="G176" s="124">
        <f t="shared" si="19"/>
        <v>0</v>
      </c>
      <c r="H176" s="124">
        <v>488073944.9999997</v>
      </c>
      <c r="I176" s="124">
        <v>488073944.9999997</v>
      </c>
      <c r="J176" s="124">
        <f t="shared" si="20"/>
        <v>0</v>
      </c>
    </row>
    <row r="177" spans="1:10">
      <c r="A177" s="174" t="s">
        <v>927</v>
      </c>
      <c r="B177" s="124">
        <v>117763646.37</v>
      </c>
      <c r="C177" s="124">
        <v>117763646.37</v>
      </c>
      <c r="D177" s="124">
        <f t="shared" si="18"/>
        <v>0</v>
      </c>
      <c r="E177" s="124">
        <v>122910000</v>
      </c>
      <c r="F177" s="124">
        <v>122910000</v>
      </c>
      <c r="G177" s="124">
        <f t="shared" si="19"/>
        <v>0</v>
      </c>
      <c r="H177" s="124">
        <v>126012000</v>
      </c>
      <c r="I177" s="124">
        <v>126012000</v>
      </c>
      <c r="J177" s="124">
        <f t="shared" si="20"/>
        <v>0</v>
      </c>
    </row>
    <row r="178" spans="1:10">
      <c r="A178" s="174" t="s">
        <v>928</v>
      </c>
      <c r="B178" s="124">
        <v>192936341.8900001</v>
      </c>
      <c r="C178" s="124">
        <v>192936341.8900001</v>
      </c>
      <c r="D178" s="124">
        <f t="shared" si="18"/>
        <v>0</v>
      </c>
      <c r="E178" s="124">
        <v>190841034.16000009</v>
      </c>
      <c r="F178" s="124">
        <v>190841034.16000009</v>
      </c>
      <c r="G178" s="124">
        <f t="shared" si="19"/>
        <v>0</v>
      </c>
      <c r="H178" s="124">
        <v>196535526.67000008</v>
      </c>
      <c r="I178" s="124">
        <v>196535526.67000008</v>
      </c>
      <c r="J178" s="124">
        <f t="shared" si="20"/>
        <v>0</v>
      </c>
    </row>
    <row r="179" spans="1:10">
      <c r="A179" s="174" t="s">
        <v>929</v>
      </c>
      <c r="B179" s="124">
        <v>19210462.219999999</v>
      </c>
      <c r="C179" s="124">
        <v>19210462.219999999</v>
      </c>
      <c r="D179" s="124">
        <f t="shared" si="18"/>
        <v>0</v>
      </c>
      <c r="E179" s="124">
        <v>15088360.880000001</v>
      </c>
      <c r="F179" s="124">
        <v>15088360.880000001</v>
      </c>
      <c r="G179" s="124">
        <f t="shared" si="19"/>
        <v>0</v>
      </c>
      <c r="H179" s="124">
        <v>15260635.93</v>
      </c>
      <c r="I179" s="124">
        <v>15260635.93</v>
      </c>
      <c r="J179" s="124">
        <f t="shared" si="20"/>
        <v>0</v>
      </c>
    </row>
    <row r="180" spans="1:10">
      <c r="A180" s="174" t="s">
        <v>930</v>
      </c>
      <c r="B180" s="124">
        <v>92056.270000000019</v>
      </c>
      <c r="C180" s="124">
        <v>92056.270000000019</v>
      </c>
      <c r="D180" s="124">
        <f t="shared" si="18"/>
        <v>0</v>
      </c>
      <c r="E180" s="124">
        <v>0</v>
      </c>
      <c r="F180" s="124">
        <v>0</v>
      </c>
      <c r="G180" s="124">
        <f t="shared" si="19"/>
        <v>0</v>
      </c>
      <c r="H180" s="124">
        <v>0</v>
      </c>
      <c r="I180" s="124">
        <v>0</v>
      </c>
      <c r="J180" s="124">
        <f t="shared" si="20"/>
        <v>0</v>
      </c>
    </row>
    <row r="181" spans="1:10">
      <c r="A181" s="174" t="s">
        <v>931</v>
      </c>
      <c r="B181" s="124">
        <v>139192487.28000006</v>
      </c>
      <c r="C181" s="124">
        <v>139192487.28000006</v>
      </c>
      <c r="D181" s="124">
        <f t="shared" si="18"/>
        <v>0</v>
      </c>
      <c r="E181" s="124">
        <v>133199587.27000001</v>
      </c>
      <c r="F181" s="124">
        <v>133199587.27000001</v>
      </c>
      <c r="G181" s="124">
        <f t="shared" si="19"/>
        <v>0</v>
      </c>
      <c r="H181" s="124">
        <v>132487917.31000005</v>
      </c>
      <c r="I181" s="124">
        <v>132487917.31000005</v>
      </c>
      <c r="J181" s="124">
        <f t="shared" si="20"/>
        <v>0</v>
      </c>
    </row>
    <row r="182" spans="1:10">
      <c r="A182" s="174" t="s">
        <v>932</v>
      </c>
      <c r="B182" s="124">
        <v>38288792.819999993</v>
      </c>
      <c r="C182" s="124">
        <v>38288792.819999993</v>
      </c>
      <c r="D182" s="124">
        <f t="shared" si="18"/>
        <v>0</v>
      </c>
      <c r="E182" s="124">
        <v>40025988.419999987</v>
      </c>
      <c r="F182" s="124">
        <v>40025988.419999987</v>
      </c>
      <c r="G182" s="124">
        <f t="shared" si="19"/>
        <v>0</v>
      </c>
      <c r="H182" s="124">
        <v>39020199.82</v>
      </c>
      <c r="I182" s="124">
        <v>39020199.82</v>
      </c>
      <c r="J182" s="124">
        <f t="shared" si="20"/>
        <v>0</v>
      </c>
    </row>
    <row r="183" spans="1:10">
      <c r="A183" s="174" t="s">
        <v>933</v>
      </c>
      <c r="B183" s="124">
        <v>1279506212.0499988</v>
      </c>
      <c r="C183" s="124">
        <v>1279506212.0499988</v>
      </c>
      <c r="D183" s="124">
        <f t="shared" si="18"/>
        <v>0</v>
      </c>
      <c r="E183" s="124">
        <v>1347878699.8299999</v>
      </c>
      <c r="F183" s="124">
        <v>1347878699.8299999</v>
      </c>
      <c r="G183" s="124">
        <f t="shared" si="19"/>
        <v>0</v>
      </c>
      <c r="H183" s="124">
        <v>1471501813.0200007</v>
      </c>
      <c r="I183" s="124">
        <v>1471501813.0200007</v>
      </c>
      <c r="J183" s="124">
        <f t="shared" si="20"/>
        <v>0</v>
      </c>
    </row>
    <row r="184" spans="1:10">
      <c r="A184" s="174" t="s">
        <v>934</v>
      </c>
      <c r="B184" s="124">
        <v>265509828.03999999</v>
      </c>
      <c r="C184" s="124">
        <v>265509828.03999999</v>
      </c>
      <c r="D184" s="124">
        <f t="shared" si="18"/>
        <v>0</v>
      </c>
      <c r="E184" s="124">
        <v>291653304.94</v>
      </c>
      <c r="F184" s="124">
        <v>291653304.94</v>
      </c>
      <c r="G184" s="124">
        <f t="shared" si="19"/>
        <v>0</v>
      </c>
      <c r="H184" s="124">
        <v>323402067.97000003</v>
      </c>
      <c r="I184" s="124">
        <v>323402067.97000003</v>
      </c>
      <c r="J184" s="124">
        <f t="shared" si="20"/>
        <v>0</v>
      </c>
    </row>
    <row r="185" spans="1:10">
      <c r="A185" s="174" t="s">
        <v>935</v>
      </c>
      <c r="B185" s="124">
        <v>475167.23999999987</v>
      </c>
      <c r="C185" s="124">
        <v>475167.23999999987</v>
      </c>
      <c r="D185" s="124">
        <f t="shared" si="18"/>
        <v>0</v>
      </c>
      <c r="E185" s="124">
        <v>462537.27999999991</v>
      </c>
      <c r="F185" s="124">
        <v>462537.27999999991</v>
      </c>
      <c r="G185" s="124">
        <f t="shared" si="19"/>
        <v>0</v>
      </c>
      <c r="H185" s="124">
        <v>214670.36999999997</v>
      </c>
      <c r="I185" s="124">
        <v>214670.36999999997</v>
      </c>
      <c r="J185" s="124">
        <f t="shared" si="20"/>
        <v>0</v>
      </c>
    </row>
    <row r="186" spans="1:10">
      <c r="A186" s="174" t="s">
        <v>936</v>
      </c>
      <c r="B186" s="124">
        <v>125316060.73000011</v>
      </c>
      <c r="C186" s="124">
        <v>125316060.73000011</v>
      </c>
      <c r="D186" s="124">
        <f t="shared" si="18"/>
        <v>0</v>
      </c>
      <c r="E186" s="124">
        <v>131592118.89000016</v>
      </c>
      <c r="F186" s="124">
        <v>131592118.89000016</v>
      </c>
      <c r="G186" s="124">
        <f t="shared" si="19"/>
        <v>0</v>
      </c>
      <c r="H186" s="124">
        <v>138081177.54000014</v>
      </c>
      <c r="I186" s="124">
        <v>138081177.54000014</v>
      </c>
      <c r="J186" s="124">
        <f t="shared" si="20"/>
        <v>0</v>
      </c>
    </row>
    <row r="187" spans="1:10">
      <c r="A187" s="174" t="s">
        <v>937</v>
      </c>
      <c r="B187" s="124">
        <v>45221257.910000004</v>
      </c>
      <c r="C187" s="124">
        <v>45221257.910000004</v>
      </c>
      <c r="D187" s="124">
        <f t="shared" si="18"/>
        <v>0</v>
      </c>
      <c r="E187" s="124">
        <v>46773826.150000006</v>
      </c>
      <c r="F187" s="124">
        <v>46773826.150000006</v>
      </c>
      <c r="G187" s="124">
        <f t="shared" si="19"/>
        <v>0</v>
      </c>
      <c r="H187" s="124">
        <v>48946205.809999995</v>
      </c>
      <c r="I187" s="124">
        <v>48946205.809999995</v>
      </c>
      <c r="J187" s="124">
        <f t="shared" si="20"/>
        <v>0</v>
      </c>
    </row>
    <row r="188" spans="1:10" ht="15.75" thickBot="1">
      <c r="A188" s="174" t="s">
        <v>938</v>
      </c>
      <c r="B188" s="124">
        <v>64769389.670000039</v>
      </c>
      <c r="C188" s="124">
        <v>64769389.670000039</v>
      </c>
      <c r="D188" s="124">
        <f t="shared" si="18"/>
        <v>0</v>
      </c>
      <c r="E188" s="124">
        <v>69820442.090000033</v>
      </c>
      <c r="F188" s="124">
        <v>69820442.090000033</v>
      </c>
      <c r="G188" s="124">
        <f t="shared" si="19"/>
        <v>0</v>
      </c>
      <c r="H188" s="124">
        <v>72297722.480000094</v>
      </c>
      <c r="I188" s="124">
        <v>72297722.480000094</v>
      </c>
      <c r="J188" s="124">
        <f t="shared" si="20"/>
        <v>0</v>
      </c>
    </row>
    <row r="189" spans="1:10">
      <c r="A189" s="173" t="s">
        <v>916</v>
      </c>
      <c r="B189" s="175">
        <v>3438375059.7199988</v>
      </c>
      <c r="C189" s="175">
        <v>3438375059.7199988</v>
      </c>
      <c r="D189" s="175">
        <f t="shared" si="18"/>
        <v>0</v>
      </c>
      <c r="E189" s="175">
        <v>3504061442.1000009</v>
      </c>
      <c r="F189" s="175">
        <v>3504061442.1000009</v>
      </c>
      <c r="G189" s="175">
        <f t="shared" si="19"/>
        <v>0</v>
      </c>
      <c r="H189" s="175">
        <v>3765532301.1600008</v>
      </c>
      <c r="I189" s="175">
        <v>3765532301.1600008</v>
      </c>
      <c r="J189" s="175">
        <f t="shared" si="20"/>
        <v>0</v>
      </c>
    </row>
    <row r="191" spans="1:10">
      <c r="A191" s="173" t="s">
        <v>939</v>
      </c>
      <c r="B191" s="124"/>
      <c r="C191" s="124"/>
      <c r="D191" s="124"/>
      <c r="E191" s="124"/>
      <c r="F191" s="124"/>
      <c r="G191" s="124"/>
      <c r="H191" s="124"/>
      <c r="I191" s="124"/>
      <c r="J191" s="124"/>
    </row>
    <row r="192" spans="1:10">
      <c r="A192" s="174" t="s">
        <v>940</v>
      </c>
      <c r="B192" s="124">
        <v>71557429.640000015</v>
      </c>
      <c r="C192" s="124">
        <v>71557429.640000015</v>
      </c>
      <c r="D192" s="124">
        <f t="shared" ref="D192:D197" si="21">B192 - C192</f>
        <v>0</v>
      </c>
      <c r="E192" s="124">
        <v>76333346.300000012</v>
      </c>
      <c r="F192" s="124">
        <v>76333346.300000012</v>
      </c>
      <c r="G192" s="124">
        <f t="shared" ref="G192:G197" si="22">E192 - F192</f>
        <v>0</v>
      </c>
      <c r="H192" s="124">
        <v>77507511.590000004</v>
      </c>
      <c r="I192" s="124">
        <v>77507511.590000004</v>
      </c>
      <c r="J192" s="124">
        <f t="shared" ref="J192:J197" si="23">H192 - I192</f>
        <v>0</v>
      </c>
    </row>
    <row r="193" spans="1:10">
      <c r="A193" s="174" t="s">
        <v>941</v>
      </c>
      <c r="B193" s="124">
        <v>159484164.76000002</v>
      </c>
      <c r="C193" s="124">
        <v>159484164.76000002</v>
      </c>
      <c r="D193" s="124">
        <f t="shared" si="21"/>
        <v>0</v>
      </c>
      <c r="E193" s="124">
        <v>143111813.19000003</v>
      </c>
      <c r="F193" s="124">
        <v>143111813.19000003</v>
      </c>
      <c r="G193" s="124">
        <f t="shared" si="22"/>
        <v>0</v>
      </c>
      <c r="H193" s="124">
        <v>145094484.82999998</v>
      </c>
      <c r="I193" s="124">
        <v>145094484.82999998</v>
      </c>
      <c r="J193" s="124">
        <f t="shared" si="23"/>
        <v>0</v>
      </c>
    </row>
    <row r="194" spans="1:10">
      <c r="A194" s="174" t="s">
        <v>942</v>
      </c>
      <c r="B194" s="124">
        <v>1004616808.0699993</v>
      </c>
      <c r="C194" s="124">
        <v>1004616808.0699993</v>
      </c>
      <c r="D194" s="124">
        <f t="shared" si="21"/>
        <v>0</v>
      </c>
      <c r="E194" s="124">
        <v>998499230.87999928</v>
      </c>
      <c r="F194" s="124">
        <v>998499230.87999928</v>
      </c>
      <c r="G194" s="124">
        <f t="shared" si="22"/>
        <v>0</v>
      </c>
      <c r="H194" s="124">
        <v>1009346766.45</v>
      </c>
      <c r="I194" s="124">
        <v>1009346766.45</v>
      </c>
      <c r="J194" s="124">
        <f t="shared" si="23"/>
        <v>0</v>
      </c>
    </row>
    <row r="195" spans="1:10">
      <c r="A195" s="174" t="s">
        <v>943</v>
      </c>
      <c r="B195" s="124">
        <v>84078414.689999998</v>
      </c>
      <c r="C195" s="124">
        <v>84078414.689999998</v>
      </c>
      <c r="D195" s="124">
        <f t="shared" si="21"/>
        <v>0</v>
      </c>
      <c r="E195" s="124">
        <v>76809327.070000023</v>
      </c>
      <c r="F195" s="124">
        <v>76809327.070000023</v>
      </c>
      <c r="G195" s="124">
        <f t="shared" si="22"/>
        <v>0</v>
      </c>
      <c r="H195" s="124">
        <v>80444714.189999998</v>
      </c>
      <c r="I195" s="124">
        <v>80444714.189999998</v>
      </c>
      <c r="J195" s="124">
        <f t="shared" si="23"/>
        <v>0</v>
      </c>
    </row>
    <row r="196" spans="1:10" ht="15.75" thickBot="1">
      <c r="A196" s="174" t="s">
        <v>944</v>
      </c>
      <c r="B196" s="124">
        <v>1278382.0800000001</v>
      </c>
      <c r="C196" s="124">
        <v>1278382.0800000001</v>
      </c>
      <c r="D196" s="124">
        <f t="shared" si="21"/>
        <v>0</v>
      </c>
      <c r="E196" s="124">
        <v>1278382.0800000001</v>
      </c>
      <c r="F196" s="124">
        <v>1278382.0800000001</v>
      </c>
      <c r="G196" s="124">
        <f t="shared" si="22"/>
        <v>0</v>
      </c>
      <c r="H196" s="124">
        <v>1278382.0800000001</v>
      </c>
      <c r="I196" s="124">
        <v>1278382.0800000001</v>
      </c>
      <c r="J196" s="124">
        <f t="shared" si="23"/>
        <v>0</v>
      </c>
    </row>
    <row r="197" spans="1:10">
      <c r="A197" s="173" t="s">
        <v>939</v>
      </c>
      <c r="B197" s="175">
        <v>1321015199.2399993</v>
      </c>
      <c r="C197" s="175">
        <v>1321015199.2399993</v>
      </c>
      <c r="D197" s="175">
        <f t="shared" si="21"/>
        <v>0</v>
      </c>
      <c r="E197" s="175">
        <v>1296032099.5199993</v>
      </c>
      <c r="F197" s="175">
        <v>1296032099.5199993</v>
      </c>
      <c r="G197" s="175">
        <f t="shared" si="22"/>
        <v>0</v>
      </c>
      <c r="H197" s="175">
        <v>1313671859.1400001</v>
      </c>
      <c r="I197" s="175">
        <v>1313671859.1400001</v>
      </c>
      <c r="J197" s="175">
        <f t="shared" si="23"/>
        <v>0</v>
      </c>
    </row>
    <row r="199" spans="1:10">
      <c r="A199" s="173" t="s">
        <v>946</v>
      </c>
      <c r="B199" s="124"/>
      <c r="C199" s="124"/>
      <c r="D199" s="124"/>
      <c r="E199" s="124"/>
      <c r="F199" s="124"/>
      <c r="G199" s="124"/>
      <c r="H199" s="124"/>
      <c r="I199" s="124"/>
      <c r="J199" s="124"/>
    </row>
    <row r="200" spans="1:10">
      <c r="A200" s="174" t="s">
        <v>947</v>
      </c>
      <c r="B200" s="124">
        <v>29487333.850000005</v>
      </c>
      <c r="C200" s="124">
        <v>29487333.850000005</v>
      </c>
      <c r="D200" s="124">
        <f t="shared" ref="D200:D208" si="24">B200 - C200</f>
        <v>0</v>
      </c>
      <c r="E200" s="124">
        <v>34068428.659999996</v>
      </c>
      <c r="F200" s="124">
        <v>34068428.659999996</v>
      </c>
      <c r="G200" s="124">
        <f t="shared" ref="G200:G208" si="25">E200 - F200</f>
        <v>0</v>
      </c>
      <c r="H200" s="124">
        <v>35128918.299999997</v>
      </c>
      <c r="I200" s="124">
        <v>35128918.299999997</v>
      </c>
      <c r="J200" s="124">
        <f t="shared" ref="J200:J208" si="26">H200 - I200</f>
        <v>0</v>
      </c>
    </row>
    <row r="201" spans="1:10">
      <c r="A201" s="174" t="s">
        <v>948</v>
      </c>
      <c r="B201" s="124">
        <v>76057324.26000002</v>
      </c>
      <c r="C201" s="124">
        <v>76057324.26000002</v>
      </c>
      <c r="D201" s="124">
        <f t="shared" si="24"/>
        <v>0</v>
      </c>
      <c r="E201" s="124">
        <v>62042192.239999987</v>
      </c>
      <c r="F201" s="124">
        <v>62042192.239999987</v>
      </c>
      <c r="G201" s="124">
        <f t="shared" si="25"/>
        <v>0</v>
      </c>
      <c r="H201" s="124">
        <v>63985767.350000001</v>
      </c>
      <c r="I201" s="124">
        <v>63985767.350000001</v>
      </c>
      <c r="J201" s="124">
        <f t="shared" si="26"/>
        <v>0</v>
      </c>
    </row>
    <row r="202" spans="1:10">
      <c r="A202" s="174" t="s">
        <v>949</v>
      </c>
      <c r="B202" s="124">
        <v>34957673.480000004</v>
      </c>
      <c r="C202" s="124">
        <v>34957673.480000004</v>
      </c>
      <c r="D202" s="124">
        <f t="shared" si="24"/>
        <v>0</v>
      </c>
      <c r="E202" s="124">
        <v>34340608.630000003</v>
      </c>
      <c r="F202" s="124">
        <v>34340608.630000003</v>
      </c>
      <c r="G202" s="124">
        <f t="shared" si="25"/>
        <v>0</v>
      </c>
      <c r="H202" s="124">
        <v>31134562.160000004</v>
      </c>
      <c r="I202" s="124">
        <v>31134562.160000004</v>
      </c>
      <c r="J202" s="124">
        <f t="shared" si="26"/>
        <v>0</v>
      </c>
    </row>
    <row r="203" spans="1:10">
      <c r="A203" s="174" t="s">
        <v>950</v>
      </c>
      <c r="B203" s="124">
        <v>587879001.95000017</v>
      </c>
      <c r="C203" s="124">
        <v>587879001.95000017</v>
      </c>
      <c r="D203" s="124">
        <f t="shared" si="24"/>
        <v>0</v>
      </c>
      <c r="E203" s="124">
        <v>417495239.47000027</v>
      </c>
      <c r="F203" s="124">
        <v>417495239.47000027</v>
      </c>
      <c r="G203" s="124">
        <f t="shared" si="25"/>
        <v>0</v>
      </c>
      <c r="H203" s="124">
        <v>417720584.0200001</v>
      </c>
      <c r="I203" s="124">
        <v>417720584.0200001</v>
      </c>
      <c r="J203" s="124">
        <f t="shared" si="26"/>
        <v>0</v>
      </c>
    </row>
    <row r="204" spans="1:10">
      <c r="A204" s="174" t="s">
        <v>951</v>
      </c>
      <c r="B204" s="124">
        <v>1142359.8499999999</v>
      </c>
      <c r="C204" s="124">
        <v>1142359.8499999999</v>
      </c>
      <c r="D204" s="124">
        <f t="shared" si="24"/>
        <v>0</v>
      </c>
      <c r="E204" s="124">
        <v>998558.2899999998</v>
      </c>
      <c r="F204" s="124">
        <v>998558.2899999998</v>
      </c>
      <c r="G204" s="124">
        <f t="shared" si="25"/>
        <v>0</v>
      </c>
      <c r="H204" s="124">
        <v>993956.63999999978</v>
      </c>
      <c r="I204" s="124">
        <v>993956.63999999978</v>
      </c>
      <c r="J204" s="124">
        <f t="shared" si="26"/>
        <v>0</v>
      </c>
    </row>
    <row r="205" spans="1:10">
      <c r="A205" s="174" t="s">
        <v>952</v>
      </c>
      <c r="B205" s="124">
        <v>101668465.86999997</v>
      </c>
      <c r="C205" s="124">
        <v>101668465.86999997</v>
      </c>
      <c r="D205" s="124">
        <f t="shared" si="24"/>
        <v>0</v>
      </c>
      <c r="E205" s="124">
        <v>102052322.96000002</v>
      </c>
      <c r="F205" s="124">
        <v>102052322.96000002</v>
      </c>
      <c r="G205" s="124">
        <f t="shared" si="25"/>
        <v>0</v>
      </c>
      <c r="H205" s="124">
        <v>103909208.85000001</v>
      </c>
      <c r="I205" s="124">
        <v>103909208.85000001</v>
      </c>
      <c r="J205" s="124">
        <f t="shared" si="26"/>
        <v>0</v>
      </c>
    </row>
    <row r="206" spans="1:10">
      <c r="A206" s="174" t="s">
        <v>953</v>
      </c>
      <c r="B206" s="124">
        <v>108973560.48999999</v>
      </c>
      <c r="C206" s="124">
        <v>108973560.48999999</v>
      </c>
      <c r="D206" s="124">
        <f t="shared" si="24"/>
        <v>0</v>
      </c>
      <c r="E206" s="124">
        <v>99409680.760000005</v>
      </c>
      <c r="F206" s="124">
        <v>99409680.760000005</v>
      </c>
      <c r="G206" s="124">
        <f t="shared" si="25"/>
        <v>0</v>
      </c>
      <c r="H206" s="124">
        <v>96763555.950000003</v>
      </c>
      <c r="I206" s="124">
        <v>96763555.950000003</v>
      </c>
      <c r="J206" s="124">
        <f t="shared" si="26"/>
        <v>0</v>
      </c>
    </row>
    <row r="207" spans="1:10" ht="15.75" thickBot="1">
      <c r="A207" s="174" t="s">
        <v>954</v>
      </c>
      <c r="B207" s="124">
        <v>44266624.63000001</v>
      </c>
      <c r="C207" s="124">
        <v>44266624.63000001</v>
      </c>
      <c r="D207" s="124">
        <f t="shared" si="24"/>
        <v>0</v>
      </c>
      <c r="E207" s="124">
        <v>40014032.480000004</v>
      </c>
      <c r="F207" s="124">
        <v>40014032.480000004</v>
      </c>
      <c r="G207" s="124">
        <f t="shared" si="25"/>
        <v>0</v>
      </c>
      <c r="H207" s="124">
        <v>39831898.230000012</v>
      </c>
      <c r="I207" s="124">
        <v>39831898.230000012</v>
      </c>
      <c r="J207" s="124">
        <f t="shared" si="26"/>
        <v>0</v>
      </c>
    </row>
    <row r="208" spans="1:10">
      <c r="A208" s="173" t="s">
        <v>946</v>
      </c>
      <c r="B208" s="175">
        <v>984432344.38000023</v>
      </c>
      <c r="C208" s="175">
        <v>984432344.38000023</v>
      </c>
      <c r="D208" s="175">
        <f t="shared" si="24"/>
        <v>0</v>
      </c>
      <c r="E208" s="175">
        <v>790421063.49000025</v>
      </c>
      <c r="F208" s="175">
        <v>790421063.49000025</v>
      </c>
      <c r="G208" s="175">
        <f t="shared" si="25"/>
        <v>0</v>
      </c>
      <c r="H208" s="175">
        <v>789468451.50000024</v>
      </c>
      <c r="I208" s="175">
        <v>789468451.50000024</v>
      </c>
      <c r="J208" s="175">
        <f t="shared" si="26"/>
        <v>0</v>
      </c>
    </row>
    <row r="210" spans="1:10">
      <c r="A210" s="173" t="s">
        <v>955</v>
      </c>
      <c r="B210" s="124"/>
      <c r="C210" s="124"/>
      <c r="D210" s="124"/>
      <c r="E210" s="124"/>
      <c r="F210" s="124"/>
      <c r="G210" s="124"/>
      <c r="H210" s="124"/>
      <c r="I210" s="124"/>
      <c r="J210" s="124"/>
    </row>
    <row r="211" spans="1:10" ht="15.75" thickBot="1">
      <c r="A211" s="174" t="s">
        <v>958</v>
      </c>
      <c r="B211" s="124">
        <v>279053584.18000001</v>
      </c>
      <c r="C211" s="124">
        <v>279053584.18000001</v>
      </c>
      <c r="D211" s="124">
        <f>B211 - C211</f>
        <v>0</v>
      </c>
      <c r="E211" s="124">
        <v>179175959.72999996</v>
      </c>
      <c r="F211" s="124">
        <v>179175959.72999996</v>
      </c>
      <c r="G211" s="124">
        <f>E211 - F211</f>
        <v>0</v>
      </c>
      <c r="H211" s="124">
        <v>180698256.00000003</v>
      </c>
      <c r="I211" s="124">
        <v>180698256.00000003</v>
      </c>
      <c r="J211" s="124">
        <f>H211 - I211</f>
        <v>0</v>
      </c>
    </row>
    <row r="212" spans="1:10">
      <c r="A212" s="173" t="s">
        <v>955</v>
      </c>
      <c r="B212" s="175">
        <v>279053584.18000001</v>
      </c>
      <c r="C212" s="175">
        <v>279053584.18000001</v>
      </c>
      <c r="D212" s="175">
        <f>B212 - C212</f>
        <v>0</v>
      </c>
      <c r="E212" s="175">
        <v>179175959.72999996</v>
      </c>
      <c r="F212" s="175">
        <v>179175959.72999996</v>
      </c>
      <c r="G212" s="175">
        <f>E212 - F212</f>
        <v>0</v>
      </c>
      <c r="H212" s="175">
        <v>180698256.00000003</v>
      </c>
      <c r="I212" s="175">
        <v>180698256.00000003</v>
      </c>
      <c r="J212" s="175">
        <f>H212 - I212</f>
        <v>0</v>
      </c>
    </row>
    <row r="214" spans="1:10">
      <c r="A214" s="173" t="s">
        <v>959</v>
      </c>
      <c r="B214" s="124"/>
      <c r="C214" s="124"/>
      <c r="D214" s="124"/>
      <c r="E214" s="124"/>
      <c r="F214" s="124"/>
      <c r="G214" s="124"/>
      <c r="H214" s="124"/>
      <c r="I214" s="124"/>
      <c r="J214" s="124"/>
    </row>
    <row r="215" spans="1:10">
      <c r="A215" s="174" t="s">
        <v>960</v>
      </c>
      <c r="B215" s="124">
        <v>2570261279.5200014</v>
      </c>
      <c r="C215" s="124">
        <v>2570261279.5200014</v>
      </c>
      <c r="D215" s="124">
        <f t="shared" ref="D215:D244" si="27">B215 - C215</f>
        <v>0</v>
      </c>
      <c r="E215" s="124">
        <v>2551293001.8100019</v>
      </c>
      <c r="F215" s="124">
        <v>2551293001.8100019</v>
      </c>
      <c r="G215" s="124">
        <f t="shared" ref="G215:G244" si="28">E215 - F215</f>
        <v>0</v>
      </c>
      <c r="H215" s="124">
        <v>2586508436.900003</v>
      </c>
      <c r="I215" s="124">
        <v>2586508436.900003</v>
      </c>
      <c r="J215" s="124">
        <f t="shared" ref="J215:J244" si="29">H215 - I215</f>
        <v>0</v>
      </c>
    </row>
    <row r="216" spans="1:10">
      <c r="A216" s="174" t="s">
        <v>961</v>
      </c>
      <c r="B216" s="124">
        <v>642700539.90999889</v>
      </c>
      <c r="C216" s="124">
        <v>642700539.90999889</v>
      </c>
      <c r="D216" s="124">
        <f t="shared" si="27"/>
        <v>0</v>
      </c>
      <c r="E216" s="124">
        <v>554960083.51000035</v>
      </c>
      <c r="F216" s="124">
        <v>554960083.51000035</v>
      </c>
      <c r="G216" s="124">
        <f t="shared" si="28"/>
        <v>0</v>
      </c>
      <c r="H216" s="124">
        <v>542148826.83000028</v>
      </c>
      <c r="I216" s="124">
        <v>542148826.83000028</v>
      </c>
      <c r="J216" s="124">
        <f t="shared" si="29"/>
        <v>0</v>
      </c>
    </row>
    <row r="217" spans="1:10">
      <c r="A217" s="174" t="s">
        <v>962</v>
      </c>
      <c r="B217" s="124">
        <v>6185999.9999999991</v>
      </c>
      <c r="C217" s="124">
        <v>6185999.9999999991</v>
      </c>
      <c r="D217" s="124">
        <f t="shared" si="27"/>
        <v>0</v>
      </c>
      <c r="E217" s="124">
        <v>6185999.9999999991</v>
      </c>
      <c r="F217" s="124">
        <v>6185999.9999999991</v>
      </c>
      <c r="G217" s="124">
        <f t="shared" si="28"/>
        <v>0</v>
      </c>
      <c r="H217" s="124">
        <v>6185999.9999999991</v>
      </c>
      <c r="I217" s="124">
        <v>6185999.9999999991</v>
      </c>
      <c r="J217" s="124">
        <f t="shared" si="29"/>
        <v>0</v>
      </c>
    </row>
    <row r="218" spans="1:10">
      <c r="A218" s="174" t="s">
        <v>964</v>
      </c>
      <c r="B218" s="124">
        <v>-1169464346.0999999</v>
      </c>
      <c r="C218" s="124">
        <v>-1169464346.0999999</v>
      </c>
      <c r="D218" s="124">
        <f t="shared" si="27"/>
        <v>0</v>
      </c>
      <c r="E218" s="124">
        <v>-1189751449.6600003</v>
      </c>
      <c r="F218" s="124">
        <v>-1189751449.6600003</v>
      </c>
      <c r="G218" s="124">
        <f t="shared" si="28"/>
        <v>0</v>
      </c>
      <c r="H218" s="124">
        <v>-1215926133.1000001</v>
      </c>
      <c r="I218" s="124">
        <v>-1215926133.1000001</v>
      </c>
      <c r="J218" s="124">
        <f t="shared" si="29"/>
        <v>0</v>
      </c>
    </row>
    <row r="219" spans="1:10">
      <c r="A219" s="174" t="s">
        <v>965</v>
      </c>
      <c r="B219" s="124">
        <v>-5411999.9999999991</v>
      </c>
      <c r="C219" s="124">
        <v>-5411999.9999999991</v>
      </c>
      <c r="D219" s="124">
        <f t="shared" si="27"/>
        <v>0</v>
      </c>
      <c r="E219" s="124">
        <v>-5411999.9999999991</v>
      </c>
      <c r="F219" s="124">
        <v>-5411999.9999999991</v>
      </c>
      <c r="G219" s="124">
        <f t="shared" si="28"/>
        <v>0</v>
      </c>
      <c r="H219" s="124">
        <v>-5411999.9999999991</v>
      </c>
      <c r="I219" s="124">
        <v>-5411999.9999999991</v>
      </c>
      <c r="J219" s="124">
        <f t="shared" si="29"/>
        <v>0</v>
      </c>
    </row>
    <row r="220" spans="1:10">
      <c r="A220" s="174" t="s">
        <v>966</v>
      </c>
      <c r="B220" s="124">
        <v>498105078.1500001</v>
      </c>
      <c r="C220" s="124">
        <v>498105078.1500001</v>
      </c>
      <c r="D220" s="124">
        <f t="shared" si="27"/>
        <v>0</v>
      </c>
      <c r="E220" s="124">
        <v>468649195.33000016</v>
      </c>
      <c r="F220" s="124">
        <v>468649195.33000016</v>
      </c>
      <c r="G220" s="124">
        <f t="shared" si="28"/>
        <v>0</v>
      </c>
      <c r="H220" s="124">
        <v>487484943.00000024</v>
      </c>
      <c r="I220" s="124">
        <v>487484943.00000024</v>
      </c>
      <c r="J220" s="124">
        <f t="shared" si="29"/>
        <v>0</v>
      </c>
    </row>
    <row r="221" spans="1:10">
      <c r="A221" s="174" t="s">
        <v>969</v>
      </c>
      <c r="B221" s="124">
        <v>2001812.6199999996</v>
      </c>
      <c r="C221" s="124">
        <v>12239740.699999999</v>
      </c>
      <c r="D221" s="124">
        <f t="shared" si="27"/>
        <v>-10237928.08</v>
      </c>
      <c r="E221" s="124">
        <v>0</v>
      </c>
      <c r="F221" s="124">
        <v>16764126</v>
      </c>
      <c r="G221" s="124">
        <f t="shared" si="28"/>
        <v>-16764126</v>
      </c>
      <c r="H221" s="124">
        <v>0</v>
      </c>
      <c r="I221" s="124">
        <v>17125422</v>
      </c>
      <c r="J221" s="124">
        <f t="shared" si="29"/>
        <v>-17125422</v>
      </c>
    </row>
    <row r="222" spans="1:10">
      <c r="A222" s="174" t="s">
        <v>970</v>
      </c>
      <c r="B222" s="124">
        <v>135477958.32999998</v>
      </c>
      <c r="C222" s="124">
        <v>135477958.32999998</v>
      </c>
      <c r="D222" s="124">
        <f t="shared" si="27"/>
        <v>0</v>
      </c>
      <c r="E222" s="124">
        <v>161426119.68000001</v>
      </c>
      <c r="F222" s="124">
        <v>161426119.68000001</v>
      </c>
      <c r="G222" s="124">
        <f t="shared" si="28"/>
        <v>0</v>
      </c>
      <c r="H222" s="124">
        <v>184109703.08999994</v>
      </c>
      <c r="I222" s="124">
        <v>184109703.08999994</v>
      </c>
      <c r="J222" s="124">
        <f t="shared" si="29"/>
        <v>0</v>
      </c>
    </row>
    <row r="223" spans="1:10">
      <c r="A223" s="174" t="s">
        <v>971</v>
      </c>
      <c r="B223" s="124">
        <v>12270238.369999995</v>
      </c>
      <c r="C223" s="124">
        <v>12270238.369999995</v>
      </c>
      <c r="D223" s="124">
        <f t="shared" si="27"/>
        <v>0</v>
      </c>
      <c r="E223" s="124">
        <v>12955443.960000001</v>
      </c>
      <c r="F223" s="124">
        <v>12955443.960000001</v>
      </c>
      <c r="G223" s="124">
        <f t="shared" si="28"/>
        <v>0</v>
      </c>
      <c r="H223" s="124">
        <v>13748480.040000001</v>
      </c>
      <c r="I223" s="124">
        <v>13748480.040000001</v>
      </c>
      <c r="J223" s="124">
        <f t="shared" si="29"/>
        <v>0</v>
      </c>
    </row>
    <row r="224" spans="1:10">
      <c r="A224" s="174" t="s">
        <v>972</v>
      </c>
      <c r="B224" s="124">
        <v>5794492.3599999994</v>
      </c>
      <c r="C224" s="124">
        <v>5794492.3599999994</v>
      </c>
      <c r="D224" s="124">
        <f t="shared" si="27"/>
        <v>0</v>
      </c>
      <c r="E224" s="124">
        <v>5794492.6799999988</v>
      </c>
      <c r="F224" s="124">
        <v>5794492.6799999988</v>
      </c>
      <c r="G224" s="124">
        <f t="shared" si="28"/>
        <v>0</v>
      </c>
      <c r="H224" s="124">
        <v>5794492.6799999988</v>
      </c>
      <c r="I224" s="124">
        <v>5794492.6799999988</v>
      </c>
      <c r="J224" s="124">
        <f t="shared" si="29"/>
        <v>0</v>
      </c>
    </row>
    <row r="225" spans="1:10">
      <c r="A225" s="174" t="s">
        <v>973</v>
      </c>
      <c r="B225" s="124">
        <v>0</v>
      </c>
      <c r="C225" s="124">
        <v>12</v>
      </c>
      <c r="D225" s="124">
        <f t="shared" si="27"/>
        <v>-12</v>
      </c>
      <c r="E225" s="124">
        <v>0</v>
      </c>
      <c r="F225" s="124">
        <v>0</v>
      </c>
      <c r="G225" s="124">
        <f t="shared" si="28"/>
        <v>0</v>
      </c>
      <c r="H225" s="124">
        <v>0</v>
      </c>
      <c r="I225" s="124">
        <v>0</v>
      </c>
      <c r="J225" s="124">
        <f t="shared" si="29"/>
        <v>0</v>
      </c>
    </row>
    <row r="226" spans="1:10">
      <c r="A226" s="174" t="s">
        <v>974</v>
      </c>
      <c r="B226" s="124">
        <v>343314520.27999991</v>
      </c>
      <c r="C226" s="124">
        <v>343314520.27999991</v>
      </c>
      <c r="D226" s="124">
        <f t="shared" si="27"/>
        <v>0</v>
      </c>
      <c r="E226" s="124">
        <v>331519868.18000001</v>
      </c>
      <c r="F226" s="124">
        <v>331519868.18000001</v>
      </c>
      <c r="G226" s="124">
        <f t="shared" si="28"/>
        <v>0</v>
      </c>
      <c r="H226" s="124">
        <v>339350665.15999997</v>
      </c>
      <c r="I226" s="124">
        <v>339350665.15999997</v>
      </c>
      <c r="J226" s="124">
        <f t="shared" si="29"/>
        <v>0</v>
      </c>
    </row>
    <row r="227" spans="1:10">
      <c r="A227" s="174" t="s">
        <v>975</v>
      </c>
      <c r="B227" s="124">
        <v>7616565.5300000003</v>
      </c>
      <c r="C227" s="124">
        <v>7616565.5300000003</v>
      </c>
      <c r="D227" s="124">
        <f t="shared" si="27"/>
        <v>0</v>
      </c>
      <c r="E227" s="124">
        <v>8513898.3300000001</v>
      </c>
      <c r="F227" s="124">
        <v>8513898.3300000001</v>
      </c>
      <c r="G227" s="124">
        <f t="shared" si="28"/>
        <v>0</v>
      </c>
      <c r="H227" s="124">
        <v>8965007.379999999</v>
      </c>
      <c r="I227" s="124">
        <v>8965007.379999999</v>
      </c>
      <c r="J227" s="124">
        <f t="shared" si="29"/>
        <v>0</v>
      </c>
    </row>
    <row r="228" spans="1:10">
      <c r="A228" s="174" t="s">
        <v>977</v>
      </c>
      <c r="B228" s="124">
        <v>6265.5699999999988</v>
      </c>
      <c r="C228" s="124">
        <v>6265.5699999999988</v>
      </c>
      <c r="D228" s="124">
        <f t="shared" si="27"/>
        <v>0</v>
      </c>
      <c r="E228" s="124">
        <v>2223.0700000000002</v>
      </c>
      <c r="F228" s="124">
        <v>2223.0700000000002</v>
      </c>
      <c r="G228" s="124">
        <f t="shared" si="28"/>
        <v>0</v>
      </c>
      <c r="H228" s="124">
        <v>2197.9200000000005</v>
      </c>
      <c r="I228" s="124">
        <v>2197.9200000000005</v>
      </c>
      <c r="J228" s="124">
        <f t="shared" si="29"/>
        <v>0</v>
      </c>
    </row>
    <row r="229" spans="1:10">
      <c r="A229" s="174" t="s">
        <v>978</v>
      </c>
      <c r="B229" s="124">
        <v>1646791.4100000001</v>
      </c>
      <c r="C229" s="124">
        <v>1646791.4100000001</v>
      </c>
      <c r="D229" s="124">
        <f t="shared" si="27"/>
        <v>0</v>
      </c>
      <c r="E229" s="124">
        <v>1292439.4899999998</v>
      </c>
      <c r="F229" s="124">
        <v>1292439.4899999998</v>
      </c>
      <c r="G229" s="124">
        <f t="shared" si="28"/>
        <v>0</v>
      </c>
      <c r="H229" s="124">
        <v>1292062.1399999999</v>
      </c>
      <c r="I229" s="124">
        <v>1292062.1399999999</v>
      </c>
      <c r="J229" s="124">
        <f t="shared" si="29"/>
        <v>0</v>
      </c>
    </row>
    <row r="230" spans="1:10">
      <c r="A230" s="174" t="s">
        <v>979</v>
      </c>
      <c r="B230" s="124">
        <v>149616.74</v>
      </c>
      <c r="C230" s="124">
        <v>149616.74</v>
      </c>
      <c r="D230" s="124">
        <f t="shared" si="27"/>
        <v>0</v>
      </c>
      <c r="E230" s="124">
        <v>154396.17000000001</v>
      </c>
      <c r="F230" s="124">
        <v>154396.17000000001</v>
      </c>
      <c r="G230" s="124">
        <f t="shared" si="28"/>
        <v>0</v>
      </c>
      <c r="H230" s="124">
        <v>156961.67000000001</v>
      </c>
      <c r="I230" s="124">
        <v>156961.67000000001</v>
      </c>
      <c r="J230" s="124">
        <f t="shared" si="29"/>
        <v>0</v>
      </c>
    </row>
    <row r="231" spans="1:10">
      <c r="A231" s="174" t="s">
        <v>980</v>
      </c>
      <c r="B231" s="124">
        <v>742440534.69999921</v>
      </c>
      <c r="C231" s="124">
        <v>742440534.69999921</v>
      </c>
      <c r="D231" s="124">
        <f t="shared" si="27"/>
        <v>0</v>
      </c>
      <c r="E231" s="124">
        <v>697321951.34999955</v>
      </c>
      <c r="F231" s="124">
        <v>697321951.34999955</v>
      </c>
      <c r="G231" s="124">
        <f t="shared" si="28"/>
        <v>0</v>
      </c>
      <c r="H231" s="124">
        <v>734324823.56999874</v>
      </c>
      <c r="I231" s="124">
        <v>734324823.56999874</v>
      </c>
      <c r="J231" s="124">
        <f t="shared" si="29"/>
        <v>0</v>
      </c>
    </row>
    <row r="232" spans="1:10">
      <c r="A232" s="174" t="s">
        <v>981</v>
      </c>
      <c r="B232" s="124">
        <v>390146.49000000005</v>
      </c>
      <c r="C232" s="124">
        <v>390146.49000000005</v>
      </c>
      <c r="D232" s="124">
        <f t="shared" si="27"/>
        <v>0</v>
      </c>
      <c r="E232" s="124">
        <v>357782.06000000006</v>
      </c>
      <c r="F232" s="124">
        <v>357782.06000000006</v>
      </c>
      <c r="G232" s="124">
        <f t="shared" si="28"/>
        <v>0</v>
      </c>
      <c r="H232" s="124">
        <v>362287.24000000011</v>
      </c>
      <c r="I232" s="124">
        <v>362287.24000000011</v>
      </c>
      <c r="J232" s="124">
        <f t="shared" si="29"/>
        <v>0</v>
      </c>
    </row>
    <row r="233" spans="1:10">
      <c r="A233" s="174" t="s">
        <v>982</v>
      </c>
      <c r="B233" s="124">
        <v>2938417.7600000002</v>
      </c>
      <c r="C233" s="124">
        <v>2938417.7600000002</v>
      </c>
      <c r="D233" s="124">
        <f t="shared" si="27"/>
        <v>0</v>
      </c>
      <c r="E233" s="124">
        <v>2839264.8600000003</v>
      </c>
      <c r="F233" s="124">
        <v>2839264.8600000003</v>
      </c>
      <c r="G233" s="124">
        <f t="shared" si="28"/>
        <v>0</v>
      </c>
      <c r="H233" s="124">
        <v>2823803.4500000007</v>
      </c>
      <c r="I233" s="124">
        <v>2823803.4500000007</v>
      </c>
      <c r="J233" s="124">
        <f t="shared" si="29"/>
        <v>0</v>
      </c>
    </row>
    <row r="234" spans="1:10">
      <c r="A234" s="174" t="s">
        <v>983</v>
      </c>
      <c r="B234" s="124">
        <v>2913505.32</v>
      </c>
      <c r="C234" s="124">
        <v>2913505.32</v>
      </c>
      <c r="D234" s="124">
        <f t="shared" si="27"/>
        <v>0</v>
      </c>
      <c r="E234" s="124">
        <v>2641132.75</v>
      </c>
      <c r="F234" s="124">
        <v>2641132.75</v>
      </c>
      <c r="G234" s="124">
        <f t="shared" si="28"/>
        <v>0</v>
      </c>
      <c r="H234" s="124">
        <v>2712410.0199999996</v>
      </c>
      <c r="I234" s="124">
        <v>2712410.0199999996</v>
      </c>
      <c r="J234" s="124">
        <f t="shared" si="29"/>
        <v>0</v>
      </c>
    </row>
    <row r="235" spans="1:10">
      <c r="A235" s="174" t="s">
        <v>985</v>
      </c>
      <c r="B235" s="124">
        <v>22007928.620000005</v>
      </c>
      <c r="C235" s="124">
        <v>22007928.620000005</v>
      </c>
      <c r="D235" s="124">
        <f t="shared" si="27"/>
        <v>0</v>
      </c>
      <c r="E235" s="124">
        <v>19614578.169999998</v>
      </c>
      <c r="F235" s="124">
        <v>19614578.169999998</v>
      </c>
      <c r="G235" s="124">
        <f t="shared" si="28"/>
        <v>0</v>
      </c>
      <c r="H235" s="124">
        <v>19796808.340000007</v>
      </c>
      <c r="I235" s="124">
        <v>19796808.340000007</v>
      </c>
      <c r="J235" s="124">
        <f t="shared" si="29"/>
        <v>0</v>
      </c>
    </row>
    <row r="236" spans="1:10">
      <c r="A236" s="174" t="s">
        <v>987</v>
      </c>
      <c r="B236" s="124">
        <v>26582010.049999997</v>
      </c>
      <c r="C236" s="124">
        <v>26582010.049999997</v>
      </c>
      <c r="D236" s="124">
        <f t="shared" si="27"/>
        <v>0</v>
      </c>
      <c r="E236" s="124">
        <v>24010540.439999998</v>
      </c>
      <c r="F236" s="124">
        <v>24010540.439999998</v>
      </c>
      <c r="G236" s="124">
        <f t="shared" si="28"/>
        <v>0</v>
      </c>
      <c r="H236" s="124">
        <v>21720477.059999995</v>
      </c>
      <c r="I236" s="124">
        <v>21720477.059999995</v>
      </c>
      <c r="J236" s="124">
        <f t="shared" si="29"/>
        <v>0</v>
      </c>
    </row>
    <row r="237" spans="1:10">
      <c r="A237" s="174" t="s">
        <v>988</v>
      </c>
      <c r="B237" s="124">
        <v>4866583.72</v>
      </c>
      <c r="C237" s="124">
        <v>4866583.72</v>
      </c>
      <c r="D237" s="124">
        <f t="shared" si="27"/>
        <v>0</v>
      </c>
      <c r="E237" s="124">
        <v>1146325.0500000003</v>
      </c>
      <c r="F237" s="124">
        <v>1146325.0500000003</v>
      </c>
      <c r="G237" s="124">
        <f t="shared" si="28"/>
        <v>0</v>
      </c>
      <c r="H237" s="124">
        <v>661310.89</v>
      </c>
      <c r="I237" s="124">
        <v>661310.89</v>
      </c>
      <c r="J237" s="124">
        <f t="shared" si="29"/>
        <v>0</v>
      </c>
    </row>
    <row r="238" spans="1:10">
      <c r="A238" s="174" t="s">
        <v>989</v>
      </c>
      <c r="B238" s="124">
        <v>4722301.4300000006</v>
      </c>
      <c r="C238" s="124">
        <v>4722301.4300000006</v>
      </c>
      <c r="D238" s="124">
        <f t="shared" si="27"/>
        <v>0</v>
      </c>
      <c r="E238" s="124">
        <v>3595222.4</v>
      </c>
      <c r="F238" s="124">
        <v>3595222.4</v>
      </c>
      <c r="G238" s="124">
        <f t="shared" si="28"/>
        <v>0</v>
      </c>
      <c r="H238" s="124">
        <v>4102815</v>
      </c>
      <c r="I238" s="124">
        <v>4102815</v>
      </c>
      <c r="J238" s="124">
        <f t="shared" si="29"/>
        <v>0</v>
      </c>
    </row>
    <row r="239" spans="1:10">
      <c r="A239" s="174" t="s">
        <v>990</v>
      </c>
      <c r="B239" s="124">
        <v>56471114.411106765</v>
      </c>
      <c r="C239" s="124">
        <v>56484386.168698221</v>
      </c>
      <c r="D239" s="124">
        <f t="shared" si="27"/>
        <v>-13271.757591456175</v>
      </c>
      <c r="E239" s="124">
        <v>79940125.539702639</v>
      </c>
      <c r="F239" s="124">
        <v>79929676.234334528</v>
      </c>
      <c r="G239" s="124">
        <f t="shared" si="28"/>
        <v>10449.305368110538</v>
      </c>
      <c r="H239" s="124">
        <v>343851.19316243089</v>
      </c>
      <c r="I239" s="124">
        <v>341028.74093912268</v>
      </c>
      <c r="J239" s="124">
        <f t="shared" si="29"/>
        <v>2822.4522233082098</v>
      </c>
    </row>
    <row r="240" spans="1:10">
      <c r="A240" s="174" t="s">
        <v>991</v>
      </c>
      <c r="B240" s="124">
        <v>164440956.91999999</v>
      </c>
      <c r="C240" s="124">
        <v>164440956.91999999</v>
      </c>
      <c r="D240" s="124">
        <f t="shared" si="27"/>
        <v>0</v>
      </c>
      <c r="E240" s="124">
        <v>152735947.22000003</v>
      </c>
      <c r="F240" s="124">
        <v>157934755.22000003</v>
      </c>
      <c r="G240" s="124">
        <f t="shared" si="28"/>
        <v>-5198808</v>
      </c>
      <c r="H240" s="124">
        <v>158498497.73000005</v>
      </c>
      <c r="I240" s="124">
        <v>163853269.73000005</v>
      </c>
      <c r="J240" s="124">
        <f t="shared" si="29"/>
        <v>-5354772</v>
      </c>
    </row>
    <row r="241" spans="1:10">
      <c r="A241" s="174" t="s">
        <v>1498</v>
      </c>
      <c r="B241" s="124">
        <v>111927.94999999998</v>
      </c>
      <c r="C241" s="124">
        <v>111927.94999999998</v>
      </c>
      <c r="D241" s="124">
        <f t="shared" si="27"/>
        <v>0</v>
      </c>
      <c r="E241" s="124">
        <v>0</v>
      </c>
      <c r="F241" s="124">
        <v>0</v>
      </c>
      <c r="G241" s="124">
        <f t="shared" si="28"/>
        <v>0</v>
      </c>
      <c r="H241" s="124">
        <v>0</v>
      </c>
      <c r="I241" s="124">
        <v>0</v>
      </c>
      <c r="J241" s="124">
        <f t="shared" si="29"/>
        <v>0</v>
      </c>
    </row>
    <row r="242" spans="1:10">
      <c r="A242" s="174" t="s">
        <v>994</v>
      </c>
      <c r="B242" s="124">
        <v>114464906.16000001</v>
      </c>
      <c r="C242" s="124">
        <v>114464906.16000001</v>
      </c>
      <c r="D242" s="124">
        <f t="shared" si="27"/>
        <v>0</v>
      </c>
      <c r="E242" s="124">
        <v>118835230.88000001</v>
      </c>
      <c r="F242" s="124">
        <v>118835230.88000001</v>
      </c>
      <c r="G242" s="124">
        <f t="shared" si="28"/>
        <v>0</v>
      </c>
      <c r="H242" s="124">
        <v>122385028.26000001</v>
      </c>
      <c r="I242" s="124">
        <v>122385028.26000001</v>
      </c>
      <c r="J242" s="124">
        <f t="shared" si="29"/>
        <v>0</v>
      </c>
    </row>
    <row r="243" spans="1:10" ht="15.75" thickBot="1">
      <c r="A243" s="174" t="s">
        <v>996</v>
      </c>
      <c r="B243" s="124">
        <v>152676312.18000001</v>
      </c>
      <c r="C243" s="124">
        <v>152676312.18000001</v>
      </c>
      <c r="D243" s="124">
        <f t="shared" si="27"/>
        <v>0</v>
      </c>
      <c r="E243" s="124">
        <v>162366754.65999997</v>
      </c>
      <c r="F243" s="124">
        <v>162366754.65999997</v>
      </c>
      <c r="G243" s="124">
        <f t="shared" si="28"/>
        <v>0</v>
      </c>
      <c r="H243" s="124">
        <v>171789160.16999999</v>
      </c>
      <c r="I243" s="124">
        <v>171789160.16999999</v>
      </c>
      <c r="J243" s="124">
        <f t="shared" si="29"/>
        <v>0</v>
      </c>
    </row>
    <row r="244" spans="1:10">
      <c r="A244" s="173" t="s">
        <v>959</v>
      </c>
      <c r="B244" s="175">
        <v>4345681458.4011059</v>
      </c>
      <c r="C244" s="175">
        <v>4355932670.2386971</v>
      </c>
      <c r="D244" s="175">
        <f t="shared" si="27"/>
        <v>-10251211.837591171</v>
      </c>
      <c r="E244" s="175">
        <v>4172988567.9297037</v>
      </c>
      <c r="F244" s="175">
        <v>4194941052.6243353</v>
      </c>
      <c r="G244" s="175">
        <f t="shared" si="28"/>
        <v>-21952484.694631577</v>
      </c>
      <c r="H244" s="175">
        <v>4193930916.6331644</v>
      </c>
      <c r="I244" s="175">
        <v>4216408288.1809411</v>
      </c>
      <c r="J244" s="175">
        <f t="shared" si="29"/>
        <v>-22477371.547776699</v>
      </c>
    </row>
    <row r="246" spans="1:10">
      <c r="A246" s="172" t="s">
        <v>796</v>
      </c>
      <c r="B246" s="175">
        <v>63676560454.324989</v>
      </c>
      <c r="C246" s="175">
        <v>63098674517.504822</v>
      </c>
      <c r="D246" s="175">
        <f>B246 - C246</f>
        <v>577885936.82016754</v>
      </c>
      <c r="E246" s="175">
        <v>59119480115.665741</v>
      </c>
      <c r="F246" s="175">
        <v>58864348164.396339</v>
      </c>
      <c r="G246" s="175">
        <f>E246 - F246</f>
        <v>255131951.26940155</v>
      </c>
      <c r="H246" s="175">
        <v>60724831924.216843</v>
      </c>
      <c r="I246" s="175">
        <v>61582994019.958572</v>
      </c>
      <c r="J246" s="175">
        <f>H246 - I246</f>
        <v>-858162095.74172974</v>
      </c>
    </row>
    <row r="248" spans="1:10">
      <c r="A248" s="172" t="s">
        <v>998</v>
      </c>
      <c r="B248" s="124"/>
      <c r="C248" s="124"/>
      <c r="D248" s="124"/>
      <c r="E248" s="124"/>
      <c r="F248" s="124"/>
      <c r="G248" s="124"/>
      <c r="H248" s="124"/>
      <c r="I248" s="124"/>
      <c r="J248" s="124"/>
    </row>
    <row r="249" spans="1:10">
      <c r="A249" s="173" t="s">
        <v>999</v>
      </c>
      <c r="B249" s="124"/>
      <c r="C249" s="124"/>
      <c r="D249" s="124"/>
      <c r="E249" s="124"/>
      <c r="F249" s="124"/>
      <c r="G249" s="124"/>
      <c r="H249" s="124"/>
      <c r="I249" s="124"/>
      <c r="J249" s="124"/>
    </row>
    <row r="250" spans="1:10">
      <c r="A250" s="174" t="s">
        <v>1000</v>
      </c>
      <c r="B250" s="124">
        <v>962668912.8745954</v>
      </c>
      <c r="C250" s="124">
        <v>962668912.8745954</v>
      </c>
      <c r="D250" s="124">
        <f t="shared" ref="D250:D257" si="30">B250 - C250</f>
        <v>0</v>
      </c>
      <c r="E250" s="124">
        <v>1142257993.9658852</v>
      </c>
      <c r="F250" s="124">
        <v>1142257993.9658852</v>
      </c>
      <c r="G250" s="124">
        <f t="shared" ref="G250:G257" si="31">E250 - F250</f>
        <v>0</v>
      </c>
      <c r="H250" s="124">
        <v>1261743728.804527</v>
      </c>
      <c r="I250" s="124">
        <v>1261743728.804527</v>
      </c>
      <c r="J250" s="124">
        <f t="shared" ref="J250:J257" si="32">H250 - I250</f>
        <v>0</v>
      </c>
    </row>
    <row r="251" spans="1:10">
      <c r="A251" s="174" t="s">
        <v>1001</v>
      </c>
      <c r="B251" s="124">
        <v>-10371166.108115504</v>
      </c>
      <c r="C251" s="124">
        <v>-10371166.108115504</v>
      </c>
      <c r="D251" s="124">
        <f t="shared" si="30"/>
        <v>0</v>
      </c>
      <c r="E251" s="124">
        <v>-10371165.557487344</v>
      </c>
      <c r="F251" s="124">
        <v>-10371165.557487344</v>
      </c>
      <c r="G251" s="124">
        <f t="shared" si="31"/>
        <v>0</v>
      </c>
      <c r="H251" s="124">
        <v>-10669902.841931786</v>
      </c>
      <c r="I251" s="124">
        <v>-10669902.841931786</v>
      </c>
      <c r="J251" s="124">
        <f t="shared" si="32"/>
        <v>0</v>
      </c>
    </row>
    <row r="252" spans="1:10">
      <c r="A252" s="174" t="s">
        <v>1002</v>
      </c>
      <c r="B252" s="124">
        <v>13726295.263395485</v>
      </c>
      <c r="C252" s="124">
        <v>13726295.263395485</v>
      </c>
      <c r="D252" s="124">
        <f t="shared" si="30"/>
        <v>0</v>
      </c>
      <c r="E252" s="124">
        <v>13726295.59119398</v>
      </c>
      <c r="F252" s="124">
        <v>13726295.59119398</v>
      </c>
      <c r="G252" s="124">
        <f t="shared" si="31"/>
        <v>0</v>
      </c>
      <c r="H252" s="124">
        <v>13726295.591193981</v>
      </c>
      <c r="I252" s="124">
        <v>13726295.591193981</v>
      </c>
      <c r="J252" s="124">
        <f t="shared" si="32"/>
        <v>0</v>
      </c>
    </row>
    <row r="253" spans="1:10">
      <c r="A253" s="174" t="s">
        <v>1499</v>
      </c>
      <c r="B253" s="124">
        <v>975831522.85617065</v>
      </c>
      <c r="C253" s="124">
        <v>962511092.37529945</v>
      </c>
      <c r="D253" s="124">
        <f t="shared" si="30"/>
        <v>13320430.480871201</v>
      </c>
      <c r="E253" s="124">
        <v>-3.9339065551757813E-6</v>
      </c>
      <c r="F253" s="124">
        <v>-3.9339065551757813E-6</v>
      </c>
      <c r="G253" s="124">
        <f t="shared" si="31"/>
        <v>0</v>
      </c>
      <c r="H253" s="124">
        <v>0</v>
      </c>
      <c r="I253" s="124">
        <v>0</v>
      </c>
      <c r="J253" s="124">
        <f t="shared" si="32"/>
        <v>0</v>
      </c>
    </row>
    <row r="254" spans="1:10">
      <c r="A254" s="174" t="s">
        <v>1003</v>
      </c>
      <c r="B254" s="124">
        <v>26219907.209677026</v>
      </c>
      <c r="C254" s="124">
        <v>26219907.209677026</v>
      </c>
      <c r="D254" s="124">
        <f t="shared" si="30"/>
        <v>0</v>
      </c>
      <c r="E254" s="124">
        <v>15869408.268302768</v>
      </c>
      <c r="F254" s="124">
        <v>15869408.268302768</v>
      </c>
      <c r="G254" s="124">
        <f t="shared" si="31"/>
        <v>0</v>
      </c>
      <c r="H254" s="124">
        <v>12188376.932265446</v>
      </c>
      <c r="I254" s="124">
        <v>12188376.932265446</v>
      </c>
      <c r="J254" s="124">
        <f t="shared" si="32"/>
        <v>0</v>
      </c>
    </row>
    <row r="255" spans="1:10">
      <c r="A255" s="174" t="s">
        <v>1006</v>
      </c>
      <c r="B255" s="124">
        <v>2701445.3635831806</v>
      </c>
      <c r="C255" s="124">
        <v>2701445.3635831806</v>
      </c>
      <c r="D255" s="124">
        <f t="shared" si="30"/>
        <v>0</v>
      </c>
      <c r="E255" s="124">
        <v>2701445.3914442412</v>
      </c>
      <c r="F255" s="124">
        <v>2701445.3914442412</v>
      </c>
      <c r="G255" s="124">
        <f t="shared" si="31"/>
        <v>0</v>
      </c>
      <c r="H255" s="124">
        <v>2701445.3914442416</v>
      </c>
      <c r="I255" s="124">
        <v>2701445.3914442416</v>
      </c>
      <c r="J255" s="124">
        <f t="shared" si="32"/>
        <v>0</v>
      </c>
    </row>
    <row r="256" spans="1:10" ht="15.75" thickBot="1">
      <c r="A256" s="174" t="s">
        <v>1007</v>
      </c>
      <c r="B256" s="124">
        <v>16964.32</v>
      </c>
      <c r="C256" s="124">
        <v>110457.36</v>
      </c>
      <c r="D256" s="124">
        <f t="shared" si="30"/>
        <v>-93493.040000000008</v>
      </c>
      <c r="E256" s="124">
        <v>0</v>
      </c>
      <c r="F256" s="124">
        <v>116064</v>
      </c>
      <c r="G256" s="124">
        <f t="shared" si="31"/>
        <v>-116064</v>
      </c>
      <c r="H256" s="124">
        <v>0</v>
      </c>
      <c r="I256" s="124">
        <v>116064</v>
      </c>
      <c r="J256" s="124">
        <f t="shared" si="32"/>
        <v>-116064</v>
      </c>
    </row>
    <row r="257" spans="1:10">
      <c r="A257" s="173" t="s">
        <v>999</v>
      </c>
      <c r="B257" s="175">
        <v>1970793881.7793059</v>
      </c>
      <c r="C257" s="175">
        <v>1957566944.3384347</v>
      </c>
      <c r="D257" s="175">
        <f t="shared" si="30"/>
        <v>13226937.440871239</v>
      </c>
      <c r="E257" s="175">
        <v>1164183977.6593349</v>
      </c>
      <c r="F257" s="175">
        <v>1164300041.6593349</v>
      </c>
      <c r="G257" s="175">
        <f t="shared" si="31"/>
        <v>-116064</v>
      </c>
      <c r="H257" s="175">
        <v>1279689943.8774989</v>
      </c>
      <c r="I257" s="175">
        <v>1279806007.8774989</v>
      </c>
      <c r="J257" s="175">
        <f t="shared" si="32"/>
        <v>-116064</v>
      </c>
    </row>
    <row r="259" spans="1:10">
      <c r="A259" s="173" t="s">
        <v>1008</v>
      </c>
      <c r="B259" s="124"/>
      <c r="C259" s="124"/>
      <c r="D259" s="124"/>
      <c r="E259" s="124"/>
      <c r="F259" s="124"/>
      <c r="G259" s="124"/>
      <c r="H259" s="124"/>
      <c r="I259" s="124"/>
      <c r="J259" s="124"/>
    </row>
    <row r="260" spans="1:10">
      <c r="A260" s="174" t="s">
        <v>1009</v>
      </c>
      <c r="B260" s="124">
        <v>388246974.53538346</v>
      </c>
      <c r="C260" s="124">
        <v>392909125.20368838</v>
      </c>
      <c r="D260" s="124">
        <f t="shared" ref="D260:D266" si="33">B260 - C260</f>
        <v>-4662150.6683049202</v>
      </c>
      <c r="E260" s="124">
        <v>709183918.85108197</v>
      </c>
      <c r="F260" s="124">
        <v>709183918.85108197</v>
      </c>
      <c r="G260" s="124">
        <f t="shared" ref="G260:G266" si="34">E260 - F260</f>
        <v>0</v>
      </c>
      <c r="H260" s="124">
        <v>691621673.48019195</v>
      </c>
      <c r="I260" s="124">
        <v>691621673.48019195</v>
      </c>
      <c r="J260" s="124">
        <f t="shared" ref="J260:J266" si="35">H260 - I260</f>
        <v>0</v>
      </c>
    </row>
    <row r="261" spans="1:10">
      <c r="A261" s="174" t="s">
        <v>1010</v>
      </c>
      <c r="B261" s="124">
        <v>116540352</v>
      </c>
      <c r="C261" s="124">
        <v>116540352</v>
      </c>
      <c r="D261" s="124">
        <f t="shared" si="33"/>
        <v>0</v>
      </c>
      <c r="E261" s="124">
        <v>116540352</v>
      </c>
      <c r="F261" s="124">
        <v>116540352</v>
      </c>
      <c r="G261" s="124">
        <f t="shared" si="34"/>
        <v>0</v>
      </c>
      <c r="H261" s="124">
        <v>116540352</v>
      </c>
      <c r="I261" s="124">
        <v>116540352</v>
      </c>
      <c r="J261" s="124">
        <f t="shared" si="35"/>
        <v>0</v>
      </c>
    </row>
    <row r="262" spans="1:10">
      <c r="A262" s="174" t="s">
        <v>1011</v>
      </c>
      <c r="B262" s="124">
        <v>473131189.48034507</v>
      </c>
      <c r="C262" s="124">
        <v>473131189.48034507</v>
      </c>
      <c r="D262" s="124">
        <f t="shared" si="33"/>
        <v>0</v>
      </c>
      <c r="E262" s="124">
        <v>366051759.14794087</v>
      </c>
      <c r="F262" s="124">
        <v>366051759.14794087</v>
      </c>
      <c r="G262" s="124">
        <f t="shared" si="34"/>
        <v>0</v>
      </c>
      <c r="H262" s="124">
        <v>277836917.41817129</v>
      </c>
      <c r="I262" s="124">
        <v>277836917.41817129</v>
      </c>
      <c r="J262" s="124">
        <f t="shared" si="35"/>
        <v>0</v>
      </c>
    </row>
    <row r="263" spans="1:10">
      <c r="A263" s="174" t="s">
        <v>1013</v>
      </c>
      <c r="B263" s="124">
        <v>-1500973702.9694676</v>
      </c>
      <c r="C263" s="124">
        <v>-1519278536.3313951</v>
      </c>
      <c r="D263" s="124">
        <f t="shared" si="33"/>
        <v>18304833.361927509</v>
      </c>
      <c r="E263" s="124">
        <v>-240060692.44053215</v>
      </c>
      <c r="F263" s="124">
        <v>-221755859.07860458</v>
      </c>
      <c r="G263" s="124">
        <f t="shared" si="34"/>
        <v>-18304833.361927569</v>
      </c>
      <c r="H263" s="124">
        <v>0</v>
      </c>
      <c r="I263" s="124">
        <v>0</v>
      </c>
      <c r="J263" s="124">
        <f t="shared" si="35"/>
        <v>0</v>
      </c>
    </row>
    <row r="264" spans="1:10">
      <c r="A264" s="174" t="s">
        <v>1500</v>
      </c>
      <c r="B264" s="124">
        <v>1500973702.9694676</v>
      </c>
      <c r="C264" s="124">
        <v>1519278536.3313951</v>
      </c>
      <c r="D264" s="124">
        <f t="shared" si="33"/>
        <v>-18304833.361927509</v>
      </c>
      <c r="E264" s="124">
        <v>240060692.44053215</v>
      </c>
      <c r="F264" s="124">
        <v>221755859.07860458</v>
      </c>
      <c r="G264" s="124">
        <f t="shared" si="34"/>
        <v>18304833.361927569</v>
      </c>
      <c r="H264" s="124">
        <v>0</v>
      </c>
      <c r="I264" s="124">
        <v>0</v>
      </c>
      <c r="J264" s="124">
        <f t="shared" si="35"/>
        <v>0</v>
      </c>
    </row>
    <row r="265" spans="1:10" ht="15.75" thickBot="1">
      <c r="A265" s="174" t="s">
        <v>1015</v>
      </c>
      <c r="B265" s="124">
        <v>19885142.160000004</v>
      </c>
      <c r="C265" s="124">
        <v>19885142.160000004</v>
      </c>
      <c r="D265" s="124">
        <f t="shared" si="33"/>
        <v>0</v>
      </c>
      <c r="E265" s="124">
        <v>19872000</v>
      </c>
      <c r="F265" s="124">
        <v>19872000</v>
      </c>
      <c r="G265" s="124">
        <f t="shared" si="34"/>
        <v>0</v>
      </c>
      <c r="H265" s="124">
        <v>19872000</v>
      </c>
      <c r="I265" s="124">
        <v>19872000</v>
      </c>
      <c r="J265" s="124">
        <f t="shared" si="35"/>
        <v>0</v>
      </c>
    </row>
    <row r="266" spans="1:10">
      <c r="A266" s="173" t="s">
        <v>1008</v>
      </c>
      <c r="B266" s="175">
        <v>997803658.17572844</v>
      </c>
      <c r="C266" s="175">
        <v>1002465808.8440334</v>
      </c>
      <c r="D266" s="175">
        <f t="shared" si="33"/>
        <v>-4662150.6683049202</v>
      </c>
      <c r="E266" s="175">
        <v>1211648029.999023</v>
      </c>
      <c r="F266" s="175">
        <v>1211648029.999023</v>
      </c>
      <c r="G266" s="175">
        <f t="shared" si="34"/>
        <v>0</v>
      </c>
      <c r="H266" s="175">
        <v>1105870942.8983631</v>
      </c>
      <c r="I266" s="175">
        <v>1105870942.8983631</v>
      </c>
      <c r="J266" s="175">
        <f t="shared" si="35"/>
        <v>0</v>
      </c>
    </row>
    <row r="268" spans="1:10">
      <c r="A268" s="173" t="s">
        <v>1016</v>
      </c>
      <c r="B268" s="124"/>
      <c r="C268" s="124"/>
      <c r="D268" s="124"/>
      <c r="E268" s="124"/>
      <c r="F268" s="124"/>
      <c r="G268" s="124"/>
      <c r="H268" s="124"/>
      <c r="I268" s="124"/>
      <c r="J268" s="124"/>
    </row>
    <row r="269" spans="1:10">
      <c r="A269" s="174" t="s">
        <v>1017</v>
      </c>
      <c r="B269" s="124">
        <v>928271076.11157465</v>
      </c>
      <c r="C269" s="124">
        <v>928271076.11157465</v>
      </c>
      <c r="D269" s="124">
        <f t="shared" ref="D269:D276" si="36">B269 - C269</f>
        <v>0</v>
      </c>
      <c r="E269" s="124">
        <v>936984708.67132545</v>
      </c>
      <c r="F269" s="124">
        <v>936984708.67132545</v>
      </c>
      <c r="G269" s="124">
        <f t="shared" ref="G269:G276" si="37">E269 - F269</f>
        <v>0</v>
      </c>
      <c r="H269" s="124">
        <v>938481358.52336824</v>
      </c>
      <c r="I269" s="124">
        <v>938481358.52336824</v>
      </c>
      <c r="J269" s="124">
        <f t="shared" ref="J269:J276" si="38">H269 - I269</f>
        <v>0</v>
      </c>
    </row>
    <row r="270" spans="1:10">
      <c r="A270" s="174" t="s">
        <v>1018</v>
      </c>
      <c r="B270" s="124">
        <v>380491675.9890039</v>
      </c>
      <c r="C270" s="124">
        <v>380491675.9890039</v>
      </c>
      <c r="D270" s="124">
        <f t="shared" si="36"/>
        <v>0</v>
      </c>
      <c r="E270" s="124">
        <v>378217360.77040511</v>
      </c>
      <c r="F270" s="124">
        <v>378217360.77040511</v>
      </c>
      <c r="G270" s="124">
        <f t="shared" si="37"/>
        <v>0</v>
      </c>
      <c r="H270" s="124">
        <v>375601517.13520527</v>
      </c>
      <c r="I270" s="124">
        <v>375601517.13520527</v>
      </c>
      <c r="J270" s="124">
        <f t="shared" si="38"/>
        <v>0</v>
      </c>
    </row>
    <row r="271" spans="1:10">
      <c r="A271" s="174" t="s">
        <v>1019</v>
      </c>
      <c r="B271" s="124">
        <v>168881390.19064525</v>
      </c>
      <c r="C271" s="124">
        <v>168881390.19064525</v>
      </c>
      <c r="D271" s="124">
        <f t="shared" si="36"/>
        <v>0</v>
      </c>
      <c r="E271" s="124">
        <v>164953724.92246476</v>
      </c>
      <c r="F271" s="124">
        <v>164953724.92246476</v>
      </c>
      <c r="G271" s="124">
        <f t="shared" si="37"/>
        <v>0</v>
      </c>
      <c r="H271" s="124">
        <v>161043702.1640332</v>
      </c>
      <c r="I271" s="124">
        <v>161043702.1640332</v>
      </c>
      <c r="J271" s="124">
        <f t="shared" si="38"/>
        <v>0</v>
      </c>
    </row>
    <row r="272" spans="1:10">
      <c r="A272" s="174" t="s">
        <v>1020</v>
      </c>
      <c r="B272" s="124">
        <v>458812005.89013302</v>
      </c>
      <c r="C272" s="124">
        <v>458812005.89013302</v>
      </c>
      <c r="D272" s="124">
        <f t="shared" si="36"/>
        <v>0</v>
      </c>
      <c r="E272" s="124">
        <v>473350810.42472017</v>
      </c>
      <c r="F272" s="124">
        <v>473350810.42472017</v>
      </c>
      <c r="G272" s="124">
        <f t="shared" si="37"/>
        <v>0</v>
      </c>
      <c r="H272" s="124">
        <v>484937708.88376981</v>
      </c>
      <c r="I272" s="124">
        <v>484937708.88376981</v>
      </c>
      <c r="J272" s="124">
        <f t="shared" si="38"/>
        <v>0</v>
      </c>
    </row>
    <row r="273" spans="1:10">
      <c r="A273" s="174" t="s">
        <v>1021</v>
      </c>
      <c r="B273" s="124">
        <v>40049610.369640298</v>
      </c>
      <c r="C273" s="124">
        <v>40049610.369640298</v>
      </c>
      <c r="D273" s="124">
        <f t="shared" si="36"/>
        <v>0</v>
      </c>
      <c r="E273" s="124">
        <v>40050021.092853732</v>
      </c>
      <c r="F273" s="124">
        <v>40050021.092853732</v>
      </c>
      <c r="G273" s="124">
        <f t="shared" si="37"/>
        <v>0</v>
      </c>
      <c r="H273" s="124">
        <v>40050021.092853732</v>
      </c>
      <c r="I273" s="124">
        <v>40050021.092853732</v>
      </c>
      <c r="J273" s="124">
        <f t="shared" si="38"/>
        <v>0</v>
      </c>
    </row>
    <row r="274" spans="1:10">
      <c r="A274" s="174" t="s">
        <v>1022</v>
      </c>
      <c r="B274" s="124">
        <v>16848277.485279523</v>
      </c>
      <c r="C274" s="124">
        <v>16848277.485279523</v>
      </c>
      <c r="D274" s="124">
        <f t="shared" si="36"/>
        <v>0</v>
      </c>
      <c r="E274" s="124">
        <v>19917716.620269157</v>
      </c>
      <c r="F274" s="124">
        <v>19917716.620269157</v>
      </c>
      <c r="G274" s="124">
        <f t="shared" si="37"/>
        <v>0</v>
      </c>
      <c r="H274" s="124">
        <v>21503539.163045045</v>
      </c>
      <c r="I274" s="124">
        <v>21503539.163045045</v>
      </c>
      <c r="J274" s="124">
        <f t="shared" si="38"/>
        <v>0</v>
      </c>
    </row>
    <row r="275" spans="1:10" ht="15.75" thickBot="1">
      <c r="A275" s="174" t="s">
        <v>1023</v>
      </c>
      <c r="B275" s="124">
        <v>49745030.727308534</v>
      </c>
      <c r="C275" s="124">
        <v>49079009.203264989</v>
      </c>
      <c r="D275" s="124">
        <f t="shared" si="36"/>
        <v>666021.52404354513</v>
      </c>
      <c r="E275" s="124">
        <v>-1.9669532775878903E-7</v>
      </c>
      <c r="F275" s="124">
        <v>-1.9669532775878903E-7</v>
      </c>
      <c r="G275" s="124">
        <f t="shared" si="37"/>
        <v>0</v>
      </c>
      <c r="H275" s="124">
        <v>0</v>
      </c>
      <c r="I275" s="124">
        <v>0</v>
      </c>
      <c r="J275" s="124">
        <f t="shared" si="38"/>
        <v>0</v>
      </c>
    </row>
    <row r="276" spans="1:10">
      <c r="A276" s="173" t="s">
        <v>1016</v>
      </c>
      <c r="B276" s="175">
        <v>2043099066.7635853</v>
      </c>
      <c r="C276" s="175">
        <v>2042433045.2395418</v>
      </c>
      <c r="D276" s="175">
        <f t="shared" si="36"/>
        <v>666021.52404356003</v>
      </c>
      <c r="E276" s="175">
        <v>2013474342.5020382</v>
      </c>
      <c r="F276" s="175">
        <v>2013474342.5020382</v>
      </c>
      <c r="G276" s="175">
        <f t="shared" si="37"/>
        <v>0</v>
      </c>
      <c r="H276" s="175">
        <v>2021617846.9622753</v>
      </c>
      <c r="I276" s="175">
        <v>2021617846.9622753</v>
      </c>
      <c r="J276" s="175">
        <f t="shared" si="38"/>
        <v>0</v>
      </c>
    </row>
    <row r="278" spans="1:10">
      <c r="A278" s="173" t="s">
        <v>1025</v>
      </c>
      <c r="B278" s="124"/>
      <c r="C278" s="124"/>
      <c r="D278" s="124"/>
      <c r="E278" s="124"/>
      <c r="F278" s="124"/>
      <c r="G278" s="124"/>
      <c r="H278" s="124"/>
      <c r="I278" s="124"/>
      <c r="J278" s="124"/>
    </row>
    <row r="279" spans="1:10">
      <c r="A279" s="174" t="s">
        <v>1026</v>
      </c>
      <c r="B279" s="124">
        <v>4001918816.2484407</v>
      </c>
      <c r="C279" s="124">
        <v>4003650472.2109537</v>
      </c>
      <c r="D279" s="124">
        <f t="shared" ref="D279:D284" si="39">B279 - C279</f>
        <v>-1731655.96251297</v>
      </c>
      <c r="E279" s="124">
        <v>4881060897.4731464</v>
      </c>
      <c r="F279" s="124">
        <v>4881060897.4731464</v>
      </c>
      <c r="G279" s="124">
        <f t="shared" ref="G279:G284" si="40">E279 - F279</f>
        <v>0</v>
      </c>
      <c r="H279" s="124">
        <v>5341978130.0060339</v>
      </c>
      <c r="I279" s="124">
        <v>5341978130.0060339</v>
      </c>
      <c r="J279" s="124">
        <f t="shared" ref="J279:J284" si="41">H279 - I279</f>
        <v>0</v>
      </c>
    </row>
    <row r="280" spans="1:10">
      <c r="A280" s="174" t="s">
        <v>1027</v>
      </c>
      <c r="B280" s="124">
        <v>99273744</v>
      </c>
      <c r="C280" s="124">
        <v>99273744</v>
      </c>
      <c r="D280" s="124">
        <f t="shared" si="39"/>
        <v>0</v>
      </c>
      <c r="E280" s="124">
        <v>99273744</v>
      </c>
      <c r="F280" s="124">
        <v>99273744</v>
      </c>
      <c r="G280" s="124">
        <f t="shared" si="40"/>
        <v>0</v>
      </c>
      <c r="H280" s="124">
        <v>99273744</v>
      </c>
      <c r="I280" s="124">
        <v>99273744</v>
      </c>
      <c r="J280" s="124">
        <f t="shared" si="41"/>
        <v>0</v>
      </c>
    </row>
    <row r="281" spans="1:10">
      <c r="A281" s="174" t="s">
        <v>1028</v>
      </c>
      <c r="B281" s="124">
        <v>5445792</v>
      </c>
      <c r="C281" s="124">
        <v>5445792</v>
      </c>
      <c r="D281" s="124">
        <f t="shared" si="39"/>
        <v>0</v>
      </c>
      <c r="E281" s="124">
        <v>5445792</v>
      </c>
      <c r="F281" s="124">
        <v>5445792</v>
      </c>
      <c r="G281" s="124">
        <f t="shared" si="40"/>
        <v>0</v>
      </c>
      <c r="H281" s="124">
        <v>5445792</v>
      </c>
      <c r="I281" s="124">
        <v>5445792</v>
      </c>
      <c r="J281" s="124">
        <f t="shared" si="41"/>
        <v>0</v>
      </c>
    </row>
    <row r="282" spans="1:10">
      <c r="A282" s="174" t="s">
        <v>1029</v>
      </c>
      <c r="B282" s="124">
        <v>7710556.7431015139</v>
      </c>
      <c r="C282" s="124">
        <v>7710556.7431015139</v>
      </c>
      <c r="D282" s="124">
        <f t="shared" si="39"/>
        <v>0</v>
      </c>
      <c r="E282" s="124">
        <v>18307577.877298292</v>
      </c>
      <c r="F282" s="124">
        <v>18307577.877298292</v>
      </c>
      <c r="G282" s="124">
        <f t="shared" si="40"/>
        <v>0</v>
      </c>
      <c r="H282" s="124">
        <v>21516693.950015876</v>
      </c>
      <c r="I282" s="124">
        <v>21516693.950015876</v>
      </c>
      <c r="J282" s="124">
        <f t="shared" si="41"/>
        <v>0</v>
      </c>
    </row>
    <row r="283" spans="1:10" ht="15.75" thickBot="1">
      <c r="A283" s="174" t="s">
        <v>1030</v>
      </c>
      <c r="B283" s="124">
        <v>253924973.59689304</v>
      </c>
      <c r="C283" s="124">
        <v>253924973.59689304</v>
      </c>
      <c r="D283" s="124">
        <f t="shared" si="39"/>
        <v>0</v>
      </c>
      <c r="E283" s="124">
        <v>255895469.23364976</v>
      </c>
      <c r="F283" s="124">
        <v>255895469.23364976</v>
      </c>
      <c r="G283" s="124">
        <f t="shared" si="40"/>
        <v>0</v>
      </c>
      <c r="H283" s="124">
        <v>255847677.08397835</v>
      </c>
      <c r="I283" s="124">
        <v>255847677.08397835</v>
      </c>
      <c r="J283" s="124">
        <f t="shared" si="41"/>
        <v>0</v>
      </c>
    </row>
    <row r="284" spans="1:10">
      <c r="A284" s="173" t="s">
        <v>1025</v>
      </c>
      <c r="B284" s="175">
        <v>4368273882.5884352</v>
      </c>
      <c r="C284" s="175">
        <v>4370005538.5509481</v>
      </c>
      <c r="D284" s="175">
        <f t="shared" si="39"/>
        <v>-1731655.96251297</v>
      </c>
      <c r="E284" s="175">
        <v>5259983480.584095</v>
      </c>
      <c r="F284" s="175">
        <v>5259983480.584095</v>
      </c>
      <c r="G284" s="175">
        <f t="shared" si="40"/>
        <v>0</v>
      </c>
      <c r="H284" s="175">
        <v>5724062037.0400286</v>
      </c>
      <c r="I284" s="175">
        <v>5724062037.0400286</v>
      </c>
      <c r="J284" s="175">
        <f t="shared" si="41"/>
        <v>0</v>
      </c>
    </row>
    <row r="286" spans="1:10">
      <c r="A286" s="173" t="s">
        <v>1033</v>
      </c>
      <c r="B286" s="124"/>
      <c r="C286" s="124"/>
      <c r="D286" s="124"/>
      <c r="E286" s="124"/>
      <c r="F286" s="124"/>
      <c r="G286" s="124"/>
      <c r="H286" s="124"/>
      <c r="I286" s="124"/>
      <c r="J286" s="124"/>
    </row>
    <row r="287" spans="1:10">
      <c r="A287" s="174" t="s">
        <v>1034</v>
      </c>
      <c r="B287" s="124">
        <v>1254700260.16609</v>
      </c>
      <c r="C287" s="124">
        <v>1254833464.4708986</v>
      </c>
      <c r="D287" s="124">
        <f t="shared" ref="D287:D293" si="42">B287 - C287</f>
        <v>-133204.30480861664</v>
      </c>
      <c r="E287" s="124">
        <v>1453378500.4016771</v>
      </c>
      <c r="F287" s="124">
        <v>1453378500.4016771</v>
      </c>
      <c r="G287" s="124">
        <f t="shared" ref="G287:G293" si="43">E287 - F287</f>
        <v>0</v>
      </c>
      <c r="H287" s="124">
        <v>1614738469.5535991</v>
      </c>
      <c r="I287" s="124">
        <v>1614738469.5535991</v>
      </c>
      <c r="J287" s="124">
        <f t="shared" ref="J287:J293" si="44">H287 - I287</f>
        <v>0</v>
      </c>
    </row>
    <row r="288" spans="1:10">
      <c r="A288" s="174" t="s">
        <v>1035</v>
      </c>
      <c r="B288" s="124">
        <v>2760925.6811647322</v>
      </c>
      <c r="C288" s="124">
        <v>2760925.6811647322</v>
      </c>
      <c r="D288" s="124">
        <f t="shared" si="42"/>
        <v>0</v>
      </c>
      <c r="E288" s="124">
        <v>2813378.0518354243</v>
      </c>
      <c r="F288" s="124">
        <v>2813378.0518354243</v>
      </c>
      <c r="G288" s="124">
        <f t="shared" si="43"/>
        <v>0</v>
      </c>
      <c r="H288" s="124">
        <v>2839195.7990277279</v>
      </c>
      <c r="I288" s="124">
        <v>2839195.7990277279</v>
      </c>
      <c r="J288" s="124">
        <f t="shared" si="44"/>
        <v>0</v>
      </c>
    </row>
    <row r="289" spans="1:10">
      <c r="A289" s="174" t="s">
        <v>1037</v>
      </c>
      <c r="B289" s="124">
        <v>228477.69319460751</v>
      </c>
      <c r="C289" s="124">
        <v>228477.69319460751</v>
      </c>
      <c r="D289" s="124">
        <f t="shared" si="42"/>
        <v>0</v>
      </c>
      <c r="E289" s="124">
        <v>228084.91092614338</v>
      </c>
      <c r="F289" s="124">
        <v>228084.91092614338</v>
      </c>
      <c r="G289" s="124">
        <f t="shared" si="43"/>
        <v>0</v>
      </c>
      <c r="H289" s="124">
        <v>228084.91092614338</v>
      </c>
      <c r="I289" s="124">
        <v>228084.91092614338</v>
      </c>
      <c r="J289" s="124">
        <f t="shared" si="44"/>
        <v>0</v>
      </c>
    </row>
    <row r="290" spans="1:10">
      <c r="A290" s="174" t="s">
        <v>1038</v>
      </c>
      <c r="B290" s="124">
        <v>146977478.72145554</v>
      </c>
      <c r="C290" s="124">
        <v>146977478.72145554</v>
      </c>
      <c r="D290" s="124">
        <f t="shared" si="42"/>
        <v>0</v>
      </c>
      <c r="E290" s="124">
        <v>146582766.38800308</v>
      </c>
      <c r="F290" s="124">
        <v>146582766.38800308</v>
      </c>
      <c r="G290" s="124">
        <f t="shared" si="43"/>
        <v>0</v>
      </c>
      <c r="H290" s="124">
        <v>143267940.9406189</v>
      </c>
      <c r="I290" s="124">
        <v>143267940.9406189</v>
      </c>
      <c r="J290" s="124">
        <f t="shared" si="44"/>
        <v>0</v>
      </c>
    </row>
    <row r="291" spans="1:10">
      <c r="A291" s="174" t="s">
        <v>1039</v>
      </c>
      <c r="B291" s="124">
        <v>23104462.020888895</v>
      </c>
      <c r="C291" s="124">
        <v>23104462.020888895</v>
      </c>
      <c r="D291" s="124">
        <f t="shared" si="42"/>
        <v>0</v>
      </c>
      <c r="E291" s="124">
        <v>23037362.009246811</v>
      </c>
      <c r="F291" s="124">
        <v>23037362.009246811</v>
      </c>
      <c r="G291" s="124">
        <f t="shared" si="43"/>
        <v>0</v>
      </c>
      <c r="H291" s="124">
        <v>22947875.552660376</v>
      </c>
      <c r="I291" s="124">
        <v>22947875.552660376</v>
      </c>
      <c r="J291" s="124">
        <f t="shared" si="44"/>
        <v>0</v>
      </c>
    </row>
    <row r="292" spans="1:10" ht="15.75" thickBot="1">
      <c r="A292" s="174" t="s">
        <v>1040</v>
      </c>
      <c r="B292" s="124">
        <v>1714588.8279293699</v>
      </c>
      <c r="C292" s="124">
        <v>1714588.8279293699</v>
      </c>
      <c r="D292" s="124">
        <f t="shared" si="42"/>
        <v>0</v>
      </c>
      <c r="E292" s="124">
        <v>1716941.9635375396</v>
      </c>
      <c r="F292" s="124">
        <v>1716941.9635375396</v>
      </c>
      <c r="G292" s="124">
        <f t="shared" si="43"/>
        <v>0</v>
      </c>
      <c r="H292" s="124">
        <v>1710272.6646646971</v>
      </c>
      <c r="I292" s="124">
        <v>1710272.6646646971</v>
      </c>
      <c r="J292" s="124">
        <f t="shared" si="44"/>
        <v>0</v>
      </c>
    </row>
    <row r="293" spans="1:10">
      <c r="A293" s="173" t="s">
        <v>1033</v>
      </c>
      <c r="B293" s="175">
        <v>1429486193.110723</v>
      </c>
      <c r="C293" s="175">
        <v>1429619397.4155316</v>
      </c>
      <c r="D293" s="175">
        <f t="shared" si="42"/>
        <v>-133204.30480861664</v>
      </c>
      <c r="E293" s="175">
        <v>1627757033.7252262</v>
      </c>
      <c r="F293" s="175">
        <v>1627757033.7252262</v>
      </c>
      <c r="G293" s="175">
        <f t="shared" si="43"/>
        <v>0</v>
      </c>
      <c r="H293" s="175">
        <v>1785731839.4214971</v>
      </c>
      <c r="I293" s="175">
        <v>1785731839.4214971</v>
      </c>
      <c r="J293" s="175">
        <f t="shared" si="44"/>
        <v>0</v>
      </c>
    </row>
    <row r="295" spans="1:10">
      <c r="A295" s="173" t="s">
        <v>1041</v>
      </c>
      <c r="B295" s="124"/>
      <c r="C295" s="124"/>
      <c r="D295" s="124"/>
      <c r="E295" s="124"/>
      <c r="F295" s="124"/>
      <c r="G295" s="124"/>
      <c r="H295" s="124"/>
      <c r="I295" s="124"/>
      <c r="J295" s="124"/>
    </row>
    <row r="296" spans="1:10">
      <c r="A296" s="174" t="s">
        <v>1042</v>
      </c>
      <c r="B296" s="124">
        <v>42670392.26979585</v>
      </c>
      <c r="C296" s="124">
        <v>42670392.26979585</v>
      </c>
      <c r="D296" s="124">
        <f t="shared" ref="D296:D311" si="45">B296 - C296</f>
        <v>0</v>
      </c>
      <c r="E296" s="124">
        <v>44094558.936263591</v>
      </c>
      <c r="F296" s="124">
        <v>44094558.936263591</v>
      </c>
      <c r="G296" s="124">
        <f t="shared" ref="G296:G311" si="46">E296 - F296</f>
        <v>0</v>
      </c>
      <c r="H296" s="124">
        <v>45413131.815577805</v>
      </c>
      <c r="I296" s="124">
        <v>45413131.815577805</v>
      </c>
      <c r="J296" s="124">
        <f t="shared" ref="J296:J311" si="47">H296 - I296</f>
        <v>0</v>
      </c>
    </row>
    <row r="297" spans="1:10">
      <c r="A297" s="174" t="s">
        <v>1043</v>
      </c>
      <c r="B297" s="124">
        <v>488513230.02496135</v>
      </c>
      <c r="C297" s="124">
        <v>488513230.02496135</v>
      </c>
      <c r="D297" s="124">
        <f t="shared" si="45"/>
        <v>0</v>
      </c>
      <c r="E297" s="124">
        <v>540496819.83528435</v>
      </c>
      <c r="F297" s="124">
        <v>540496819.83528435</v>
      </c>
      <c r="G297" s="124">
        <f t="shared" si="46"/>
        <v>0</v>
      </c>
      <c r="H297" s="124">
        <v>589936472.03823113</v>
      </c>
      <c r="I297" s="124">
        <v>589936472.03823113</v>
      </c>
      <c r="J297" s="124">
        <f t="shared" si="47"/>
        <v>0</v>
      </c>
    </row>
    <row r="298" spans="1:10">
      <c r="A298" s="174" t="s">
        <v>1044</v>
      </c>
      <c r="B298" s="124">
        <v>751444881.93208301</v>
      </c>
      <c r="C298" s="124">
        <v>751444881.93208301</v>
      </c>
      <c r="D298" s="124">
        <f t="shared" si="45"/>
        <v>0</v>
      </c>
      <c r="E298" s="124">
        <v>887350670.51667845</v>
      </c>
      <c r="F298" s="124">
        <v>887350670.51667845</v>
      </c>
      <c r="G298" s="124">
        <f t="shared" si="46"/>
        <v>0</v>
      </c>
      <c r="H298" s="124">
        <v>1032486486.2711375</v>
      </c>
      <c r="I298" s="124">
        <v>1032486486.2711375</v>
      </c>
      <c r="J298" s="124">
        <f t="shared" si="47"/>
        <v>0</v>
      </c>
    </row>
    <row r="299" spans="1:10">
      <c r="A299" s="174" t="s">
        <v>1045</v>
      </c>
      <c r="B299" s="124">
        <v>826972219.13693595</v>
      </c>
      <c r="C299" s="124">
        <v>826972219.13693595</v>
      </c>
      <c r="D299" s="124">
        <f t="shared" si="45"/>
        <v>0</v>
      </c>
      <c r="E299" s="124">
        <v>936940363.83842981</v>
      </c>
      <c r="F299" s="124">
        <v>936940363.83842981</v>
      </c>
      <c r="G299" s="124">
        <f t="shared" si="46"/>
        <v>0</v>
      </c>
      <c r="H299" s="124">
        <v>1050772694.908515</v>
      </c>
      <c r="I299" s="124">
        <v>1050772694.908515</v>
      </c>
      <c r="J299" s="124">
        <f t="shared" si="47"/>
        <v>0</v>
      </c>
    </row>
    <row r="300" spans="1:10">
      <c r="A300" s="174" t="s">
        <v>1046</v>
      </c>
      <c r="B300" s="124">
        <v>299748522.75835222</v>
      </c>
      <c r="C300" s="124">
        <v>299748522.75835222</v>
      </c>
      <c r="D300" s="124">
        <f t="shared" si="45"/>
        <v>0</v>
      </c>
      <c r="E300" s="124">
        <v>315410823.99457037</v>
      </c>
      <c r="F300" s="124">
        <v>315410823.99457037</v>
      </c>
      <c r="G300" s="124">
        <f t="shared" si="46"/>
        <v>0</v>
      </c>
      <c r="H300" s="124">
        <v>332071330.28292948</v>
      </c>
      <c r="I300" s="124">
        <v>332071330.28292948</v>
      </c>
      <c r="J300" s="124">
        <f t="shared" si="47"/>
        <v>0</v>
      </c>
    </row>
    <row r="301" spans="1:10">
      <c r="A301" s="174" t="s">
        <v>1047</v>
      </c>
      <c r="B301" s="124">
        <v>733890059.58640933</v>
      </c>
      <c r="C301" s="124">
        <v>733890059.58640933</v>
      </c>
      <c r="D301" s="124">
        <f t="shared" si="45"/>
        <v>0</v>
      </c>
      <c r="E301" s="124">
        <v>791981250.51965833</v>
      </c>
      <c r="F301" s="124">
        <v>791981250.51965833</v>
      </c>
      <c r="G301" s="124">
        <f t="shared" si="46"/>
        <v>0</v>
      </c>
      <c r="H301" s="124">
        <v>853965943.03143644</v>
      </c>
      <c r="I301" s="124">
        <v>853965943.03143644</v>
      </c>
      <c r="J301" s="124">
        <f t="shared" si="47"/>
        <v>0</v>
      </c>
    </row>
    <row r="302" spans="1:10">
      <c r="A302" s="174" t="s">
        <v>1048</v>
      </c>
      <c r="B302" s="124">
        <v>968487865.43929529</v>
      </c>
      <c r="C302" s="124">
        <v>968487865.43929529</v>
      </c>
      <c r="D302" s="124">
        <f t="shared" si="45"/>
        <v>0</v>
      </c>
      <c r="E302" s="124">
        <v>991605422.44833672</v>
      </c>
      <c r="F302" s="124">
        <v>991605422.44833672</v>
      </c>
      <c r="G302" s="124">
        <f t="shared" si="46"/>
        <v>0</v>
      </c>
      <c r="H302" s="124">
        <v>1014652020.5996602</v>
      </c>
      <c r="I302" s="124">
        <v>1014652020.5996602</v>
      </c>
      <c r="J302" s="124">
        <f t="shared" si="47"/>
        <v>0</v>
      </c>
    </row>
    <row r="303" spans="1:10">
      <c r="A303" s="174" t="s">
        <v>1049</v>
      </c>
      <c r="B303" s="124">
        <v>405014108.02605325</v>
      </c>
      <c r="C303" s="124">
        <v>405014108.02605325</v>
      </c>
      <c r="D303" s="124">
        <f t="shared" si="45"/>
        <v>0</v>
      </c>
      <c r="E303" s="124">
        <v>450337612.79611135</v>
      </c>
      <c r="F303" s="124">
        <v>450337612.79611135</v>
      </c>
      <c r="G303" s="124">
        <f t="shared" si="46"/>
        <v>0</v>
      </c>
      <c r="H303" s="124">
        <v>499385110.13103813</v>
      </c>
      <c r="I303" s="124">
        <v>499385110.13103813</v>
      </c>
      <c r="J303" s="124">
        <f t="shared" si="47"/>
        <v>0</v>
      </c>
    </row>
    <row r="304" spans="1:10">
      <c r="A304" s="174" t="s">
        <v>1050</v>
      </c>
      <c r="B304" s="124">
        <v>576908780.85303068</v>
      </c>
      <c r="C304" s="124">
        <v>576908780.85303068</v>
      </c>
      <c r="D304" s="124">
        <f t="shared" si="45"/>
        <v>0</v>
      </c>
      <c r="E304" s="124">
        <v>628592595.97436571</v>
      </c>
      <c r="F304" s="124">
        <v>628592595.97436571</v>
      </c>
      <c r="G304" s="124">
        <f t="shared" si="46"/>
        <v>0</v>
      </c>
      <c r="H304" s="124">
        <v>698260742.73729777</v>
      </c>
      <c r="I304" s="124">
        <v>698260742.73729777</v>
      </c>
      <c r="J304" s="124">
        <f t="shared" si="47"/>
        <v>0</v>
      </c>
    </row>
    <row r="305" spans="1:10">
      <c r="A305" s="174" t="s">
        <v>1051</v>
      </c>
      <c r="B305" s="124">
        <v>37457646.021584533</v>
      </c>
      <c r="C305" s="124">
        <v>37457646.021584533</v>
      </c>
      <c r="D305" s="124">
        <f t="shared" si="45"/>
        <v>0</v>
      </c>
      <c r="E305" s="124">
        <v>39362468.088503465</v>
      </c>
      <c r="F305" s="124">
        <v>39362468.088503465</v>
      </c>
      <c r="G305" s="124">
        <f t="shared" si="46"/>
        <v>0</v>
      </c>
      <c r="H305" s="124">
        <v>41430462.969077535</v>
      </c>
      <c r="I305" s="124">
        <v>41430462.969077535</v>
      </c>
      <c r="J305" s="124">
        <f t="shared" si="47"/>
        <v>0</v>
      </c>
    </row>
    <row r="306" spans="1:10">
      <c r="A306" s="174" t="s">
        <v>1052</v>
      </c>
      <c r="B306" s="124">
        <v>212754494.88571832</v>
      </c>
      <c r="C306" s="124">
        <v>212754494.88571832</v>
      </c>
      <c r="D306" s="124">
        <f t="shared" si="45"/>
        <v>0</v>
      </c>
      <c r="E306" s="124">
        <v>223064355.23146015</v>
      </c>
      <c r="F306" s="124">
        <v>223064355.23146015</v>
      </c>
      <c r="G306" s="124">
        <f t="shared" si="46"/>
        <v>0</v>
      </c>
      <c r="H306" s="124">
        <v>234311824.04982075</v>
      </c>
      <c r="I306" s="124">
        <v>234311824.04982075</v>
      </c>
      <c r="J306" s="124">
        <f t="shared" si="47"/>
        <v>0</v>
      </c>
    </row>
    <row r="307" spans="1:10">
      <c r="A307" s="174" t="s">
        <v>1053</v>
      </c>
      <c r="B307" s="124">
        <v>2142183.5741082453</v>
      </c>
      <c r="C307" s="124">
        <v>2142183.5741082453</v>
      </c>
      <c r="D307" s="124">
        <f t="shared" si="45"/>
        <v>0</v>
      </c>
      <c r="E307" s="124">
        <v>2270604.9593618368</v>
      </c>
      <c r="F307" s="124">
        <v>2270604.9593618368</v>
      </c>
      <c r="G307" s="124">
        <f t="shared" si="46"/>
        <v>0</v>
      </c>
      <c r="H307" s="124">
        <v>2270995.7471255111</v>
      </c>
      <c r="I307" s="124">
        <v>2270995.7471255111</v>
      </c>
      <c r="J307" s="124">
        <f t="shared" si="47"/>
        <v>0</v>
      </c>
    </row>
    <row r="308" spans="1:10">
      <c r="A308" s="174" t="s">
        <v>1055</v>
      </c>
      <c r="B308" s="124">
        <v>14561172.688564442</v>
      </c>
      <c r="C308" s="124">
        <v>14561172.688564442</v>
      </c>
      <c r="D308" s="124">
        <f t="shared" si="45"/>
        <v>0</v>
      </c>
      <c r="E308" s="124">
        <v>35774170.54143656</v>
      </c>
      <c r="F308" s="124">
        <v>35774170.54143656</v>
      </c>
      <c r="G308" s="124">
        <f t="shared" si="46"/>
        <v>0</v>
      </c>
      <c r="H308" s="124">
        <v>59462720.665759228</v>
      </c>
      <c r="I308" s="124">
        <v>59462720.665759228</v>
      </c>
      <c r="J308" s="124">
        <f t="shared" si="47"/>
        <v>0</v>
      </c>
    </row>
    <row r="309" spans="1:10">
      <c r="A309" s="174" t="s">
        <v>1061</v>
      </c>
      <c r="B309" s="124">
        <v>74814509.877957404</v>
      </c>
      <c r="C309" s="124">
        <v>74814509.877957404</v>
      </c>
      <c r="D309" s="124">
        <f t="shared" si="45"/>
        <v>0</v>
      </c>
      <c r="E309" s="124">
        <v>57613203.154109858</v>
      </c>
      <c r="F309" s="124">
        <v>57613203.154109858</v>
      </c>
      <c r="G309" s="124">
        <f t="shared" si="46"/>
        <v>0</v>
      </c>
      <c r="H309" s="124">
        <v>51198009.228609867</v>
      </c>
      <c r="I309" s="124">
        <v>51198009.228609867</v>
      </c>
      <c r="J309" s="124">
        <f t="shared" si="47"/>
        <v>0</v>
      </c>
    </row>
    <row r="310" spans="1:10" ht="15.75" thickBot="1">
      <c r="A310" s="174" t="s">
        <v>1063</v>
      </c>
      <c r="B310" s="124">
        <v>-498163027.72854716</v>
      </c>
      <c r="C310" s="124">
        <v>-491369608.18330282</v>
      </c>
      <c r="D310" s="124">
        <f t="shared" si="45"/>
        <v>-6793419.5452443361</v>
      </c>
      <c r="E310" s="124">
        <v>2.0062923431396482E-6</v>
      </c>
      <c r="F310" s="124">
        <v>2.0062923431396482E-6</v>
      </c>
      <c r="G310" s="124">
        <f t="shared" si="46"/>
        <v>0</v>
      </c>
      <c r="H310" s="124">
        <v>0</v>
      </c>
      <c r="I310" s="124">
        <v>0</v>
      </c>
      <c r="J310" s="124">
        <f t="shared" si="47"/>
        <v>0</v>
      </c>
    </row>
    <row r="311" spans="1:10">
      <c r="A311" s="173" t="s">
        <v>1041</v>
      </c>
      <c r="B311" s="175">
        <v>4937217039.346302</v>
      </c>
      <c r="C311" s="175">
        <v>4944010458.8915462</v>
      </c>
      <c r="D311" s="175">
        <f t="shared" si="45"/>
        <v>-6793419.5452442169</v>
      </c>
      <c r="E311" s="175">
        <v>5944894920.8345718</v>
      </c>
      <c r="F311" s="175">
        <v>5944894920.8345718</v>
      </c>
      <c r="G311" s="175">
        <f t="shared" si="46"/>
        <v>0</v>
      </c>
      <c r="H311" s="175">
        <v>6505617944.4762163</v>
      </c>
      <c r="I311" s="175">
        <v>6505617944.4762163</v>
      </c>
      <c r="J311" s="175">
        <f t="shared" si="47"/>
        <v>0</v>
      </c>
    </row>
    <row r="313" spans="1:10">
      <c r="A313" s="173" t="s">
        <v>1064</v>
      </c>
      <c r="B313" s="124"/>
      <c r="C313" s="124"/>
      <c r="D313" s="124"/>
      <c r="E313" s="124"/>
      <c r="F313" s="124"/>
      <c r="G313" s="124"/>
      <c r="H313" s="124"/>
      <c r="I313" s="124"/>
      <c r="J313" s="124"/>
    </row>
    <row r="314" spans="1:10">
      <c r="A314" s="174" t="s">
        <v>1065</v>
      </c>
      <c r="B314" s="124">
        <v>106228174.94077587</v>
      </c>
      <c r="C314" s="124">
        <v>106228174.94077587</v>
      </c>
      <c r="D314" s="124">
        <f>B314 - C314</f>
        <v>0</v>
      </c>
      <c r="E314" s="124">
        <v>115935939.16882375</v>
      </c>
      <c r="F314" s="124">
        <v>115935939.16882375</v>
      </c>
      <c r="G314" s="124">
        <f>E314 - F314</f>
        <v>0</v>
      </c>
      <c r="H314" s="124">
        <v>129019893.01480819</v>
      </c>
      <c r="I314" s="124">
        <v>129019893.01480819</v>
      </c>
      <c r="J314" s="124">
        <f>H314 - I314</f>
        <v>0</v>
      </c>
    </row>
    <row r="315" spans="1:10">
      <c r="A315" s="174" t="s">
        <v>1066</v>
      </c>
      <c r="B315" s="124">
        <v>643551729.79259241</v>
      </c>
      <c r="C315" s="124">
        <v>644217751.31663597</v>
      </c>
      <c r="D315" s="124">
        <f>B315 - C315</f>
        <v>-666021.52404356003</v>
      </c>
      <c r="E315" s="124">
        <v>613682212.38932216</v>
      </c>
      <c r="F315" s="124">
        <v>613682212.38932216</v>
      </c>
      <c r="G315" s="124">
        <f>E315 - F315</f>
        <v>0</v>
      </c>
      <c r="H315" s="124">
        <v>521095823.67225772</v>
      </c>
      <c r="I315" s="124">
        <v>521095823.67225772</v>
      </c>
      <c r="J315" s="124">
        <f>H315 - I315</f>
        <v>0</v>
      </c>
    </row>
    <row r="316" spans="1:10">
      <c r="A316" s="174" t="s">
        <v>1067</v>
      </c>
      <c r="B316" s="124">
        <v>3444169.1740886695</v>
      </c>
      <c r="C316" s="124">
        <v>3444169.1740886695</v>
      </c>
      <c r="D316" s="124">
        <f>B316 - C316</f>
        <v>0</v>
      </c>
      <c r="E316" s="124">
        <v>6255825.1737625543</v>
      </c>
      <c r="F316" s="124">
        <v>6255825.1737625543</v>
      </c>
      <c r="G316" s="124">
        <f>E316 - F316</f>
        <v>0</v>
      </c>
      <c r="H316" s="124">
        <v>6386484.6976791425</v>
      </c>
      <c r="I316" s="124">
        <v>6386484.6976791425</v>
      </c>
      <c r="J316" s="124">
        <f>H316 - I316</f>
        <v>0</v>
      </c>
    </row>
    <row r="317" spans="1:10" ht="15.75" thickBot="1">
      <c r="A317" s="174" t="s">
        <v>1068</v>
      </c>
      <c r="B317" s="124">
        <v>2316341.8509860942</v>
      </c>
      <c r="C317" s="124">
        <v>2316341.8509860942</v>
      </c>
      <c r="D317" s="124">
        <f>B317 - C317</f>
        <v>0</v>
      </c>
      <c r="E317" s="124">
        <v>2344261.2770761373</v>
      </c>
      <c r="F317" s="124">
        <v>2344261.2770761373</v>
      </c>
      <c r="G317" s="124">
        <f>E317 - F317</f>
        <v>0</v>
      </c>
      <c r="H317" s="124">
        <v>2296808.154633869</v>
      </c>
      <c r="I317" s="124">
        <v>2296808.154633869</v>
      </c>
      <c r="J317" s="124">
        <f>H317 - I317</f>
        <v>0</v>
      </c>
    </row>
    <row r="318" spans="1:10">
      <c r="A318" s="173" t="s">
        <v>1064</v>
      </c>
      <c r="B318" s="175">
        <v>755540415.75844312</v>
      </c>
      <c r="C318" s="175">
        <v>756206437.28248668</v>
      </c>
      <c r="D318" s="175">
        <f>B318 - C318</f>
        <v>-666021.52404356003</v>
      </c>
      <c r="E318" s="175">
        <v>738218238.00898457</v>
      </c>
      <c r="F318" s="175">
        <v>738218238.00898457</v>
      </c>
      <c r="G318" s="175">
        <f>E318 - F318</f>
        <v>0</v>
      </c>
      <c r="H318" s="175">
        <v>658799009.539379</v>
      </c>
      <c r="I318" s="175">
        <v>658799009.539379</v>
      </c>
      <c r="J318" s="175">
        <f>H318 - I318</f>
        <v>0</v>
      </c>
    </row>
    <row r="320" spans="1:10">
      <c r="A320" s="172" t="s">
        <v>998</v>
      </c>
      <c r="B320" s="175">
        <v>16502214137.522524</v>
      </c>
      <c r="C320" s="175">
        <v>16502307630.562521</v>
      </c>
      <c r="D320" s="175">
        <f>B320 - C320</f>
        <v>-93493.03999710083</v>
      </c>
      <c r="E320" s="175">
        <v>17960160023.313274</v>
      </c>
      <c r="F320" s="175">
        <v>17960276087.313274</v>
      </c>
      <c r="G320" s="175">
        <f>E320 - F320</f>
        <v>-116064</v>
      </c>
      <c r="H320" s="175">
        <v>19081389564.21526</v>
      </c>
      <c r="I320" s="175">
        <v>19081505628.21526</v>
      </c>
      <c r="J320" s="175">
        <f>H320 - I320</f>
        <v>-116064</v>
      </c>
    </row>
    <row r="322" spans="1:10">
      <c r="A322" s="172" t="s">
        <v>1074</v>
      </c>
      <c r="B322" s="124"/>
      <c r="C322" s="124"/>
      <c r="D322" s="124"/>
      <c r="E322" s="124"/>
      <c r="F322" s="124"/>
      <c r="G322" s="124"/>
      <c r="H322" s="124"/>
      <c r="I322" s="124"/>
      <c r="J322" s="124"/>
    </row>
    <row r="323" spans="1:10">
      <c r="A323" s="174" t="s">
        <v>1076</v>
      </c>
      <c r="B323" s="124">
        <v>915005772.62</v>
      </c>
      <c r="C323" s="124">
        <v>915005772.62</v>
      </c>
      <c r="D323" s="124">
        <f t="shared" ref="D323:D339" si="48">B323 - C323</f>
        <v>0</v>
      </c>
      <c r="E323" s="124">
        <v>966836144.63999999</v>
      </c>
      <c r="F323" s="124">
        <v>966836144.63999999</v>
      </c>
      <c r="G323" s="124">
        <f t="shared" ref="G323:G339" si="49">E323 - F323</f>
        <v>0</v>
      </c>
      <c r="H323" s="124">
        <v>1019782985.36</v>
      </c>
      <c r="I323" s="124">
        <v>1019782985.36</v>
      </c>
      <c r="J323" s="124">
        <f t="shared" ref="J323:J339" si="50">H323 - I323</f>
        <v>0</v>
      </c>
    </row>
    <row r="324" spans="1:10">
      <c r="A324" s="174" t="s">
        <v>1077</v>
      </c>
      <c r="B324" s="124">
        <v>-106733737.84</v>
      </c>
      <c r="C324" s="124">
        <v>-106733737.84</v>
      </c>
      <c r="D324" s="124">
        <f t="shared" si="48"/>
        <v>0</v>
      </c>
      <c r="E324" s="124">
        <v>-127289189</v>
      </c>
      <c r="F324" s="124">
        <v>-127289189</v>
      </c>
      <c r="G324" s="124">
        <f t="shared" si="49"/>
        <v>0</v>
      </c>
      <c r="H324" s="124">
        <v>-127201039</v>
      </c>
      <c r="I324" s="124">
        <v>-127201039</v>
      </c>
      <c r="J324" s="124">
        <f t="shared" si="50"/>
        <v>0</v>
      </c>
    </row>
    <row r="325" spans="1:10">
      <c r="A325" s="174" t="s">
        <v>1078</v>
      </c>
      <c r="B325" s="124">
        <v>-904634602.33000016</v>
      </c>
      <c r="C325" s="124">
        <v>-904634602.33000016</v>
      </c>
      <c r="D325" s="124">
        <f t="shared" si="48"/>
        <v>0</v>
      </c>
      <c r="E325" s="124">
        <v>-956464973.75999999</v>
      </c>
      <c r="F325" s="124">
        <v>-956464973.75999999</v>
      </c>
      <c r="G325" s="124">
        <f t="shared" si="49"/>
        <v>0</v>
      </c>
      <c r="H325" s="124">
        <v>-1009411814.48</v>
      </c>
      <c r="I325" s="124">
        <v>-1009411814.48</v>
      </c>
      <c r="J325" s="124">
        <f t="shared" si="50"/>
        <v>0</v>
      </c>
    </row>
    <row r="326" spans="1:10">
      <c r="A326" s="174" t="s">
        <v>1082</v>
      </c>
      <c r="B326" s="124">
        <v>1037718190.5199997</v>
      </c>
      <c r="C326" s="124">
        <v>1037718190.5199997</v>
      </c>
      <c r="D326" s="124">
        <f t="shared" si="48"/>
        <v>0</v>
      </c>
      <c r="E326" s="124">
        <v>0</v>
      </c>
      <c r="F326" s="124">
        <v>0</v>
      </c>
      <c r="G326" s="124">
        <f t="shared" si="49"/>
        <v>0</v>
      </c>
      <c r="H326" s="124">
        <v>0</v>
      </c>
      <c r="I326" s="124">
        <v>0</v>
      </c>
      <c r="J326" s="124">
        <f t="shared" si="50"/>
        <v>0</v>
      </c>
    </row>
    <row r="327" spans="1:10">
      <c r="A327" s="174" t="s">
        <v>1084</v>
      </c>
      <c r="B327" s="124">
        <v>1359932989.0653722</v>
      </c>
      <c r="C327" s="124">
        <v>1359932989.0653722</v>
      </c>
      <c r="D327" s="124">
        <f t="shared" si="48"/>
        <v>0</v>
      </c>
      <c r="E327" s="124">
        <v>1400365161.666141</v>
      </c>
      <c r="F327" s="124">
        <v>1400365161.666141</v>
      </c>
      <c r="G327" s="124">
        <f t="shared" si="49"/>
        <v>0</v>
      </c>
      <c r="H327" s="124">
        <v>1329799889.3750837</v>
      </c>
      <c r="I327" s="124">
        <v>1329799889.3750837</v>
      </c>
      <c r="J327" s="124">
        <f t="shared" si="50"/>
        <v>0</v>
      </c>
    </row>
    <row r="328" spans="1:10">
      <c r="A328" s="174" t="s">
        <v>1085</v>
      </c>
      <c r="B328" s="124">
        <v>26178079.199999996</v>
      </c>
      <c r="C328" s="124">
        <v>26178079.199999996</v>
      </c>
      <c r="D328" s="124">
        <f t="shared" si="48"/>
        <v>0</v>
      </c>
      <c r="E328" s="124">
        <v>0</v>
      </c>
      <c r="F328" s="124">
        <v>0</v>
      </c>
      <c r="G328" s="124">
        <f t="shared" si="49"/>
        <v>0</v>
      </c>
      <c r="H328" s="124">
        <v>0</v>
      </c>
      <c r="I328" s="124">
        <v>0</v>
      </c>
      <c r="J328" s="124">
        <f t="shared" si="50"/>
        <v>0</v>
      </c>
    </row>
    <row r="329" spans="1:10">
      <c r="A329" s="174" t="s">
        <v>1086</v>
      </c>
      <c r="B329" s="124">
        <v>-76219313</v>
      </c>
      <c r="C329" s="124">
        <v>-76219313</v>
      </c>
      <c r="D329" s="124">
        <f t="shared" si="48"/>
        <v>0</v>
      </c>
      <c r="E329" s="124">
        <v>-14200165</v>
      </c>
      <c r="F329" s="124">
        <v>-14200165</v>
      </c>
      <c r="G329" s="124">
        <f t="shared" si="49"/>
        <v>0</v>
      </c>
      <c r="H329" s="124">
        <v>0</v>
      </c>
      <c r="I329" s="124">
        <v>0</v>
      </c>
      <c r="J329" s="124">
        <f t="shared" si="50"/>
        <v>0</v>
      </c>
    </row>
    <row r="330" spans="1:10">
      <c r="A330" s="174" t="s">
        <v>1090</v>
      </c>
      <c r="B330" s="124">
        <v>170553849.38999993</v>
      </c>
      <c r="C330" s="124">
        <v>170553849.38999993</v>
      </c>
      <c r="D330" s="124">
        <f t="shared" si="48"/>
        <v>0</v>
      </c>
      <c r="E330" s="124">
        <v>144336700.28999984</v>
      </c>
      <c r="F330" s="124">
        <v>144336700.28999984</v>
      </c>
      <c r="G330" s="124">
        <f t="shared" si="49"/>
        <v>0</v>
      </c>
      <c r="H330" s="124">
        <v>49172000.67999997</v>
      </c>
      <c r="I330" s="124">
        <v>49172000.67999997</v>
      </c>
      <c r="J330" s="124">
        <f t="shared" si="50"/>
        <v>0</v>
      </c>
    </row>
    <row r="331" spans="1:10">
      <c r="A331" s="174" t="s">
        <v>1091</v>
      </c>
      <c r="B331" s="124">
        <v>52706913.349999987</v>
      </c>
      <c r="C331" s="124">
        <v>52706913.349999987</v>
      </c>
      <c r="D331" s="124">
        <f t="shared" si="48"/>
        <v>0</v>
      </c>
      <c r="E331" s="124">
        <v>52705149.119999982</v>
      </c>
      <c r="F331" s="124">
        <v>52705149.119999982</v>
      </c>
      <c r="G331" s="124">
        <f t="shared" si="49"/>
        <v>0</v>
      </c>
      <c r="H331" s="124">
        <v>24156526.68</v>
      </c>
      <c r="I331" s="124">
        <v>24156526.68</v>
      </c>
      <c r="J331" s="124">
        <f t="shared" si="50"/>
        <v>0</v>
      </c>
    </row>
    <row r="332" spans="1:10">
      <c r="A332" s="174" t="s">
        <v>1092</v>
      </c>
      <c r="B332" s="124">
        <v>23379120</v>
      </c>
      <c r="C332" s="124">
        <v>23379120</v>
      </c>
      <c r="D332" s="124">
        <f t="shared" si="48"/>
        <v>0</v>
      </c>
      <c r="E332" s="124">
        <v>23379120</v>
      </c>
      <c r="F332" s="124">
        <v>23379120</v>
      </c>
      <c r="G332" s="124">
        <f t="shared" si="49"/>
        <v>0</v>
      </c>
      <c r="H332" s="124">
        <v>23379120</v>
      </c>
      <c r="I332" s="124">
        <v>23379120</v>
      </c>
      <c r="J332" s="124">
        <f t="shared" si="50"/>
        <v>0</v>
      </c>
    </row>
    <row r="333" spans="1:10">
      <c r="A333" s="174" t="s">
        <v>1093</v>
      </c>
      <c r="B333" s="124">
        <v>-121214016</v>
      </c>
      <c r="C333" s="124">
        <v>-121214016</v>
      </c>
      <c r="D333" s="124">
        <f t="shared" si="48"/>
        <v>0</v>
      </c>
      <c r="E333" s="124">
        <v>-121214016</v>
      </c>
      <c r="F333" s="124">
        <v>-121214016</v>
      </c>
      <c r="G333" s="124">
        <f t="shared" si="49"/>
        <v>0</v>
      </c>
      <c r="H333" s="124">
        <v>-121214016</v>
      </c>
      <c r="I333" s="124">
        <v>-121214016</v>
      </c>
      <c r="J333" s="124">
        <f t="shared" si="50"/>
        <v>0</v>
      </c>
    </row>
    <row r="334" spans="1:10">
      <c r="A334" s="174" t="s">
        <v>1501</v>
      </c>
      <c r="B334" s="124">
        <v>-975831522.85617065</v>
      </c>
      <c r="C334" s="124">
        <v>-962511092.37529945</v>
      </c>
      <c r="D334" s="124">
        <f t="shared" si="48"/>
        <v>-13320430.480871201</v>
      </c>
      <c r="E334" s="124">
        <v>3.9339065551757813E-6</v>
      </c>
      <c r="F334" s="124">
        <v>3.9339065551757813E-6</v>
      </c>
      <c r="G334" s="124">
        <f t="shared" si="49"/>
        <v>0</v>
      </c>
      <c r="H334" s="124">
        <v>0</v>
      </c>
      <c r="I334" s="124">
        <v>0</v>
      </c>
      <c r="J334" s="124">
        <f t="shared" si="50"/>
        <v>0</v>
      </c>
    </row>
    <row r="335" spans="1:10">
      <c r="A335" s="174" t="s">
        <v>1502</v>
      </c>
      <c r="B335" s="124">
        <v>-1500973702.9694676</v>
      </c>
      <c r="C335" s="124">
        <v>-1519278536.3313951</v>
      </c>
      <c r="D335" s="124">
        <f t="shared" si="48"/>
        <v>18304833.361927509</v>
      </c>
      <c r="E335" s="124">
        <v>-240060692.44053215</v>
      </c>
      <c r="F335" s="124">
        <v>-221755859.07860458</v>
      </c>
      <c r="G335" s="124">
        <f t="shared" si="49"/>
        <v>-18304833.361927569</v>
      </c>
      <c r="H335" s="124">
        <v>0</v>
      </c>
      <c r="I335" s="124">
        <v>0</v>
      </c>
      <c r="J335" s="124">
        <f t="shared" si="50"/>
        <v>0</v>
      </c>
    </row>
    <row r="336" spans="1:10">
      <c r="A336" s="174" t="s">
        <v>1094</v>
      </c>
      <c r="B336" s="124">
        <v>-14756525.119999997</v>
      </c>
      <c r="C336" s="124">
        <v>-14756525.119999997</v>
      </c>
      <c r="D336" s="124">
        <f t="shared" si="48"/>
        <v>0</v>
      </c>
      <c r="E336" s="124">
        <v>-14756525.279999996</v>
      </c>
      <c r="F336" s="124">
        <v>-14756525.279999996</v>
      </c>
      <c r="G336" s="124">
        <f t="shared" si="49"/>
        <v>0</v>
      </c>
      <c r="H336" s="124">
        <v>-14756525.279999996</v>
      </c>
      <c r="I336" s="124">
        <v>-14756525.279999996</v>
      </c>
      <c r="J336" s="124">
        <f t="shared" si="50"/>
        <v>0</v>
      </c>
    </row>
    <row r="337" spans="1:10">
      <c r="A337" s="174" t="s">
        <v>1095</v>
      </c>
      <c r="B337" s="124">
        <v>15647028.539999999</v>
      </c>
      <c r="C337" s="124">
        <v>397109598.74000001</v>
      </c>
      <c r="D337" s="124">
        <f t="shared" si="48"/>
        <v>-381462570.19999999</v>
      </c>
      <c r="E337" s="124">
        <v>0</v>
      </c>
      <c r="F337" s="124">
        <v>1111397163</v>
      </c>
      <c r="G337" s="124">
        <f t="shared" si="49"/>
        <v>-1111397163</v>
      </c>
      <c r="H337" s="124">
        <v>0</v>
      </c>
      <c r="I337" s="124">
        <v>1645760474</v>
      </c>
      <c r="J337" s="124">
        <f t="shared" si="50"/>
        <v>-1645760474</v>
      </c>
    </row>
    <row r="338" spans="1:10" ht="15.75" thickBot="1">
      <c r="A338" s="174" t="s">
        <v>1096</v>
      </c>
      <c r="B338" s="124">
        <v>-54004383.326230392</v>
      </c>
      <c r="C338" s="124">
        <v>-54004383.326230392</v>
      </c>
      <c r="D338" s="124">
        <f t="shared" si="48"/>
        <v>0</v>
      </c>
      <c r="E338" s="124">
        <v>-54004401.594973855</v>
      </c>
      <c r="F338" s="124">
        <v>-54004401.594973855</v>
      </c>
      <c r="G338" s="124">
        <f t="shared" si="49"/>
        <v>0</v>
      </c>
      <c r="H338" s="124">
        <v>-54004401.594973855</v>
      </c>
      <c r="I338" s="124">
        <v>-54004401.594973855</v>
      </c>
      <c r="J338" s="124">
        <f t="shared" si="50"/>
        <v>0</v>
      </c>
    </row>
    <row r="339" spans="1:10">
      <c r="A339" s="172" t="s">
        <v>1074</v>
      </c>
      <c r="B339" s="175">
        <v>-153245860.75649732</v>
      </c>
      <c r="C339" s="175">
        <v>223232306.56244636</v>
      </c>
      <c r="D339" s="175">
        <f t="shared" si="48"/>
        <v>-376478167.31894368</v>
      </c>
      <c r="E339" s="175">
        <v>1059632312.6406388</v>
      </c>
      <c r="F339" s="175">
        <v>2189334309.0025659</v>
      </c>
      <c r="G339" s="175">
        <f t="shared" si="49"/>
        <v>-1129701996.361927</v>
      </c>
      <c r="H339" s="175">
        <v>1119702725.7401099</v>
      </c>
      <c r="I339" s="175">
        <v>2765463199.7401099</v>
      </c>
      <c r="J339" s="175">
        <f t="shared" si="50"/>
        <v>-1645760474</v>
      </c>
    </row>
    <row r="341" spans="1:10">
      <c r="A341" s="172" t="s">
        <v>1097</v>
      </c>
      <c r="B341" s="124"/>
      <c r="C341" s="124"/>
      <c r="D341" s="124"/>
      <c r="E341" s="124"/>
      <c r="F341" s="124"/>
      <c r="G341" s="124"/>
      <c r="H341" s="124"/>
      <c r="I341" s="124"/>
      <c r="J341" s="124"/>
    </row>
    <row r="342" spans="1:10">
      <c r="A342" s="174" t="s">
        <v>1098</v>
      </c>
      <c r="B342" s="124">
        <v>574331119.74259079</v>
      </c>
      <c r="C342" s="124">
        <v>574331119.74259079</v>
      </c>
      <c r="D342" s="124">
        <f t="shared" ref="D342:D359" si="51">B342 - C342</f>
        <v>0</v>
      </c>
      <c r="E342" s="124">
        <v>577039535.78003597</v>
      </c>
      <c r="F342" s="124">
        <v>577039535.78003597</v>
      </c>
      <c r="G342" s="124">
        <f t="shared" ref="G342:G359" si="52">E342 - F342</f>
        <v>0</v>
      </c>
      <c r="H342" s="124">
        <v>592970247.20888638</v>
      </c>
      <c r="I342" s="124">
        <v>592970247.20888638</v>
      </c>
      <c r="J342" s="124">
        <f t="shared" ref="J342:J359" si="53">H342 - I342</f>
        <v>0</v>
      </c>
    </row>
    <row r="343" spans="1:10">
      <c r="A343" s="174" t="s">
        <v>1099</v>
      </c>
      <c r="B343" s="124">
        <v>1957789.06</v>
      </c>
      <c r="C343" s="124">
        <v>1957789.06</v>
      </c>
      <c r="D343" s="124">
        <f t="shared" si="51"/>
        <v>0</v>
      </c>
      <c r="E343" s="124">
        <v>1961660.9999999998</v>
      </c>
      <c r="F343" s="124">
        <v>1961660.9999999998</v>
      </c>
      <c r="G343" s="124">
        <f t="shared" si="52"/>
        <v>0</v>
      </c>
      <c r="H343" s="124">
        <v>2023205.52</v>
      </c>
      <c r="I343" s="124">
        <v>2023205.52</v>
      </c>
      <c r="J343" s="124">
        <f t="shared" si="53"/>
        <v>0</v>
      </c>
    </row>
    <row r="344" spans="1:10">
      <c r="A344" s="174" t="s">
        <v>1100</v>
      </c>
      <c r="B344" s="124">
        <v>14036443.630000001</v>
      </c>
      <c r="C344" s="124">
        <v>14036443.630000001</v>
      </c>
      <c r="D344" s="124">
        <f t="shared" si="51"/>
        <v>0</v>
      </c>
      <c r="E344" s="124">
        <v>13901265.000000002</v>
      </c>
      <c r="F344" s="124">
        <v>13901265.000000002</v>
      </c>
      <c r="G344" s="124">
        <f t="shared" si="52"/>
        <v>0</v>
      </c>
      <c r="H344" s="124">
        <v>14074396.689999996</v>
      </c>
      <c r="I344" s="124">
        <v>14074396.689999996</v>
      </c>
      <c r="J344" s="124">
        <f t="shared" si="53"/>
        <v>0</v>
      </c>
    </row>
    <row r="345" spans="1:10">
      <c r="A345" s="174" t="s">
        <v>1101</v>
      </c>
      <c r="B345" s="124">
        <v>1967101.66</v>
      </c>
      <c r="C345" s="124">
        <v>1967101.66</v>
      </c>
      <c r="D345" s="124">
        <f t="shared" si="51"/>
        <v>0</v>
      </c>
      <c r="E345" s="124">
        <v>1997329.6400000001</v>
      </c>
      <c r="F345" s="124">
        <v>1997329.6400000001</v>
      </c>
      <c r="G345" s="124">
        <f t="shared" si="52"/>
        <v>0</v>
      </c>
      <c r="H345" s="124">
        <v>1986913.34</v>
      </c>
      <c r="I345" s="124">
        <v>1986913.34</v>
      </c>
      <c r="J345" s="124">
        <f t="shared" si="53"/>
        <v>0</v>
      </c>
    </row>
    <row r="346" spans="1:10">
      <c r="A346" s="174" t="s">
        <v>1103</v>
      </c>
      <c r="B346" s="124">
        <v>5463455103.3599968</v>
      </c>
      <c r="C346" s="124">
        <v>5463455103.3599968</v>
      </c>
      <c r="D346" s="124">
        <f t="shared" si="51"/>
        <v>0</v>
      </c>
      <c r="E346" s="124">
        <v>6136205000.000001</v>
      </c>
      <c r="F346" s="124">
        <v>6136205000.000001</v>
      </c>
      <c r="G346" s="124">
        <f t="shared" si="52"/>
        <v>0</v>
      </c>
      <c r="H346" s="124">
        <v>6791615000.000001</v>
      </c>
      <c r="I346" s="124">
        <v>6791615000.000001</v>
      </c>
      <c r="J346" s="124">
        <f t="shared" si="53"/>
        <v>0</v>
      </c>
    </row>
    <row r="347" spans="1:10">
      <c r="A347" s="174" t="s">
        <v>1104</v>
      </c>
      <c r="B347" s="124">
        <v>257201.81</v>
      </c>
      <c r="C347" s="124">
        <v>257201.81</v>
      </c>
      <c r="D347" s="124">
        <f t="shared" si="51"/>
        <v>0</v>
      </c>
      <c r="E347" s="124">
        <v>262184.60000000003</v>
      </c>
      <c r="F347" s="124">
        <v>262184.60000000003</v>
      </c>
      <c r="G347" s="124">
        <f t="shared" si="52"/>
        <v>0</v>
      </c>
      <c r="H347" s="124">
        <v>266665.43</v>
      </c>
      <c r="I347" s="124">
        <v>266665.43</v>
      </c>
      <c r="J347" s="124">
        <f t="shared" si="53"/>
        <v>0</v>
      </c>
    </row>
    <row r="348" spans="1:10">
      <c r="A348" s="174" t="s">
        <v>1105</v>
      </c>
      <c r="B348" s="124">
        <v>5336129459.5792084</v>
      </c>
      <c r="C348" s="124">
        <v>5336129459.5792084</v>
      </c>
      <c r="D348" s="124">
        <f t="shared" si="51"/>
        <v>0</v>
      </c>
      <c r="E348" s="124">
        <v>5300670256.1913815</v>
      </c>
      <c r="F348" s="124">
        <v>5371304979.0986919</v>
      </c>
      <c r="G348" s="124">
        <f t="shared" si="52"/>
        <v>-70634722.907310486</v>
      </c>
      <c r="H348" s="124">
        <v>5331678775.811059</v>
      </c>
      <c r="I348" s="124">
        <v>5490892881.1939278</v>
      </c>
      <c r="J348" s="124">
        <f t="shared" si="53"/>
        <v>-159214105.38286877</v>
      </c>
    </row>
    <row r="349" spans="1:10">
      <c r="A349" s="174" t="s">
        <v>1111</v>
      </c>
      <c r="B349" s="124">
        <v>2940832191.4961534</v>
      </c>
      <c r="C349" s="124">
        <v>2940832191.4961534</v>
      </c>
      <c r="D349" s="124">
        <f t="shared" si="51"/>
        <v>0</v>
      </c>
      <c r="E349" s="124">
        <v>2873144551.2032409</v>
      </c>
      <c r="F349" s="124">
        <v>2912430714.8515754</v>
      </c>
      <c r="G349" s="124">
        <f t="shared" si="52"/>
        <v>-39286163.648334503</v>
      </c>
      <c r="H349" s="124">
        <v>2887902832.7972631</v>
      </c>
      <c r="I349" s="124">
        <v>2976027867.5766311</v>
      </c>
      <c r="J349" s="124">
        <f t="shared" si="53"/>
        <v>-88125034.779367924</v>
      </c>
    </row>
    <row r="350" spans="1:10">
      <c r="A350" s="174" t="s">
        <v>1112</v>
      </c>
      <c r="B350" s="124">
        <v>136924955.83686638</v>
      </c>
      <c r="C350" s="124">
        <v>136924955.83686638</v>
      </c>
      <c r="D350" s="124">
        <f t="shared" si="51"/>
        <v>0</v>
      </c>
      <c r="E350" s="124">
        <v>136015063.84692755</v>
      </c>
      <c r="F350" s="124">
        <v>137827549.03874379</v>
      </c>
      <c r="G350" s="124">
        <f t="shared" si="52"/>
        <v>-1812485.1918162405</v>
      </c>
      <c r="H350" s="124">
        <v>136810741.67105603</v>
      </c>
      <c r="I350" s="124">
        <v>140896171.56243399</v>
      </c>
      <c r="J350" s="124">
        <f t="shared" si="53"/>
        <v>-4085429.8913779557</v>
      </c>
    </row>
    <row r="351" spans="1:10">
      <c r="A351" s="174" t="s">
        <v>1116</v>
      </c>
      <c r="B351" s="124">
        <v>52713189.613717034</v>
      </c>
      <c r="C351" s="124">
        <v>52713191.522195749</v>
      </c>
      <c r="D351" s="124">
        <f t="shared" si="51"/>
        <v>-1.9084787145256996</v>
      </c>
      <c r="E351" s="124">
        <v>53344891.938733891</v>
      </c>
      <c r="F351" s="124">
        <v>53370606.978151083</v>
      </c>
      <c r="G351" s="124">
        <f t="shared" si="52"/>
        <v>-25715.03941719234</v>
      </c>
      <c r="H351" s="124">
        <v>53665263.126185156</v>
      </c>
      <c r="I351" s="124">
        <v>53731235.846612677</v>
      </c>
      <c r="J351" s="124">
        <f t="shared" si="53"/>
        <v>-65972.720427520573</v>
      </c>
    </row>
    <row r="352" spans="1:10">
      <c r="A352" s="174" t="s">
        <v>1117</v>
      </c>
      <c r="B352" s="124">
        <v>3943438.7281017536</v>
      </c>
      <c r="C352" s="124">
        <v>3943438.7281017536</v>
      </c>
      <c r="D352" s="124">
        <f t="shared" si="51"/>
        <v>0</v>
      </c>
      <c r="E352" s="124">
        <v>3917233.8387915138</v>
      </c>
      <c r="F352" s="124">
        <v>3969433.4123158213</v>
      </c>
      <c r="G352" s="124">
        <f t="shared" si="52"/>
        <v>-52199.57352430746</v>
      </c>
      <c r="H352" s="124">
        <v>3940149.3601264148</v>
      </c>
      <c r="I352" s="124">
        <v>4057809.7409980991</v>
      </c>
      <c r="J352" s="124">
        <f t="shared" si="53"/>
        <v>-117660.38087168429</v>
      </c>
    </row>
    <row r="353" spans="1:10">
      <c r="A353" s="174" t="s">
        <v>1118</v>
      </c>
      <c r="B353" s="124">
        <v>775964.99368005444</v>
      </c>
      <c r="C353" s="124">
        <v>775964.99368005444</v>
      </c>
      <c r="D353" s="124">
        <f t="shared" si="51"/>
        <v>0</v>
      </c>
      <c r="E353" s="124">
        <v>657843.490626849</v>
      </c>
      <c r="F353" s="124">
        <v>657784.65391409339</v>
      </c>
      <c r="G353" s="124">
        <f t="shared" si="52"/>
        <v>58.836712755612098</v>
      </c>
      <c r="H353" s="124">
        <v>613649.44553727109</v>
      </c>
      <c r="I353" s="124">
        <v>613624.33416366531</v>
      </c>
      <c r="J353" s="124">
        <f t="shared" si="53"/>
        <v>25.111373605788685</v>
      </c>
    </row>
    <row r="354" spans="1:10">
      <c r="A354" s="174" t="s">
        <v>1119</v>
      </c>
      <c r="B354" s="124">
        <v>26697266.072201334</v>
      </c>
      <c r="C354" s="124">
        <v>26697266.072201334</v>
      </c>
      <c r="D354" s="124">
        <f t="shared" si="51"/>
        <v>0</v>
      </c>
      <c r="E354" s="124">
        <v>24488628.156147115</v>
      </c>
      <c r="F354" s="124">
        <v>25543957.530015547</v>
      </c>
      <c r="G354" s="124">
        <f t="shared" si="52"/>
        <v>-1055329.3738684319</v>
      </c>
      <c r="H354" s="124">
        <v>25720693.108754437</v>
      </c>
      <c r="I354" s="124">
        <v>28248264.303633079</v>
      </c>
      <c r="J354" s="124">
        <f t="shared" si="53"/>
        <v>-2527571.1948786415</v>
      </c>
    </row>
    <row r="355" spans="1:10">
      <c r="A355" s="174" t="s">
        <v>1121</v>
      </c>
      <c r="B355" s="124">
        <v>3552491.1453320915</v>
      </c>
      <c r="C355" s="124">
        <v>3552350.8082210324</v>
      </c>
      <c r="D355" s="124">
        <f t="shared" si="51"/>
        <v>140.33711105911061</v>
      </c>
      <c r="E355" s="124">
        <v>2873092.0029726168</v>
      </c>
      <c r="F355" s="124">
        <v>2872399.1856958154</v>
      </c>
      <c r="G355" s="124">
        <f t="shared" si="52"/>
        <v>692.81727680144832</v>
      </c>
      <c r="H355" s="124">
        <v>2717141.4871348003</v>
      </c>
      <c r="I355" s="124">
        <v>2716599.3286841498</v>
      </c>
      <c r="J355" s="124">
        <f t="shared" si="53"/>
        <v>542.1584506505169</v>
      </c>
    </row>
    <row r="356" spans="1:10">
      <c r="A356" s="174" t="s">
        <v>1124</v>
      </c>
      <c r="B356" s="124">
        <v>2046629.7816936891</v>
      </c>
      <c r="C356" s="124">
        <v>2046285.6905465834</v>
      </c>
      <c r="D356" s="124">
        <f t="shared" si="51"/>
        <v>344.09114710567519</v>
      </c>
      <c r="E356" s="124">
        <v>2023129.1903891603</v>
      </c>
      <c r="F356" s="124">
        <v>2021150.5929050168</v>
      </c>
      <c r="G356" s="124">
        <f t="shared" si="52"/>
        <v>1978.5974841434509</v>
      </c>
      <c r="H356" s="124">
        <v>1727685.954775898</v>
      </c>
      <c r="I356" s="124">
        <v>1725698.8020229407</v>
      </c>
      <c r="J356" s="124">
        <f t="shared" si="53"/>
        <v>1987.1527529573068</v>
      </c>
    </row>
    <row r="357" spans="1:10">
      <c r="A357" s="174" t="s">
        <v>1125</v>
      </c>
      <c r="B357" s="124">
        <v>764801.28000000026</v>
      </c>
      <c r="C357" s="124">
        <v>764801.28000000026</v>
      </c>
      <c r="D357" s="124">
        <f t="shared" si="51"/>
        <v>0</v>
      </c>
      <c r="E357" s="124">
        <v>764801.28000000026</v>
      </c>
      <c r="F357" s="124">
        <v>764801.28000000026</v>
      </c>
      <c r="G357" s="124">
        <f t="shared" si="52"/>
        <v>0</v>
      </c>
      <c r="H357" s="124">
        <v>764801.28000000026</v>
      </c>
      <c r="I357" s="124">
        <v>764801.28000000026</v>
      </c>
      <c r="J357" s="124">
        <f t="shared" si="53"/>
        <v>0</v>
      </c>
    </row>
    <row r="358" spans="1:10" ht="15.75" thickBot="1">
      <c r="A358" s="174" t="s">
        <v>1127</v>
      </c>
      <c r="B358" s="124">
        <v>267090.68</v>
      </c>
      <c r="C358" s="124">
        <v>14426951.879999999</v>
      </c>
      <c r="D358" s="124">
        <f t="shared" si="51"/>
        <v>-14159861.199999999</v>
      </c>
      <c r="E358" s="124">
        <v>0</v>
      </c>
      <c r="F358" s="124">
        <v>41695999</v>
      </c>
      <c r="G358" s="124">
        <f t="shared" si="52"/>
        <v>-41695999</v>
      </c>
      <c r="H358" s="124">
        <v>0</v>
      </c>
      <c r="I358" s="124">
        <v>80970557</v>
      </c>
      <c r="J358" s="124">
        <f t="shared" si="53"/>
        <v>-80970557</v>
      </c>
    </row>
    <row r="359" spans="1:10">
      <c r="A359" s="172" t="s">
        <v>1097</v>
      </c>
      <c r="B359" s="175">
        <v>14560652238.469543</v>
      </c>
      <c r="C359" s="175">
        <v>14574811617.149763</v>
      </c>
      <c r="D359" s="175">
        <f t="shared" si="51"/>
        <v>-14159378.68021965</v>
      </c>
      <c r="E359" s="175">
        <v>15129266467.15925</v>
      </c>
      <c r="F359" s="175">
        <v>15283826351.642046</v>
      </c>
      <c r="G359" s="175">
        <f t="shared" si="52"/>
        <v>-154559884.48279572</v>
      </c>
      <c r="H359" s="175">
        <v>15848478162.230783</v>
      </c>
      <c r="I359" s="175">
        <v>16183581939.157995</v>
      </c>
      <c r="J359" s="175">
        <f t="shared" si="53"/>
        <v>-335103776.92721176</v>
      </c>
    </row>
    <row r="361" spans="1:10">
      <c r="A361" s="172" t="s">
        <v>1129</v>
      </c>
      <c r="B361" s="124"/>
      <c r="C361" s="124"/>
      <c r="D361" s="124"/>
      <c r="E361" s="124"/>
      <c r="F361" s="124"/>
      <c r="G361" s="124"/>
      <c r="H361" s="124"/>
      <c r="I361" s="124"/>
      <c r="J361" s="124"/>
    </row>
    <row r="362" spans="1:10">
      <c r="A362" s="173" t="s">
        <v>1130</v>
      </c>
      <c r="B362" s="124"/>
      <c r="C362" s="124"/>
      <c r="D362" s="124"/>
      <c r="E362" s="124"/>
      <c r="F362" s="124"/>
      <c r="G362" s="124"/>
      <c r="H362" s="124"/>
      <c r="I362" s="124"/>
      <c r="J362" s="124"/>
    </row>
    <row r="363" spans="1:10">
      <c r="A363" s="174" t="s">
        <v>1131</v>
      </c>
      <c r="B363" s="124">
        <v>1479606696.8382425</v>
      </c>
      <c r="C363" s="124">
        <v>560550830.52311516</v>
      </c>
      <c r="D363" s="124">
        <f>B363 - C363</f>
        <v>919055866.31512737</v>
      </c>
      <c r="E363" s="124">
        <v>1842782274.459476</v>
      </c>
      <c r="F363" s="124">
        <v>590022471.25012302</v>
      </c>
      <c r="G363" s="124">
        <f>E363 - F363</f>
        <v>1252759803.209353</v>
      </c>
      <c r="H363" s="124">
        <v>4822435575.860775</v>
      </c>
      <c r="I363" s="124">
        <v>3829513280.1840897</v>
      </c>
      <c r="J363" s="124">
        <f>H363 - I363</f>
        <v>992922295.67668533</v>
      </c>
    </row>
    <row r="364" spans="1:10" ht="15.75" thickBot="1">
      <c r="A364" s="174" t="s">
        <v>1132</v>
      </c>
      <c r="B364" s="124">
        <v>739451968.52735507</v>
      </c>
      <c r="C364" s="124">
        <v>739774768.72892022</v>
      </c>
      <c r="D364" s="124">
        <f>B364 - C364</f>
        <v>-322800.20156514645</v>
      </c>
      <c r="E364" s="124">
        <v>647584062.45835817</v>
      </c>
      <c r="F364" s="124">
        <v>649060053.22589898</v>
      </c>
      <c r="G364" s="124">
        <f>E364 - F364</f>
        <v>-1475990.7675408125</v>
      </c>
      <c r="H364" s="124">
        <v>514734318.56849498</v>
      </c>
      <c r="I364" s="124">
        <v>512540563.87246668</v>
      </c>
      <c r="J364" s="124">
        <f>H364 - I364</f>
        <v>2193754.6960282922</v>
      </c>
    </row>
    <row r="365" spans="1:10">
      <c r="A365" s="173" t="s">
        <v>1130</v>
      </c>
      <c r="B365" s="175">
        <v>2219058665.3655977</v>
      </c>
      <c r="C365" s="175">
        <v>1300325599.2520354</v>
      </c>
      <c r="D365" s="175">
        <f>B365 - C365</f>
        <v>918733066.11356235</v>
      </c>
      <c r="E365" s="175">
        <v>2490366336.9178343</v>
      </c>
      <c r="F365" s="175">
        <v>1239082524.476022</v>
      </c>
      <c r="G365" s="175">
        <f>E365 - F365</f>
        <v>1251283812.4418123</v>
      </c>
      <c r="H365" s="175">
        <v>5337169894.4292698</v>
      </c>
      <c r="I365" s="175">
        <v>4342053844.0565567</v>
      </c>
      <c r="J365" s="175">
        <f>H365 - I365</f>
        <v>995116050.37271309</v>
      </c>
    </row>
    <row r="367" spans="1:10">
      <c r="A367" s="173" t="s">
        <v>1133</v>
      </c>
      <c r="B367" s="124"/>
      <c r="C367" s="124"/>
      <c r="D367" s="124"/>
      <c r="E367" s="124"/>
      <c r="F367" s="124"/>
      <c r="G367" s="124"/>
      <c r="H367" s="124"/>
      <c r="I367" s="124"/>
      <c r="J367" s="124"/>
    </row>
    <row r="368" spans="1:10">
      <c r="A368" s="174" t="s">
        <v>1134</v>
      </c>
      <c r="B368" s="124">
        <v>8760703311.4865818</v>
      </c>
      <c r="C368" s="124">
        <v>9807232342.4930401</v>
      </c>
      <c r="D368" s="124">
        <f>B368 - C368</f>
        <v>-1046529031.0064583</v>
      </c>
      <c r="E368" s="124">
        <v>6606450233.1847258</v>
      </c>
      <c r="F368" s="124">
        <v>8121855786.1514034</v>
      </c>
      <c r="G368" s="124">
        <f>E368 - F368</f>
        <v>-1515405552.9666777</v>
      </c>
      <c r="H368" s="124">
        <v>3823314784.4347067</v>
      </c>
      <c r="I368" s="124">
        <v>5176362091.7312393</v>
      </c>
      <c r="J368" s="124">
        <f>H368 - I368</f>
        <v>-1353047307.2965326</v>
      </c>
    </row>
    <row r="369" spans="1:10" ht="15.75" thickBot="1">
      <c r="A369" s="174" t="s">
        <v>1135</v>
      </c>
      <c r="B369" s="124">
        <v>998060515.40762305</v>
      </c>
      <c r="C369" s="124">
        <v>1010016259.365703</v>
      </c>
      <c r="D369" s="124">
        <f>B369 - C369</f>
        <v>-11955743.958079934</v>
      </c>
      <c r="E369" s="124">
        <v>962540239.67851734</v>
      </c>
      <c r="F369" s="124">
        <v>996124429.32738018</v>
      </c>
      <c r="G369" s="124">
        <f>E369 - F369</f>
        <v>-33584189.648862839</v>
      </c>
      <c r="H369" s="124">
        <v>926924477.2899605</v>
      </c>
      <c r="I369" s="124">
        <v>982850922.96624219</v>
      </c>
      <c r="J369" s="124">
        <f>H369 - I369</f>
        <v>-55926445.676281691</v>
      </c>
    </row>
    <row r="370" spans="1:10">
      <c r="A370" s="173" t="s">
        <v>1133</v>
      </c>
      <c r="B370" s="175">
        <v>9758763826.8942051</v>
      </c>
      <c r="C370" s="175">
        <v>10817248601.858744</v>
      </c>
      <c r="D370" s="175">
        <f>B370 - C370</f>
        <v>-1058484774.9645386</v>
      </c>
      <c r="E370" s="175">
        <v>7568990472.8632431</v>
      </c>
      <c r="F370" s="175">
        <v>9117980215.4787827</v>
      </c>
      <c r="G370" s="175">
        <f>E370 - F370</f>
        <v>-1548989742.6155396</v>
      </c>
      <c r="H370" s="175">
        <v>4750239261.7246675</v>
      </c>
      <c r="I370" s="175">
        <v>6159213014.6974812</v>
      </c>
      <c r="J370" s="175">
        <f>H370 - I370</f>
        <v>-1408973752.9728136</v>
      </c>
    </row>
    <row r="372" spans="1:10">
      <c r="A372" s="173" t="s">
        <v>1136</v>
      </c>
      <c r="B372" s="124"/>
      <c r="C372" s="124"/>
      <c r="D372" s="124"/>
      <c r="E372" s="124"/>
      <c r="F372" s="124"/>
      <c r="G372" s="124"/>
      <c r="H372" s="124"/>
      <c r="I372" s="124"/>
      <c r="J372" s="124"/>
    </row>
    <row r="373" spans="1:10" ht="15.75" thickBot="1">
      <c r="A373" s="174" t="s">
        <v>1137</v>
      </c>
      <c r="B373" s="124">
        <v>231499314.77949443</v>
      </c>
      <c r="C373" s="124">
        <v>231499314.77949443</v>
      </c>
      <c r="D373" s="124">
        <f>B373 - C373</f>
        <v>0</v>
      </c>
      <c r="E373" s="124">
        <v>1174426286.8128841</v>
      </c>
      <c r="F373" s="124">
        <v>1174426286.8128841</v>
      </c>
      <c r="G373" s="124">
        <f>E373 - F373</f>
        <v>0</v>
      </c>
      <c r="H373" s="124">
        <v>-51021650.906172991</v>
      </c>
      <c r="I373" s="124">
        <v>-51021650.906172991</v>
      </c>
      <c r="J373" s="124">
        <f>H373 - I373</f>
        <v>0</v>
      </c>
    </row>
    <row r="374" spans="1:10">
      <c r="A374" s="173" t="s">
        <v>1136</v>
      </c>
      <c r="B374" s="175">
        <v>231499314.77949443</v>
      </c>
      <c r="C374" s="175">
        <v>231499314.77949443</v>
      </c>
      <c r="D374" s="175">
        <f>B374 - C374</f>
        <v>0</v>
      </c>
      <c r="E374" s="175">
        <v>1174426286.8128841</v>
      </c>
      <c r="F374" s="175">
        <v>1174426286.8128841</v>
      </c>
      <c r="G374" s="175">
        <f>E374 - F374</f>
        <v>0</v>
      </c>
      <c r="H374" s="175">
        <v>-51021650.906172991</v>
      </c>
      <c r="I374" s="175">
        <v>-51021650.906172991</v>
      </c>
      <c r="J374" s="175">
        <f>H374 - I374</f>
        <v>0</v>
      </c>
    </row>
    <row r="376" spans="1:10">
      <c r="A376" s="172" t="s">
        <v>1129</v>
      </c>
      <c r="B376" s="175">
        <v>12209321807.039299</v>
      </c>
      <c r="C376" s="175">
        <v>12349073515.890274</v>
      </c>
      <c r="D376" s="175">
        <f>B376 - C376</f>
        <v>-139751708.85097504</v>
      </c>
      <c r="E376" s="175">
        <v>11233783096.593962</v>
      </c>
      <c r="F376" s="175">
        <v>11531489026.767689</v>
      </c>
      <c r="G376" s="175">
        <f>E376 - F376</f>
        <v>-297705930.17372704</v>
      </c>
      <c r="H376" s="175">
        <v>10036387505.247765</v>
      </c>
      <c r="I376" s="175">
        <v>10450245207.847864</v>
      </c>
      <c r="J376" s="175">
        <f>H376 - I376</f>
        <v>-413857702.60009956</v>
      </c>
    </row>
    <row r="378" spans="1:10">
      <c r="A378" s="172" t="s">
        <v>1138</v>
      </c>
      <c r="B378" s="124"/>
      <c r="C378" s="124"/>
      <c r="D378" s="124"/>
      <c r="E378" s="124"/>
      <c r="F378" s="124"/>
      <c r="G378" s="124"/>
      <c r="H378" s="124"/>
      <c r="I378" s="124"/>
      <c r="J378" s="124"/>
    </row>
    <row r="379" spans="1:10">
      <c r="A379" s="174" t="s">
        <v>1139</v>
      </c>
      <c r="B379" s="124">
        <v>-69686560.450000003</v>
      </c>
      <c r="C379" s="124">
        <v>-69686560.450000003</v>
      </c>
      <c r="D379" s="124">
        <f>B379 - C379</f>
        <v>0</v>
      </c>
      <c r="E379" s="124">
        <v>-69264776</v>
      </c>
      <c r="F379" s="124">
        <v>-69264776</v>
      </c>
      <c r="G379" s="124">
        <f>E379 - F379</f>
        <v>0</v>
      </c>
      <c r="H379" s="124">
        <v>-101701072</v>
      </c>
      <c r="I379" s="124">
        <v>-101701072</v>
      </c>
      <c r="J379" s="124">
        <f>H379 - I379</f>
        <v>0</v>
      </c>
    </row>
    <row r="380" spans="1:10" ht="15.75" thickBot="1">
      <c r="A380" s="174" t="s">
        <v>1141</v>
      </c>
      <c r="B380" s="124">
        <v>-1416706.8500000003</v>
      </c>
      <c r="C380" s="124">
        <v>-1416706.8500000003</v>
      </c>
      <c r="D380" s="124">
        <f>B380 - C380</f>
        <v>0</v>
      </c>
      <c r="E380" s="124">
        <v>-100501.29000000028</v>
      </c>
      <c r="F380" s="124">
        <v>-100501.29000000028</v>
      </c>
      <c r="G380" s="124">
        <f>E380 - F380</f>
        <v>0</v>
      </c>
      <c r="H380" s="124">
        <v>-25089.600000000035</v>
      </c>
      <c r="I380" s="124">
        <v>-25089.600000000035</v>
      </c>
      <c r="J380" s="124">
        <f>H380 - I380</f>
        <v>0</v>
      </c>
    </row>
    <row r="381" spans="1:10">
      <c r="A381" s="172" t="s">
        <v>1138</v>
      </c>
      <c r="B381" s="175">
        <v>-71103267.299999997</v>
      </c>
      <c r="C381" s="175">
        <v>-71103267.299999997</v>
      </c>
      <c r="D381" s="175">
        <f>B381 - C381</f>
        <v>0</v>
      </c>
      <c r="E381" s="175">
        <v>-69365277.290000007</v>
      </c>
      <c r="F381" s="175">
        <v>-69365277.290000007</v>
      </c>
      <c r="G381" s="175">
        <f>E381 - F381</f>
        <v>0</v>
      </c>
      <c r="H381" s="175">
        <v>-101726161.59999999</v>
      </c>
      <c r="I381" s="175">
        <v>-101726161.59999999</v>
      </c>
      <c r="J381" s="175">
        <f>H381 - I381</f>
        <v>0</v>
      </c>
    </row>
    <row r="383" spans="1:10" ht="15.75" thickBot="1">
      <c r="A383" s="117" t="s">
        <v>725</v>
      </c>
      <c r="B383" s="176">
        <v>-25169268705.899609</v>
      </c>
      <c r="C383" s="176">
        <v>-25215987084.507198</v>
      </c>
      <c r="D383" s="176">
        <f>B383 - C383</f>
        <v>46718378.607589722</v>
      </c>
      <c r="E383" s="176">
        <v>-23984095083.224243</v>
      </c>
      <c r="F383" s="176">
        <v>-24312659579.585209</v>
      </c>
      <c r="G383" s="176">
        <f>E383 - F383</f>
        <v>328564496.36096573</v>
      </c>
      <c r="H383" s="176">
        <v>-22937522675.996986</v>
      </c>
      <c r="I383" s="176">
        <v>-23637865247.016411</v>
      </c>
      <c r="J383" s="176">
        <f>H383 - I383</f>
        <v>700342571.01942444</v>
      </c>
    </row>
  </sheetData>
  <mergeCells count="4">
    <mergeCell ref="A1:A2"/>
    <mergeCell ref="B1:D1"/>
    <mergeCell ref="E1:G1"/>
    <mergeCell ref="H1:J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1"/>
  <sheetViews>
    <sheetView showGridLines="0" zoomScale="90" zoomScaleNormal="90" workbookViewId="0">
      <pane xSplit="1" ySplit="2" topLeftCell="B411" activePane="bottomRight" state="frozen"/>
      <selection activeCell="A540" sqref="A540"/>
      <selection pane="topRight" activeCell="A540" sqref="A540"/>
      <selection pane="bottomLeft" activeCell="A540" sqref="A540"/>
      <selection pane="bottomRight" activeCell="A540" sqref="A540"/>
    </sheetView>
  </sheetViews>
  <sheetFormatPr defaultColWidth="9.140625" defaultRowHeight="15"/>
  <cols>
    <col min="1" max="1" width="84.28515625" style="144" customWidth="1"/>
    <col min="2" max="3" width="15" style="144" bestFit="1" customWidth="1"/>
    <col min="4" max="4" width="14" style="144" bestFit="1" customWidth="1"/>
    <col min="5" max="5" width="15.5703125" style="144" bestFit="1" customWidth="1"/>
    <col min="6" max="7" width="15" style="144" bestFit="1" customWidth="1"/>
    <col min="8" max="8" width="14" style="144" bestFit="1" customWidth="1"/>
    <col min="9" max="9" width="12.28515625" style="144" bestFit="1" customWidth="1"/>
    <col min="10" max="10" width="15" style="144" bestFit="1" customWidth="1"/>
    <col min="11" max="12" width="9.140625" style="144"/>
    <col min="13" max="13" width="10.140625" style="144" customWidth="1"/>
    <col min="14" max="16384" width="9.140625" style="144"/>
  </cols>
  <sheetData>
    <row r="1" spans="1:13" ht="15.75" customHeight="1" thickBot="1">
      <c r="A1" s="406" t="s">
        <v>326</v>
      </c>
      <c r="B1" s="402" t="s">
        <v>1565</v>
      </c>
      <c r="C1" s="401"/>
      <c r="D1" s="401"/>
      <c r="E1" s="401"/>
      <c r="F1" s="401"/>
      <c r="G1" s="401"/>
      <c r="H1" s="401"/>
      <c r="I1" s="401"/>
      <c r="J1" s="401"/>
      <c r="K1" s="402"/>
    </row>
    <row r="2" spans="1:13" ht="39" thickBot="1">
      <c r="A2" s="406"/>
      <c r="B2" s="168" t="s">
        <v>135</v>
      </c>
      <c r="C2" s="168" t="s">
        <v>134</v>
      </c>
      <c r="D2" s="168" t="s">
        <v>137</v>
      </c>
      <c r="E2" s="168" t="s">
        <v>277</v>
      </c>
      <c r="F2" s="168" t="s">
        <v>133</v>
      </c>
      <c r="G2" s="168" t="s">
        <v>132</v>
      </c>
      <c r="H2" s="168" t="s">
        <v>136</v>
      </c>
      <c r="I2" s="168" t="s">
        <v>321</v>
      </c>
      <c r="J2" s="168" t="s">
        <v>131</v>
      </c>
      <c r="K2" s="168" t="s">
        <v>327</v>
      </c>
    </row>
    <row r="3" spans="1:13" ht="12.75" customHeight="1">
      <c r="A3" s="117" t="s">
        <v>257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</row>
    <row r="4" spans="1:13" ht="12.75" customHeight="1">
      <c r="A4" s="172" t="s">
        <v>93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</row>
    <row r="5" spans="1:13" ht="12.75" customHeight="1">
      <c r="A5" s="173" t="s">
        <v>224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</row>
    <row r="6" spans="1:13" ht="12.75" customHeight="1">
      <c r="A6" s="174" t="s">
        <v>258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</row>
    <row r="7" spans="1:13">
      <c r="A7" s="177" t="s">
        <v>328</v>
      </c>
      <c r="B7" s="124">
        <v>1048932253.2127769</v>
      </c>
      <c r="C7" s="124">
        <v>1048932253.2127769</v>
      </c>
      <c r="D7" s="124">
        <v>0</v>
      </c>
      <c r="E7" s="124">
        <v>-2043585.1900000002</v>
      </c>
      <c r="F7" s="124">
        <v>1046888668.0227768</v>
      </c>
      <c r="G7" s="124">
        <v>1015580647.8357952</v>
      </c>
      <c r="H7" s="124">
        <v>0</v>
      </c>
      <c r="I7" s="124">
        <v>-1978607.8317365227</v>
      </c>
      <c r="J7" s="124">
        <v>1013602040.0040586</v>
      </c>
      <c r="K7" s="221">
        <v>0.96820423313819459</v>
      </c>
      <c r="M7" s="109"/>
    </row>
    <row r="8" spans="1:13">
      <c r="A8" s="177" t="s">
        <v>329</v>
      </c>
      <c r="B8" s="124">
        <v>0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24">
        <v>0</v>
      </c>
      <c r="I8" s="124">
        <v>0</v>
      </c>
      <c r="J8" s="124">
        <v>0</v>
      </c>
      <c r="K8" s="221">
        <v>0.94721959034263092</v>
      </c>
    </row>
    <row r="9" spans="1:13">
      <c r="A9" s="177" t="s">
        <v>330</v>
      </c>
      <c r="B9" s="124">
        <v>5055871.6440728651</v>
      </c>
      <c r="C9" s="124">
        <v>5055871.6440728651</v>
      </c>
      <c r="D9" s="124">
        <v>-5055871.6440728651</v>
      </c>
      <c r="E9" s="124">
        <v>0</v>
      </c>
      <c r="F9" s="124">
        <v>0</v>
      </c>
      <c r="G9" s="124">
        <v>5055871.6440728651</v>
      </c>
      <c r="H9" s="124">
        <v>-5055871.6440728651</v>
      </c>
      <c r="I9" s="124">
        <v>0</v>
      </c>
      <c r="J9" s="124">
        <v>0</v>
      </c>
      <c r="K9" s="221">
        <v>1</v>
      </c>
    </row>
    <row r="10" spans="1:13">
      <c r="A10" s="177" t="s">
        <v>660</v>
      </c>
      <c r="B10" s="124">
        <v>0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24">
        <v>0</v>
      </c>
      <c r="I10" s="124">
        <v>0</v>
      </c>
      <c r="J10" s="124">
        <v>0</v>
      </c>
      <c r="K10" s="221">
        <v>0.94721959034263092</v>
      </c>
    </row>
    <row r="11" spans="1:13">
      <c r="A11" s="177" t="s">
        <v>331</v>
      </c>
      <c r="B11" s="124">
        <v>6359027</v>
      </c>
      <c r="C11" s="124">
        <v>6359027</v>
      </c>
      <c r="D11" s="124">
        <v>-6359027</v>
      </c>
      <c r="E11" s="124">
        <v>0</v>
      </c>
      <c r="F11" s="124">
        <v>0</v>
      </c>
      <c r="G11" s="124">
        <v>6023394.949917729</v>
      </c>
      <c r="H11" s="124">
        <v>-6023394.949917729</v>
      </c>
      <c r="I11" s="124">
        <v>0</v>
      </c>
      <c r="J11" s="124">
        <v>0</v>
      </c>
      <c r="K11" s="221">
        <v>0.94721959034263092</v>
      </c>
    </row>
    <row r="12" spans="1:13">
      <c r="A12" s="177" t="s">
        <v>332</v>
      </c>
      <c r="B12" s="124">
        <v>26140825.180000003</v>
      </c>
      <c r="C12" s="124">
        <v>26140825.180000003</v>
      </c>
      <c r="D12" s="124">
        <v>0</v>
      </c>
      <c r="E12" s="124">
        <v>0</v>
      </c>
      <c r="F12" s="124">
        <v>26140825.180000003</v>
      </c>
      <c r="G12" s="124">
        <v>0</v>
      </c>
      <c r="H12" s="124">
        <v>0</v>
      </c>
      <c r="I12" s="124">
        <v>0</v>
      </c>
      <c r="J12" s="124">
        <v>0</v>
      </c>
      <c r="K12" s="221">
        <v>0</v>
      </c>
    </row>
    <row r="13" spans="1:13" ht="15.75" thickBot="1">
      <c r="A13" s="177" t="s">
        <v>333</v>
      </c>
      <c r="B13" s="124">
        <v>25237641.27245941</v>
      </c>
      <c r="C13" s="124">
        <v>25237641.27245941</v>
      </c>
      <c r="D13" s="124">
        <v>-25237641.27245941</v>
      </c>
      <c r="E13" s="124">
        <v>0</v>
      </c>
      <c r="F13" s="124">
        <v>0</v>
      </c>
      <c r="G13" s="124">
        <v>24435191.114418413</v>
      </c>
      <c r="H13" s="124">
        <v>-24435191.114418413</v>
      </c>
      <c r="I13" s="124">
        <v>0</v>
      </c>
      <c r="J13" s="124">
        <v>0</v>
      </c>
      <c r="K13" s="221">
        <v>0.96820423313819459</v>
      </c>
    </row>
    <row r="14" spans="1:13">
      <c r="A14" s="174" t="s">
        <v>258</v>
      </c>
      <c r="B14" s="175">
        <v>1111725618.3093092</v>
      </c>
      <c r="C14" s="175">
        <v>1111725618.3093092</v>
      </c>
      <c r="D14" s="175">
        <v>-36652539.916532278</v>
      </c>
      <c r="E14" s="175">
        <v>-2043585.1900000002</v>
      </c>
      <c r="F14" s="175">
        <v>1073029493.2027768</v>
      </c>
      <c r="G14" s="175">
        <v>1051095105.5442041</v>
      </c>
      <c r="H14" s="175">
        <v>-35514457.708409011</v>
      </c>
      <c r="I14" s="175">
        <v>-1978607.8317365227</v>
      </c>
      <c r="J14" s="175">
        <v>1013602040.0040586</v>
      </c>
      <c r="K14" s="222" t="s">
        <v>334</v>
      </c>
    </row>
    <row r="16" spans="1:13">
      <c r="A16" s="174" t="s">
        <v>259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</row>
    <row r="17" spans="1:13">
      <c r="A17" s="177" t="s">
        <v>335</v>
      </c>
      <c r="B17" s="124">
        <v>2355221108.9664068</v>
      </c>
      <c r="C17" s="124">
        <v>2355221108.9664068</v>
      </c>
      <c r="D17" s="124">
        <v>0</v>
      </c>
      <c r="E17" s="124">
        <v>0</v>
      </c>
      <c r="F17" s="124">
        <v>2355221108.9664068</v>
      </c>
      <c r="G17" s="124">
        <v>2240483538.5285592</v>
      </c>
      <c r="H17" s="124">
        <v>0</v>
      </c>
      <c r="I17" s="124">
        <v>0</v>
      </c>
      <c r="J17" s="124">
        <v>2240483538.5285592</v>
      </c>
      <c r="K17" s="221">
        <v>0.95128373722490955</v>
      </c>
    </row>
    <row r="18" spans="1:13">
      <c r="A18" s="177" t="s">
        <v>336</v>
      </c>
      <c r="B18" s="124">
        <v>370941.55999999994</v>
      </c>
      <c r="C18" s="124">
        <v>370941.55999999994</v>
      </c>
      <c r="D18" s="124">
        <v>-370941.55999999994</v>
      </c>
      <c r="E18" s="124">
        <v>0</v>
      </c>
      <c r="F18" s="124">
        <v>0</v>
      </c>
      <c r="G18" s="124">
        <v>351363.11250425637</v>
      </c>
      <c r="H18" s="124">
        <v>-351363.11250425637</v>
      </c>
      <c r="I18" s="124">
        <v>0</v>
      </c>
      <c r="J18" s="124">
        <v>0</v>
      </c>
      <c r="K18" s="221">
        <v>0.94721959034263092</v>
      </c>
    </row>
    <row r="19" spans="1:13">
      <c r="A19" s="177" t="s">
        <v>337</v>
      </c>
      <c r="B19" s="124">
        <v>916612489.57735658</v>
      </c>
      <c r="C19" s="124">
        <v>916612489.57735658</v>
      </c>
      <c r="D19" s="124">
        <v>-916612489.57735658</v>
      </c>
      <c r="E19" s="124">
        <v>0</v>
      </c>
      <c r="F19" s="124">
        <v>0</v>
      </c>
      <c r="G19" s="124">
        <v>868233306.8804028</v>
      </c>
      <c r="H19" s="124">
        <v>-868233306.8804028</v>
      </c>
      <c r="I19" s="124">
        <v>0</v>
      </c>
      <c r="J19" s="124">
        <v>0</v>
      </c>
      <c r="K19" s="221">
        <v>0.94721959034263092</v>
      </c>
    </row>
    <row r="20" spans="1:13">
      <c r="A20" s="177" t="s">
        <v>338</v>
      </c>
      <c r="B20" s="124">
        <v>0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24">
        <v>0</v>
      </c>
      <c r="I20" s="124">
        <v>0</v>
      </c>
      <c r="J20" s="124">
        <v>0</v>
      </c>
      <c r="K20" s="221">
        <v>0.94721959034263092</v>
      </c>
    </row>
    <row r="21" spans="1:13">
      <c r="A21" s="177" t="s">
        <v>339</v>
      </c>
      <c r="B21" s="124">
        <v>33201547.110000011</v>
      </c>
      <c r="C21" s="124">
        <v>33201547.110000011</v>
      </c>
      <c r="D21" s="124">
        <v>-33201547.110000011</v>
      </c>
      <c r="E21" s="124">
        <v>0</v>
      </c>
      <c r="F21" s="124">
        <v>0</v>
      </c>
      <c r="G21" s="124">
        <v>31449155.85227577</v>
      </c>
      <c r="H21" s="124">
        <v>-31449155.85227577</v>
      </c>
      <c r="I21" s="124">
        <v>0</v>
      </c>
      <c r="J21" s="124">
        <v>0</v>
      </c>
      <c r="K21" s="221">
        <v>0.94721959034263092</v>
      </c>
    </row>
    <row r="22" spans="1:13" ht="15.75" thickBot="1">
      <c r="A22" s="177" t="s">
        <v>340</v>
      </c>
      <c r="B22" s="124">
        <v>107382869.72000001</v>
      </c>
      <c r="C22" s="124">
        <v>107382869.72000001</v>
      </c>
      <c r="D22" s="124">
        <v>0</v>
      </c>
      <c r="E22" s="124">
        <v>0</v>
      </c>
      <c r="F22" s="124">
        <v>107382869.72000001</v>
      </c>
      <c r="G22" s="124">
        <v>102151577.6211772</v>
      </c>
      <c r="H22" s="124">
        <v>0</v>
      </c>
      <c r="I22" s="124">
        <v>0</v>
      </c>
      <c r="J22" s="124">
        <v>102151577.6211772</v>
      </c>
      <c r="K22" s="221">
        <v>0.95128373722490955</v>
      </c>
    </row>
    <row r="23" spans="1:13">
      <c r="A23" s="174" t="s">
        <v>259</v>
      </c>
      <c r="B23" s="175">
        <v>3412788956.9337635</v>
      </c>
      <c r="C23" s="175">
        <v>3412788956.9337635</v>
      </c>
      <c r="D23" s="175">
        <v>-950184978.24735653</v>
      </c>
      <c r="E23" s="175">
        <v>0</v>
      </c>
      <c r="F23" s="175">
        <v>2462603978.6864066</v>
      </c>
      <c r="G23" s="175">
        <v>3242668941.9949193</v>
      </c>
      <c r="H23" s="175">
        <v>-900033825.84518278</v>
      </c>
      <c r="I23" s="175">
        <v>0</v>
      </c>
      <c r="J23" s="175">
        <v>2342635116.1497364</v>
      </c>
      <c r="K23" s="222" t="s">
        <v>334</v>
      </c>
    </row>
    <row r="25" spans="1:13">
      <c r="A25" s="174" t="s">
        <v>260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</row>
    <row r="26" spans="1:13">
      <c r="A26" s="177" t="s">
        <v>341</v>
      </c>
      <c r="B26" s="124">
        <v>3787297686.6675034</v>
      </c>
      <c r="C26" s="124">
        <v>3787297686.6675034</v>
      </c>
      <c r="D26" s="124">
        <v>0</v>
      </c>
      <c r="E26" s="124">
        <v>-10869224.590000002</v>
      </c>
      <c r="F26" s="124">
        <v>3776428462.0775032</v>
      </c>
      <c r="G26" s="124">
        <v>3602794697.356317</v>
      </c>
      <c r="H26" s="124">
        <v>0</v>
      </c>
      <c r="I26" s="124">
        <v>-10339716.588712092</v>
      </c>
      <c r="J26" s="124">
        <v>3592454980.7676048</v>
      </c>
      <c r="K26" s="221">
        <v>0.95128373722490955</v>
      </c>
      <c r="M26" s="109"/>
    </row>
    <row r="27" spans="1:13">
      <c r="A27" s="177" t="s">
        <v>342</v>
      </c>
      <c r="B27" s="124">
        <v>1588004957.5146573</v>
      </c>
      <c r="C27" s="124">
        <v>1588004957.5146573</v>
      </c>
      <c r="D27" s="124">
        <v>0</v>
      </c>
      <c r="E27" s="124">
        <v>0</v>
      </c>
      <c r="F27" s="124">
        <v>1588004957.5146573</v>
      </c>
      <c r="G27" s="124">
        <v>1510643290.7162268</v>
      </c>
      <c r="H27" s="124">
        <v>0</v>
      </c>
      <c r="I27" s="124">
        <v>0</v>
      </c>
      <c r="J27" s="124">
        <v>1510643290.7162268</v>
      </c>
      <c r="K27" s="221">
        <v>0.95128373722490955</v>
      </c>
    </row>
    <row r="28" spans="1:13">
      <c r="A28" s="177" t="s">
        <v>343</v>
      </c>
      <c r="B28" s="124">
        <v>530095686.3694219</v>
      </c>
      <c r="C28" s="124">
        <v>530095686.3694219</v>
      </c>
      <c r="D28" s="124">
        <v>0</v>
      </c>
      <c r="E28" s="124">
        <v>0</v>
      </c>
      <c r="F28" s="124">
        <v>530095686.3694219</v>
      </c>
      <c r="G28" s="124">
        <v>504271405.6163072</v>
      </c>
      <c r="H28" s="124">
        <v>0</v>
      </c>
      <c r="I28" s="124">
        <v>0</v>
      </c>
      <c r="J28" s="124">
        <v>504271405.6163072</v>
      </c>
      <c r="K28" s="221">
        <v>0.95128373722490955</v>
      </c>
    </row>
    <row r="29" spans="1:13">
      <c r="A29" s="177" t="s">
        <v>344</v>
      </c>
      <c r="B29" s="124">
        <v>1917058171.4035747</v>
      </c>
      <c r="C29" s="124">
        <v>1917058171.4035747</v>
      </c>
      <c r="D29" s="124">
        <v>0</v>
      </c>
      <c r="E29" s="124">
        <v>0</v>
      </c>
      <c r="F29" s="124">
        <v>1917058171.4035747</v>
      </c>
      <c r="G29" s="124">
        <v>1823666261.7703438</v>
      </c>
      <c r="H29" s="124">
        <v>0</v>
      </c>
      <c r="I29" s="124">
        <v>0</v>
      </c>
      <c r="J29" s="124">
        <v>1823666261.7703438</v>
      </c>
      <c r="K29" s="221">
        <v>0.95128373722490955</v>
      </c>
    </row>
    <row r="30" spans="1:13">
      <c r="A30" s="177" t="s">
        <v>345</v>
      </c>
      <c r="B30" s="124">
        <v>88665862.587653652</v>
      </c>
      <c r="C30" s="124">
        <v>88665862.587653652</v>
      </c>
      <c r="D30" s="124">
        <v>-88665862.587653652</v>
      </c>
      <c r="E30" s="124">
        <v>0</v>
      </c>
      <c r="F30" s="124">
        <v>0</v>
      </c>
      <c r="G30" s="124">
        <v>83986042.037653297</v>
      </c>
      <c r="H30" s="124">
        <v>-83986042.037653297</v>
      </c>
      <c r="I30" s="124">
        <v>0</v>
      </c>
      <c r="J30" s="124">
        <v>0</v>
      </c>
      <c r="K30" s="221">
        <v>0.94721959034263092</v>
      </c>
    </row>
    <row r="31" spans="1:13">
      <c r="A31" s="177" t="s">
        <v>346</v>
      </c>
      <c r="B31" s="124">
        <v>0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221">
        <v>0.94721959034263092</v>
      </c>
    </row>
    <row r="32" spans="1:13" ht="15.75" thickBot="1">
      <c r="A32" s="177" t="s">
        <v>347</v>
      </c>
      <c r="B32" s="124">
        <v>148861753.44909051</v>
      </c>
      <c r="C32" s="124">
        <v>148861753.44909051</v>
      </c>
      <c r="D32" s="124">
        <v>0</v>
      </c>
      <c r="E32" s="124">
        <v>0</v>
      </c>
      <c r="F32" s="124">
        <v>148861753.44909051</v>
      </c>
      <c r="G32" s="124">
        <v>0</v>
      </c>
      <c r="H32" s="124">
        <v>0</v>
      </c>
      <c r="I32" s="124">
        <v>0</v>
      </c>
      <c r="J32" s="124">
        <v>0</v>
      </c>
      <c r="K32" s="221">
        <v>0</v>
      </c>
    </row>
    <row r="33" spans="1:11">
      <c r="A33" s="174" t="s">
        <v>260</v>
      </c>
      <c r="B33" s="175">
        <v>8059984117.9919024</v>
      </c>
      <c r="C33" s="175">
        <v>8059984117.9919024</v>
      </c>
      <c r="D33" s="175">
        <v>-88665862.587653652</v>
      </c>
      <c r="E33" s="175">
        <v>-10869224.590000002</v>
      </c>
      <c r="F33" s="175">
        <v>7960449030.8142481</v>
      </c>
      <c r="G33" s="175">
        <v>7525361697.4968481</v>
      </c>
      <c r="H33" s="175">
        <v>-83986042.037653297</v>
      </c>
      <c r="I33" s="175">
        <v>-10339716.588712092</v>
      </c>
      <c r="J33" s="175">
        <v>7431035938.8704824</v>
      </c>
      <c r="K33" s="222" t="s">
        <v>334</v>
      </c>
    </row>
    <row r="35" spans="1:11">
      <c r="A35" s="174" t="s">
        <v>261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</row>
    <row r="36" spans="1:11">
      <c r="A36" s="177" t="s">
        <v>348</v>
      </c>
      <c r="B36" s="124">
        <v>12021875116.957558</v>
      </c>
      <c r="C36" s="124">
        <v>12021875116.957558</v>
      </c>
      <c r="D36" s="124">
        <v>0</v>
      </c>
      <c r="E36" s="124">
        <v>0</v>
      </c>
      <c r="F36" s="124">
        <v>12021875116.957558</v>
      </c>
      <c r="G36" s="124">
        <v>11436214289.710531</v>
      </c>
      <c r="H36" s="124">
        <v>0</v>
      </c>
      <c r="I36" s="124">
        <v>0</v>
      </c>
      <c r="J36" s="124">
        <v>11436214289.710531</v>
      </c>
      <c r="K36" s="221">
        <v>0.95128373722490955</v>
      </c>
    </row>
    <row r="37" spans="1:11">
      <c r="A37" s="177" t="s">
        <v>349</v>
      </c>
      <c r="B37" s="124">
        <v>0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24">
        <v>0</v>
      </c>
      <c r="I37" s="124">
        <v>0</v>
      </c>
      <c r="J37" s="124">
        <v>0</v>
      </c>
      <c r="K37" s="221">
        <v>0.94721959034263092</v>
      </c>
    </row>
    <row r="38" spans="1:11">
      <c r="A38" s="177" t="s">
        <v>350</v>
      </c>
      <c r="B38" s="124">
        <v>84614397.122824118</v>
      </c>
      <c r="C38" s="124">
        <v>84614397.122824118</v>
      </c>
      <c r="D38" s="124">
        <v>-84614397.122824118</v>
      </c>
      <c r="E38" s="124">
        <v>0</v>
      </c>
      <c r="F38" s="124">
        <v>0</v>
      </c>
      <c r="G38" s="124">
        <v>80148414.579770148</v>
      </c>
      <c r="H38" s="124">
        <v>-80148414.579770148</v>
      </c>
      <c r="I38" s="124">
        <v>0</v>
      </c>
      <c r="J38" s="124">
        <v>0</v>
      </c>
      <c r="K38" s="221">
        <v>0.94721959034263092</v>
      </c>
    </row>
    <row r="39" spans="1:11">
      <c r="A39" s="177" t="s">
        <v>351</v>
      </c>
      <c r="B39" s="124">
        <v>649634030.81174254</v>
      </c>
      <c r="C39" s="124">
        <v>649634030.81174254</v>
      </c>
      <c r="D39" s="124">
        <v>-649634030.81174254</v>
      </c>
      <c r="E39" s="124">
        <v>0</v>
      </c>
      <c r="F39" s="124">
        <v>0</v>
      </c>
      <c r="G39" s="124">
        <v>615346080.53813088</v>
      </c>
      <c r="H39" s="124">
        <v>-615346080.53813088</v>
      </c>
      <c r="I39" s="124">
        <v>0</v>
      </c>
      <c r="J39" s="124">
        <v>0</v>
      </c>
      <c r="K39" s="221">
        <v>0.94721959034263092</v>
      </c>
    </row>
    <row r="40" spans="1:11" ht="15.75" thickBot="1">
      <c r="A40" s="177" t="s">
        <v>352</v>
      </c>
      <c r="B40" s="124">
        <v>0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0</v>
      </c>
      <c r="K40" s="221">
        <v>0.94721959034263092</v>
      </c>
    </row>
    <row r="41" spans="1:11">
      <c r="A41" s="174" t="s">
        <v>261</v>
      </c>
      <c r="B41" s="175">
        <v>12756123544.892124</v>
      </c>
      <c r="C41" s="175">
        <v>12756123544.892124</v>
      </c>
      <c r="D41" s="175">
        <v>-734248427.93456662</v>
      </c>
      <c r="E41" s="175">
        <v>0</v>
      </c>
      <c r="F41" s="175">
        <v>12021875116.957558</v>
      </c>
      <c r="G41" s="175">
        <v>12131708784.828434</v>
      </c>
      <c r="H41" s="175">
        <v>-695494495.11790109</v>
      </c>
      <c r="I41" s="175">
        <v>0</v>
      </c>
      <c r="J41" s="175">
        <v>11436214289.710531</v>
      </c>
      <c r="K41" s="222" t="s">
        <v>334</v>
      </c>
    </row>
    <row r="43" spans="1:11">
      <c r="A43" s="174" t="s">
        <v>262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</row>
    <row r="44" spans="1:11">
      <c r="A44" s="177" t="s">
        <v>353</v>
      </c>
      <c r="B44" s="124">
        <v>5339377492.4824867</v>
      </c>
      <c r="C44" s="124">
        <v>5339377492.4824867</v>
      </c>
      <c r="D44" s="124">
        <v>0</v>
      </c>
      <c r="E44" s="124">
        <v>0</v>
      </c>
      <c r="F44" s="124">
        <v>5339377492.4824867</v>
      </c>
      <c r="G44" s="124">
        <v>4798686593.52882</v>
      </c>
      <c r="H44" s="124">
        <v>0</v>
      </c>
      <c r="I44" s="124">
        <v>0</v>
      </c>
      <c r="J44" s="124">
        <v>4798686593.52882</v>
      </c>
      <c r="K44" s="221">
        <v>0.89873521778242393</v>
      </c>
    </row>
    <row r="45" spans="1:11">
      <c r="A45" s="177" t="s">
        <v>354</v>
      </c>
      <c r="B45" s="124">
        <v>416882714.7982375</v>
      </c>
      <c r="C45" s="124">
        <v>416882714.7982375</v>
      </c>
      <c r="D45" s="124">
        <v>0</v>
      </c>
      <c r="E45" s="124">
        <v>0</v>
      </c>
      <c r="F45" s="124">
        <v>416882714.7982375</v>
      </c>
      <c r="G45" s="124">
        <v>396573746.91773343</v>
      </c>
      <c r="H45" s="124">
        <v>0</v>
      </c>
      <c r="I45" s="124">
        <v>0</v>
      </c>
      <c r="J45" s="124">
        <v>396573746.91773343</v>
      </c>
      <c r="K45" s="221">
        <v>0.95128373722490944</v>
      </c>
    </row>
    <row r="46" spans="1:11">
      <c r="A46" s="177" t="s">
        <v>355</v>
      </c>
      <c r="B46" s="124">
        <v>66925402.639065541</v>
      </c>
      <c r="C46" s="124">
        <v>66925402.639065541</v>
      </c>
      <c r="D46" s="124">
        <v>0</v>
      </c>
      <c r="E46" s="124">
        <v>0</v>
      </c>
      <c r="F46" s="124">
        <v>66925402.639065541</v>
      </c>
      <c r="G46" s="124">
        <v>66925402.639065541</v>
      </c>
      <c r="H46" s="124">
        <v>0</v>
      </c>
      <c r="I46" s="124">
        <v>0</v>
      </c>
      <c r="J46" s="124">
        <v>66925402.639065541</v>
      </c>
      <c r="K46" s="221">
        <v>1</v>
      </c>
    </row>
    <row r="47" spans="1:11">
      <c r="A47" s="177" t="s">
        <v>356</v>
      </c>
      <c r="B47" s="124">
        <v>4817584.83324215</v>
      </c>
      <c r="C47" s="124">
        <v>4817584.83324215</v>
      </c>
      <c r="D47" s="124">
        <v>0</v>
      </c>
      <c r="E47" s="124">
        <v>0</v>
      </c>
      <c r="F47" s="124">
        <v>4817584.83324215</v>
      </c>
      <c r="G47" s="124">
        <v>0</v>
      </c>
      <c r="H47" s="124">
        <v>0</v>
      </c>
      <c r="I47" s="124">
        <v>0</v>
      </c>
      <c r="J47" s="124">
        <v>0</v>
      </c>
      <c r="K47" s="221">
        <v>0</v>
      </c>
    </row>
    <row r="48" spans="1:11">
      <c r="A48" s="177" t="s">
        <v>357</v>
      </c>
      <c r="B48" s="124">
        <v>8669560.6180184279</v>
      </c>
      <c r="C48" s="124">
        <v>8669560.6180184279</v>
      </c>
      <c r="D48" s="124">
        <v>-8669560.6180184279</v>
      </c>
      <c r="E48" s="124">
        <v>0</v>
      </c>
      <c r="F48" s="124">
        <v>0</v>
      </c>
      <c r="G48" s="124">
        <v>8211977.657050021</v>
      </c>
      <c r="H48" s="124">
        <v>-8211977.657050021</v>
      </c>
      <c r="I48" s="124">
        <v>0</v>
      </c>
      <c r="J48" s="124">
        <v>0</v>
      </c>
      <c r="K48" s="221">
        <v>0.94721959034263092</v>
      </c>
    </row>
    <row r="49" spans="1:11">
      <c r="A49" s="177" t="s">
        <v>358</v>
      </c>
      <c r="B49" s="124">
        <v>0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24">
        <v>0</v>
      </c>
      <c r="I49" s="124">
        <v>0</v>
      </c>
      <c r="J49" s="124">
        <v>0</v>
      </c>
      <c r="K49" s="221">
        <v>1</v>
      </c>
    </row>
    <row r="50" spans="1:11">
      <c r="A50" s="177" t="s">
        <v>359</v>
      </c>
      <c r="B50" s="124">
        <v>754747.31501233228</v>
      </c>
      <c r="C50" s="124">
        <v>754747.31501233228</v>
      </c>
      <c r="D50" s="124">
        <v>0</v>
      </c>
      <c r="E50" s="124">
        <v>0</v>
      </c>
      <c r="F50" s="124">
        <v>754747.31501233228</v>
      </c>
      <c r="G50" s="124">
        <v>0</v>
      </c>
      <c r="H50" s="124">
        <v>0</v>
      </c>
      <c r="I50" s="124">
        <v>0</v>
      </c>
      <c r="J50" s="124">
        <v>0</v>
      </c>
      <c r="K50" s="221">
        <v>0</v>
      </c>
    </row>
    <row r="51" spans="1:11" ht="15.75" thickBot="1">
      <c r="A51" s="177" t="s">
        <v>360</v>
      </c>
      <c r="B51" s="124">
        <v>151582.5</v>
      </c>
      <c r="C51" s="124">
        <v>151582.5</v>
      </c>
      <c r="D51" s="124">
        <v>0</v>
      </c>
      <c r="E51" s="124">
        <v>0</v>
      </c>
      <c r="F51" s="124">
        <v>151582.5</v>
      </c>
      <c r="G51" s="124">
        <v>136232.53114950427</v>
      </c>
      <c r="H51" s="124">
        <v>0</v>
      </c>
      <c r="I51" s="124">
        <v>0</v>
      </c>
      <c r="J51" s="124">
        <v>136232.53114950427</v>
      </c>
      <c r="K51" s="221">
        <v>0.89873521778242393</v>
      </c>
    </row>
    <row r="52" spans="1:11">
      <c r="A52" s="174" t="s">
        <v>262</v>
      </c>
      <c r="B52" s="175">
        <v>5837579085.1860628</v>
      </c>
      <c r="C52" s="175">
        <v>5837579085.1860628</v>
      </c>
      <c r="D52" s="175">
        <v>-8669560.6180184279</v>
      </c>
      <c r="E52" s="175">
        <v>0</v>
      </c>
      <c r="F52" s="175">
        <v>5828909524.5680447</v>
      </c>
      <c r="G52" s="175">
        <v>5270533953.273819</v>
      </c>
      <c r="H52" s="175">
        <v>-8211977.657050021</v>
      </c>
      <c r="I52" s="175">
        <v>0</v>
      </c>
      <c r="J52" s="175">
        <v>5262321975.6167688</v>
      </c>
      <c r="K52" s="222" t="s">
        <v>334</v>
      </c>
    </row>
    <row r="54" spans="1:11">
      <c r="A54" s="174" t="s">
        <v>263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</row>
    <row r="55" spans="1:11">
      <c r="A55" s="177" t="s">
        <v>361</v>
      </c>
      <c r="B55" s="124">
        <v>91271640.190000027</v>
      </c>
      <c r="C55" s="124">
        <v>91271640.190000027</v>
      </c>
      <c r="D55" s="124">
        <v>0</v>
      </c>
      <c r="E55" s="124">
        <v>0</v>
      </c>
      <c r="F55" s="124">
        <v>91271640.190000027</v>
      </c>
      <c r="G55" s="124">
        <v>91271640.190000027</v>
      </c>
      <c r="H55" s="124">
        <v>0</v>
      </c>
      <c r="I55" s="124">
        <v>0</v>
      </c>
      <c r="J55" s="124">
        <v>91271640.190000027</v>
      </c>
      <c r="K55" s="221">
        <v>1</v>
      </c>
    </row>
    <row r="56" spans="1:11">
      <c r="A56" s="177" t="s">
        <v>362</v>
      </c>
      <c r="B56" s="124">
        <v>201699272.87325794</v>
      </c>
      <c r="C56" s="124">
        <v>201699272.87325794</v>
      </c>
      <c r="D56" s="124">
        <v>0</v>
      </c>
      <c r="E56" s="124">
        <v>0</v>
      </c>
      <c r="F56" s="124">
        <v>201699272.87325794</v>
      </c>
      <c r="G56" s="124">
        <v>201699272.87325794</v>
      </c>
      <c r="H56" s="124">
        <v>0</v>
      </c>
      <c r="I56" s="124">
        <v>0</v>
      </c>
      <c r="J56" s="124">
        <v>201699272.87325794</v>
      </c>
      <c r="K56" s="221">
        <v>1</v>
      </c>
    </row>
    <row r="57" spans="1:11">
      <c r="A57" s="177" t="s">
        <v>363</v>
      </c>
      <c r="B57" s="124">
        <v>1958518205.9589915</v>
      </c>
      <c r="C57" s="124">
        <v>1958518205.9589915</v>
      </c>
      <c r="D57" s="124">
        <v>0</v>
      </c>
      <c r="E57" s="124">
        <v>0</v>
      </c>
      <c r="F57" s="124">
        <v>1958518205.9589915</v>
      </c>
      <c r="G57" s="124">
        <v>1958518205.9589915</v>
      </c>
      <c r="H57" s="124">
        <v>0</v>
      </c>
      <c r="I57" s="124">
        <v>0</v>
      </c>
      <c r="J57" s="124">
        <v>1958518205.9589915</v>
      </c>
      <c r="K57" s="221">
        <v>1</v>
      </c>
    </row>
    <row r="58" spans="1:11">
      <c r="A58" s="177" t="s">
        <v>364</v>
      </c>
      <c r="B58" s="124">
        <v>2241978384.5697789</v>
      </c>
      <c r="C58" s="124">
        <v>2241978384.5697789</v>
      </c>
      <c r="D58" s="124">
        <v>0</v>
      </c>
      <c r="E58" s="124">
        <v>0</v>
      </c>
      <c r="F58" s="124">
        <v>2241978384.5697789</v>
      </c>
      <c r="G58" s="124">
        <v>2241978384.5697789</v>
      </c>
      <c r="H58" s="124">
        <v>0</v>
      </c>
      <c r="I58" s="124">
        <v>0</v>
      </c>
      <c r="J58" s="124">
        <v>2241978384.5697789</v>
      </c>
      <c r="K58" s="221">
        <v>1</v>
      </c>
    </row>
    <row r="59" spans="1:11">
      <c r="A59" s="177" t="s">
        <v>365</v>
      </c>
      <c r="B59" s="124">
        <v>2363541842.1461496</v>
      </c>
      <c r="C59" s="124">
        <v>2363541842.1461496</v>
      </c>
      <c r="D59" s="124">
        <v>0</v>
      </c>
      <c r="E59" s="124">
        <v>0</v>
      </c>
      <c r="F59" s="124">
        <v>2363541842.1461496</v>
      </c>
      <c r="G59" s="124">
        <v>2363541842.1461496</v>
      </c>
      <c r="H59" s="124">
        <v>0</v>
      </c>
      <c r="I59" s="124">
        <v>0</v>
      </c>
      <c r="J59" s="124">
        <v>2363541842.1461496</v>
      </c>
      <c r="K59" s="221">
        <v>1</v>
      </c>
    </row>
    <row r="60" spans="1:11">
      <c r="A60" s="177" t="s">
        <v>366</v>
      </c>
      <c r="B60" s="124">
        <v>1863663072.0736902</v>
      </c>
      <c r="C60" s="124">
        <v>1863663072.0736902</v>
      </c>
      <c r="D60" s="124">
        <v>0</v>
      </c>
      <c r="E60" s="124">
        <v>0</v>
      </c>
      <c r="F60" s="124">
        <v>1863663072.0736902</v>
      </c>
      <c r="G60" s="124">
        <v>1863663072.0736902</v>
      </c>
      <c r="H60" s="124">
        <v>0</v>
      </c>
      <c r="I60" s="124">
        <v>0</v>
      </c>
      <c r="J60" s="124">
        <v>1863663072.0736902</v>
      </c>
      <c r="K60" s="221">
        <v>1</v>
      </c>
    </row>
    <row r="61" spans="1:11">
      <c r="A61" s="177" t="s">
        <v>367</v>
      </c>
      <c r="B61" s="124">
        <v>2754080254.6641917</v>
      </c>
      <c r="C61" s="124">
        <v>2754080254.6641917</v>
      </c>
      <c r="D61" s="124">
        <v>0</v>
      </c>
      <c r="E61" s="124">
        <v>0</v>
      </c>
      <c r="F61" s="124">
        <v>2754080254.6641917</v>
      </c>
      <c r="G61" s="124">
        <v>2754080254.6641917</v>
      </c>
      <c r="H61" s="124">
        <v>0</v>
      </c>
      <c r="I61" s="124">
        <v>0</v>
      </c>
      <c r="J61" s="124">
        <v>2754080254.6641917</v>
      </c>
      <c r="K61" s="221">
        <v>1</v>
      </c>
    </row>
    <row r="62" spans="1:11">
      <c r="A62" s="177" t="s">
        <v>368</v>
      </c>
      <c r="B62" s="124">
        <v>2250718013.8955345</v>
      </c>
      <c r="C62" s="124">
        <v>2250718013.8955345</v>
      </c>
      <c r="D62" s="124">
        <v>0</v>
      </c>
      <c r="E62" s="124">
        <v>0</v>
      </c>
      <c r="F62" s="124">
        <v>2250718013.8955345</v>
      </c>
      <c r="G62" s="124">
        <v>2250718013.8955345</v>
      </c>
      <c r="H62" s="124">
        <v>0</v>
      </c>
      <c r="I62" s="124">
        <v>0</v>
      </c>
      <c r="J62" s="124">
        <v>2250718013.8955345</v>
      </c>
      <c r="K62" s="221">
        <v>1</v>
      </c>
    </row>
    <row r="63" spans="1:11">
      <c r="A63" s="177" t="s">
        <v>369</v>
      </c>
      <c r="B63" s="124">
        <v>1479629935.921839</v>
      </c>
      <c r="C63" s="124">
        <v>1479629935.921839</v>
      </c>
      <c r="D63" s="124">
        <v>0</v>
      </c>
      <c r="E63" s="124">
        <v>0</v>
      </c>
      <c r="F63" s="124">
        <v>1479629935.921839</v>
      </c>
      <c r="G63" s="124">
        <v>1479629935.921839</v>
      </c>
      <c r="H63" s="124">
        <v>0</v>
      </c>
      <c r="I63" s="124">
        <v>0</v>
      </c>
      <c r="J63" s="124">
        <v>1479629935.921839</v>
      </c>
      <c r="K63" s="221">
        <v>1</v>
      </c>
    </row>
    <row r="64" spans="1:11">
      <c r="A64" s="177" t="s">
        <v>370</v>
      </c>
      <c r="B64" s="124">
        <v>979178415.70837331</v>
      </c>
      <c r="C64" s="124">
        <v>979178415.70837331</v>
      </c>
      <c r="D64" s="124">
        <v>0</v>
      </c>
      <c r="E64" s="124">
        <v>0</v>
      </c>
      <c r="F64" s="124">
        <v>979178415.70837331</v>
      </c>
      <c r="G64" s="124">
        <v>976946269.87998521</v>
      </c>
      <c r="H64" s="124">
        <v>0</v>
      </c>
      <c r="I64" s="124">
        <v>0</v>
      </c>
      <c r="J64" s="124">
        <v>976946269.87998521</v>
      </c>
      <c r="K64" s="221">
        <v>0.99772038906027838</v>
      </c>
    </row>
    <row r="65" spans="1:11">
      <c r="A65" s="177" t="s">
        <v>371</v>
      </c>
      <c r="B65" s="124">
        <v>85300627.182066426</v>
      </c>
      <c r="C65" s="124">
        <v>85300627.182066426</v>
      </c>
      <c r="D65" s="124">
        <v>0</v>
      </c>
      <c r="E65" s="124">
        <v>0</v>
      </c>
      <c r="F65" s="124">
        <v>85300627.182066426</v>
      </c>
      <c r="G65" s="124">
        <v>85300627.182066426</v>
      </c>
      <c r="H65" s="124">
        <v>0</v>
      </c>
      <c r="I65" s="124">
        <v>0</v>
      </c>
      <c r="J65" s="124">
        <v>85300627.182066426</v>
      </c>
      <c r="K65" s="221">
        <v>1</v>
      </c>
    </row>
    <row r="66" spans="1:11">
      <c r="A66" s="177" t="s">
        <v>372</v>
      </c>
      <c r="B66" s="124">
        <v>499713638.42872745</v>
      </c>
      <c r="C66" s="124">
        <v>499713638.42872745</v>
      </c>
      <c r="D66" s="124">
        <v>0</v>
      </c>
      <c r="E66" s="124">
        <v>0</v>
      </c>
      <c r="F66" s="124">
        <v>499713638.42872745</v>
      </c>
      <c r="G66" s="124">
        <v>499713638.42872745</v>
      </c>
      <c r="H66" s="124">
        <v>0</v>
      </c>
      <c r="I66" s="124">
        <v>0</v>
      </c>
      <c r="J66" s="124">
        <v>499713638.42872745</v>
      </c>
      <c r="K66" s="221">
        <v>1</v>
      </c>
    </row>
    <row r="67" spans="1:11" ht="15.75" thickBot="1">
      <c r="A67" s="177" t="s">
        <v>373</v>
      </c>
      <c r="B67" s="124">
        <v>8016872.336449584</v>
      </c>
      <c r="C67" s="124">
        <v>8016872.336449584</v>
      </c>
      <c r="D67" s="124">
        <v>-8016872.336449584</v>
      </c>
      <c r="E67" s="124">
        <v>0</v>
      </c>
      <c r="F67" s="124">
        <v>0</v>
      </c>
      <c r="G67" s="124">
        <v>7593738.5303609455</v>
      </c>
      <c r="H67" s="124">
        <v>-7593738.5303609455</v>
      </c>
      <c r="I67" s="124">
        <v>0</v>
      </c>
      <c r="J67" s="124">
        <v>0</v>
      </c>
      <c r="K67" s="221">
        <v>0.94721959034263092</v>
      </c>
    </row>
    <row r="68" spans="1:11">
      <c r="A68" s="174" t="s">
        <v>263</v>
      </c>
      <c r="B68" s="175">
        <v>16777310175.949049</v>
      </c>
      <c r="C68" s="175">
        <v>16777310175.949049</v>
      </c>
      <c r="D68" s="175">
        <v>-8016872.336449584</v>
      </c>
      <c r="E68" s="175">
        <v>0</v>
      </c>
      <c r="F68" s="175">
        <v>16769293303.6126</v>
      </c>
      <c r="G68" s="175">
        <v>16774654896.314573</v>
      </c>
      <c r="H68" s="175">
        <v>-7593738.5303609455</v>
      </c>
      <c r="I68" s="175">
        <v>0</v>
      </c>
      <c r="J68" s="175">
        <v>16767061157.784212</v>
      </c>
      <c r="K68" s="222" t="s">
        <v>334</v>
      </c>
    </row>
    <row r="70" spans="1:11">
      <c r="A70" s="174" t="s">
        <v>264</v>
      </c>
      <c r="B70" s="124"/>
      <c r="C70" s="124"/>
      <c r="D70" s="124"/>
      <c r="E70" s="124"/>
      <c r="F70" s="124"/>
      <c r="G70" s="124"/>
      <c r="H70" s="124"/>
      <c r="I70" s="124"/>
      <c r="J70" s="124"/>
      <c r="K70" s="124"/>
    </row>
    <row r="71" spans="1:11">
      <c r="A71" s="177" t="s">
        <v>374</v>
      </c>
      <c r="B71" s="124">
        <v>0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24">
        <v>0</v>
      </c>
      <c r="I71" s="124">
        <v>0</v>
      </c>
      <c r="J71" s="124">
        <v>0</v>
      </c>
      <c r="K71" s="221">
        <v>1</v>
      </c>
    </row>
    <row r="72" spans="1:11">
      <c r="A72" s="177" t="s">
        <v>375</v>
      </c>
      <c r="B72" s="124">
        <v>29344310.251341268</v>
      </c>
      <c r="C72" s="124">
        <v>29344310.251341268</v>
      </c>
      <c r="D72" s="124">
        <v>-29344310.251341268</v>
      </c>
      <c r="E72" s="124">
        <v>0</v>
      </c>
      <c r="F72" s="124">
        <v>0</v>
      </c>
      <c r="G72" s="124">
        <v>29344310.251341268</v>
      </c>
      <c r="H72" s="124">
        <v>-29344310.251341268</v>
      </c>
      <c r="I72" s="124">
        <v>0</v>
      </c>
      <c r="J72" s="124">
        <v>0</v>
      </c>
      <c r="K72" s="221">
        <v>1</v>
      </c>
    </row>
    <row r="73" spans="1:11">
      <c r="A73" s="177" t="s">
        <v>376</v>
      </c>
      <c r="B73" s="124">
        <v>0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24">
        <v>0</v>
      </c>
      <c r="I73" s="124">
        <v>0</v>
      </c>
      <c r="J73" s="124">
        <v>0</v>
      </c>
      <c r="K73" s="221">
        <v>1</v>
      </c>
    </row>
    <row r="74" spans="1:11">
      <c r="A74" s="177" t="s">
        <v>377</v>
      </c>
      <c r="B74" s="124">
        <v>0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24">
        <v>0</v>
      </c>
      <c r="I74" s="124">
        <v>0</v>
      </c>
      <c r="J74" s="124">
        <v>0</v>
      </c>
      <c r="K74" s="221">
        <v>1</v>
      </c>
    </row>
    <row r="75" spans="1:11">
      <c r="A75" s="177" t="s">
        <v>378</v>
      </c>
      <c r="B75" s="124">
        <v>0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24">
        <v>0</v>
      </c>
      <c r="I75" s="124">
        <v>0</v>
      </c>
      <c r="J75" s="124">
        <v>0</v>
      </c>
      <c r="K75" s="221">
        <v>1</v>
      </c>
    </row>
    <row r="76" spans="1:11">
      <c r="A76" s="177" t="s">
        <v>379</v>
      </c>
      <c r="B76" s="124">
        <v>0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24">
        <v>0</v>
      </c>
      <c r="I76" s="124">
        <v>0</v>
      </c>
      <c r="J76" s="124">
        <v>0</v>
      </c>
      <c r="K76" s="221">
        <v>1</v>
      </c>
    </row>
    <row r="77" spans="1:11">
      <c r="A77" s="177" t="s">
        <v>380</v>
      </c>
      <c r="B77" s="124">
        <v>0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24">
        <v>0</v>
      </c>
      <c r="I77" s="124">
        <v>0</v>
      </c>
      <c r="J77" s="124">
        <v>0</v>
      </c>
      <c r="K77" s="221">
        <v>1</v>
      </c>
    </row>
    <row r="78" spans="1:11">
      <c r="A78" s="177" t="s">
        <v>381</v>
      </c>
      <c r="B78" s="124">
        <v>20314480.062690001</v>
      </c>
      <c r="C78" s="124">
        <v>20314480.062690001</v>
      </c>
      <c r="D78" s="124">
        <v>-20314480.062690001</v>
      </c>
      <c r="E78" s="124">
        <v>0</v>
      </c>
      <c r="F78" s="124">
        <v>0</v>
      </c>
      <c r="G78" s="124">
        <v>20314480.062690001</v>
      </c>
      <c r="H78" s="124">
        <v>-20314480.062690001</v>
      </c>
      <c r="I78" s="124">
        <v>0</v>
      </c>
      <c r="J78" s="124">
        <v>0</v>
      </c>
      <c r="K78" s="221">
        <v>1</v>
      </c>
    </row>
    <row r="79" spans="1:11" ht="15.75" thickBot="1">
      <c r="A79" s="177" t="s">
        <v>382</v>
      </c>
      <c r="B79" s="124">
        <v>0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24">
        <v>0</v>
      </c>
      <c r="I79" s="124">
        <v>0</v>
      </c>
      <c r="J79" s="124">
        <v>0</v>
      </c>
      <c r="K79" s="221">
        <v>1</v>
      </c>
    </row>
    <row r="80" spans="1:11">
      <c r="A80" s="174" t="s">
        <v>264</v>
      </c>
      <c r="B80" s="175">
        <v>49658790.314031273</v>
      </c>
      <c r="C80" s="175">
        <v>49658790.314031273</v>
      </c>
      <c r="D80" s="175">
        <v>-49658790.314031273</v>
      </c>
      <c r="E80" s="175">
        <v>0</v>
      </c>
      <c r="F80" s="175">
        <v>0</v>
      </c>
      <c r="G80" s="175">
        <v>49658790.314031273</v>
      </c>
      <c r="H80" s="175">
        <v>-49658790.314031273</v>
      </c>
      <c r="I80" s="175">
        <v>0</v>
      </c>
      <c r="J80" s="175">
        <v>0</v>
      </c>
      <c r="K80" s="222" t="s">
        <v>334</v>
      </c>
    </row>
    <row r="82" spans="1:11">
      <c r="A82" s="174" t="s">
        <v>265</v>
      </c>
      <c r="B82" s="124"/>
      <c r="C82" s="124"/>
      <c r="D82" s="124"/>
      <c r="E82" s="124"/>
      <c r="F82" s="124"/>
      <c r="G82" s="124"/>
      <c r="H82" s="124"/>
      <c r="I82" s="124"/>
      <c r="J82" s="124"/>
      <c r="K82" s="124"/>
    </row>
    <row r="83" spans="1:11">
      <c r="A83" s="177" t="s">
        <v>383</v>
      </c>
      <c r="B83" s="124">
        <v>356174940.14072388</v>
      </c>
      <c r="C83" s="124">
        <v>356174940.14072388</v>
      </c>
      <c r="D83" s="124">
        <v>0</v>
      </c>
      <c r="E83" s="124">
        <v>0</v>
      </c>
      <c r="F83" s="124">
        <v>356174940.14072388</v>
      </c>
      <c r="G83" s="124">
        <v>344850084.78199196</v>
      </c>
      <c r="H83" s="124">
        <v>0</v>
      </c>
      <c r="I83" s="124">
        <v>0</v>
      </c>
      <c r="J83" s="124">
        <v>344850084.78199196</v>
      </c>
      <c r="K83" s="221">
        <v>0.96820423313819459</v>
      </c>
    </row>
    <row r="84" spans="1:11">
      <c r="A84" s="177" t="s">
        <v>384</v>
      </c>
      <c r="B84" s="124">
        <v>547116817.35303009</v>
      </c>
      <c r="C84" s="124">
        <v>547116817.35303009</v>
      </c>
      <c r="D84" s="124">
        <v>0</v>
      </c>
      <c r="E84" s="124">
        <v>0</v>
      </c>
      <c r="F84" s="124">
        <v>547116817.35303009</v>
      </c>
      <c r="G84" s="124">
        <v>529720818.58230019</v>
      </c>
      <c r="H84" s="124">
        <v>0</v>
      </c>
      <c r="I84" s="124">
        <v>0</v>
      </c>
      <c r="J84" s="124">
        <v>529720818.58230019</v>
      </c>
      <c r="K84" s="221">
        <v>0.96820423313819459</v>
      </c>
    </row>
    <row r="85" spans="1:11">
      <c r="A85" s="177" t="s">
        <v>385</v>
      </c>
      <c r="B85" s="124">
        <v>406848084.97369254</v>
      </c>
      <c r="C85" s="124">
        <v>406848084.97369254</v>
      </c>
      <c r="D85" s="124">
        <v>-10271646.289999995</v>
      </c>
      <c r="E85" s="124">
        <v>0</v>
      </c>
      <c r="F85" s="124">
        <v>396576438.68369251</v>
      </c>
      <c r="G85" s="124">
        <v>393912038.11569703</v>
      </c>
      <c r="H85" s="124">
        <v>-9945051.4192762263</v>
      </c>
      <c r="I85" s="124">
        <v>0</v>
      </c>
      <c r="J85" s="124">
        <v>383966986.69642079</v>
      </c>
      <c r="K85" s="221">
        <v>0.96820423313819459</v>
      </c>
    </row>
    <row r="86" spans="1:11">
      <c r="A86" s="177" t="s">
        <v>386</v>
      </c>
      <c r="B86" s="124">
        <v>2662066.675279818</v>
      </c>
      <c r="C86" s="124">
        <v>2662066.675279818</v>
      </c>
      <c r="D86" s="124">
        <v>-2662066.675279818</v>
      </c>
      <c r="E86" s="124">
        <v>0</v>
      </c>
      <c r="F86" s="124">
        <v>0</v>
      </c>
      <c r="G86" s="124">
        <v>2662066.675279818</v>
      </c>
      <c r="H86" s="124">
        <v>-2662066.675279818</v>
      </c>
      <c r="I86" s="124">
        <v>0</v>
      </c>
      <c r="J86" s="124">
        <v>0</v>
      </c>
      <c r="K86" s="221">
        <v>1</v>
      </c>
    </row>
    <row r="87" spans="1:11">
      <c r="A87" s="177" t="s">
        <v>387</v>
      </c>
      <c r="B87" s="124">
        <v>6740766.7342999941</v>
      </c>
      <c r="C87" s="124">
        <v>6740766.7342999941</v>
      </c>
      <c r="D87" s="124">
        <v>-6740766.7342999941</v>
      </c>
      <c r="E87" s="124">
        <v>0</v>
      </c>
      <c r="F87" s="124">
        <v>0</v>
      </c>
      <c r="G87" s="124">
        <v>6384986.3046588749</v>
      </c>
      <c r="H87" s="124">
        <v>-6384986.3046588749</v>
      </c>
      <c r="I87" s="124">
        <v>0</v>
      </c>
      <c r="J87" s="124">
        <v>0</v>
      </c>
      <c r="K87" s="221">
        <v>0.94721959034263092</v>
      </c>
    </row>
    <row r="88" spans="1:11">
      <c r="A88" s="177" t="s">
        <v>661</v>
      </c>
      <c r="B88" s="124">
        <v>0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24">
        <v>0</v>
      </c>
      <c r="I88" s="124">
        <v>0</v>
      </c>
      <c r="J88" s="124">
        <v>0</v>
      </c>
      <c r="K88" s="221">
        <v>0.94721959034263092</v>
      </c>
    </row>
    <row r="89" spans="1:11" ht="15.75" thickBot="1">
      <c r="A89" s="177" t="s">
        <v>388</v>
      </c>
      <c r="B89" s="124">
        <v>59224687.570000015</v>
      </c>
      <c r="C89" s="124">
        <v>59224687.570000015</v>
      </c>
      <c r="D89" s="124">
        <v>-59224687.570000015</v>
      </c>
      <c r="E89" s="124">
        <v>0</v>
      </c>
      <c r="F89" s="124">
        <v>0</v>
      </c>
      <c r="G89" s="124">
        <v>57341593.211561032</v>
      </c>
      <c r="H89" s="124">
        <v>-57341593.211561032</v>
      </c>
      <c r="I89" s="124">
        <v>0</v>
      </c>
      <c r="J89" s="124">
        <v>0</v>
      </c>
      <c r="K89" s="221">
        <v>0.96820423313819459</v>
      </c>
    </row>
    <row r="90" spans="1:11">
      <c r="A90" s="174" t="s">
        <v>265</v>
      </c>
      <c r="B90" s="175">
        <v>1378767363.447026</v>
      </c>
      <c r="C90" s="175">
        <v>1378767363.447026</v>
      </c>
      <c r="D90" s="175">
        <v>-78899167.269579828</v>
      </c>
      <c r="E90" s="175">
        <v>0</v>
      </c>
      <c r="F90" s="175">
        <v>1299868196.1774464</v>
      </c>
      <c r="G90" s="175">
        <v>1334871587.6714888</v>
      </c>
      <c r="H90" s="175">
        <v>-76333697.610775948</v>
      </c>
      <c r="I90" s="175">
        <v>0</v>
      </c>
      <c r="J90" s="175">
        <v>1258537890.0607128</v>
      </c>
      <c r="K90" s="222" t="s">
        <v>334</v>
      </c>
    </row>
    <row r="91" spans="1:11" ht="15.75" thickBot="1"/>
    <row r="92" spans="1:11">
      <c r="A92" s="173" t="s">
        <v>224</v>
      </c>
      <c r="B92" s="175">
        <v>49383937653.02327</v>
      </c>
      <c r="C92" s="175">
        <v>49383937653.02327</v>
      </c>
      <c r="D92" s="175">
        <v>-1954996199.2241883</v>
      </c>
      <c r="E92" s="175">
        <v>-12912809.780000001</v>
      </c>
      <c r="F92" s="175">
        <v>47416028644.019081</v>
      </c>
      <c r="G92" s="175">
        <v>47380553757.438316</v>
      </c>
      <c r="H92" s="175">
        <v>-1856827024.8213644</v>
      </c>
      <c r="I92" s="175">
        <v>-12318324.420448616</v>
      </c>
      <c r="J92" s="175">
        <v>45511408408.196503</v>
      </c>
      <c r="K92" s="222" t="s">
        <v>334</v>
      </c>
    </row>
    <row r="94" spans="1:11">
      <c r="A94" s="173" t="s">
        <v>79</v>
      </c>
      <c r="B94" s="124"/>
      <c r="C94" s="124"/>
      <c r="D94" s="124"/>
      <c r="E94" s="124"/>
      <c r="F94" s="124"/>
      <c r="G94" s="124"/>
      <c r="H94" s="124"/>
      <c r="I94" s="124"/>
      <c r="J94" s="124"/>
      <c r="K94" s="124"/>
    </row>
    <row r="95" spans="1:11">
      <c r="A95" s="177" t="s">
        <v>389</v>
      </c>
      <c r="B95" s="124">
        <v>0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24">
        <v>0</v>
      </c>
      <c r="I95" s="124">
        <v>0</v>
      </c>
      <c r="J95" s="124">
        <v>0</v>
      </c>
      <c r="K95" s="221">
        <v>0.95128373722490955</v>
      </c>
    </row>
    <row r="96" spans="1:11">
      <c r="A96" s="177" t="s">
        <v>390</v>
      </c>
      <c r="B96" s="124">
        <v>0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24">
        <v>0</v>
      </c>
      <c r="I96" s="124">
        <v>0</v>
      </c>
      <c r="J96" s="124">
        <v>0</v>
      </c>
      <c r="K96" s="221">
        <v>0.95128373722490955</v>
      </c>
    </row>
    <row r="97" spans="1:13">
      <c r="A97" s="177" t="s">
        <v>391</v>
      </c>
      <c r="B97" s="124">
        <v>95089348.960000023</v>
      </c>
      <c r="C97" s="124">
        <v>95089348.960000023</v>
      </c>
      <c r="D97" s="124">
        <v>0</v>
      </c>
      <c r="E97" s="124">
        <v>0</v>
      </c>
      <c r="F97" s="124">
        <v>95089348.960000023</v>
      </c>
      <c r="G97" s="124">
        <v>90456951.248952389</v>
      </c>
      <c r="H97" s="124">
        <v>0</v>
      </c>
      <c r="I97" s="124">
        <v>0</v>
      </c>
      <c r="J97" s="124">
        <v>90456951.248952389</v>
      </c>
      <c r="K97" s="221">
        <v>0.95128373722490955</v>
      </c>
    </row>
    <row r="98" spans="1:13">
      <c r="A98" s="177" t="s">
        <v>392</v>
      </c>
      <c r="B98" s="124">
        <v>1369104.6999999997</v>
      </c>
      <c r="C98" s="124">
        <v>1369104.6999999997</v>
      </c>
      <c r="D98" s="124">
        <v>-1369104.6999999997</v>
      </c>
      <c r="E98" s="124">
        <v>0</v>
      </c>
      <c r="F98" s="124">
        <v>0</v>
      </c>
      <c r="G98" s="124">
        <v>1296842.7930701703</v>
      </c>
      <c r="H98" s="124">
        <v>-1296842.7930701703</v>
      </c>
      <c r="I98" s="124">
        <v>0</v>
      </c>
      <c r="J98" s="124">
        <v>0</v>
      </c>
      <c r="K98" s="221">
        <v>0.94721959034263092</v>
      </c>
    </row>
    <row r="99" spans="1:13">
      <c r="A99" s="177" t="s">
        <v>393</v>
      </c>
      <c r="B99" s="124">
        <v>83334287.174689755</v>
      </c>
      <c r="C99" s="124">
        <v>83334287.174689755</v>
      </c>
      <c r="D99" s="124">
        <v>0</v>
      </c>
      <c r="E99" s="124">
        <v>0</v>
      </c>
      <c r="F99" s="124">
        <v>83334287.174689755</v>
      </c>
      <c r="G99" s="124">
        <v>75305934.764101118</v>
      </c>
      <c r="H99" s="124">
        <v>0</v>
      </c>
      <c r="I99" s="124">
        <v>0</v>
      </c>
      <c r="J99" s="124">
        <v>75305934.764101118</v>
      </c>
      <c r="K99" s="221">
        <v>0.90366087377985038</v>
      </c>
    </row>
    <row r="100" spans="1:13">
      <c r="A100" s="177" t="s">
        <v>394</v>
      </c>
      <c r="B100" s="124">
        <v>44397630.670000002</v>
      </c>
      <c r="C100" s="124">
        <v>44397630.670000002</v>
      </c>
      <c r="D100" s="124">
        <v>0</v>
      </c>
      <c r="E100" s="124">
        <v>0</v>
      </c>
      <c r="F100" s="124">
        <v>44397630.670000002</v>
      </c>
      <c r="G100" s="124">
        <v>44397630.670000002</v>
      </c>
      <c r="H100" s="124">
        <v>0</v>
      </c>
      <c r="I100" s="124">
        <v>0</v>
      </c>
      <c r="J100" s="124">
        <v>44397630.670000002</v>
      </c>
      <c r="K100" s="221">
        <v>1</v>
      </c>
    </row>
    <row r="101" spans="1:13" ht="15.75" thickBot="1">
      <c r="A101" s="177" t="s">
        <v>395</v>
      </c>
      <c r="B101" s="124">
        <v>33832561.579347923</v>
      </c>
      <c r="C101" s="124">
        <v>33832561.579347923</v>
      </c>
      <c r="D101" s="124">
        <v>0</v>
      </c>
      <c r="E101" s="124">
        <v>0</v>
      </c>
      <c r="F101" s="124">
        <v>33832561.579347923</v>
      </c>
      <c r="G101" s="124">
        <v>32756829.339033302</v>
      </c>
      <c r="H101" s="124">
        <v>0</v>
      </c>
      <c r="I101" s="124">
        <v>0</v>
      </c>
      <c r="J101" s="124">
        <v>32756829.339033302</v>
      </c>
      <c r="K101" s="221">
        <v>0.96820423313819459</v>
      </c>
    </row>
    <row r="102" spans="1:13">
      <c r="A102" s="173" t="s">
        <v>79</v>
      </c>
      <c r="B102" s="175">
        <v>258022933.08403772</v>
      </c>
      <c r="C102" s="175">
        <v>258022933.08403772</v>
      </c>
      <c r="D102" s="175">
        <v>-1369104.6999999997</v>
      </c>
      <c r="E102" s="175">
        <v>0</v>
      </c>
      <c r="F102" s="175">
        <v>256653828.38403767</v>
      </c>
      <c r="G102" s="175">
        <v>244214188.815157</v>
      </c>
      <c r="H102" s="175">
        <v>-1296842.7930701703</v>
      </c>
      <c r="I102" s="175">
        <v>0</v>
      </c>
      <c r="J102" s="175">
        <v>242917346.0220868</v>
      </c>
      <c r="K102" s="222" t="s">
        <v>334</v>
      </c>
    </row>
    <row r="104" spans="1:13">
      <c r="A104" s="173" t="s">
        <v>80</v>
      </c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</row>
    <row r="105" spans="1:13">
      <c r="A105" s="177" t="s">
        <v>396</v>
      </c>
      <c r="B105" s="124">
        <v>127386577.69069076</v>
      </c>
      <c r="C105" s="124">
        <v>127386577.69069076</v>
      </c>
      <c r="D105" s="124">
        <v>0</v>
      </c>
      <c r="E105" s="124">
        <v>-1161336.2245382676</v>
      </c>
      <c r="F105" s="124">
        <v>126225241.46615249</v>
      </c>
      <c r="G105" s="124">
        <v>123336223.76511429</v>
      </c>
      <c r="H105" s="124">
        <v>0</v>
      </c>
      <c r="I105" s="124">
        <v>-1124410.6486946801</v>
      </c>
      <c r="J105" s="124">
        <v>122211813.11641961</v>
      </c>
      <c r="K105" s="221">
        <v>0.96820423313819459</v>
      </c>
      <c r="M105" s="109"/>
    </row>
    <row r="106" spans="1:13">
      <c r="A106" s="177" t="s">
        <v>397</v>
      </c>
      <c r="B106" s="124">
        <v>61973841.333879545</v>
      </c>
      <c r="C106" s="124">
        <v>61973841.333879545</v>
      </c>
      <c r="D106" s="124">
        <v>-4471929.8228932805</v>
      </c>
      <c r="E106" s="124">
        <v>-2939246.3884113035</v>
      </c>
      <c r="F106" s="124">
        <v>54562665.122574963</v>
      </c>
      <c r="G106" s="124">
        <v>58954707.394276507</v>
      </c>
      <c r="H106" s="124">
        <v>-4235899.5348819671</v>
      </c>
      <c r="I106" s="124">
        <v>-2796057.2889927244</v>
      </c>
      <c r="J106" s="124">
        <v>51922750.570401818</v>
      </c>
      <c r="K106" s="221">
        <v>0.95128373722490955</v>
      </c>
      <c r="M106" s="109"/>
    </row>
    <row r="107" spans="1:13">
      <c r="A107" s="177" t="s">
        <v>398</v>
      </c>
      <c r="B107" s="124">
        <v>612825482.66252875</v>
      </c>
      <c r="C107" s="124">
        <v>612825482.66252875</v>
      </c>
      <c r="D107" s="124">
        <v>-465002456.73369855</v>
      </c>
      <c r="E107" s="124">
        <v>-20297.009922993446</v>
      </c>
      <c r="F107" s="124">
        <v>147802728.91890723</v>
      </c>
      <c r="G107" s="124">
        <v>582970915.41386938</v>
      </c>
      <c r="H107" s="124">
        <v>-442339075.08172619</v>
      </c>
      <c r="I107" s="124">
        <v>-19308.215454036286</v>
      </c>
      <c r="J107" s="124">
        <v>140612532.11668915</v>
      </c>
      <c r="K107" s="221">
        <v>0.95128373722490955</v>
      </c>
      <c r="M107" s="109"/>
    </row>
    <row r="108" spans="1:13">
      <c r="A108" s="177" t="s">
        <v>399</v>
      </c>
      <c r="B108" s="124">
        <v>989468183.35469079</v>
      </c>
      <c r="C108" s="124">
        <v>989468183.35469079</v>
      </c>
      <c r="D108" s="124">
        <v>-877854770.09020889</v>
      </c>
      <c r="E108" s="124">
        <v>-40345.132047621169</v>
      </c>
      <c r="F108" s="124">
        <v>111573068.13243428</v>
      </c>
      <c r="G108" s="124">
        <v>941264991.32679224</v>
      </c>
      <c r="H108" s="124">
        <v>-835088966.43212771</v>
      </c>
      <c r="I108" s="124">
        <v>-38379.66799309355</v>
      </c>
      <c r="J108" s="124">
        <v>106137645.22667143</v>
      </c>
      <c r="K108" s="221">
        <v>0.95128373722490955</v>
      </c>
    </row>
    <row r="109" spans="1:13">
      <c r="A109" s="177" t="s">
        <v>400</v>
      </c>
      <c r="B109" s="124">
        <v>0</v>
      </c>
      <c r="C109" s="124">
        <v>0</v>
      </c>
      <c r="D109" s="124">
        <v>0</v>
      </c>
      <c r="E109" s="124">
        <v>0</v>
      </c>
      <c r="F109" s="124">
        <v>0</v>
      </c>
      <c r="G109" s="124">
        <v>0</v>
      </c>
      <c r="H109" s="124">
        <v>0</v>
      </c>
      <c r="I109" s="124">
        <v>0</v>
      </c>
      <c r="J109" s="124">
        <v>0</v>
      </c>
      <c r="K109" s="221">
        <v>0.94721959034263092</v>
      </c>
      <c r="M109" s="109"/>
    </row>
    <row r="110" spans="1:13">
      <c r="A110" s="177" t="s">
        <v>401</v>
      </c>
      <c r="B110" s="124">
        <v>234000415.48736307</v>
      </c>
      <c r="C110" s="124">
        <v>234000415.48736307</v>
      </c>
      <c r="D110" s="124">
        <v>-48541678.437971979</v>
      </c>
      <c r="E110" s="124">
        <v>-21792.159202868719</v>
      </c>
      <c r="F110" s="124">
        <v>185436944.89018822</v>
      </c>
      <c r="G110" s="124">
        <v>211457019.92415854</v>
      </c>
      <c r="H110" s="124">
        <v>-43865215.55199828</v>
      </c>
      <c r="I110" s="124">
        <v>-19692.721626813945</v>
      </c>
      <c r="J110" s="124">
        <v>167572111.65053344</v>
      </c>
      <c r="K110" s="221">
        <v>0.90366087377985038</v>
      </c>
    </row>
    <row r="111" spans="1:13">
      <c r="A111" s="177" t="s">
        <v>402</v>
      </c>
      <c r="B111" s="124">
        <v>146609818.2576957</v>
      </c>
      <c r="C111" s="124">
        <v>146609818.2576957</v>
      </c>
      <c r="D111" s="124">
        <v>0</v>
      </c>
      <c r="E111" s="124">
        <v>-1462424.7799432178</v>
      </c>
      <c r="F111" s="124">
        <v>145147393.47775248</v>
      </c>
      <c r="G111" s="124">
        <v>146609818.25769567</v>
      </c>
      <c r="H111" s="124">
        <v>0</v>
      </c>
      <c r="I111" s="124">
        <v>-1462424.7799432178</v>
      </c>
      <c r="J111" s="124">
        <v>145147393.47775245</v>
      </c>
      <c r="K111" s="221">
        <v>0.99999999999999989</v>
      </c>
      <c r="M111" s="109"/>
    </row>
    <row r="112" spans="1:13" ht="15.75" thickBot="1">
      <c r="A112" s="177" t="s">
        <v>403</v>
      </c>
      <c r="B112" s="124">
        <v>76502850.413625911</v>
      </c>
      <c r="C112" s="124">
        <v>76502850.413625911</v>
      </c>
      <c r="D112" s="124">
        <v>0</v>
      </c>
      <c r="E112" s="124">
        <v>-120.05472018198404</v>
      </c>
      <c r="F112" s="124">
        <v>76502730.358905733</v>
      </c>
      <c r="G112" s="124">
        <v>74070383.617610693</v>
      </c>
      <c r="H112" s="124">
        <v>0</v>
      </c>
      <c r="I112" s="124">
        <v>-116.23748828841845</v>
      </c>
      <c r="J112" s="124">
        <v>74070267.380122408</v>
      </c>
      <c r="K112" s="221">
        <v>0.96820423313819459</v>
      </c>
    </row>
    <row r="113" spans="1:13">
      <c r="A113" s="173" t="s">
        <v>80</v>
      </c>
      <c r="B113" s="175">
        <v>2248767169.2004743</v>
      </c>
      <c r="C113" s="175">
        <v>2248767169.2004743</v>
      </c>
      <c r="D113" s="175">
        <v>-1395870835.0847728</v>
      </c>
      <c r="E113" s="175">
        <v>-5645561.7487864541</v>
      </c>
      <c r="F113" s="175">
        <v>847250772.36691523</v>
      </c>
      <c r="G113" s="175">
        <v>2138664059.6995175</v>
      </c>
      <c r="H113" s="175">
        <v>-1325529156.6007342</v>
      </c>
      <c r="I113" s="175">
        <v>-5460389.5601928541</v>
      </c>
      <c r="J113" s="175">
        <v>807674513.53859031</v>
      </c>
      <c r="K113" s="222" t="s">
        <v>334</v>
      </c>
      <c r="M113" s="109"/>
    </row>
    <row r="114" spans="1:13">
      <c r="M114" s="109"/>
    </row>
    <row r="115" spans="1:13">
      <c r="A115" s="173" t="s">
        <v>225</v>
      </c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</row>
    <row r="116" spans="1:13">
      <c r="A116" s="174" t="s">
        <v>266</v>
      </c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</row>
    <row r="117" spans="1:13">
      <c r="A117" s="177" t="s">
        <v>404</v>
      </c>
      <c r="B117" s="124">
        <v>-365880089.71726334</v>
      </c>
      <c r="C117" s="124">
        <v>-365880089.71726334</v>
      </c>
      <c r="D117" s="124">
        <v>0</v>
      </c>
      <c r="E117" s="124">
        <v>367187.54672784475</v>
      </c>
      <c r="F117" s="124">
        <v>-365512902.1705355</v>
      </c>
      <c r="G117" s="124">
        <v>-354246651.68523681</v>
      </c>
      <c r="H117" s="124">
        <v>0</v>
      </c>
      <c r="I117" s="124">
        <v>355512.53709752805</v>
      </c>
      <c r="J117" s="124">
        <v>-353891139.1481393</v>
      </c>
      <c r="K117" s="221">
        <v>0.96820423313819459</v>
      </c>
    </row>
    <row r="118" spans="1:13">
      <c r="A118" s="177" t="s">
        <v>405</v>
      </c>
      <c r="B118" s="124">
        <v>51486588.451368622</v>
      </c>
      <c r="C118" s="124">
        <v>51486588.451368622</v>
      </c>
      <c r="D118" s="124">
        <v>-51486588.451368622</v>
      </c>
      <c r="E118" s="124">
        <v>0</v>
      </c>
      <c r="F118" s="124">
        <v>0</v>
      </c>
      <c r="G118" s="124">
        <v>49849532.888459183</v>
      </c>
      <c r="H118" s="124">
        <v>-49849532.888459183</v>
      </c>
      <c r="I118" s="124">
        <v>0</v>
      </c>
      <c r="J118" s="124">
        <v>0</v>
      </c>
      <c r="K118" s="221">
        <v>0.96820423313819459</v>
      </c>
    </row>
    <row r="119" spans="1:13">
      <c r="A119" s="177" t="s">
        <v>406</v>
      </c>
      <c r="B119" s="124">
        <v>0</v>
      </c>
      <c r="C119" s="124">
        <v>0</v>
      </c>
      <c r="D119" s="124">
        <v>0</v>
      </c>
      <c r="E119" s="124">
        <v>0</v>
      </c>
      <c r="F119" s="124">
        <v>0</v>
      </c>
      <c r="G119" s="124">
        <v>0</v>
      </c>
      <c r="H119" s="124">
        <v>0</v>
      </c>
      <c r="I119" s="124">
        <v>0</v>
      </c>
      <c r="J119" s="124">
        <v>0</v>
      </c>
      <c r="K119" s="221">
        <v>0.94721959034263092</v>
      </c>
      <c r="M119" s="109"/>
    </row>
    <row r="120" spans="1:13">
      <c r="A120" s="177" t="s">
        <v>407</v>
      </c>
      <c r="B120" s="124">
        <v>-2157443.4571824828</v>
      </c>
      <c r="C120" s="124">
        <v>-2157443.4571824828</v>
      </c>
      <c r="D120" s="124">
        <v>2157443.4571824828</v>
      </c>
      <c r="E120" s="124">
        <v>0</v>
      </c>
      <c r="F120" s="124">
        <v>0</v>
      </c>
      <c r="G120" s="124">
        <v>-2157443.4571824828</v>
      </c>
      <c r="H120" s="124">
        <v>2157443.4571824828</v>
      </c>
      <c r="I120" s="124">
        <v>0</v>
      </c>
      <c r="J120" s="124">
        <v>0</v>
      </c>
      <c r="K120" s="221">
        <v>1</v>
      </c>
    </row>
    <row r="121" spans="1:13">
      <c r="A121" s="177" t="s">
        <v>408</v>
      </c>
      <c r="B121" s="124">
        <v>-6779781.3799999999</v>
      </c>
      <c r="C121" s="124">
        <v>-6779781.3799999999</v>
      </c>
      <c r="D121" s="124">
        <v>0</v>
      </c>
      <c r="E121" s="124">
        <v>0</v>
      </c>
      <c r="F121" s="124">
        <v>-6779781.3799999999</v>
      </c>
      <c r="G121" s="124">
        <v>-6564213.0318675106</v>
      </c>
      <c r="H121" s="124">
        <v>0</v>
      </c>
      <c r="I121" s="124">
        <v>0</v>
      </c>
      <c r="J121" s="124">
        <v>-6564213.0318675106</v>
      </c>
      <c r="K121" s="221">
        <v>0.96820423313819459</v>
      </c>
    </row>
    <row r="122" spans="1:13">
      <c r="A122" s="177" t="s">
        <v>662</v>
      </c>
      <c r="B122" s="124">
        <v>0</v>
      </c>
      <c r="C122" s="124">
        <v>0</v>
      </c>
      <c r="D122" s="124">
        <v>0</v>
      </c>
      <c r="E122" s="124">
        <v>0</v>
      </c>
      <c r="F122" s="124">
        <v>0</v>
      </c>
      <c r="G122" s="124">
        <v>0</v>
      </c>
      <c r="H122" s="124">
        <v>0</v>
      </c>
      <c r="I122" s="124">
        <v>0</v>
      </c>
      <c r="J122" s="124">
        <v>0</v>
      </c>
      <c r="K122" s="221">
        <v>0.94721959034263092</v>
      </c>
    </row>
    <row r="123" spans="1:13">
      <c r="A123" s="177" t="s">
        <v>409</v>
      </c>
      <c r="B123" s="124">
        <v>0</v>
      </c>
      <c r="C123" s="124">
        <v>0</v>
      </c>
      <c r="D123" s="124">
        <v>0</v>
      </c>
      <c r="E123" s="124">
        <v>0</v>
      </c>
      <c r="F123" s="124">
        <v>0</v>
      </c>
      <c r="G123" s="124">
        <v>0</v>
      </c>
      <c r="H123" s="124">
        <v>0</v>
      </c>
      <c r="I123" s="124">
        <v>0</v>
      </c>
      <c r="J123" s="124">
        <v>0</v>
      </c>
      <c r="K123" s="221">
        <v>0.96350784103948783</v>
      </c>
    </row>
    <row r="124" spans="1:13">
      <c r="A124" s="177" t="s">
        <v>410</v>
      </c>
      <c r="B124" s="124">
        <v>-894452514.69000041</v>
      </c>
      <c r="C124" s="124">
        <v>-894452514.69000041</v>
      </c>
      <c r="D124" s="124">
        <v>0</v>
      </c>
      <c r="E124" s="124">
        <v>0</v>
      </c>
      <c r="F124" s="124">
        <v>-894452514.69000041</v>
      </c>
      <c r="G124" s="124">
        <v>0</v>
      </c>
      <c r="H124" s="124">
        <v>0</v>
      </c>
      <c r="I124" s="124">
        <v>0</v>
      </c>
      <c r="J124" s="124">
        <v>0</v>
      </c>
      <c r="K124" s="221">
        <v>0</v>
      </c>
    </row>
    <row r="125" spans="1:13">
      <c r="A125" s="177" t="s">
        <v>411</v>
      </c>
      <c r="B125" s="124">
        <v>-1847237.9955393043</v>
      </c>
      <c r="C125" s="124">
        <v>-1847237.9955393043</v>
      </c>
      <c r="D125" s="124">
        <v>1847237.9955393043</v>
      </c>
      <c r="E125" s="124">
        <v>0</v>
      </c>
      <c r="F125" s="124">
        <v>0</v>
      </c>
      <c r="G125" s="124">
        <v>-1749740.0174000824</v>
      </c>
      <c r="H125" s="124">
        <v>1749740.0174000824</v>
      </c>
      <c r="I125" s="124">
        <v>0</v>
      </c>
      <c r="J125" s="124">
        <v>0</v>
      </c>
      <c r="K125" s="221">
        <v>0.94721959034263092</v>
      </c>
    </row>
    <row r="126" spans="1:13" ht="15.75" thickBot="1">
      <c r="A126" s="177" t="s">
        <v>412</v>
      </c>
      <c r="B126" s="124">
        <v>0</v>
      </c>
      <c r="C126" s="124">
        <v>0</v>
      </c>
      <c r="D126" s="124">
        <v>0</v>
      </c>
      <c r="E126" s="124">
        <v>0</v>
      </c>
      <c r="F126" s="124">
        <v>0</v>
      </c>
      <c r="G126" s="124">
        <v>0</v>
      </c>
      <c r="H126" s="124">
        <v>0</v>
      </c>
      <c r="I126" s="124">
        <v>0</v>
      </c>
      <c r="J126" s="124">
        <v>0</v>
      </c>
      <c r="K126" s="221">
        <v>0.94721959034263092</v>
      </c>
    </row>
    <row r="127" spans="1:13">
      <c r="A127" s="174" t="s">
        <v>266</v>
      </c>
      <c r="B127" s="175">
        <v>-1219630478.7886167</v>
      </c>
      <c r="C127" s="175">
        <v>-1219630478.7886167</v>
      </c>
      <c r="D127" s="175">
        <v>-47481906.998646833</v>
      </c>
      <c r="E127" s="175">
        <v>367187.54672784475</v>
      </c>
      <c r="F127" s="175">
        <v>-1266745198.240536</v>
      </c>
      <c r="G127" s="175">
        <v>-314868515.30322766</v>
      </c>
      <c r="H127" s="175">
        <v>-45942349.413876615</v>
      </c>
      <c r="I127" s="175">
        <v>355512.53709752805</v>
      </c>
      <c r="J127" s="175">
        <v>-360455352.1800068</v>
      </c>
      <c r="K127" s="222" t="s">
        <v>334</v>
      </c>
    </row>
    <row r="129" spans="1:13">
      <c r="A129" s="174" t="s">
        <v>267</v>
      </c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</row>
    <row r="130" spans="1:13">
      <c r="A130" s="177" t="s">
        <v>413</v>
      </c>
      <c r="B130" s="124">
        <v>-1307825840.6102738</v>
      </c>
      <c r="C130" s="124">
        <v>-1307825840.6102738</v>
      </c>
      <c r="D130" s="124">
        <v>0</v>
      </c>
      <c r="E130" s="124">
        <v>-51690775.137447037</v>
      </c>
      <c r="F130" s="124">
        <v>-1359516615.747721</v>
      </c>
      <c r="G130" s="124">
        <v>-1244113453.2950501</v>
      </c>
      <c r="H130" s="124">
        <v>0</v>
      </c>
      <c r="I130" s="124">
        <v>-49172593.75280308</v>
      </c>
      <c r="J130" s="124">
        <v>-1293286047.0478532</v>
      </c>
      <c r="K130" s="221">
        <v>0.95128373722490955</v>
      </c>
    </row>
    <row r="131" spans="1:13">
      <c r="A131" s="177" t="s">
        <v>414</v>
      </c>
      <c r="B131" s="124">
        <v>-370941.55999999994</v>
      </c>
      <c r="C131" s="124">
        <v>-370941.55999999994</v>
      </c>
      <c r="D131" s="124">
        <v>370941.55999999994</v>
      </c>
      <c r="E131" s="124">
        <v>0</v>
      </c>
      <c r="F131" s="124">
        <v>0</v>
      </c>
      <c r="G131" s="124">
        <v>-351363.11250425637</v>
      </c>
      <c r="H131" s="124">
        <v>351363.11250425637</v>
      </c>
      <c r="I131" s="124">
        <v>0</v>
      </c>
      <c r="J131" s="124">
        <v>0</v>
      </c>
      <c r="K131" s="221">
        <v>0.94721959034263092</v>
      </c>
    </row>
    <row r="132" spans="1:13">
      <c r="A132" s="177" t="s">
        <v>415</v>
      </c>
      <c r="B132" s="124">
        <v>-151534381.59295207</v>
      </c>
      <c r="C132" s="124">
        <v>-151534381.59295207</v>
      </c>
      <c r="D132" s="124">
        <v>151534381.59295207</v>
      </c>
      <c r="E132" s="124">
        <v>0</v>
      </c>
      <c r="F132" s="124">
        <v>0</v>
      </c>
      <c r="G132" s="124">
        <v>-143536334.85529998</v>
      </c>
      <c r="H132" s="124">
        <v>143536334.85529998</v>
      </c>
      <c r="I132" s="124">
        <v>0</v>
      </c>
      <c r="J132" s="124">
        <v>0</v>
      </c>
      <c r="K132" s="221">
        <v>0.94721959034263092</v>
      </c>
      <c r="M132" s="109"/>
    </row>
    <row r="133" spans="1:13">
      <c r="A133" s="177" t="s">
        <v>416</v>
      </c>
      <c r="B133" s="124">
        <v>0</v>
      </c>
      <c r="C133" s="124">
        <v>0</v>
      </c>
      <c r="D133" s="124">
        <v>0</v>
      </c>
      <c r="E133" s="124">
        <v>0</v>
      </c>
      <c r="F133" s="124">
        <v>0</v>
      </c>
      <c r="G133" s="124">
        <v>0</v>
      </c>
      <c r="H133" s="124">
        <v>0</v>
      </c>
      <c r="I133" s="124">
        <v>0</v>
      </c>
      <c r="J133" s="124">
        <v>0</v>
      </c>
      <c r="K133" s="221">
        <v>0.94721959034263092</v>
      </c>
    </row>
    <row r="134" spans="1:13">
      <c r="A134" s="177" t="s">
        <v>417</v>
      </c>
      <c r="B134" s="124">
        <v>-245414429.47000012</v>
      </c>
      <c r="C134" s="124">
        <v>-245414429.47000012</v>
      </c>
      <c r="D134" s="124">
        <v>0</v>
      </c>
      <c r="E134" s="124">
        <v>0</v>
      </c>
      <c r="F134" s="124">
        <v>-245414429.47000012</v>
      </c>
      <c r="G134" s="124">
        <v>-233458755.63514069</v>
      </c>
      <c r="H134" s="124">
        <v>0</v>
      </c>
      <c r="I134" s="124">
        <v>0</v>
      </c>
      <c r="J134" s="124">
        <v>-233458755.63514069</v>
      </c>
      <c r="K134" s="221">
        <v>0.95128373722490955</v>
      </c>
    </row>
    <row r="135" spans="1:13">
      <c r="A135" s="177" t="s">
        <v>418</v>
      </c>
      <c r="B135" s="124">
        <v>-33201547.129999999</v>
      </c>
      <c r="C135" s="124">
        <v>-33201547.129999999</v>
      </c>
      <c r="D135" s="124">
        <v>33201547.129999999</v>
      </c>
      <c r="E135" s="124">
        <v>0</v>
      </c>
      <c r="F135" s="124">
        <v>0</v>
      </c>
      <c r="G135" s="124">
        <v>-31449155.871220153</v>
      </c>
      <c r="H135" s="124">
        <v>31449155.871220153</v>
      </c>
      <c r="I135" s="124">
        <v>0</v>
      </c>
      <c r="J135" s="124">
        <v>0</v>
      </c>
      <c r="K135" s="221">
        <v>0.94721959034263092</v>
      </c>
    </row>
    <row r="136" spans="1:13">
      <c r="A136" s="177" t="s">
        <v>419</v>
      </c>
      <c r="B136" s="124">
        <v>146014234.30999997</v>
      </c>
      <c r="C136" s="124">
        <v>146014234.30999997</v>
      </c>
      <c r="D136" s="124">
        <v>0</v>
      </c>
      <c r="E136" s="124">
        <v>0</v>
      </c>
      <c r="F136" s="124">
        <v>146014234.30999997</v>
      </c>
      <c r="G136" s="124">
        <v>138900966.50245038</v>
      </c>
      <c r="H136" s="124">
        <v>0</v>
      </c>
      <c r="I136" s="124">
        <v>0</v>
      </c>
      <c r="J136" s="124">
        <v>138900966.50245038</v>
      </c>
      <c r="K136" s="221">
        <v>0.95128373722490955</v>
      </c>
    </row>
    <row r="137" spans="1:13">
      <c r="A137" s="177" t="s">
        <v>420</v>
      </c>
      <c r="B137" s="124">
        <v>-146014234.30999997</v>
      </c>
      <c r="C137" s="124">
        <v>-146014234.30999997</v>
      </c>
      <c r="D137" s="124">
        <v>0</v>
      </c>
      <c r="E137" s="124">
        <v>0</v>
      </c>
      <c r="F137" s="124">
        <v>-146014234.30999997</v>
      </c>
      <c r="G137" s="124">
        <v>0</v>
      </c>
      <c r="H137" s="124">
        <v>0</v>
      </c>
      <c r="I137" s="124">
        <v>0</v>
      </c>
      <c r="J137" s="124">
        <v>0</v>
      </c>
      <c r="K137" s="221">
        <v>0</v>
      </c>
    </row>
    <row r="138" spans="1:13" ht="15.75" thickBot="1">
      <c r="A138" s="177" t="s">
        <v>421</v>
      </c>
      <c r="B138" s="124">
        <v>-73056287.859999999</v>
      </c>
      <c r="C138" s="124">
        <v>-73056287.859999999</v>
      </c>
      <c r="D138" s="124">
        <v>0</v>
      </c>
      <c r="E138" s="124">
        <v>0</v>
      </c>
      <c r="F138" s="124">
        <v>-73056287.859999999</v>
      </c>
      <c r="G138" s="124">
        <v>-69497258.543239594</v>
      </c>
      <c r="H138" s="124">
        <v>0</v>
      </c>
      <c r="I138" s="124">
        <v>0</v>
      </c>
      <c r="J138" s="124">
        <v>-69497258.543239594</v>
      </c>
      <c r="K138" s="221">
        <v>0.95128373722490955</v>
      </c>
    </row>
    <row r="139" spans="1:13">
      <c r="A139" s="174" t="s">
        <v>267</v>
      </c>
      <c r="B139" s="175">
        <v>-1811403428.2232258</v>
      </c>
      <c r="C139" s="175">
        <v>-1811403428.2232258</v>
      </c>
      <c r="D139" s="175">
        <v>185106870.28295207</v>
      </c>
      <c r="E139" s="175">
        <v>-51690775.137447037</v>
      </c>
      <c r="F139" s="175">
        <v>-1677987333.0777209</v>
      </c>
      <c r="G139" s="175">
        <v>-1583505354.8100042</v>
      </c>
      <c r="H139" s="175">
        <v>175336853.83902436</v>
      </c>
      <c r="I139" s="175">
        <v>-49172593.75280308</v>
      </c>
      <c r="J139" s="175">
        <v>-1457341094.723783</v>
      </c>
      <c r="K139" s="222" t="s">
        <v>334</v>
      </c>
    </row>
    <row r="141" spans="1:13">
      <c r="A141" s="174" t="s">
        <v>268</v>
      </c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</row>
    <row r="142" spans="1:13">
      <c r="A142" s="177" t="s">
        <v>422</v>
      </c>
      <c r="B142" s="124">
        <v>-6637733.0263152858</v>
      </c>
      <c r="C142" s="124">
        <v>-6637733.0263152858</v>
      </c>
      <c r="D142" s="124">
        <v>0</v>
      </c>
      <c r="E142" s="124">
        <v>0</v>
      </c>
      <c r="F142" s="124">
        <v>-6637733.0263152858</v>
      </c>
      <c r="G142" s="124">
        <v>0</v>
      </c>
      <c r="H142" s="124">
        <v>0</v>
      </c>
      <c r="I142" s="124">
        <v>0</v>
      </c>
      <c r="J142" s="124">
        <v>0</v>
      </c>
      <c r="K142" s="221">
        <v>0</v>
      </c>
    </row>
    <row r="143" spans="1:13">
      <c r="A143" s="177" t="s">
        <v>423</v>
      </c>
      <c r="B143" s="124">
        <v>-1123491553.62185</v>
      </c>
      <c r="C143" s="124">
        <v>-1123491553.62185</v>
      </c>
      <c r="D143" s="124">
        <v>0</v>
      </c>
      <c r="E143" s="124">
        <v>-236964606.47953281</v>
      </c>
      <c r="F143" s="124">
        <v>-1360456160.1013827</v>
      </c>
      <c r="G143" s="124">
        <v>-1068759243.8700134</v>
      </c>
      <c r="H143" s="124">
        <v>0</v>
      </c>
      <c r="I143" s="124">
        <v>-225420576.44188008</v>
      </c>
      <c r="J143" s="124">
        <v>-1294179820.3118935</v>
      </c>
      <c r="K143" s="221">
        <v>0.95128373722490955</v>
      </c>
    </row>
    <row r="144" spans="1:13">
      <c r="A144" s="177" t="s">
        <v>424</v>
      </c>
      <c r="B144" s="124">
        <v>-551612973.37721837</v>
      </c>
      <c r="C144" s="124">
        <v>-551612973.37721837</v>
      </c>
      <c r="D144" s="124">
        <v>0</v>
      </c>
      <c r="E144" s="124">
        <v>0</v>
      </c>
      <c r="F144" s="124">
        <v>-551612973.37721837</v>
      </c>
      <c r="G144" s="124">
        <v>-524740450.81602484</v>
      </c>
      <c r="H144" s="124">
        <v>0</v>
      </c>
      <c r="I144" s="124">
        <v>0</v>
      </c>
      <c r="J144" s="124">
        <v>-524740450.81602484</v>
      </c>
      <c r="K144" s="221">
        <v>0.95128373722490955</v>
      </c>
    </row>
    <row r="145" spans="1:13">
      <c r="A145" s="177" t="s">
        <v>425</v>
      </c>
      <c r="B145" s="124">
        <v>-244928383.42916024</v>
      </c>
      <c r="C145" s="124">
        <v>-244928383.42916024</v>
      </c>
      <c r="D145" s="124">
        <v>0</v>
      </c>
      <c r="E145" s="124">
        <v>0</v>
      </c>
      <c r="F145" s="124">
        <v>-244928383.42916024</v>
      </c>
      <c r="G145" s="124">
        <v>-232996387.94094715</v>
      </c>
      <c r="H145" s="124">
        <v>0</v>
      </c>
      <c r="I145" s="124">
        <v>0</v>
      </c>
      <c r="J145" s="124">
        <v>-232996387.94094715</v>
      </c>
      <c r="K145" s="221">
        <v>0.95128373722490955</v>
      </c>
      <c r="M145" s="109"/>
    </row>
    <row r="146" spans="1:13">
      <c r="A146" s="177" t="s">
        <v>426</v>
      </c>
      <c r="B146" s="124">
        <v>-717462585.55090535</v>
      </c>
      <c r="C146" s="124">
        <v>-717462585.55090535</v>
      </c>
      <c r="D146" s="124">
        <v>0</v>
      </c>
      <c r="E146" s="124">
        <v>0</v>
      </c>
      <c r="F146" s="124">
        <v>-717462585.55090535</v>
      </c>
      <c r="G146" s="124">
        <v>-682510489.70191169</v>
      </c>
      <c r="H146" s="124">
        <v>0</v>
      </c>
      <c r="I146" s="124">
        <v>0</v>
      </c>
      <c r="J146" s="124">
        <v>-682510489.70191169</v>
      </c>
      <c r="K146" s="221">
        <v>0.95128373722490955</v>
      </c>
    </row>
    <row r="147" spans="1:13">
      <c r="A147" s="177" t="s">
        <v>427</v>
      </c>
      <c r="B147" s="124">
        <v>-4817250.4661688898</v>
      </c>
      <c r="C147" s="124">
        <v>-4817250.4661688898</v>
      </c>
      <c r="D147" s="124">
        <v>4817250.4661688898</v>
      </c>
      <c r="E147" s="124">
        <v>0</v>
      </c>
      <c r="F147" s="124">
        <v>0</v>
      </c>
      <c r="G147" s="124">
        <v>-4562994.0131423436</v>
      </c>
      <c r="H147" s="124">
        <v>4562994.0131423436</v>
      </c>
      <c r="I147" s="124">
        <v>0</v>
      </c>
      <c r="J147" s="124">
        <v>0</v>
      </c>
      <c r="K147" s="221">
        <v>0.94721959034263092</v>
      </c>
    </row>
    <row r="148" spans="1:13">
      <c r="A148" s="177" t="s">
        <v>428</v>
      </c>
      <c r="B148" s="124">
        <v>0</v>
      </c>
      <c r="C148" s="124">
        <v>0</v>
      </c>
      <c r="D148" s="124">
        <v>0</v>
      </c>
      <c r="E148" s="124">
        <v>0</v>
      </c>
      <c r="F148" s="124">
        <v>0</v>
      </c>
      <c r="G148" s="124">
        <v>0</v>
      </c>
      <c r="H148" s="124">
        <v>0</v>
      </c>
      <c r="I148" s="124">
        <v>0</v>
      </c>
      <c r="J148" s="124">
        <v>0</v>
      </c>
      <c r="K148" s="221">
        <v>0.94721959034263092</v>
      </c>
    </row>
    <row r="149" spans="1:13">
      <c r="A149" s="177" t="s">
        <v>429</v>
      </c>
      <c r="B149" s="124">
        <v>0</v>
      </c>
      <c r="C149" s="124">
        <v>0</v>
      </c>
      <c r="D149" s="124">
        <v>0</v>
      </c>
      <c r="E149" s="124">
        <v>0</v>
      </c>
      <c r="F149" s="124">
        <v>0</v>
      </c>
      <c r="G149" s="124">
        <v>0</v>
      </c>
      <c r="H149" s="124">
        <v>0</v>
      </c>
      <c r="I149" s="124">
        <v>0</v>
      </c>
      <c r="J149" s="124">
        <v>0</v>
      </c>
      <c r="K149" s="221">
        <v>0.95128373722490955</v>
      </c>
    </row>
    <row r="150" spans="1:13" ht="15.75" thickBot="1">
      <c r="A150" s="177" t="s">
        <v>430</v>
      </c>
      <c r="B150" s="124">
        <v>-18667046.233778995</v>
      </c>
      <c r="C150" s="124">
        <v>-18667046.233778995</v>
      </c>
      <c r="D150" s="124">
        <v>0</v>
      </c>
      <c r="E150" s="124">
        <v>0</v>
      </c>
      <c r="F150" s="124">
        <v>-18667046.233778995</v>
      </c>
      <c r="G150" s="124">
        <v>0</v>
      </c>
      <c r="H150" s="124">
        <v>0</v>
      </c>
      <c r="I150" s="124">
        <v>0</v>
      </c>
      <c r="J150" s="124">
        <v>0</v>
      </c>
      <c r="K150" s="221">
        <v>0</v>
      </c>
    </row>
    <row r="151" spans="1:13">
      <c r="A151" s="174" t="s">
        <v>268</v>
      </c>
      <c r="B151" s="175">
        <v>-2667617525.7053967</v>
      </c>
      <c r="C151" s="175">
        <v>-2667617525.7053967</v>
      </c>
      <c r="D151" s="175">
        <v>4817250.4661688898</v>
      </c>
      <c r="E151" s="175">
        <v>-236964606.47953281</v>
      </c>
      <c r="F151" s="175">
        <v>-2899764881.7187605</v>
      </c>
      <c r="G151" s="175">
        <v>-2513569566.3420391</v>
      </c>
      <c r="H151" s="175">
        <v>4562994.0131423436</v>
      </c>
      <c r="I151" s="175">
        <v>-225420576.44188008</v>
      </c>
      <c r="J151" s="175">
        <v>-2734427148.7707767</v>
      </c>
      <c r="K151" s="222" t="s">
        <v>334</v>
      </c>
    </row>
    <row r="153" spans="1:13">
      <c r="A153" s="174" t="s">
        <v>269</v>
      </c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</row>
    <row r="154" spans="1:13">
      <c r="A154" s="177" t="s">
        <v>431</v>
      </c>
      <c r="B154" s="124">
        <v>-1908070914.3686337</v>
      </c>
      <c r="C154" s="124">
        <v>-1908070914.3686337</v>
      </c>
      <c r="D154" s="124">
        <v>0</v>
      </c>
      <c r="E154" s="124">
        <v>-129164735.74992999</v>
      </c>
      <c r="F154" s="124">
        <v>-2037235650.1185637</v>
      </c>
      <c r="G154" s="124">
        <v>-1815116830.3107443</v>
      </c>
      <c r="H154" s="124">
        <v>0</v>
      </c>
      <c r="I154" s="124">
        <v>-122872312.54186133</v>
      </c>
      <c r="J154" s="124">
        <v>-1937989142.8526056</v>
      </c>
      <c r="K154" s="221">
        <v>0.95128373722490955</v>
      </c>
    </row>
    <row r="155" spans="1:13">
      <c r="A155" s="177" t="s">
        <v>432</v>
      </c>
      <c r="B155" s="124">
        <v>-167094180.38999993</v>
      </c>
      <c r="C155" s="124">
        <v>-167094180.38999993</v>
      </c>
      <c r="D155" s="124">
        <v>0</v>
      </c>
      <c r="E155" s="124">
        <v>-8899712.2288210839</v>
      </c>
      <c r="F155" s="124">
        <v>-175993892.61882102</v>
      </c>
      <c r="G155" s="124">
        <v>-158953976.38993233</v>
      </c>
      <c r="H155" s="124">
        <v>0</v>
      </c>
      <c r="I155" s="124">
        <v>-8466151.5092591532</v>
      </c>
      <c r="J155" s="124">
        <v>-167420127.8991915</v>
      </c>
      <c r="K155" s="221">
        <v>0.95128373722490955</v>
      </c>
    </row>
    <row r="156" spans="1:13">
      <c r="A156" s="177" t="s">
        <v>433</v>
      </c>
      <c r="B156" s="124">
        <v>-3010434.1369230771</v>
      </c>
      <c r="C156" s="124">
        <v>-3010434.1369230771</v>
      </c>
      <c r="D156" s="124">
        <v>3010434.1369230771</v>
      </c>
      <c r="E156" s="124">
        <v>0</v>
      </c>
      <c r="F156" s="124">
        <v>0</v>
      </c>
      <c r="G156" s="124">
        <v>-2851542.1899297489</v>
      </c>
      <c r="H156" s="124">
        <v>2851542.1899297489</v>
      </c>
      <c r="I156" s="124">
        <v>0</v>
      </c>
      <c r="J156" s="124">
        <v>0</v>
      </c>
      <c r="K156" s="221">
        <v>0.94721959034263092</v>
      </c>
      <c r="M156" s="109"/>
    </row>
    <row r="157" spans="1:13">
      <c r="A157" s="177" t="s">
        <v>434</v>
      </c>
      <c r="B157" s="124">
        <v>0</v>
      </c>
      <c r="C157" s="124">
        <v>0</v>
      </c>
      <c r="D157" s="124">
        <v>0</v>
      </c>
      <c r="E157" s="124">
        <v>0</v>
      </c>
      <c r="F157" s="124">
        <v>0</v>
      </c>
      <c r="G157" s="124">
        <v>0</v>
      </c>
      <c r="H157" s="124">
        <v>0</v>
      </c>
      <c r="I157" s="124">
        <v>0</v>
      </c>
      <c r="J157" s="124">
        <v>0</v>
      </c>
      <c r="K157" s="221">
        <v>0.94721959034263092</v>
      </c>
      <c r="M157" s="109"/>
    </row>
    <row r="158" spans="1:13">
      <c r="A158" s="177" t="s">
        <v>435</v>
      </c>
      <c r="B158" s="124">
        <v>-3814667.0552913081</v>
      </c>
      <c r="C158" s="124">
        <v>-3814667.0552913081</v>
      </c>
      <c r="D158" s="124">
        <v>3814667.0552913081</v>
      </c>
      <c r="E158" s="124">
        <v>0</v>
      </c>
      <c r="F158" s="124">
        <v>0</v>
      </c>
      <c r="G158" s="124">
        <v>-3613327.365406563</v>
      </c>
      <c r="H158" s="124">
        <v>3613327.365406563</v>
      </c>
      <c r="I158" s="124">
        <v>0</v>
      </c>
      <c r="J158" s="124">
        <v>0</v>
      </c>
      <c r="K158" s="221">
        <v>0.94721959034263092</v>
      </c>
    </row>
    <row r="159" spans="1:13">
      <c r="A159" s="177" t="s">
        <v>436</v>
      </c>
      <c r="B159" s="124">
        <v>-157505008.77262387</v>
      </c>
      <c r="C159" s="124">
        <v>-157505008.77262387</v>
      </c>
      <c r="D159" s="124">
        <v>157505008.77262387</v>
      </c>
      <c r="E159" s="124">
        <v>0</v>
      </c>
      <c r="F159" s="124">
        <v>0</v>
      </c>
      <c r="G159" s="124">
        <v>-149191829.88651726</v>
      </c>
      <c r="H159" s="124">
        <v>149191829.88651726</v>
      </c>
      <c r="I159" s="124">
        <v>0</v>
      </c>
      <c r="J159" s="124">
        <v>0</v>
      </c>
      <c r="K159" s="221">
        <v>0.94721959034263092</v>
      </c>
    </row>
    <row r="160" spans="1:13" ht="15.75" thickBot="1">
      <c r="A160" s="177" t="s">
        <v>437</v>
      </c>
      <c r="B160" s="124">
        <v>0</v>
      </c>
      <c r="C160" s="124">
        <v>0</v>
      </c>
      <c r="D160" s="124">
        <v>0</v>
      </c>
      <c r="E160" s="124">
        <v>0</v>
      </c>
      <c r="F160" s="124">
        <v>0</v>
      </c>
      <c r="G160" s="124">
        <v>0</v>
      </c>
      <c r="H160" s="124">
        <v>0</v>
      </c>
      <c r="I160" s="124">
        <v>0</v>
      </c>
      <c r="J160" s="124">
        <v>0</v>
      </c>
      <c r="K160" s="221">
        <v>0.94721959034263092</v>
      </c>
    </row>
    <row r="161" spans="1:13">
      <c r="A161" s="174" t="s">
        <v>269</v>
      </c>
      <c r="B161" s="175">
        <v>-2239495204.7234721</v>
      </c>
      <c r="C161" s="175">
        <v>-2239495204.7234721</v>
      </c>
      <c r="D161" s="175">
        <v>164330109.96483827</v>
      </c>
      <c r="E161" s="175">
        <v>-138064447.97875106</v>
      </c>
      <c r="F161" s="175">
        <v>-2213229542.7373848</v>
      </c>
      <c r="G161" s="175">
        <v>-2129727506.1425302</v>
      </c>
      <c r="H161" s="175">
        <v>155656699.44185358</v>
      </c>
      <c r="I161" s="175">
        <v>-131338464.05112047</v>
      </c>
      <c r="J161" s="175">
        <v>-2105409270.7517972</v>
      </c>
      <c r="K161" s="222" t="s">
        <v>334</v>
      </c>
    </row>
    <row r="163" spans="1:13">
      <c r="A163" s="174" t="s">
        <v>270</v>
      </c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</row>
    <row r="164" spans="1:13">
      <c r="A164" s="177" t="s">
        <v>438</v>
      </c>
      <c r="B164" s="124">
        <v>-1813706321.6304452</v>
      </c>
      <c r="C164" s="124">
        <v>-1813706321.6304452</v>
      </c>
      <c r="D164" s="124">
        <v>0</v>
      </c>
      <c r="E164" s="124">
        <v>10450844.554070082</v>
      </c>
      <c r="F164" s="124">
        <v>-1803255477.0763752</v>
      </c>
      <c r="G164" s="124">
        <v>-1630041745.9638972</v>
      </c>
      <c r="H164" s="124">
        <v>0</v>
      </c>
      <c r="I164" s="124">
        <v>9392542.0563124344</v>
      </c>
      <c r="J164" s="124">
        <v>-1620649203.9075849</v>
      </c>
      <c r="K164" s="221">
        <v>0.89873521778242393</v>
      </c>
    </row>
    <row r="165" spans="1:13">
      <c r="A165" s="177" t="s">
        <v>439</v>
      </c>
      <c r="B165" s="124">
        <v>-86112382.537876308</v>
      </c>
      <c r="C165" s="124">
        <v>-86112382.537876308</v>
      </c>
      <c r="D165" s="124">
        <v>0</v>
      </c>
      <c r="E165" s="124">
        <v>0</v>
      </c>
      <c r="F165" s="124">
        <v>-86112382.537876308</v>
      </c>
      <c r="G165" s="124">
        <v>-81917309.081972003</v>
      </c>
      <c r="H165" s="124">
        <v>0</v>
      </c>
      <c r="I165" s="124">
        <v>0</v>
      </c>
      <c r="J165" s="124">
        <v>-81917309.081972003</v>
      </c>
      <c r="K165" s="221">
        <v>0.95128373722490944</v>
      </c>
    </row>
    <row r="166" spans="1:13">
      <c r="A166" s="177" t="s">
        <v>440</v>
      </c>
      <c r="B166" s="124">
        <v>-33191387.115260009</v>
      </c>
      <c r="C166" s="124">
        <v>-33191387.115260009</v>
      </c>
      <c r="D166" s="124">
        <v>0</v>
      </c>
      <c r="E166" s="124">
        <v>0</v>
      </c>
      <c r="F166" s="124">
        <v>-33191387.115260009</v>
      </c>
      <c r="G166" s="124">
        <v>-33191387.115260009</v>
      </c>
      <c r="H166" s="124">
        <v>0</v>
      </c>
      <c r="I166" s="124">
        <v>0</v>
      </c>
      <c r="J166" s="124">
        <v>-33191387.115260009</v>
      </c>
      <c r="K166" s="221">
        <v>1</v>
      </c>
      <c r="M166" s="109"/>
    </row>
    <row r="167" spans="1:13">
      <c r="A167" s="177" t="s">
        <v>441</v>
      </c>
      <c r="B167" s="124">
        <v>-2219208.7956508216</v>
      </c>
      <c r="C167" s="124">
        <v>-2219208.7956508216</v>
      </c>
      <c r="D167" s="124">
        <v>0</v>
      </c>
      <c r="E167" s="124">
        <v>0</v>
      </c>
      <c r="F167" s="124">
        <v>-2219208.7956508216</v>
      </c>
      <c r="G167" s="124">
        <v>0</v>
      </c>
      <c r="H167" s="124">
        <v>0</v>
      </c>
      <c r="I167" s="124">
        <v>0</v>
      </c>
      <c r="J167" s="124">
        <v>0</v>
      </c>
      <c r="K167" s="221">
        <v>0</v>
      </c>
    </row>
    <row r="168" spans="1:13">
      <c r="A168" s="177" t="s">
        <v>442</v>
      </c>
      <c r="B168" s="124">
        <v>-2302889.3849256597</v>
      </c>
      <c r="C168" s="124">
        <v>-2302889.3849256597</v>
      </c>
      <c r="D168" s="124">
        <v>2302889.3849256597</v>
      </c>
      <c r="E168" s="124">
        <v>0</v>
      </c>
      <c r="F168" s="124">
        <v>0</v>
      </c>
      <c r="G168" s="124">
        <v>-2181341.9397936766</v>
      </c>
      <c r="H168" s="124">
        <v>2181341.9397936766</v>
      </c>
      <c r="I168" s="124">
        <v>0</v>
      </c>
      <c r="J168" s="124">
        <v>0</v>
      </c>
      <c r="K168" s="221">
        <v>0.94721959034263092</v>
      </c>
    </row>
    <row r="169" spans="1:13">
      <c r="A169" s="177" t="s">
        <v>443</v>
      </c>
      <c r="B169" s="124">
        <v>0</v>
      </c>
      <c r="C169" s="124">
        <v>0</v>
      </c>
      <c r="D169" s="124">
        <v>0</v>
      </c>
      <c r="E169" s="124">
        <v>0</v>
      </c>
      <c r="F169" s="124">
        <v>0</v>
      </c>
      <c r="G169" s="124">
        <v>0</v>
      </c>
      <c r="H169" s="124">
        <v>0</v>
      </c>
      <c r="I169" s="124">
        <v>0</v>
      </c>
      <c r="J169" s="124">
        <v>0</v>
      </c>
      <c r="K169" s="221">
        <v>1</v>
      </c>
    </row>
    <row r="170" spans="1:13" ht="15.75" thickBot="1">
      <c r="A170" s="177" t="s">
        <v>444</v>
      </c>
      <c r="B170" s="124">
        <v>-117265.12875390782</v>
      </c>
      <c r="C170" s="124">
        <v>-117265.12875390782</v>
      </c>
      <c r="D170" s="124">
        <v>0</v>
      </c>
      <c r="E170" s="124">
        <v>0</v>
      </c>
      <c r="F170" s="124">
        <v>-117265.12875390782</v>
      </c>
      <c r="G170" s="124">
        <v>0</v>
      </c>
      <c r="H170" s="124">
        <v>0</v>
      </c>
      <c r="I170" s="124">
        <v>0</v>
      </c>
      <c r="J170" s="124">
        <v>0</v>
      </c>
      <c r="K170" s="221">
        <v>0</v>
      </c>
    </row>
    <row r="171" spans="1:13">
      <c r="A171" s="174" t="s">
        <v>270</v>
      </c>
      <c r="B171" s="175">
        <v>-1937649454.592912</v>
      </c>
      <c r="C171" s="175">
        <v>-1937649454.592912</v>
      </c>
      <c r="D171" s="175">
        <v>2302889.3849256597</v>
      </c>
      <c r="E171" s="175">
        <v>10450844.554070082</v>
      </c>
      <c r="F171" s="175">
        <v>-1924895720.6539164</v>
      </c>
      <c r="G171" s="175">
        <v>-1747331784.1009231</v>
      </c>
      <c r="H171" s="175">
        <v>2181341.9397936766</v>
      </c>
      <c r="I171" s="175">
        <v>9392542.0563124344</v>
      </c>
      <c r="J171" s="175">
        <v>-1735757900.1048169</v>
      </c>
      <c r="K171" s="222" t="s">
        <v>334</v>
      </c>
    </row>
    <row r="173" spans="1:13">
      <c r="A173" s="174" t="s">
        <v>271</v>
      </c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</row>
    <row r="174" spans="1:13">
      <c r="A174" s="177" t="s">
        <v>445</v>
      </c>
      <c r="B174" s="124">
        <v>14633.670000000004</v>
      </c>
      <c r="C174" s="124">
        <v>14633.670000000004</v>
      </c>
      <c r="D174" s="124">
        <v>0</v>
      </c>
      <c r="E174" s="124">
        <v>0</v>
      </c>
      <c r="F174" s="124">
        <v>14633.670000000004</v>
      </c>
      <c r="G174" s="124">
        <v>14633.670000000004</v>
      </c>
      <c r="H174" s="124">
        <v>0</v>
      </c>
      <c r="I174" s="124">
        <v>0</v>
      </c>
      <c r="J174" s="124">
        <v>14633.670000000004</v>
      </c>
      <c r="K174" s="221">
        <v>1</v>
      </c>
    </row>
    <row r="175" spans="1:13">
      <c r="A175" s="177" t="s">
        <v>446</v>
      </c>
      <c r="B175" s="124">
        <v>-59166260.928771287</v>
      </c>
      <c r="C175" s="124">
        <v>-59166260.928771287</v>
      </c>
      <c r="D175" s="124">
        <v>0</v>
      </c>
      <c r="E175" s="124">
        <v>0</v>
      </c>
      <c r="F175" s="124">
        <v>-59166260.928771287</v>
      </c>
      <c r="G175" s="124">
        <v>-59166260.928771287</v>
      </c>
      <c r="H175" s="124">
        <v>0</v>
      </c>
      <c r="I175" s="124">
        <v>0</v>
      </c>
      <c r="J175" s="124">
        <v>-59166260.928771287</v>
      </c>
      <c r="K175" s="221">
        <v>1</v>
      </c>
    </row>
    <row r="176" spans="1:13">
      <c r="A176" s="177" t="s">
        <v>447</v>
      </c>
      <c r="B176" s="124">
        <v>-582095496.87822008</v>
      </c>
      <c r="C176" s="124">
        <v>-582095496.87822008</v>
      </c>
      <c r="D176" s="124">
        <v>0</v>
      </c>
      <c r="E176" s="124">
        <v>0</v>
      </c>
      <c r="F176" s="124">
        <v>-582095496.87822008</v>
      </c>
      <c r="G176" s="124">
        <v>-582095496.87822008</v>
      </c>
      <c r="H176" s="124">
        <v>0</v>
      </c>
      <c r="I176" s="124">
        <v>0</v>
      </c>
      <c r="J176" s="124">
        <v>-582095496.87822008</v>
      </c>
      <c r="K176" s="221">
        <v>1</v>
      </c>
    </row>
    <row r="177" spans="1:13">
      <c r="A177" s="177" t="s">
        <v>448</v>
      </c>
      <c r="B177" s="124">
        <v>-658671103.28908765</v>
      </c>
      <c r="C177" s="124">
        <v>-658671103.28908765</v>
      </c>
      <c r="D177" s="124">
        <v>0</v>
      </c>
      <c r="E177" s="124">
        <v>0</v>
      </c>
      <c r="F177" s="124">
        <v>-658671103.28908765</v>
      </c>
      <c r="G177" s="124">
        <v>-658671103.28908765</v>
      </c>
      <c r="H177" s="124">
        <v>0</v>
      </c>
      <c r="I177" s="124">
        <v>0</v>
      </c>
      <c r="J177" s="124">
        <v>-658671103.28908765</v>
      </c>
      <c r="K177" s="221">
        <v>1</v>
      </c>
    </row>
    <row r="178" spans="1:13">
      <c r="A178" s="177" t="s">
        <v>449</v>
      </c>
      <c r="B178" s="124">
        <v>-828291301.86844838</v>
      </c>
      <c r="C178" s="124">
        <v>-828291301.86844838</v>
      </c>
      <c r="D178" s="124">
        <v>0</v>
      </c>
      <c r="E178" s="124">
        <v>0</v>
      </c>
      <c r="F178" s="124">
        <v>-828291301.86844838</v>
      </c>
      <c r="G178" s="124">
        <v>-828291301.86844838</v>
      </c>
      <c r="H178" s="124">
        <v>0</v>
      </c>
      <c r="I178" s="124">
        <v>0</v>
      </c>
      <c r="J178" s="124">
        <v>-828291301.86844838</v>
      </c>
      <c r="K178" s="221">
        <v>1</v>
      </c>
    </row>
    <row r="179" spans="1:13">
      <c r="A179" s="177" t="s">
        <v>450</v>
      </c>
      <c r="B179" s="124">
        <v>-401441981.19068843</v>
      </c>
      <c r="C179" s="124">
        <v>-401441981.19068843</v>
      </c>
      <c r="D179" s="124">
        <v>0</v>
      </c>
      <c r="E179" s="124">
        <v>0</v>
      </c>
      <c r="F179" s="124">
        <v>-401441981.19068843</v>
      </c>
      <c r="G179" s="124">
        <v>-401441981.19068843</v>
      </c>
      <c r="H179" s="124">
        <v>0</v>
      </c>
      <c r="I179" s="124">
        <v>0</v>
      </c>
      <c r="J179" s="124">
        <v>-401441981.19068843</v>
      </c>
      <c r="K179" s="221">
        <v>1</v>
      </c>
    </row>
    <row r="180" spans="1:13">
      <c r="A180" s="177" t="s">
        <v>451</v>
      </c>
      <c r="B180" s="124">
        <v>-820414664.59421551</v>
      </c>
      <c r="C180" s="124">
        <v>-820414664.59421551</v>
      </c>
      <c r="D180" s="124">
        <v>0</v>
      </c>
      <c r="E180" s="124">
        <v>0</v>
      </c>
      <c r="F180" s="124">
        <v>-820414664.59421551</v>
      </c>
      <c r="G180" s="124">
        <v>-820414664.59421551</v>
      </c>
      <c r="H180" s="124">
        <v>0</v>
      </c>
      <c r="I180" s="124">
        <v>0</v>
      </c>
      <c r="J180" s="124">
        <v>-820414664.59421551</v>
      </c>
      <c r="K180" s="221">
        <v>1</v>
      </c>
    </row>
    <row r="181" spans="1:13">
      <c r="A181" s="177" t="s">
        <v>452</v>
      </c>
      <c r="B181" s="124">
        <v>-1034769341.9917794</v>
      </c>
      <c r="C181" s="124">
        <v>-1034769341.9917794</v>
      </c>
      <c r="D181" s="124">
        <v>0</v>
      </c>
      <c r="E181" s="124">
        <v>31301091.566625394</v>
      </c>
      <c r="F181" s="124">
        <v>-1003468250.4251541</v>
      </c>
      <c r="G181" s="124">
        <v>-1034769341.9917794</v>
      </c>
      <c r="H181" s="124">
        <v>0</v>
      </c>
      <c r="I181" s="124">
        <v>31301091.566625394</v>
      </c>
      <c r="J181" s="124">
        <v>-1003468250.4251541</v>
      </c>
      <c r="K181" s="221">
        <v>1</v>
      </c>
    </row>
    <row r="182" spans="1:13">
      <c r="A182" s="177" t="s">
        <v>453</v>
      </c>
      <c r="B182" s="124">
        <v>-476426163.40958011</v>
      </c>
      <c r="C182" s="124">
        <v>-476426163.40958011</v>
      </c>
      <c r="D182" s="124">
        <v>0</v>
      </c>
      <c r="E182" s="124">
        <v>0</v>
      </c>
      <c r="F182" s="124">
        <v>-476426163.40958011</v>
      </c>
      <c r="G182" s="124">
        <v>-476426163.40958011</v>
      </c>
      <c r="H182" s="124">
        <v>0</v>
      </c>
      <c r="I182" s="124">
        <v>0</v>
      </c>
      <c r="J182" s="124">
        <v>-476426163.40958011</v>
      </c>
      <c r="K182" s="221">
        <v>1</v>
      </c>
    </row>
    <row r="183" spans="1:13">
      <c r="A183" s="177" t="s">
        <v>454</v>
      </c>
      <c r="B183" s="124">
        <v>-338199267.94567859</v>
      </c>
      <c r="C183" s="124">
        <v>-338199267.94567859</v>
      </c>
      <c r="D183" s="124">
        <v>0</v>
      </c>
      <c r="E183" s="124">
        <v>0</v>
      </c>
      <c r="F183" s="124">
        <v>-338199267.94567859</v>
      </c>
      <c r="G183" s="124">
        <v>-337428305.19466376</v>
      </c>
      <c r="H183" s="124">
        <v>0</v>
      </c>
      <c r="I183" s="124">
        <v>0</v>
      </c>
      <c r="J183" s="124">
        <v>-337428305.19466376</v>
      </c>
      <c r="K183" s="221">
        <v>0.99772038906027838</v>
      </c>
      <c r="M183" s="109"/>
    </row>
    <row r="184" spans="1:13">
      <c r="A184" s="177" t="s">
        <v>455</v>
      </c>
      <c r="B184" s="124">
        <v>-36322697.567206517</v>
      </c>
      <c r="C184" s="124">
        <v>-36322697.567206517</v>
      </c>
      <c r="D184" s="124">
        <v>0</v>
      </c>
      <c r="E184" s="124">
        <v>0</v>
      </c>
      <c r="F184" s="124">
        <v>-36322697.567206517</v>
      </c>
      <c r="G184" s="124">
        <v>-36322697.567206517</v>
      </c>
      <c r="H184" s="124">
        <v>0</v>
      </c>
      <c r="I184" s="124">
        <v>0</v>
      </c>
      <c r="J184" s="124">
        <v>-36322697.567206517</v>
      </c>
      <c r="K184" s="221">
        <v>1</v>
      </c>
    </row>
    <row r="185" spans="1:13">
      <c r="A185" s="177" t="s">
        <v>456</v>
      </c>
      <c r="B185" s="124">
        <v>-190668741.75029337</v>
      </c>
      <c r="C185" s="124">
        <v>-190668741.75029337</v>
      </c>
      <c r="D185" s="124">
        <v>0</v>
      </c>
      <c r="E185" s="124">
        <v>0</v>
      </c>
      <c r="F185" s="124">
        <v>-190668741.75029337</v>
      </c>
      <c r="G185" s="124">
        <v>-190668741.75029337</v>
      </c>
      <c r="H185" s="124">
        <v>0</v>
      </c>
      <c r="I185" s="124">
        <v>0</v>
      </c>
      <c r="J185" s="124">
        <v>-190668741.75029337</v>
      </c>
      <c r="K185" s="221">
        <v>1</v>
      </c>
    </row>
    <row r="186" spans="1:13">
      <c r="A186" s="177" t="s">
        <v>457</v>
      </c>
      <c r="B186" s="124">
        <v>-3042159.8408855922</v>
      </c>
      <c r="C186" s="124">
        <v>-3042159.8408855922</v>
      </c>
      <c r="D186" s="124">
        <v>3042159.8408855922</v>
      </c>
      <c r="E186" s="124">
        <v>0</v>
      </c>
      <c r="F186" s="124">
        <v>0</v>
      </c>
      <c r="G186" s="124">
        <v>-2881593.398240454</v>
      </c>
      <c r="H186" s="124">
        <v>2881593.398240454</v>
      </c>
      <c r="I186" s="124">
        <v>0</v>
      </c>
      <c r="J186" s="124">
        <v>0</v>
      </c>
      <c r="K186" s="221">
        <v>0.94721959034263092</v>
      </c>
    </row>
    <row r="187" spans="1:13" ht="15.75" thickBot="1">
      <c r="A187" s="177" t="s">
        <v>458</v>
      </c>
      <c r="B187" s="124">
        <v>0</v>
      </c>
      <c r="C187" s="124">
        <v>0</v>
      </c>
      <c r="D187" s="124">
        <v>0</v>
      </c>
      <c r="E187" s="124">
        <v>0</v>
      </c>
      <c r="F187" s="124">
        <v>0</v>
      </c>
      <c r="G187" s="124">
        <v>0</v>
      </c>
      <c r="H187" s="124">
        <v>0</v>
      </c>
      <c r="I187" s="124">
        <v>0</v>
      </c>
      <c r="J187" s="124">
        <v>0</v>
      </c>
      <c r="K187" s="221">
        <v>0.99999999999999989</v>
      </c>
    </row>
    <row r="188" spans="1:13">
      <c r="A188" s="174" t="s">
        <v>271</v>
      </c>
      <c r="B188" s="175">
        <v>-5429494547.5848551</v>
      </c>
      <c r="C188" s="175">
        <v>-5429494547.5848551</v>
      </c>
      <c r="D188" s="175">
        <v>3042159.8408855922</v>
      </c>
      <c r="E188" s="175">
        <v>31301091.566625394</v>
      </c>
      <c r="F188" s="175">
        <v>-5395151296.1773443</v>
      </c>
      <c r="G188" s="175">
        <v>-5428563018.3911953</v>
      </c>
      <c r="H188" s="175">
        <v>2881593.398240454</v>
      </c>
      <c r="I188" s="175">
        <v>31301091.566625394</v>
      </c>
      <c r="J188" s="175">
        <v>-5394380333.4263296</v>
      </c>
      <c r="K188" s="222" t="s">
        <v>334</v>
      </c>
    </row>
    <row r="190" spans="1:13">
      <c r="A190" s="174" t="s">
        <v>272</v>
      </c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</row>
    <row r="191" spans="1:13">
      <c r="A191" s="177" t="s">
        <v>459</v>
      </c>
      <c r="B191" s="124">
        <v>0</v>
      </c>
      <c r="C191" s="124">
        <v>0</v>
      </c>
      <c r="D191" s="124">
        <v>0</v>
      </c>
      <c r="E191" s="124">
        <v>0</v>
      </c>
      <c r="F191" s="124">
        <v>0</v>
      </c>
      <c r="G191" s="124">
        <v>0</v>
      </c>
      <c r="H191" s="124">
        <v>0</v>
      </c>
      <c r="I191" s="124">
        <v>0</v>
      </c>
      <c r="J191" s="124">
        <v>0</v>
      </c>
      <c r="K191" s="221">
        <v>1</v>
      </c>
    </row>
    <row r="192" spans="1:13">
      <c r="A192" s="177" t="s">
        <v>460</v>
      </c>
      <c r="B192" s="124">
        <v>-8753976.290012626</v>
      </c>
      <c r="C192" s="124">
        <v>-8753976.290012626</v>
      </c>
      <c r="D192" s="124">
        <v>8753976.290012626</v>
      </c>
      <c r="E192" s="124">
        <v>0</v>
      </c>
      <c r="F192" s="124">
        <v>0</v>
      </c>
      <c r="G192" s="124">
        <v>-8753976.290012626</v>
      </c>
      <c r="H192" s="124">
        <v>8753976.290012626</v>
      </c>
      <c r="I192" s="124">
        <v>0</v>
      </c>
      <c r="J192" s="124">
        <v>0</v>
      </c>
      <c r="K192" s="221">
        <v>1</v>
      </c>
    </row>
    <row r="193" spans="1:13">
      <c r="A193" s="177" t="s">
        <v>461</v>
      </c>
      <c r="B193" s="124">
        <v>0</v>
      </c>
      <c r="C193" s="124">
        <v>0</v>
      </c>
      <c r="D193" s="124">
        <v>0</v>
      </c>
      <c r="E193" s="124">
        <v>0</v>
      </c>
      <c r="F193" s="124">
        <v>0</v>
      </c>
      <c r="G193" s="124">
        <v>0</v>
      </c>
      <c r="H193" s="124">
        <v>0</v>
      </c>
      <c r="I193" s="124">
        <v>0</v>
      </c>
      <c r="J193" s="124">
        <v>0</v>
      </c>
      <c r="K193" s="221">
        <v>1</v>
      </c>
    </row>
    <row r="194" spans="1:13">
      <c r="A194" s="177" t="s">
        <v>462</v>
      </c>
      <c r="B194" s="124">
        <v>0</v>
      </c>
      <c r="C194" s="124">
        <v>0</v>
      </c>
      <c r="D194" s="124">
        <v>0</v>
      </c>
      <c r="E194" s="124">
        <v>0</v>
      </c>
      <c r="F194" s="124">
        <v>0</v>
      </c>
      <c r="G194" s="124">
        <v>0</v>
      </c>
      <c r="H194" s="124">
        <v>0</v>
      </c>
      <c r="I194" s="124">
        <v>0</v>
      </c>
      <c r="J194" s="124">
        <v>0</v>
      </c>
      <c r="K194" s="221">
        <v>1</v>
      </c>
    </row>
    <row r="195" spans="1:13">
      <c r="A195" s="177" t="s">
        <v>463</v>
      </c>
      <c r="B195" s="124">
        <v>0</v>
      </c>
      <c r="C195" s="124">
        <v>0</v>
      </c>
      <c r="D195" s="124">
        <v>0</v>
      </c>
      <c r="E195" s="124">
        <v>0</v>
      </c>
      <c r="F195" s="124">
        <v>0</v>
      </c>
      <c r="G195" s="124">
        <v>0</v>
      </c>
      <c r="H195" s="124">
        <v>0</v>
      </c>
      <c r="I195" s="124">
        <v>0</v>
      </c>
      <c r="J195" s="124">
        <v>0</v>
      </c>
      <c r="K195" s="221">
        <v>1</v>
      </c>
    </row>
    <row r="196" spans="1:13">
      <c r="A196" s="177" t="s">
        <v>464</v>
      </c>
      <c r="B196" s="124">
        <v>0</v>
      </c>
      <c r="C196" s="124">
        <v>0</v>
      </c>
      <c r="D196" s="124">
        <v>0</v>
      </c>
      <c r="E196" s="124">
        <v>0</v>
      </c>
      <c r="F196" s="124">
        <v>0</v>
      </c>
      <c r="G196" s="124">
        <v>0</v>
      </c>
      <c r="H196" s="124">
        <v>0</v>
      </c>
      <c r="I196" s="124">
        <v>0</v>
      </c>
      <c r="J196" s="124">
        <v>0</v>
      </c>
      <c r="K196" s="221">
        <v>1</v>
      </c>
    </row>
    <row r="197" spans="1:13">
      <c r="A197" s="177" t="s">
        <v>465</v>
      </c>
      <c r="B197" s="124">
        <v>0</v>
      </c>
      <c r="C197" s="124">
        <v>0</v>
      </c>
      <c r="D197" s="124">
        <v>0</v>
      </c>
      <c r="E197" s="124">
        <v>0</v>
      </c>
      <c r="F197" s="124">
        <v>0</v>
      </c>
      <c r="G197" s="124">
        <v>0</v>
      </c>
      <c r="H197" s="124">
        <v>0</v>
      </c>
      <c r="I197" s="124">
        <v>0</v>
      </c>
      <c r="J197" s="124">
        <v>0</v>
      </c>
      <c r="K197" s="221">
        <v>1</v>
      </c>
    </row>
    <row r="198" spans="1:13">
      <c r="A198" s="177" t="s">
        <v>466</v>
      </c>
      <c r="B198" s="124">
        <v>-15666695.056876924</v>
      </c>
      <c r="C198" s="124">
        <v>-15666695.056876924</v>
      </c>
      <c r="D198" s="124">
        <v>15666695.056876924</v>
      </c>
      <c r="E198" s="124">
        <v>0</v>
      </c>
      <c r="F198" s="124">
        <v>0</v>
      </c>
      <c r="G198" s="124">
        <v>-15666695.056876924</v>
      </c>
      <c r="H198" s="124">
        <v>15666695.056876924</v>
      </c>
      <c r="I198" s="124">
        <v>0</v>
      </c>
      <c r="J198" s="124">
        <v>0</v>
      </c>
      <c r="K198" s="221">
        <v>1</v>
      </c>
    </row>
    <row r="199" spans="1:13" ht="15.75" thickBot="1">
      <c r="A199" s="177" t="s">
        <v>467</v>
      </c>
      <c r="B199" s="124">
        <v>0</v>
      </c>
      <c r="C199" s="124">
        <v>0</v>
      </c>
      <c r="D199" s="124">
        <v>0</v>
      </c>
      <c r="E199" s="124">
        <v>0</v>
      </c>
      <c r="F199" s="124">
        <v>0</v>
      </c>
      <c r="G199" s="124">
        <v>0</v>
      </c>
      <c r="H199" s="124">
        <v>0</v>
      </c>
      <c r="I199" s="124">
        <v>0</v>
      </c>
      <c r="J199" s="124">
        <v>0</v>
      </c>
      <c r="K199" s="221">
        <v>1</v>
      </c>
    </row>
    <row r="200" spans="1:13">
      <c r="A200" s="174" t="s">
        <v>272</v>
      </c>
      <c r="B200" s="175">
        <v>-24420671.346889548</v>
      </c>
      <c r="C200" s="175">
        <v>-24420671.346889548</v>
      </c>
      <c r="D200" s="175">
        <v>24420671.346889548</v>
      </c>
      <c r="E200" s="175">
        <v>0</v>
      </c>
      <c r="F200" s="175">
        <v>0</v>
      </c>
      <c r="G200" s="175">
        <v>-24420671.346889548</v>
      </c>
      <c r="H200" s="175">
        <v>24420671.346889548</v>
      </c>
      <c r="I200" s="175">
        <v>0</v>
      </c>
      <c r="J200" s="175">
        <v>0</v>
      </c>
      <c r="K200" s="222" t="s">
        <v>334</v>
      </c>
    </row>
    <row r="202" spans="1:13">
      <c r="A202" s="174" t="s">
        <v>273</v>
      </c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</row>
    <row r="203" spans="1:13">
      <c r="A203" s="177" t="s">
        <v>468</v>
      </c>
      <c r="B203" s="124">
        <v>-168230364.8778432</v>
      </c>
      <c r="C203" s="124">
        <v>-168230364.8778432</v>
      </c>
      <c r="D203" s="124">
        <v>0</v>
      </c>
      <c r="E203" s="124">
        <v>0</v>
      </c>
      <c r="F203" s="124">
        <v>-168230364.8778432</v>
      </c>
      <c r="G203" s="124">
        <v>-162881351.41711083</v>
      </c>
      <c r="H203" s="124">
        <v>0</v>
      </c>
      <c r="I203" s="124">
        <v>0</v>
      </c>
      <c r="J203" s="124">
        <v>-162881351.41711083</v>
      </c>
      <c r="K203" s="221">
        <v>0.96820423313819459</v>
      </c>
    </row>
    <row r="204" spans="1:13">
      <c r="A204" s="177" t="s">
        <v>469</v>
      </c>
      <c r="B204" s="124">
        <v>-132510148.43143439</v>
      </c>
      <c r="C204" s="124">
        <v>-132510148.43143439</v>
      </c>
      <c r="D204" s="124">
        <v>0</v>
      </c>
      <c r="E204" s="124">
        <v>0</v>
      </c>
      <c r="F204" s="124">
        <v>-132510148.43143439</v>
      </c>
      <c r="G204" s="124">
        <v>-128296886.64508528</v>
      </c>
      <c r="H204" s="124">
        <v>0</v>
      </c>
      <c r="I204" s="124">
        <v>0</v>
      </c>
      <c r="J204" s="124">
        <v>-128296886.64508528</v>
      </c>
      <c r="K204" s="221">
        <v>0.96820423313819459</v>
      </c>
    </row>
    <row r="205" spans="1:13">
      <c r="A205" s="177" t="s">
        <v>470</v>
      </c>
      <c r="B205" s="124">
        <v>-157544751.21616524</v>
      </c>
      <c r="C205" s="124">
        <v>-157544751.21616524</v>
      </c>
      <c r="D205" s="124">
        <v>0</v>
      </c>
      <c r="E205" s="124">
        <v>3951739.698723224</v>
      </c>
      <c r="F205" s="124">
        <v>-153593011.51744202</v>
      </c>
      <c r="G205" s="124">
        <v>-152535495.03619492</v>
      </c>
      <c r="H205" s="124">
        <v>0</v>
      </c>
      <c r="I205" s="124">
        <v>3826091.1045640809</v>
      </c>
      <c r="J205" s="124">
        <v>-148709403.93163085</v>
      </c>
      <c r="K205" s="221">
        <v>0.96820423313819459</v>
      </c>
    </row>
    <row r="206" spans="1:13">
      <c r="A206" s="177" t="s">
        <v>471</v>
      </c>
      <c r="B206" s="124">
        <v>-1324638.3347917257</v>
      </c>
      <c r="C206" s="124">
        <v>-1324638.3347917257</v>
      </c>
      <c r="D206" s="124">
        <v>1324638.3347917257</v>
      </c>
      <c r="E206" s="124">
        <v>0</v>
      </c>
      <c r="F206" s="124">
        <v>0</v>
      </c>
      <c r="G206" s="124">
        <v>-1324638.3347917257</v>
      </c>
      <c r="H206" s="124">
        <v>1324638.3347917257</v>
      </c>
      <c r="I206" s="124">
        <v>0</v>
      </c>
      <c r="J206" s="124">
        <v>0</v>
      </c>
      <c r="K206" s="221">
        <v>1</v>
      </c>
    </row>
    <row r="207" spans="1:13">
      <c r="A207" s="177" t="s">
        <v>472</v>
      </c>
      <c r="B207" s="124">
        <v>-885829.39209346345</v>
      </c>
      <c r="C207" s="124">
        <v>-885829.39209346345</v>
      </c>
      <c r="D207" s="124">
        <v>885829.39209346345</v>
      </c>
      <c r="E207" s="124">
        <v>0</v>
      </c>
      <c r="F207" s="124">
        <v>0</v>
      </c>
      <c r="G207" s="124">
        <v>-839074.95389223227</v>
      </c>
      <c r="H207" s="124">
        <v>839074.95389223227</v>
      </c>
      <c r="I207" s="124">
        <v>0</v>
      </c>
      <c r="J207" s="124">
        <v>0</v>
      </c>
      <c r="K207" s="221">
        <v>0.94721959034263092</v>
      </c>
      <c r="M207" s="109"/>
    </row>
    <row r="208" spans="1:13">
      <c r="A208" s="177" t="s">
        <v>663</v>
      </c>
      <c r="B208" s="124">
        <v>0</v>
      </c>
      <c r="C208" s="124">
        <v>0</v>
      </c>
      <c r="D208" s="124">
        <v>0</v>
      </c>
      <c r="E208" s="124">
        <v>0</v>
      </c>
      <c r="F208" s="124">
        <v>0</v>
      </c>
      <c r="G208" s="124">
        <v>0</v>
      </c>
      <c r="H208" s="124">
        <v>0</v>
      </c>
      <c r="I208" s="124">
        <v>0</v>
      </c>
      <c r="J208" s="124">
        <v>0</v>
      </c>
      <c r="K208" s="221">
        <v>0.94721959034263092</v>
      </c>
    </row>
    <row r="209" spans="1:11" ht="15.75" thickBot="1">
      <c r="A209" s="177" t="s">
        <v>473</v>
      </c>
      <c r="B209" s="124">
        <v>-9302499.8100000005</v>
      </c>
      <c r="C209" s="124">
        <v>-9302499.8100000005</v>
      </c>
      <c r="D209" s="124">
        <v>9302499.8100000005</v>
      </c>
      <c r="E209" s="124">
        <v>0</v>
      </c>
      <c r="F209" s="124">
        <v>0</v>
      </c>
      <c r="G209" s="124">
        <v>-9006719.6948092505</v>
      </c>
      <c r="H209" s="124">
        <v>9006719.6948092505</v>
      </c>
      <c r="I209" s="124">
        <v>0</v>
      </c>
      <c r="J209" s="124">
        <v>0</v>
      </c>
      <c r="K209" s="221">
        <v>0.96820423313819459</v>
      </c>
    </row>
    <row r="210" spans="1:11">
      <c r="A210" s="174" t="s">
        <v>273</v>
      </c>
      <c r="B210" s="175">
        <v>-469798232.06232804</v>
      </c>
      <c r="C210" s="175">
        <v>-469798232.06232804</v>
      </c>
      <c r="D210" s="175">
        <v>11512967.536885191</v>
      </c>
      <c r="E210" s="175">
        <v>3951739.698723224</v>
      </c>
      <c r="F210" s="175">
        <v>-454333524.82671964</v>
      </c>
      <c r="G210" s="175">
        <v>-454884166.08188426</v>
      </c>
      <c r="H210" s="175">
        <v>11170432.983493209</v>
      </c>
      <c r="I210" s="175">
        <v>3826091.1045640809</v>
      </c>
      <c r="J210" s="175">
        <v>-439887641.99382699</v>
      </c>
      <c r="K210" s="222" t="s">
        <v>334</v>
      </c>
    </row>
    <row r="212" spans="1:11">
      <c r="A212" s="174" t="s">
        <v>274</v>
      </c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</row>
    <row r="213" spans="1:11">
      <c r="A213" s="177" t="s">
        <v>474</v>
      </c>
      <c r="B213" s="124">
        <v>-4144163791.1625595</v>
      </c>
      <c r="C213" s="124">
        <v>-4144163791.1625595</v>
      </c>
      <c r="D213" s="124">
        <v>4144163791.1625595</v>
      </c>
      <c r="E213" s="124">
        <v>0</v>
      </c>
      <c r="F213" s="124">
        <v>0</v>
      </c>
      <c r="G213" s="124">
        <v>-3942275618.9292693</v>
      </c>
      <c r="H213" s="124">
        <v>3942275618.9292693</v>
      </c>
      <c r="I213" s="124">
        <v>0</v>
      </c>
      <c r="J213" s="124">
        <v>0</v>
      </c>
      <c r="K213" s="221">
        <v>0.95128373722490955</v>
      </c>
    </row>
    <row r="214" spans="1:11" ht="15.75" thickBot="1">
      <c r="A214" s="177" t="s">
        <v>475</v>
      </c>
      <c r="B214" s="124">
        <v>3682727842.4584608</v>
      </c>
      <c r="C214" s="124">
        <v>3682727842.4584608</v>
      </c>
      <c r="D214" s="124">
        <v>-3682727842.4584608</v>
      </c>
      <c r="E214" s="124">
        <v>0</v>
      </c>
      <c r="F214" s="124">
        <v>0</v>
      </c>
      <c r="G214" s="124">
        <v>3565632686.5641718</v>
      </c>
      <c r="H214" s="124">
        <v>-3565632686.5641718</v>
      </c>
      <c r="I214" s="124">
        <v>0</v>
      </c>
      <c r="J214" s="124">
        <v>0</v>
      </c>
      <c r="K214" s="221">
        <v>0.96820423313819459</v>
      </c>
    </row>
    <row r="215" spans="1:11">
      <c r="A215" s="174" t="s">
        <v>274</v>
      </c>
      <c r="B215" s="175">
        <v>-461435948.7040987</v>
      </c>
      <c r="C215" s="175">
        <v>-461435948.7040987</v>
      </c>
      <c r="D215" s="175">
        <v>461435948.7040987</v>
      </c>
      <c r="E215" s="175">
        <v>0</v>
      </c>
      <c r="F215" s="175">
        <v>0</v>
      </c>
      <c r="G215" s="175">
        <v>-376642932.36509752</v>
      </c>
      <c r="H215" s="175">
        <v>376642932.36509752</v>
      </c>
      <c r="I215" s="175">
        <v>0</v>
      </c>
      <c r="J215" s="175">
        <v>0</v>
      </c>
      <c r="K215" s="222" t="s">
        <v>334</v>
      </c>
    </row>
    <row r="216" spans="1:11" ht="15.75" thickBot="1"/>
    <row r="217" spans="1:11">
      <c r="A217" s="173" t="s">
        <v>225</v>
      </c>
      <c r="B217" s="175">
        <v>-16260945491.731796</v>
      </c>
      <c r="C217" s="175">
        <v>-16260945491.731796</v>
      </c>
      <c r="D217" s="175">
        <v>809486960.52899706</v>
      </c>
      <c r="E217" s="175">
        <v>-380648966.2295844</v>
      </c>
      <c r="F217" s="175">
        <v>-15832107497.432383</v>
      </c>
      <c r="G217" s="175">
        <v>-14573513514.883791</v>
      </c>
      <c r="H217" s="175">
        <v>706911169.91365814</v>
      </c>
      <c r="I217" s="175">
        <v>-361056396.98120415</v>
      </c>
      <c r="J217" s="175">
        <v>-14227658741.951336</v>
      </c>
      <c r="K217" s="222" t="s">
        <v>334</v>
      </c>
    </row>
    <row r="219" spans="1:11">
      <c r="A219" s="173" t="s">
        <v>81</v>
      </c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</row>
    <row r="220" spans="1:11">
      <c r="A220" s="177" t="s">
        <v>476</v>
      </c>
      <c r="B220" s="124">
        <v>434286320.72923064</v>
      </c>
      <c r="C220" s="124">
        <v>434286320.72923064</v>
      </c>
      <c r="D220" s="124">
        <v>0</v>
      </c>
      <c r="E220" s="124">
        <v>0</v>
      </c>
      <c r="F220" s="124">
        <v>434286320.72923064</v>
      </c>
      <c r="G220" s="124">
        <v>411989737.80624509</v>
      </c>
      <c r="H220" s="124">
        <v>0</v>
      </c>
      <c r="I220" s="124">
        <v>0</v>
      </c>
      <c r="J220" s="124">
        <v>411989737.80624509</v>
      </c>
      <c r="K220" s="221">
        <v>0.94865925575195109</v>
      </c>
    </row>
    <row r="221" spans="1:11">
      <c r="A221" s="177" t="s">
        <v>477</v>
      </c>
      <c r="B221" s="124">
        <v>0</v>
      </c>
      <c r="C221" s="124">
        <v>0</v>
      </c>
      <c r="D221" s="124">
        <v>0</v>
      </c>
      <c r="E221" s="124">
        <v>0</v>
      </c>
      <c r="F221" s="124">
        <v>0</v>
      </c>
      <c r="G221" s="124">
        <v>0</v>
      </c>
      <c r="H221" s="124">
        <v>0</v>
      </c>
      <c r="I221" s="124">
        <v>0</v>
      </c>
      <c r="J221" s="124">
        <v>0</v>
      </c>
      <c r="K221" s="221">
        <v>0.94865925575195109</v>
      </c>
    </row>
    <row r="222" spans="1:11">
      <c r="A222" s="177" t="s">
        <v>478</v>
      </c>
      <c r="B222" s="124">
        <v>751402204.07461548</v>
      </c>
      <c r="C222" s="124">
        <v>751402204.07461548</v>
      </c>
      <c r="D222" s="124">
        <v>0</v>
      </c>
      <c r="E222" s="124">
        <v>0</v>
      </c>
      <c r="F222" s="124">
        <v>751402204.07461548</v>
      </c>
      <c r="G222" s="124">
        <v>712824655.68780041</v>
      </c>
      <c r="H222" s="124">
        <v>0</v>
      </c>
      <c r="I222" s="124">
        <v>0</v>
      </c>
      <c r="J222" s="124">
        <v>712824655.68780041</v>
      </c>
      <c r="K222" s="221">
        <v>0.94865925575195109</v>
      </c>
    </row>
    <row r="223" spans="1:11">
      <c r="A223" s="177" t="s">
        <v>479</v>
      </c>
      <c r="B223" s="124">
        <v>60655473.820000015</v>
      </c>
      <c r="C223" s="124">
        <v>60655473.820000015</v>
      </c>
      <c r="D223" s="124">
        <v>0</v>
      </c>
      <c r="E223" s="124">
        <v>0</v>
      </c>
      <c r="F223" s="124">
        <v>60655473.820000015</v>
      </c>
      <c r="G223" s="124">
        <v>57541376.651363172</v>
      </c>
      <c r="H223" s="124">
        <v>0</v>
      </c>
      <c r="I223" s="124">
        <v>0</v>
      </c>
      <c r="J223" s="124">
        <v>57541376.651363172</v>
      </c>
      <c r="K223" s="221">
        <v>0.94865925575195109</v>
      </c>
    </row>
    <row r="224" spans="1:11">
      <c r="A224" s="177" t="s">
        <v>480</v>
      </c>
      <c r="B224" s="124">
        <v>-606723944.25204194</v>
      </c>
      <c r="C224" s="124">
        <v>-606723944.25204194</v>
      </c>
      <c r="D224" s="124">
        <v>0</v>
      </c>
      <c r="E224" s="124">
        <v>0</v>
      </c>
      <c r="F224" s="124">
        <v>-606723944.25204194</v>
      </c>
      <c r="G224" s="124">
        <v>-575574285.40103042</v>
      </c>
      <c r="H224" s="124">
        <v>0</v>
      </c>
      <c r="I224" s="124">
        <v>0</v>
      </c>
      <c r="J224" s="124">
        <v>-575574285.40103042</v>
      </c>
      <c r="K224" s="221">
        <v>0.94865925575195109</v>
      </c>
    </row>
    <row r="225" spans="1:11" ht="15.75" thickBot="1">
      <c r="A225" s="177" t="s">
        <v>481</v>
      </c>
      <c r="B225" s="124">
        <v>0</v>
      </c>
      <c r="C225" s="124">
        <v>0</v>
      </c>
      <c r="D225" s="124">
        <v>0</v>
      </c>
      <c r="E225" s="124">
        <v>0</v>
      </c>
      <c r="F225" s="124">
        <v>0</v>
      </c>
      <c r="G225" s="124">
        <v>0</v>
      </c>
      <c r="H225" s="124">
        <v>0</v>
      </c>
      <c r="I225" s="124">
        <v>0</v>
      </c>
      <c r="J225" s="124">
        <v>0</v>
      </c>
      <c r="K225" s="221">
        <v>0.94865925575195109</v>
      </c>
    </row>
    <row r="226" spans="1:11">
      <c r="A226" s="173" t="s">
        <v>81</v>
      </c>
      <c r="B226" s="175">
        <v>639620054.37180412</v>
      </c>
      <c r="C226" s="175">
        <v>639620054.37180412</v>
      </c>
      <c r="D226" s="175">
        <v>0</v>
      </c>
      <c r="E226" s="175">
        <v>0</v>
      </c>
      <c r="F226" s="175">
        <v>639620054.37180412</v>
      </c>
      <c r="G226" s="175">
        <v>606781484.74437821</v>
      </c>
      <c r="H226" s="175">
        <v>0</v>
      </c>
      <c r="I226" s="175">
        <v>0</v>
      </c>
      <c r="J226" s="175">
        <v>606781484.74437821</v>
      </c>
      <c r="K226" s="222" t="s">
        <v>334</v>
      </c>
    </row>
    <row r="227" spans="1:11" ht="15.75" thickBot="1"/>
    <row r="228" spans="1:11">
      <c r="A228" s="172" t="s">
        <v>93</v>
      </c>
      <c r="B228" s="175">
        <v>36269402317.947792</v>
      </c>
      <c r="C228" s="175">
        <v>36269402317.947792</v>
      </c>
      <c r="D228" s="175">
        <v>-2542749178.4799643</v>
      </c>
      <c r="E228" s="175">
        <v>-399207337.75837088</v>
      </c>
      <c r="F228" s="175">
        <v>33327445801.709457</v>
      </c>
      <c r="G228" s="175">
        <v>35796699975.813576</v>
      </c>
      <c r="H228" s="175">
        <v>-2476741854.3015108</v>
      </c>
      <c r="I228" s="175">
        <v>-378835110.96184564</v>
      </c>
      <c r="J228" s="175">
        <v>32941123010.55022</v>
      </c>
      <c r="K228" s="222" t="s">
        <v>334</v>
      </c>
    </row>
    <row r="230" spans="1:11">
      <c r="A230" s="172" t="s">
        <v>275</v>
      </c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</row>
    <row r="231" spans="1:11">
      <c r="A231" s="173" t="s">
        <v>82</v>
      </c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</row>
    <row r="232" spans="1:11">
      <c r="A232" s="174" t="s">
        <v>226</v>
      </c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</row>
    <row r="233" spans="1:11">
      <c r="A233" s="177" t="s">
        <v>482</v>
      </c>
      <c r="B233" s="124">
        <v>708044.22999999672</v>
      </c>
      <c r="C233" s="124">
        <v>708044.22999999672</v>
      </c>
      <c r="D233" s="124">
        <v>0</v>
      </c>
      <c r="E233" s="124">
        <v>0</v>
      </c>
      <c r="F233" s="124">
        <v>708044.22999999672</v>
      </c>
      <c r="G233" s="124">
        <v>684557.83551287104</v>
      </c>
      <c r="H233" s="124">
        <v>0</v>
      </c>
      <c r="I233" s="124">
        <v>0</v>
      </c>
      <c r="J233" s="124">
        <v>684557.83551287104</v>
      </c>
      <c r="K233" s="221">
        <v>0.96682919866866823</v>
      </c>
    </row>
    <row r="234" spans="1:11">
      <c r="A234" s="177" t="s">
        <v>483</v>
      </c>
      <c r="B234" s="124">
        <v>0</v>
      </c>
      <c r="C234" s="124">
        <v>0</v>
      </c>
      <c r="D234" s="124">
        <v>0</v>
      </c>
      <c r="E234" s="124">
        <v>0</v>
      </c>
      <c r="F234" s="124">
        <v>0</v>
      </c>
      <c r="G234" s="124">
        <v>0</v>
      </c>
      <c r="H234" s="124">
        <v>0</v>
      </c>
      <c r="I234" s="124">
        <v>0</v>
      </c>
      <c r="J234" s="124">
        <v>0</v>
      </c>
      <c r="K234" s="221">
        <v>0.96682919866866823</v>
      </c>
    </row>
    <row r="235" spans="1:11">
      <c r="A235" s="177" t="s">
        <v>484</v>
      </c>
      <c r="B235" s="124">
        <v>0</v>
      </c>
      <c r="C235" s="124">
        <v>0</v>
      </c>
      <c r="D235" s="124">
        <v>0</v>
      </c>
      <c r="E235" s="124">
        <v>0</v>
      </c>
      <c r="F235" s="124">
        <v>0</v>
      </c>
      <c r="G235" s="124">
        <v>0</v>
      </c>
      <c r="H235" s="124">
        <v>0</v>
      </c>
      <c r="I235" s="124">
        <v>0</v>
      </c>
      <c r="J235" s="124">
        <v>0</v>
      </c>
      <c r="K235" s="221">
        <v>1</v>
      </c>
    </row>
    <row r="236" spans="1:11" ht="15.75" thickBot="1">
      <c r="A236" s="177" t="s">
        <v>485</v>
      </c>
      <c r="B236" s="124">
        <v>0</v>
      </c>
      <c r="C236" s="124">
        <v>0</v>
      </c>
      <c r="D236" s="124">
        <v>0</v>
      </c>
      <c r="E236" s="124">
        <v>0</v>
      </c>
      <c r="F236" s="124">
        <v>0</v>
      </c>
      <c r="G236" s="124">
        <v>0</v>
      </c>
      <c r="H236" s="124">
        <v>0</v>
      </c>
      <c r="I236" s="124">
        <v>0</v>
      </c>
      <c r="J236" s="124">
        <v>0</v>
      </c>
      <c r="K236" s="221">
        <v>0.94721959034263092</v>
      </c>
    </row>
    <row r="237" spans="1:11">
      <c r="A237" s="174" t="s">
        <v>226</v>
      </c>
      <c r="B237" s="175">
        <v>708044.22999999672</v>
      </c>
      <c r="C237" s="175">
        <v>708044.22999999672</v>
      </c>
      <c r="D237" s="175">
        <v>0</v>
      </c>
      <c r="E237" s="175">
        <v>0</v>
      </c>
      <c r="F237" s="175">
        <v>708044.22999999672</v>
      </c>
      <c r="G237" s="175">
        <v>684557.83551287104</v>
      </c>
      <c r="H237" s="175">
        <v>0</v>
      </c>
      <c r="I237" s="175">
        <v>0</v>
      </c>
      <c r="J237" s="175">
        <v>684557.83551287104</v>
      </c>
      <c r="K237" s="222" t="s">
        <v>334</v>
      </c>
    </row>
    <row r="239" spans="1:11">
      <c r="A239" s="174" t="s">
        <v>486</v>
      </c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</row>
    <row r="240" spans="1:11" ht="15.75" thickBot="1">
      <c r="A240" s="177" t="s">
        <v>487</v>
      </c>
      <c r="B240" s="124">
        <v>0</v>
      </c>
      <c r="C240" s="124">
        <v>0</v>
      </c>
      <c r="D240" s="124">
        <v>0</v>
      </c>
      <c r="E240" s="124">
        <v>0</v>
      </c>
      <c r="F240" s="124">
        <v>0</v>
      </c>
      <c r="G240" s="124">
        <v>0</v>
      </c>
      <c r="H240" s="124">
        <v>0</v>
      </c>
      <c r="I240" s="124">
        <v>0</v>
      </c>
      <c r="J240" s="124">
        <v>0</v>
      </c>
      <c r="K240" s="221">
        <v>0.96682919866866823</v>
      </c>
    </row>
    <row r="241" spans="1:11">
      <c r="A241" s="174" t="s">
        <v>486</v>
      </c>
      <c r="B241" s="175">
        <v>0</v>
      </c>
      <c r="C241" s="175">
        <v>0</v>
      </c>
      <c r="D241" s="175">
        <v>0</v>
      </c>
      <c r="E241" s="175">
        <v>0</v>
      </c>
      <c r="F241" s="175">
        <v>0</v>
      </c>
      <c r="G241" s="175">
        <v>0</v>
      </c>
      <c r="H241" s="175">
        <v>0</v>
      </c>
      <c r="I241" s="175">
        <v>0</v>
      </c>
      <c r="J241" s="175">
        <v>0</v>
      </c>
      <c r="K241" s="222" t="s">
        <v>334</v>
      </c>
    </row>
    <row r="243" spans="1:11">
      <c r="A243" s="174" t="s">
        <v>227</v>
      </c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</row>
    <row r="244" spans="1:11" ht="15.75" thickBot="1">
      <c r="A244" s="177" t="s">
        <v>488</v>
      </c>
      <c r="B244" s="124">
        <v>2145909.2199999997</v>
      </c>
      <c r="C244" s="124">
        <v>2145909.2199999997</v>
      </c>
      <c r="D244" s="124">
        <v>0</v>
      </c>
      <c r="E244" s="124">
        <v>0</v>
      </c>
      <c r="F244" s="124">
        <v>2145909.2199999997</v>
      </c>
      <c r="G244" s="124">
        <v>2074727.6915883066</v>
      </c>
      <c r="H244" s="124">
        <v>0</v>
      </c>
      <c r="I244" s="124">
        <v>0</v>
      </c>
      <c r="J244" s="124">
        <v>2074727.6915883066</v>
      </c>
      <c r="K244" s="221">
        <v>0.96682919866866823</v>
      </c>
    </row>
    <row r="245" spans="1:11">
      <c r="A245" s="174" t="s">
        <v>227</v>
      </c>
      <c r="B245" s="175">
        <v>2145909.2199999997</v>
      </c>
      <c r="C245" s="175">
        <v>2145909.2199999997</v>
      </c>
      <c r="D245" s="175">
        <v>0</v>
      </c>
      <c r="E245" s="175">
        <v>0</v>
      </c>
      <c r="F245" s="175">
        <v>2145909.2199999997</v>
      </c>
      <c r="G245" s="175">
        <v>2074727.6915883066</v>
      </c>
      <c r="H245" s="175">
        <v>0</v>
      </c>
      <c r="I245" s="175">
        <v>0</v>
      </c>
      <c r="J245" s="175">
        <v>2074727.6915883066</v>
      </c>
      <c r="K245" s="222" t="s">
        <v>334</v>
      </c>
    </row>
    <row r="247" spans="1:11">
      <c r="A247" s="174" t="s">
        <v>228</v>
      </c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</row>
    <row r="248" spans="1:11" ht="15.75" thickBot="1">
      <c r="A248" s="177" t="s">
        <v>489</v>
      </c>
      <c r="B248" s="124">
        <v>3300</v>
      </c>
      <c r="C248" s="124">
        <v>3300</v>
      </c>
      <c r="D248" s="124">
        <v>0</v>
      </c>
      <c r="E248" s="124">
        <v>0</v>
      </c>
      <c r="F248" s="124">
        <v>3300</v>
      </c>
      <c r="G248" s="124">
        <v>3190.536355606605</v>
      </c>
      <c r="H248" s="124">
        <v>0</v>
      </c>
      <c r="I248" s="124">
        <v>0</v>
      </c>
      <c r="J248" s="124">
        <v>3190.536355606605</v>
      </c>
      <c r="K248" s="221">
        <v>0.96682919866866823</v>
      </c>
    </row>
    <row r="249" spans="1:11">
      <c r="A249" s="174" t="s">
        <v>228</v>
      </c>
      <c r="B249" s="175">
        <v>3300</v>
      </c>
      <c r="C249" s="175">
        <v>3300</v>
      </c>
      <c r="D249" s="175">
        <v>0</v>
      </c>
      <c r="E249" s="175">
        <v>0</v>
      </c>
      <c r="F249" s="175">
        <v>3300</v>
      </c>
      <c r="G249" s="175">
        <v>3190.536355606605</v>
      </c>
      <c r="H249" s="175">
        <v>0</v>
      </c>
      <c r="I249" s="175">
        <v>0</v>
      </c>
      <c r="J249" s="175">
        <v>3190.536355606605</v>
      </c>
      <c r="K249" s="222" t="s">
        <v>334</v>
      </c>
    </row>
    <row r="251" spans="1:11">
      <c r="A251" s="174" t="s">
        <v>229</v>
      </c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</row>
    <row r="252" spans="1:11" ht="15.75" thickBot="1">
      <c r="A252" s="177" t="s">
        <v>490</v>
      </c>
      <c r="B252" s="124">
        <v>0</v>
      </c>
      <c r="C252" s="124">
        <v>0</v>
      </c>
      <c r="D252" s="124">
        <v>0</v>
      </c>
      <c r="E252" s="124">
        <v>0</v>
      </c>
      <c r="F252" s="124">
        <v>0</v>
      </c>
      <c r="G252" s="124">
        <v>0</v>
      </c>
      <c r="H252" s="124">
        <v>0</v>
      </c>
      <c r="I252" s="124">
        <v>0</v>
      </c>
      <c r="J252" s="124">
        <v>0</v>
      </c>
      <c r="K252" s="221">
        <v>0.96682919866866823</v>
      </c>
    </row>
    <row r="253" spans="1:11">
      <c r="A253" s="174" t="s">
        <v>229</v>
      </c>
      <c r="B253" s="175">
        <v>0</v>
      </c>
      <c r="C253" s="175">
        <v>0</v>
      </c>
      <c r="D253" s="175">
        <v>0</v>
      </c>
      <c r="E253" s="175">
        <v>0</v>
      </c>
      <c r="F253" s="175">
        <v>0</v>
      </c>
      <c r="G253" s="175">
        <v>0</v>
      </c>
      <c r="H253" s="175">
        <v>0</v>
      </c>
      <c r="I253" s="175">
        <v>0</v>
      </c>
      <c r="J253" s="175">
        <v>0</v>
      </c>
      <c r="K253" s="222" t="s">
        <v>334</v>
      </c>
    </row>
    <row r="255" spans="1:11">
      <c r="A255" s="174" t="s">
        <v>491</v>
      </c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</row>
    <row r="256" spans="1:11" ht="15.75" thickBot="1">
      <c r="A256" s="177" t="s">
        <v>492</v>
      </c>
      <c r="B256" s="124">
        <v>0</v>
      </c>
      <c r="C256" s="124">
        <v>0</v>
      </c>
      <c r="D256" s="124">
        <v>0</v>
      </c>
      <c r="E256" s="124">
        <v>0</v>
      </c>
      <c r="F256" s="124">
        <v>0</v>
      </c>
      <c r="G256" s="124">
        <v>0</v>
      </c>
      <c r="H256" s="124">
        <v>0</v>
      </c>
      <c r="I256" s="124">
        <v>0</v>
      </c>
      <c r="J256" s="124">
        <v>0</v>
      </c>
      <c r="K256" s="221">
        <v>0.96682919866866823</v>
      </c>
    </row>
    <row r="257" spans="1:11">
      <c r="A257" s="174" t="s">
        <v>491</v>
      </c>
      <c r="B257" s="175">
        <v>0</v>
      </c>
      <c r="C257" s="175">
        <v>0</v>
      </c>
      <c r="D257" s="175">
        <v>0</v>
      </c>
      <c r="E257" s="175">
        <v>0</v>
      </c>
      <c r="F257" s="175">
        <v>0</v>
      </c>
      <c r="G257" s="175">
        <v>0</v>
      </c>
      <c r="H257" s="175">
        <v>0</v>
      </c>
      <c r="I257" s="175">
        <v>0</v>
      </c>
      <c r="J257" s="175">
        <v>0</v>
      </c>
      <c r="K257" s="222" t="s">
        <v>334</v>
      </c>
    </row>
    <row r="259" spans="1:11">
      <c r="A259" s="174" t="s">
        <v>230</v>
      </c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</row>
    <row r="260" spans="1:11" ht="15.75" thickBot="1">
      <c r="A260" s="177" t="s">
        <v>493</v>
      </c>
      <c r="B260" s="124">
        <v>643499962.85036719</v>
      </c>
      <c r="C260" s="124">
        <v>643499962.85036719</v>
      </c>
      <c r="D260" s="124">
        <v>0</v>
      </c>
      <c r="E260" s="124">
        <v>0</v>
      </c>
      <c r="F260" s="124">
        <v>643499962.85036719</v>
      </c>
      <c r="G260" s="124">
        <v>643499962.85036719</v>
      </c>
      <c r="H260" s="124">
        <v>0</v>
      </c>
      <c r="I260" s="124">
        <v>0</v>
      </c>
      <c r="J260" s="124">
        <v>643499962.85036719</v>
      </c>
      <c r="K260" s="221">
        <v>1</v>
      </c>
    </row>
    <row r="261" spans="1:11">
      <c r="A261" s="174" t="s">
        <v>230</v>
      </c>
      <c r="B261" s="175">
        <v>643499962.85036719</v>
      </c>
      <c r="C261" s="175">
        <v>643499962.85036719</v>
      </c>
      <c r="D261" s="175">
        <v>0</v>
      </c>
      <c r="E261" s="175">
        <v>0</v>
      </c>
      <c r="F261" s="175">
        <v>643499962.85036719</v>
      </c>
      <c r="G261" s="175">
        <v>643499962.85036719</v>
      </c>
      <c r="H261" s="175">
        <v>0</v>
      </c>
      <c r="I261" s="175">
        <v>0</v>
      </c>
      <c r="J261" s="175">
        <v>643499962.85036719</v>
      </c>
      <c r="K261" s="222" t="s">
        <v>334</v>
      </c>
    </row>
    <row r="263" spans="1:11">
      <c r="A263" s="174" t="s">
        <v>231</v>
      </c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</row>
    <row r="264" spans="1:11">
      <c r="A264" s="177" t="s">
        <v>494</v>
      </c>
      <c r="B264" s="124">
        <v>116923644.9530459</v>
      </c>
      <c r="C264" s="124">
        <v>116923644.9530459</v>
      </c>
      <c r="D264" s="124">
        <v>0</v>
      </c>
      <c r="E264" s="124">
        <v>0</v>
      </c>
      <c r="F264" s="124">
        <v>116923644.9530459</v>
      </c>
      <c r="G264" s="124">
        <v>113045193.95537324</v>
      </c>
      <c r="H264" s="124">
        <v>0</v>
      </c>
      <c r="I264" s="124">
        <v>0</v>
      </c>
      <c r="J264" s="124">
        <v>113045193.95537324</v>
      </c>
      <c r="K264" s="221">
        <v>0.96682919866866823</v>
      </c>
    </row>
    <row r="265" spans="1:11">
      <c r="A265" s="177" t="s">
        <v>495</v>
      </c>
      <c r="B265" s="124">
        <v>0</v>
      </c>
      <c r="C265" s="124">
        <v>0</v>
      </c>
      <c r="D265" s="124">
        <v>0</v>
      </c>
      <c r="E265" s="124">
        <v>0</v>
      </c>
      <c r="F265" s="124">
        <v>0</v>
      </c>
      <c r="G265" s="124">
        <v>0</v>
      </c>
      <c r="H265" s="124">
        <v>0</v>
      </c>
      <c r="I265" s="124">
        <v>0</v>
      </c>
      <c r="J265" s="124">
        <v>0</v>
      </c>
      <c r="K265" s="221">
        <v>0.96820423313819459</v>
      </c>
    </row>
    <row r="266" spans="1:11">
      <c r="A266" s="177" t="s">
        <v>496</v>
      </c>
      <c r="B266" s="124">
        <v>0</v>
      </c>
      <c r="C266" s="124">
        <v>0</v>
      </c>
      <c r="D266" s="124">
        <v>0</v>
      </c>
      <c r="E266" s="124">
        <v>0</v>
      </c>
      <c r="F266" s="124">
        <v>0</v>
      </c>
      <c r="G266" s="124">
        <v>0</v>
      </c>
      <c r="H266" s="124">
        <v>0</v>
      </c>
      <c r="I266" s="124">
        <v>0</v>
      </c>
      <c r="J266" s="124">
        <v>0</v>
      </c>
      <c r="K266" s="221">
        <v>0.96820423313819459</v>
      </c>
    </row>
    <row r="267" spans="1:11" ht="15.75" thickBot="1">
      <c r="A267" s="177" t="s">
        <v>497</v>
      </c>
      <c r="B267" s="124">
        <v>0</v>
      </c>
      <c r="C267" s="124">
        <v>0</v>
      </c>
      <c r="D267" s="124">
        <v>0</v>
      </c>
      <c r="E267" s="124">
        <v>0</v>
      </c>
      <c r="F267" s="124">
        <v>0</v>
      </c>
      <c r="G267" s="124">
        <v>0</v>
      </c>
      <c r="H267" s="124">
        <v>0</v>
      </c>
      <c r="I267" s="124">
        <v>0</v>
      </c>
      <c r="J267" s="124">
        <v>0</v>
      </c>
      <c r="K267" s="221">
        <v>0.94721959034263092</v>
      </c>
    </row>
    <row r="268" spans="1:11">
      <c r="A268" s="174" t="s">
        <v>231</v>
      </c>
      <c r="B268" s="175">
        <v>116923644.9530459</v>
      </c>
      <c r="C268" s="175">
        <v>116923644.9530459</v>
      </c>
      <c r="D268" s="175">
        <v>0</v>
      </c>
      <c r="E268" s="175">
        <v>0</v>
      </c>
      <c r="F268" s="175">
        <v>116923644.9530459</v>
      </c>
      <c r="G268" s="175">
        <v>113045193.95537324</v>
      </c>
      <c r="H268" s="175">
        <v>0</v>
      </c>
      <c r="I268" s="175">
        <v>0</v>
      </c>
      <c r="J268" s="175">
        <v>113045193.95537324</v>
      </c>
      <c r="K268" s="222" t="s">
        <v>334</v>
      </c>
    </row>
    <row r="270" spans="1:11">
      <c r="A270" s="174" t="s">
        <v>232</v>
      </c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</row>
    <row r="271" spans="1:11">
      <c r="A271" s="177" t="s">
        <v>498</v>
      </c>
      <c r="B271" s="124">
        <v>-6157234.8088461524</v>
      </c>
      <c r="C271" s="124">
        <v>-6157234.8088461524</v>
      </c>
      <c r="D271" s="124">
        <v>0</v>
      </c>
      <c r="E271" s="124">
        <v>0</v>
      </c>
      <c r="F271" s="124">
        <v>-6157234.8088461524</v>
      </c>
      <c r="G271" s="124">
        <v>-6157234.8088461524</v>
      </c>
      <c r="H271" s="124">
        <v>0</v>
      </c>
      <c r="I271" s="124">
        <v>0</v>
      </c>
      <c r="J271" s="124">
        <v>-6157234.8088461524</v>
      </c>
      <c r="K271" s="221">
        <v>1</v>
      </c>
    </row>
    <row r="272" spans="1:11" ht="15.75" thickBot="1">
      <c r="A272" s="177" t="s">
        <v>499</v>
      </c>
      <c r="B272" s="124">
        <v>0</v>
      </c>
      <c r="C272" s="124">
        <v>0</v>
      </c>
      <c r="D272" s="124">
        <v>0</v>
      </c>
      <c r="E272" s="124">
        <v>0</v>
      </c>
      <c r="F272" s="124">
        <v>0</v>
      </c>
      <c r="G272" s="124">
        <v>0</v>
      </c>
      <c r="H272" s="124">
        <v>0</v>
      </c>
      <c r="I272" s="124">
        <v>0</v>
      </c>
      <c r="J272" s="124">
        <v>0</v>
      </c>
      <c r="K272" s="221">
        <v>0.94721959034263092</v>
      </c>
    </row>
    <row r="273" spans="1:11">
      <c r="A273" s="174" t="s">
        <v>232</v>
      </c>
      <c r="B273" s="175">
        <v>-6157234.8088461524</v>
      </c>
      <c r="C273" s="175">
        <v>-6157234.8088461524</v>
      </c>
      <c r="D273" s="175">
        <v>0</v>
      </c>
      <c r="E273" s="175">
        <v>0</v>
      </c>
      <c r="F273" s="175">
        <v>-6157234.8088461524</v>
      </c>
      <c r="G273" s="175">
        <v>-6157234.8088461524</v>
      </c>
      <c r="H273" s="175">
        <v>0</v>
      </c>
      <c r="I273" s="175">
        <v>0</v>
      </c>
      <c r="J273" s="175">
        <v>-6157234.8088461524</v>
      </c>
      <c r="K273" s="222" t="s">
        <v>334</v>
      </c>
    </row>
    <row r="275" spans="1:11">
      <c r="A275" s="174" t="s">
        <v>500</v>
      </c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</row>
    <row r="276" spans="1:11" ht="15.75" thickBot="1">
      <c r="A276" s="177" t="s">
        <v>501</v>
      </c>
      <c r="B276" s="124">
        <v>0</v>
      </c>
      <c r="C276" s="124">
        <v>0</v>
      </c>
      <c r="D276" s="124">
        <v>0</v>
      </c>
      <c r="E276" s="124">
        <v>0</v>
      </c>
      <c r="F276" s="124">
        <v>0</v>
      </c>
      <c r="G276" s="124">
        <v>0</v>
      </c>
      <c r="H276" s="124">
        <v>0</v>
      </c>
      <c r="I276" s="124">
        <v>0</v>
      </c>
      <c r="J276" s="124">
        <v>0</v>
      </c>
      <c r="K276" s="221">
        <v>0.96682919866866823</v>
      </c>
    </row>
    <row r="277" spans="1:11">
      <c r="A277" s="174" t="s">
        <v>500</v>
      </c>
      <c r="B277" s="175">
        <v>0</v>
      </c>
      <c r="C277" s="175">
        <v>0</v>
      </c>
      <c r="D277" s="175">
        <v>0</v>
      </c>
      <c r="E277" s="175">
        <v>0</v>
      </c>
      <c r="F277" s="175">
        <v>0</v>
      </c>
      <c r="G277" s="175">
        <v>0</v>
      </c>
      <c r="H277" s="175">
        <v>0</v>
      </c>
      <c r="I277" s="175">
        <v>0</v>
      </c>
      <c r="J277" s="175">
        <v>0</v>
      </c>
      <c r="K277" s="222" t="s">
        <v>334</v>
      </c>
    </row>
    <row r="279" spans="1:11">
      <c r="A279" s="174" t="s">
        <v>233</v>
      </c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</row>
    <row r="280" spans="1:11" ht="15.75" thickBot="1">
      <c r="A280" s="177" t="s">
        <v>502</v>
      </c>
      <c r="B280" s="124">
        <v>35304580.090000018</v>
      </c>
      <c r="C280" s="124">
        <v>35304580.090000018</v>
      </c>
      <c r="D280" s="124">
        <v>-35304580.090000018</v>
      </c>
      <c r="E280" s="124">
        <v>0</v>
      </c>
      <c r="F280" s="124">
        <v>0</v>
      </c>
      <c r="G280" s="124">
        <v>34133498.877748534</v>
      </c>
      <c r="H280" s="124">
        <v>-34133498.877748534</v>
      </c>
      <c r="I280" s="124">
        <v>0</v>
      </c>
      <c r="J280" s="124">
        <v>0</v>
      </c>
      <c r="K280" s="221">
        <v>0.96682919866866823</v>
      </c>
    </row>
    <row r="281" spans="1:11">
      <c r="A281" s="174" t="s">
        <v>233</v>
      </c>
      <c r="B281" s="175">
        <v>35304580.090000018</v>
      </c>
      <c r="C281" s="175">
        <v>35304580.090000018</v>
      </c>
      <c r="D281" s="175">
        <v>-35304580.090000018</v>
      </c>
      <c r="E281" s="175">
        <v>0</v>
      </c>
      <c r="F281" s="175">
        <v>0</v>
      </c>
      <c r="G281" s="175">
        <v>34133498.877748534</v>
      </c>
      <c r="H281" s="175">
        <v>-34133498.877748534</v>
      </c>
      <c r="I281" s="175">
        <v>0</v>
      </c>
      <c r="J281" s="175">
        <v>0</v>
      </c>
      <c r="K281" s="222" t="s">
        <v>334</v>
      </c>
    </row>
    <row r="283" spans="1:11">
      <c r="A283" s="174" t="s">
        <v>234</v>
      </c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</row>
    <row r="284" spans="1:11" ht="15.75" thickBot="1">
      <c r="A284" s="177" t="s">
        <v>503</v>
      </c>
      <c r="B284" s="124">
        <v>319109301.22935355</v>
      </c>
      <c r="C284" s="124">
        <v>319109301.22935355</v>
      </c>
      <c r="D284" s="124">
        <v>0</v>
      </c>
      <c r="E284" s="124">
        <v>0</v>
      </c>
      <c r="F284" s="124">
        <v>319109301.22935355</v>
      </c>
      <c r="G284" s="124">
        <v>302725992.20776373</v>
      </c>
      <c r="H284" s="124">
        <v>0</v>
      </c>
      <c r="I284" s="124">
        <v>0</v>
      </c>
      <c r="J284" s="124">
        <v>302725992.20776373</v>
      </c>
      <c r="K284" s="221">
        <v>0.94865925575195109</v>
      </c>
    </row>
    <row r="285" spans="1:11">
      <c r="A285" s="174" t="s">
        <v>234</v>
      </c>
      <c r="B285" s="175">
        <v>319109301.22935355</v>
      </c>
      <c r="C285" s="175">
        <v>319109301.22935355</v>
      </c>
      <c r="D285" s="175">
        <v>0</v>
      </c>
      <c r="E285" s="175">
        <v>0</v>
      </c>
      <c r="F285" s="175">
        <v>319109301.22935355</v>
      </c>
      <c r="G285" s="175">
        <v>302725992.20776373</v>
      </c>
      <c r="H285" s="175">
        <v>0</v>
      </c>
      <c r="I285" s="175">
        <v>0</v>
      </c>
      <c r="J285" s="175">
        <v>302725992.20776373</v>
      </c>
      <c r="K285" s="222" t="s">
        <v>334</v>
      </c>
    </row>
    <row r="287" spans="1:11">
      <c r="A287" s="174" t="s">
        <v>235</v>
      </c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</row>
    <row r="288" spans="1:11" ht="15.75" thickBot="1">
      <c r="A288" s="177" t="s">
        <v>504</v>
      </c>
      <c r="B288" s="124">
        <v>478231039.43728733</v>
      </c>
      <c r="C288" s="124">
        <v>478231039.43728733</v>
      </c>
      <c r="D288" s="124">
        <v>0</v>
      </c>
      <c r="E288" s="124">
        <v>0</v>
      </c>
      <c r="F288" s="124">
        <v>478231039.43728733</v>
      </c>
      <c r="G288" s="124">
        <v>460779356.32629091</v>
      </c>
      <c r="H288" s="124">
        <v>0</v>
      </c>
      <c r="I288" s="124">
        <v>0</v>
      </c>
      <c r="J288" s="124">
        <v>460779356.32629091</v>
      </c>
      <c r="K288" s="221">
        <v>0.96350784103948783</v>
      </c>
    </row>
    <row r="289" spans="1:11">
      <c r="A289" s="174" t="s">
        <v>235</v>
      </c>
      <c r="B289" s="175">
        <v>478231039.43728733</v>
      </c>
      <c r="C289" s="175">
        <v>478231039.43728733</v>
      </c>
      <c r="D289" s="175">
        <v>0</v>
      </c>
      <c r="E289" s="175">
        <v>0</v>
      </c>
      <c r="F289" s="175">
        <v>478231039.43728733</v>
      </c>
      <c r="G289" s="175">
        <v>460779356.32629091</v>
      </c>
      <c r="H289" s="175">
        <v>0</v>
      </c>
      <c r="I289" s="175">
        <v>0</v>
      </c>
      <c r="J289" s="175">
        <v>460779356.32629091</v>
      </c>
      <c r="K289" s="222" t="s">
        <v>334</v>
      </c>
    </row>
    <row r="291" spans="1:11">
      <c r="A291" s="174" t="s">
        <v>505</v>
      </c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</row>
    <row r="292" spans="1:11">
      <c r="A292" s="177" t="s">
        <v>506</v>
      </c>
      <c r="B292" s="124">
        <v>0</v>
      </c>
      <c r="C292" s="124">
        <v>0</v>
      </c>
      <c r="D292" s="124">
        <v>0</v>
      </c>
      <c r="E292" s="124">
        <v>0</v>
      </c>
      <c r="F292" s="124">
        <v>0</v>
      </c>
      <c r="G292" s="124">
        <v>0</v>
      </c>
      <c r="H292" s="124">
        <v>0</v>
      </c>
      <c r="I292" s="124">
        <v>0</v>
      </c>
      <c r="J292" s="124">
        <v>0</v>
      </c>
      <c r="K292" s="221">
        <v>1</v>
      </c>
    </row>
    <row r="293" spans="1:11" ht="15.75" thickBot="1">
      <c r="A293" s="177" t="s">
        <v>507</v>
      </c>
      <c r="B293" s="124">
        <v>0</v>
      </c>
      <c r="C293" s="124">
        <v>0</v>
      </c>
      <c r="D293" s="124">
        <v>0</v>
      </c>
      <c r="E293" s="124">
        <v>0</v>
      </c>
      <c r="F293" s="124">
        <v>0</v>
      </c>
      <c r="G293" s="124">
        <v>0</v>
      </c>
      <c r="H293" s="124">
        <v>0</v>
      </c>
      <c r="I293" s="124">
        <v>0</v>
      </c>
      <c r="J293" s="124">
        <v>0</v>
      </c>
      <c r="K293" s="221">
        <v>1</v>
      </c>
    </row>
    <row r="294" spans="1:11">
      <c r="A294" s="174" t="s">
        <v>505</v>
      </c>
      <c r="B294" s="175">
        <v>0</v>
      </c>
      <c r="C294" s="175">
        <v>0</v>
      </c>
      <c r="D294" s="175">
        <v>0</v>
      </c>
      <c r="E294" s="175">
        <v>0</v>
      </c>
      <c r="F294" s="175">
        <v>0</v>
      </c>
      <c r="G294" s="175">
        <v>0</v>
      </c>
      <c r="H294" s="175">
        <v>0</v>
      </c>
      <c r="I294" s="175">
        <v>0</v>
      </c>
      <c r="J294" s="175">
        <v>0</v>
      </c>
      <c r="K294" s="222" t="s">
        <v>334</v>
      </c>
    </row>
    <row r="296" spans="1:11">
      <c r="A296" s="174" t="s">
        <v>236</v>
      </c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</row>
    <row r="297" spans="1:11" ht="15.75" thickBot="1">
      <c r="A297" s="177" t="s">
        <v>508</v>
      </c>
      <c r="B297" s="124">
        <v>1840205.1976923081</v>
      </c>
      <c r="C297" s="124">
        <v>1840205.1976923081</v>
      </c>
      <c r="D297" s="124">
        <v>0</v>
      </c>
      <c r="E297" s="124">
        <v>0</v>
      </c>
      <c r="F297" s="124">
        <v>1840205.1976923081</v>
      </c>
      <c r="G297" s="124">
        <v>1773052.1370981596</v>
      </c>
      <c r="H297" s="124">
        <v>0</v>
      </c>
      <c r="I297" s="124">
        <v>0</v>
      </c>
      <c r="J297" s="124">
        <v>1773052.1370981596</v>
      </c>
      <c r="K297" s="221">
        <v>0.96350784103948783</v>
      </c>
    </row>
    <row r="298" spans="1:11">
      <c r="A298" s="174" t="s">
        <v>236</v>
      </c>
      <c r="B298" s="175">
        <v>1840205.1976923081</v>
      </c>
      <c r="C298" s="175">
        <v>1840205.1976923081</v>
      </c>
      <c r="D298" s="175">
        <v>0</v>
      </c>
      <c r="E298" s="175">
        <v>0</v>
      </c>
      <c r="F298" s="175">
        <v>1840205.1976923081</v>
      </c>
      <c r="G298" s="175">
        <v>1773052.1370981596</v>
      </c>
      <c r="H298" s="175">
        <v>0</v>
      </c>
      <c r="I298" s="175">
        <v>0</v>
      </c>
      <c r="J298" s="175">
        <v>1773052.1370981596</v>
      </c>
      <c r="K298" s="222" t="s">
        <v>334</v>
      </c>
    </row>
    <row r="300" spans="1:11">
      <c r="A300" s="174" t="s">
        <v>237</v>
      </c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</row>
    <row r="301" spans="1:11">
      <c r="A301" s="177" t="s">
        <v>509</v>
      </c>
      <c r="B301" s="124">
        <v>63160862.68804495</v>
      </c>
      <c r="C301" s="124">
        <v>63160862.68804495</v>
      </c>
      <c r="D301" s="124">
        <v>0</v>
      </c>
      <c r="E301" s="124">
        <v>0</v>
      </c>
      <c r="F301" s="124">
        <v>63160862.68804495</v>
      </c>
      <c r="G301" s="124">
        <v>61065766.259904288</v>
      </c>
      <c r="H301" s="124">
        <v>0</v>
      </c>
      <c r="I301" s="124">
        <v>0</v>
      </c>
      <c r="J301" s="124">
        <v>61065766.259904288</v>
      </c>
      <c r="K301" s="221">
        <v>0.96682919866866823</v>
      </c>
    </row>
    <row r="302" spans="1:11">
      <c r="A302" s="177" t="s">
        <v>510</v>
      </c>
      <c r="B302" s="124">
        <v>22550923.076923076</v>
      </c>
      <c r="C302" s="124">
        <v>22550923.076923076</v>
      </c>
      <c r="D302" s="124">
        <v>0</v>
      </c>
      <c r="E302" s="124">
        <v>0</v>
      </c>
      <c r="F302" s="124">
        <v>22550923.076923076</v>
      </c>
      <c r="G302" s="124">
        <v>22550923.076923076</v>
      </c>
      <c r="H302" s="124">
        <v>0</v>
      </c>
      <c r="I302" s="124">
        <v>0</v>
      </c>
      <c r="J302" s="124">
        <v>22550923.076923076</v>
      </c>
      <c r="K302" s="221">
        <v>1</v>
      </c>
    </row>
    <row r="303" spans="1:11">
      <c r="A303" s="177" t="s">
        <v>511</v>
      </c>
      <c r="B303" s="124">
        <v>47696889.659999982</v>
      </c>
      <c r="C303" s="124">
        <v>47696889.659999982</v>
      </c>
      <c r="D303" s="124">
        <v>-47696889.659999982</v>
      </c>
      <c r="E303" s="124">
        <v>0</v>
      </c>
      <c r="F303" s="124">
        <v>0</v>
      </c>
      <c r="G303" s="124">
        <v>47696889.659999982</v>
      </c>
      <c r="H303" s="124">
        <v>-47696889.659999982</v>
      </c>
      <c r="I303" s="124">
        <v>0</v>
      </c>
      <c r="J303" s="124">
        <v>0</v>
      </c>
      <c r="K303" s="221">
        <v>1</v>
      </c>
    </row>
    <row r="304" spans="1:11">
      <c r="A304" s="177" t="s">
        <v>512</v>
      </c>
      <c r="B304" s="124">
        <v>3388.93</v>
      </c>
      <c r="C304" s="124">
        <v>3388.93</v>
      </c>
      <c r="D304" s="124">
        <v>-3388.93</v>
      </c>
      <c r="E304" s="124">
        <v>0</v>
      </c>
      <c r="F304" s="124">
        <v>0</v>
      </c>
      <c r="G304" s="124">
        <v>3265.2606277339514</v>
      </c>
      <c r="H304" s="124">
        <v>-3265.2606277339514</v>
      </c>
      <c r="I304" s="124">
        <v>0</v>
      </c>
      <c r="J304" s="124">
        <v>0</v>
      </c>
      <c r="K304" s="221">
        <v>0.96350784103948783</v>
      </c>
    </row>
    <row r="305" spans="1:11">
      <c r="A305" s="177" t="s">
        <v>513</v>
      </c>
      <c r="B305" s="124">
        <v>0</v>
      </c>
      <c r="C305" s="124">
        <v>0</v>
      </c>
      <c r="D305" s="124">
        <v>0</v>
      </c>
      <c r="E305" s="124">
        <v>0</v>
      </c>
      <c r="F305" s="124">
        <v>0</v>
      </c>
      <c r="G305" s="124">
        <v>0</v>
      </c>
      <c r="H305" s="124">
        <v>0</v>
      </c>
      <c r="I305" s="124">
        <v>0</v>
      </c>
      <c r="J305" s="124">
        <v>0</v>
      </c>
      <c r="K305" s="221">
        <v>0.94721959034263092</v>
      </c>
    </row>
    <row r="306" spans="1:11" ht="15.75" thickBot="1">
      <c r="A306" s="177" t="s">
        <v>514</v>
      </c>
      <c r="B306" s="124">
        <v>0</v>
      </c>
      <c r="C306" s="124">
        <v>0</v>
      </c>
      <c r="D306" s="124">
        <v>0</v>
      </c>
      <c r="E306" s="124">
        <v>0</v>
      </c>
      <c r="F306" s="124">
        <v>0</v>
      </c>
      <c r="G306" s="124">
        <v>0</v>
      </c>
      <c r="H306" s="124">
        <v>0</v>
      </c>
      <c r="I306" s="124">
        <v>0</v>
      </c>
      <c r="J306" s="124">
        <v>0</v>
      </c>
      <c r="K306" s="221">
        <v>0.94721959034263092</v>
      </c>
    </row>
    <row r="307" spans="1:11">
      <c r="A307" s="174" t="s">
        <v>237</v>
      </c>
      <c r="B307" s="175">
        <v>133412064.35496801</v>
      </c>
      <c r="C307" s="175">
        <v>133412064.35496801</v>
      </c>
      <c r="D307" s="175">
        <v>-47700278.589999981</v>
      </c>
      <c r="E307" s="175">
        <v>0</v>
      </c>
      <c r="F307" s="175">
        <v>85711785.764968023</v>
      </c>
      <c r="G307" s="175">
        <v>131316844.25745508</v>
      </c>
      <c r="H307" s="175">
        <v>-47700154.920627713</v>
      </c>
      <c r="I307" s="175">
        <v>0</v>
      </c>
      <c r="J307" s="175">
        <v>83616689.336827368</v>
      </c>
      <c r="K307" s="222" t="s">
        <v>334</v>
      </c>
    </row>
    <row r="309" spans="1:11">
      <c r="A309" s="174" t="s">
        <v>238</v>
      </c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</row>
    <row r="310" spans="1:11" ht="15.75" thickBot="1">
      <c r="A310" s="177" t="s">
        <v>515</v>
      </c>
      <c r="B310" s="124">
        <v>2001.43</v>
      </c>
      <c r="C310" s="124">
        <v>2001.43</v>
      </c>
      <c r="D310" s="124">
        <v>-2001.43</v>
      </c>
      <c r="E310" s="124">
        <v>0</v>
      </c>
      <c r="F310" s="124">
        <v>0</v>
      </c>
      <c r="G310" s="124">
        <v>1935.0409630914328</v>
      </c>
      <c r="H310" s="124">
        <v>-1935.0409630914328</v>
      </c>
      <c r="I310" s="124">
        <v>0</v>
      </c>
      <c r="J310" s="124">
        <v>0</v>
      </c>
      <c r="K310" s="221">
        <v>0.96682919866866823</v>
      </c>
    </row>
    <row r="311" spans="1:11">
      <c r="A311" s="174" t="s">
        <v>238</v>
      </c>
      <c r="B311" s="175">
        <v>2001.43</v>
      </c>
      <c r="C311" s="175">
        <v>2001.43</v>
      </c>
      <c r="D311" s="175">
        <v>-2001.43</v>
      </c>
      <c r="E311" s="175">
        <v>0</v>
      </c>
      <c r="F311" s="175">
        <v>0</v>
      </c>
      <c r="G311" s="175">
        <v>1935.0409630914328</v>
      </c>
      <c r="H311" s="175">
        <v>-1935.0409630914328</v>
      </c>
      <c r="I311" s="175">
        <v>0</v>
      </c>
      <c r="J311" s="175">
        <v>0</v>
      </c>
      <c r="K311" s="222" t="s">
        <v>334</v>
      </c>
    </row>
    <row r="313" spans="1:11">
      <c r="A313" s="174" t="s">
        <v>239</v>
      </c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</row>
    <row r="314" spans="1:11" ht="15.75" thickBot="1">
      <c r="A314" s="177" t="s">
        <v>516</v>
      </c>
      <c r="B314" s="124">
        <v>23044348.12538461</v>
      </c>
      <c r="C314" s="124">
        <v>23044348.12538461</v>
      </c>
      <c r="D314" s="124">
        <v>-16474419.903846154</v>
      </c>
      <c r="E314" s="124">
        <v>0</v>
      </c>
      <c r="F314" s="124">
        <v>6569928.2215384562</v>
      </c>
      <c r="G314" s="124">
        <v>22279948.63190743</v>
      </c>
      <c r="H314" s="124">
        <v>-16474419.903846154</v>
      </c>
      <c r="I314" s="124">
        <v>0</v>
      </c>
      <c r="J314" s="124">
        <v>5805528.7280612756</v>
      </c>
      <c r="K314" s="221">
        <v>0.96682919866866823</v>
      </c>
    </row>
    <row r="315" spans="1:11">
      <c r="A315" s="174" t="s">
        <v>239</v>
      </c>
      <c r="B315" s="175">
        <v>23044348.12538461</v>
      </c>
      <c r="C315" s="175">
        <v>23044348.12538461</v>
      </c>
      <c r="D315" s="175">
        <v>-16474419.903846154</v>
      </c>
      <c r="E315" s="175">
        <v>0</v>
      </c>
      <c r="F315" s="175">
        <v>6569928.2215384562</v>
      </c>
      <c r="G315" s="175">
        <v>22279948.63190743</v>
      </c>
      <c r="H315" s="175">
        <v>-16474419.903846154</v>
      </c>
      <c r="I315" s="175">
        <v>0</v>
      </c>
      <c r="J315" s="175">
        <v>5805528.7280612756</v>
      </c>
      <c r="K315" s="222" t="s">
        <v>334</v>
      </c>
    </row>
    <row r="317" spans="1:11">
      <c r="A317" s="174" t="s">
        <v>240</v>
      </c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</row>
    <row r="318" spans="1:11">
      <c r="A318" s="177" t="s">
        <v>517</v>
      </c>
      <c r="B318" s="124">
        <v>0</v>
      </c>
      <c r="C318" s="124">
        <v>0</v>
      </c>
      <c r="D318" s="124">
        <v>0</v>
      </c>
      <c r="E318" s="124">
        <v>0</v>
      </c>
      <c r="F318" s="124">
        <v>0</v>
      </c>
      <c r="G318" s="124">
        <v>0</v>
      </c>
      <c r="H318" s="124">
        <v>0</v>
      </c>
      <c r="I318" s="124">
        <v>0</v>
      </c>
      <c r="J318" s="124">
        <v>0</v>
      </c>
      <c r="K318" s="221">
        <v>1</v>
      </c>
    </row>
    <row r="319" spans="1:11">
      <c r="A319" s="177" t="s">
        <v>518</v>
      </c>
      <c r="B319" s="124">
        <v>229795476.52760723</v>
      </c>
      <c r="C319" s="124">
        <v>229795476.52760723</v>
      </c>
      <c r="D319" s="124">
        <v>0</v>
      </c>
      <c r="E319" s="124">
        <v>0</v>
      </c>
      <c r="F319" s="124">
        <v>229795476.52760723</v>
      </c>
      <c r="G319" s="124">
        <v>229795476.52760723</v>
      </c>
      <c r="H319" s="124">
        <v>0</v>
      </c>
      <c r="I319" s="124">
        <v>0</v>
      </c>
      <c r="J319" s="124">
        <v>229795476.52760723</v>
      </c>
      <c r="K319" s="221">
        <v>1</v>
      </c>
    </row>
    <row r="320" spans="1:11">
      <c r="A320" s="177" t="s">
        <v>519</v>
      </c>
      <c r="B320" s="124">
        <v>16644331.695466401</v>
      </c>
      <c r="C320" s="124">
        <v>16644331.695466401</v>
      </c>
      <c r="D320" s="124">
        <v>0</v>
      </c>
      <c r="E320" s="124">
        <v>0</v>
      </c>
      <c r="F320" s="124">
        <v>16644331.695466401</v>
      </c>
      <c r="G320" s="124">
        <v>0</v>
      </c>
      <c r="H320" s="124">
        <v>0</v>
      </c>
      <c r="I320" s="124">
        <v>0</v>
      </c>
      <c r="J320" s="124">
        <v>0</v>
      </c>
      <c r="K320" s="221">
        <v>0</v>
      </c>
    </row>
    <row r="321" spans="1:11" ht="15.75" thickBot="1">
      <c r="A321" s="177" t="s">
        <v>520</v>
      </c>
      <c r="B321" s="124">
        <v>0</v>
      </c>
      <c r="C321" s="124">
        <v>0</v>
      </c>
      <c r="D321" s="124">
        <v>0</v>
      </c>
      <c r="E321" s="124">
        <v>0</v>
      </c>
      <c r="F321" s="124">
        <v>0</v>
      </c>
      <c r="G321" s="124">
        <v>0</v>
      </c>
      <c r="H321" s="124">
        <v>0</v>
      </c>
      <c r="I321" s="124">
        <v>0</v>
      </c>
      <c r="J321" s="124">
        <v>0</v>
      </c>
      <c r="K321" s="221">
        <v>0.94721959034263092</v>
      </c>
    </row>
    <row r="322" spans="1:11">
      <c r="A322" s="174" t="s">
        <v>240</v>
      </c>
      <c r="B322" s="175">
        <v>246439808.22307363</v>
      </c>
      <c r="C322" s="175">
        <v>246439808.22307363</v>
      </c>
      <c r="D322" s="175">
        <v>0</v>
      </c>
      <c r="E322" s="175">
        <v>0</v>
      </c>
      <c r="F322" s="175">
        <v>246439808.22307363</v>
      </c>
      <c r="G322" s="175">
        <v>229795476.52760723</v>
      </c>
      <c r="H322" s="175">
        <v>0</v>
      </c>
      <c r="I322" s="175">
        <v>0</v>
      </c>
      <c r="J322" s="175">
        <v>229795476.52760723</v>
      </c>
      <c r="K322" s="222" t="s">
        <v>334</v>
      </c>
    </row>
    <row r="324" spans="1:11">
      <c r="A324" s="174" t="s">
        <v>241</v>
      </c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</row>
    <row r="325" spans="1:11">
      <c r="A325" s="177" t="s">
        <v>521</v>
      </c>
      <c r="B325" s="124">
        <v>0</v>
      </c>
      <c r="C325" s="124">
        <v>0</v>
      </c>
      <c r="D325" s="124">
        <v>0</v>
      </c>
      <c r="E325" s="124">
        <v>0</v>
      </c>
      <c r="F325" s="124">
        <v>0</v>
      </c>
      <c r="G325" s="124">
        <v>0</v>
      </c>
      <c r="H325" s="124">
        <v>0</v>
      </c>
      <c r="I325" s="124">
        <v>0</v>
      </c>
      <c r="J325" s="124">
        <v>0</v>
      </c>
      <c r="K325" s="221">
        <v>0.96350784103948783</v>
      </c>
    </row>
    <row r="326" spans="1:11">
      <c r="A326" s="177" t="s">
        <v>522</v>
      </c>
      <c r="B326" s="124">
        <v>26256746.494295683</v>
      </c>
      <c r="C326" s="124">
        <v>26256746.494295683</v>
      </c>
      <c r="D326" s="124">
        <v>-26256746.494295683</v>
      </c>
      <c r="E326" s="124">
        <v>0</v>
      </c>
      <c r="F326" s="124">
        <v>0</v>
      </c>
      <c r="G326" s="124">
        <v>25385789.172726259</v>
      </c>
      <c r="H326" s="124">
        <v>-25385789.172726259</v>
      </c>
      <c r="I326" s="124">
        <v>0</v>
      </c>
      <c r="J326" s="124">
        <v>0</v>
      </c>
      <c r="K326" s="221">
        <v>0.96682919866866823</v>
      </c>
    </row>
    <row r="327" spans="1:11">
      <c r="A327" s="177" t="s">
        <v>523</v>
      </c>
      <c r="B327" s="124">
        <v>0</v>
      </c>
      <c r="C327" s="124">
        <v>0</v>
      </c>
      <c r="D327" s="124">
        <v>0</v>
      </c>
      <c r="E327" s="124">
        <v>0</v>
      </c>
      <c r="F327" s="124">
        <v>0</v>
      </c>
      <c r="G327" s="124">
        <v>0</v>
      </c>
      <c r="H327" s="124">
        <v>0</v>
      </c>
      <c r="I327" s="124">
        <v>0</v>
      </c>
      <c r="J327" s="124">
        <v>0</v>
      </c>
      <c r="K327" s="221">
        <v>0.96682919866866823</v>
      </c>
    </row>
    <row r="328" spans="1:11" ht="15.75" thickBot="1">
      <c r="A328" s="177" t="s">
        <v>524</v>
      </c>
      <c r="B328" s="124">
        <v>5247870.3900000006</v>
      </c>
      <c r="C328" s="124">
        <v>5247870.3900000006</v>
      </c>
      <c r="D328" s="124">
        <v>0</v>
      </c>
      <c r="E328" s="124">
        <v>0</v>
      </c>
      <c r="F328" s="124">
        <v>5247870.3900000006</v>
      </c>
      <c r="G328" s="124">
        <v>4978440.8184601022</v>
      </c>
      <c r="H328" s="124">
        <v>0</v>
      </c>
      <c r="I328" s="124">
        <v>0</v>
      </c>
      <c r="J328" s="124">
        <v>4978440.8184601022</v>
      </c>
      <c r="K328" s="221">
        <v>0.94865925575195109</v>
      </c>
    </row>
    <row r="329" spans="1:11">
      <c r="A329" s="174" t="s">
        <v>241</v>
      </c>
      <c r="B329" s="175">
        <v>31504616.884295683</v>
      </c>
      <c r="C329" s="175">
        <v>31504616.884295683</v>
      </c>
      <c r="D329" s="175">
        <v>-26256746.494295683</v>
      </c>
      <c r="E329" s="175">
        <v>0</v>
      </c>
      <c r="F329" s="175">
        <v>5247870.3900000006</v>
      </c>
      <c r="G329" s="175">
        <v>30364229.991186362</v>
      </c>
      <c r="H329" s="175">
        <v>-25385789.172726259</v>
      </c>
      <c r="I329" s="175">
        <v>0</v>
      </c>
      <c r="J329" s="175">
        <v>4978440.8184601022</v>
      </c>
      <c r="K329" s="222" t="s">
        <v>334</v>
      </c>
    </row>
    <row r="330" spans="1:11" ht="15.75" thickBot="1"/>
    <row r="331" spans="1:11">
      <c r="A331" s="173" t="s">
        <v>82</v>
      </c>
      <c r="B331" s="175">
        <v>2026011591.4166226</v>
      </c>
      <c r="C331" s="175">
        <v>2026011591.4166226</v>
      </c>
      <c r="D331" s="175">
        <v>-125738026.50814185</v>
      </c>
      <c r="E331" s="175">
        <v>0</v>
      </c>
      <c r="F331" s="175">
        <v>1900273564.9084806</v>
      </c>
      <c r="G331" s="175">
        <v>1966320732.0583715</v>
      </c>
      <c r="H331" s="175">
        <v>-123695797.91591175</v>
      </c>
      <c r="I331" s="175">
        <v>0</v>
      </c>
      <c r="J331" s="175">
        <v>1842624934.1424594</v>
      </c>
      <c r="K331" s="222" t="s">
        <v>334</v>
      </c>
    </row>
    <row r="333" spans="1:11">
      <c r="A333" s="173" t="s">
        <v>83</v>
      </c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</row>
    <row r="334" spans="1:11">
      <c r="A334" s="174" t="s">
        <v>525</v>
      </c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</row>
    <row r="335" spans="1:11">
      <c r="A335" s="177" t="s">
        <v>526</v>
      </c>
      <c r="B335" s="124">
        <v>0</v>
      </c>
      <c r="C335" s="124">
        <v>0</v>
      </c>
      <c r="D335" s="124">
        <v>0</v>
      </c>
      <c r="E335" s="124">
        <v>0</v>
      </c>
      <c r="F335" s="124">
        <v>0</v>
      </c>
      <c r="G335" s="124">
        <v>0</v>
      </c>
      <c r="H335" s="124">
        <v>0</v>
      </c>
      <c r="I335" s="124">
        <v>0</v>
      </c>
      <c r="J335" s="124">
        <v>0</v>
      </c>
      <c r="K335" s="221">
        <v>0.96682919866866823</v>
      </c>
    </row>
    <row r="336" spans="1:11">
      <c r="A336" s="177" t="s">
        <v>527</v>
      </c>
      <c r="B336" s="124">
        <v>0</v>
      </c>
      <c r="C336" s="124">
        <v>0</v>
      </c>
      <c r="D336" s="124">
        <v>0</v>
      </c>
      <c r="E336" s="124">
        <v>0</v>
      </c>
      <c r="F336" s="124">
        <v>0</v>
      </c>
      <c r="G336" s="124">
        <v>0</v>
      </c>
      <c r="H336" s="124">
        <v>0</v>
      </c>
      <c r="I336" s="124">
        <v>0</v>
      </c>
      <c r="J336" s="124">
        <v>0</v>
      </c>
      <c r="K336" s="221">
        <v>1</v>
      </c>
    </row>
    <row r="337" spans="1:13">
      <c r="A337" s="177" t="s">
        <v>528</v>
      </c>
      <c r="B337" s="124">
        <v>0</v>
      </c>
      <c r="C337" s="124">
        <v>0</v>
      </c>
      <c r="D337" s="124">
        <v>0</v>
      </c>
      <c r="E337" s="124">
        <v>0</v>
      </c>
      <c r="F337" s="124">
        <v>0</v>
      </c>
      <c r="G337" s="124">
        <v>0</v>
      </c>
      <c r="H337" s="124">
        <v>0</v>
      </c>
      <c r="I337" s="124">
        <v>0</v>
      </c>
      <c r="J337" s="124">
        <v>0</v>
      </c>
      <c r="K337" s="221">
        <v>1</v>
      </c>
    </row>
    <row r="338" spans="1:13" ht="15.75" thickBot="1">
      <c r="A338" s="177" t="s">
        <v>529</v>
      </c>
      <c r="B338" s="124">
        <v>0</v>
      </c>
      <c r="C338" s="124">
        <v>0</v>
      </c>
      <c r="D338" s="124">
        <v>0</v>
      </c>
      <c r="E338" s="124">
        <v>0</v>
      </c>
      <c r="F338" s="124">
        <v>0</v>
      </c>
      <c r="G338" s="124">
        <v>0</v>
      </c>
      <c r="H338" s="124">
        <v>0</v>
      </c>
      <c r="I338" s="124">
        <v>0</v>
      </c>
      <c r="J338" s="124">
        <v>0</v>
      </c>
      <c r="K338" s="221">
        <v>0.96682919866866823</v>
      </c>
    </row>
    <row r="339" spans="1:13">
      <c r="A339" s="174" t="s">
        <v>525</v>
      </c>
      <c r="B339" s="175">
        <v>0</v>
      </c>
      <c r="C339" s="175">
        <v>0</v>
      </c>
      <c r="D339" s="175">
        <v>0</v>
      </c>
      <c r="E339" s="175">
        <v>0</v>
      </c>
      <c r="F339" s="175">
        <v>0</v>
      </c>
      <c r="G339" s="175">
        <v>0</v>
      </c>
      <c r="H339" s="175">
        <v>0</v>
      </c>
      <c r="I339" s="175">
        <v>0</v>
      </c>
      <c r="J339" s="175">
        <v>0</v>
      </c>
      <c r="K339" s="222" t="s">
        <v>334</v>
      </c>
    </row>
    <row r="341" spans="1:13">
      <c r="A341" s="174" t="s">
        <v>242</v>
      </c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</row>
    <row r="342" spans="1:13">
      <c r="A342" s="177" t="s">
        <v>530</v>
      </c>
      <c r="B342" s="124">
        <v>11804587.549999993</v>
      </c>
      <c r="C342" s="124">
        <v>11804587.549999993</v>
      </c>
      <c r="D342" s="124">
        <v>0</v>
      </c>
      <c r="E342" s="124">
        <v>0</v>
      </c>
      <c r="F342" s="124">
        <v>11804587.549999993</v>
      </c>
      <c r="G342" s="124">
        <v>11413019.921580631</v>
      </c>
      <c r="H342" s="124">
        <v>0</v>
      </c>
      <c r="I342" s="124">
        <v>0</v>
      </c>
      <c r="J342" s="124">
        <v>11413019.921580631</v>
      </c>
      <c r="K342" s="221">
        <v>0.96682919866866823</v>
      </c>
    </row>
    <row r="343" spans="1:13">
      <c r="A343" s="177" t="s">
        <v>531</v>
      </c>
      <c r="B343" s="124">
        <v>0</v>
      </c>
      <c r="C343" s="124">
        <v>0</v>
      </c>
      <c r="D343" s="124">
        <v>0</v>
      </c>
      <c r="E343" s="124">
        <v>0</v>
      </c>
      <c r="F343" s="124">
        <v>0</v>
      </c>
      <c r="G343" s="124">
        <v>0</v>
      </c>
      <c r="H343" s="124">
        <v>0</v>
      </c>
      <c r="I343" s="124">
        <v>0</v>
      </c>
      <c r="J343" s="124">
        <v>0</v>
      </c>
      <c r="K343" s="221">
        <v>0.95128373722490955</v>
      </c>
    </row>
    <row r="344" spans="1:13">
      <c r="A344" s="177" t="s">
        <v>532</v>
      </c>
      <c r="B344" s="124">
        <v>0</v>
      </c>
      <c r="C344" s="124">
        <v>0</v>
      </c>
      <c r="D344" s="124">
        <v>0</v>
      </c>
      <c r="E344" s="124">
        <v>0</v>
      </c>
      <c r="F344" s="124">
        <v>0</v>
      </c>
      <c r="G344" s="124">
        <v>0</v>
      </c>
      <c r="H344" s="124">
        <v>0</v>
      </c>
      <c r="I344" s="124">
        <v>0</v>
      </c>
      <c r="J344" s="124">
        <v>0</v>
      </c>
      <c r="K344" s="221">
        <v>1</v>
      </c>
    </row>
    <row r="345" spans="1:13">
      <c r="A345" s="177" t="s">
        <v>533</v>
      </c>
      <c r="B345" s="124">
        <v>0</v>
      </c>
      <c r="C345" s="124">
        <v>0</v>
      </c>
      <c r="D345" s="124">
        <v>0</v>
      </c>
      <c r="E345" s="124">
        <v>0</v>
      </c>
      <c r="F345" s="124">
        <v>0</v>
      </c>
      <c r="G345" s="124">
        <v>0</v>
      </c>
      <c r="H345" s="124">
        <v>0</v>
      </c>
      <c r="I345" s="124">
        <v>0</v>
      </c>
      <c r="J345" s="124">
        <v>0</v>
      </c>
      <c r="K345" s="221">
        <v>0.95128373722490955</v>
      </c>
    </row>
    <row r="346" spans="1:13">
      <c r="A346" s="177" t="s">
        <v>534</v>
      </c>
      <c r="B346" s="124">
        <v>0</v>
      </c>
      <c r="C346" s="124">
        <v>0</v>
      </c>
      <c r="D346" s="124">
        <v>0</v>
      </c>
      <c r="E346" s="124">
        <v>0</v>
      </c>
      <c r="F346" s="124">
        <v>0</v>
      </c>
      <c r="G346" s="124">
        <v>0</v>
      </c>
      <c r="H346" s="124">
        <v>0</v>
      </c>
      <c r="I346" s="124">
        <v>0</v>
      </c>
      <c r="J346" s="124">
        <v>0</v>
      </c>
      <c r="K346" s="221">
        <v>0.95128373722490955</v>
      </c>
    </row>
    <row r="347" spans="1:13">
      <c r="A347" s="177" t="s">
        <v>535</v>
      </c>
      <c r="B347" s="124">
        <v>347025</v>
      </c>
      <c r="C347" s="124">
        <v>347025</v>
      </c>
      <c r="D347" s="124">
        <v>0</v>
      </c>
      <c r="E347" s="124">
        <v>0</v>
      </c>
      <c r="F347" s="124">
        <v>347025</v>
      </c>
      <c r="G347" s="124">
        <v>335513.90266799461</v>
      </c>
      <c r="H347" s="124">
        <v>0</v>
      </c>
      <c r="I347" s="124">
        <v>0</v>
      </c>
      <c r="J347" s="124">
        <v>335513.90266799461</v>
      </c>
      <c r="K347" s="221">
        <v>0.96682919866866823</v>
      </c>
    </row>
    <row r="348" spans="1:13">
      <c r="A348" s="177" t="s">
        <v>536</v>
      </c>
      <c r="B348" s="124">
        <v>-246968.22000000006</v>
      </c>
      <c r="C348" s="124">
        <v>-246968.22000000006</v>
      </c>
      <c r="D348" s="124">
        <v>246968.22000000006</v>
      </c>
      <c r="E348" s="124">
        <v>63687335.36725267</v>
      </c>
      <c r="F348" s="124">
        <v>63687335.36725267</v>
      </c>
      <c r="G348" s="124">
        <v>-246968.22000000006</v>
      </c>
      <c r="H348" s="124">
        <v>246968.22000000006</v>
      </c>
      <c r="I348" s="124">
        <v>60584726.402056307</v>
      </c>
      <c r="J348" s="124">
        <v>60584726.402056307</v>
      </c>
      <c r="K348" s="221">
        <v>1</v>
      </c>
    </row>
    <row r="349" spans="1:13">
      <c r="A349" s="177" t="s">
        <v>537</v>
      </c>
      <c r="B349" s="124">
        <v>230059467</v>
      </c>
      <c r="C349" s="124">
        <v>230059467</v>
      </c>
      <c r="D349" s="124">
        <v>0</v>
      </c>
      <c r="E349" s="124">
        <v>0</v>
      </c>
      <c r="F349" s="124">
        <v>230059467</v>
      </c>
      <c r="G349" s="124">
        <v>218248042.74291056</v>
      </c>
      <c r="H349" s="124">
        <v>0</v>
      </c>
      <c r="I349" s="124">
        <v>0</v>
      </c>
      <c r="J349" s="124">
        <v>218248042.74291056</v>
      </c>
      <c r="K349" s="221">
        <v>0.94865925575195109</v>
      </c>
    </row>
    <row r="350" spans="1:13">
      <c r="A350" s="177" t="s">
        <v>538</v>
      </c>
      <c r="B350" s="124">
        <v>894452514.69000041</v>
      </c>
      <c r="C350" s="124">
        <v>894452514.69000041</v>
      </c>
      <c r="D350" s="124">
        <v>0</v>
      </c>
      <c r="E350" s="124">
        <v>0</v>
      </c>
      <c r="F350" s="124">
        <v>894452514.69000041</v>
      </c>
      <c r="G350" s="124">
        <v>0</v>
      </c>
      <c r="H350" s="124">
        <v>0</v>
      </c>
      <c r="I350" s="124">
        <v>0</v>
      </c>
      <c r="J350" s="124">
        <v>0</v>
      </c>
      <c r="K350" s="221">
        <v>0</v>
      </c>
      <c r="L350" s="110"/>
      <c r="M350" s="109"/>
    </row>
    <row r="351" spans="1:13">
      <c r="A351" s="177" t="s">
        <v>539</v>
      </c>
      <c r="B351" s="124">
        <v>146014234.30999997</v>
      </c>
      <c r="C351" s="124">
        <v>146014234.30999997</v>
      </c>
      <c r="D351" s="124">
        <v>0</v>
      </c>
      <c r="E351" s="124">
        <v>0</v>
      </c>
      <c r="F351" s="124">
        <v>146014234.30999997</v>
      </c>
      <c r="G351" s="124">
        <v>0</v>
      </c>
      <c r="H351" s="124">
        <v>0</v>
      </c>
      <c r="I351" s="124">
        <v>0</v>
      </c>
      <c r="J351" s="124">
        <v>0</v>
      </c>
      <c r="K351" s="221">
        <v>0</v>
      </c>
    </row>
    <row r="352" spans="1:13">
      <c r="A352" s="177" t="s">
        <v>664</v>
      </c>
      <c r="B352" s="124">
        <v>0</v>
      </c>
      <c r="C352" s="124">
        <v>0</v>
      </c>
      <c r="D352" s="124">
        <v>0</v>
      </c>
      <c r="E352" s="124">
        <v>0</v>
      </c>
      <c r="F352" s="124">
        <v>0</v>
      </c>
      <c r="G352" s="124">
        <v>0</v>
      </c>
      <c r="H352" s="124">
        <v>0</v>
      </c>
      <c r="I352" s="124">
        <v>0</v>
      </c>
      <c r="J352" s="124">
        <v>0</v>
      </c>
      <c r="K352" s="221">
        <v>0.94721959034263092</v>
      </c>
    </row>
    <row r="353" spans="1:11">
      <c r="A353" s="177" t="s">
        <v>540</v>
      </c>
      <c r="B353" s="124">
        <v>0</v>
      </c>
      <c r="C353" s="124">
        <v>0</v>
      </c>
      <c r="D353" s="124">
        <v>0</v>
      </c>
      <c r="E353" s="124">
        <v>0</v>
      </c>
      <c r="F353" s="124">
        <v>0</v>
      </c>
      <c r="G353" s="124">
        <v>0</v>
      </c>
      <c r="H353" s="124">
        <v>0</v>
      </c>
      <c r="I353" s="124">
        <v>0</v>
      </c>
      <c r="J353" s="124">
        <v>0</v>
      </c>
      <c r="K353" s="221">
        <v>0.95128373722490955</v>
      </c>
    </row>
    <row r="354" spans="1:11">
      <c r="A354" s="177" t="s">
        <v>541</v>
      </c>
      <c r="B354" s="124">
        <v>0</v>
      </c>
      <c r="C354" s="124">
        <v>0</v>
      </c>
      <c r="D354" s="124">
        <v>0</v>
      </c>
      <c r="E354" s="124">
        <v>0</v>
      </c>
      <c r="F354" s="124">
        <v>0</v>
      </c>
      <c r="G354" s="124">
        <v>0</v>
      </c>
      <c r="H354" s="124">
        <v>0</v>
      </c>
      <c r="I354" s="124">
        <v>0</v>
      </c>
      <c r="J354" s="124">
        <v>0</v>
      </c>
      <c r="K354" s="221">
        <v>0.96820423313819459</v>
      </c>
    </row>
    <row r="355" spans="1:11">
      <c r="A355" s="177" t="s">
        <v>542</v>
      </c>
      <c r="B355" s="124">
        <v>58092625.032356262</v>
      </c>
      <c r="C355" s="124">
        <v>58092625.032356262</v>
      </c>
      <c r="D355" s="124">
        <v>-58092625.032356262</v>
      </c>
      <c r="E355" s="124">
        <v>0</v>
      </c>
      <c r="F355" s="124">
        <v>0</v>
      </c>
      <c r="G355" s="124">
        <v>58092625.032356262</v>
      </c>
      <c r="H355" s="124">
        <v>-58092625.032356262</v>
      </c>
      <c r="I355" s="124">
        <v>0</v>
      </c>
      <c r="J355" s="124">
        <v>0</v>
      </c>
      <c r="K355" s="221">
        <v>1</v>
      </c>
    </row>
    <row r="356" spans="1:11">
      <c r="A356" s="177" t="s">
        <v>543</v>
      </c>
      <c r="B356" s="124">
        <v>51125801.40951062</v>
      </c>
      <c r="C356" s="124">
        <v>51125801.40951062</v>
      </c>
      <c r="D356" s="124">
        <v>-51125801.40951062</v>
      </c>
      <c r="E356" s="124">
        <v>0</v>
      </c>
      <c r="F356" s="124">
        <v>0</v>
      </c>
      <c r="G356" s="124">
        <v>51125801.40951062</v>
      </c>
      <c r="H356" s="124">
        <v>-51125801.40951062</v>
      </c>
      <c r="I356" s="124">
        <v>0</v>
      </c>
      <c r="J356" s="124">
        <v>0</v>
      </c>
      <c r="K356" s="221">
        <v>1</v>
      </c>
    </row>
    <row r="357" spans="1:11">
      <c r="A357" s="177" t="s">
        <v>544</v>
      </c>
      <c r="B357" s="124">
        <v>227644983.85714272</v>
      </c>
      <c r="C357" s="124">
        <v>227644983.85714272</v>
      </c>
      <c r="D357" s="124">
        <v>-227644983.85714272</v>
      </c>
      <c r="E357" s="124">
        <v>0</v>
      </c>
      <c r="F357" s="124">
        <v>0</v>
      </c>
      <c r="G357" s="124">
        <v>215629788.35271755</v>
      </c>
      <c r="H357" s="124">
        <v>-215629788.35271755</v>
      </c>
      <c r="I357" s="124">
        <v>0</v>
      </c>
      <c r="J357" s="124">
        <v>0</v>
      </c>
      <c r="K357" s="221">
        <v>0.94721959034263092</v>
      </c>
    </row>
    <row r="358" spans="1:11">
      <c r="A358" s="177" t="s">
        <v>545</v>
      </c>
      <c r="B358" s="124">
        <v>-3820037.0799999987</v>
      </c>
      <c r="C358" s="124">
        <v>-3820037.0799999987</v>
      </c>
      <c r="D358" s="124">
        <v>3820037.0799999987</v>
      </c>
      <c r="E358" s="124">
        <v>0</v>
      </c>
      <c r="F358" s="124">
        <v>0</v>
      </c>
      <c r="G358" s="124">
        <v>-3820037.0799999987</v>
      </c>
      <c r="H358" s="124">
        <v>3820037.0799999987</v>
      </c>
      <c r="I358" s="124">
        <v>0</v>
      </c>
      <c r="J358" s="124">
        <v>0</v>
      </c>
      <c r="K358" s="221">
        <v>1</v>
      </c>
    </row>
    <row r="359" spans="1:11">
      <c r="A359" s="177" t="s">
        <v>546</v>
      </c>
      <c r="B359" s="124">
        <v>-8216769.5</v>
      </c>
      <c r="C359" s="124">
        <v>-8216769.5</v>
      </c>
      <c r="D359" s="124">
        <v>8216769.5</v>
      </c>
      <c r="E359" s="124">
        <v>0</v>
      </c>
      <c r="F359" s="124">
        <v>0</v>
      </c>
      <c r="G359" s="124">
        <v>-8216769.5</v>
      </c>
      <c r="H359" s="124">
        <v>8216769.5</v>
      </c>
      <c r="I359" s="124">
        <v>0</v>
      </c>
      <c r="J359" s="124">
        <v>0</v>
      </c>
      <c r="K359" s="221">
        <v>1</v>
      </c>
    </row>
    <row r="360" spans="1:11">
      <c r="A360" s="177" t="s">
        <v>547</v>
      </c>
      <c r="B360" s="124">
        <v>0</v>
      </c>
      <c r="C360" s="124">
        <v>0</v>
      </c>
      <c r="D360" s="124">
        <v>0</v>
      </c>
      <c r="E360" s="124">
        <v>0</v>
      </c>
      <c r="F360" s="124">
        <v>0</v>
      </c>
      <c r="G360" s="124">
        <v>0</v>
      </c>
      <c r="H360" s="124">
        <v>0</v>
      </c>
      <c r="I360" s="124">
        <v>0</v>
      </c>
      <c r="J360" s="124">
        <v>0</v>
      </c>
      <c r="K360" s="221">
        <v>1</v>
      </c>
    </row>
    <row r="361" spans="1:11">
      <c r="A361" s="177" t="s">
        <v>548</v>
      </c>
      <c r="B361" s="124">
        <v>4877801.8950499818</v>
      </c>
      <c r="C361" s="124">
        <v>4877801.8950499818</v>
      </c>
      <c r="D361" s="124">
        <v>0</v>
      </c>
      <c r="E361" s="124">
        <v>0</v>
      </c>
      <c r="F361" s="124">
        <v>4877801.8950499818</v>
      </c>
      <c r="G361" s="124">
        <v>4877801.8950499818</v>
      </c>
      <c r="H361" s="124">
        <v>0</v>
      </c>
      <c r="I361" s="124">
        <v>0</v>
      </c>
      <c r="J361" s="124">
        <v>4877801.8950499818</v>
      </c>
      <c r="K361" s="221">
        <v>1</v>
      </c>
    </row>
    <row r="362" spans="1:11">
      <c r="A362" s="177" t="s">
        <v>549</v>
      </c>
      <c r="B362" s="124">
        <v>1736884.0287534965</v>
      </c>
      <c r="C362" s="124">
        <v>1736884.0287534965</v>
      </c>
      <c r="D362" s="124">
        <v>0</v>
      </c>
      <c r="E362" s="124">
        <v>0</v>
      </c>
      <c r="F362" s="124">
        <v>1736884.0287534965</v>
      </c>
      <c r="G362" s="124">
        <v>1736884.0287534965</v>
      </c>
      <c r="H362" s="124">
        <v>0</v>
      </c>
      <c r="I362" s="124">
        <v>0</v>
      </c>
      <c r="J362" s="124">
        <v>1736884.0287534965</v>
      </c>
      <c r="K362" s="221">
        <v>1</v>
      </c>
    </row>
    <row r="363" spans="1:11">
      <c r="A363" s="177" t="s">
        <v>550</v>
      </c>
      <c r="B363" s="124">
        <v>3010095.5561807039</v>
      </c>
      <c r="C363" s="124">
        <v>3010095.5561807039</v>
      </c>
      <c r="D363" s="124">
        <v>-3010095.5561807039</v>
      </c>
      <c r="E363" s="124">
        <v>0</v>
      </c>
      <c r="F363" s="124">
        <v>0</v>
      </c>
      <c r="G363" s="124">
        <v>3010095.5561807039</v>
      </c>
      <c r="H363" s="124">
        <v>-3010095.5561807039</v>
      </c>
      <c r="I363" s="124">
        <v>0</v>
      </c>
      <c r="J363" s="124">
        <v>0</v>
      </c>
      <c r="K363" s="221">
        <v>1</v>
      </c>
    </row>
    <row r="364" spans="1:11">
      <c r="A364" s="177" t="s">
        <v>551</v>
      </c>
      <c r="B364" s="124">
        <v>361896.48610373482</v>
      </c>
      <c r="C364" s="124">
        <v>361896.48610373482</v>
      </c>
      <c r="D364" s="124">
        <v>-361896.48610373482</v>
      </c>
      <c r="E364" s="124">
        <v>0</v>
      </c>
      <c r="F364" s="124">
        <v>0</v>
      </c>
      <c r="G364" s="124">
        <v>0</v>
      </c>
      <c r="H364" s="124">
        <v>0</v>
      </c>
      <c r="I364" s="124">
        <v>0</v>
      </c>
      <c r="J364" s="124">
        <v>0</v>
      </c>
      <c r="K364" s="221">
        <v>0</v>
      </c>
    </row>
    <row r="365" spans="1:11">
      <c r="A365" s="177" t="s">
        <v>552</v>
      </c>
      <c r="B365" s="124">
        <v>43086024</v>
      </c>
      <c r="C365" s="124">
        <v>43086024</v>
      </c>
      <c r="D365" s="124">
        <v>0</v>
      </c>
      <c r="E365" s="124">
        <v>0</v>
      </c>
      <c r="F365" s="124">
        <v>43086024</v>
      </c>
      <c r="G365" s="124">
        <v>40811926.002772763</v>
      </c>
      <c r="H365" s="124">
        <v>0</v>
      </c>
      <c r="I365" s="124">
        <v>0</v>
      </c>
      <c r="J365" s="124">
        <v>40811926.002772763</v>
      </c>
      <c r="K365" s="221">
        <v>0.94721959034263092</v>
      </c>
    </row>
    <row r="366" spans="1:11">
      <c r="A366" s="177" t="s">
        <v>553</v>
      </c>
      <c r="B366" s="124">
        <v>0</v>
      </c>
      <c r="C366" s="124">
        <v>0</v>
      </c>
      <c r="D366" s="124">
        <v>0</v>
      </c>
      <c r="E366" s="124">
        <v>0</v>
      </c>
      <c r="F366" s="124">
        <v>0</v>
      </c>
      <c r="G366" s="124">
        <v>0</v>
      </c>
      <c r="H366" s="124">
        <v>0</v>
      </c>
      <c r="I366" s="124">
        <v>0</v>
      </c>
      <c r="J366" s="124">
        <v>0</v>
      </c>
      <c r="K366" s="221">
        <v>1</v>
      </c>
    </row>
    <row r="367" spans="1:11">
      <c r="A367" s="177" t="s">
        <v>554</v>
      </c>
      <c r="B367" s="124">
        <v>362491070.85714316</v>
      </c>
      <c r="C367" s="124">
        <v>362491070.85714316</v>
      </c>
      <c r="D367" s="124">
        <v>-362491070.85714316</v>
      </c>
      <c r="E367" s="124">
        <v>0</v>
      </c>
      <c r="F367" s="124">
        <v>0</v>
      </c>
      <c r="G367" s="124">
        <v>343358643.64016473</v>
      </c>
      <c r="H367" s="124">
        <v>-343358643.64016473</v>
      </c>
      <c r="I367" s="124">
        <v>0</v>
      </c>
      <c r="J367" s="124">
        <v>0</v>
      </c>
      <c r="K367" s="221">
        <v>0.94721959034263092</v>
      </c>
    </row>
    <row r="368" spans="1:11">
      <c r="A368" s="177" t="s">
        <v>555</v>
      </c>
      <c r="B368" s="124">
        <v>0</v>
      </c>
      <c r="C368" s="124">
        <v>0</v>
      </c>
      <c r="D368" s="124">
        <v>0</v>
      </c>
      <c r="E368" s="124">
        <v>0</v>
      </c>
      <c r="F368" s="124">
        <v>0</v>
      </c>
      <c r="G368" s="124">
        <v>0</v>
      </c>
      <c r="H368" s="124">
        <v>0</v>
      </c>
      <c r="I368" s="124">
        <v>0</v>
      </c>
      <c r="J368" s="124">
        <v>0</v>
      </c>
      <c r="K368" s="221">
        <v>0.95128373722490955</v>
      </c>
    </row>
    <row r="369" spans="1:11">
      <c r="A369" s="177" t="s">
        <v>556</v>
      </c>
      <c r="B369" s="124">
        <v>0</v>
      </c>
      <c r="C369" s="124">
        <v>0</v>
      </c>
      <c r="D369" s="124">
        <v>0</v>
      </c>
      <c r="E369" s="124">
        <v>0</v>
      </c>
      <c r="F369" s="124">
        <v>0</v>
      </c>
      <c r="G369" s="124">
        <v>0</v>
      </c>
      <c r="H369" s="124">
        <v>0</v>
      </c>
      <c r="I369" s="124">
        <v>0</v>
      </c>
      <c r="J369" s="124">
        <v>0</v>
      </c>
      <c r="K369" s="221">
        <v>0.94721959034263092</v>
      </c>
    </row>
    <row r="370" spans="1:11" ht="15.75" thickBot="1">
      <c r="A370" s="177" t="s">
        <v>557</v>
      </c>
      <c r="B370" s="124">
        <v>0</v>
      </c>
      <c r="C370" s="124">
        <v>0</v>
      </c>
      <c r="D370" s="124">
        <v>0</v>
      </c>
      <c r="E370" s="124">
        <v>0</v>
      </c>
      <c r="F370" s="124">
        <v>0</v>
      </c>
      <c r="G370" s="124">
        <v>0</v>
      </c>
      <c r="H370" s="124">
        <v>0</v>
      </c>
      <c r="I370" s="124">
        <v>0</v>
      </c>
      <c r="J370" s="124">
        <v>0</v>
      </c>
      <c r="K370" s="221">
        <v>0.96682919866866823</v>
      </c>
    </row>
    <row r="371" spans="1:11">
      <c r="A371" s="174" t="s">
        <v>242</v>
      </c>
      <c r="B371" s="175">
        <v>2022821236.8722413</v>
      </c>
      <c r="C371" s="175">
        <v>2022821236.8722413</v>
      </c>
      <c r="D371" s="175">
        <v>-690442698.39843726</v>
      </c>
      <c r="E371" s="175">
        <v>63687335.36725267</v>
      </c>
      <c r="F371" s="175">
        <v>1396065873.8410566</v>
      </c>
      <c r="G371" s="175">
        <v>936356367.6846652</v>
      </c>
      <c r="H371" s="175">
        <v>-658933179.19092989</v>
      </c>
      <c r="I371" s="175">
        <v>60584726.402056307</v>
      </c>
      <c r="J371" s="175">
        <v>338007914.89579177</v>
      </c>
      <c r="K371" s="222" t="s">
        <v>334</v>
      </c>
    </row>
    <row r="373" spans="1:11">
      <c r="A373" s="174" t="s">
        <v>243</v>
      </c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</row>
    <row r="374" spans="1:11" ht="15.75" thickBot="1">
      <c r="A374" s="177" t="s">
        <v>558</v>
      </c>
      <c r="B374" s="124">
        <v>8578110.1886523794</v>
      </c>
      <c r="C374" s="124">
        <v>8578110.1886523794</v>
      </c>
      <c r="D374" s="124">
        <v>0</v>
      </c>
      <c r="E374" s="124">
        <v>0</v>
      </c>
      <c r="F374" s="124">
        <v>8578110.1886523794</v>
      </c>
      <c r="G374" s="124">
        <v>8293567.3997863187</v>
      </c>
      <c r="H374" s="124">
        <v>0</v>
      </c>
      <c r="I374" s="124">
        <v>0</v>
      </c>
      <c r="J374" s="124">
        <v>8293567.3997863187</v>
      </c>
      <c r="K374" s="221">
        <v>0.96682919866866823</v>
      </c>
    </row>
    <row r="375" spans="1:11">
      <c r="A375" s="174" t="s">
        <v>243</v>
      </c>
      <c r="B375" s="175">
        <v>8578110.1886523794</v>
      </c>
      <c r="C375" s="175">
        <v>8578110.1886523794</v>
      </c>
      <c r="D375" s="175">
        <v>0</v>
      </c>
      <c r="E375" s="175">
        <v>0</v>
      </c>
      <c r="F375" s="175">
        <v>8578110.1886523794</v>
      </c>
      <c r="G375" s="175">
        <v>8293567.3997863187</v>
      </c>
      <c r="H375" s="175">
        <v>0</v>
      </c>
      <c r="I375" s="175">
        <v>0</v>
      </c>
      <c r="J375" s="175">
        <v>8293567.3997863187</v>
      </c>
      <c r="K375" s="222" t="s">
        <v>334</v>
      </c>
    </row>
    <row r="377" spans="1:11">
      <c r="A377" s="174" t="s">
        <v>244</v>
      </c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</row>
    <row r="378" spans="1:11" ht="15.75" thickBot="1">
      <c r="A378" s="177" t="s">
        <v>559</v>
      </c>
      <c r="B378" s="124">
        <v>164.91000000000003</v>
      </c>
      <c r="C378" s="124">
        <v>164.91000000000003</v>
      </c>
      <c r="D378" s="124">
        <v>0</v>
      </c>
      <c r="E378" s="124">
        <v>0</v>
      </c>
      <c r="F378" s="124">
        <v>164.91000000000003</v>
      </c>
      <c r="G378" s="124">
        <v>159.43980315245011</v>
      </c>
      <c r="H378" s="124">
        <v>0</v>
      </c>
      <c r="I378" s="124">
        <v>0</v>
      </c>
      <c r="J378" s="124">
        <v>159.43980315245011</v>
      </c>
      <c r="K378" s="221">
        <v>0.96682919866866823</v>
      </c>
    </row>
    <row r="379" spans="1:11">
      <c r="A379" s="174" t="s">
        <v>244</v>
      </c>
      <c r="B379" s="175">
        <v>164.91000000000003</v>
      </c>
      <c r="C379" s="175">
        <v>164.91000000000003</v>
      </c>
      <c r="D379" s="175">
        <v>0</v>
      </c>
      <c r="E379" s="175">
        <v>0</v>
      </c>
      <c r="F379" s="175">
        <v>164.91000000000003</v>
      </c>
      <c r="G379" s="175">
        <v>159.43980315245011</v>
      </c>
      <c r="H379" s="175">
        <v>0</v>
      </c>
      <c r="I379" s="175">
        <v>0</v>
      </c>
      <c r="J379" s="175">
        <v>159.43980315245011</v>
      </c>
      <c r="K379" s="222" t="s">
        <v>334</v>
      </c>
    </row>
    <row r="381" spans="1:11">
      <c r="A381" s="174" t="s">
        <v>560</v>
      </c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</row>
    <row r="382" spans="1:11" ht="15.75" thickBot="1">
      <c r="A382" s="177" t="s">
        <v>561</v>
      </c>
      <c r="B382" s="124">
        <v>0</v>
      </c>
      <c r="C382" s="124">
        <v>0</v>
      </c>
      <c r="D382" s="124">
        <v>0</v>
      </c>
      <c r="E382" s="124">
        <v>0</v>
      </c>
      <c r="F382" s="124">
        <v>0</v>
      </c>
      <c r="G382" s="124">
        <v>0</v>
      </c>
      <c r="H382" s="124">
        <v>0</v>
      </c>
      <c r="I382" s="124">
        <v>0</v>
      </c>
      <c r="J382" s="124">
        <v>0</v>
      </c>
      <c r="K382" s="221">
        <v>0.96682919866866823</v>
      </c>
    </row>
    <row r="383" spans="1:11">
      <c r="A383" s="174" t="s">
        <v>560</v>
      </c>
      <c r="B383" s="175">
        <v>0</v>
      </c>
      <c r="C383" s="175">
        <v>0</v>
      </c>
      <c r="D383" s="175">
        <v>0</v>
      </c>
      <c r="E383" s="175">
        <v>0</v>
      </c>
      <c r="F383" s="175">
        <v>0</v>
      </c>
      <c r="G383" s="175">
        <v>0</v>
      </c>
      <c r="H383" s="175">
        <v>0</v>
      </c>
      <c r="I383" s="175">
        <v>0</v>
      </c>
      <c r="J383" s="175">
        <v>0</v>
      </c>
      <c r="K383" s="222" t="s">
        <v>334</v>
      </c>
    </row>
    <row r="385" spans="1:13">
      <c r="A385" s="174" t="s">
        <v>245</v>
      </c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</row>
    <row r="386" spans="1:13">
      <c r="A386" s="177" t="s">
        <v>562</v>
      </c>
      <c r="B386" s="124">
        <v>10440936.769999994</v>
      </c>
      <c r="C386" s="124">
        <v>10440936.769999994</v>
      </c>
      <c r="D386" s="124">
        <v>0</v>
      </c>
      <c r="E386" s="124">
        <v>3078125</v>
      </c>
      <c r="F386" s="124">
        <v>13519061.769999994</v>
      </c>
      <c r="G386" s="124">
        <v>10094602.530689327</v>
      </c>
      <c r="H386" s="124">
        <v>0</v>
      </c>
      <c r="I386" s="124">
        <v>3078125</v>
      </c>
      <c r="J386" s="124">
        <v>13172727.530689327</v>
      </c>
      <c r="K386" s="221">
        <v>0.96682919866866823</v>
      </c>
    </row>
    <row r="387" spans="1:13">
      <c r="A387" s="177" t="s">
        <v>563</v>
      </c>
      <c r="B387" s="124">
        <v>981106</v>
      </c>
      <c r="C387" s="124">
        <v>981106</v>
      </c>
      <c r="D387" s="124">
        <v>0</v>
      </c>
      <c r="E387" s="124">
        <v>0</v>
      </c>
      <c r="F387" s="124">
        <v>981106</v>
      </c>
      <c r="G387" s="124">
        <v>948561.92778902245</v>
      </c>
      <c r="H387" s="124">
        <v>0</v>
      </c>
      <c r="I387" s="124">
        <v>0</v>
      </c>
      <c r="J387" s="124">
        <v>948561.92778902245</v>
      </c>
      <c r="K387" s="221">
        <v>0.96682919866866823</v>
      </c>
    </row>
    <row r="388" spans="1:13">
      <c r="A388" s="177" t="s">
        <v>564</v>
      </c>
      <c r="B388" s="124">
        <v>0</v>
      </c>
      <c r="C388" s="124">
        <v>0</v>
      </c>
      <c r="D388" s="124">
        <v>0</v>
      </c>
      <c r="E388" s="124">
        <v>0</v>
      </c>
      <c r="F388" s="124">
        <v>0</v>
      </c>
      <c r="G388" s="124">
        <v>0</v>
      </c>
      <c r="H388" s="124">
        <v>0</v>
      </c>
      <c r="I388" s="124">
        <v>0</v>
      </c>
      <c r="J388" s="124">
        <v>0</v>
      </c>
      <c r="K388" s="221">
        <v>1</v>
      </c>
      <c r="L388" s="110"/>
      <c r="M388" s="109"/>
    </row>
    <row r="389" spans="1:13">
      <c r="A389" s="177" t="s">
        <v>565</v>
      </c>
      <c r="B389" s="124">
        <v>6923076.9230769221</v>
      </c>
      <c r="C389" s="124">
        <v>6923076.9230769221</v>
      </c>
      <c r="D389" s="124">
        <v>-6923076.9230769221</v>
      </c>
      <c r="E389" s="124">
        <v>0</v>
      </c>
      <c r="F389" s="124">
        <v>0</v>
      </c>
      <c r="G389" s="124">
        <v>6557674.0869874442</v>
      </c>
      <c r="H389" s="124">
        <v>-6557674.0869874442</v>
      </c>
      <c r="I389" s="124">
        <v>0</v>
      </c>
      <c r="J389" s="124">
        <v>0</v>
      </c>
      <c r="K389" s="221">
        <v>0.94721959034263092</v>
      </c>
    </row>
    <row r="390" spans="1:13">
      <c r="A390" s="177" t="s">
        <v>566</v>
      </c>
      <c r="B390" s="124">
        <v>97479769.830000013</v>
      </c>
      <c r="C390" s="124">
        <v>97479769.830000013</v>
      </c>
      <c r="D390" s="124">
        <v>0</v>
      </c>
      <c r="E390" s="124">
        <v>0</v>
      </c>
      <c r="F390" s="124">
        <v>97479769.830000013</v>
      </c>
      <c r="G390" s="124">
        <v>93922522.573929518</v>
      </c>
      <c r="H390" s="124">
        <v>0</v>
      </c>
      <c r="I390" s="124">
        <v>0</v>
      </c>
      <c r="J390" s="124">
        <v>93922522.573929518</v>
      </c>
      <c r="K390" s="221">
        <v>0.96350784103948783</v>
      </c>
    </row>
    <row r="391" spans="1:13">
      <c r="A391" s="177" t="s">
        <v>567</v>
      </c>
      <c r="B391" s="124">
        <v>-97479769.830000013</v>
      </c>
      <c r="C391" s="124">
        <v>-97479769.830000013</v>
      </c>
      <c r="D391" s="124">
        <v>0</v>
      </c>
      <c r="E391" s="124">
        <v>0</v>
      </c>
      <c r="F391" s="124">
        <v>-97479769.830000013</v>
      </c>
      <c r="G391" s="124">
        <v>-93922522.573929518</v>
      </c>
      <c r="H391" s="124">
        <v>0</v>
      </c>
      <c r="I391" s="124">
        <v>0</v>
      </c>
      <c r="J391" s="124">
        <v>-93922522.573929518</v>
      </c>
      <c r="K391" s="221">
        <v>0.96350784103948783</v>
      </c>
    </row>
    <row r="392" spans="1:13">
      <c r="A392" s="177" t="s">
        <v>568</v>
      </c>
      <c r="B392" s="124">
        <v>1399730656</v>
      </c>
      <c r="C392" s="124">
        <v>1399730656</v>
      </c>
      <c r="D392" s="124">
        <v>0</v>
      </c>
      <c r="E392" s="124">
        <v>0</v>
      </c>
      <c r="F392" s="124">
        <v>1399730656</v>
      </c>
      <c r="G392" s="124">
        <v>1355225146.3925021</v>
      </c>
      <c r="H392" s="124">
        <v>0</v>
      </c>
      <c r="I392" s="124">
        <v>0</v>
      </c>
      <c r="J392" s="124">
        <v>1355225146.3925021</v>
      </c>
      <c r="K392" s="221">
        <v>0.96820423313819459</v>
      </c>
    </row>
    <row r="393" spans="1:13" ht="15.75" thickBot="1">
      <c r="A393" s="177" t="s">
        <v>569</v>
      </c>
      <c r="B393" s="124">
        <v>33732507</v>
      </c>
      <c r="C393" s="124">
        <v>33732507</v>
      </c>
      <c r="D393" s="124">
        <v>0</v>
      </c>
      <c r="E393" s="124">
        <v>0</v>
      </c>
      <c r="F393" s="124">
        <v>33732507</v>
      </c>
      <c r="G393" s="124">
        <v>32089185.324925423</v>
      </c>
      <c r="H393" s="124">
        <v>0</v>
      </c>
      <c r="I393" s="124">
        <v>0</v>
      </c>
      <c r="J393" s="124">
        <v>32089185.324925423</v>
      </c>
      <c r="K393" s="221">
        <v>0.95128373722490955</v>
      </c>
    </row>
    <row r="394" spans="1:13">
      <c r="A394" s="174" t="s">
        <v>245</v>
      </c>
      <c r="B394" s="175">
        <v>1451808282.6930768</v>
      </c>
      <c r="C394" s="175">
        <v>1451808282.6930768</v>
      </c>
      <c r="D394" s="175">
        <v>-6923076.9230769221</v>
      </c>
      <c r="E394" s="175">
        <v>3078125</v>
      </c>
      <c r="F394" s="175">
        <v>1447963330.77</v>
      </c>
      <c r="G394" s="175">
        <v>1404915170.2628932</v>
      </c>
      <c r="H394" s="175">
        <v>-6557674.0869874442</v>
      </c>
      <c r="I394" s="175">
        <v>3078125</v>
      </c>
      <c r="J394" s="175">
        <v>1401435621.1759059</v>
      </c>
      <c r="K394" s="222" t="s">
        <v>334</v>
      </c>
    </row>
    <row r="396" spans="1:13">
      <c r="A396" s="174" t="s">
        <v>570</v>
      </c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</row>
    <row r="397" spans="1:13" ht="15.75" thickBot="1">
      <c r="A397" s="177" t="s">
        <v>571</v>
      </c>
      <c r="B397" s="124">
        <v>0</v>
      </c>
      <c r="C397" s="124">
        <v>0</v>
      </c>
      <c r="D397" s="124">
        <v>0</v>
      </c>
      <c r="E397" s="124">
        <v>0</v>
      </c>
      <c r="F397" s="124">
        <v>0</v>
      </c>
      <c r="G397" s="124">
        <v>0</v>
      </c>
      <c r="H397" s="124">
        <v>0</v>
      </c>
      <c r="I397" s="124">
        <v>0</v>
      </c>
      <c r="J397" s="124">
        <v>0</v>
      </c>
      <c r="K397" s="221">
        <v>0.96682919866866823</v>
      </c>
    </row>
    <row r="398" spans="1:13">
      <c r="A398" s="174" t="s">
        <v>570</v>
      </c>
      <c r="B398" s="175">
        <v>0</v>
      </c>
      <c r="C398" s="175">
        <v>0</v>
      </c>
      <c r="D398" s="175">
        <v>0</v>
      </c>
      <c r="E398" s="175">
        <v>0</v>
      </c>
      <c r="F398" s="175">
        <v>0</v>
      </c>
      <c r="G398" s="175">
        <v>0</v>
      </c>
      <c r="H398" s="175">
        <v>0</v>
      </c>
      <c r="I398" s="175">
        <v>0</v>
      </c>
      <c r="J398" s="175">
        <v>0</v>
      </c>
      <c r="K398" s="222" t="s">
        <v>334</v>
      </c>
    </row>
    <row r="400" spans="1:13">
      <c r="A400" s="174" t="s">
        <v>572</v>
      </c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</row>
    <row r="401" spans="1:11" ht="15.75" thickBot="1">
      <c r="A401" s="177" t="s">
        <v>573</v>
      </c>
      <c r="B401" s="124">
        <v>0</v>
      </c>
      <c r="C401" s="124">
        <v>0</v>
      </c>
      <c r="D401" s="124">
        <v>0</v>
      </c>
      <c r="E401" s="124">
        <v>0</v>
      </c>
      <c r="F401" s="124">
        <v>0</v>
      </c>
      <c r="G401" s="124">
        <v>0</v>
      </c>
      <c r="H401" s="124">
        <v>0</v>
      </c>
      <c r="I401" s="124">
        <v>0</v>
      </c>
      <c r="J401" s="124">
        <v>0</v>
      </c>
      <c r="K401" s="221">
        <v>0.96682919866866823</v>
      </c>
    </row>
    <row r="402" spans="1:11">
      <c r="A402" s="174" t="s">
        <v>572</v>
      </c>
      <c r="B402" s="175">
        <v>0</v>
      </c>
      <c r="C402" s="175">
        <v>0</v>
      </c>
      <c r="D402" s="175">
        <v>0</v>
      </c>
      <c r="E402" s="175">
        <v>0</v>
      </c>
      <c r="F402" s="175">
        <v>0</v>
      </c>
      <c r="G402" s="175">
        <v>0</v>
      </c>
      <c r="H402" s="175">
        <v>0</v>
      </c>
      <c r="I402" s="175">
        <v>0</v>
      </c>
      <c r="J402" s="175">
        <v>0</v>
      </c>
      <c r="K402" s="222" t="s">
        <v>334</v>
      </c>
    </row>
    <row r="403" spans="1:11" ht="15.75" thickBot="1"/>
    <row r="404" spans="1:11">
      <c r="A404" s="173" t="s">
        <v>83</v>
      </c>
      <c r="B404" s="175">
        <v>3483207794.6639705</v>
      </c>
      <c r="C404" s="175">
        <v>3483207794.6639705</v>
      </c>
      <c r="D404" s="175">
        <v>-697365775.32151413</v>
      </c>
      <c r="E404" s="175">
        <v>66765460.36725267</v>
      </c>
      <c r="F404" s="175">
        <v>2852607479.7097092</v>
      </c>
      <c r="G404" s="175">
        <v>2349565264.787148</v>
      </c>
      <c r="H404" s="175">
        <v>-665490853.27791739</v>
      </c>
      <c r="I404" s="175">
        <v>63662851.402056307</v>
      </c>
      <c r="J404" s="175">
        <v>1747737262.9112871</v>
      </c>
      <c r="K404" s="222" t="s">
        <v>334</v>
      </c>
    </row>
    <row r="405" spans="1:11" ht="15.75" thickBot="1"/>
    <row r="406" spans="1:11">
      <c r="A406" s="172" t="s">
        <v>275</v>
      </c>
      <c r="B406" s="175">
        <v>5509219386.0805931</v>
      </c>
      <c r="C406" s="175">
        <v>5509219386.0805931</v>
      </c>
      <c r="D406" s="175">
        <v>-823103801.829656</v>
      </c>
      <c r="E406" s="175">
        <v>66765460.36725267</v>
      </c>
      <c r="F406" s="175">
        <v>4752881044.6181898</v>
      </c>
      <c r="G406" s="175">
        <v>4315885996.84552</v>
      </c>
      <c r="H406" s="175">
        <v>-789186651.19382918</v>
      </c>
      <c r="I406" s="175">
        <v>63662851.402056307</v>
      </c>
      <c r="J406" s="175">
        <v>3590362197.0537462</v>
      </c>
      <c r="K406" s="222" t="s">
        <v>334</v>
      </c>
    </row>
    <row r="408" spans="1:11">
      <c r="A408" s="172" t="s">
        <v>276</v>
      </c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</row>
    <row r="409" spans="1:11">
      <c r="A409" s="173" t="s">
        <v>84</v>
      </c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</row>
    <row r="410" spans="1:11">
      <c r="A410" s="174" t="s">
        <v>246</v>
      </c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</row>
    <row r="411" spans="1:11">
      <c r="A411" s="177" t="s">
        <v>574</v>
      </c>
      <c r="B411" s="124">
        <v>-121330546.644739</v>
      </c>
      <c r="C411" s="124">
        <v>-121330546.644739</v>
      </c>
      <c r="D411" s="124">
        <v>121330546.644739</v>
      </c>
      <c r="E411" s="124">
        <v>0</v>
      </c>
      <c r="F411" s="124">
        <v>0</v>
      </c>
      <c r="G411" s="124">
        <v>-121330546.644739</v>
      </c>
      <c r="H411" s="124">
        <v>121330546.644739</v>
      </c>
      <c r="I411" s="124">
        <v>0</v>
      </c>
      <c r="J411" s="124">
        <v>0</v>
      </c>
      <c r="K411" s="221">
        <v>1</v>
      </c>
    </row>
    <row r="412" spans="1:11">
      <c r="A412" s="177" t="s">
        <v>575</v>
      </c>
      <c r="B412" s="124">
        <v>0</v>
      </c>
      <c r="C412" s="124">
        <v>0</v>
      </c>
      <c r="D412" s="124">
        <v>0</v>
      </c>
      <c r="E412" s="124">
        <v>0</v>
      </c>
      <c r="F412" s="124">
        <v>0</v>
      </c>
      <c r="G412" s="124">
        <v>0</v>
      </c>
      <c r="H412" s="124">
        <v>0</v>
      </c>
      <c r="I412" s="124">
        <v>0</v>
      </c>
      <c r="J412" s="124">
        <v>0</v>
      </c>
      <c r="K412" s="221">
        <v>0.96350784103948783</v>
      </c>
    </row>
    <row r="413" spans="1:11">
      <c r="A413" s="177" t="s">
        <v>576</v>
      </c>
      <c r="B413" s="124">
        <v>0</v>
      </c>
      <c r="C413" s="124">
        <v>0</v>
      </c>
      <c r="D413" s="124">
        <v>0</v>
      </c>
      <c r="E413" s="124">
        <v>0</v>
      </c>
      <c r="F413" s="124">
        <v>0</v>
      </c>
      <c r="G413" s="124">
        <v>0</v>
      </c>
      <c r="H413" s="124">
        <v>0</v>
      </c>
      <c r="I413" s="124">
        <v>0</v>
      </c>
      <c r="J413" s="124">
        <v>0</v>
      </c>
      <c r="K413" s="221">
        <v>1</v>
      </c>
    </row>
    <row r="414" spans="1:11">
      <c r="A414" s="177" t="s">
        <v>577</v>
      </c>
      <c r="B414" s="124">
        <v>324635</v>
      </c>
      <c r="C414" s="124">
        <v>324635</v>
      </c>
      <c r="D414" s="124">
        <v>0</v>
      </c>
      <c r="E414" s="124">
        <v>0</v>
      </c>
      <c r="F414" s="124">
        <v>324635</v>
      </c>
      <c r="G414" s="124">
        <v>0</v>
      </c>
      <c r="H414" s="124">
        <v>0</v>
      </c>
      <c r="I414" s="124">
        <v>0</v>
      </c>
      <c r="J414" s="124">
        <v>0</v>
      </c>
      <c r="K414" s="221">
        <v>0</v>
      </c>
    </row>
    <row r="415" spans="1:11">
      <c r="A415" s="177" t="s">
        <v>578</v>
      </c>
      <c r="B415" s="124">
        <v>-19500000</v>
      </c>
      <c r="C415" s="124">
        <v>-19500000</v>
      </c>
      <c r="D415" s="124">
        <v>0</v>
      </c>
      <c r="E415" s="124">
        <v>0</v>
      </c>
      <c r="F415" s="124">
        <v>-19500000</v>
      </c>
      <c r="G415" s="124">
        <v>-18879982.546194796</v>
      </c>
      <c r="H415" s="124">
        <v>0</v>
      </c>
      <c r="I415" s="124">
        <v>0</v>
      </c>
      <c r="J415" s="124">
        <v>-18879982.546194796</v>
      </c>
      <c r="K415" s="221">
        <v>0.96820423313819459</v>
      </c>
    </row>
    <row r="416" spans="1:11">
      <c r="A416" s="177" t="s">
        <v>579</v>
      </c>
      <c r="B416" s="124">
        <v>-207762151.99384615</v>
      </c>
      <c r="C416" s="124">
        <v>-207762151.99384615</v>
      </c>
      <c r="D416" s="124">
        <v>0</v>
      </c>
      <c r="E416" s="124">
        <v>0</v>
      </c>
      <c r="F416" s="124">
        <v>-207762151.99384615</v>
      </c>
      <c r="G416" s="124">
        <v>-201156195.04634285</v>
      </c>
      <c r="H416" s="124">
        <v>0</v>
      </c>
      <c r="I416" s="124">
        <v>0</v>
      </c>
      <c r="J416" s="124">
        <v>-201156195.04634285</v>
      </c>
      <c r="K416" s="221">
        <v>0.96820423313819459</v>
      </c>
    </row>
    <row r="417" spans="1:13">
      <c r="A417" s="177" t="s">
        <v>580</v>
      </c>
      <c r="B417" s="124">
        <v>-142484328.61999995</v>
      </c>
      <c r="C417" s="124">
        <v>-142484328.61999995</v>
      </c>
      <c r="D417" s="124">
        <v>0</v>
      </c>
      <c r="E417" s="124">
        <v>173740.5</v>
      </c>
      <c r="F417" s="124">
        <v>-142310588.11999995</v>
      </c>
      <c r="G417" s="124">
        <v>-137758009.26251775</v>
      </c>
      <c r="H417" s="124">
        <v>0</v>
      </c>
      <c r="I417" s="124">
        <v>167977.3883912937</v>
      </c>
      <c r="J417" s="124">
        <v>-137590031.87412646</v>
      </c>
      <c r="K417" s="221">
        <v>0.96682919866866823</v>
      </c>
    </row>
    <row r="418" spans="1:13">
      <c r="A418" s="177" t="s">
        <v>581</v>
      </c>
      <c r="B418" s="124">
        <v>-65500318.611704513</v>
      </c>
      <c r="C418" s="124">
        <v>-65500318.611704513</v>
      </c>
      <c r="D418" s="124">
        <v>0</v>
      </c>
      <c r="E418" s="124">
        <v>65500318.601704471</v>
      </c>
      <c r="F418" s="124">
        <v>-1.0000042617321014E-2</v>
      </c>
      <c r="G418" s="124">
        <v>-62309387.87836457</v>
      </c>
      <c r="H418" s="124">
        <v>0</v>
      </c>
      <c r="I418" s="124">
        <v>62309387.868851721</v>
      </c>
      <c r="J418" s="124">
        <v>-9.5128491520881653E-3</v>
      </c>
      <c r="K418" s="221">
        <v>0.95128373722490955</v>
      </c>
    </row>
    <row r="419" spans="1:13">
      <c r="A419" s="177" t="s">
        <v>582</v>
      </c>
      <c r="B419" s="124">
        <v>0</v>
      </c>
      <c r="C419" s="124">
        <v>0</v>
      </c>
      <c r="D419" s="124">
        <v>0</v>
      </c>
      <c r="E419" s="124">
        <v>0</v>
      </c>
      <c r="F419" s="124">
        <v>0</v>
      </c>
      <c r="G419" s="124">
        <v>0</v>
      </c>
      <c r="H419" s="124">
        <v>0</v>
      </c>
      <c r="I419" s="124">
        <v>0</v>
      </c>
      <c r="J419" s="124">
        <v>0</v>
      </c>
      <c r="K419" s="221">
        <v>0.95128373722490955</v>
      </c>
      <c r="M419" s="109"/>
    </row>
    <row r="420" spans="1:13">
      <c r="A420" s="177" t="s">
        <v>583</v>
      </c>
      <c r="B420" s="124">
        <v>-9165793.2061538454</v>
      </c>
      <c r="C420" s="124">
        <v>-9165793.2061538454</v>
      </c>
      <c r="D420" s="124">
        <v>112370.15384615384</v>
      </c>
      <c r="E420" s="124">
        <v>0</v>
      </c>
      <c r="F420" s="124">
        <v>-9053423.0523076914</v>
      </c>
      <c r="G420" s="124">
        <v>-8874359.7822674587</v>
      </c>
      <c r="H420" s="124">
        <v>108797.25863223633</v>
      </c>
      <c r="I420" s="124">
        <v>0</v>
      </c>
      <c r="J420" s="124">
        <v>-8765562.5236352216</v>
      </c>
      <c r="K420" s="221">
        <v>0.96820423313819459</v>
      </c>
      <c r="L420" s="110"/>
      <c r="M420" s="109"/>
    </row>
    <row r="421" spans="1:13">
      <c r="A421" s="177" t="s">
        <v>584</v>
      </c>
      <c r="B421" s="124">
        <v>-1637170999.6738472</v>
      </c>
      <c r="C421" s="124">
        <v>-1637170999.6738472</v>
      </c>
      <c r="D421" s="124">
        <v>1637170999.6738472</v>
      </c>
      <c r="E421" s="124">
        <v>0</v>
      </c>
      <c r="F421" s="124">
        <v>0</v>
      </c>
      <c r="G421" s="124">
        <v>-1585115892.2553086</v>
      </c>
      <c r="H421" s="124">
        <v>1585115892.2553086</v>
      </c>
      <c r="I421" s="124">
        <v>0</v>
      </c>
      <c r="J421" s="124">
        <v>0</v>
      </c>
      <c r="K421" s="221">
        <v>0.96820423313819459</v>
      </c>
    </row>
    <row r="422" spans="1:13">
      <c r="A422" s="177" t="s">
        <v>585</v>
      </c>
      <c r="B422" s="124">
        <v>-17598.429999999953</v>
      </c>
      <c r="C422" s="124">
        <v>-17598.429999999953</v>
      </c>
      <c r="D422" s="124">
        <v>0</v>
      </c>
      <c r="E422" s="124">
        <v>0</v>
      </c>
      <c r="F422" s="124">
        <v>-17598.429999999953</v>
      </c>
      <c r="G422" s="124">
        <v>-17014.675974726604</v>
      </c>
      <c r="H422" s="124">
        <v>0</v>
      </c>
      <c r="I422" s="124">
        <v>0</v>
      </c>
      <c r="J422" s="124">
        <v>-17014.675974726604</v>
      </c>
      <c r="K422" s="221">
        <v>0.96682919866866823</v>
      </c>
    </row>
    <row r="423" spans="1:13" ht="15.75" thickBot="1">
      <c r="A423" s="177" t="s">
        <v>586</v>
      </c>
      <c r="B423" s="124">
        <v>0</v>
      </c>
      <c r="C423" s="124">
        <v>0</v>
      </c>
      <c r="D423" s="124">
        <v>0</v>
      </c>
      <c r="E423" s="124">
        <v>0</v>
      </c>
      <c r="F423" s="124">
        <v>0</v>
      </c>
      <c r="G423" s="124">
        <v>0</v>
      </c>
      <c r="H423" s="124">
        <v>0</v>
      </c>
      <c r="I423" s="124">
        <v>0</v>
      </c>
      <c r="J423" s="124">
        <v>0</v>
      </c>
      <c r="K423" s="221">
        <v>0.94721959034263092</v>
      </c>
    </row>
    <row r="424" spans="1:13">
      <c r="A424" s="174" t="s">
        <v>246</v>
      </c>
      <c r="B424" s="175">
        <v>-2202607102.1802907</v>
      </c>
      <c r="C424" s="175">
        <v>-2202607102.1802907</v>
      </c>
      <c r="D424" s="175">
        <v>1758613916.4724324</v>
      </c>
      <c r="E424" s="175">
        <v>65674059.101704471</v>
      </c>
      <c r="F424" s="175">
        <v>-378319126.60615379</v>
      </c>
      <c r="G424" s="175">
        <v>-2135441388.0917099</v>
      </c>
      <c r="H424" s="175">
        <v>1706555236.15868</v>
      </c>
      <c r="I424" s="175">
        <v>62477365.257243015</v>
      </c>
      <c r="J424" s="175">
        <v>-366408786.67578685</v>
      </c>
      <c r="K424" s="222" t="s">
        <v>334</v>
      </c>
    </row>
    <row r="426" spans="1:13">
      <c r="A426" s="174" t="s">
        <v>247</v>
      </c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</row>
    <row r="427" spans="1:13" ht="15.75" thickBot="1">
      <c r="A427" s="177" t="s">
        <v>587</v>
      </c>
      <c r="B427" s="124">
        <v>0</v>
      </c>
      <c r="C427" s="124">
        <v>0</v>
      </c>
      <c r="D427" s="124">
        <v>0</v>
      </c>
      <c r="E427" s="124">
        <v>0</v>
      </c>
      <c r="F427" s="124">
        <v>0</v>
      </c>
      <c r="G427" s="124">
        <v>0</v>
      </c>
      <c r="H427" s="124">
        <v>0</v>
      </c>
      <c r="I427" s="124">
        <v>0</v>
      </c>
      <c r="J427" s="124">
        <v>0</v>
      </c>
      <c r="K427" s="221">
        <v>1</v>
      </c>
    </row>
    <row r="428" spans="1:13">
      <c r="A428" s="174" t="s">
        <v>247</v>
      </c>
      <c r="B428" s="175">
        <v>0</v>
      </c>
      <c r="C428" s="175">
        <v>0</v>
      </c>
      <c r="D428" s="175">
        <v>0</v>
      </c>
      <c r="E428" s="175">
        <v>0</v>
      </c>
      <c r="F428" s="175">
        <v>0</v>
      </c>
      <c r="G428" s="175">
        <v>0</v>
      </c>
      <c r="H428" s="175">
        <v>0</v>
      </c>
      <c r="I428" s="175">
        <v>0</v>
      </c>
      <c r="J428" s="175">
        <v>0</v>
      </c>
      <c r="K428" s="222" t="s">
        <v>334</v>
      </c>
    </row>
    <row r="429" spans="1:13" ht="15.75" thickBot="1"/>
    <row r="430" spans="1:13">
      <c r="A430" s="173" t="s">
        <v>84</v>
      </c>
      <c r="B430" s="175">
        <v>-2202607102.1802907</v>
      </c>
      <c r="C430" s="175">
        <v>-2202607102.1802907</v>
      </c>
      <c r="D430" s="175">
        <v>1758613916.4724324</v>
      </c>
      <c r="E430" s="175">
        <v>65674059.101704471</v>
      </c>
      <c r="F430" s="175">
        <v>-378319126.60615379</v>
      </c>
      <c r="G430" s="175">
        <v>-2135441388.0917099</v>
      </c>
      <c r="H430" s="175">
        <v>1706555236.15868</v>
      </c>
      <c r="I430" s="175">
        <v>62477365.257243015</v>
      </c>
      <c r="J430" s="175">
        <v>-366408786.67578685</v>
      </c>
      <c r="K430" s="222" t="s">
        <v>334</v>
      </c>
    </row>
    <row r="432" spans="1:13">
      <c r="A432" s="173" t="s">
        <v>85</v>
      </c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</row>
    <row r="433" spans="1:11">
      <c r="A433" s="174" t="s">
        <v>248</v>
      </c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</row>
    <row r="434" spans="1:11">
      <c r="A434" s="177" t="s">
        <v>588</v>
      </c>
      <c r="B434" s="124">
        <v>-554992527.7510215</v>
      </c>
      <c r="C434" s="124">
        <v>-554992527.7510215</v>
      </c>
      <c r="D434" s="124">
        <v>0</v>
      </c>
      <c r="E434" s="124">
        <v>0</v>
      </c>
      <c r="F434" s="124">
        <v>-554992527.7510215</v>
      </c>
      <c r="G434" s="124">
        <v>-536582980.87261873</v>
      </c>
      <c r="H434" s="124">
        <v>0</v>
      </c>
      <c r="I434" s="124">
        <v>0</v>
      </c>
      <c r="J434" s="124">
        <v>-536582980.87261873</v>
      </c>
      <c r="K434" s="221">
        <v>0.96682919866866823</v>
      </c>
    </row>
    <row r="435" spans="1:11">
      <c r="A435" s="177" t="s">
        <v>589</v>
      </c>
      <c r="B435" s="124">
        <v>0</v>
      </c>
      <c r="C435" s="124">
        <v>0</v>
      </c>
      <c r="D435" s="124">
        <v>0</v>
      </c>
      <c r="E435" s="124">
        <v>0</v>
      </c>
      <c r="F435" s="124">
        <v>0</v>
      </c>
      <c r="G435" s="124">
        <v>0</v>
      </c>
      <c r="H435" s="124">
        <v>0</v>
      </c>
      <c r="I435" s="124">
        <v>0</v>
      </c>
      <c r="J435" s="124">
        <v>0</v>
      </c>
      <c r="K435" s="221">
        <v>0.96682919866866823</v>
      </c>
    </row>
    <row r="436" spans="1:11">
      <c r="A436" s="177" t="s">
        <v>590</v>
      </c>
      <c r="B436" s="124">
        <v>0</v>
      </c>
      <c r="C436" s="124">
        <v>0</v>
      </c>
      <c r="D436" s="124">
        <v>0</v>
      </c>
      <c r="E436" s="124">
        <v>0</v>
      </c>
      <c r="F436" s="124">
        <v>0</v>
      </c>
      <c r="G436" s="124">
        <v>0</v>
      </c>
      <c r="H436" s="124">
        <v>0</v>
      </c>
      <c r="I436" s="124">
        <v>0</v>
      </c>
      <c r="J436" s="124">
        <v>0</v>
      </c>
      <c r="K436" s="221">
        <v>0.95128373722490955</v>
      </c>
    </row>
    <row r="437" spans="1:11" ht="15.75" thickBot="1">
      <c r="A437" s="177" t="s">
        <v>591</v>
      </c>
      <c r="B437" s="124">
        <v>0</v>
      </c>
      <c r="C437" s="124">
        <v>0</v>
      </c>
      <c r="D437" s="124">
        <v>0</v>
      </c>
      <c r="E437" s="124">
        <v>0</v>
      </c>
      <c r="F437" s="124">
        <v>0</v>
      </c>
      <c r="G437" s="124">
        <v>0</v>
      </c>
      <c r="H437" s="124">
        <v>0</v>
      </c>
      <c r="I437" s="124">
        <v>0</v>
      </c>
      <c r="J437" s="124">
        <v>0</v>
      </c>
      <c r="K437" s="221">
        <v>0.94721959034263092</v>
      </c>
    </row>
    <row r="438" spans="1:11">
      <c r="A438" s="174" t="s">
        <v>248</v>
      </c>
      <c r="B438" s="175">
        <v>-554992527.7510215</v>
      </c>
      <c r="C438" s="175">
        <v>-554992527.7510215</v>
      </c>
      <c r="D438" s="175">
        <v>0</v>
      </c>
      <c r="E438" s="175">
        <v>0</v>
      </c>
      <c r="F438" s="175">
        <v>-554992527.7510215</v>
      </c>
      <c r="G438" s="175">
        <v>-536582980.87261873</v>
      </c>
      <c r="H438" s="175">
        <v>0</v>
      </c>
      <c r="I438" s="175">
        <v>0</v>
      </c>
      <c r="J438" s="175">
        <v>-536582980.87261873</v>
      </c>
      <c r="K438" s="222" t="s">
        <v>334</v>
      </c>
    </row>
    <row r="440" spans="1:11">
      <c r="A440" s="174" t="s">
        <v>592</v>
      </c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</row>
    <row r="441" spans="1:11" ht="15.75" thickBot="1">
      <c r="A441" s="177" t="s">
        <v>593</v>
      </c>
      <c r="B441" s="124">
        <v>0</v>
      </c>
      <c r="C441" s="124">
        <v>0</v>
      </c>
      <c r="D441" s="124">
        <v>0</v>
      </c>
      <c r="E441" s="124">
        <v>0</v>
      </c>
      <c r="F441" s="124">
        <v>0</v>
      </c>
      <c r="G441" s="124">
        <v>0</v>
      </c>
      <c r="H441" s="124">
        <v>0</v>
      </c>
      <c r="I441" s="124">
        <v>0</v>
      </c>
      <c r="J441" s="124">
        <v>0</v>
      </c>
      <c r="K441" s="221">
        <v>0.96682919866866823</v>
      </c>
    </row>
    <row r="442" spans="1:11">
      <c r="A442" s="174" t="s">
        <v>592</v>
      </c>
      <c r="B442" s="175">
        <v>0</v>
      </c>
      <c r="C442" s="175">
        <v>0</v>
      </c>
      <c r="D442" s="175">
        <v>0</v>
      </c>
      <c r="E442" s="175">
        <v>0</v>
      </c>
      <c r="F442" s="175">
        <v>0</v>
      </c>
      <c r="G442" s="175">
        <v>0</v>
      </c>
      <c r="H442" s="175">
        <v>0</v>
      </c>
      <c r="I442" s="175">
        <v>0</v>
      </c>
      <c r="J442" s="175">
        <v>0</v>
      </c>
      <c r="K442" s="222" t="s">
        <v>334</v>
      </c>
    </row>
    <row r="444" spans="1:11">
      <c r="A444" s="174" t="s">
        <v>249</v>
      </c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</row>
    <row r="445" spans="1:11">
      <c r="A445" s="177" t="s">
        <v>594</v>
      </c>
      <c r="B445" s="124">
        <v>-30284295.120000001</v>
      </c>
      <c r="C445" s="124">
        <v>-30284295.120000001</v>
      </c>
      <c r="D445" s="124">
        <v>0</v>
      </c>
      <c r="E445" s="124">
        <v>0</v>
      </c>
      <c r="F445" s="124">
        <v>-30284295.120000001</v>
      </c>
      <c r="G445" s="124">
        <v>-29279740.783115059</v>
      </c>
      <c r="H445" s="124">
        <v>0</v>
      </c>
      <c r="I445" s="124">
        <v>0</v>
      </c>
      <c r="J445" s="124">
        <v>-29279740.783115059</v>
      </c>
      <c r="K445" s="221">
        <v>0.96682919866866823</v>
      </c>
    </row>
    <row r="446" spans="1:11">
      <c r="A446" s="177" t="s">
        <v>595</v>
      </c>
      <c r="B446" s="124">
        <v>-64024.339999999975</v>
      </c>
      <c r="C446" s="124">
        <v>-64024.339999999975</v>
      </c>
      <c r="D446" s="124">
        <v>0</v>
      </c>
      <c r="E446" s="124">
        <v>0</v>
      </c>
      <c r="F446" s="124">
        <v>-64024.339999999975</v>
      </c>
      <c r="G446" s="124">
        <v>-61900.601337490341</v>
      </c>
      <c r="H446" s="124">
        <v>0</v>
      </c>
      <c r="I446" s="124">
        <v>0</v>
      </c>
      <c r="J446" s="124">
        <v>-61900.601337490341</v>
      </c>
      <c r="K446" s="221">
        <v>0.96682919866866823</v>
      </c>
    </row>
    <row r="447" spans="1:11">
      <c r="A447" s="177" t="s">
        <v>596</v>
      </c>
      <c r="B447" s="124">
        <v>-250000</v>
      </c>
      <c r="C447" s="124">
        <v>-250000</v>
      </c>
      <c r="D447" s="124">
        <v>250000</v>
      </c>
      <c r="E447" s="124">
        <v>0</v>
      </c>
      <c r="F447" s="124">
        <v>0</v>
      </c>
      <c r="G447" s="124">
        <v>-241707.29966716707</v>
      </c>
      <c r="H447" s="124">
        <v>241707.29966716707</v>
      </c>
      <c r="I447" s="124">
        <v>0</v>
      </c>
      <c r="J447" s="124">
        <v>0</v>
      </c>
      <c r="K447" s="221">
        <v>0.96682919866866823</v>
      </c>
    </row>
    <row r="448" spans="1:11" ht="15.75" thickBot="1">
      <c r="A448" s="177" t="s">
        <v>597</v>
      </c>
      <c r="B448" s="124">
        <v>0</v>
      </c>
      <c r="C448" s="124">
        <v>0</v>
      </c>
      <c r="D448" s="124">
        <v>0</v>
      </c>
      <c r="E448" s="124">
        <v>0</v>
      </c>
      <c r="F448" s="124">
        <v>0</v>
      </c>
      <c r="G448" s="124">
        <v>0</v>
      </c>
      <c r="H448" s="124">
        <v>0</v>
      </c>
      <c r="I448" s="124">
        <v>0</v>
      </c>
      <c r="J448" s="124">
        <v>0</v>
      </c>
      <c r="K448" s="221">
        <v>0.96682919866866823</v>
      </c>
    </row>
    <row r="449" spans="1:11">
      <c r="A449" s="174" t="s">
        <v>249</v>
      </c>
      <c r="B449" s="175">
        <v>-30598319.460000001</v>
      </c>
      <c r="C449" s="175">
        <v>-30598319.460000001</v>
      </c>
      <c r="D449" s="175">
        <v>250000</v>
      </c>
      <c r="E449" s="175">
        <v>0</v>
      </c>
      <c r="F449" s="175">
        <v>-30348319.460000001</v>
      </c>
      <c r="G449" s="175">
        <v>-29583348.684119716</v>
      </c>
      <c r="H449" s="175">
        <v>241707.29966716707</v>
      </c>
      <c r="I449" s="175">
        <v>0</v>
      </c>
      <c r="J449" s="175">
        <v>-29341641.384452548</v>
      </c>
      <c r="K449" s="222" t="s">
        <v>334</v>
      </c>
    </row>
    <row r="451" spans="1:11">
      <c r="A451" s="174" t="s">
        <v>250</v>
      </c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</row>
    <row r="452" spans="1:11">
      <c r="A452" s="177" t="s">
        <v>598</v>
      </c>
      <c r="B452" s="124">
        <v>-178048359.48281953</v>
      </c>
      <c r="C452" s="124">
        <v>-178048359.48281953</v>
      </c>
      <c r="D452" s="124">
        <v>0</v>
      </c>
      <c r="E452" s="124">
        <v>0</v>
      </c>
      <c r="F452" s="124">
        <v>-178048359.48281953</v>
      </c>
      <c r="G452" s="124">
        <v>-172142352.72304538</v>
      </c>
      <c r="H452" s="124">
        <v>0</v>
      </c>
      <c r="I452" s="124">
        <v>0</v>
      </c>
      <c r="J452" s="124">
        <v>-172142352.72304538</v>
      </c>
      <c r="K452" s="221">
        <v>0.96682919866866823</v>
      </c>
    </row>
    <row r="453" spans="1:11">
      <c r="A453" s="177" t="s">
        <v>599</v>
      </c>
      <c r="B453" s="124">
        <v>-4119643.7332959408</v>
      </c>
      <c r="C453" s="124">
        <v>-4119643.7332959408</v>
      </c>
      <c r="D453" s="124">
        <v>0</v>
      </c>
      <c r="E453" s="124">
        <v>0</v>
      </c>
      <c r="F453" s="124">
        <v>-4119643.7332959408</v>
      </c>
      <c r="G453" s="124">
        <v>-3982991.8494629152</v>
      </c>
      <c r="H453" s="124">
        <v>0</v>
      </c>
      <c r="I453" s="124">
        <v>0</v>
      </c>
      <c r="J453" s="124">
        <v>-3982991.8494629152</v>
      </c>
      <c r="K453" s="221">
        <v>0.96682919866866823</v>
      </c>
    </row>
    <row r="454" spans="1:11">
      <c r="A454" s="177" t="s">
        <v>600</v>
      </c>
      <c r="B454" s="124">
        <v>-207953360.21923059</v>
      </c>
      <c r="C454" s="124">
        <v>-207953360.21923059</v>
      </c>
      <c r="D454" s="124">
        <v>0</v>
      </c>
      <c r="E454" s="124">
        <v>0</v>
      </c>
      <c r="F454" s="124">
        <v>-207953360.21923059</v>
      </c>
      <c r="G454" s="124">
        <v>-200748263.47719312</v>
      </c>
      <c r="H454" s="124">
        <v>0</v>
      </c>
      <c r="I454" s="124">
        <v>0</v>
      </c>
      <c r="J454" s="124">
        <v>-200748263.47719312</v>
      </c>
      <c r="K454" s="221">
        <v>0.96535234278281601</v>
      </c>
    </row>
    <row r="455" spans="1:11">
      <c r="A455" s="177" t="s">
        <v>601</v>
      </c>
      <c r="B455" s="124">
        <v>-114516271.12469432</v>
      </c>
      <c r="C455" s="124">
        <v>-114516271.12469432</v>
      </c>
      <c r="D455" s="124">
        <v>0</v>
      </c>
      <c r="E455" s="124">
        <v>0</v>
      </c>
      <c r="F455" s="124">
        <v>-114516271.12469432</v>
      </c>
      <c r="G455" s="124">
        <v>-114516271.12469432</v>
      </c>
      <c r="H455" s="124">
        <v>0</v>
      </c>
      <c r="I455" s="124">
        <v>0</v>
      </c>
      <c r="J455" s="124">
        <v>-114516271.12469432</v>
      </c>
      <c r="K455" s="221">
        <v>1</v>
      </c>
    </row>
    <row r="456" spans="1:11">
      <c r="A456" s="177" t="s">
        <v>602</v>
      </c>
      <c r="B456" s="124">
        <v>-8710929.2134164497</v>
      </c>
      <c r="C456" s="124">
        <v>-8710929.2134164497</v>
      </c>
      <c r="D456" s="124">
        <v>0</v>
      </c>
      <c r="E456" s="124">
        <v>0</v>
      </c>
      <c r="F456" s="124">
        <v>-8710929.2134164497</v>
      </c>
      <c r="G456" s="124">
        <v>-8421980.7110669184</v>
      </c>
      <c r="H456" s="124">
        <v>0</v>
      </c>
      <c r="I456" s="124">
        <v>0</v>
      </c>
      <c r="J456" s="124">
        <v>-8421980.7110669184</v>
      </c>
      <c r="K456" s="221">
        <v>0.96682919866866823</v>
      </c>
    </row>
    <row r="457" spans="1:11">
      <c r="A457" s="177" t="s">
        <v>603</v>
      </c>
      <c r="B457" s="124">
        <v>0</v>
      </c>
      <c r="C457" s="124">
        <v>0</v>
      </c>
      <c r="D457" s="124">
        <v>0</v>
      </c>
      <c r="E457" s="124">
        <v>0</v>
      </c>
      <c r="F457" s="124">
        <v>0</v>
      </c>
      <c r="G457" s="124">
        <v>0</v>
      </c>
      <c r="H457" s="124">
        <v>0</v>
      </c>
      <c r="I457" s="124">
        <v>0</v>
      </c>
      <c r="J457" s="124">
        <v>0</v>
      </c>
      <c r="K457" s="221">
        <v>0.96682919866866823</v>
      </c>
    </row>
    <row r="458" spans="1:11">
      <c r="A458" s="177" t="s">
        <v>604</v>
      </c>
      <c r="B458" s="124">
        <v>0</v>
      </c>
      <c r="C458" s="124">
        <v>0</v>
      </c>
      <c r="D458" s="124">
        <v>0</v>
      </c>
      <c r="E458" s="124">
        <v>0</v>
      </c>
      <c r="F458" s="124">
        <v>0</v>
      </c>
      <c r="G458" s="124">
        <v>0</v>
      </c>
      <c r="H458" s="124">
        <v>0</v>
      </c>
      <c r="I458" s="124">
        <v>0</v>
      </c>
      <c r="J458" s="124">
        <v>0</v>
      </c>
      <c r="K458" s="221">
        <v>0.94721959034263092</v>
      </c>
    </row>
    <row r="459" spans="1:11" ht="15.75" thickBot="1">
      <c r="A459" s="177" t="s">
        <v>605</v>
      </c>
      <c r="B459" s="124">
        <v>0</v>
      </c>
      <c r="C459" s="124">
        <v>0</v>
      </c>
      <c r="D459" s="124">
        <v>0</v>
      </c>
      <c r="E459" s="124">
        <v>0</v>
      </c>
      <c r="F459" s="124">
        <v>0</v>
      </c>
      <c r="G459" s="124">
        <v>0</v>
      </c>
      <c r="H459" s="124">
        <v>0</v>
      </c>
      <c r="I459" s="124">
        <v>0</v>
      </c>
      <c r="J459" s="124">
        <v>0</v>
      </c>
      <c r="K459" s="221">
        <v>0.94721959034263092</v>
      </c>
    </row>
    <row r="460" spans="1:11">
      <c r="A460" s="174" t="s">
        <v>250</v>
      </c>
      <c r="B460" s="175">
        <v>-513348563.77345681</v>
      </c>
      <c r="C460" s="175">
        <v>-513348563.77345681</v>
      </c>
      <c r="D460" s="175">
        <v>0</v>
      </c>
      <c r="E460" s="175">
        <v>0</v>
      </c>
      <c r="F460" s="175">
        <v>-513348563.77345681</v>
      </c>
      <c r="G460" s="175">
        <v>-499811859.8854627</v>
      </c>
      <c r="H460" s="175">
        <v>0</v>
      </c>
      <c r="I460" s="175">
        <v>0</v>
      </c>
      <c r="J460" s="175">
        <v>-499811859.8854627</v>
      </c>
      <c r="K460" s="222" t="s">
        <v>334</v>
      </c>
    </row>
    <row r="462" spans="1:11">
      <c r="A462" s="174" t="s">
        <v>251</v>
      </c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</row>
    <row r="463" spans="1:11">
      <c r="A463" s="177" t="s">
        <v>606</v>
      </c>
      <c r="B463" s="124">
        <v>-127795831.66553418</v>
      </c>
      <c r="C463" s="124">
        <v>-127795831.66553418</v>
      </c>
      <c r="D463" s="124">
        <v>0</v>
      </c>
      <c r="E463" s="124">
        <v>0</v>
      </c>
      <c r="F463" s="124">
        <v>-127795831.66553418</v>
      </c>
      <c r="G463" s="124">
        <v>-123556741.52238443</v>
      </c>
      <c r="H463" s="124">
        <v>0</v>
      </c>
      <c r="I463" s="124">
        <v>0</v>
      </c>
      <c r="J463" s="124">
        <v>-123556741.52238443</v>
      </c>
      <c r="K463" s="221">
        <v>0.96682919866866823</v>
      </c>
    </row>
    <row r="464" spans="1:11">
      <c r="A464" s="177" t="s">
        <v>607</v>
      </c>
      <c r="B464" s="124">
        <v>-1363397.8191289173</v>
      </c>
      <c r="C464" s="124">
        <v>-1363397.8191289173</v>
      </c>
      <c r="D464" s="124">
        <v>0</v>
      </c>
      <c r="E464" s="124">
        <v>0</v>
      </c>
      <c r="F464" s="124">
        <v>-1363397.8191289173</v>
      </c>
      <c r="G464" s="124">
        <v>-1363397.8191289173</v>
      </c>
      <c r="H464" s="124">
        <v>0</v>
      </c>
      <c r="I464" s="124">
        <v>0</v>
      </c>
      <c r="J464" s="124">
        <v>-1363397.8191289173</v>
      </c>
      <c r="K464" s="221">
        <v>1</v>
      </c>
    </row>
    <row r="465" spans="1:11">
      <c r="A465" s="177" t="s">
        <v>608</v>
      </c>
      <c r="B465" s="124">
        <v>-4534148.3307002131</v>
      </c>
      <c r="C465" s="124">
        <v>-4534148.3307002131</v>
      </c>
      <c r="D465" s="124">
        <v>0</v>
      </c>
      <c r="E465" s="124">
        <v>0</v>
      </c>
      <c r="F465" s="124">
        <v>-4534148.3307002131</v>
      </c>
      <c r="G465" s="124">
        <v>-4534148.3307002131</v>
      </c>
      <c r="H465" s="124">
        <v>0</v>
      </c>
      <c r="I465" s="124">
        <v>0</v>
      </c>
      <c r="J465" s="124">
        <v>-4534148.3307002131</v>
      </c>
      <c r="K465" s="221">
        <v>1</v>
      </c>
    </row>
    <row r="466" spans="1:11">
      <c r="A466" s="177" t="s">
        <v>609</v>
      </c>
      <c r="B466" s="124">
        <v>0</v>
      </c>
      <c r="C466" s="124">
        <v>0</v>
      </c>
      <c r="D466" s="124">
        <v>0</v>
      </c>
      <c r="E466" s="124">
        <v>0</v>
      </c>
      <c r="F466" s="124">
        <v>0</v>
      </c>
      <c r="G466" s="124">
        <v>0</v>
      </c>
      <c r="H466" s="124">
        <v>0</v>
      </c>
      <c r="I466" s="124">
        <v>0</v>
      </c>
      <c r="J466" s="124">
        <v>0</v>
      </c>
      <c r="K466" s="221">
        <v>0.96682919866866823</v>
      </c>
    </row>
    <row r="467" spans="1:11">
      <c r="A467" s="177" t="s">
        <v>610</v>
      </c>
      <c r="B467" s="124">
        <v>-1285.0599999999997</v>
      </c>
      <c r="C467" s="124">
        <v>-1285.0599999999997</v>
      </c>
      <c r="D467" s="124">
        <v>1285.0599999999997</v>
      </c>
      <c r="E467" s="124">
        <v>0</v>
      </c>
      <c r="F467" s="124">
        <v>0</v>
      </c>
      <c r="G467" s="124">
        <v>0</v>
      </c>
      <c r="H467" s="124">
        <v>0</v>
      </c>
      <c r="I467" s="124">
        <v>0</v>
      </c>
      <c r="J467" s="124">
        <v>0</v>
      </c>
      <c r="K467" s="221">
        <v>0</v>
      </c>
    </row>
    <row r="468" spans="1:11" ht="15.75" thickBot="1">
      <c r="A468" s="177" t="s">
        <v>611</v>
      </c>
      <c r="B468" s="124">
        <v>0</v>
      </c>
      <c r="C468" s="124">
        <v>0</v>
      </c>
      <c r="D468" s="124">
        <v>0</v>
      </c>
      <c r="E468" s="124">
        <v>0</v>
      </c>
      <c r="F468" s="124">
        <v>0</v>
      </c>
      <c r="G468" s="124">
        <v>0</v>
      </c>
      <c r="H468" s="124">
        <v>0</v>
      </c>
      <c r="I468" s="124">
        <v>0</v>
      </c>
      <c r="J468" s="124">
        <v>0</v>
      </c>
      <c r="K468" s="221">
        <v>1</v>
      </c>
    </row>
    <row r="469" spans="1:11">
      <c r="A469" s="174" t="s">
        <v>251</v>
      </c>
      <c r="B469" s="175">
        <v>-133694662.87536332</v>
      </c>
      <c r="C469" s="175">
        <v>-133694662.87536332</v>
      </c>
      <c r="D469" s="175">
        <v>1285.0599999999997</v>
      </c>
      <c r="E469" s="175">
        <v>0</v>
      </c>
      <c r="F469" s="175">
        <v>-133693377.81536332</v>
      </c>
      <c r="G469" s="175">
        <v>-129454287.67221357</v>
      </c>
      <c r="H469" s="175">
        <v>0</v>
      </c>
      <c r="I469" s="175">
        <v>0</v>
      </c>
      <c r="J469" s="175">
        <v>-129454287.67221357</v>
      </c>
      <c r="K469" s="222" t="s">
        <v>334</v>
      </c>
    </row>
    <row r="471" spans="1:11">
      <c r="A471" s="174" t="s">
        <v>612</v>
      </c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</row>
    <row r="472" spans="1:11" ht="15.75" thickBot="1">
      <c r="A472" s="177" t="s">
        <v>613</v>
      </c>
      <c r="B472" s="124">
        <v>0</v>
      </c>
      <c r="C472" s="124">
        <v>0</v>
      </c>
      <c r="D472" s="124">
        <v>0</v>
      </c>
      <c r="E472" s="124">
        <v>0</v>
      </c>
      <c r="F472" s="124">
        <v>0</v>
      </c>
      <c r="G472" s="124">
        <v>0</v>
      </c>
      <c r="H472" s="124">
        <v>0</v>
      </c>
      <c r="I472" s="124">
        <v>0</v>
      </c>
      <c r="J472" s="124">
        <v>0</v>
      </c>
      <c r="K472" s="221">
        <v>0.96682919866866823</v>
      </c>
    </row>
    <row r="473" spans="1:11">
      <c r="A473" s="174" t="s">
        <v>612</v>
      </c>
      <c r="B473" s="175">
        <v>0</v>
      </c>
      <c r="C473" s="175">
        <v>0</v>
      </c>
      <c r="D473" s="175">
        <v>0</v>
      </c>
      <c r="E473" s="175">
        <v>0</v>
      </c>
      <c r="F473" s="175">
        <v>0</v>
      </c>
      <c r="G473" s="175">
        <v>0</v>
      </c>
      <c r="H473" s="175">
        <v>0</v>
      </c>
      <c r="I473" s="175">
        <v>0</v>
      </c>
      <c r="J473" s="175">
        <v>0</v>
      </c>
      <c r="K473" s="222" t="s">
        <v>334</v>
      </c>
    </row>
    <row r="475" spans="1:11">
      <c r="A475" s="174" t="s">
        <v>614</v>
      </c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</row>
    <row r="476" spans="1:11" ht="15.75" thickBot="1">
      <c r="A476" s="177" t="s">
        <v>615</v>
      </c>
      <c r="B476" s="124">
        <v>0</v>
      </c>
      <c r="C476" s="124">
        <v>0</v>
      </c>
      <c r="D476" s="124">
        <v>0</v>
      </c>
      <c r="E476" s="124">
        <v>0</v>
      </c>
      <c r="F476" s="124">
        <v>0</v>
      </c>
      <c r="G476" s="124">
        <v>0</v>
      </c>
      <c r="H476" s="124">
        <v>0</v>
      </c>
      <c r="I476" s="124">
        <v>0</v>
      </c>
      <c r="J476" s="124">
        <v>0</v>
      </c>
      <c r="K476" s="221">
        <v>0.96682919866866823</v>
      </c>
    </row>
    <row r="477" spans="1:11">
      <c r="A477" s="174" t="s">
        <v>614</v>
      </c>
      <c r="B477" s="175">
        <v>0</v>
      </c>
      <c r="C477" s="175">
        <v>0</v>
      </c>
      <c r="D477" s="175">
        <v>0</v>
      </c>
      <c r="E477" s="175">
        <v>0</v>
      </c>
      <c r="F477" s="175">
        <v>0</v>
      </c>
      <c r="G477" s="175">
        <v>0</v>
      </c>
      <c r="H477" s="175">
        <v>0</v>
      </c>
      <c r="I477" s="175">
        <v>0</v>
      </c>
      <c r="J477" s="175">
        <v>0</v>
      </c>
      <c r="K477" s="222" t="s">
        <v>334</v>
      </c>
    </row>
    <row r="479" spans="1:11">
      <c r="A479" s="174" t="s">
        <v>616</v>
      </c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</row>
    <row r="480" spans="1:11" ht="15.75" thickBot="1">
      <c r="A480" s="177" t="s">
        <v>617</v>
      </c>
      <c r="B480" s="124">
        <v>0</v>
      </c>
      <c r="C480" s="124">
        <v>0</v>
      </c>
      <c r="D480" s="124">
        <v>0</v>
      </c>
      <c r="E480" s="124">
        <v>0</v>
      </c>
      <c r="F480" s="124">
        <v>0</v>
      </c>
      <c r="G480" s="124">
        <v>0</v>
      </c>
      <c r="H480" s="124">
        <v>0</v>
      </c>
      <c r="I480" s="124">
        <v>0</v>
      </c>
      <c r="J480" s="124">
        <v>0</v>
      </c>
      <c r="K480" s="221">
        <v>0.96682919866866823</v>
      </c>
    </row>
    <row r="481" spans="1:11">
      <c r="A481" s="174" t="s">
        <v>616</v>
      </c>
      <c r="B481" s="175">
        <v>0</v>
      </c>
      <c r="C481" s="175">
        <v>0</v>
      </c>
      <c r="D481" s="175">
        <v>0</v>
      </c>
      <c r="E481" s="175">
        <v>0</v>
      </c>
      <c r="F481" s="175">
        <v>0</v>
      </c>
      <c r="G481" s="175">
        <v>0</v>
      </c>
      <c r="H481" s="175">
        <v>0</v>
      </c>
      <c r="I481" s="175">
        <v>0</v>
      </c>
      <c r="J481" s="175">
        <v>0</v>
      </c>
      <c r="K481" s="222" t="s">
        <v>334</v>
      </c>
    </row>
    <row r="483" spans="1:11">
      <c r="A483" s="174" t="s">
        <v>252</v>
      </c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</row>
    <row r="484" spans="1:11" ht="15.75" thickBot="1">
      <c r="A484" s="177" t="s">
        <v>618</v>
      </c>
      <c r="B484" s="124">
        <v>-88779080.56203562</v>
      </c>
      <c r="C484" s="124">
        <v>-88779080.56203562</v>
      </c>
      <c r="D484" s="124">
        <v>0</v>
      </c>
      <c r="E484" s="124">
        <v>0</v>
      </c>
      <c r="F484" s="124">
        <v>-88779080.56203562</v>
      </c>
      <c r="G484" s="124">
        <v>-85834207.318334043</v>
      </c>
      <c r="H484" s="124">
        <v>0</v>
      </c>
      <c r="I484" s="124">
        <v>0</v>
      </c>
      <c r="J484" s="124">
        <v>-85834207.318334043</v>
      </c>
      <c r="K484" s="221">
        <v>0.96682919866866823</v>
      </c>
    </row>
    <row r="485" spans="1:11">
      <c r="A485" s="174" t="s">
        <v>252</v>
      </c>
      <c r="B485" s="175">
        <v>-88779080.56203562</v>
      </c>
      <c r="C485" s="175">
        <v>-88779080.56203562</v>
      </c>
      <c r="D485" s="175">
        <v>0</v>
      </c>
      <c r="E485" s="175">
        <v>0</v>
      </c>
      <c r="F485" s="175">
        <v>-88779080.56203562</v>
      </c>
      <c r="G485" s="175">
        <v>-85834207.318334043</v>
      </c>
      <c r="H485" s="175">
        <v>0</v>
      </c>
      <c r="I485" s="175">
        <v>0</v>
      </c>
      <c r="J485" s="175">
        <v>-85834207.318334043</v>
      </c>
      <c r="K485" s="222" t="s">
        <v>334</v>
      </c>
    </row>
    <row r="487" spans="1:11">
      <c r="A487" s="174" t="s">
        <v>253</v>
      </c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</row>
    <row r="488" spans="1:11">
      <c r="A488" s="177" t="s">
        <v>619</v>
      </c>
      <c r="B488" s="124">
        <v>-393139986.90024787</v>
      </c>
      <c r="C488" s="124">
        <v>-393139986.90024787</v>
      </c>
      <c r="D488" s="124">
        <v>0</v>
      </c>
      <c r="E488" s="124">
        <v>0</v>
      </c>
      <c r="F488" s="124">
        <v>-393139986.90024787</v>
      </c>
      <c r="G488" s="124">
        <v>-380099218.49937737</v>
      </c>
      <c r="H488" s="124">
        <v>0</v>
      </c>
      <c r="I488" s="124">
        <v>0</v>
      </c>
      <c r="J488" s="124">
        <v>-380099218.49937737</v>
      </c>
      <c r="K488" s="221">
        <v>0.96682919866866823</v>
      </c>
    </row>
    <row r="489" spans="1:11">
      <c r="A489" s="177" t="s">
        <v>620</v>
      </c>
      <c r="B489" s="124">
        <v>-4284498.4900000012</v>
      </c>
      <c r="C489" s="124">
        <v>-4284498.4900000012</v>
      </c>
      <c r="D489" s="124">
        <v>0</v>
      </c>
      <c r="E489" s="124">
        <v>0</v>
      </c>
      <c r="F489" s="124">
        <v>-4284498.4900000012</v>
      </c>
      <c r="G489" s="124">
        <v>-4128147.890036847</v>
      </c>
      <c r="H489" s="124">
        <v>0</v>
      </c>
      <c r="I489" s="124">
        <v>0</v>
      </c>
      <c r="J489" s="124">
        <v>-4128147.890036847</v>
      </c>
      <c r="K489" s="221">
        <v>0.96350784103948783</v>
      </c>
    </row>
    <row r="490" spans="1:11">
      <c r="A490" s="177" t="s">
        <v>621</v>
      </c>
      <c r="B490" s="124">
        <v>-227850.54</v>
      </c>
      <c r="C490" s="124">
        <v>-227850.54</v>
      </c>
      <c r="D490" s="124">
        <v>0</v>
      </c>
      <c r="E490" s="124">
        <v>0</v>
      </c>
      <c r="F490" s="124">
        <v>-227850.54</v>
      </c>
      <c r="G490" s="124">
        <v>0</v>
      </c>
      <c r="H490" s="124">
        <v>0</v>
      </c>
      <c r="I490" s="124">
        <v>0</v>
      </c>
      <c r="J490" s="124">
        <v>0</v>
      </c>
      <c r="K490" s="221">
        <v>0</v>
      </c>
    </row>
    <row r="491" spans="1:11">
      <c r="A491" s="177" t="s">
        <v>622</v>
      </c>
      <c r="B491" s="124">
        <v>0</v>
      </c>
      <c r="C491" s="124">
        <v>0</v>
      </c>
      <c r="D491" s="124">
        <v>0</v>
      </c>
      <c r="E491" s="124">
        <v>0</v>
      </c>
      <c r="F491" s="124">
        <v>0</v>
      </c>
      <c r="G491" s="124">
        <v>0</v>
      </c>
      <c r="H491" s="124">
        <v>0</v>
      </c>
      <c r="I491" s="124">
        <v>0</v>
      </c>
      <c r="J491" s="124">
        <v>0</v>
      </c>
      <c r="K491" s="221">
        <v>1</v>
      </c>
    </row>
    <row r="492" spans="1:11">
      <c r="A492" s="177" t="s">
        <v>623</v>
      </c>
      <c r="B492" s="124">
        <v>0</v>
      </c>
      <c r="C492" s="124">
        <v>0</v>
      </c>
      <c r="D492" s="124">
        <v>0</v>
      </c>
      <c r="E492" s="124">
        <v>0</v>
      </c>
      <c r="F492" s="124">
        <v>0</v>
      </c>
      <c r="G492" s="124">
        <v>0</v>
      </c>
      <c r="H492" s="124">
        <v>0</v>
      </c>
      <c r="I492" s="124">
        <v>0</v>
      </c>
      <c r="J492" s="124">
        <v>0</v>
      </c>
      <c r="K492" s="221">
        <v>0.96682919866866823</v>
      </c>
    </row>
    <row r="493" spans="1:11">
      <c r="A493" s="177" t="s">
        <v>624</v>
      </c>
      <c r="B493" s="124">
        <v>-12516074.649378955</v>
      </c>
      <c r="C493" s="124">
        <v>-12516074.649378955</v>
      </c>
      <c r="D493" s="124">
        <v>12516074.649378955</v>
      </c>
      <c r="E493" s="124">
        <v>0</v>
      </c>
      <c r="F493" s="124">
        <v>0</v>
      </c>
      <c r="G493" s="124">
        <v>-12100906.423736287</v>
      </c>
      <c r="H493" s="124">
        <v>12100906.423736287</v>
      </c>
      <c r="I493" s="124">
        <v>0</v>
      </c>
      <c r="J493" s="124">
        <v>0</v>
      </c>
      <c r="K493" s="221">
        <v>0.96682919866866823</v>
      </c>
    </row>
    <row r="494" spans="1:11">
      <c r="A494" s="177" t="s">
        <v>625</v>
      </c>
      <c r="B494" s="124">
        <v>0</v>
      </c>
      <c r="C494" s="124">
        <v>0</v>
      </c>
      <c r="D494" s="124">
        <v>0</v>
      </c>
      <c r="E494" s="124">
        <v>0</v>
      </c>
      <c r="F494" s="124">
        <v>0</v>
      </c>
      <c r="G494" s="124">
        <v>0</v>
      </c>
      <c r="H494" s="124">
        <v>0</v>
      </c>
      <c r="I494" s="124">
        <v>0</v>
      </c>
      <c r="J494" s="124">
        <v>0</v>
      </c>
      <c r="K494" s="221">
        <v>0.95128373722490955</v>
      </c>
    </row>
    <row r="495" spans="1:11">
      <c r="A495" s="177" t="s">
        <v>626</v>
      </c>
      <c r="B495" s="124">
        <v>-3372903.11</v>
      </c>
      <c r="C495" s="124">
        <v>-3372903.11</v>
      </c>
      <c r="D495" s="124">
        <v>0</v>
      </c>
      <c r="E495" s="124">
        <v>0</v>
      </c>
      <c r="F495" s="124">
        <v>-3372903.11</v>
      </c>
      <c r="G495" s="124">
        <v>-3372903.11</v>
      </c>
      <c r="H495" s="124">
        <v>0</v>
      </c>
      <c r="I495" s="124">
        <v>0</v>
      </c>
      <c r="J495" s="124">
        <v>-3372903.11</v>
      </c>
      <c r="K495" s="221">
        <v>1</v>
      </c>
    </row>
    <row r="496" spans="1:11">
      <c r="A496" s="177" t="s">
        <v>627</v>
      </c>
      <c r="B496" s="124">
        <v>-8427106.3592899833</v>
      </c>
      <c r="C496" s="124">
        <v>-8427106.3592899833</v>
      </c>
      <c r="D496" s="124">
        <v>8427106.3592899833</v>
      </c>
      <c r="E496" s="124">
        <v>0</v>
      </c>
      <c r="F496" s="124">
        <v>0</v>
      </c>
      <c r="G496" s="124">
        <v>-8427106.3592899833</v>
      </c>
      <c r="H496" s="124">
        <v>8427106.3592899833</v>
      </c>
      <c r="I496" s="124">
        <v>0</v>
      </c>
      <c r="J496" s="124">
        <v>0</v>
      </c>
      <c r="K496" s="221">
        <v>1</v>
      </c>
    </row>
    <row r="497" spans="1:11">
      <c r="A497" s="177" t="s">
        <v>628</v>
      </c>
      <c r="B497" s="124">
        <v>0</v>
      </c>
      <c r="C497" s="124">
        <v>0</v>
      </c>
      <c r="D497" s="124">
        <v>0</v>
      </c>
      <c r="E497" s="124">
        <v>0</v>
      </c>
      <c r="F497" s="124">
        <v>0</v>
      </c>
      <c r="G497" s="124">
        <v>0</v>
      </c>
      <c r="H497" s="124">
        <v>0</v>
      </c>
      <c r="I497" s="124">
        <v>0</v>
      </c>
      <c r="J497" s="124">
        <v>0</v>
      </c>
      <c r="K497" s="221">
        <v>0.94721959034263092</v>
      </c>
    </row>
    <row r="498" spans="1:11">
      <c r="A498" s="177" t="s">
        <v>629</v>
      </c>
      <c r="B498" s="124">
        <v>0</v>
      </c>
      <c r="C498" s="124">
        <v>0</v>
      </c>
      <c r="D498" s="124">
        <v>0</v>
      </c>
      <c r="E498" s="124">
        <v>0</v>
      </c>
      <c r="F498" s="124">
        <v>0</v>
      </c>
      <c r="G498" s="124">
        <v>0</v>
      </c>
      <c r="H498" s="124">
        <v>0</v>
      </c>
      <c r="I498" s="124">
        <v>0</v>
      </c>
      <c r="J498" s="124">
        <v>0</v>
      </c>
      <c r="K498" s="221">
        <v>1</v>
      </c>
    </row>
    <row r="499" spans="1:11" ht="15.75" thickBot="1">
      <c r="A499" s="177" t="s">
        <v>630</v>
      </c>
      <c r="B499" s="124">
        <v>-235307344</v>
      </c>
      <c r="C499" s="124">
        <v>-235307344</v>
      </c>
      <c r="D499" s="124">
        <v>0</v>
      </c>
      <c r="E499" s="124">
        <v>0</v>
      </c>
      <c r="F499" s="124">
        <v>-235307344</v>
      </c>
      <c r="G499" s="124">
        <v>-223226489.83200833</v>
      </c>
      <c r="H499" s="124">
        <v>0</v>
      </c>
      <c r="I499" s="124">
        <v>0</v>
      </c>
      <c r="J499" s="124">
        <v>-223226489.83200833</v>
      </c>
      <c r="K499" s="221">
        <v>0.94865925575195109</v>
      </c>
    </row>
    <row r="500" spans="1:11">
      <c r="A500" s="174" t="s">
        <v>253</v>
      </c>
      <c r="B500" s="175">
        <v>-657275764.04891682</v>
      </c>
      <c r="C500" s="175">
        <v>-657275764.04891682</v>
      </c>
      <c r="D500" s="175">
        <v>20943181.008668937</v>
      </c>
      <c r="E500" s="175">
        <v>0</v>
      </c>
      <c r="F500" s="175">
        <v>-636332583.04024792</v>
      </c>
      <c r="G500" s="175">
        <v>-631354772.11444879</v>
      </c>
      <c r="H500" s="175">
        <v>20528012.783026271</v>
      </c>
      <c r="I500" s="175">
        <v>0</v>
      </c>
      <c r="J500" s="175">
        <v>-610826759.33142257</v>
      </c>
      <c r="K500" s="222" t="s">
        <v>334</v>
      </c>
    </row>
    <row r="501" spans="1:11" ht="15.75" thickBot="1"/>
    <row r="502" spans="1:11">
      <c r="A502" s="173" t="s">
        <v>85</v>
      </c>
      <c r="B502" s="175">
        <v>-1978688918.4707942</v>
      </c>
      <c r="C502" s="175">
        <v>-1978688918.4707942</v>
      </c>
      <c r="D502" s="175">
        <v>21194466.068668935</v>
      </c>
      <c r="E502" s="175">
        <v>0</v>
      </c>
      <c r="F502" s="175">
        <v>-1957494452.4021254</v>
      </c>
      <c r="G502" s="175">
        <v>-1912621456.5471976</v>
      </c>
      <c r="H502" s="175">
        <v>20769720.082693439</v>
      </c>
      <c r="I502" s="175">
        <v>0</v>
      </c>
      <c r="J502" s="175">
        <v>-1891851736.4645042</v>
      </c>
      <c r="K502" s="222" t="s">
        <v>334</v>
      </c>
    </row>
    <row r="504" spans="1:11">
      <c r="A504" s="173" t="s">
        <v>94</v>
      </c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</row>
    <row r="505" spans="1:11">
      <c r="A505" s="174" t="s">
        <v>254</v>
      </c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</row>
    <row r="506" spans="1:11" ht="15.75" thickBot="1">
      <c r="A506" s="177" t="s">
        <v>631</v>
      </c>
      <c r="B506" s="124">
        <v>-2984866.705694613</v>
      </c>
      <c r="C506" s="124">
        <v>-2984866.705694613</v>
      </c>
      <c r="D506" s="124">
        <v>0</v>
      </c>
      <c r="E506" s="124">
        <v>0</v>
      </c>
      <c r="F506" s="124">
        <v>-2984866.705694613</v>
      </c>
      <c r="G506" s="124">
        <v>-2885856.2851995104</v>
      </c>
      <c r="H506" s="124">
        <v>0</v>
      </c>
      <c r="I506" s="124">
        <v>0</v>
      </c>
      <c r="J506" s="124">
        <v>-2885856.2851995104</v>
      </c>
      <c r="K506" s="221">
        <v>0.96682919866866823</v>
      </c>
    </row>
    <row r="507" spans="1:11">
      <c r="A507" s="174" t="s">
        <v>254</v>
      </c>
      <c r="B507" s="175">
        <v>-2984866.705694613</v>
      </c>
      <c r="C507" s="175">
        <v>-2984866.705694613</v>
      </c>
      <c r="D507" s="175">
        <v>0</v>
      </c>
      <c r="E507" s="175">
        <v>0</v>
      </c>
      <c r="F507" s="175">
        <v>-2984866.705694613</v>
      </c>
      <c r="G507" s="175">
        <v>-2885856.2851995104</v>
      </c>
      <c r="H507" s="175">
        <v>0</v>
      </c>
      <c r="I507" s="175">
        <v>0</v>
      </c>
      <c r="J507" s="175">
        <v>-2885856.2851995104</v>
      </c>
      <c r="K507" s="222" t="s">
        <v>334</v>
      </c>
    </row>
    <row r="509" spans="1:11">
      <c r="A509" s="174" t="s">
        <v>86</v>
      </c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</row>
    <row r="510" spans="1:11">
      <c r="A510" s="177" t="s">
        <v>632</v>
      </c>
      <c r="B510" s="124">
        <v>-2571859</v>
      </c>
      <c r="C510" s="124">
        <v>-2571859</v>
      </c>
      <c r="D510" s="124">
        <v>0</v>
      </c>
      <c r="E510" s="124">
        <v>0</v>
      </c>
      <c r="F510" s="124">
        <v>-2571859</v>
      </c>
      <c r="G510" s="124">
        <v>-2486548.3760588025</v>
      </c>
      <c r="H510" s="124">
        <v>0</v>
      </c>
      <c r="I510" s="124">
        <v>0</v>
      </c>
      <c r="J510" s="124">
        <v>-2486548.3760588025</v>
      </c>
      <c r="K510" s="221">
        <v>0.96682919866866823</v>
      </c>
    </row>
    <row r="511" spans="1:11">
      <c r="A511" s="177" t="s">
        <v>633</v>
      </c>
      <c r="B511" s="124">
        <v>-5020000</v>
      </c>
      <c r="C511" s="124">
        <v>-5020000</v>
      </c>
      <c r="D511" s="124">
        <v>0</v>
      </c>
      <c r="E511" s="124">
        <v>0</v>
      </c>
      <c r="F511" s="124">
        <v>-5020000</v>
      </c>
      <c r="G511" s="124">
        <v>-4836809.3620182285</v>
      </c>
      <c r="H511" s="124">
        <v>0</v>
      </c>
      <c r="I511" s="124">
        <v>0</v>
      </c>
      <c r="J511" s="124">
        <v>-4836809.3620182285</v>
      </c>
      <c r="K511" s="221">
        <v>0.96350784103948783</v>
      </c>
    </row>
    <row r="512" spans="1:11">
      <c r="A512" s="177" t="s">
        <v>634</v>
      </c>
      <c r="B512" s="124">
        <v>-134104771.04000004</v>
      </c>
      <c r="C512" s="124">
        <v>-134104771.04000004</v>
      </c>
      <c r="D512" s="124">
        <v>0</v>
      </c>
      <c r="E512" s="124">
        <v>0</v>
      </c>
      <c r="F512" s="124">
        <v>-134104771.04000004</v>
      </c>
      <c r="G512" s="124">
        <v>-129656408.32224846</v>
      </c>
      <c r="H512" s="124">
        <v>0</v>
      </c>
      <c r="I512" s="124">
        <v>0</v>
      </c>
      <c r="J512" s="124">
        <v>-129656408.32224846</v>
      </c>
      <c r="K512" s="221">
        <v>0.96682919866866823</v>
      </c>
    </row>
    <row r="513" spans="1:11">
      <c r="A513" s="177" t="s">
        <v>635</v>
      </c>
      <c r="B513" s="124">
        <v>-16671133.00000013</v>
      </c>
      <c r="C513" s="124">
        <v>-16671133.00000013</v>
      </c>
      <c r="D513" s="124">
        <v>5939583</v>
      </c>
      <c r="E513" s="124">
        <v>0</v>
      </c>
      <c r="F513" s="124">
        <v>-10731550.00000013</v>
      </c>
      <c r="G513" s="124">
        <v>-15858977.704013642</v>
      </c>
      <c r="H513" s="124">
        <v>5626089.3760660551</v>
      </c>
      <c r="I513" s="124">
        <v>0</v>
      </c>
      <c r="J513" s="124">
        <v>-10232888.327947587</v>
      </c>
      <c r="K513" s="221">
        <v>0.95128373722490955</v>
      </c>
    </row>
    <row r="514" spans="1:11">
      <c r="A514" s="177" t="s">
        <v>636</v>
      </c>
      <c r="B514" s="124">
        <v>0</v>
      </c>
      <c r="C514" s="124">
        <v>0</v>
      </c>
      <c r="D514" s="124">
        <v>0</v>
      </c>
      <c r="E514" s="124">
        <v>0</v>
      </c>
      <c r="F514" s="124">
        <v>0</v>
      </c>
      <c r="G514" s="124">
        <v>0</v>
      </c>
      <c r="H514" s="124">
        <v>0</v>
      </c>
      <c r="I514" s="124">
        <v>0</v>
      </c>
      <c r="J514" s="124">
        <v>0</v>
      </c>
      <c r="K514" s="221">
        <v>1</v>
      </c>
    </row>
    <row r="515" spans="1:11" ht="15.75" thickBot="1">
      <c r="A515" s="177" t="s">
        <v>637</v>
      </c>
      <c r="B515" s="124">
        <v>0</v>
      </c>
      <c r="C515" s="124">
        <v>0</v>
      </c>
      <c r="D515" s="124">
        <v>0</v>
      </c>
      <c r="E515" s="124">
        <v>0</v>
      </c>
      <c r="F515" s="124">
        <v>0</v>
      </c>
      <c r="G515" s="124">
        <v>0</v>
      </c>
      <c r="H515" s="124">
        <v>0</v>
      </c>
      <c r="I515" s="124">
        <v>0</v>
      </c>
      <c r="J515" s="124">
        <v>0</v>
      </c>
      <c r="K515" s="221">
        <v>0.96820423313819459</v>
      </c>
    </row>
    <row r="516" spans="1:11">
      <c r="A516" s="174" t="s">
        <v>86</v>
      </c>
      <c r="B516" s="175">
        <v>-158367763.04000014</v>
      </c>
      <c r="C516" s="175">
        <v>-158367763.04000014</v>
      </c>
      <c r="D516" s="175">
        <v>5939583</v>
      </c>
      <c r="E516" s="175">
        <v>0</v>
      </c>
      <c r="F516" s="175">
        <v>-152428180.04000014</v>
      </c>
      <c r="G516" s="175">
        <v>-152838743.76433915</v>
      </c>
      <c r="H516" s="175">
        <v>5626089.3760660551</v>
      </c>
      <c r="I516" s="175">
        <v>0</v>
      </c>
      <c r="J516" s="175">
        <v>-147212654.38827309</v>
      </c>
      <c r="K516" s="222" t="s">
        <v>334</v>
      </c>
    </row>
    <row r="518" spans="1:11">
      <c r="A518" s="174" t="s">
        <v>255</v>
      </c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</row>
    <row r="519" spans="1:11">
      <c r="A519" s="177" t="s">
        <v>638</v>
      </c>
      <c r="B519" s="124">
        <v>-2122275865.1546156</v>
      </c>
      <c r="C519" s="124">
        <v>-2122275865.1546156</v>
      </c>
      <c r="D519" s="124">
        <v>2122275865.1546156</v>
      </c>
      <c r="E519" s="124">
        <v>0</v>
      </c>
      <c r="F519" s="124">
        <v>0</v>
      </c>
      <c r="G519" s="124">
        <v>-2054796476.5297232</v>
      </c>
      <c r="H519" s="124">
        <v>2054796476.5297232</v>
      </c>
      <c r="I519" s="124">
        <v>0</v>
      </c>
      <c r="J519" s="124">
        <v>0</v>
      </c>
      <c r="K519" s="221">
        <v>0.96820423313819459</v>
      </c>
    </row>
    <row r="520" spans="1:11">
      <c r="A520" s="177" t="s">
        <v>639</v>
      </c>
      <c r="B520" s="124">
        <v>0</v>
      </c>
      <c r="C520" s="124">
        <v>0</v>
      </c>
      <c r="D520" s="124">
        <v>0</v>
      </c>
      <c r="E520" s="124">
        <v>0</v>
      </c>
      <c r="F520" s="124">
        <v>0</v>
      </c>
      <c r="G520" s="124">
        <v>0</v>
      </c>
      <c r="H520" s="124">
        <v>0</v>
      </c>
      <c r="I520" s="124">
        <v>0</v>
      </c>
      <c r="J520" s="124">
        <v>0</v>
      </c>
      <c r="K520" s="221">
        <v>1</v>
      </c>
    </row>
    <row r="521" spans="1:11">
      <c r="A521" s="177" t="s">
        <v>640</v>
      </c>
      <c r="B521" s="124">
        <v>-10709.97</v>
      </c>
      <c r="C521" s="124">
        <v>-10709.97</v>
      </c>
      <c r="D521" s="124">
        <v>0</v>
      </c>
      <c r="E521" s="124">
        <v>0</v>
      </c>
      <c r="F521" s="124">
        <v>-10709.97</v>
      </c>
      <c r="G521" s="124">
        <v>-10709.97</v>
      </c>
      <c r="H521" s="124">
        <v>0</v>
      </c>
      <c r="I521" s="124">
        <v>0</v>
      </c>
      <c r="J521" s="124">
        <v>-10709.97</v>
      </c>
      <c r="K521" s="221">
        <v>1</v>
      </c>
    </row>
    <row r="522" spans="1:11">
      <c r="A522" s="177" t="s">
        <v>641</v>
      </c>
      <c r="B522" s="124">
        <v>-11439.23076923077</v>
      </c>
      <c r="C522" s="124">
        <v>-11439.23076923077</v>
      </c>
      <c r="D522" s="124">
        <v>0</v>
      </c>
      <c r="E522" s="124">
        <v>0</v>
      </c>
      <c r="F522" s="124">
        <v>-11439.23076923077</v>
      </c>
      <c r="G522" s="124">
        <v>-11059.782318001358</v>
      </c>
      <c r="H522" s="124">
        <v>0</v>
      </c>
      <c r="I522" s="124">
        <v>0</v>
      </c>
      <c r="J522" s="124">
        <v>-11059.782318001358</v>
      </c>
      <c r="K522" s="221">
        <v>0.96682919866866823</v>
      </c>
    </row>
    <row r="523" spans="1:11">
      <c r="A523" s="177" t="s">
        <v>642</v>
      </c>
      <c r="B523" s="124">
        <v>0</v>
      </c>
      <c r="C523" s="124">
        <v>0</v>
      </c>
      <c r="D523" s="124">
        <v>0</v>
      </c>
      <c r="E523" s="124">
        <v>0</v>
      </c>
      <c r="F523" s="124">
        <v>0</v>
      </c>
      <c r="G523" s="124">
        <v>0</v>
      </c>
      <c r="H523" s="124">
        <v>0</v>
      </c>
      <c r="I523" s="124">
        <v>0</v>
      </c>
      <c r="J523" s="124">
        <v>0</v>
      </c>
      <c r="K523" s="221">
        <v>0.96820423313819459</v>
      </c>
    </row>
    <row r="524" spans="1:11">
      <c r="A524" s="177" t="s">
        <v>643</v>
      </c>
      <c r="B524" s="124">
        <v>-20324219.076923076</v>
      </c>
      <c r="C524" s="124">
        <v>-20324219.076923076</v>
      </c>
      <c r="D524" s="124">
        <v>0</v>
      </c>
      <c r="E524" s="124">
        <v>0</v>
      </c>
      <c r="F524" s="124">
        <v>-20324219.076923076</v>
      </c>
      <c r="G524" s="124">
        <v>-19650048.443707999</v>
      </c>
      <c r="H524" s="124">
        <v>0</v>
      </c>
      <c r="I524" s="124">
        <v>0</v>
      </c>
      <c r="J524" s="124">
        <v>-19650048.443707999</v>
      </c>
      <c r="K524" s="221">
        <v>0.96682919866866823</v>
      </c>
    </row>
    <row r="525" spans="1:11">
      <c r="A525" s="177" t="s">
        <v>644</v>
      </c>
      <c r="B525" s="124">
        <v>0</v>
      </c>
      <c r="C525" s="124">
        <v>0</v>
      </c>
      <c r="D525" s="124">
        <v>0</v>
      </c>
      <c r="E525" s="124">
        <v>0</v>
      </c>
      <c r="F525" s="124">
        <v>0</v>
      </c>
      <c r="G525" s="124">
        <v>0</v>
      </c>
      <c r="H525" s="124">
        <v>0</v>
      </c>
      <c r="I525" s="124">
        <v>0</v>
      </c>
      <c r="J525" s="124">
        <v>0</v>
      </c>
      <c r="K525" s="221">
        <v>0.96820423313819459</v>
      </c>
    </row>
    <row r="526" spans="1:11">
      <c r="A526" s="177" t="s">
        <v>645</v>
      </c>
      <c r="B526" s="124">
        <v>-981106</v>
      </c>
      <c r="C526" s="124">
        <v>-981106</v>
      </c>
      <c r="D526" s="124">
        <v>0</v>
      </c>
      <c r="E526" s="124">
        <v>0</v>
      </c>
      <c r="F526" s="124">
        <v>-981106</v>
      </c>
      <c r="G526" s="124">
        <v>-948561.92778902245</v>
      </c>
      <c r="H526" s="124">
        <v>0</v>
      </c>
      <c r="I526" s="124">
        <v>0</v>
      </c>
      <c r="J526" s="124">
        <v>-948561.92778902245</v>
      </c>
      <c r="K526" s="221">
        <v>0.96682919866866823</v>
      </c>
    </row>
    <row r="527" spans="1:11">
      <c r="A527" s="177" t="s">
        <v>646</v>
      </c>
      <c r="B527" s="124">
        <v>0</v>
      </c>
      <c r="C527" s="124">
        <v>0</v>
      </c>
      <c r="D527" s="124">
        <v>0</v>
      </c>
      <c r="E527" s="124">
        <v>0</v>
      </c>
      <c r="F527" s="124">
        <v>0</v>
      </c>
      <c r="G527" s="124">
        <v>0</v>
      </c>
      <c r="H527" s="124">
        <v>0</v>
      </c>
      <c r="I527" s="124">
        <v>0</v>
      </c>
      <c r="J527" s="124">
        <v>0</v>
      </c>
      <c r="K527" s="221">
        <v>0.94865925575195109</v>
      </c>
    </row>
    <row r="528" spans="1:11">
      <c r="A528" s="177" t="s">
        <v>647</v>
      </c>
      <c r="B528" s="124">
        <v>-248074047.05000016</v>
      </c>
      <c r="C528" s="124">
        <v>-248074047.05000016</v>
      </c>
      <c r="D528" s="124">
        <v>248074047.05000016</v>
      </c>
      <c r="E528" s="124">
        <v>-62585529.302573644</v>
      </c>
      <c r="F528" s="124">
        <v>-62585529.302573644</v>
      </c>
      <c r="G528" s="124">
        <v>-248074047.05000016</v>
      </c>
      <c r="H528" s="124">
        <v>248074047.05000016</v>
      </c>
      <c r="I528" s="124">
        <v>-59536596.211151369</v>
      </c>
      <c r="J528" s="124">
        <v>-59536596.211151369</v>
      </c>
      <c r="K528" s="221">
        <v>1</v>
      </c>
    </row>
    <row r="529" spans="1:13">
      <c r="A529" s="177" t="s">
        <v>648</v>
      </c>
      <c r="B529" s="124">
        <v>-150330925.04115185</v>
      </c>
      <c r="C529" s="124">
        <v>-150330925.04115185</v>
      </c>
      <c r="D529" s="124">
        <v>0</v>
      </c>
      <c r="E529" s="124">
        <v>0</v>
      </c>
      <c r="F529" s="124">
        <v>-150330925.04115185</v>
      </c>
      <c r="G529" s="124">
        <v>0</v>
      </c>
      <c r="H529" s="124">
        <v>0</v>
      </c>
      <c r="I529" s="124">
        <v>0</v>
      </c>
      <c r="J529" s="124">
        <v>0</v>
      </c>
      <c r="K529" s="221">
        <v>0</v>
      </c>
    </row>
    <row r="530" spans="1:13">
      <c r="A530" s="177" t="s">
        <v>649</v>
      </c>
      <c r="B530" s="124">
        <v>4</v>
      </c>
      <c r="C530" s="124">
        <v>4</v>
      </c>
      <c r="D530" s="124">
        <v>0</v>
      </c>
      <c r="E530" s="124">
        <v>0</v>
      </c>
      <c r="F530" s="124">
        <v>4</v>
      </c>
      <c r="G530" s="124">
        <v>4</v>
      </c>
      <c r="H530" s="124">
        <v>0</v>
      </c>
      <c r="I530" s="124">
        <v>0</v>
      </c>
      <c r="J530" s="124">
        <v>4</v>
      </c>
      <c r="K530" s="221">
        <v>1</v>
      </c>
      <c r="L530" s="110"/>
      <c r="M530" s="109"/>
    </row>
    <row r="531" spans="1:13">
      <c r="A531" s="177" t="s">
        <v>650</v>
      </c>
      <c r="B531" s="124">
        <v>0</v>
      </c>
      <c r="C531" s="124">
        <v>0</v>
      </c>
      <c r="D531" s="124">
        <v>0</v>
      </c>
      <c r="E531" s="124">
        <v>0</v>
      </c>
      <c r="F531" s="124">
        <v>0</v>
      </c>
      <c r="G531" s="124">
        <v>0</v>
      </c>
      <c r="H531" s="124">
        <v>0</v>
      </c>
      <c r="I531" s="124">
        <v>0</v>
      </c>
      <c r="J531" s="124">
        <v>0</v>
      </c>
      <c r="K531" s="221">
        <v>1</v>
      </c>
    </row>
    <row r="532" spans="1:13">
      <c r="A532" s="177" t="s">
        <v>651</v>
      </c>
      <c r="B532" s="124">
        <v>-86171951</v>
      </c>
      <c r="C532" s="124">
        <v>-86171951</v>
      </c>
      <c r="D532" s="124">
        <v>0</v>
      </c>
      <c r="E532" s="124">
        <v>0</v>
      </c>
      <c r="F532" s="124">
        <v>-86171951</v>
      </c>
      <c r="G532" s="124">
        <v>-81623760.125245258</v>
      </c>
      <c r="H532" s="124">
        <v>0</v>
      </c>
      <c r="I532" s="124">
        <v>0</v>
      </c>
      <c r="J532" s="124">
        <v>-81623760.125245258</v>
      </c>
      <c r="K532" s="221">
        <v>0.94721959034263092</v>
      </c>
    </row>
    <row r="533" spans="1:13">
      <c r="A533" s="177" t="s">
        <v>652</v>
      </c>
      <c r="B533" s="124">
        <v>-46523956.305671461</v>
      </c>
      <c r="C533" s="124">
        <v>-46523956.305671461</v>
      </c>
      <c r="D533" s="124">
        <v>0</v>
      </c>
      <c r="E533" s="124">
        <v>0</v>
      </c>
      <c r="F533" s="124">
        <v>-46523956.305671461</v>
      </c>
      <c r="G533" s="124">
        <v>-46523956.305671461</v>
      </c>
      <c r="H533" s="124">
        <v>0</v>
      </c>
      <c r="I533" s="124">
        <v>0</v>
      </c>
      <c r="J533" s="124">
        <v>-46523956.305671461</v>
      </c>
      <c r="K533" s="221">
        <v>1</v>
      </c>
    </row>
    <row r="534" spans="1:13">
      <c r="A534" s="177" t="s">
        <v>653</v>
      </c>
      <c r="B534" s="124">
        <v>-5682551.1230738172</v>
      </c>
      <c r="C534" s="124">
        <v>-5682551.1230738172</v>
      </c>
      <c r="D534" s="124">
        <v>0</v>
      </c>
      <c r="E534" s="124">
        <v>0</v>
      </c>
      <c r="F534" s="124">
        <v>-5682551.1230738172</v>
      </c>
      <c r="G534" s="124">
        <v>-5682551.1230738172</v>
      </c>
      <c r="H534" s="124">
        <v>0</v>
      </c>
      <c r="I534" s="124">
        <v>0</v>
      </c>
      <c r="J534" s="124">
        <v>-5682551.1230738172</v>
      </c>
      <c r="K534" s="221">
        <v>1</v>
      </c>
    </row>
    <row r="535" spans="1:13">
      <c r="A535" s="177" t="s">
        <v>654</v>
      </c>
      <c r="B535" s="124">
        <v>-2884678.3393594231</v>
      </c>
      <c r="C535" s="124">
        <v>-2884678.3393594231</v>
      </c>
      <c r="D535" s="124">
        <v>0</v>
      </c>
      <c r="E535" s="124">
        <v>0</v>
      </c>
      <c r="F535" s="124">
        <v>-2884678.3393594231</v>
      </c>
      <c r="G535" s="124">
        <v>-2884678.3393594231</v>
      </c>
      <c r="H535" s="124">
        <v>0</v>
      </c>
      <c r="I535" s="124">
        <v>0</v>
      </c>
      <c r="J535" s="124">
        <v>-2884678.3393594231</v>
      </c>
      <c r="K535" s="221">
        <v>1</v>
      </c>
    </row>
    <row r="536" spans="1:13">
      <c r="A536" s="177" t="s">
        <v>655</v>
      </c>
      <c r="B536" s="124">
        <v>-371462.38142493984</v>
      </c>
      <c r="C536" s="124">
        <v>-371462.38142493984</v>
      </c>
      <c r="D536" s="124">
        <v>371462.38142493984</v>
      </c>
      <c r="E536" s="124">
        <v>0</v>
      </c>
      <c r="F536" s="124">
        <v>0</v>
      </c>
      <c r="G536" s="124">
        <v>-371462.38142493984</v>
      </c>
      <c r="H536" s="124">
        <v>371462.38142493984</v>
      </c>
      <c r="I536" s="124">
        <v>0</v>
      </c>
      <c r="J536" s="124">
        <v>0</v>
      </c>
      <c r="K536" s="221">
        <v>1</v>
      </c>
    </row>
    <row r="537" spans="1:13">
      <c r="A537" s="177" t="s">
        <v>656</v>
      </c>
      <c r="B537" s="124">
        <v>-257648.43601388604</v>
      </c>
      <c r="C537" s="124">
        <v>-257648.43601388604</v>
      </c>
      <c r="D537" s="124">
        <v>257648.43601388604</v>
      </c>
      <c r="E537" s="124">
        <v>0</v>
      </c>
      <c r="F537" s="124">
        <v>0</v>
      </c>
      <c r="G537" s="124">
        <v>0</v>
      </c>
      <c r="H537" s="124">
        <v>0</v>
      </c>
      <c r="I537" s="124">
        <v>0</v>
      </c>
      <c r="J537" s="124">
        <v>0</v>
      </c>
      <c r="K537" s="221">
        <v>0</v>
      </c>
    </row>
    <row r="538" spans="1:13">
      <c r="A538" s="177" t="s">
        <v>657</v>
      </c>
      <c r="B538" s="124">
        <v>-681.4861538461156</v>
      </c>
      <c r="C538" s="124">
        <v>-681.4861538461156</v>
      </c>
      <c r="D538" s="124">
        <v>681.4861538461156</v>
      </c>
      <c r="E538" s="124">
        <v>0</v>
      </c>
      <c r="F538" s="124">
        <v>0</v>
      </c>
      <c r="G538" s="124">
        <v>-645.51703547029274</v>
      </c>
      <c r="H538" s="124">
        <v>645.51703547029274</v>
      </c>
      <c r="I538" s="124">
        <v>0</v>
      </c>
      <c r="J538" s="124">
        <v>0</v>
      </c>
      <c r="K538" s="221">
        <v>0.94721959034263092</v>
      </c>
    </row>
    <row r="539" spans="1:13" ht="15.75" thickBot="1">
      <c r="A539" s="177" t="s">
        <v>658</v>
      </c>
      <c r="B539" s="124">
        <v>-4928252.1339285793</v>
      </c>
      <c r="C539" s="124">
        <v>-4928252.1339285793</v>
      </c>
      <c r="D539" s="124">
        <v>4928252.1339285793</v>
      </c>
      <c r="E539" s="124">
        <v>0</v>
      </c>
      <c r="F539" s="124">
        <v>0</v>
      </c>
      <c r="G539" s="124">
        <v>-4668136.9674050258</v>
      </c>
      <c r="H539" s="124">
        <v>4668136.9674050258</v>
      </c>
      <c r="I539" s="124">
        <v>0</v>
      </c>
      <c r="J539" s="124">
        <v>0</v>
      </c>
      <c r="K539" s="221">
        <v>0.94721959034263092</v>
      </c>
    </row>
    <row r="540" spans="1:13">
      <c r="A540" s="174" t="s">
        <v>255</v>
      </c>
      <c r="B540" s="175">
        <v>-2688829488.7290864</v>
      </c>
      <c r="C540" s="175">
        <v>-2688829488.7290864</v>
      </c>
      <c r="D540" s="175">
        <v>2375907956.6421371</v>
      </c>
      <c r="E540" s="175">
        <v>-62585529.302573644</v>
      </c>
      <c r="F540" s="175">
        <v>-375507061.38952249</v>
      </c>
      <c r="G540" s="175">
        <v>-2465246090.4627538</v>
      </c>
      <c r="H540" s="175">
        <v>2307910768.4455886</v>
      </c>
      <c r="I540" s="175">
        <v>-59536596.211151369</v>
      </c>
      <c r="J540" s="175">
        <v>-216871918.22831634</v>
      </c>
      <c r="K540" s="222" t="s">
        <v>334</v>
      </c>
    </row>
    <row r="542" spans="1:13">
      <c r="A542" s="174" t="s">
        <v>256</v>
      </c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</row>
    <row r="543" spans="1:13" ht="15.75" thickBot="1">
      <c r="A543" s="177" t="s">
        <v>659</v>
      </c>
      <c r="B543" s="124">
        <v>-30637367.230769232</v>
      </c>
      <c r="C543" s="124">
        <v>-30637367.230769232</v>
      </c>
      <c r="D543" s="124">
        <v>0</v>
      </c>
      <c r="E543" s="124">
        <v>0</v>
      </c>
      <c r="F543" s="124">
        <v>-30637367.230769232</v>
      </c>
      <c r="G543" s="124">
        <v>-29621101.209042333</v>
      </c>
      <c r="H543" s="124">
        <v>0</v>
      </c>
      <c r="I543" s="124">
        <v>0</v>
      </c>
      <c r="J543" s="124">
        <v>-29621101.209042333</v>
      </c>
      <c r="K543" s="221">
        <v>0.96682919866866823</v>
      </c>
    </row>
    <row r="544" spans="1:13">
      <c r="A544" s="174" t="s">
        <v>256</v>
      </c>
      <c r="B544" s="175">
        <v>-30637367.230769232</v>
      </c>
      <c r="C544" s="175">
        <v>-30637367.230769232</v>
      </c>
      <c r="D544" s="175">
        <v>0</v>
      </c>
      <c r="E544" s="175">
        <v>0</v>
      </c>
      <c r="F544" s="175">
        <v>-30637367.230769232</v>
      </c>
      <c r="G544" s="175">
        <v>-29621101.209042333</v>
      </c>
      <c r="H544" s="175">
        <v>0</v>
      </c>
      <c r="I544" s="175">
        <v>0</v>
      </c>
      <c r="J544" s="175">
        <v>-29621101.209042333</v>
      </c>
      <c r="K544" s="222" t="s">
        <v>334</v>
      </c>
    </row>
    <row r="545" spans="1:11" ht="15.75" thickBot="1"/>
    <row r="546" spans="1:11">
      <c r="A546" s="173" t="s">
        <v>94</v>
      </c>
      <c r="B546" s="175">
        <v>-2880819485.7055502</v>
      </c>
      <c r="C546" s="175">
        <v>-2880819485.7055502</v>
      </c>
      <c r="D546" s="175">
        <v>2381847539.6421371</v>
      </c>
      <c r="E546" s="175">
        <v>-62585529.302573644</v>
      </c>
      <c r="F546" s="175">
        <v>-561557475.36598647</v>
      </c>
      <c r="G546" s="175">
        <v>-2650591791.7213349</v>
      </c>
      <c r="H546" s="175">
        <v>2313536857.8216548</v>
      </c>
      <c r="I546" s="175">
        <v>-59536596.211151369</v>
      </c>
      <c r="J546" s="175">
        <v>-396591530.11083126</v>
      </c>
      <c r="K546" s="222" t="s">
        <v>334</v>
      </c>
    </row>
    <row r="547" spans="1:11" ht="15.75" thickBot="1"/>
    <row r="548" spans="1:11">
      <c r="A548" s="172" t="s">
        <v>276</v>
      </c>
      <c r="B548" s="175">
        <v>-7062115506.3566351</v>
      </c>
      <c r="C548" s="175">
        <v>-7062115506.3566351</v>
      </c>
      <c r="D548" s="175">
        <v>4161655922.183238</v>
      </c>
      <c r="E548" s="175">
        <v>3088529.7991308272</v>
      </c>
      <c r="F548" s="175">
        <v>-2897371054.3742657</v>
      </c>
      <c r="G548" s="175">
        <v>-6698654636.3602428</v>
      </c>
      <c r="H548" s="175">
        <v>4040861814.0630283</v>
      </c>
      <c r="I548" s="175">
        <v>2940769.046091646</v>
      </c>
      <c r="J548" s="175">
        <v>-2654852053.2511225</v>
      </c>
      <c r="K548" s="222" t="s">
        <v>334</v>
      </c>
    </row>
    <row r="549" spans="1:11" ht="15.75" thickBot="1"/>
    <row r="550" spans="1:11" ht="15.75" thickBot="1">
      <c r="A550" s="117" t="s">
        <v>257</v>
      </c>
      <c r="B550" s="176">
        <v>34716506197.671745</v>
      </c>
      <c r="C550" s="176">
        <v>34716506197.671745</v>
      </c>
      <c r="D550" s="176">
        <v>795802941.87361765</v>
      </c>
      <c r="E550" s="176">
        <v>-329353347.59198737</v>
      </c>
      <c r="F550" s="176">
        <v>35182955791.953377</v>
      </c>
      <c r="G550" s="176">
        <v>33413931336.298851</v>
      </c>
      <c r="H550" s="176">
        <v>774933308.56768847</v>
      </c>
      <c r="I550" s="176">
        <v>-312231490.51369762</v>
      </c>
      <c r="J550" s="176">
        <v>33876633154.352844</v>
      </c>
      <c r="K550" s="222" t="s">
        <v>334</v>
      </c>
    </row>
    <row r="551" spans="1:11" ht="15.75" thickTop="1"/>
  </sheetData>
  <mergeCells count="2">
    <mergeCell ref="A1:A2"/>
    <mergeCell ref="B1:K1"/>
  </mergeCells>
  <pageMargins left="0.7" right="0.7" top="0.75" bottom="0.75" header="0.3" footer="0.3"/>
  <pageSetup scale="33" fitToHeight="1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G165"/>
  <sheetViews>
    <sheetView showGridLines="0" workbookViewId="0">
      <pane xSplit="1" ySplit="4" topLeftCell="B5" activePane="bottomRight" state="frozen"/>
      <selection sqref="A1:A2"/>
      <selection pane="topRight" sqref="A1:A2"/>
      <selection pane="bottomLeft" sqref="A1:A2"/>
      <selection pane="bottomRight" activeCell="A2" sqref="A1:A2"/>
    </sheetView>
  </sheetViews>
  <sheetFormatPr defaultColWidth="9.140625" defaultRowHeight="15"/>
  <cols>
    <col min="1" max="1" width="43.85546875" style="144" bestFit="1" customWidth="1"/>
    <col min="2" max="2" width="14.42578125" style="144" bestFit="1" customWidth="1"/>
    <col min="3" max="3" width="11.7109375" style="144" bestFit="1" customWidth="1"/>
    <col min="4" max="4" width="14.42578125" style="144" bestFit="1" customWidth="1"/>
    <col min="5" max="6" width="11.7109375" style="144" bestFit="1" customWidth="1"/>
    <col min="7" max="7" width="13.42578125" style="144" bestFit="1" customWidth="1"/>
    <col min="8" max="16384" width="9.140625" style="144"/>
  </cols>
  <sheetData>
    <row r="1" spans="1:7">
      <c r="A1" s="381" t="s">
        <v>1936</v>
      </c>
    </row>
    <row r="2" spans="1:7" ht="15.75" thickBot="1">
      <c r="A2" s="381" t="s">
        <v>1930</v>
      </c>
    </row>
    <row r="3" spans="1:7" ht="15.75" thickBot="1">
      <c r="A3" s="402" t="s">
        <v>142</v>
      </c>
      <c r="B3" s="402" t="s">
        <v>1565</v>
      </c>
      <c r="C3" s="401"/>
      <c r="D3" s="401"/>
      <c r="E3" s="401"/>
      <c r="F3" s="401"/>
      <c r="G3" s="402"/>
    </row>
    <row r="4" spans="1:7" ht="39" thickBot="1">
      <c r="A4" s="402"/>
      <c r="B4" s="168" t="s">
        <v>1</v>
      </c>
      <c r="C4" s="168" t="s">
        <v>2</v>
      </c>
      <c r="D4" s="168" t="s">
        <v>4</v>
      </c>
      <c r="E4" s="168" t="s">
        <v>3</v>
      </c>
      <c r="F4" s="168" t="s">
        <v>281</v>
      </c>
      <c r="G4" s="168" t="s">
        <v>282</v>
      </c>
    </row>
    <row r="5" spans="1:7">
      <c r="A5" s="102" t="s">
        <v>141</v>
      </c>
      <c r="B5" s="124"/>
      <c r="C5" s="124"/>
      <c r="D5" s="124"/>
      <c r="E5" s="124"/>
      <c r="F5" s="124"/>
      <c r="G5" s="124"/>
    </row>
    <row r="6" spans="1:7">
      <c r="A6" s="103" t="s">
        <v>5</v>
      </c>
      <c r="B6" s="124"/>
      <c r="C6" s="124"/>
      <c r="D6" s="124"/>
      <c r="E6" s="124"/>
      <c r="F6" s="124"/>
      <c r="G6" s="124"/>
    </row>
    <row r="7" spans="1:7">
      <c r="A7" s="104" t="s">
        <v>6</v>
      </c>
      <c r="B7" s="124"/>
      <c r="C7" s="124"/>
      <c r="D7" s="124"/>
      <c r="E7" s="124"/>
      <c r="F7" s="124"/>
      <c r="G7" s="124"/>
    </row>
    <row r="8" spans="1:7">
      <c r="A8" s="174" t="s">
        <v>135</v>
      </c>
      <c r="B8" s="216">
        <v>11286794848.379526</v>
      </c>
      <c r="C8" s="216">
        <v>753198657.83220649</v>
      </c>
      <c r="D8" s="216">
        <v>17899193348.607838</v>
      </c>
      <c r="E8" s="216">
        <v>429717540.58733898</v>
      </c>
      <c r="F8" s="216">
        <v>247894716.34011042</v>
      </c>
      <c r="G8" s="216">
        <v>9040789174.8783665</v>
      </c>
    </row>
    <row r="9" spans="1:7">
      <c r="A9" s="174" t="s">
        <v>138</v>
      </c>
      <c r="B9" s="216">
        <v>1129142122.975014</v>
      </c>
      <c r="C9" s="216">
        <v>75768965.286260888</v>
      </c>
      <c r="D9" s="216">
        <v>1880953412.5261939</v>
      </c>
      <c r="E9" s="216">
        <v>43227969.322076246</v>
      </c>
      <c r="F9" s="216">
        <v>11499764.08829866</v>
      </c>
      <c r="G9" s="216">
        <v>876245545.48754704</v>
      </c>
    </row>
    <row r="10" spans="1:7">
      <c r="A10" s="174" t="s">
        <v>134</v>
      </c>
      <c r="B10" s="216">
        <v>10157652725.404512</v>
      </c>
      <c r="C10" s="216">
        <v>677429692.54594564</v>
      </c>
      <c r="D10" s="216">
        <v>16018239936.081644</v>
      </c>
      <c r="E10" s="216">
        <v>386489571.26526272</v>
      </c>
      <c r="F10" s="216">
        <v>236394952.25181177</v>
      </c>
      <c r="G10" s="216">
        <v>8164543629.3908195</v>
      </c>
    </row>
    <row r="11" spans="1:7">
      <c r="A11" s="174" t="s">
        <v>137</v>
      </c>
      <c r="B11" s="216">
        <v>312157849.29726523</v>
      </c>
      <c r="C11" s="216">
        <v>25143918.701112833</v>
      </c>
      <c r="D11" s="216">
        <v>594543237.24739599</v>
      </c>
      <c r="E11" s="216">
        <v>14345194.528419631</v>
      </c>
      <c r="F11" s="216">
        <v>-130297748.17371815</v>
      </c>
      <c r="G11" s="216">
        <v>102005460.45925254</v>
      </c>
    </row>
    <row r="12" spans="1:7">
      <c r="A12" s="174" t="s">
        <v>277</v>
      </c>
      <c r="B12" s="216">
        <v>-84782014.363657311</v>
      </c>
      <c r="C12" s="216">
        <v>-5705739.1922146669</v>
      </c>
      <c r="D12" s="216">
        <v>-134918863.0672555</v>
      </c>
      <c r="E12" s="216">
        <v>-3255323.0638537109</v>
      </c>
      <c r="F12" s="216">
        <v>-330732.29022382037</v>
      </c>
      <c r="G12" s="216">
        <v>-207479438.12068313</v>
      </c>
    </row>
    <row r="13" spans="1:7">
      <c r="A13" s="174" t="s">
        <v>133</v>
      </c>
      <c r="B13" s="216">
        <v>10385028560.338121</v>
      </c>
      <c r="C13" s="216">
        <v>696867872.0548439</v>
      </c>
      <c r="D13" s="216">
        <v>16477864310.261786</v>
      </c>
      <c r="E13" s="216">
        <v>397579442.7298286</v>
      </c>
      <c r="F13" s="216">
        <v>105766471.7878698</v>
      </c>
      <c r="G13" s="216">
        <v>8059069651.7293892</v>
      </c>
    </row>
    <row r="14" spans="1:7">
      <c r="A14" s="174" t="s">
        <v>132</v>
      </c>
      <c r="B14" s="216">
        <v>9779102532.4808712</v>
      </c>
      <c r="C14" s="216">
        <v>652132341.70789278</v>
      </c>
      <c r="D14" s="216">
        <v>15420068584.052704</v>
      </c>
      <c r="E14" s="216">
        <v>386427009.79388529</v>
      </c>
      <c r="F14" s="216">
        <v>225496776.34819859</v>
      </c>
      <c r="G14" s="216">
        <v>7855637128.2608461</v>
      </c>
    </row>
    <row r="15" spans="1:7">
      <c r="A15" s="174" t="s">
        <v>136</v>
      </c>
      <c r="B15" s="216">
        <v>300977329.53030306</v>
      </c>
      <c r="C15" s="216">
        <v>24288503.670932058</v>
      </c>
      <c r="D15" s="216">
        <v>574316429.03665984</v>
      </c>
      <c r="E15" s="216">
        <v>14390237.046943884</v>
      </c>
      <c r="F15" s="216">
        <v>-123348989.14035678</v>
      </c>
      <c r="G15" s="216">
        <v>103203789.78297184</v>
      </c>
    </row>
    <row r="16" spans="1:7">
      <c r="A16" s="174" t="s">
        <v>321</v>
      </c>
      <c r="B16" s="216">
        <v>-79757826.62933293</v>
      </c>
      <c r="C16" s="216">
        <v>-5367983.4468965959</v>
      </c>
      <c r="D16" s="216">
        <v>-126932304.55508621</v>
      </c>
      <c r="E16" s="216">
        <v>-3237804.111000604</v>
      </c>
      <c r="F16" s="216">
        <v>-299364.52132886118</v>
      </c>
      <c r="G16" s="216">
        <v>-198314179.51721036</v>
      </c>
    </row>
    <row r="17" spans="1:7">
      <c r="A17" s="174" t="s">
        <v>131</v>
      </c>
      <c r="B17" s="216">
        <v>10000322035.381842</v>
      </c>
      <c r="C17" s="216">
        <v>671052861.93192828</v>
      </c>
      <c r="D17" s="216">
        <v>15867452708.534277</v>
      </c>
      <c r="E17" s="216">
        <v>397579442.7298286</v>
      </c>
      <c r="F17" s="216">
        <v>101848422.68651296</v>
      </c>
      <c r="G17" s="216">
        <v>7760526738.5266075</v>
      </c>
    </row>
    <row r="19" spans="1:7">
      <c r="A19" s="103" t="s">
        <v>7</v>
      </c>
      <c r="B19" s="217"/>
      <c r="C19" s="217"/>
      <c r="D19" s="217"/>
      <c r="E19" s="217"/>
      <c r="F19" s="217"/>
      <c r="G19" s="217"/>
    </row>
    <row r="20" spans="1:7">
      <c r="A20" s="104" t="s">
        <v>8</v>
      </c>
      <c r="B20" s="217"/>
      <c r="C20" s="217"/>
      <c r="D20" s="217"/>
      <c r="E20" s="217"/>
      <c r="F20" s="217"/>
      <c r="G20" s="217"/>
    </row>
    <row r="21" spans="1:7">
      <c r="A21" s="174" t="s">
        <v>135</v>
      </c>
      <c r="B21" s="218">
        <v>4.1988939777193061E-3</v>
      </c>
      <c r="C21" s="218">
        <v>1.7945025811641371E-3</v>
      </c>
      <c r="D21" s="218">
        <v>0.115</v>
      </c>
      <c r="E21" s="218">
        <v>1.7001156911474668E-3</v>
      </c>
      <c r="F21" s="218">
        <v>7.2151036168235011E-2</v>
      </c>
      <c r="G21" s="218">
        <v>0</v>
      </c>
    </row>
    <row r="22" spans="1:7">
      <c r="A22" s="174" t="s">
        <v>134</v>
      </c>
      <c r="B22" s="218">
        <v>4.1988939777193061E-3</v>
      </c>
      <c r="C22" s="218">
        <v>1.7945025811641371E-3</v>
      </c>
      <c r="D22" s="218">
        <v>0.115</v>
      </c>
      <c r="E22" s="218">
        <v>1.7001156911474668E-3</v>
      </c>
      <c r="F22" s="218">
        <v>7.2003217765290381E-2</v>
      </c>
      <c r="G22" s="218">
        <v>0</v>
      </c>
    </row>
    <row r="23" spans="1:7">
      <c r="A23" s="174" t="s">
        <v>133</v>
      </c>
      <c r="B23" s="218">
        <v>4.1988939777193061E-3</v>
      </c>
      <c r="C23" s="218">
        <v>1.7945025811641371E-3</v>
      </c>
      <c r="D23" s="218">
        <v>0.115</v>
      </c>
      <c r="E23" s="218">
        <v>1.7001156911474668E-3</v>
      </c>
      <c r="F23" s="218">
        <v>7.2164976382056351E-2</v>
      </c>
      <c r="G23" s="218">
        <v>0</v>
      </c>
    </row>
    <row r="24" spans="1:7">
      <c r="A24" s="174" t="s">
        <v>132</v>
      </c>
      <c r="B24" s="218">
        <v>4.1988939777193061E-3</v>
      </c>
      <c r="C24" s="218">
        <v>1.7945025811641371E-3</v>
      </c>
      <c r="D24" s="218">
        <v>0.115</v>
      </c>
      <c r="E24" s="218">
        <v>1.7001156911474668E-3</v>
      </c>
      <c r="F24" s="218">
        <v>7.200115009762198E-2</v>
      </c>
      <c r="G24" s="218">
        <v>0</v>
      </c>
    </row>
    <row r="25" spans="1:7">
      <c r="A25" s="174" t="s">
        <v>131</v>
      </c>
      <c r="B25" s="218">
        <v>4.1988939777193061E-3</v>
      </c>
      <c r="C25" s="218">
        <v>1.7945025811641371E-3</v>
      </c>
      <c r="D25" s="218">
        <v>0.115</v>
      </c>
      <c r="E25" s="218">
        <v>1.7001156911474668E-3</v>
      </c>
      <c r="F25" s="218">
        <v>7.2164976382056351E-2</v>
      </c>
      <c r="G25" s="218">
        <v>0</v>
      </c>
    </row>
    <row r="27" spans="1:7">
      <c r="A27" s="103" t="s">
        <v>9</v>
      </c>
      <c r="B27" s="124"/>
      <c r="C27" s="124"/>
      <c r="D27" s="124"/>
      <c r="E27" s="124"/>
      <c r="F27" s="124"/>
      <c r="G27" s="124"/>
    </row>
    <row r="28" spans="1:7">
      <c r="A28" s="104" t="s">
        <v>10</v>
      </c>
      <c r="B28" s="124"/>
      <c r="C28" s="124"/>
      <c r="D28" s="124"/>
      <c r="E28" s="124"/>
      <c r="F28" s="124"/>
      <c r="G28" s="124"/>
    </row>
    <row r="29" spans="1:7">
      <c r="A29" s="174" t="s">
        <v>135</v>
      </c>
      <c r="B29" s="124">
        <v>-879921052.71881425</v>
      </c>
      <c r="C29" s="124">
        <v>-59045452.597624257</v>
      </c>
      <c r="D29" s="124">
        <v>-1396165607.6534917</v>
      </c>
      <c r="E29" s="124">
        <v>-33686813.642696448</v>
      </c>
      <c r="F29" s="124">
        <v>-8961568.5365921687</v>
      </c>
      <c r="G29" s="124">
        <v>-682843095.77797556</v>
      </c>
    </row>
    <row r="30" spans="1:7">
      <c r="A30" s="174" t="s">
        <v>138</v>
      </c>
      <c r="B30" s="124">
        <v>-1129142122.975014</v>
      </c>
      <c r="C30" s="124">
        <v>-75768965.286260888</v>
      </c>
      <c r="D30" s="124">
        <v>-1791603227.7890463</v>
      </c>
      <c r="E30" s="124">
        <v>-43227969.322076246</v>
      </c>
      <c r="F30" s="124">
        <v>-11499764.08829866</v>
      </c>
      <c r="G30" s="124">
        <v>-876245545.48754704</v>
      </c>
    </row>
    <row r="31" spans="1:7">
      <c r="A31" s="174" t="s">
        <v>134</v>
      </c>
      <c r="B31" s="124">
        <v>249221070.25619981</v>
      </c>
      <c r="C31" s="124">
        <v>16723512.688636627</v>
      </c>
      <c r="D31" s="124">
        <v>395437620.13555461</v>
      </c>
      <c r="E31" s="124">
        <v>9541155.6793797985</v>
      </c>
      <c r="F31" s="124">
        <v>2538195.5517064906</v>
      </c>
      <c r="G31" s="124">
        <v>193402449.70957148</v>
      </c>
    </row>
    <row r="32" spans="1:7">
      <c r="A32" s="174" t="s">
        <v>137</v>
      </c>
      <c r="B32" s="124">
        <v>374705628.28490764</v>
      </c>
      <c r="C32" s="124">
        <v>25143918.701112833</v>
      </c>
      <c r="D32" s="124">
        <v>594543237.24739599</v>
      </c>
      <c r="E32" s="124">
        <v>14345194.528419631</v>
      </c>
      <c r="F32" s="124">
        <v>3816194.8262818633</v>
      </c>
      <c r="G32" s="124">
        <v>290781940.53081858</v>
      </c>
    </row>
    <row r="33" spans="1:7">
      <c r="A33" s="174" t="s">
        <v>277</v>
      </c>
      <c r="B33" s="124">
        <v>-125484558.02870783</v>
      </c>
      <c r="C33" s="124">
        <v>-8420406.0124762058</v>
      </c>
      <c r="D33" s="124">
        <v>-199105617.11184138</v>
      </c>
      <c r="E33" s="124">
        <v>-4804038.8490398312</v>
      </c>
      <c r="F33" s="124">
        <v>-1277999.2745753727</v>
      </c>
      <c r="G33" s="124">
        <v>-97379490.821247086</v>
      </c>
    </row>
    <row r="34" spans="1:7">
      <c r="A34" s="174" t="s">
        <v>132</v>
      </c>
      <c r="B34" s="124">
        <v>243010367.39959401</v>
      </c>
      <c r="C34" s="124">
        <v>16306755.117051614</v>
      </c>
      <c r="D34" s="124">
        <v>385583134.09847772</v>
      </c>
      <c r="E34" s="124">
        <v>9661281.5173818767</v>
      </c>
      <c r="F34" s="124">
        <v>2474942.5597046413</v>
      </c>
      <c r="G34" s="124">
        <v>188582772.36186117</v>
      </c>
    </row>
    <row r="35" spans="1:7">
      <c r="A35" s="174" t="s">
        <v>136</v>
      </c>
      <c r="B35" s="124">
        <v>361957860.91664678</v>
      </c>
      <c r="C35" s="124">
        <v>24288503.670932058</v>
      </c>
      <c r="D35" s="124">
        <v>574316429.03665984</v>
      </c>
      <c r="E35" s="124">
        <v>14390237.046943884</v>
      </c>
      <c r="F35" s="124">
        <v>3686365.0073381974</v>
      </c>
      <c r="G35" s="124">
        <v>280889320.15640545</v>
      </c>
    </row>
    <row r="36" spans="1:7">
      <c r="A36" s="174" t="s">
        <v>321</v>
      </c>
      <c r="B36" s="124">
        <v>-118947493.51705275</v>
      </c>
      <c r="C36" s="124">
        <v>-7981748.5538804438</v>
      </c>
      <c r="D36" s="124">
        <v>-188733294.93818212</v>
      </c>
      <c r="E36" s="124">
        <v>-4728955.5295620086</v>
      </c>
      <c r="F36" s="124">
        <v>-1211422.4476335561</v>
      </c>
      <c r="G36" s="124">
        <v>-92306547.794544265</v>
      </c>
    </row>
    <row r="38" spans="1:7">
      <c r="A38" s="103" t="s">
        <v>11</v>
      </c>
      <c r="B38" s="217"/>
      <c r="C38" s="217"/>
      <c r="D38" s="217"/>
      <c r="E38" s="217"/>
      <c r="F38" s="217"/>
      <c r="G38" s="217"/>
    </row>
    <row r="39" spans="1:7">
      <c r="A39" s="104" t="s">
        <v>12</v>
      </c>
      <c r="B39" s="217"/>
      <c r="C39" s="217"/>
      <c r="D39" s="217"/>
      <c r="E39" s="217"/>
      <c r="F39" s="217"/>
      <c r="G39" s="217"/>
    </row>
    <row r="40" spans="1:7">
      <c r="A40" s="174" t="s">
        <v>135</v>
      </c>
      <c r="B40" s="218">
        <v>0.28460618348257005</v>
      </c>
      <c r="C40" s="218">
        <v>1.8992548220241229E-2</v>
      </c>
      <c r="D40" s="218">
        <v>0.45134346595262781</v>
      </c>
      <c r="E40" s="218">
        <v>1.0835695238993194E-2</v>
      </c>
      <c r="F40" s="218">
        <v>6.2508772482191884E-3</v>
      </c>
      <c r="G40" s="218">
        <v>0.22797122985734847</v>
      </c>
    </row>
    <row r="41" spans="1:7">
      <c r="A41" s="174" t="s">
        <v>138</v>
      </c>
      <c r="B41" s="218">
        <v>0.28110224632059982</v>
      </c>
      <c r="C41" s="218">
        <v>1.8862839238729556E-2</v>
      </c>
      <c r="D41" s="218">
        <v>0.46826720811053396</v>
      </c>
      <c r="E41" s="218">
        <v>1.0761691582541821E-2</v>
      </c>
      <c r="F41" s="218">
        <v>2.8628898449564355E-3</v>
      </c>
      <c r="G41" s="218">
        <v>0.21814312490263846</v>
      </c>
    </row>
    <row r="42" spans="1:7">
      <c r="A42" s="174" t="s">
        <v>134</v>
      </c>
      <c r="B42" s="218">
        <v>0.2850010895092292</v>
      </c>
      <c r="C42" s="218">
        <v>1.9007166878094669E-2</v>
      </c>
      <c r="D42" s="218">
        <v>0.44943610076231588</v>
      </c>
      <c r="E42" s="218">
        <v>1.0844035711032662E-2</v>
      </c>
      <c r="F42" s="218">
        <v>6.6327153297678389E-3</v>
      </c>
      <c r="G42" s="218">
        <v>0.22907889180955976</v>
      </c>
    </row>
    <row r="43" spans="1:7">
      <c r="A43" s="174" t="s">
        <v>137</v>
      </c>
      <c r="B43" s="218">
        <v>0.34007904931039101</v>
      </c>
      <c r="C43" s="218">
        <v>2.7392935936296915E-2</v>
      </c>
      <c r="D43" s="218">
        <v>0.64772261646533602</v>
      </c>
      <c r="E43" s="218">
        <v>1.5628311536551552E-2</v>
      </c>
      <c r="F43" s="218">
        <v>-0.14195233093115436</v>
      </c>
      <c r="G43" s="218">
        <v>0.11112941768257882</v>
      </c>
    </row>
    <row r="44" spans="1:7">
      <c r="A44" s="174" t="s">
        <v>277</v>
      </c>
      <c r="B44" s="218">
        <v>0.19424383002305268</v>
      </c>
      <c r="C44" s="218">
        <v>1.3072402703886474E-2</v>
      </c>
      <c r="D44" s="218">
        <v>0.3091122203363626</v>
      </c>
      <c r="E44" s="218">
        <v>7.4582613379893525E-3</v>
      </c>
      <c r="F44" s="218">
        <v>7.5773980186190284E-4</v>
      </c>
      <c r="G44" s="218">
        <v>0.47535554579684708</v>
      </c>
    </row>
    <row r="45" spans="1:7">
      <c r="A45" s="174" t="s">
        <v>133</v>
      </c>
      <c r="B45" s="218">
        <v>0.28749731111242227</v>
      </c>
      <c r="C45" s="218">
        <v>1.9291968072342028E-2</v>
      </c>
      <c r="D45" s="218">
        <v>0.45617030849276463</v>
      </c>
      <c r="E45" s="218">
        <v>1.1006519632978213E-2</v>
      </c>
      <c r="F45" s="218">
        <v>2.928020473722261E-3</v>
      </c>
      <c r="G45" s="218">
        <v>0.22310587221577058</v>
      </c>
    </row>
    <row r="46" spans="1:7">
      <c r="A46" s="174" t="s">
        <v>132</v>
      </c>
      <c r="B46" s="218">
        <v>0.28494831374070184</v>
      </c>
      <c r="C46" s="218">
        <v>1.9002153877437391E-2</v>
      </c>
      <c r="D46" s="218">
        <v>0.4493175653080192</v>
      </c>
      <c r="E46" s="218">
        <v>1.1259900840480801E-2</v>
      </c>
      <c r="F46" s="218">
        <v>6.5706363095144335E-3</v>
      </c>
      <c r="G46" s="218">
        <v>0.22890142992384624</v>
      </c>
    </row>
    <row r="47" spans="1:7">
      <c r="A47" s="174" t="s">
        <v>136</v>
      </c>
      <c r="B47" s="218">
        <v>0.33672872774721851</v>
      </c>
      <c r="C47" s="218">
        <v>2.717359793430274E-2</v>
      </c>
      <c r="D47" s="218">
        <v>0.6425362361199678</v>
      </c>
      <c r="E47" s="218">
        <v>1.6099572085247166E-2</v>
      </c>
      <c r="F47" s="218">
        <v>-0.13800091936145628</v>
      </c>
      <c r="G47" s="218">
        <v>0.11546278547472001</v>
      </c>
    </row>
    <row r="48" spans="1:7">
      <c r="A48" s="174" t="s">
        <v>321</v>
      </c>
      <c r="B48" s="218">
        <v>0.19269389516605648</v>
      </c>
      <c r="C48" s="218">
        <v>1.2968979763911984E-2</v>
      </c>
      <c r="D48" s="218">
        <v>0.30666683410011952</v>
      </c>
      <c r="E48" s="218">
        <v>7.822493569601862E-3</v>
      </c>
      <c r="F48" s="218">
        <v>7.2326087767498031E-4</v>
      </c>
      <c r="G48" s="218">
        <v>0.47912453652263526</v>
      </c>
    </row>
    <row r="49" spans="1:7">
      <c r="A49" s="174" t="s">
        <v>131</v>
      </c>
      <c r="B49" s="218">
        <v>0.28737563214405099</v>
      </c>
      <c r="C49" s="218">
        <v>1.9283803033288926E-2</v>
      </c>
      <c r="D49" s="218">
        <v>0.45597724118258964</v>
      </c>
      <c r="E49" s="218">
        <v>1.1425096439666948E-2</v>
      </c>
      <c r="F49" s="218">
        <v>2.9267812325299378E-3</v>
      </c>
      <c r="G49" s="218">
        <v>0.22301144596787367</v>
      </c>
    </row>
    <row r="51" spans="1:7">
      <c r="A51" s="103" t="s">
        <v>13</v>
      </c>
      <c r="B51" s="217"/>
      <c r="C51" s="217"/>
      <c r="D51" s="217"/>
      <c r="E51" s="217"/>
      <c r="F51" s="217"/>
      <c r="G51" s="217"/>
    </row>
    <row r="52" spans="1:7">
      <c r="A52" s="104" t="s">
        <v>14</v>
      </c>
      <c r="B52" s="217"/>
      <c r="C52" s="217"/>
      <c r="D52" s="217"/>
      <c r="E52" s="217"/>
      <c r="F52" s="217"/>
      <c r="G52" s="217"/>
    </row>
    <row r="53" spans="1:7">
      <c r="A53" s="174" t="s">
        <v>135</v>
      </c>
      <c r="B53" s="218">
        <v>1.1950311898466393E-3</v>
      </c>
      <c r="C53" s="218">
        <v>3.4082176804107226E-5</v>
      </c>
      <c r="D53" s="218">
        <v>5.1904498584552199E-2</v>
      </c>
      <c r="E53" s="218">
        <v>1.8421935500304232E-5</v>
      </c>
      <c r="F53" s="218">
        <v>4.5100727041946E-4</v>
      </c>
      <c r="G53" s="218">
        <v>0</v>
      </c>
    </row>
    <row r="54" spans="1:7">
      <c r="A54" s="174" t="s">
        <v>134</v>
      </c>
      <c r="B54" s="218">
        <v>1.1966893583837434E-3</v>
      </c>
      <c r="C54" s="218">
        <v>3.4108410023358378E-5</v>
      </c>
      <c r="D54" s="218">
        <v>5.1685151587666331E-2</v>
      </c>
      <c r="E54" s="218">
        <v>1.8436115267690105E-5</v>
      </c>
      <c r="F54" s="218">
        <v>4.7757684626445349E-4</v>
      </c>
      <c r="G54" s="218">
        <v>0</v>
      </c>
    </row>
    <row r="55" spans="1:7">
      <c r="A55" s="174" t="s">
        <v>133</v>
      </c>
      <c r="B55" s="218">
        <v>1.2071707282404437E-3</v>
      </c>
      <c r="C55" s="218">
        <v>3.4619486501553895E-5</v>
      </c>
      <c r="D55" s="218">
        <v>5.2459585476667937E-2</v>
      </c>
      <c r="E55" s="218">
        <v>1.8712356732948916E-5</v>
      </c>
      <c r="F55" s="218">
        <v>2.1130052833234441E-4</v>
      </c>
      <c r="G55" s="218">
        <v>0</v>
      </c>
    </row>
    <row r="56" spans="1:7">
      <c r="A56" s="174" t="s">
        <v>132</v>
      </c>
      <c r="B56" s="218">
        <v>1.1964677585271043E-3</v>
      </c>
      <c r="C56" s="218">
        <v>3.4099414180739517E-5</v>
      </c>
      <c r="D56" s="218">
        <v>5.167152001042221E-2</v>
      </c>
      <c r="E56" s="218">
        <v>1.9143134099665958E-5</v>
      </c>
      <c r="F56" s="218">
        <v>4.7309337115823366E-4</v>
      </c>
      <c r="G56" s="218">
        <v>0</v>
      </c>
    </row>
    <row r="57" spans="1:7">
      <c r="A57" s="174" t="s">
        <v>131</v>
      </c>
      <c r="B57" s="218">
        <v>1.2066598111529342E-3</v>
      </c>
      <c r="C57" s="218">
        <v>3.4604834317897792E-5</v>
      </c>
      <c r="D57" s="218">
        <v>5.2437382735997809E-2</v>
      </c>
      <c r="E57" s="218">
        <v>1.9423985729950837E-5</v>
      </c>
      <c r="F57" s="218">
        <v>2.1121109852096875E-4</v>
      </c>
      <c r="G57" s="218">
        <v>0</v>
      </c>
    </row>
    <row r="58" spans="1:7" ht="15.75" thickBot="1">
      <c r="A58" s="143"/>
      <c r="B58" s="143"/>
      <c r="C58" s="143"/>
      <c r="D58" s="143"/>
      <c r="E58" s="143"/>
      <c r="F58" s="143"/>
      <c r="G58" s="143"/>
    </row>
    <row r="59" spans="1:7">
      <c r="A59" s="102" t="s">
        <v>140</v>
      </c>
      <c r="B59" s="124"/>
      <c r="C59" s="124"/>
      <c r="D59" s="124"/>
      <c r="E59" s="124"/>
      <c r="F59" s="124"/>
      <c r="G59" s="124"/>
    </row>
    <row r="60" spans="1:7">
      <c r="A60" s="103" t="s">
        <v>5</v>
      </c>
      <c r="B60" s="124"/>
      <c r="C60" s="124"/>
      <c r="D60" s="124"/>
      <c r="E60" s="124"/>
      <c r="F60" s="124"/>
      <c r="G60" s="124"/>
    </row>
    <row r="61" spans="1:7">
      <c r="A61" s="104" t="s">
        <v>6</v>
      </c>
      <c r="B61" s="124"/>
      <c r="C61" s="124"/>
      <c r="D61" s="124"/>
      <c r="E61" s="124"/>
      <c r="F61" s="124"/>
      <c r="G61" s="124"/>
    </row>
    <row r="62" spans="1:7">
      <c r="A62" s="174" t="s">
        <v>135</v>
      </c>
      <c r="B62" s="216">
        <v>11242062787.070534</v>
      </c>
      <c r="C62" s="216">
        <v>516622229.38402653</v>
      </c>
      <c r="D62" s="216">
        <v>17318425676.754402</v>
      </c>
      <c r="E62" s="216">
        <v>429893003.58271575</v>
      </c>
      <c r="F62" s="216">
        <v>253253177.68832159</v>
      </c>
      <c r="G62" s="216">
        <v>8887735617.7787476</v>
      </c>
    </row>
    <row r="63" spans="1:7">
      <c r="A63" s="174" t="s">
        <v>138</v>
      </c>
      <c r="B63" s="216">
        <v>1125474143.3092036</v>
      </c>
      <c r="C63" s="216">
        <v>52192942.632297896</v>
      </c>
      <c r="D63" s="216">
        <v>1830966286.5426843</v>
      </c>
      <c r="E63" s="216">
        <v>43422587.292711519</v>
      </c>
      <c r="F63" s="216">
        <v>11748151.986678593</v>
      </c>
      <c r="G63" s="216">
        <v>867686540.28752923</v>
      </c>
    </row>
    <row r="64" spans="1:7">
      <c r="A64" s="174" t="s">
        <v>134</v>
      </c>
      <c r="B64" s="216">
        <v>10116588643.76133</v>
      </c>
      <c r="C64" s="216">
        <v>464429286.75172865</v>
      </c>
      <c r="D64" s="216">
        <v>15487459390.211718</v>
      </c>
      <c r="E64" s="216">
        <v>386470416.29000425</v>
      </c>
      <c r="F64" s="216">
        <v>241505025.70164299</v>
      </c>
      <c r="G64" s="216">
        <v>8020049077.4912186</v>
      </c>
    </row>
    <row r="65" spans="1:7">
      <c r="A65" s="174" t="s">
        <v>137</v>
      </c>
      <c r="B65" s="216">
        <v>269790488.20797396</v>
      </c>
      <c r="C65" s="216">
        <v>17139522.94244881</v>
      </c>
      <c r="D65" s="216">
        <v>571440810.22174668</v>
      </c>
      <c r="E65" s="216">
        <v>14259445.694931319</v>
      </c>
      <c r="F65" s="216">
        <v>-133358311.81469291</v>
      </c>
      <c r="G65" s="216">
        <v>56530986.621212281</v>
      </c>
    </row>
    <row r="66" spans="1:7">
      <c r="A66" s="174" t="s">
        <v>277</v>
      </c>
      <c r="B66" s="216">
        <v>-76314632.549990788</v>
      </c>
      <c r="C66" s="216">
        <v>-3448003.3189335046</v>
      </c>
      <c r="D66" s="216">
        <v>-118098236.67077312</v>
      </c>
      <c r="E66" s="216">
        <v>-2951131.677377753</v>
      </c>
      <c r="F66" s="216">
        <v>-526111.98178418656</v>
      </c>
      <c r="G66" s="216">
        <v>-128015231.39312796</v>
      </c>
    </row>
    <row r="67" spans="1:7">
      <c r="A67" s="174" t="s">
        <v>133</v>
      </c>
      <c r="B67" s="216">
        <v>10310064499.419312</v>
      </c>
      <c r="C67" s="216">
        <v>478120806.37524396</v>
      </c>
      <c r="D67" s="216">
        <v>15940801963.762691</v>
      </c>
      <c r="E67" s="216">
        <v>397778730.30755782</v>
      </c>
      <c r="F67" s="216">
        <v>107620601.9051659</v>
      </c>
      <c r="G67" s="216">
        <v>7948564832.7193022</v>
      </c>
    </row>
    <row r="68" spans="1:7">
      <c r="A68" s="174" t="s">
        <v>132</v>
      </c>
      <c r="B68" s="216">
        <v>9735891745.2921257</v>
      </c>
      <c r="C68" s="216">
        <v>446851779.00168252</v>
      </c>
      <c r="D68" s="216">
        <v>14901299223.638603</v>
      </c>
      <c r="E68" s="216">
        <v>386381626.60048169</v>
      </c>
      <c r="F68" s="216">
        <v>230315452.03644934</v>
      </c>
      <c r="G68" s="216">
        <v>7713187315.9056425</v>
      </c>
    </row>
    <row r="69" spans="1:7">
      <c r="A69" s="174" t="s">
        <v>136</v>
      </c>
      <c r="B69" s="216">
        <v>258996234.08572099</v>
      </c>
      <c r="C69" s="216">
        <v>16565332.103939809</v>
      </c>
      <c r="D69" s="216">
        <v>552296982.29367256</v>
      </c>
      <c r="E69" s="216">
        <v>14319494.611671565</v>
      </c>
      <c r="F69" s="216">
        <v>-126245226.43118152</v>
      </c>
      <c r="G69" s="216">
        <v>59000491.903864935</v>
      </c>
    </row>
    <row r="70" spans="1:7">
      <c r="A70" s="174" t="s">
        <v>321</v>
      </c>
      <c r="B70" s="216">
        <v>-72007671.283609569</v>
      </c>
      <c r="C70" s="216">
        <v>-3251654.8431267706</v>
      </c>
      <c r="D70" s="216">
        <v>-111435164.13086298</v>
      </c>
      <c r="E70" s="216">
        <v>-2922390.9045954631</v>
      </c>
      <c r="F70" s="216">
        <v>-491208.08795093879</v>
      </c>
      <c r="G70" s="216">
        <v>-122123401.26355204</v>
      </c>
    </row>
    <row r="71" spans="1:7">
      <c r="A71" s="174" t="s">
        <v>131</v>
      </c>
      <c r="B71" s="216">
        <v>9922880308.0942364</v>
      </c>
      <c r="C71" s="216">
        <v>460165456.26249558</v>
      </c>
      <c r="D71" s="216">
        <v>15342161041.801413</v>
      </c>
      <c r="E71" s="216">
        <v>397778730.30755782</v>
      </c>
      <c r="F71" s="216">
        <v>103579017.51731688</v>
      </c>
      <c r="G71" s="216">
        <v>7650064406.5459557</v>
      </c>
    </row>
    <row r="73" spans="1:7">
      <c r="A73" s="103" t="s">
        <v>7</v>
      </c>
      <c r="B73" s="217"/>
      <c r="C73" s="217"/>
      <c r="D73" s="217"/>
      <c r="E73" s="217"/>
      <c r="F73" s="217"/>
      <c r="G73" s="217"/>
    </row>
    <row r="74" spans="1:7">
      <c r="A74" s="104" t="s">
        <v>8</v>
      </c>
      <c r="B74" s="217"/>
      <c r="C74" s="217"/>
      <c r="D74" s="217"/>
      <c r="E74" s="217"/>
      <c r="F74" s="217"/>
      <c r="G74" s="217"/>
    </row>
    <row r="75" spans="1:7">
      <c r="A75" s="174" t="s">
        <v>135</v>
      </c>
      <c r="B75" s="218">
        <v>4.8019327192436879E-2</v>
      </c>
      <c r="C75" s="218">
        <v>2.3915689428192048E-2</v>
      </c>
      <c r="D75" s="218">
        <v>0.115</v>
      </c>
      <c r="E75" s="218">
        <v>2.0400693863565248E-2</v>
      </c>
      <c r="F75" s="218">
        <v>8.8634872170459802E-2</v>
      </c>
      <c r="G75" s="218">
        <v>0</v>
      </c>
    </row>
    <row r="76" spans="1:7">
      <c r="A76" s="174" t="s">
        <v>134</v>
      </c>
      <c r="B76" s="218">
        <v>4.8019327192436879E-2</v>
      </c>
      <c r="C76" s="218">
        <v>2.3915689428192048E-2</v>
      </c>
      <c r="D76" s="218">
        <v>0.115</v>
      </c>
      <c r="E76" s="218">
        <v>2.0400693863565248E-2</v>
      </c>
      <c r="F76" s="218">
        <v>8.8534813206982602E-2</v>
      </c>
      <c r="G76" s="218">
        <v>0</v>
      </c>
    </row>
    <row r="77" spans="1:7">
      <c r="A77" s="174" t="s">
        <v>133</v>
      </c>
      <c r="B77" s="218">
        <v>4.8019327192436879E-2</v>
      </c>
      <c r="C77" s="218">
        <v>2.3915689428192048E-2</v>
      </c>
      <c r="D77" s="218">
        <v>0.115</v>
      </c>
      <c r="E77" s="218">
        <v>2.0400693863565248E-2</v>
      </c>
      <c r="F77" s="218">
        <v>8.8693247122755406E-2</v>
      </c>
      <c r="G77" s="218">
        <v>0</v>
      </c>
    </row>
    <row r="78" spans="1:7">
      <c r="A78" s="174" t="s">
        <v>132</v>
      </c>
      <c r="B78" s="218">
        <v>4.8019327192436879E-2</v>
      </c>
      <c r="C78" s="218">
        <v>2.3915689428192048E-2</v>
      </c>
      <c r="D78" s="218">
        <v>0.115</v>
      </c>
      <c r="E78" s="218">
        <v>2.0400693863565248E-2</v>
      </c>
      <c r="F78" s="218">
        <v>8.8531212210692656E-2</v>
      </c>
      <c r="G78" s="218">
        <v>0</v>
      </c>
    </row>
    <row r="79" spans="1:7">
      <c r="A79" s="174" t="s">
        <v>131</v>
      </c>
      <c r="B79" s="218">
        <v>4.8019327192436879E-2</v>
      </c>
      <c r="C79" s="218">
        <v>2.3915689428192048E-2</v>
      </c>
      <c r="D79" s="218">
        <v>0.115</v>
      </c>
      <c r="E79" s="218">
        <v>2.0400693863565248E-2</v>
      </c>
      <c r="F79" s="218">
        <v>8.8693247122755406E-2</v>
      </c>
      <c r="G79" s="218">
        <v>0</v>
      </c>
    </row>
    <row r="81" spans="1:7">
      <c r="A81" s="103" t="s">
        <v>9</v>
      </c>
      <c r="B81" s="124"/>
      <c r="C81" s="124"/>
      <c r="D81" s="124"/>
      <c r="E81" s="124"/>
      <c r="F81" s="124"/>
      <c r="G81" s="124"/>
    </row>
    <row r="82" spans="1:7">
      <c r="A82" s="104" t="s">
        <v>10</v>
      </c>
      <c r="B82" s="124"/>
      <c r="C82" s="124"/>
      <c r="D82" s="124"/>
      <c r="E82" s="124"/>
      <c r="F82" s="124"/>
      <c r="G82" s="124"/>
    </row>
    <row r="83" spans="1:7">
      <c r="A83" s="174" t="s">
        <v>135</v>
      </c>
      <c r="B83" s="124">
        <v>-852396418.48567915</v>
      </c>
      <c r="C83" s="124">
        <v>-39529186.551713355</v>
      </c>
      <c r="D83" s="124">
        <v>-1317924102.4598923</v>
      </c>
      <c r="E83" s="124">
        <v>-32886813.179785617</v>
      </c>
      <c r="F83" s="124">
        <v>-8897656.8114004824</v>
      </c>
      <c r="G83" s="124">
        <v>-657156722.52998638</v>
      </c>
    </row>
    <row r="84" spans="1:7">
      <c r="A84" s="174" t="s">
        <v>138</v>
      </c>
      <c r="B84" s="124">
        <v>-1125474143.3092036</v>
      </c>
      <c r="C84" s="124">
        <v>-52192942.632297896</v>
      </c>
      <c r="D84" s="124">
        <v>-1740140465.1579008</v>
      </c>
      <c r="E84" s="124">
        <v>-43422587.292711519</v>
      </c>
      <c r="F84" s="124">
        <v>-11748151.986678593</v>
      </c>
      <c r="G84" s="124">
        <v>-867686540.28752923</v>
      </c>
    </row>
    <row r="85" spans="1:7">
      <c r="A85" s="174" t="s">
        <v>134</v>
      </c>
      <c r="B85" s="124">
        <v>273077724.82352442</v>
      </c>
      <c r="C85" s="124">
        <v>12663756.080584543</v>
      </c>
      <c r="D85" s="124">
        <v>422216362.69800866</v>
      </c>
      <c r="E85" s="124">
        <v>10535774.112925902</v>
      </c>
      <c r="F85" s="124">
        <v>2850495.1752781104</v>
      </c>
      <c r="G85" s="124">
        <v>210529817.75754291</v>
      </c>
    </row>
    <row r="86" spans="1:7">
      <c r="A86" s="174" t="s">
        <v>137</v>
      </c>
      <c r="B86" s="124">
        <v>369591920.43033051</v>
      </c>
      <c r="C86" s="124">
        <v>17139522.94244881</v>
      </c>
      <c r="D86" s="124">
        <v>571440810.22174668</v>
      </c>
      <c r="E86" s="124">
        <v>14259445.694931319</v>
      </c>
      <c r="F86" s="124">
        <v>3857949.1853070888</v>
      </c>
      <c r="G86" s="124">
        <v>284937629.76508743</v>
      </c>
    </row>
    <row r="87" spans="1:7">
      <c r="A87" s="174" t="s">
        <v>277</v>
      </c>
      <c r="B87" s="124">
        <v>-96514195.606806085</v>
      </c>
      <c r="C87" s="124">
        <v>-4475766.8618642669</v>
      </c>
      <c r="D87" s="124">
        <v>-149224447.52373806</v>
      </c>
      <c r="E87" s="124">
        <v>-3723671.5820054179</v>
      </c>
      <c r="F87" s="124">
        <v>-1007454.0100289782</v>
      </c>
      <c r="G87" s="124">
        <v>-74407812.007544532</v>
      </c>
    </row>
    <row r="88" spans="1:7">
      <c r="A88" s="174" t="s">
        <v>132</v>
      </c>
      <c r="B88" s="124">
        <v>265753793.56555784</v>
      </c>
      <c r="C88" s="124">
        <v>12324114.760290891</v>
      </c>
      <c r="D88" s="124">
        <v>410892540.44781423</v>
      </c>
      <c r="E88" s="124">
        <v>10653278.412790492</v>
      </c>
      <c r="F88" s="124">
        <v>2774045.0337354727</v>
      </c>
      <c r="G88" s="124">
        <v>204883418.31575492</v>
      </c>
    </row>
    <row r="89" spans="1:7">
      <c r="A89" s="174" t="s">
        <v>136</v>
      </c>
      <c r="B89" s="124">
        <v>357210228.39545673</v>
      </c>
      <c r="C89" s="124">
        <v>16565332.103939809</v>
      </c>
      <c r="D89" s="124">
        <v>552296982.29367256</v>
      </c>
      <c r="E89" s="124">
        <v>14319494.611671565</v>
      </c>
      <c r="F89" s="124">
        <v>3728704.1015859847</v>
      </c>
      <c r="G89" s="124">
        <v>275391939.54331493</v>
      </c>
    </row>
    <row r="90" spans="1:7">
      <c r="A90" s="174" t="s">
        <v>321</v>
      </c>
      <c r="B90" s="124">
        <v>-91456434.829898879</v>
      </c>
      <c r="C90" s="124">
        <v>-4241217.3436489189</v>
      </c>
      <c r="D90" s="124">
        <v>-141404441.84585831</v>
      </c>
      <c r="E90" s="124">
        <v>-3666216.1988810725</v>
      </c>
      <c r="F90" s="124">
        <v>-954659.0678505121</v>
      </c>
      <c r="G90" s="124">
        <v>-70508521.227560014</v>
      </c>
    </row>
    <row r="92" spans="1:7">
      <c r="A92" s="103" t="s">
        <v>11</v>
      </c>
      <c r="B92" s="217"/>
      <c r="C92" s="217"/>
      <c r="D92" s="217"/>
      <c r="E92" s="217"/>
      <c r="F92" s="217"/>
      <c r="G92" s="217"/>
    </row>
    <row r="93" spans="1:7">
      <c r="A93" s="104" t="s">
        <v>12</v>
      </c>
      <c r="B93" s="217"/>
      <c r="C93" s="217"/>
      <c r="D93" s="217"/>
      <c r="E93" s="217"/>
      <c r="F93" s="217"/>
      <c r="G93" s="217"/>
    </row>
    <row r="94" spans="1:7">
      <c r="A94" s="174" t="s">
        <v>135</v>
      </c>
      <c r="B94" s="218">
        <v>0.29088348610402825</v>
      </c>
      <c r="C94" s="218">
        <v>1.336737553671143E-2</v>
      </c>
      <c r="D94" s="218">
        <v>0.44810673362201958</v>
      </c>
      <c r="E94" s="218">
        <v>1.1123294532538113E-2</v>
      </c>
      <c r="F94" s="218">
        <v>6.5528158477842959E-3</v>
      </c>
      <c r="G94" s="218">
        <v>0.22996629435691843</v>
      </c>
    </row>
    <row r="95" spans="1:7">
      <c r="A95" s="174" t="s">
        <v>138</v>
      </c>
      <c r="B95" s="218">
        <v>0.2862716060947596</v>
      </c>
      <c r="C95" s="218">
        <v>1.3275611530468275E-2</v>
      </c>
      <c r="D95" s="218">
        <v>0.46571808217004085</v>
      </c>
      <c r="E95" s="218">
        <v>1.1044815093241398E-2</v>
      </c>
      <c r="F95" s="218">
        <v>2.9882182170646756E-3</v>
      </c>
      <c r="G95" s="218">
        <v>0.22070166689442511</v>
      </c>
    </row>
    <row r="96" spans="1:7">
      <c r="A96" s="174" t="s">
        <v>134</v>
      </c>
      <c r="B96" s="218">
        <v>0.29140576116584971</v>
      </c>
      <c r="C96" s="218">
        <v>1.3377767405523565E-2</v>
      </c>
      <c r="D96" s="218">
        <v>0.44611232610638762</v>
      </c>
      <c r="E96" s="218">
        <v>1.1132181982759722E-2</v>
      </c>
      <c r="F96" s="218">
        <v>6.9564908012113968E-3</v>
      </c>
      <c r="G96" s="218">
        <v>0.23101547253826799</v>
      </c>
    </row>
    <row r="97" spans="1:7">
      <c r="A97" s="174" t="s">
        <v>137</v>
      </c>
      <c r="B97" s="218">
        <v>0.33901670126122613</v>
      </c>
      <c r="C97" s="218">
        <v>2.1537395805670073E-2</v>
      </c>
      <c r="D97" s="218">
        <v>0.71806823040432555</v>
      </c>
      <c r="E97" s="218">
        <v>1.7918312366826904E-2</v>
      </c>
      <c r="F97" s="218">
        <v>-0.16757705305878512</v>
      </c>
      <c r="G97" s="218">
        <v>7.1036413220736574E-2</v>
      </c>
    </row>
    <row r="98" spans="1:7">
      <c r="A98" s="174" t="s">
        <v>277</v>
      </c>
      <c r="B98" s="218">
        <v>0.23171051124256861</v>
      </c>
      <c r="C98" s="218">
        <v>1.0469009482195982E-2</v>
      </c>
      <c r="D98" s="218">
        <v>0.35857609322701256</v>
      </c>
      <c r="E98" s="218">
        <v>8.9603816052105309E-3</v>
      </c>
      <c r="F98" s="218">
        <v>1.5974089397626213E-3</v>
      </c>
      <c r="G98" s="218">
        <v>0.38868659550324969</v>
      </c>
    </row>
    <row r="99" spans="1:7">
      <c r="A99" s="174" t="s">
        <v>133</v>
      </c>
      <c r="B99" s="218">
        <v>0.29304148967197002</v>
      </c>
      <c r="C99" s="218">
        <v>1.3589559342839837E-2</v>
      </c>
      <c r="D99" s="218">
        <v>0.4530831358319809</v>
      </c>
      <c r="E99" s="218">
        <v>1.1306007997885642E-2</v>
      </c>
      <c r="F99" s="218">
        <v>3.0588849859726997E-3</v>
      </c>
      <c r="G99" s="218">
        <v>0.22592092216935086</v>
      </c>
    </row>
    <row r="100" spans="1:7">
      <c r="A100" s="174" t="s">
        <v>132</v>
      </c>
      <c r="B100" s="218">
        <v>0.29137226832927682</v>
      </c>
      <c r="C100" s="218">
        <v>1.3373219409270071E-2</v>
      </c>
      <c r="D100" s="218">
        <v>0.44596072649887442</v>
      </c>
      <c r="E100" s="218">
        <v>1.1563490425802797E-2</v>
      </c>
      <c r="F100" s="218">
        <v>6.892798055565216E-3</v>
      </c>
      <c r="G100" s="218">
        <v>0.23083749728121072</v>
      </c>
    </row>
    <row r="101" spans="1:7">
      <c r="A101" s="174" t="s">
        <v>136</v>
      </c>
      <c r="B101" s="218">
        <v>0.33421744971115586</v>
      </c>
      <c r="C101" s="218">
        <v>2.1376461588104353E-2</v>
      </c>
      <c r="D101" s="218">
        <v>0.71270259800096192</v>
      </c>
      <c r="E101" s="218">
        <v>1.8478357367472477E-2</v>
      </c>
      <c r="F101" s="218">
        <v>-0.16291108542555871</v>
      </c>
      <c r="G101" s="218">
        <v>7.613621875786411E-2</v>
      </c>
    </row>
    <row r="102" spans="1:7">
      <c r="A102" s="174" t="s">
        <v>321</v>
      </c>
      <c r="B102" s="218">
        <v>0.23062270613748539</v>
      </c>
      <c r="C102" s="218">
        <v>1.0414243732357031E-2</v>
      </c>
      <c r="D102" s="218">
        <v>0.35689918383160096</v>
      </c>
      <c r="E102" s="218">
        <v>9.3596930270787547E-3</v>
      </c>
      <c r="F102" s="218">
        <v>1.5732176377942547E-3</v>
      </c>
      <c r="G102" s="218">
        <v>0.39113095563368366</v>
      </c>
    </row>
    <row r="103" spans="1:7">
      <c r="A103" s="174" t="s">
        <v>131</v>
      </c>
      <c r="B103" s="218">
        <v>0.29291227057024422</v>
      </c>
      <c r="C103" s="218">
        <v>1.3583566912712975E-2</v>
      </c>
      <c r="D103" s="218">
        <v>0.45288334502459437</v>
      </c>
      <c r="E103" s="218">
        <v>1.1741980902852694E-2</v>
      </c>
      <c r="F103" s="218">
        <v>3.0575361449924946E-3</v>
      </c>
      <c r="G103" s="218">
        <v>0.22582130044460305</v>
      </c>
    </row>
    <row r="105" spans="1:7">
      <c r="A105" s="103" t="s">
        <v>13</v>
      </c>
      <c r="B105" s="217"/>
      <c r="C105" s="217"/>
      <c r="D105" s="217"/>
      <c r="E105" s="217"/>
      <c r="F105" s="217"/>
      <c r="G105" s="217"/>
    </row>
    <row r="106" spans="1:7">
      <c r="A106" s="104" t="s">
        <v>14</v>
      </c>
      <c r="B106" s="217"/>
      <c r="C106" s="217"/>
      <c r="D106" s="217"/>
      <c r="E106" s="217"/>
      <c r="F106" s="217"/>
      <c r="G106" s="217"/>
    </row>
    <row r="107" spans="1:7">
      <c r="A107" s="174" t="s">
        <v>135</v>
      </c>
      <c r="B107" s="218">
        <v>1.3968029294106E-2</v>
      </c>
      <c r="C107" s="218">
        <v>3.1969000180600253E-4</v>
      </c>
      <c r="D107" s="218">
        <v>5.1532274366532252E-2</v>
      </c>
      <c r="E107" s="218">
        <v>2.2692292651257915E-4</v>
      </c>
      <c r="F107" s="218">
        <v>5.8080799502492424E-4</v>
      </c>
      <c r="G107" s="218">
        <v>0</v>
      </c>
    </row>
    <row r="108" spans="1:7">
      <c r="A108" s="174" t="s">
        <v>134</v>
      </c>
      <c r="B108" s="218">
        <v>1.3993108591184054E-2</v>
      </c>
      <c r="C108" s="218">
        <v>3.1993853051309209E-4</v>
      </c>
      <c r="D108" s="218">
        <v>5.1302917502234577E-2</v>
      </c>
      <c r="E108" s="218">
        <v>2.2710423666377788E-4</v>
      </c>
      <c r="F108" s="218">
        <v>6.1589161366134377E-4</v>
      </c>
      <c r="G108" s="218">
        <v>0</v>
      </c>
    </row>
    <row r="109" spans="1:7">
      <c r="A109" s="174" t="s">
        <v>133</v>
      </c>
      <c r="B109" s="218">
        <v>1.4071655173517441E-2</v>
      </c>
      <c r="C109" s="218">
        <v>3.250036807093432E-4</v>
      </c>
      <c r="D109" s="218">
        <v>5.2104560620677809E-2</v>
      </c>
      <c r="E109" s="218">
        <v>2.3065040798388522E-4</v>
      </c>
      <c r="F109" s="218">
        <v>2.7130244198096285E-4</v>
      </c>
      <c r="G109" s="218">
        <v>0</v>
      </c>
    </row>
    <row r="110" spans="1:7">
      <c r="A110" s="174" t="s">
        <v>132</v>
      </c>
      <c r="B110" s="218">
        <v>1.3991500287706057E-2</v>
      </c>
      <c r="C110" s="218">
        <v>3.1982976204717297E-4</v>
      </c>
      <c r="D110" s="218">
        <v>5.1285483547370558E-2</v>
      </c>
      <c r="E110" s="218">
        <v>2.3590322817107061E-4</v>
      </c>
      <c r="F110" s="218">
        <v>6.1022776738269382E-4</v>
      </c>
      <c r="G110" s="218">
        <v>0</v>
      </c>
    </row>
    <row r="111" spans="1:7">
      <c r="A111" s="174" t="s">
        <v>131</v>
      </c>
      <c r="B111" s="218">
        <v>1.4065450159192156E-2</v>
      </c>
      <c r="C111" s="218">
        <v>3.24860367611509E-4</v>
      </c>
      <c r="D111" s="218">
        <v>5.2081584677828356E-2</v>
      </c>
      <c r="E111" s="218">
        <v>2.3954455775092729E-4</v>
      </c>
      <c r="F111" s="218">
        <v>2.7118280889457623E-4</v>
      </c>
      <c r="G111" s="218">
        <v>0</v>
      </c>
    </row>
    <row r="112" spans="1:7" ht="15.75" thickBot="1">
      <c r="A112" s="143"/>
      <c r="B112" s="143"/>
      <c r="C112" s="143"/>
      <c r="D112" s="143"/>
      <c r="E112" s="143"/>
      <c r="F112" s="143"/>
      <c r="G112" s="143"/>
    </row>
    <row r="113" spans="1:7">
      <c r="A113" s="102" t="s">
        <v>139</v>
      </c>
      <c r="B113" s="124"/>
      <c r="C113" s="124"/>
      <c r="D113" s="124"/>
      <c r="E113" s="124"/>
      <c r="F113" s="124"/>
      <c r="G113" s="124"/>
    </row>
    <row r="114" spans="1:7">
      <c r="A114" s="103" t="s">
        <v>5</v>
      </c>
      <c r="B114" s="124"/>
      <c r="C114" s="124"/>
      <c r="D114" s="124"/>
      <c r="E114" s="124"/>
      <c r="F114" s="124"/>
      <c r="G114" s="124"/>
    </row>
    <row r="115" spans="1:7">
      <c r="A115" s="104" t="s">
        <v>6</v>
      </c>
      <c r="B115" s="124"/>
      <c r="C115" s="124"/>
      <c r="D115" s="124"/>
      <c r="E115" s="124"/>
      <c r="F115" s="124"/>
      <c r="G115" s="124"/>
    </row>
    <row r="116" spans="1:7">
      <c r="A116" s="174" t="s">
        <v>135</v>
      </c>
      <c r="B116" s="216">
        <v>11286794848.379526</v>
      </c>
      <c r="C116" s="216">
        <v>753198657.83220649</v>
      </c>
      <c r="D116" s="216">
        <v>17899193348.607834</v>
      </c>
      <c r="E116" s="216">
        <v>429717540.58733898</v>
      </c>
      <c r="F116" s="216">
        <v>247894716.34011042</v>
      </c>
      <c r="G116" s="216">
        <v>9040789174.8783665</v>
      </c>
    </row>
    <row r="117" spans="1:7">
      <c r="A117" s="174" t="s">
        <v>138</v>
      </c>
      <c r="B117" s="216">
        <v>1127666064.5024452</v>
      </c>
      <c r="C117" s="216">
        <v>75916697.411885217</v>
      </c>
      <c r="D117" s="216">
        <v>1884446628.4110441</v>
      </c>
      <c r="E117" s="216">
        <v>43312253.959859602</v>
      </c>
      <c r="F117" s="216">
        <v>11522185.993976321</v>
      </c>
      <c r="G117" s="216">
        <v>873973949.40618134</v>
      </c>
    </row>
    <row r="118" spans="1:7">
      <c r="A118" s="174" t="s">
        <v>134</v>
      </c>
      <c r="B118" s="216">
        <v>10078769236.954638</v>
      </c>
      <c r="C118" s="216">
        <v>671924604.23004448</v>
      </c>
      <c r="D118" s="216">
        <v>15888068752.243952</v>
      </c>
      <c r="E118" s="216">
        <v>383348788.92748946</v>
      </c>
      <c r="F118" s="216">
        <v>234502804.12771341</v>
      </c>
      <c r="G118" s="216">
        <v>8102215043.1849194</v>
      </c>
    </row>
    <row r="119" spans="1:7">
      <c r="A119" s="174" t="s">
        <v>137</v>
      </c>
      <c r="B119" s="216">
        <v>258374216.13363275</v>
      </c>
      <c r="C119" s="216">
        <v>24070339.677363176</v>
      </c>
      <c r="D119" s="216">
        <v>569157808.83393443</v>
      </c>
      <c r="E119" s="216">
        <v>13732692.550490536</v>
      </c>
      <c r="F119" s="216">
        <v>-130460689.62945299</v>
      </c>
      <c r="G119" s="216">
        <v>48697742.960254945</v>
      </c>
    </row>
    <row r="120" spans="1:7">
      <c r="A120" s="174" t="s">
        <v>277</v>
      </c>
      <c r="B120" s="216">
        <v>-84457845.118636608</v>
      </c>
      <c r="C120" s="216">
        <v>-5711376.7243205206</v>
      </c>
      <c r="D120" s="216">
        <v>-135052165.93973693</v>
      </c>
      <c r="E120" s="216">
        <v>-3258539.4079598146</v>
      </c>
      <c r="F120" s="216">
        <v>-331587.92140490597</v>
      </c>
      <c r="G120" s="216">
        <v>-207102883.48582935</v>
      </c>
    </row>
    <row r="121" spans="1:7">
      <c r="A121" s="174" t="s">
        <v>133</v>
      </c>
      <c r="B121" s="216">
        <v>10252685607.969633</v>
      </c>
      <c r="C121" s="216">
        <v>690283567.18308711</v>
      </c>
      <c r="D121" s="216">
        <v>16322174395.138149</v>
      </c>
      <c r="E121" s="216">
        <v>393822942.0700202</v>
      </c>
      <c r="F121" s="216">
        <v>103710526.57685551</v>
      </c>
      <c r="G121" s="216">
        <v>7943809902.6593447</v>
      </c>
    </row>
    <row r="122" spans="1:7">
      <c r="A122" s="174" t="s">
        <v>132</v>
      </c>
      <c r="B122" s="216">
        <v>9704616217.790472</v>
      </c>
      <c r="C122" s="216">
        <v>646837337.2959944</v>
      </c>
      <c r="D122" s="216">
        <v>15294864963.28364</v>
      </c>
      <c r="E122" s="216">
        <v>383282650.59525722</v>
      </c>
      <c r="F122" s="216">
        <v>223699015.85063562</v>
      </c>
      <c r="G122" s="216">
        <v>7796307403.1762791</v>
      </c>
    </row>
    <row r="123" spans="1:7">
      <c r="A123" s="174" t="s">
        <v>136</v>
      </c>
      <c r="B123" s="216">
        <v>247899140.32115367</v>
      </c>
      <c r="C123" s="216">
        <v>23261399.532753773</v>
      </c>
      <c r="D123" s="216">
        <v>550029926.68357885</v>
      </c>
      <c r="E123" s="216">
        <v>13781448.834659955</v>
      </c>
      <c r="F123" s="216">
        <v>-123540483.18574923</v>
      </c>
      <c r="G123" s="216">
        <v>51301634.946990669</v>
      </c>
    </row>
    <row r="124" spans="1:7">
      <c r="A124" s="174" t="s">
        <v>321</v>
      </c>
      <c r="B124" s="216">
        <v>-79448422.312985152</v>
      </c>
      <c r="C124" s="216">
        <v>-5373793.133716519</v>
      </c>
      <c r="D124" s="216">
        <v>-127069677.83817799</v>
      </c>
      <c r="E124" s="216">
        <v>-3241157.3598969793</v>
      </c>
      <c r="F124" s="216">
        <v>-288019.70930649445</v>
      </c>
      <c r="G124" s="216">
        <v>-197928759.88956946</v>
      </c>
    </row>
    <row r="125" spans="1:7">
      <c r="A125" s="174" t="s">
        <v>131</v>
      </c>
      <c r="B125" s="216">
        <v>9873066935.7986412</v>
      </c>
      <c r="C125" s="216">
        <v>664724943.69503176</v>
      </c>
      <c r="D125" s="216">
        <v>15717825212.12904</v>
      </c>
      <c r="E125" s="216">
        <v>393822942.0700202</v>
      </c>
      <c r="F125" s="216">
        <v>99870512.955579862</v>
      </c>
      <c r="G125" s="216">
        <v>7649680278.2337008</v>
      </c>
    </row>
    <row r="127" spans="1:7">
      <c r="A127" s="103" t="s">
        <v>7</v>
      </c>
      <c r="B127" s="217"/>
      <c r="C127" s="217"/>
      <c r="D127" s="217"/>
      <c r="E127" s="217"/>
      <c r="F127" s="217"/>
      <c r="G127" s="217"/>
    </row>
    <row r="128" spans="1:7">
      <c r="A128" s="104" t="s">
        <v>8</v>
      </c>
      <c r="B128" s="217"/>
      <c r="C128" s="217"/>
      <c r="D128" s="217"/>
      <c r="E128" s="217"/>
      <c r="F128" s="217"/>
      <c r="G128" s="217"/>
    </row>
    <row r="129" spans="1:7">
      <c r="A129" s="174" t="s">
        <v>135</v>
      </c>
      <c r="B129" s="218">
        <v>4.8088392820873072E-2</v>
      </c>
      <c r="C129" s="218">
        <v>2.3915689428192048E-2</v>
      </c>
      <c r="D129" s="218">
        <v>0.105</v>
      </c>
      <c r="E129" s="218">
        <v>2.0400693863565248E-2</v>
      </c>
      <c r="F129" s="218">
        <v>8.2991163760263775E-2</v>
      </c>
      <c r="G129" s="218">
        <v>0</v>
      </c>
    </row>
    <row r="130" spans="1:7">
      <c r="A130" s="174" t="s">
        <v>134</v>
      </c>
      <c r="B130" s="218">
        <v>4.8088392820873072E-2</v>
      </c>
      <c r="C130" s="218">
        <v>2.3915689428192048E-2</v>
      </c>
      <c r="D130" s="218">
        <v>0.105</v>
      </c>
      <c r="E130" s="218">
        <v>2.0400693863565248E-2</v>
      </c>
      <c r="F130" s="218">
        <v>8.291032716801211E-2</v>
      </c>
      <c r="G130" s="218">
        <v>0</v>
      </c>
    </row>
    <row r="131" spans="1:7">
      <c r="A131" s="174" t="s">
        <v>133</v>
      </c>
      <c r="B131" s="218">
        <v>4.8088392820873072E-2</v>
      </c>
      <c r="C131" s="218">
        <v>2.3915689428192048E-2</v>
      </c>
      <c r="D131" s="218">
        <v>0.105</v>
      </c>
      <c r="E131" s="218">
        <v>2.0400693863565248E-2</v>
      </c>
      <c r="F131" s="218">
        <v>8.3043277903115234E-2</v>
      </c>
      <c r="G131" s="218">
        <v>0</v>
      </c>
    </row>
    <row r="132" spans="1:7">
      <c r="A132" s="174" t="s">
        <v>132</v>
      </c>
      <c r="B132" s="218">
        <v>4.8088392820873072E-2</v>
      </c>
      <c r="C132" s="218">
        <v>2.3915689428192048E-2</v>
      </c>
      <c r="D132" s="218">
        <v>0.105</v>
      </c>
      <c r="E132" s="218">
        <v>2.0400693863565248E-2</v>
      </c>
      <c r="F132" s="218">
        <v>8.2907329275729177E-2</v>
      </c>
      <c r="G132" s="218">
        <v>0</v>
      </c>
    </row>
    <row r="133" spans="1:7">
      <c r="A133" s="174" t="s">
        <v>131</v>
      </c>
      <c r="B133" s="218">
        <v>4.8088392820873072E-2</v>
      </c>
      <c r="C133" s="218">
        <v>2.3915689428192048E-2</v>
      </c>
      <c r="D133" s="218">
        <v>0.105</v>
      </c>
      <c r="E133" s="218">
        <v>2.0400693863565248E-2</v>
      </c>
      <c r="F133" s="218">
        <v>8.304327790311522E-2</v>
      </c>
      <c r="G133" s="218">
        <v>0</v>
      </c>
    </row>
    <row r="135" spans="1:7">
      <c r="A135" s="103" t="s">
        <v>9</v>
      </c>
      <c r="B135" s="124"/>
      <c r="C135" s="124"/>
      <c r="D135" s="124"/>
      <c r="E135" s="124"/>
      <c r="F135" s="124"/>
      <c r="G135" s="124"/>
    </row>
    <row r="136" spans="1:7">
      <c r="A136" s="104" t="s">
        <v>10</v>
      </c>
      <c r="B136" s="124"/>
      <c r="C136" s="124"/>
      <c r="D136" s="124"/>
      <c r="E136" s="124"/>
      <c r="F136" s="124"/>
      <c r="G136" s="124"/>
    </row>
    <row r="137" spans="1:7">
      <c r="A137" s="174" t="s">
        <v>135</v>
      </c>
      <c r="B137" s="124">
        <v>-895285804.91014314</v>
      </c>
      <c r="C137" s="124">
        <v>-60272401.279104106</v>
      </c>
      <c r="D137" s="124">
        <v>-1425177554.8242848</v>
      </c>
      <c r="E137" s="124">
        <v>-34386816.602514997</v>
      </c>
      <c r="F137" s="124">
        <v>-9147787.5291857664</v>
      </c>
      <c r="G137" s="124">
        <v>-693872499.48844469</v>
      </c>
    </row>
    <row r="138" spans="1:7">
      <c r="A138" s="174" t="s">
        <v>138</v>
      </c>
      <c r="B138" s="124">
        <v>-1127666064.5024452</v>
      </c>
      <c r="C138" s="124">
        <v>-75916697.411885217</v>
      </c>
      <c r="D138" s="124">
        <v>-1795096443.6738966</v>
      </c>
      <c r="E138" s="124">
        <v>-43312253.959859602</v>
      </c>
      <c r="F138" s="124">
        <v>-11522185.993976321</v>
      </c>
      <c r="G138" s="124">
        <v>-873973949.40618134</v>
      </c>
    </row>
    <row r="139" spans="1:7">
      <c r="A139" s="174" t="s">
        <v>134</v>
      </c>
      <c r="B139" s="124">
        <v>232380259.59230208</v>
      </c>
      <c r="C139" s="124">
        <v>15644296.132781116</v>
      </c>
      <c r="D139" s="124">
        <v>369918888.84961164</v>
      </c>
      <c r="E139" s="124">
        <v>8925437.3573446013</v>
      </c>
      <c r="F139" s="124">
        <v>2374398.4647905552</v>
      </c>
      <c r="G139" s="124">
        <v>180101449.91773668</v>
      </c>
    </row>
    <row r="140" spans="1:7">
      <c r="A140" s="174" t="s">
        <v>137</v>
      </c>
      <c r="B140" s="124">
        <v>357540648.3759892</v>
      </c>
      <c r="C140" s="124">
        <v>24070339.677363176</v>
      </c>
      <c r="D140" s="124">
        <v>569157808.83393443</v>
      </c>
      <c r="E140" s="124">
        <v>13732692.550490536</v>
      </c>
      <c r="F140" s="124">
        <v>3653253.3705470134</v>
      </c>
      <c r="G140" s="124">
        <v>277104386.10413009</v>
      </c>
    </row>
    <row r="141" spans="1:7">
      <c r="A141" s="174" t="s">
        <v>277</v>
      </c>
      <c r="B141" s="124">
        <v>-125160388.78368711</v>
      </c>
      <c r="C141" s="124">
        <v>-8426043.5445820596</v>
      </c>
      <c r="D141" s="124">
        <v>-199238919.98432282</v>
      </c>
      <c r="E141" s="124">
        <v>-4807255.1931459336</v>
      </c>
      <c r="F141" s="124">
        <v>-1278854.9057564582</v>
      </c>
      <c r="G141" s="124">
        <v>-97002936.18639341</v>
      </c>
    </row>
    <row r="142" spans="1:7">
      <c r="A142" s="174" t="s">
        <v>132</v>
      </c>
      <c r="B142" s="124">
        <v>226860235.76150572</v>
      </c>
      <c r="C142" s="124">
        <v>15273841.292053409</v>
      </c>
      <c r="D142" s="124">
        <v>361159258.46230495</v>
      </c>
      <c r="E142" s="124">
        <v>9049140.0562015735</v>
      </c>
      <c r="F142" s="124">
        <v>2294793.326334578</v>
      </c>
      <c r="G142" s="124">
        <v>175771954.41953748</v>
      </c>
    </row>
    <row r="143" spans="1:7">
      <c r="A143" s="174" t="s">
        <v>136</v>
      </c>
      <c r="B143" s="124">
        <v>345498324.96221071</v>
      </c>
      <c r="C143" s="124">
        <v>23261399.532753773</v>
      </c>
      <c r="D143" s="124">
        <v>550029926.68357885</v>
      </c>
      <c r="E143" s="124">
        <v>13781448.834659955</v>
      </c>
      <c r="F143" s="124">
        <v>3494870.9619457675</v>
      </c>
      <c r="G143" s="124">
        <v>267693082.58644089</v>
      </c>
    </row>
    <row r="144" spans="1:7">
      <c r="A144" s="174" t="s">
        <v>321</v>
      </c>
      <c r="B144" s="124">
        <v>-118638089.20070499</v>
      </c>
      <c r="C144" s="124">
        <v>-7987558.240700365</v>
      </c>
      <c r="D144" s="124">
        <v>-188870668.2212739</v>
      </c>
      <c r="E144" s="124">
        <v>-4732308.778458382</v>
      </c>
      <c r="F144" s="124">
        <v>-1200077.6356111893</v>
      </c>
      <c r="G144" s="124">
        <v>-91921128.166903421</v>
      </c>
    </row>
    <row r="146" spans="1:7">
      <c r="A146" s="103" t="s">
        <v>11</v>
      </c>
      <c r="B146" s="217"/>
      <c r="C146" s="217"/>
      <c r="D146" s="217"/>
      <c r="E146" s="217"/>
      <c r="F146" s="217"/>
      <c r="G146" s="217"/>
    </row>
    <row r="147" spans="1:7">
      <c r="A147" s="104" t="s">
        <v>12</v>
      </c>
      <c r="B147" s="217"/>
      <c r="C147" s="217"/>
      <c r="D147" s="217"/>
      <c r="E147" s="217"/>
      <c r="F147" s="217"/>
      <c r="G147" s="217"/>
    </row>
    <row r="148" spans="1:7">
      <c r="A148" s="174" t="s">
        <v>135</v>
      </c>
      <c r="B148" s="218">
        <v>0.28460618348257005</v>
      </c>
      <c r="C148" s="218">
        <v>1.8992548220241229E-2</v>
      </c>
      <c r="D148" s="218">
        <v>0.4513434659526277</v>
      </c>
      <c r="E148" s="218">
        <v>1.0835695238993194E-2</v>
      </c>
      <c r="F148" s="218">
        <v>6.2508772482191884E-3</v>
      </c>
      <c r="G148" s="218">
        <v>0.22797122985734847</v>
      </c>
    </row>
    <row r="149" spans="1:7">
      <c r="A149" s="174" t="s">
        <v>138</v>
      </c>
      <c r="B149" s="218">
        <v>0.28073477853784939</v>
      </c>
      <c r="C149" s="218">
        <v>1.8899617454263037E-2</v>
      </c>
      <c r="D149" s="218">
        <v>0.46913685136635974</v>
      </c>
      <c r="E149" s="218">
        <v>1.0782674415906315E-2</v>
      </c>
      <c r="F149" s="218">
        <v>2.8684718243410781E-3</v>
      </c>
      <c r="G149" s="218">
        <v>0.2175776064012804</v>
      </c>
    </row>
    <row r="150" spans="1:7">
      <c r="A150" s="174" t="s">
        <v>134</v>
      </c>
      <c r="B150" s="218">
        <v>0.28504250441917295</v>
      </c>
      <c r="C150" s="218">
        <v>1.9003021844010846E-2</v>
      </c>
      <c r="D150" s="218">
        <v>0.44933808891253252</v>
      </c>
      <c r="E150" s="218">
        <v>1.0841670872004739E-2</v>
      </c>
      <c r="F150" s="218">
        <v>6.6320862210830127E-3</v>
      </c>
      <c r="G150" s="218">
        <v>0.22914262773119601</v>
      </c>
    </row>
    <row r="151" spans="1:7">
      <c r="A151" s="174" t="s">
        <v>137</v>
      </c>
      <c r="B151" s="218">
        <v>0.32973891319347315</v>
      </c>
      <c r="C151" s="218">
        <v>3.0718729462178383E-2</v>
      </c>
      <c r="D151" s="218">
        <v>0.72636302541664688</v>
      </c>
      <c r="E151" s="218">
        <v>1.752575463829115E-2</v>
      </c>
      <c r="F151" s="218">
        <v>-0.1664948099567245</v>
      </c>
      <c r="G151" s="218">
        <v>6.2148387246134938E-2</v>
      </c>
    </row>
    <row r="152" spans="1:7">
      <c r="A152" s="174" t="s">
        <v>277</v>
      </c>
      <c r="B152" s="218">
        <v>0.19374869329917516</v>
      </c>
      <c r="C152" s="218">
        <v>1.3102060273051486E-2</v>
      </c>
      <c r="D152" s="218">
        <v>0.30981350093993254</v>
      </c>
      <c r="E152" s="218">
        <v>7.4751818669923633E-3</v>
      </c>
      <c r="F152" s="218">
        <v>7.6067210092498289E-4</v>
      </c>
      <c r="G152" s="218">
        <v>0.47509989151992355</v>
      </c>
    </row>
    <row r="153" spans="1:7">
      <c r="A153" s="174" t="s">
        <v>133</v>
      </c>
      <c r="B153" s="218">
        <v>0.28713789807267576</v>
      </c>
      <c r="C153" s="218">
        <v>1.9332161360823358E-2</v>
      </c>
      <c r="D153" s="218">
        <v>0.45712070251647346</v>
      </c>
      <c r="E153" s="218">
        <v>1.1029450830998083E-2</v>
      </c>
      <c r="F153" s="218">
        <v>2.9045289934708069E-3</v>
      </c>
      <c r="G153" s="218">
        <v>0.22247525822555847</v>
      </c>
    </row>
    <row r="154" spans="1:7">
      <c r="A154" s="174" t="s">
        <v>132</v>
      </c>
      <c r="B154" s="218">
        <v>0.28501403996247054</v>
      </c>
      <c r="C154" s="218">
        <v>1.8996910188301377E-2</v>
      </c>
      <c r="D154" s="218">
        <v>0.44919357510238772</v>
      </c>
      <c r="E154" s="218">
        <v>1.1256595236957247E-2</v>
      </c>
      <c r="F154" s="218">
        <v>6.5697971782066556E-3</v>
      </c>
      <c r="G154" s="218">
        <v>0.22896908233167645</v>
      </c>
    </row>
    <row r="155" spans="1:7">
      <c r="A155" s="174" t="s">
        <v>136</v>
      </c>
      <c r="B155" s="218">
        <v>0.32501428219553091</v>
      </c>
      <c r="C155" s="218">
        <v>3.0497431585309504E-2</v>
      </c>
      <c r="D155" s="218">
        <v>0.72113030152315261</v>
      </c>
      <c r="E155" s="218">
        <v>1.806850840550989E-2</v>
      </c>
      <c r="F155" s="218">
        <v>-0.16197079752954296</v>
      </c>
      <c r="G155" s="218">
        <v>6.7260273820040087E-2</v>
      </c>
    </row>
    <row r="156" spans="1:7">
      <c r="A156" s="174" t="s">
        <v>321</v>
      </c>
      <c r="B156" s="218">
        <v>0.19220625363787763</v>
      </c>
      <c r="C156" s="218">
        <v>1.3000593542155058E-2</v>
      </c>
      <c r="D156" s="218">
        <v>0.30741437044567232</v>
      </c>
      <c r="E156" s="218">
        <v>7.8411967847826416E-3</v>
      </c>
      <c r="F156" s="218">
        <v>6.9679406699337161E-4</v>
      </c>
      <c r="G156" s="218">
        <v>0.47884079152251902</v>
      </c>
    </row>
    <row r="157" spans="1:7">
      <c r="A157" s="174" t="s">
        <v>131</v>
      </c>
      <c r="B157" s="218">
        <v>0.28701617980772559</v>
      </c>
      <c r="C157" s="218">
        <v>1.9323966423288572E-2</v>
      </c>
      <c r="D157" s="218">
        <v>0.45692692823883008</v>
      </c>
      <c r="E157" s="218">
        <v>1.1448677203203124E-2</v>
      </c>
      <c r="F157" s="218">
        <v>2.9032977584720291E-3</v>
      </c>
      <c r="G157" s="218">
        <v>0.22238095056848045</v>
      </c>
    </row>
    <row r="159" spans="1:7">
      <c r="A159" s="103" t="s">
        <v>13</v>
      </c>
      <c r="B159" s="217"/>
      <c r="C159" s="217"/>
      <c r="D159" s="217"/>
      <c r="E159" s="217"/>
      <c r="F159" s="217"/>
      <c r="G159" s="217"/>
    </row>
    <row r="160" spans="1:7">
      <c r="A160" s="104" t="s">
        <v>14</v>
      </c>
      <c r="B160" s="217"/>
      <c r="C160" s="217"/>
      <c r="D160" s="217"/>
      <c r="E160" s="217"/>
      <c r="F160" s="217"/>
      <c r="G160" s="217"/>
    </row>
    <row r="161" spans="1:7">
      <c r="A161" s="174" t="s">
        <v>135</v>
      </c>
      <c r="B161" s="218">
        <v>1.3686253950559306E-2</v>
      </c>
      <c r="C161" s="218">
        <v>4.5421988468525085E-4</v>
      </c>
      <c r="D161" s="218">
        <v>4.7391063925025907E-2</v>
      </c>
      <c r="E161" s="218">
        <v>2.2105570136959164E-4</v>
      </c>
      <c r="F161" s="218">
        <v>5.1876757735226566E-4</v>
      </c>
      <c r="G161" s="218">
        <v>0</v>
      </c>
    </row>
    <row r="162" spans="1:7">
      <c r="A162" s="174" t="s">
        <v>134</v>
      </c>
      <c r="B162" s="218">
        <v>1.3707235923154638E-2</v>
      </c>
      <c r="C162" s="218">
        <v>4.5447036861851273E-4</v>
      </c>
      <c r="D162" s="218">
        <v>4.7180499335815911E-2</v>
      </c>
      <c r="E162" s="218">
        <v>2.2117760842930116E-4</v>
      </c>
      <c r="F162" s="218">
        <v>5.4986843839645771E-4</v>
      </c>
      <c r="G162" s="218">
        <v>0</v>
      </c>
    </row>
    <row r="163" spans="1:7">
      <c r="A163" s="174" t="s">
        <v>133</v>
      </c>
      <c r="B163" s="218">
        <v>1.3808000036278644E-2</v>
      </c>
      <c r="C163" s="218">
        <v>4.6234196708114597E-4</v>
      </c>
      <c r="D163" s="218">
        <v>4.7997673764229712E-2</v>
      </c>
      <c r="E163" s="218">
        <v>2.250084498864372E-4</v>
      </c>
      <c r="F163" s="218">
        <v>2.4120160838245178E-4</v>
      </c>
      <c r="G163" s="218">
        <v>0</v>
      </c>
    </row>
    <row r="164" spans="1:7">
      <c r="A164" s="174" t="s">
        <v>132</v>
      </c>
      <c r="B164" s="218">
        <v>1.3705867113179299E-2</v>
      </c>
      <c r="C164" s="218">
        <v>4.5432420415867302E-4</v>
      </c>
      <c r="D164" s="218">
        <v>4.716532538575071E-2</v>
      </c>
      <c r="E164" s="218">
        <v>2.2964235337523151E-4</v>
      </c>
      <c r="F164" s="218">
        <v>5.4468433792833563E-4</v>
      </c>
      <c r="G164" s="218">
        <v>0</v>
      </c>
    </row>
    <row r="165" spans="1:7">
      <c r="A165" s="174" t="s">
        <v>131</v>
      </c>
      <c r="B165" s="218">
        <v>1.3802146800540246E-2</v>
      </c>
      <c r="C165" s="218">
        <v>4.6214597950018063E-4</v>
      </c>
      <c r="D165" s="218">
        <v>4.7977327465077158E-2</v>
      </c>
      <c r="E165" s="218">
        <v>2.335609587653253E-4</v>
      </c>
      <c r="F165" s="218">
        <v>2.410993625922842E-4</v>
      </c>
      <c r="G165" s="218">
        <v>0</v>
      </c>
    </row>
  </sheetData>
  <mergeCells count="2">
    <mergeCell ref="A3:A4"/>
    <mergeCell ref="B3:G3"/>
  </mergeCells>
  <pageMargins left="0.5" right="0.5" top="0.75" bottom="0.75" header="0.3" footer="0.3"/>
  <pageSetup fitToHeight="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281"/>
  <sheetViews>
    <sheetView showGridLines="0" workbookViewId="0">
      <pane xSplit="1" ySplit="2" topLeftCell="B246" activePane="bottomRight" state="frozen"/>
      <selection activeCell="A540" sqref="A540"/>
      <selection pane="topRight" activeCell="A540" sqref="A540"/>
      <selection pane="bottomLeft" activeCell="A540" sqref="A540"/>
      <selection pane="bottomRight" activeCell="A540" sqref="A540"/>
    </sheetView>
  </sheetViews>
  <sheetFormatPr defaultColWidth="9.140625" defaultRowHeight="15"/>
  <cols>
    <col min="1" max="1" width="89.28515625" style="144" bestFit="1" customWidth="1"/>
    <col min="2" max="3" width="14" style="144" bestFit="1" customWidth="1"/>
    <col min="4" max="4" width="11.28515625" style="144" bestFit="1" customWidth="1"/>
    <col min="5" max="5" width="14" style="144" bestFit="1" customWidth="1"/>
    <col min="6" max="6" width="11.28515625" style="144" bestFit="1" customWidth="1"/>
    <col min="7" max="8" width="12.28515625" style="144" bestFit="1" customWidth="1"/>
    <col min="9" max="16384" width="9.140625" style="144"/>
  </cols>
  <sheetData>
    <row r="1" spans="1:8" ht="15" customHeight="1" thickBot="1">
      <c r="A1" s="402" t="s">
        <v>223</v>
      </c>
      <c r="B1" s="402" t="s">
        <v>1565</v>
      </c>
      <c r="C1" s="401"/>
      <c r="D1" s="401"/>
      <c r="E1" s="401"/>
      <c r="F1" s="401"/>
      <c r="G1" s="401"/>
      <c r="H1" s="402"/>
    </row>
    <row r="2" spans="1:8" ht="39" thickBot="1">
      <c r="A2" s="402"/>
      <c r="B2" s="168" t="s">
        <v>0</v>
      </c>
      <c r="C2" s="168" t="s">
        <v>1</v>
      </c>
      <c r="D2" s="168" t="s">
        <v>2</v>
      </c>
      <c r="E2" s="168" t="s">
        <v>4</v>
      </c>
      <c r="F2" s="168" t="s">
        <v>3</v>
      </c>
      <c r="G2" s="168" t="s">
        <v>281</v>
      </c>
      <c r="H2" s="168" t="s">
        <v>282</v>
      </c>
    </row>
    <row r="3" spans="1:8">
      <c r="A3" s="102" t="s">
        <v>140</v>
      </c>
      <c r="B3" s="124"/>
      <c r="C3" s="124"/>
      <c r="D3" s="124"/>
      <c r="E3" s="124"/>
      <c r="F3" s="124"/>
      <c r="G3" s="124"/>
      <c r="H3" s="124"/>
    </row>
    <row r="4" spans="1:8">
      <c r="A4" s="103" t="s">
        <v>15</v>
      </c>
      <c r="B4" s="124"/>
      <c r="C4" s="124"/>
      <c r="D4" s="124"/>
      <c r="E4" s="124"/>
      <c r="F4" s="124"/>
      <c r="G4" s="124"/>
      <c r="H4" s="124"/>
    </row>
    <row r="5" spans="1:8">
      <c r="A5" s="173" t="s">
        <v>203</v>
      </c>
      <c r="B5" s="124">
        <v>-137216261</v>
      </c>
      <c r="C5" s="124">
        <v>0</v>
      </c>
      <c r="D5" s="124">
        <v>0</v>
      </c>
      <c r="E5" s="124">
        <v>0</v>
      </c>
      <c r="F5" s="124">
        <v>0</v>
      </c>
      <c r="G5" s="124">
        <v>-137216261</v>
      </c>
      <c r="H5" s="124">
        <v>0</v>
      </c>
    </row>
    <row r="6" spans="1:8">
      <c r="A6" s="173" t="s">
        <v>195</v>
      </c>
      <c r="B6" s="124">
        <v>-59224687.570000015</v>
      </c>
      <c r="C6" s="124">
        <v>-59224687.570000015</v>
      </c>
      <c r="D6" s="124">
        <v>0</v>
      </c>
      <c r="E6" s="124">
        <v>0</v>
      </c>
      <c r="F6" s="124">
        <v>0</v>
      </c>
      <c r="G6" s="124">
        <v>0</v>
      </c>
      <c r="H6" s="124">
        <v>0</v>
      </c>
    </row>
    <row r="7" spans="1:8">
      <c r="A7" s="173" t="s">
        <v>172</v>
      </c>
      <c r="B7" s="124">
        <v>9302499.8100000005</v>
      </c>
      <c r="C7" s="124">
        <v>9302499.8100000005</v>
      </c>
      <c r="D7" s="124">
        <v>0</v>
      </c>
      <c r="E7" s="124">
        <v>0</v>
      </c>
      <c r="F7" s="124">
        <v>0</v>
      </c>
      <c r="G7" s="124">
        <v>0</v>
      </c>
      <c r="H7" s="124">
        <v>0</v>
      </c>
    </row>
    <row r="8" spans="1:8">
      <c r="A8" s="173" t="s">
        <v>166</v>
      </c>
      <c r="B8" s="124">
        <v>-3388.93</v>
      </c>
      <c r="C8" s="124">
        <v>-3388.93</v>
      </c>
      <c r="D8" s="124">
        <v>0</v>
      </c>
      <c r="E8" s="124">
        <v>0</v>
      </c>
      <c r="F8" s="124">
        <v>0</v>
      </c>
      <c r="G8" s="124">
        <v>0</v>
      </c>
      <c r="H8" s="124">
        <v>0</v>
      </c>
    </row>
    <row r="9" spans="1:8">
      <c r="A9" s="173" t="s">
        <v>159</v>
      </c>
      <c r="B9" s="124">
        <v>46544105.042778105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24">
        <v>46544105.042778105</v>
      </c>
    </row>
    <row r="10" spans="1:8">
      <c r="A10" s="173" t="s">
        <v>150</v>
      </c>
      <c r="B10" s="124">
        <v>-58092625.032356262</v>
      </c>
      <c r="C10" s="124">
        <v>-58092625.032356262</v>
      </c>
      <c r="D10" s="124">
        <v>0</v>
      </c>
      <c r="E10" s="124">
        <v>0</v>
      </c>
      <c r="F10" s="124">
        <v>0</v>
      </c>
      <c r="G10" s="124">
        <v>0</v>
      </c>
      <c r="H10" s="124">
        <v>0</v>
      </c>
    </row>
    <row r="11" spans="1:8">
      <c r="A11" s="173" t="s">
        <v>149</v>
      </c>
      <c r="B11" s="124">
        <v>-51125801.40951062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24">
        <v>-51125801.40951062</v>
      </c>
    </row>
    <row r="12" spans="1:8">
      <c r="A12" s="173" t="s">
        <v>88</v>
      </c>
      <c r="B12" s="124">
        <v>-227644983.85714272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24">
        <v>-227644983.85714272</v>
      </c>
    </row>
    <row r="13" spans="1:8">
      <c r="A13" s="173" t="s">
        <v>148</v>
      </c>
      <c r="B13" s="124">
        <v>3820037.0799999987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3820037.0799999987</v>
      </c>
    </row>
    <row r="14" spans="1:8" ht="15.75" thickBot="1">
      <c r="A14" s="173" t="s">
        <v>147</v>
      </c>
      <c r="B14" s="124">
        <v>8216769.5</v>
      </c>
      <c r="C14" s="124">
        <v>8216769.5</v>
      </c>
      <c r="D14" s="124">
        <v>0</v>
      </c>
      <c r="E14" s="124">
        <v>0</v>
      </c>
      <c r="F14" s="124">
        <v>0</v>
      </c>
      <c r="G14" s="124">
        <v>0</v>
      </c>
      <c r="H14" s="124">
        <v>0</v>
      </c>
    </row>
    <row r="15" spans="1:8">
      <c r="A15" s="219" t="s">
        <v>15</v>
      </c>
      <c r="B15" s="220">
        <v>-465424336.3662315</v>
      </c>
      <c r="C15" s="220">
        <v>-99801432.222356275</v>
      </c>
      <c r="D15" s="220">
        <v>0</v>
      </c>
      <c r="E15" s="220">
        <v>0</v>
      </c>
      <c r="F15" s="220">
        <v>0</v>
      </c>
      <c r="G15" s="220">
        <v>-137216261</v>
      </c>
      <c r="H15" s="220">
        <v>-228406643.14387521</v>
      </c>
    </row>
    <row r="17" spans="1:8">
      <c r="A17" s="103" t="s">
        <v>16</v>
      </c>
      <c r="B17" s="124"/>
      <c r="C17" s="124"/>
      <c r="D17" s="124"/>
      <c r="E17" s="124"/>
      <c r="F17" s="124"/>
      <c r="G17" s="124"/>
      <c r="H17" s="124"/>
    </row>
    <row r="18" spans="1:8">
      <c r="A18" s="173" t="s">
        <v>203</v>
      </c>
      <c r="B18" s="124">
        <v>-129973930.53276752</v>
      </c>
      <c r="C18" s="124">
        <v>0</v>
      </c>
      <c r="D18" s="124">
        <v>0</v>
      </c>
      <c r="E18" s="124">
        <v>0</v>
      </c>
      <c r="F18" s="124">
        <v>0</v>
      </c>
      <c r="G18" s="124">
        <v>-129973930.53276752</v>
      </c>
      <c r="H18" s="124">
        <v>0</v>
      </c>
    </row>
    <row r="19" spans="1:8">
      <c r="A19" s="173" t="s">
        <v>195</v>
      </c>
      <c r="B19" s="124">
        <v>-57341593.211561032</v>
      </c>
      <c r="C19" s="124">
        <v>-57341593.211561032</v>
      </c>
      <c r="D19" s="124">
        <v>0</v>
      </c>
      <c r="E19" s="124">
        <v>0</v>
      </c>
      <c r="F19" s="124">
        <v>0</v>
      </c>
      <c r="G19" s="124">
        <v>0</v>
      </c>
      <c r="H19" s="124">
        <v>0</v>
      </c>
    </row>
    <row r="20" spans="1:8">
      <c r="A20" s="173" t="s">
        <v>172</v>
      </c>
      <c r="B20" s="124">
        <v>9006719.6948092505</v>
      </c>
      <c r="C20" s="124">
        <v>9006719.6948092505</v>
      </c>
      <c r="D20" s="124">
        <v>0</v>
      </c>
      <c r="E20" s="124">
        <v>0</v>
      </c>
      <c r="F20" s="124">
        <v>0</v>
      </c>
      <c r="G20" s="124">
        <v>0</v>
      </c>
      <c r="H20" s="124">
        <v>0</v>
      </c>
    </row>
    <row r="21" spans="1:8">
      <c r="A21" s="173" t="s">
        <v>166</v>
      </c>
      <c r="B21" s="124">
        <v>-3265.2606277339514</v>
      </c>
      <c r="C21" s="124">
        <v>-3265.2606277339514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</row>
    <row r="22" spans="1:8">
      <c r="A22" s="173" t="s">
        <v>159</v>
      </c>
      <c r="B22" s="124">
        <v>46544105.042778105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46544105.042778105</v>
      </c>
    </row>
    <row r="23" spans="1:8">
      <c r="A23" s="173" t="s">
        <v>150</v>
      </c>
      <c r="B23" s="124">
        <v>-58092625.032356262</v>
      </c>
      <c r="C23" s="124">
        <v>-58092625.032356262</v>
      </c>
      <c r="D23" s="124">
        <v>0</v>
      </c>
      <c r="E23" s="124">
        <v>0</v>
      </c>
      <c r="F23" s="124">
        <v>0</v>
      </c>
      <c r="G23" s="124">
        <v>0</v>
      </c>
      <c r="H23" s="124">
        <v>0</v>
      </c>
    </row>
    <row r="24" spans="1:8">
      <c r="A24" s="173" t="s">
        <v>149</v>
      </c>
      <c r="B24" s="124">
        <v>-51125801.40951062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24">
        <v>-51125801.40951062</v>
      </c>
    </row>
    <row r="25" spans="1:8">
      <c r="A25" s="173" t="s">
        <v>88</v>
      </c>
      <c r="B25" s="124">
        <v>-215629788.35271755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-215629788.35271755</v>
      </c>
    </row>
    <row r="26" spans="1:8">
      <c r="A26" s="173" t="s">
        <v>148</v>
      </c>
      <c r="B26" s="124">
        <v>3820037.0799999987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24">
        <v>3820037.0799999987</v>
      </c>
    </row>
    <row r="27" spans="1:8" ht="15.75" thickBot="1">
      <c r="A27" s="173" t="s">
        <v>147</v>
      </c>
      <c r="B27" s="124">
        <v>8216769.5</v>
      </c>
      <c r="C27" s="124">
        <v>8216769.5</v>
      </c>
      <c r="D27" s="124">
        <v>0</v>
      </c>
      <c r="E27" s="124">
        <v>0</v>
      </c>
      <c r="F27" s="124">
        <v>0</v>
      </c>
      <c r="G27" s="124">
        <v>0</v>
      </c>
      <c r="H27" s="124">
        <v>0</v>
      </c>
    </row>
    <row r="28" spans="1:8">
      <c r="A28" s="219" t="s">
        <v>16</v>
      </c>
      <c r="B28" s="220">
        <v>-444579372.48195338</v>
      </c>
      <c r="C28" s="220">
        <v>-98213994.309735775</v>
      </c>
      <c r="D28" s="220">
        <v>0</v>
      </c>
      <c r="E28" s="220">
        <v>0</v>
      </c>
      <c r="F28" s="220">
        <v>0</v>
      </c>
      <c r="G28" s="220">
        <v>-129973930.53276752</v>
      </c>
      <c r="H28" s="220">
        <v>-216391447.63945004</v>
      </c>
    </row>
    <row r="30" spans="1:8">
      <c r="A30" s="103" t="s">
        <v>283</v>
      </c>
      <c r="B30" s="124"/>
      <c r="C30" s="124"/>
      <c r="D30" s="124"/>
      <c r="E30" s="124"/>
      <c r="F30" s="124"/>
      <c r="G30" s="124"/>
      <c r="H30" s="124"/>
    </row>
    <row r="31" spans="1:8">
      <c r="A31" s="173" t="s">
        <v>284</v>
      </c>
      <c r="B31" s="124">
        <v>-2043585.19</v>
      </c>
      <c r="C31" s="124">
        <v>-598855.2483491759</v>
      </c>
      <c r="D31" s="124">
        <v>-27771.422211653622</v>
      </c>
      <c r="E31" s="124">
        <v>-925913.98622499441</v>
      </c>
      <c r="F31" s="124">
        <v>-23104.790502500644</v>
      </c>
      <c r="G31" s="124">
        <v>-6251.0920552471671</v>
      </c>
      <c r="H31" s="124">
        <v>-461688.65065642807</v>
      </c>
    </row>
    <row r="32" spans="1:8">
      <c r="A32" s="173" t="s">
        <v>285</v>
      </c>
      <c r="B32" s="124">
        <v>-10869224.59</v>
      </c>
      <c r="C32" s="124">
        <v>-3185133.7654328081</v>
      </c>
      <c r="D32" s="124">
        <v>-147707.972576459</v>
      </c>
      <c r="E32" s="124">
        <v>-4924662.3612992773</v>
      </c>
      <c r="F32" s="124">
        <v>-122887.54014535528</v>
      </c>
      <c r="G32" s="124">
        <v>-33247.707907516276</v>
      </c>
      <c r="H32" s="124">
        <v>-2455585.2426385847</v>
      </c>
    </row>
    <row r="33" spans="1:8">
      <c r="A33" s="173" t="s">
        <v>286</v>
      </c>
      <c r="B33" s="124">
        <v>3078124.9999999995</v>
      </c>
      <c r="C33" s="124">
        <v>902018.33539653278</v>
      </c>
      <c r="D33" s="124">
        <v>41830.362352178869</v>
      </c>
      <c r="E33" s="124">
        <v>1394646.527482816</v>
      </c>
      <c r="F33" s="124">
        <v>34801.305868491734</v>
      </c>
      <c r="G33" s="124">
        <v>9415.630347447217</v>
      </c>
      <c r="H33" s="124">
        <v>695412.83855253307</v>
      </c>
    </row>
    <row r="34" spans="1:8">
      <c r="A34" s="173" t="s">
        <v>287</v>
      </c>
      <c r="B34" s="124">
        <v>367187.54672784475</v>
      </c>
      <c r="C34" s="124">
        <v>107601.18568212373</v>
      </c>
      <c r="D34" s="124">
        <v>4989.9169562098214</v>
      </c>
      <c r="E34" s="124">
        <v>166366.48510990391</v>
      </c>
      <c r="F34" s="124">
        <v>4151.425340029019</v>
      </c>
      <c r="G34" s="124">
        <v>1123.1844737219535</v>
      </c>
      <c r="H34" s="124">
        <v>82955.349165856285</v>
      </c>
    </row>
    <row r="35" spans="1:8">
      <c r="A35" s="173" t="s">
        <v>288</v>
      </c>
      <c r="B35" s="124">
        <v>1914220.4135118125</v>
      </c>
      <c r="C35" s="124">
        <v>560946.0015359961</v>
      </c>
      <c r="D35" s="124">
        <v>26013.411904694192</v>
      </c>
      <c r="E35" s="124">
        <v>867300.98762752325</v>
      </c>
      <c r="F35" s="124">
        <v>21642.191304880511</v>
      </c>
      <c r="G35" s="124">
        <v>5855.3800827337373</v>
      </c>
      <c r="H35" s="124">
        <v>432462.44105598488</v>
      </c>
    </row>
    <row r="36" spans="1:8">
      <c r="A36" s="173" t="s">
        <v>289</v>
      </c>
      <c r="B36" s="124">
        <v>-847439.99999999988</v>
      </c>
      <c r="C36" s="124">
        <v>-248335.08000761428</v>
      </c>
      <c r="D36" s="124">
        <v>-11516.33616949619</v>
      </c>
      <c r="E36" s="124">
        <v>-383960.77262945386</v>
      </c>
      <c r="F36" s="124">
        <v>-9581.1634177282049</v>
      </c>
      <c r="G36" s="124">
        <v>-2592.2214925127046</v>
      </c>
      <c r="H36" s="124">
        <v>-191454.42628319468</v>
      </c>
    </row>
    <row r="37" spans="1:8">
      <c r="A37" s="173" t="s">
        <v>290</v>
      </c>
      <c r="B37" s="124">
        <v>1021180.5</v>
      </c>
      <c r="C37" s="124">
        <v>299248.25494396716</v>
      </c>
      <c r="D37" s="124">
        <v>13877.393004500855</v>
      </c>
      <c r="E37" s="124">
        <v>462679.66319047014</v>
      </c>
      <c r="F37" s="124">
        <v>11545.474900284855</v>
      </c>
      <c r="G37" s="124">
        <v>3123.6736994180947</v>
      </c>
      <c r="H37" s="124">
        <v>230706.04026135878</v>
      </c>
    </row>
    <row r="38" spans="1:8">
      <c r="A38" s="173" t="s">
        <v>291</v>
      </c>
      <c r="B38" s="124">
        <v>-41543652.783798575</v>
      </c>
      <c r="C38" s="124">
        <v>-12174013.898179419</v>
      </c>
      <c r="D38" s="124">
        <v>-564559.93482376402</v>
      </c>
      <c r="E38" s="124">
        <v>-18822728.477198459</v>
      </c>
      <c r="F38" s="124">
        <v>-469692.87063501065</v>
      </c>
      <c r="G38" s="124">
        <v>-127077.25576282441</v>
      </c>
      <c r="H38" s="124">
        <v>-9385580.3471990936</v>
      </c>
    </row>
    <row r="39" spans="1:8">
      <c r="A39" s="173" t="s">
        <v>292</v>
      </c>
      <c r="B39" s="124">
        <v>-238878826.89304459</v>
      </c>
      <c r="C39" s="124">
        <v>-70001407.283830449</v>
      </c>
      <c r="D39" s="124">
        <v>-3246257.9938109946</v>
      </c>
      <c r="E39" s="124">
        <v>-108231967.97256558</v>
      </c>
      <c r="F39" s="124">
        <v>-2700765.9273783015</v>
      </c>
      <c r="G39" s="124">
        <v>-730702.85704990581</v>
      </c>
      <c r="H39" s="124">
        <v>-53967724.858409368</v>
      </c>
    </row>
    <row r="40" spans="1:8">
      <c r="A40" s="173" t="s">
        <v>293</v>
      </c>
      <c r="B40" s="124">
        <v>-77785209.879820481</v>
      </c>
      <c r="C40" s="124">
        <v>-22794293.777629435</v>
      </c>
      <c r="D40" s="124">
        <v>-1057066.7256570719</v>
      </c>
      <c r="E40" s="124">
        <v>-35243166.813697845</v>
      </c>
      <c r="F40" s="124">
        <v>-879440.20501846331</v>
      </c>
      <c r="G40" s="124">
        <v>-237936.01063211818</v>
      </c>
      <c r="H40" s="124">
        <v>-17573306.347185541</v>
      </c>
    </row>
    <row r="41" spans="1:8">
      <c r="A41" s="173" t="s">
        <v>294</v>
      </c>
      <c r="B41" s="124">
        <v>12670794.030276783</v>
      </c>
      <c r="C41" s="124">
        <v>3713068.3579590134</v>
      </c>
      <c r="D41" s="124">
        <v>172190.50739534706</v>
      </c>
      <c r="E41" s="124">
        <v>5740923.0927189477</v>
      </c>
      <c r="F41" s="124">
        <v>143256.09864587092</v>
      </c>
      <c r="G41" s="124">
        <v>38758.501619566166</v>
      </c>
      <c r="H41" s="124">
        <v>2862597.4719380364</v>
      </c>
    </row>
    <row r="42" spans="1:8">
      <c r="A42" s="173" t="s">
        <v>295</v>
      </c>
      <c r="B42" s="124">
        <v>31301091.566625386</v>
      </c>
      <c r="C42" s="124">
        <v>9172518.5010426436</v>
      </c>
      <c r="D42" s="124">
        <v>425368.04134031932</v>
      </c>
      <c r="E42" s="124">
        <v>14181996.721970603</v>
      </c>
      <c r="F42" s="124">
        <v>353890.3915948174</v>
      </c>
      <c r="G42" s="124">
        <v>95746.43903770711</v>
      </c>
      <c r="H42" s="124">
        <v>7071571.4716392998</v>
      </c>
    </row>
    <row r="43" spans="1:8">
      <c r="A43" s="173" t="s">
        <v>296</v>
      </c>
      <c r="B43" s="124">
        <v>3951739.6987232231</v>
      </c>
      <c r="C43" s="124">
        <v>1158023.6881097155</v>
      </c>
      <c r="D43" s="124">
        <v>53702.401143255265</v>
      </c>
      <c r="E43" s="124">
        <v>1790466.6146892456</v>
      </c>
      <c r="F43" s="124">
        <v>44678.400639326952</v>
      </c>
      <c r="G43" s="124">
        <v>12087.917232896751</v>
      </c>
      <c r="H43" s="124">
        <v>892780.67690878338</v>
      </c>
    </row>
    <row r="44" spans="1:8">
      <c r="A44" s="173" t="s">
        <v>297</v>
      </c>
      <c r="B44" s="124">
        <v>-4333591.5804695496</v>
      </c>
      <c r="C44" s="124">
        <v>-1269922.1323707041</v>
      </c>
      <c r="D44" s="124">
        <v>-58891.599950422031</v>
      </c>
      <c r="E44" s="124">
        <v>-1963477.262694214</v>
      </c>
      <c r="F44" s="124">
        <v>-48995.621068358603</v>
      </c>
      <c r="G44" s="124">
        <v>-13255.958220836012</v>
      </c>
      <c r="H44" s="124">
        <v>-979049.00616501539</v>
      </c>
    </row>
    <row r="45" spans="1:8" ht="15.75" thickBot="1">
      <c r="A45" s="143"/>
      <c r="B45" s="143"/>
      <c r="C45" s="143"/>
      <c r="D45" s="143"/>
      <c r="E45" s="143"/>
      <c r="F45" s="143"/>
      <c r="G45" s="143"/>
      <c r="H45" s="143"/>
    </row>
    <row r="46" spans="1:8">
      <c r="A46" s="173" t="s">
        <v>298</v>
      </c>
      <c r="B46" s="124">
        <v>-8899712.2288210839</v>
      </c>
      <c r="C46" s="124">
        <v>-2607984.9291855791</v>
      </c>
      <c r="D46" s="124">
        <v>-120943.16746776149</v>
      </c>
      <c r="E46" s="124">
        <v>-4032309.5246364842</v>
      </c>
      <c r="F46" s="124">
        <v>-100620.2176379318</v>
      </c>
      <c r="G46" s="124">
        <v>-27223.196116218445</v>
      </c>
      <c r="H46" s="124">
        <v>-2010631.1937771079</v>
      </c>
    </row>
    <row r="47" spans="1:8">
      <c r="A47" s="173" t="s">
        <v>299</v>
      </c>
      <c r="B47" s="124">
        <v>-37935834.359999992</v>
      </c>
      <c r="C47" s="124">
        <v>-11116773.412803503</v>
      </c>
      <c r="D47" s="124">
        <v>-515531.27225536236</v>
      </c>
      <c r="E47" s="124">
        <v>-17188086.792231403</v>
      </c>
      <c r="F47" s="124">
        <v>-428902.8466806247</v>
      </c>
      <c r="G47" s="124">
        <v>-116041.35415415124</v>
      </c>
      <c r="H47" s="124">
        <v>-8570498.6818749439</v>
      </c>
    </row>
    <row r="48" spans="1:8">
      <c r="A48" s="173" t="s">
        <v>300</v>
      </c>
      <c r="B48" s="124">
        <v>-13443691.510109512</v>
      </c>
      <c r="C48" s="124">
        <v>-3939559.3868129081</v>
      </c>
      <c r="D48" s="124">
        <v>-182693.84356346531</v>
      </c>
      <c r="E48" s="124">
        <v>-6091109.906558197</v>
      </c>
      <c r="F48" s="124">
        <v>-151994.48373440542</v>
      </c>
      <c r="G48" s="124">
        <v>-41122.706116322646</v>
      </c>
      <c r="H48" s="124">
        <v>-3037211.1833242141</v>
      </c>
    </row>
    <row r="49" spans="1:8">
      <c r="A49" s="173" t="s">
        <v>301</v>
      </c>
      <c r="B49" s="124">
        <v>-5813530.7731789136</v>
      </c>
      <c r="C49" s="124">
        <v>-1703605.7180261889</v>
      </c>
      <c r="D49" s="124">
        <v>-79003.321433540419</v>
      </c>
      <c r="E49" s="124">
        <v>-2634012.7529676226</v>
      </c>
      <c r="F49" s="124">
        <v>-65727.825417515094</v>
      </c>
      <c r="G49" s="124">
        <v>-17782.921997567242</v>
      </c>
      <c r="H49" s="124">
        <v>-1313398.2333364796</v>
      </c>
    </row>
    <row r="50" spans="1:8">
      <c r="A50" s="173" t="s">
        <v>302</v>
      </c>
      <c r="B50" s="124">
        <v>-2219949.4762067012</v>
      </c>
      <c r="C50" s="124">
        <v>-650537.30150412139</v>
      </c>
      <c r="D50" s="124">
        <v>-30168.135145017182</v>
      </c>
      <c r="E50" s="124">
        <v>-1005821.6700682958</v>
      </c>
      <c r="F50" s="124">
        <v>-25098.766532895002</v>
      </c>
      <c r="G50" s="124">
        <v>-6790.570122386639</v>
      </c>
      <c r="H50" s="124">
        <v>-501533.0328339854</v>
      </c>
    </row>
    <row r="51" spans="1:8">
      <c r="A51" s="173" t="s">
        <v>303</v>
      </c>
      <c r="B51" s="124">
        <v>-1462424.7799432178</v>
      </c>
      <c r="C51" s="124">
        <v>-428551.13604776346</v>
      </c>
      <c r="D51" s="124">
        <v>-19873.708331477847</v>
      </c>
      <c r="E51" s="124">
        <v>-662600.00521506765</v>
      </c>
      <c r="F51" s="124">
        <v>-16534.186258344165</v>
      </c>
      <c r="G51" s="124">
        <v>-4473.3892024827383</v>
      </c>
      <c r="H51" s="124">
        <v>-330392.35488808173</v>
      </c>
    </row>
    <row r="52" spans="1:8">
      <c r="A52" s="173" t="s">
        <v>304</v>
      </c>
      <c r="B52" s="124">
        <v>-120.05472018198402</v>
      </c>
      <c r="C52" s="124">
        <v>-35.181014044280126</v>
      </c>
      <c r="D52" s="124">
        <v>-1.6314907443011033</v>
      </c>
      <c r="E52" s="124">
        <v>-54.394769091484328</v>
      </c>
      <c r="F52" s="124">
        <v>-1.3573396265614339</v>
      </c>
      <c r="G52" s="124">
        <v>-0.36723358105982462</v>
      </c>
      <c r="H52" s="124">
        <v>-27.122873094297208</v>
      </c>
    </row>
    <row r="53" spans="1:8">
      <c r="A53" s="173" t="s">
        <v>305</v>
      </c>
      <c r="B53" s="124">
        <v>-1161336.2245382674</v>
      </c>
      <c r="C53" s="124">
        <v>-340319.69724871538</v>
      </c>
      <c r="D53" s="124">
        <v>-15782.047540352356</v>
      </c>
      <c r="E53" s="124">
        <v>-526181.85836907174</v>
      </c>
      <c r="F53" s="124">
        <v>-13130.076642863965</v>
      </c>
      <c r="G53" s="124">
        <v>-3552.3939409063269</v>
      </c>
      <c r="H53" s="124">
        <v>-262370.15079635772</v>
      </c>
    </row>
    <row r="54" spans="1:8">
      <c r="A54" s="173" t="s">
        <v>306</v>
      </c>
      <c r="B54" s="124">
        <v>-20297.009922993442</v>
      </c>
      <c r="C54" s="124">
        <v>-5947.8660237207569</v>
      </c>
      <c r="D54" s="124">
        <v>-275.82742083072844</v>
      </c>
      <c r="E54" s="124">
        <v>-9196.2329039227025</v>
      </c>
      <c r="F54" s="124">
        <v>-229.47815652252805</v>
      </c>
      <c r="G54" s="124">
        <v>-62.086218913583551</v>
      </c>
      <c r="H54" s="124">
        <v>-4585.5191990831436</v>
      </c>
    </row>
    <row r="55" spans="1:8">
      <c r="A55" s="173" t="s">
        <v>307</v>
      </c>
      <c r="B55" s="124">
        <v>-40345.132047621169</v>
      </c>
      <c r="C55" s="124">
        <v>-11822.797596247246</v>
      </c>
      <c r="D55" s="124">
        <v>-548.27256615585713</v>
      </c>
      <c r="E55" s="124">
        <v>-18279.698943691546</v>
      </c>
      <c r="F55" s="124">
        <v>-456.14238560615712</v>
      </c>
      <c r="G55" s="124">
        <v>-123.4111186775544</v>
      </c>
      <c r="H55" s="124">
        <v>-9114.8094372428041</v>
      </c>
    </row>
    <row r="56" spans="1:8">
      <c r="A56" s="173" t="s">
        <v>308</v>
      </c>
      <c r="B56" s="124">
        <v>-2939246.3884113035</v>
      </c>
      <c r="C56" s="124">
        <v>-861321.14017300622</v>
      </c>
      <c r="D56" s="124">
        <v>-39943.063218543073</v>
      </c>
      <c r="E56" s="124">
        <v>-1331722.9706442177</v>
      </c>
      <c r="F56" s="124">
        <v>-33231.143175134675</v>
      </c>
      <c r="G56" s="124">
        <v>-8990.8166475858179</v>
      </c>
      <c r="H56" s="124">
        <v>-664037.25455281569</v>
      </c>
    </row>
    <row r="57" spans="1:8">
      <c r="A57" s="173" t="s">
        <v>309</v>
      </c>
      <c r="B57" s="124">
        <v>-21792.159202868716</v>
      </c>
      <c r="C57" s="124">
        <v>-6386.0067959773805</v>
      </c>
      <c r="D57" s="124">
        <v>-296.14584069599772</v>
      </c>
      <c r="E57" s="124">
        <v>-9873.6598281855186</v>
      </c>
      <c r="F57" s="124">
        <v>-246.38232623883087</v>
      </c>
      <c r="G57" s="124">
        <v>-66.659708597581925</v>
      </c>
      <c r="H57" s="124">
        <v>-4923.3047031734068</v>
      </c>
    </row>
    <row r="58" spans="1:8">
      <c r="A58" s="173" t="s">
        <v>310</v>
      </c>
      <c r="B58" s="124">
        <v>62720248.372513548</v>
      </c>
      <c r="C58" s="124">
        <v>18379635.015677329</v>
      </c>
      <c r="D58" s="124">
        <v>852340.53725592664</v>
      </c>
      <c r="E58" s="124">
        <v>28417486.812779136</v>
      </c>
      <c r="F58" s="124">
        <v>709115.62972901203</v>
      </c>
      <c r="G58" s="124">
        <v>191854.02606316039</v>
      </c>
      <c r="H58" s="124">
        <v>14169816.351008991</v>
      </c>
    </row>
    <row r="59" spans="1:8">
      <c r="A59" s="173" t="s">
        <v>311</v>
      </c>
      <c r="B59" s="124">
        <v>-62585529.302573629</v>
      </c>
      <c r="C59" s="124">
        <v>-18340156.738734912</v>
      </c>
      <c r="D59" s="124">
        <v>-850509.76446036599</v>
      </c>
      <c r="E59" s="124">
        <v>-28356447.87411439</v>
      </c>
      <c r="F59" s="124">
        <v>-707592.4948468036</v>
      </c>
      <c r="G59" s="124">
        <v>-191441.93592279695</v>
      </c>
      <c r="H59" s="124">
        <v>-14139380.494494366</v>
      </c>
    </row>
    <row r="60" spans="1:8">
      <c r="A60" s="173" t="s">
        <v>312</v>
      </c>
      <c r="B60" s="124">
        <v>63687335.367252663</v>
      </c>
      <c r="C60" s="124">
        <v>18663031.629258066</v>
      </c>
      <c r="D60" s="124">
        <v>865482.82336062239</v>
      </c>
      <c r="E60" s="124">
        <v>28855657.62097786</v>
      </c>
      <c r="F60" s="124">
        <v>720049.5230261836</v>
      </c>
      <c r="G60" s="124">
        <v>194812.2339514973</v>
      </c>
      <c r="H60" s="124">
        <v>14388301.536678435</v>
      </c>
    </row>
    <row r="61" spans="1:8">
      <c r="A61" s="173" t="s">
        <v>325</v>
      </c>
      <c r="B61" s="124">
        <v>2780070.2291909084</v>
      </c>
      <c r="C61" s="124">
        <v>814675.92135479918</v>
      </c>
      <c r="D61" s="124">
        <v>37779.929356852204</v>
      </c>
      <c r="E61" s="124">
        <v>1259602.9372749508</v>
      </c>
      <c r="F61" s="124">
        <v>31431.49624591618</v>
      </c>
      <c r="G61" s="124">
        <v>8503.9150840217553</v>
      </c>
      <c r="H61" s="124">
        <v>628076.0298743688</v>
      </c>
    </row>
    <row r="62" spans="1:8">
      <c r="A62" s="173" t="s">
        <v>313</v>
      </c>
      <c r="B62" s="124">
        <v>-53607419.385583416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24">
        <v>-53607419.385583416</v>
      </c>
    </row>
    <row r="63" spans="1:8">
      <c r="A63" s="173" t="s">
        <v>314</v>
      </c>
      <c r="B63" s="124">
        <v>20199563.056815289</v>
      </c>
      <c r="C63" s="124">
        <v>20199563.056815289</v>
      </c>
      <c r="D63" s="124">
        <v>0</v>
      </c>
      <c r="E63" s="124">
        <v>0</v>
      </c>
      <c r="F63" s="124">
        <v>0</v>
      </c>
      <c r="G63" s="124">
        <v>0</v>
      </c>
      <c r="H63" s="124">
        <v>0</v>
      </c>
    </row>
    <row r="64" spans="1:8">
      <c r="A64" s="173" t="s">
        <v>315</v>
      </c>
      <c r="B64" s="124">
        <v>1027763.5429307624</v>
      </c>
      <c r="C64" s="124">
        <v>0</v>
      </c>
      <c r="D64" s="124">
        <v>1027763.5429307624</v>
      </c>
      <c r="E64" s="124">
        <v>0</v>
      </c>
      <c r="F64" s="124">
        <v>0</v>
      </c>
      <c r="G64" s="124">
        <v>0</v>
      </c>
      <c r="H64" s="124">
        <v>0</v>
      </c>
    </row>
    <row r="65" spans="1:8">
      <c r="A65" s="173" t="s">
        <v>316</v>
      </c>
      <c r="B65" s="124">
        <v>772539.90462766518</v>
      </c>
      <c r="C65" s="124">
        <v>0</v>
      </c>
      <c r="D65" s="124">
        <v>0</v>
      </c>
      <c r="E65" s="124">
        <v>0</v>
      </c>
      <c r="F65" s="124">
        <v>772539.90462766518</v>
      </c>
      <c r="G65" s="124">
        <v>0</v>
      </c>
      <c r="H65" s="124">
        <v>0</v>
      </c>
    </row>
    <row r="66" spans="1:8">
      <c r="A66" s="173" t="s">
        <v>317</v>
      </c>
      <c r="B66" s="124">
        <v>31126210.852964852</v>
      </c>
      <c r="C66" s="124">
        <v>0</v>
      </c>
      <c r="D66" s="124">
        <v>0</v>
      </c>
      <c r="E66" s="124">
        <v>31126210.852964852</v>
      </c>
      <c r="F66" s="124">
        <v>0</v>
      </c>
      <c r="G66" s="124">
        <v>0</v>
      </c>
      <c r="H66" s="124">
        <v>0</v>
      </c>
    </row>
    <row r="67" spans="1:8" ht="15.75" thickBot="1">
      <c r="A67" s="173" t="s">
        <v>318</v>
      </c>
      <c r="B67" s="124">
        <v>481342.02824479155</v>
      </c>
      <c r="C67" s="124">
        <v>0</v>
      </c>
      <c r="D67" s="124">
        <v>0</v>
      </c>
      <c r="E67" s="124">
        <v>0</v>
      </c>
      <c r="F67" s="124">
        <v>0</v>
      </c>
      <c r="G67" s="124">
        <v>481342.02824479155</v>
      </c>
      <c r="H67" s="124">
        <v>0</v>
      </c>
    </row>
    <row r="68" spans="1:8">
      <c r="A68" s="219" t="s">
        <v>283</v>
      </c>
      <c r="B68" s="220">
        <v>-329353347.59198737</v>
      </c>
      <c r="C68" s="220">
        <v>-76314632.549990803</v>
      </c>
      <c r="D68" s="220">
        <v>-3448003.3189335046</v>
      </c>
      <c r="E68" s="220">
        <v>-118098236.67077318</v>
      </c>
      <c r="F68" s="220">
        <v>-2951131.677377752</v>
      </c>
      <c r="G68" s="220">
        <v>-526111.98178418598</v>
      </c>
      <c r="H68" s="220">
        <v>-128015231.39312793</v>
      </c>
    </row>
    <row r="70" spans="1:8">
      <c r="A70" s="103" t="s">
        <v>92</v>
      </c>
      <c r="B70" s="124"/>
      <c r="C70" s="124"/>
      <c r="D70" s="124"/>
      <c r="E70" s="124"/>
      <c r="F70" s="124"/>
      <c r="G70" s="124"/>
      <c r="H70" s="124"/>
    </row>
    <row r="71" spans="1:8">
      <c r="A71" s="173" t="s">
        <v>222</v>
      </c>
      <c r="B71" s="124">
        <v>90825821.434783474</v>
      </c>
      <c r="C71" s="124">
        <v>0</v>
      </c>
      <c r="D71" s="124">
        <v>0</v>
      </c>
      <c r="E71" s="124">
        <v>90825821.434783474</v>
      </c>
      <c r="F71" s="124">
        <v>0</v>
      </c>
      <c r="G71" s="124">
        <v>0</v>
      </c>
      <c r="H71" s="124">
        <v>0</v>
      </c>
    </row>
    <row r="72" spans="1:8">
      <c r="A72" s="173" t="s">
        <v>221</v>
      </c>
      <c r="B72" s="124">
        <v>-0.05</v>
      </c>
      <c r="C72" s="124">
        <v>0</v>
      </c>
      <c r="D72" s="124">
        <v>0</v>
      </c>
      <c r="E72" s="124">
        <v>-0.05</v>
      </c>
      <c r="F72" s="124">
        <v>0</v>
      </c>
      <c r="G72" s="124">
        <v>0</v>
      </c>
      <c r="H72" s="124">
        <v>0</v>
      </c>
    </row>
    <row r="73" spans="1:8">
      <c r="A73" s="173" t="s">
        <v>220</v>
      </c>
      <c r="B73" s="124">
        <v>3632796.8538461546</v>
      </c>
      <c r="C73" s="124">
        <v>1064560.2017267232</v>
      </c>
      <c r="D73" s="124">
        <v>49368.108425824175</v>
      </c>
      <c r="E73" s="124">
        <v>1645958.9903811698</v>
      </c>
      <c r="F73" s="124">
        <v>41072.430284278409</v>
      </c>
      <c r="G73" s="124">
        <v>11112.307753318863</v>
      </c>
      <c r="H73" s="124">
        <v>820724.81527483964</v>
      </c>
    </row>
    <row r="74" spans="1:8">
      <c r="A74" s="173" t="s">
        <v>219</v>
      </c>
      <c r="B74" s="124">
        <v>26610616.311424527</v>
      </c>
      <c r="C74" s="124">
        <v>7798014.6449890686</v>
      </c>
      <c r="D74" s="124">
        <v>361626.54951364535</v>
      </c>
      <c r="E74" s="124">
        <v>12056821.484801887</v>
      </c>
      <c r="F74" s="124">
        <v>300859.84084563178</v>
      </c>
      <c r="G74" s="124">
        <v>81398.814702496718</v>
      </c>
      <c r="H74" s="124">
        <v>6011894.9765717993</v>
      </c>
    </row>
    <row r="75" spans="1:8">
      <c r="A75" s="173" t="s">
        <v>218</v>
      </c>
      <c r="B75" s="124">
        <v>77834225.17196092</v>
      </c>
      <c r="C75" s="124">
        <v>22808657.291854981</v>
      </c>
      <c r="D75" s="124">
        <v>1057732.8218783212</v>
      </c>
      <c r="E75" s="124">
        <v>35265374.815964557</v>
      </c>
      <c r="F75" s="124">
        <v>879994.37230342207</v>
      </c>
      <c r="G75" s="124">
        <v>238085.94277332968</v>
      </c>
      <c r="H75" s="124">
        <v>17584379.927186314</v>
      </c>
    </row>
    <row r="76" spans="1:8">
      <c r="A76" s="173" t="s">
        <v>217</v>
      </c>
      <c r="B76" s="124">
        <v>3694641136.3690906</v>
      </c>
      <c r="C76" s="124">
        <v>1082683142.4049385</v>
      </c>
      <c r="D76" s="124">
        <v>50208544.973184966</v>
      </c>
      <c r="E76" s="124">
        <v>1673979591.8399408</v>
      </c>
      <c r="F76" s="124">
        <v>41771642.237106219</v>
      </c>
      <c r="G76" s="124">
        <v>11301482.300596526</v>
      </c>
      <c r="H76" s="124">
        <v>834696732.61332321</v>
      </c>
    </row>
    <row r="77" spans="1:8" ht="15.75" thickBot="1">
      <c r="A77" s="173" t="s">
        <v>1150</v>
      </c>
      <c r="B77" s="124">
        <v>37946055.959999993</v>
      </c>
      <c r="C77" s="124">
        <v>11119768.765694335</v>
      </c>
      <c r="D77" s="124">
        <v>515670.17929514113</v>
      </c>
      <c r="E77" s="124">
        <v>17192718.026812624</v>
      </c>
      <c r="F77" s="124">
        <v>429018.41217197594</v>
      </c>
      <c r="G77" s="124">
        <v>116072.62085292386</v>
      </c>
      <c r="H77" s="124">
        <v>8572807.9551729895</v>
      </c>
    </row>
    <row r="78" spans="1:8">
      <c r="A78" s="219" t="s">
        <v>92</v>
      </c>
      <c r="B78" s="220">
        <v>3931490652.0511055</v>
      </c>
      <c r="C78" s="220">
        <v>1125474143.3092036</v>
      </c>
      <c r="D78" s="220">
        <v>52192942.632297896</v>
      </c>
      <c r="E78" s="220">
        <v>1830966286.5426846</v>
      </c>
      <c r="F78" s="220">
        <v>43422587.292711526</v>
      </c>
      <c r="G78" s="220">
        <v>11748151.986678595</v>
      </c>
      <c r="H78" s="220">
        <v>867686540.28752923</v>
      </c>
    </row>
    <row r="80" spans="1:8">
      <c r="A80" s="103" t="s">
        <v>17</v>
      </c>
      <c r="B80" s="124"/>
      <c r="C80" s="124"/>
      <c r="D80" s="124"/>
      <c r="E80" s="124"/>
      <c r="F80" s="124"/>
      <c r="G80" s="124"/>
      <c r="H80" s="124"/>
    </row>
    <row r="81" spans="1:8">
      <c r="A81" s="173" t="s">
        <v>213</v>
      </c>
      <c r="B81" s="124">
        <v>-10271646.289999994</v>
      </c>
      <c r="C81" s="124">
        <v>-3010018.5302051627</v>
      </c>
      <c r="D81" s="124">
        <v>-139587.14680661558</v>
      </c>
      <c r="E81" s="124">
        <v>-4653909.7112301299</v>
      </c>
      <c r="F81" s="124">
        <v>-116131.3151061923</v>
      </c>
      <c r="G81" s="124">
        <v>-31419.784617703168</v>
      </c>
      <c r="H81" s="124">
        <v>-2320579.8020341904</v>
      </c>
    </row>
    <row r="82" spans="1:8">
      <c r="A82" s="173" t="s">
        <v>212</v>
      </c>
      <c r="B82" s="124">
        <v>-5055871.6440728642</v>
      </c>
      <c r="C82" s="124">
        <v>-1481580.1581693846</v>
      </c>
      <c r="D82" s="124">
        <v>-68707.067736909405</v>
      </c>
      <c r="E82" s="124">
        <v>-2290730.1788605261</v>
      </c>
      <c r="F82" s="124">
        <v>-57161.725244171022</v>
      </c>
      <c r="G82" s="124">
        <v>-15465.329863059596</v>
      </c>
      <c r="H82" s="124">
        <v>-1142227.1841988135</v>
      </c>
    </row>
    <row r="83" spans="1:8">
      <c r="A83" s="173" t="s">
        <v>211</v>
      </c>
      <c r="B83" s="124">
        <v>-6359026.9999999991</v>
      </c>
      <c r="C83" s="124">
        <v>-1863458.7449442786</v>
      </c>
      <c r="D83" s="124">
        <v>-86416.374779220772</v>
      </c>
      <c r="E83" s="124">
        <v>-2881167.8940002336</v>
      </c>
      <c r="F83" s="124">
        <v>-71895.210120770716</v>
      </c>
      <c r="G83" s="124">
        <v>-19451.532215695021</v>
      </c>
      <c r="H83" s="124">
        <v>-1436637.2439398004</v>
      </c>
    </row>
    <row r="84" spans="1:8">
      <c r="A84" s="173" t="s">
        <v>210</v>
      </c>
      <c r="B84" s="124">
        <v>-25237641.27245941</v>
      </c>
      <c r="C84" s="124">
        <v>-7395675.9942882983</v>
      </c>
      <c r="D84" s="124">
        <v>-342968.42374539102</v>
      </c>
      <c r="E84" s="124">
        <v>-11434749.648728533</v>
      </c>
      <c r="F84" s="124">
        <v>-285336.97407419479</v>
      </c>
      <c r="G84" s="124">
        <v>-77199.041969691025</v>
      </c>
      <c r="H84" s="124">
        <v>-5701711.1896532988</v>
      </c>
    </row>
    <row r="85" spans="1:8">
      <c r="A85" s="173" t="s">
        <v>209</v>
      </c>
      <c r="B85" s="124">
        <v>-370941.55999999988</v>
      </c>
      <c r="C85" s="124">
        <v>-108701.26732364442</v>
      </c>
      <c r="D85" s="124">
        <v>-5040.9323423455826</v>
      </c>
      <c r="E85" s="124">
        <v>-168067.36521520684</v>
      </c>
      <c r="F85" s="124">
        <v>-4193.8682441081746</v>
      </c>
      <c r="G85" s="124">
        <v>-1134.6675685572911</v>
      </c>
      <c r="H85" s="124">
        <v>-83803.459306137564</v>
      </c>
    </row>
    <row r="86" spans="1:8">
      <c r="A86" s="173" t="s">
        <v>208</v>
      </c>
      <c r="B86" s="124">
        <v>-916612489.57735658</v>
      </c>
      <c r="C86" s="124">
        <v>-268605489.39768165</v>
      </c>
      <c r="D86" s="124">
        <v>-12456359.821499648</v>
      </c>
      <c r="E86" s="124">
        <v>-415301661.1204676</v>
      </c>
      <c r="F86" s="124">
        <v>-10363228.13812346</v>
      </c>
      <c r="G86" s="124">
        <v>-2803812.1823232337</v>
      </c>
      <c r="H86" s="124">
        <v>-207081938.91726089</v>
      </c>
    </row>
    <row r="87" spans="1:8">
      <c r="A87" s="173" t="s">
        <v>207</v>
      </c>
      <c r="B87" s="124">
        <v>-33201547.110000007</v>
      </c>
      <c r="C87" s="124">
        <v>-9729430.8245284948</v>
      </c>
      <c r="D87" s="124">
        <v>-451194.39472543757</v>
      </c>
      <c r="E87" s="124">
        <v>-15043061.079072045</v>
      </c>
      <c r="F87" s="124">
        <v>-375376.95716783695</v>
      </c>
      <c r="G87" s="124">
        <v>-101559.71396584432</v>
      </c>
      <c r="H87" s="124">
        <v>-7500924.1405403474</v>
      </c>
    </row>
    <row r="88" spans="1:8" ht="15.75" thickBot="1">
      <c r="A88" s="143"/>
      <c r="B88" s="143"/>
      <c r="C88" s="143"/>
      <c r="D88" s="143"/>
      <c r="E88" s="143"/>
      <c r="F88" s="143"/>
      <c r="G88" s="143"/>
      <c r="H88" s="143"/>
    </row>
    <row r="89" spans="1:8">
      <c r="A89" s="173" t="s">
        <v>206</v>
      </c>
      <c r="B89" s="124">
        <v>-88665862.587653652</v>
      </c>
      <c r="C89" s="124">
        <v>-25982776.45573622</v>
      </c>
      <c r="D89" s="124">
        <v>-1204930.0013190017</v>
      </c>
      <c r="E89" s="124">
        <v>-40173007.06246163</v>
      </c>
      <c r="F89" s="124">
        <v>-1002456.9515554413</v>
      </c>
      <c r="G89" s="124">
        <v>-271218.67583769228</v>
      </c>
      <c r="H89" s="124">
        <v>-20031473.440743655</v>
      </c>
    </row>
    <row r="90" spans="1:8">
      <c r="A90" s="173" t="s">
        <v>205</v>
      </c>
      <c r="B90" s="124">
        <v>-84614397.122824103</v>
      </c>
      <c r="C90" s="124">
        <v>-24795528.980568033</v>
      </c>
      <c r="D90" s="124">
        <v>-1149872.3709592347</v>
      </c>
      <c r="E90" s="124">
        <v>-38337356.38494169</v>
      </c>
      <c r="F90" s="124">
        <v>-956651.05060692108</v>
      </c>
      <c r="G90" s="124">
        <v>-258825.70895613829</v>
      </c>
      <c r="H90" s="124">
        <v>-19116162.626792092</v>
      </c>
    </row>
    <row r="91" spans="1:8">
      <c r="A91" s="173" t="s">
        <v>204</v>
      </c>
      <c r="B91" s="124">
        <v>-649634030.81174242</v>
      </c>
      <c r="C91" s="124">
        <v>-190369724.13067952</v>
      </c>
      <c r="D91" s="124">
        <v>-8828240.2128444184</v>
      </c>
      <c r="E91" s="124">
        <v>-294338223.82335395</v>
      </c>
      <c r="F91" s="124">
        <v>-7344767.5480562467</v>
      </c>
      <c r="G91" s="124">
        <v>-1987155.7832269655</v>
      </c>
      <c r="H91" s="124">
        <v>-146765919.31358135</v>
      </c>
    </row>
    <row r="92" spans="1:8">
      <c r="A92" s="173" t="s">
        <v>203</v>
      </c>
      <c r="B92" s="124">
        <v>-137216261</v>
      </c>
      <c r="C92" s="124">
        <v>0</v>
      </c>
      <c r="D92" s="124">
        <v>0</v>
      </c>
      <c r="E92" s="124">
        <v>0</v>
      </c>
      <c r="F92" s="124">
        <v>0</v>
      </c>
      <c r="G92" s="124">
        <v>-137216261</v>
      </c>
      <c r="H92" s="124">
        <v>0</v>
      </c>
    </row>
    <row r="93" spans="1:8">
      <c r="A93" s="173" t="s">
        <v>202</v>
      </c>
      <c r="B93" s="124">
        <v>137216260.99999997</v>
      </c>
      <c r="C93" s="124">
        <v>40210057.530657843</v>
      </c>
      <c r="D93" s="124">
        <v>1864708.5216620993</v>
      </c>
      <c r="E93" s="124">
        <v>62170373.821019538</v>
      </c>
      <c r="F93" s="124">
        <v>1551368.1443059633</v>
      </c>
      <c r="G93" s="124">
        <v>419728.7606042113</v>
      </c>
      <c r="H93" s="124">
        <v>31000024.22175033</v>
      </c>
    </row>
    <row r="94" spans="1:8">
      <c r="A94" s="173" t="s">
        <v>201</v>
      </c>
      <c r="B94" s="124">
        <v>-8669560.618018426</v>
      </c>
      <c r="C94" s="124">
        <v>-2540540.9583055652</v>
      </c>
      <c r="D94" s="124">
        <v>-117815.50849490863</v>
      </c>
      <c r="E94" s="124">
        <v>-3928031.7110972353</v>
      </c>
      <c r="F94" s="124">
        <v>-98018.121685470702</v>
      </c>
      <c r="G94" s="124">
        <v>-26519.188809436768</v>
      </c>
      <c r="H94" s="124">
        <v>-1958635.1296258103</v>
      </c>
    </row>
    <row r="95" spans="1:8">
      <c r="A95" s="173" t="s">
        <v>200</v>
      </c>
      <c r="B95" s="124">
        <v>-8016872.3364495831</v>
      </c>
      <c r="C95" s="124">
        <v>-2349276.2119831932</v>
      </c>
      <c r="D95" s="124">
        <v>-108945.76236015267</v>
      </c>
      <c r="E95" s="124">
        <v>-3632309.6577632367</v>
      </c>
      <c r="F95" s="124">
        <v>-90638.822753927117</v>
      </c>
      <c r="G95" s="124">
        <v>-24522.690424425509</v>
      </c>
      <c r="H95" s="124">
        <v>-1811179.1911646482</v>
      </c>
    </row>
    <row r="96" spans="1:8">
      <c r="A96" s="173" t="s">
        <v>199</v>
      </c>
      <c r="B96" s="124">
        <v>-29344310.251341265</v>
      </c>
      <c r="C96" s="124">
        <v>-8599100.389449507</v>
      </c>
      <c r="D96" s="124">
        <v>-398776.24553530553</v>
      </c>
      <c r="E96" s="124">
        <v>-13295412.107504243</v>
      </c>
      <c r="F96" s="124">
        <v>-331767.00639410189</v>
      </c>
      <c r="G96" s="124">
        <v>-89760.870051552585</v>
      </c>
      <c r="H96" s="124">
        <v>-6629493.6324065542</v>
      </c>
    </row>
    <row r="97" spans="1:8">
      <c r="A97" s="173" t="s">
        <v>198</v>
      </c>
      <c r="B97" s="124">
        <v>-20314480.062689997</v>
      </c>
      <c r="C97" s="124">
        <v>-5952985.4994822126</v>
      </c>
      <c r="D97" s="124">
        <v>-276064.83233086247</v>
      </c>
      <c r="E97" s="124">
        <v>-9204148.3295998406</v>
      </c>
      <c r="F97" s="124">
        <v>-229675.6740616615</v>
      </c>
      <c r="G97" s="124">
        <v>-62139.65806160419</v>
      </c>
      <c r="H97" s="124">
        <v>-4589466.0691538174</v>
      </c>
    </row>
    <row r="98" spans="1:8">
      <c r="A98" s="173" t="s">
        <v>197</v>
      </c>
      <c r="B98" s="124">
        <v>-2662066.6752798175</v>
      </c>
      <c r="C98" s="124">
        <v>-780095.9841301064</v>
      </c>
      <c r="D98" s="124">
        <v>-36176.313058311433</v>
      </c>
      <c r="E98" s="124">
        <v>-1206137.5170295953</v>
      </c>
      <c r="F98" s="124">
        <v>-30097.347121618455</v>
      </c>
      <c r="G98" s="124">
        <v>-8142.955784671698</v>
      </c>
      <c r="H98" s="124">
        <v>-601416.5581555143</v>
      </c>
    </row>
    <row r="99" spans="1:8">
      <c r="A99" s="173" t="s">
        <v>196</v>
      </c>
      <c r="B99" s="124">
        <v>-6740766.7342999931</v>
      </c>
      <c r="C99" s="124">
        <v>-1975324.3253505309</v>
      </c>
      <c r="D99" s="124">
        <v>-91604.04955201046</v>
      </c>
      <c r="E99" s="124">
        <v>-3054127.7298885421</v>
      </c>
      <c r="F99" s="124">
        <v>-76211.162609877196</v>
      </c>
      <c r="G99" s="124">
        <v>-20619.230157494479</v>
      </c>
      <c r="H99" s="124">
        <v>-1522880.2367415382</v>
      </c>
    </row>
    <row r="100" spans="1:8">
      <c r="A100" s="173" t="s">
        <v>195</v>
      </c>
      <c r="B100" s="124">
        <v>-59224687.570000015</v>
      </c>
      <c r="C100" s="124">
        <v>-59224687.570000015</v>
      </c>
      <c r="D100" s="124">
        <v>0</v>
      </c>
      <c r="E100" s="124">
        <v>0</v>
      </c>
      <c r="F100" s="124">
        <v>0</v>
      </c>
      <c r="G100" s="124">
        <v>0</v>
      </c>
      <c r="H100" s="124">
        <v>0</v>
      </c>
    </row>
    <row r="101" spans="1:8">
      <c r="A101" s="173" t="s">
        <v>89</v>
      </c>
      <c r="B101" s="124">
        <v>-1369104.6999999993</v>
      </c>
      <c r="C101" s="124">
        <v>-401204.48080489552</v>
      </c>
      <c r="D101" s="124">
        <v>-18605.529567210928</v>
      </c>
      <c r="E101" s="124">
        <v>-620318.25075830321</v>
      </c>
      <c r="F101" s="124">
        <v>-15479.108688142815</v>
      </c>
      <c r="G101" s="124">
        <v>-4187.9338110546569</v>
      </c>
      <c r="H101" s="124">
        <v>-309309.39637039235</v>
      </c>
    </row>
    <row r="102" spans="1:8">
      <c r="A102" s="173" t="s">
        <v>194</v>
      </c>
      <c r="B102" s="124">
        <v>-184850141.76036894</v>
      </c>
      <c r="C102" s="124">
        <v>-54168760.907533348</v>
      </c>
      <c r="D102" s="124">
        <v>-2512031.9709848897</v>
      </c>
      <c r="E102" s="124">
        <v>-83752481.887774155</v>
      </c>
      <c r="F102" s="124">
        <v>-2089917.1811530252</v>
      </c>
      <c r="G102" s="124">
        <v>-565435.32328571775</v>
      </c>
      <c r="H102" s="124">
        <v>-41761514.489637777</v>
      </c>
    </row>
    <row r="103" spans="1:8">
      <c r="A103" s="173" t="s">
        <v>193</v>
      </c>
      <c r="B103" s="124">
        <v>-277642617.62076908</v>
      </c>
      <c r="C103" s="124">
        <v>-81360806.264015347</v>
      </c>
      <c r="D103" s="124">
        <v>-3773040.8282588315</v>
      </c>
      <c r="E103" s="124">
        <v>-125795187.83221766</v>
      </c>
      <c r="F103" s="124">
        <v>-3139029.6553743202</v>
      </c>
      <c r="G103" s="124">
        <v>-849276.83450633008</v>
      </c>
      <c r="H103" s="124">
        <v>-62725276.206396617</v>
      </c>
    </row>
    <row r="104" spans="1:8">
      <c r="A104" s="173" t="s">
        <v>192</v>
      </c>
      <c r="B104" s="124">
        <v>-2509697.3525604717</v>
      </c>
      <c r="C104" s="124">
        <v>-735445.45082012017</v>
      </c>
      <c r="D104" s="124">
        <v>-34105.681105188567</v>
      </c>
      <c r="E104" s="124">
        <v>-1137101.5464873191</v>
      </c>
      <c r="F104" s="124">
        <v>-28374.658340321112</v>
      </c>
      <c r="G104" s="124">
        <v>-7676.8755510826613</v>
      </c>
      <c r="H104" s="124">
        <v>-566993.14025644027</v>
      </c>
    </row>
    <row r="105" spans="1:8">
      <c r="A105" s="173" t="s">
        <v>191</v>
      </c>
      <c r="B105" s="124">
        <v>-877854770.09020877</v>
      </c>
      <c r="C105" s="124">
        <v>-257247869.54287958</v>
      </c>
      <c r="D105" s="124">
        <v>-11929659.492535913</v>
      </c>
      <c r="E105" s="124">
        <v>-397741192.03753442</v>
      </c>
      <c r="F105" s="124">
        <v>-9925033.0516219605</v>
      </c>
      <c r="G105" s="124">
        <v>-2685256.776093456</v>
      </c>
      <c r="H105" s="124">
        <v>-198325759.18954346</v>
      </c>
    </row>
    <row r="106" spans="1:8">
      <c r="A106" s="173" t="s">
        <v>190</v>
      </c>
      <c r="B106" s="124">
        <v>-48541678.437971964</v>
      </c>
      <c r="C106" s="124">
        <v>-14224725.760641055</v>
      </c>
      <c r="D106" s="124">
        <v>-659660.01973386912</v>
      </c>
      <c r="E106" s="124">
        <v>-21993415.885223992</v>
      </c>
      <c r="F106" s="124">
        <v>-548812.60465050407</v>
      </c>
      <c r="G106" s="124">
        <v>-148483.41136782721</v>
      </c>
      <c r="H106" s="124">
        <v>-10966580.756354723</v>
      </c>
    </row>
    <row r="107" spans="1:8">
      <c r="A107" s="173" t="s">
        <v>189</v>
      </c>
      <c r="B107" s="124">
        <v>-4471929.8228932805</v>
      </c>
      <c r="C107" s="124">
        <v>-1310460.977009156</v>
      </c>
      <c r="D107" s="124">
        <v>-60771.555705223473</v>
      </c>
      <c r="E107" s="124">
        <v>-2026155.9873770422</v>
      </c>
      <c r="F107" s="124">
        <v>-50559.674343614737</v>
      </c>
      <c r="G107" s="124">
        <v>-13679.11899357181</v>
      </c>
      <c r="H107" s="124">
        <v>-1010302.5094646717</v>
      </c>
    </row>
    <row r="108" spans="1:8">
      <c r="A108" s="173" t="s">
        <v>188</v>
      </c>
      <c r="B108" s="124">
        <v>-51486588.451368615</v>
      </c>
      <c r="C108" s="124">
        <v>-15087706.57791671</v>
      </c>
      <c r="D108" s="124">
        <v>-699680.04912024608</v>
      </c>
      <c r="E108" s="124">
        <v>-23327704.948836748</v>
      </c>
      <c r="F108" s="124">
        <v>-582107.78081501997</v>
      </c>
      <c r="G108" s="124">
        <v>-157491.55239284688</v>
      </c>
      <c r="H108" s="124">
        <v>-11631897.542287048</v>
      </c>
    </row>
    <row r="109" spans="1:8">
      <c r="A109" s="173" t="s">
        <v>187</v>
      </c>
      <c r="B109" s="124">
        <v>2157443.4571824828</v>
      </c>
      <c r="C109" s="124">
        <v>632220.44457579986</v>
      </c>
      <c r="D109" s="124">
        <v>29318.705890202884</v>
      </c>
      <c r="E109" s="124">
        <v>977501.24696042924</v>
      </c>
      <c r="F109" s="124">
        <v>24392.072981891193</v>
      </c>
      <c r="G109" s="124">
        <v>6599.3713992605317</v>
      </c>
      <c r="H109" s="124">
        <v>487411.61537489889</v>
      </c>
    </row>
    <row r="110" spans="1:8">
      <c r="A110" s="173" t="s">
        <v>186</v>
      </c>
      <c r="B110" s="124">
        <v>1847237.9955393039</v>
      </c>
      <c r="C110" s="124">
        <v>541317.37399150163</v>
      </c>
      <c r="D110" s="124">
        <v>25103.150360729884</v>
      </c>
      <c r="E110" s="124">
        <v>836952.38364693068</v>
      </c>
      <c r="F110" s="124">
        <v>20884.887551565611</v>
      </c>
      <c r="G110" s="124">
        <v>5650.4885700734831</v>
      </c>
      <c r="H110" s="124">
        <v>417329.71141850285</v>
      </c>
    </row>
    <row r="111" spans="1:8">
      <c r="A111" s="173" t="s">
        <v>185</v>
      </c>
      <c r="B111" s="124">
        <v>370941.55999999988</v>
      </c>
      <c r="C111" s="124">
        <v>108701.26732364442</v>
      </c>
      <c r="D111" s="124">
        <v>5040.9323423455826</v>
      </c>
      <c r="E111" s="124">
        <v>168067.36521520684</v>
      </c>
      <c r="F111" s="124">
        <v>4193.8682441081746</v>
      </c>
      <c r="G111" s="124">
        <v>1134.6675685572911</v>
      </c>
      <c r="H111" s="124">
        <v>83803.459306137564</v>
      </c>
    </row>
    <row r="112" spans="1:8">
      <c r="A112" s="173" t="s">
        <v>184</v>
      </c>
      <c r="B112" s="124">
        <v>151534381.59295204</v>
      </c>
      <c r="C112" s="124">
        <v>44405860.91851943</v>
      </c>
      <c r="D112" s="124">
        <v>2059285.4711379586</v>
      </c>
      <c r="E112" s="124">
        <v>68657672.798494726</v>
      </c>
      <c r="F112" s="124">
        <v>1713248.9302445704</v>
      </c>
      <c r="G112" s="124">
        <v>463526.24471333891</v>
      </c>
      <c r="H112" s="124">
        <v>34234787.229842037</v>
      </c>
    </row>
    <row r="113" spans="1:8">
      <c r="A113" s="173" t="s">
        <v>183</v>
      </c>
      <c r="B113" s="124">
        <v>33201547.129999992</v>
      </c>
      <c r="C113" s="124">
        <v>9729430.8303893209</v>
      </c>
      <c r="D113" s="124">
        <v>451194.39499722864</v>
      </c>
      <c r="E113" s="124">
        <v>15043061.088133704</v>
      </c>
      <c r="F113" s="124">
        <v>375376.95739395695</v>
      </c>
      <c r="G113" s="124">
        <v>101559.71402702198</v>
      </c>
      <c r="H113" s="124">
        <v>7500924.1450587632</v>
      </c>
    </row>
    <row r="114" spans="1:8">
      <c r="A114" s="173" t="s">
        <v>182</v>
      </c>
      <c r="B114" s="124">
        <v>3010434.1369230761</v>
      </c>
      <c r="C114" s="124">
        <v>882182.1040432899</v>
      </c>
      <c r="D114" s="124">
        <v>40910.473351426976</v>
      </c>
      <c r="E114" s="124">
        <v>1363976.9389727504</v>
      </c>
      <c r="F114" s="124">
        <v>34035.992429160258</v>
      </c>
      <c r="G114" s="124">
        <v>9208.5717826936834</v>
      </c>
      <c r="H114" s="124">
        <v>680120.05634375534</v>
      </c>
    </row>
    <row r="115" spans="1:8">
      <c r="A115" s="173" t="s">
        <v>181</v>
      </c>
      <c r="B115" s="124">
        <v>4817250.4661688888</v>
      </c>
      <c r="C115" s="124">
        <v>1411654.2527291235</v>
      </c>
      <c r="D115" s="124">
        <v>65464.311079324987</v>
      </c>
      <c r="E115" s="124">
        <v>2182614.9472998721</v>
      </c>
      <c r="F115" s="124">
        <v>54463.872298323789</v>
      </c>
      <c r="G115" s="124">
        <v>14735.415124634006</v>
      </c>
      <c r="H115" s="124">
        <v>1088317.6676376108</v>
      </c>
    </row>
    <row r="116" spans="1:8">
      <c r="A116" s="173" t="s">
        <v>180</v>
      </c>
      <c r="B116" s="124">
        <v>3814667.0552913081</v>
      </c>
      <c r="C116" s="124">
        <v>1117855.7164851523</v>
      </c>
      <c r="D116" s="124">
        <v>51839.64432105732</v>
      </c>
      <c r="E116" s="124">
        <v>1728361.3115663342</v>
      </c>
      <c r="F116" s="124">
        <v>43128.656236394389</v>
      </c>
      <c r="G116" s="124">
        <v>11668.627781915273</v>
      </c>
      <c r="H116" s="124">
        <v>861813.09890045435</v>
      </c>
    </row>
    <row r="117" spans="1:8">
      <c r="A117" s="173" t="s">
        <v>179</v>
      </c>
      <c r="B117" s="124">
        <v>157505008.77262384</v>
      </c>
      <c r="C117" s="124">
        <v>46155502.401526406</v>
      </c>
      <c r="D117" s="124">
        <v>2140423.6635100809</v>
      </c>
      <c r="E117" s="124">
        <v>71362863.28394407</v>
      </c>
      <c r="F117" s="124">
        <v>1780752.888890333</v>
      </c>
      <c r="G117" s="124">
        <v>481789.70655007754</v>
      </c>
      <c r="H117" s="124">
        <v>35583676.828202873</v>
      </c>
    </row>
    <row r="118" spans="1:8">
      <c r="A118" s="173" t="s">
        <v>178</v>
      </c>
      <c r="B118" s="124">
        <v>2302889.3849256597</v>
      </c>
      <c r="C118" s="124">
        <v>674842.13590838213</v>
      </c>
      <c r="D118" s="124">
        <v>31295.251956443182</v>
      </c>
      <c r="E118" s="124">
        <v>1043400.3439962995</v>
      </c>
      <c r="F118" s="124">
        <v>26036.485804215448</v>
      </c>
      <c r="G118" s="124">
        <v>7044.2737639050056</v>
      </c>
      <c r="H118" s="124">
        <v>520270.89349641418</v>
      </c>
    </row>
    <row r="119" spans="1:8">
      <c r="A119" s="173" t="s">
        <v>177</v>
      </c>
      <c r="B119" s="124">
        <v>3042159.8408855917</v>
      </c>
      <c r="C119" s="124">
        <v>891479.05159335723</v>
      </c>
      <c r="D119" s="124">
        <v>41341.611688118945</v>
      </c>
      <c r="E119" s="124">
        <v>1378351.3204105641</v>
      </c>
      <c r="F119" s="124">
        <v>34394.683491899006</v>
      </c>
      <c r="G119" s="124">
        <v>9305.6170622140344</v>
      </c>
      <c r="H119" s="124">
        <v>687287.55663943861</v>
      </c>
    </row>
    <row r="120" spans="1:8">
      <c r="A120" s="173" t="s">
        <v>176</v>
      </c>
      <c r="B120" s="124">
        <v>8753976.2900126241</v>
      </c>
      <c r="C120" s="124">
        <v>2565278.2525784052</v>
      </c>
      <c r="D120" s="124">
        <v>118962.68027893949</v>
      </c>
      <c r="E120" s="124">
        <v>3966279.0284777302</v>
      </c>
      <c r="F120" s="124">
        <v>98972.525948184004</v>
      </c>
      <c r="G120" s="124">
        <v>26777.406641080619</v>
      </c>
      <c r="H120" s="124">
        <v>1977706.3960882851</v>
      </c>
    </row>
    <row r="121" spans="1:8">
      <c r="A121" s="173" t="s">
        <v>175</v>
      </c>
      <c r="B121" s="124">
        <v>15666695.056876924</v>
      </c>
      <c r="C121" s="124">
        <v>4590991.6577037033</v>
      </c>
      <c r="D121" s="124">
        <v>212903.48218160449</v>
      </c>
      <c r="E121" s="124">
        <v>7098315.3244931903</v>
      </c>
      <c r="F121" s="124">
        <v>177127.77961348591</v>
      </c>
      <c r="G121" s="124">
        <v>47922.618289293532</v>
      </c>
      <c r="H121" s="124">
        <v>3539434.1945956452</v>
      </c>
    </row>
    <row r="122" spans="1:8">
      <c r="A122" s="173" t="s">
        <v>174</v>
      </c>
      <c r="B122" s="124">
        <v>1324638.3347917257</v>
      </c>
      <c r="C122" s="124">
        <v>388173.99090396508</v>
      </c>
      <c r="D122" s="124">
        <v>18001.251258452699</v>
      </c>
      <c r="E122" s="124">
        <v>600171.29057068843</v>
      </c>
      <c r="F122" s="124">
        <v>14976.371607461166</v>
      </c>
      <c r="G122" s="124">
        <v>4051.9163141382883</v>
      </c>
      <c r="H122" s="124">
        <v>299263.51413701999</v>
      </c>
    </row>
    <row r="123" spans="1:8">
      <c r="A123" s="173" t="s">
        <v>173</v>
      </c>
      <c r="B123" s="124">
        <v>885829.39209346334</v>
      </c>
      <c r="C123" s="124">
        <v>259584.76465428417</v>
      </c>
      <c r="D123" s="124">
        <v>12038.031091485858</v>
      </c>
      <c r="E123" s="124">
        <v>401354.35878184374</v>
      </c>
      <c r="F123" s="124">
        <v>10015.194191770872</v>
      </c>
      <c r="G123" s="124">
        <v>2709.6502276080191</v>
      </c>
      <c r="H123" s="124">
        <v>200127.39314647071</v>
      </c>
    </row>
    <row r="124" spans="1:8">
      <c r="A124" s="173" t="s">
        <v>172</v>
      </c>
      <c r="B124" s="124">
        <v>9302499.8100000005</v>
      </c>
      <c r="C124" s="124">
        <v>9302499.8100000005</v>
      </c>
      <c r="D124" s="124">
        <v>0</v>
      </c>
      <c r="E124" s="124">
        <v>0</v>
      </c>
      <c r="F124" s="124">
        <v>0</v>
      </c>
      <c r="G124" s="124">
        <v>0</v>
      </c>
      <c r="H124" s="124">
        <v>0</v>
      </c>
    </row>
    <row r="125" spans="1:8">
      <c r="A125" s="173" t="s">
        <v>171</v>
      </c>
      <c r="B125" s="124">
        <v>4144163791.162559</v>
      </c>
      <c r="C125" s="124">
        <v>1214411930.8069153</v>
      </c>
      <c r="D125" s="124">
        <v>56317359.766451716</v>
      </c>
      <c r="E125" s="124">
        <v>1877650725.9012825</v>
      </c>
      <c r="F125" s="124">
        <v>46853948.96743197</v>
      </c>
      <c r="G125" s="124">
        <v>12676520.400198856</v>
      </c>
      <c r="H125" s="124">
        <v>936253305.32027853</v>
      </c>
    </row>
    <row r="126" spans="1:8">
      <c r="A126" s="173" t="s">
        <v>170</v>
      </c>
      <c r="B126" s="124">
        <v>-3682727842.4584603</v>
      </c>
      <c r="C126" s="124">
        <v>-1079192053.0104675</v>
      </c>
      <c r="D126" s="124">
        <v>-50046648.558617763</v>
      </c>
      <c r="E126" s="124">
        <v>-1668581879.2768245</v>
      </c>
      <c r="F126" s="124">
        <v>-41636950.440871477</v>
      </c>
      <c r="G126" s="124">
        <v>-11265040.90471982</v>
      </c>
      <c r="H126" s="124">
        <v>-832005270.26695919</v>
      </c>
    </row>
    <row r="127" spans="1:8">
      <c r="A127" s="173" t="s">
        <v>169</v>
      </c>
      <c r="B127" s="124">
        <v>0</v>
      </c>
      <c r="C127" s="124">
        <v>0</v>
      </c>
      <c r="D127" s="124">
        <v>0</v>
      </c>
      <c r="E127" s="124">
        <v>0</v>
      </c>
      <c r="F127" s="124">
        <v>0</v>
      </c>
      <c r="G127" s="124">
        <v>0</v>
      </c>
      <c r="H127" s="124">
        <v>0</v>
      </c>
    </row>
    <row r="128" spans="1:8">
      <c r="A128" s="173" t="s">
        <v>168</v>
      </c>
      <c r="B128" s="124">
        <v>-35304580.090000011</v>
      </c>
      <c r="C128" s="124">
        <v>-10345706.741816979</v>
      </c>
      <c r="D128" s="124">
        <v>-479773.68620709702</v>
      </c>
      <c r="E128" s="124">
        <v>-15995909.856408525</v>
      </c>
      <c r="F128" s="124">
        <v>-399153.86485953431</v>
      </c>
      <c r="G128" s="124">
        <v>-107992.64997337176</v>
      </c>
      <c r="H128" s="124">
        <v>-7976043.2907345071</v>
      </c>
    </row>
    <row r="129" spans="1:8">
      <c r="A129" s="173" t="s">
        <v>167</v>
      </c>
      <c r="B129" s="124">
        <v>-47696889.659999982</v>
      </c>
      <c r="C129" s="124">
        <v>-13977167.598685978</v>
      </c>
      <c r="D129" s="124">
        <v>-648179.71250345348</v>
      </c>
      <c r="E129" s="124">
        <v>-21610656.336584773</v>
      </c>
      <c r="F129" s="124">
        <v>-539261.41597022861</v>
      </c>
      <c r="G129" s="124">
        <v>-145899.29965857044</v>
      </c>
      <c r="H129" s="124">
        <v>-10775725.29659697</v>
      </c>
    </row>
    <row r="130" spans="1:8">
      <c r="A130" s="173" t="s">
        <v>166</v>
      </c>
      <c r="B130" s="124">
        <v>-3388.93</v>
      </c>
      <c r="C130" s="124">
        <v>-3388.93</v>
      </c>
      <c r="D130" s="124">
        <v>0</v>
      </c>
      <c r="E130" s="124">
        <v>0</v>
      </c>
      <c r="F130" s="124">
        <v>0</v>
      </c>
      <c r="G130" s="124">
        <v>0</v>
      </c>
      <c r="H130" s="124">
        <v>0</v>
      </c>
    </row>
    <row r="131" spans="1:8" ht="15.75" thickBot="1">
      <c r="A131" s="143"/>
      <c r="B131" s="143"/>
      <c r="C131" s="143"/>
      <c r="D131" s="143"/>
      <c r="E131" s="143"/>
      <c r="F131" s="143"/>
      <c r="G131" s="143"/>
      <c r="H131" s="143"/>
    </row>
    <row r="132" spans="1:8">
      <c r="A132" s="173" t="s">
        <v>165</v>
      </c>
      <c r="B132" s="124">
        <v>-2001.4299999999998</v>
      </c>
      <c r="C132" s="124">
        <v>-586.50202867417102</v>
      </c>
      <c r="D132" s="124">
        <v>-27.198551755539935</v>
      </c>
      <c r="E132" s="124">
        <v>-906.81418054820142</v>
      </c>
      <c r="F132" s="124">
        <v>-22.628183587208255</v>
      </c>
      <c r="G132" s="124">
        <v>-6.1221441774753407</v>
      </c>
      <c r="H132" s="124">
        <v>-452.16491125740384</v>
      </c>
    </row>
    <row r="133" spans="1:8">
      <c r="A133" s="173" t="s">
        <v>164</v>
      </c>
      <c r="B133" s="124">
        <v>-16474419.90384615</v>
      </c>
      <c r="C133" s="124">
        <v>-4827688.5501046302</v>
      </c>
      <c r="D133" s="124">
        <v>-223880.10692217905</v>
      </c>
      <c r="E133" s="124">
        <v>-7464281.8310474157</v>
      </c>
      <c r="F133" s="124">
        <v>-186259.92319341097</v>
      </c>
      <c r="G133" s="124">
        <v>-50393.35569648481</v>
      </c>
      <c r="H133" s="124">
        <v>-3721916.1368820313</v>
      </c>
    </row>
    <row r="134" spans="1:8">
      <c r="A134" s="173" t="s">
        <v>163</v>
      </c>
      <c r="B134" s="124">
        <v>-26256746.494295683</v>
      </c>
      <c r="C134" s="124">
        <v>-7694316.1066276832</v>
      </c>
      <c r="D134" s="124">
        <v>-356817.614634133</v>
      </c>
      <c r="E134" s="124">
        <v>-11896489.038380858</v>
      </c>
      <c r="F134" s="124">
        <v>-296858.98586296267</v>
      </c>
      <c r="G134" s="124">
        <v>-80316.367631892383</v>
      </c>
      <c r="H134" s="124">
        <v>-5931948.3811581507</v>
      </c>
    </row>
    <row r="135" spans="1:8">
      <c r="A135" s="173" t="s">
        <v>162</v>
      </c>
      <c r="B135" s="124">
        <v>-3010095.5561807035</v>
      </c>
      <c r="C135" s="124">
        <v>-882082.88583817065</v>
      </c>
      <c r="D135" s="124">
        <v>-40905.872188336158</v>
      </c>
      <c r="E135" s="124">
        <v>-1363823.5337482637</v>
      </c>
      <c r="F135" s="124">
        <v>-34032.164432579055</v>
      </c>
      <c r="G135" s="124">
        <v>-9207.536103144299</v>
      </c>
      <c r="H135" s="124">
        <v>-680043.56387020962</v>
      </c>
    </row>
    <row r="136" spans="1:8">
      <c r="A136" s="173" t="s">
        <v>161</v>
      </c>
      <c r="B136" s="124">
        <v>-6923076.9230769202</v>
      </c>
      <c r="C136" s="124">
        <v>-2028748.7746520999</v>
      </c>
      <c r="D136" s="124">
        <v>-94081.564681198855</v>
      </c>
      <c r="E136" s="124">
        <v>-3136729.4019137132</v>
      </c>
      <c r="F136" s="124">
        <v>-78272.363062285178</v>
      </c>
      <c r="G136" s="124">
        <v>-21176.896056734073</v>
      </c>
      <c r="H136" s="124">
        <v>-1564067.9227108902</v>
      </c>
    </row>
    <row r="137" spans="1:8">
      <c r="A137" s="173" t="s">
        <v>319</v>
      </c>
      <c r="B137" s="124">
        <v>-362491070.8571431</v>
      </c>
      <c r="C137" s="124">
        <v>-106224923.39676487</v>
      </c>
      <c r="D137" s="124">
        <v>-4926093.9186627064</v>
      </c>
      <c r="E137" s="124">
        <v>-164238591.09504718</v>
      </c>
      <c r="F137" s="124">
        <v>-4098326.9462729902</v>
      </c>
      <c r="G137" s="124">
        <v>-1108818.4941940813</v>
      </c>
      <c r="H137" s="124">
        <v>-81894317.006201282</v>
      </c>
    </row>
    <row r="138" spans="1:8">
      <c r="A138" s="173" t="s">
        <v>216</v>
      </c>
      <c r="B138" s="124">
        <v>-361896.48610373476</v>
      </c>
      <c r="C138" s="124">
        <v>-106050.68539488985</v>
      </c>
      <c r="D138" s="124">
        <v>-4918.0137738719159</v>
      </c>
      <c r="E138" s="124">
        <v>-163969.19477045504</v>
      </c>
      <c r="F138" s="124">
        <v>-4091.6045662955348</v>
      </c>
      <c r="G138" s="124">
        <v>-1106.9997278189921</v>
      </c>
      <c r="H138" s="124">
        <v>-81759.987870403434</v>
      </c>
    </row>
    <row r="139" spans="1:8">
      <c r="A139" s="173" t="s">
        <v>160</v>
      </c>
      <c r="B139" s="124">
        <v>121330546.64473899</v>
      </c>
      <c r="C139" s="124">
        <v>35554884.131488763</v>
      </c>
      <c r="D139" s="124">
        <v>1648828.6637278774</v>
      </c>
      <c r="E139" s="124">
        <v>54972824.546006769</v>
      </c>
      <c r="F139" s="124">
        <v>1371764.1307532557</v>
      </c>
      <c r="G139" s="124">
        <v>371136.18747145246</v>
      </c>
      <c r="H139" s="124">
        <v>27411108.98529087</v>
      </c>
    </row>
    <row r="140" spans="1:8">
      <c r="A140" s="173" t="s">
        <v>159</v>
      </c>
      <c r="B140" s="124">
        <v>46544105.042778105</v>
      </c>
      <c r="C140" s="124">
        <v>0</v>
      </c>
      <c r="D140" s="124">
        <v>0</v>
      </c>
      <c r="E140" s="124">
        <v>0</v>
      </c>
      <c r="F140" s="124">
        <v>0</v>
      </c>
      <c r="G140" s="124">
        <v>0</v>
      </c>
      <c r="H140" s="124">
        <v>46544105.042778105</v>
      </c>
    </row>
    <row r="141" spans="1:8">
      <c r="A141" s="173" t="s">
        <v>158</v>
      </c>
      <c r="B141" s="124">
        <v>-46544105.042778097</v>
      </c>
      <c r="C141" s="124">
        <v>-13639353.877184348</v>
      </c>
      <c r="D141" s="124">
        <v>-632513.87753820384</v>
      </c>
      <c r="E141" s="124">
        <v>-21088349.067275017</v>
      </c>
      <c r="F141" s="124">
        <v>-526228.02386807848</v>
      </c>
      <c r="G141" s="124">
        <v>-142373.06410089016</v>
      </c>
      <c r="H141" s="124">
        <v>-10515287.132811561</v>
      </c>
    </row>
    <row r="142" spans="1:8">
      <c r="A142" s="173" t="s">
        <v>157</v>
      </c>
      <c r="B142" s="124">
        <v>112370.15384615384</v>
      </c>
      <c r="C142" s="124">
        <v>32929.117277745376</v>
      </c>
      <c r="D142" s="124">
        <v>1527.0608740563496</v>
      </c>
      <c r="E142" s="124">
        <v>50913.021678537509</v>
      </c>
      <c r="F142" s="124">
        <v>1270.4578581082551</v>
      </c>
      <c r="G142" s="124">
        <v>343.72737647144243</v>
      </c>
      <c r="H142" s="124">
        <v>25386.768781234903</v>
      </c>
    </row>
    <row r="143" spans="1:8">
      <c r="A143" s="173" t="s">
        <v>156</v>
      </c>
      <c r="B143" s="124">
        <v>1637170999.673847</v>
      </c>
      <c r="C143" s="124">
        <v>479759028.5921725</v>
      </c>
      <c r="D143" s="124">
        <v>22248432.454444163</v>
      </c>
      <c r="E143" s="124">
        <v>741774570.42540562</v>
      </c>
      <c r="F143" s="124">
        <v>18509868.416218944</v>
      </c>
      <c r="G143" s="124">
        <v>5007917.7903722469</v>
      </c>
      <c r="H143" s="124">
        <v>369871181.99523354</v>
      </c>
    </row>
    <row r="144" spans="1:8">
      <c r="A144" s="173" t="s">
        <v>155</v>
      </c>
      <c r="B144" s="124">
        <v>250000</v>
      </c>
      <c r="C144" s="124">
        <v>73260.372417992505</v>
      </c>
      <c r="D144" s="124">
        <v>3397.3898357099588</v>
      </c>
      <c r="E144" s="124">
        <v>113270.78395799521</v>
      </c>
      <c r="F144" s="124">
        <v>2826.5019994714098</v>
      </c>
      <c r="G144" s="124">
        <v>764.72124649317493</v>
      </c>
      <c r="H144" s="124">
        <v>56480.230542337711</v>
      </c>
    </row>
    <row r="145" spans="1:8">
      <c r="A145" s="173" t="s">
        <v>215</v>
      </c>
      <c r="B145" s="124">
        <v>1285.0599999999997</v>
      </c>
      <c r="C145" s="124">
        <v>376.57589671786172</v>
      </c>
      <c r="D145" s="124">
        <v>17.463399129109757</v>
      </c>
      <c r="E145" s="124">
        <v>582.23901453224516</v>
      </c>
      <c r="F145" s="124">
        <v>14.528898637762916</v>
      </c>
      <c r="G145" s="124">
        <v>3.9308507400740766</v>
      </c>
      <c r="H145" s="124">
        <v>290.32194024294591</v>
      </c>
    </row>
    <row r="146" spans="1:8">
      <c r="A146" s="173" t="s">
        <v>154</v>
      </c>
      <c r="B146" s="124">
        <v>12516074.649378954</v>
      </c>
      <c r="C146" s="124">
        <v>3667729.1600995888</v>
      </c>
      <c r="D146" s="124">
        <v>170087.93918714862</v>
      </c>
      <c r="E146" s="124">
        <v>5670822.3504477777</v>
      </c>
      <c r="F146" s="124">
        <v>141506.84008801216</v>
      </c>
      <c r="G146" s="124">
        <v>38285.232828298809</v>
      </c>
      <c r="H146" s="124">
        <v>2827643.1267281282</v>
      </c>
    </row>
    <row r="147" spans="1:8">
      <c r="A147" s="173" t="s">
        <v>153</v>
      </c>
      <c r="B147" s="124">
        <v>8427106.3592899814</v>
      </c>
      <c r="C147" s="124">
        <v>2469491.8011504686</v>
      </c>
      <c r="D147" s="124">
        <v>114520.66195799419</v>
      </c>
      <c r="E147" s="124">
        <v>3818179.7752567329</v>
      </c>
      <c r="F147" s="124">
        <v>95276.931897165472</v>
      </c>
      <c r="G147" s="124">
        <v>25777.54911762719</v>
      </c>
      <c r="H147" s="124">
        <v>1903859.6399099939</v>
      </c>
    </row>
    <row r="148" spans="1:8">
      <c r="A148" s="173" t="s">
        <v>90</v>
      </c>
      <c r="B148" s="124">
        <v>4928252.1339285783</v>
      </c>
      <c r="C148" s="124">
        <v>1444182.3468054959</v>
      </c>
      <c r="D148" s="124">
        <v>66972.774830499475</v>
      </c>
      <c r="E148" s="124">
        <v>2232907.9310110118</v>
      </c>
      <c r="F148" s="124">
        <v>55718.858041793479</v>
      </c>
      <c r="G148" s="124">
        <v>15074.95645956205</v>
      </c>
      <c r="H148" s="124">
        <v>1113395.2667802158</v>
      </c>
    </row>
    <row r="149" spans="1:8">
      <c r="A149" s="173" t="s">
        <v>214</v>
      </c>
      <c r="B149" s="124">
        <v>257648.43601388601</v>
      </c>
      <c r="C149" s="124">
        <v>75501.681501162413</v>
      </c>
      <c r="D149" s="124">
        <v>3501.3287108005766</v>
      </c>
      <c r="E149" s="124">
        <v>116736.16133137695</v>
      </c>
      <c r="F149" s="124">
        <v>2912.9752782157216</v>
      </c>
      <c r="G149" s="124">
        <v>788.11693258222385</v>
      </c>
      <c r="H149" s="124">
        <v>58208.172259748113</v>
      </c>
    </row>
    <row r="150" spans="1:8">
      <c r="A150" s="173" t="s">
        <v>152</v>
      </c>
      <c r="B150" s="124">
        <v>2122275865.1546154</v>
      </c>
      <c r="C150" s="124">
        <v>621914881.01977754</v>
      </c>
      <c r="D150" s="124">
        <v>28840793.811395403</v>
      </c>
      <c r="E150" s="124">
        <v>961567404.08478343</v>
      </c>
      <c r="F150" s="124">
        <v>23994467.905157749</v>
      </c>
      <c r="G150" s="124">
        <v>6491797.7800136758</v>
      </c>
      <c r="H150" s="124">
        <v>479466520.5534876</v>
      </c>
    </row>
    <row r="151" spans="1:8">
      <c r="A151" s="173" t="s">
        <v>151</v>
      </c>
      <c r="B151" s="124">
        <v>246968.22</v>
      </c>
      <c r="C151" s="124">
        <v>72371.935090434839</v>
      </c>
      <c r="D151" s="124">
        <v>3356.1892814855246</v>
      </c>
      <c r="E151" s="124">
        <v>111897.13556844255</v>
      </c>
      <c r="F151" s="124">
        <v>2792.2246705435805</v>
      </c>
      <c r="G151" s="124">
        <v>755.44738017040277</v>
      </c>
      <c r="H151" s="124">
        <v>55795.288008923126</v>
      </c>
    </row>
    <row r="152" spans="1:8">
      <c r="A152" s="173" t="s">
        <v>150</v>
      </c>
      <c r="B152" s="124">
        <v>-58092625.032356262</v>
      </c>
      <c r="C152" s="124">
        <v>-58092625.032356262</v>
      </c>
      <c r="D152" s="124">
        <v>0</v>
      </c>
      <c r="E152" s="124">
        <v>0</v>
      </c>
      <c r="F152" s="124">
        <v>0</v>
      </c>
      <c r="G152" s="124">
        <v>0</v>
      </c>
      <c r="H152" s="124">
        <v>0</v>
      </c>
    </row>
    <row r="153" spans="1:8">
      <c r="A153" s="173" t="s">
        <v>149</v>
      </c>
      <c r="B153" s="124">
        <v>-51125801.40951062</v>
      </c>
      <c r="C153" s="124">
        <v>0</v>
      </c>
      <c r="D153" s="124">
        <v>0</v>
      </c>
      <c r="E153" s="124">
        <v>0</v>
      </c>
      <c r="F153" s="124">
        <v>0</v>
      </c>
      <c r="G153" s="124">
        <v>0</v>
      </c>
      <c r="H153" s="124">
        <v>-51125801.40951062</v>
      </c>
    </row>
    <row r="154" spans="1:8">
      <c r="A154" s="173" t="s">
        <v>88</v>
      </c>
      <c r="B154" s="124">
        <v>-227644983.85714272</v>
      </c>
      <c r="C154" s="124">
        <v>0</v>
      </c>
      <c r="D154" s="124">
        <v>0</v>
      </c>
      <c r="E154" s="124">
        <v>0</v>
      </c>
      <c r="F154" s="124">
        <v>0</v>
      </c>
      <c r="G154" s="124">
        <v>0</v>
      </c>
      <c r="H154" s="124">
        <v>-227644983.85714272</v>
      </c>
    </row>
    <row r="155" spans="1:8">
      <c r="A155" s="173" t="s">
        <v>148</v>
      </c>
      <c r="B155" s="124">
        <v>3820037.0799999987</v>
      </c>
      <c r="C155" s="124">
        <v>0</v>
      </c>
      <c r="D155" s="124">
        <v>0</v>
      </c>
      <c r="E155" s="124">
        <v>0</v>
      </c>
      <c r="F155" s="124">
        <v>0</v>
      </c>
      <c r="G155" s="124">
        <v>0</v>
      </c>
      <c r="H155" s="124">
        <v>3820037.0799999987</v>
      </c>
    </row>
    <row r="156" spans="1:8">
      <c r="A156" s="173" t="s">
        <v>147</v>
      </c>
      <c r="B156" s="124">
        <v>8216769.5</v>
      </c>
      <c r="C156" s="124">
        <v>8216769.5</v>
      </c>
      <c r="D156" s="124">
        <v>0</v>
      </c>
      <c r="E156" s="124">
        <v>0</v>
      </c>
      <c r="F156" s="124">
        <v>0</v>
      </c>
      <c r="G156" s="124">
        <v>0</v>
      </c>
      <c r="H156" s="124">
        <v>0</v>
      </c>
    </row>
    <row r="157" spans="1:8">
      <c r="A157" s="173" t="s">
        <v>146</v>
      </c>
      <c r="B157" s="124">
        <v>5939582.9999999991</v>
      </c>
      <c r="C157" s="124">
        <v>1740544.2503503088</v>
      </c>
      <c r="D157" s="124">
        <v>80716.315650222663</v>
      </c>
      <c r="E157" s="124">
        <v>2691124.8911743243</v>
      </c>
      <c r="F157" s="124">
        <v>67152.972902105568</v>
      </c>
      <c r="G157" s="124">
        <v>18168.501261638685</v>
      </c>
      <c r="H157" s="124">
        <v>1341876.0686613994</v>
      </c>
    </row>
    <row r="158" spans="1:8">
      <c r="A158" s="173" t="s">
        <v>145</v>
      </c>
      <c r="B158" s="124">
        <v>248074047.05000013</v>
      </c>
      <c r="C158" s="124">
        <v>72695988.296486422</v>
      </c>
      <c r="D158" s="124">
        <v>3371216.9838044187</v>
      </c>
      <c r="E158" s="124">
        <v>112398167.15594444</v>
      </c>
      <c r="F158" s="124">
        <v>2804727.1600151602</v>
      </c>
      <c r="G158" s="124">
        <v>758829.97793073056</v>
      </c>
      <c r="H158" s="124">
        <v>56045117.475818962</v>
      </c>
    </row>
    <row r="159" spans="1:8">
      <c r="A159" s="173" t="s">
        <v>144</v>
      </c>
      <c r="B159" s="124">
        <v>371462.38142493973</v>
      </c>
      <c r="C159" s="124">
        <v>108853.8896098619</v>
      </c>
      <c r="D159" s="124">
        <v>5048.0100760068262</v>
      </c>
      <c r="E159" s="124">
        <v>168303.3406196271</v>
      </c>
      <c r="F159" s="124">
        <v>4199.7566553040151</v>
      </c>
      <c r="G159" s="124">
        <v>1136.2607013944128</v>
      </c>
      <c r="H159" s="124">
        <v>83921.123762745541</v>
      </c>
    </row>
    <row r="160" spans="1:8" ht="15.75" thickBot="1">
      <c r="A160" s="173" t="s">
        <v>143</v>
      </c>
      <c r="B160" s="124">
        <v>681.48615384611549</v>
      </c>
      <c r="C160" s="124">
        <v>199.70371771388704</v>
      </c>
      <c r="D160" s="124">
        <v>9.2610965290154663</v>
      </c>
      <c r="E160" s="124">
        <v>308.76988361067379</v>
      </c>
      <c r="F160" s="124">
        <v>7.7048879058325053</v>
      </c>
      <c r="G160" s="124">
        <v>2.0845877641481643</v>
      </c>
      <c r="H160" s="124">
        <v>153.96198032255853</v>
      </c>
    </row>
    <row r="161" spans="1:8">
      <c r="A161" s="219" t="s">
        <v>17</v>
      </c>
      <c r="B161" s="220">
        <v>795802941.87361944</v>
      </c>
      <c r="C161" s="220">
        <v>269790488.207973</v>
      </c>
      <c r="D161" s="220">
        <v>17139522.942448813</v>
      </c>
      <c r="E161" s="220">
        <v>571440810.22174573</v>
      </c>
      <c r="F161" s="220">
        <v>14259445.6949313</v>
      </c>
      <c r="G161" s="220">
        <v>-133358311.81469299</v>
      </c>
      <c r="H161" s="220">
        <v>56530986.621212088</v>
      </c>
    </row>
    <row r="163" spans="1:8">
      <c r="A163" s="103" t="s">
        <v>18</v>
      </c>
      <c r="B163" s="124"/>
      <c r="C163" s="124"/>
      <c r="D163" s="124"/>
      <c r="E163" s="124"/>
      <c r="F163" s="124"/>
      <c r="G163" s="124"/>
      <c r="H163" s="124"/>
    </row>
    <row r="164" spans="1:8">
      <c r="A164" s="173" t="s">
        <v>213</v>
      </c>
      <c r="B164" s="124">
        <v>-9945051.4192762244</v>
      </c>
      <c r="C164" s="124">
        <v>-2913027.5921580293</v>
      </c>
      <c r="D164" s="124">
        <v>-135089.27140410975</v>
      </c>
      <c r="E164" s="124">
        <v>-4503948.1532034073</v>
      </c>
      <c r="F164" s="124">
        <v>-116774.60384302953</v>
      </c>
      <c r="G164" s="124">
        <v>-30407.354178245969</v>
      </c>
      <c r="H164" s="124">
        <v>-2245804.4444894027</v>
      </c>
    </row>
    <row r="165" spans="1:8">
      <c r="A165" s="173" t="s">
        <v>212</v>
      </c>
      <c r="B165" s="124">
        <v>-5055871.6440728642</v>
      </c>
      <c r="C165" s="124">
        <v>-1480926.8429770966</v>
      </c>
      <c r="D165" s="124">
        <v>-68676.770779351922</v>
      </c>
      <c r="E165" s="124">
        <v>-2289720.0621827147</v>
      </c>
      <c r="F165" s="124">
        <v>-59365.948291978035</v>
      </c>
      <c r="G165" s="124">
        <v>-15458.510296195414</v>
      </c>
      <c r="H165" s="124">
        <v>-1141723.5095455276</v>
      </c>
    </row>
    <row r="166" spans="1:8">
      <c r="A166" s="173" t="s">
        <v>211</v>
      </c>
      <c r="B166" s="124">
        <v>-6023394.9499177281</v>
      </c>
      <c r="C166" s="124">
        <v>-1764326.2913217444</v>
      </c>
      <c r="D166" s="124">
        <v>-81819.188343904883</v>
      </c>
      <c r="E166" s="124">
        <v>-2727895.2533229901</v>
      </c>
      <c r="F166" s="124">
        <v>-70726.588472273332</v>
      </c>
      <c r="G166" s="124">
        <v>-18416.747774938714</v>
      </c>
      <c r="H166" s="124">
        <v>-1360210.8806818763</v>
      </c>
    </row>
    <row r="167" spans="1:8">
      <c r="A167" s="173" t="s">
        <v>210</v>
      </c>
      <c r="B167" s="124">
        <v>-24435191.114418406</v>
      </c>
      <c r="C167" s="124">
        <v>-7157367.311142154</v>
      </c>
      <c r="D167" s="124">
        <v>-331917.05352763203</v>
      </c>
      <c r="E167" s="124">
        <v>-11066291.088213056</v>
      </c>
      <c r="F167" s="124">
        <v>-286917.54742305685</v>
      </c>
      <c r="G167" s="124">
        <v>-74711.480042133728</v>
      </c>
      <c r="H167" s="124">
        <v>-5517986.634070375</v>
      </c>
    </row>
    <row r="168" spans="1:8">
      <c r="A168" s="173" t="s">
        <v>209</v>
      </c>
      <c r="B168" s="124">
        <v>-351363.11250425631</v>
      </c>
      <c r="C168" s="124">
        <v>-102918.56707824989</v>
      </c>
      <c r="D168" s="124">
        <v>-4772.7643493606629</v>
      </c>
      <c r="E168" s="124">
        <v>-159126.50170918051</v>
      </c>
      <c r="F168" s="124">
        <v>-4125.6989569918615</v>
      </c>
      <c r="G168" s="124">
        <v>-1074.3054164988282</v>
      </c>
      <c r="H168" s="124">
        <v>-79345.274993974541</v>
      </c>
    </row>
    <row r="169" spans="1:8">
      <c r="A169" s="173" t="s">
        <v>208</v>
      </c>
      <c r="B169" s="124">
        <v>-868233306.88040268</v>
      </c>
      <c r="C169" s="124">
        <v>-254316189.30305043</v>
      </c>
      <c r="D169" s="124">
        <v>-11793705.219856011</v>
      </c>
      <c r="E169" s="124">
        <v>-393208404.281762</v>
      </c>
      <c r="F169" s="124">
        <v>-10194778.908610333</v>
      </c>
      <c r="G169" s="124">
        <v>-2654654.7180731925</v>
      </c>
      <c r="H169" s="124">
        <v>-196065574.44905069</v>
      </c>
    </row>
    <row r="170" spans="1:8">
      <c r="A170" s="173" t="s">
        <v>207</v>
      </c>
      <c r="B170" s="124">
        <v>-31449155.852275766</v>
      </c>
      <c r="C170" s="124">
        <v>-9211843.6482075788</v>
      </c>
      <c r="D170" s="124">
        <v>-427191.71286772675</v>
      </c>
      <c r="E170" s="124">
        <v>-14242798.900578449</v>
      </c>
      <c r="F170" s="124">
        <v>-369275.38742826018</v>
      </c>
      <c r="G170" s="124">
        <v>-96156.930747835402</v>
      </c>
      <c r="H170" s="124">
        <v>-7101889.2724459134</v>
      </c>
    </row>
    <row r="171" spans="1:8">
      <c r="A171" s="173" t="s">
        <v>206</v>
      </c>
      <c r="B171" s="124">
        <v>-83986042.037653282</v>
      </c>
      <c r="C171" s="124">
        <v>-24600542.269457009</v>
      </c>
      <c r="D171" s="124">
        <v>-1140830.0217523882</v>
      </c>
      <c r="E171" s="124">
        <v>-38035879.653388627</v>
      </c>
      <c r="F171" s="124">
        <v>-986162.50171230861</v>
      </c>
      <c r="G171" s="124">
        <v>-256790.35920498407</v>
      </c>
      <c r="H171" s="124">
        <v>-18965837.232137967</v>
      </c>
    </row>
    <row r="172" spans="1:8">
      <c r="A172" s="173" t="s">
        <v>205</v>
      </c>
      <c r="B172" s="124">
        <v>-80148414.579770133</v>
      </c>
      <c r="C172" s="124">
        <v>-23476454.097165741</v>
      </c>
      <c r="D172" s="124">
        <v>-1088701.352392168</v>
      </c>
      <c r="E172" s="124">
        <v>-36297882.093304276</v>
      </c>
      <c r="F172" s="124">
        <v>-941101.1533895816</v>
      </c>
      <c r="G172" s="124">
        <v>-245056.67454149068</v>
      </c>
      <c r="H172" s="124">
        <v>-18099219.20897688</v>
      </c>
    </row>
    <row r="173" spans="1:8">
      <c r="A173" s="173" t="s">
        <v>204</v>
      </c>
      <c r="B173" s="124">
        <v>-615346080.53813076</v>
      </c>
      <c r="C173" s="124">
        <v>-180242417.63692427</v>
      </c>
      <c r="D173" s="124">
        <v>-8358594.6594653679</v>
      </c>
      <c r="E173" s="124">
        <v>-278679991.30188215</v>
      </c>
      <c r="F173" s="124">
        <v>-7225381.9263239885</v>
      </c>
      <c r="G173" s="124">
        <v>-1881442.8829247977</v>
      </c>
      <c r="H173" s="124">
        <v>-138958252.13061017</v>
      </c>
    </row>
    <row r="174" spans="1:8" ht="15.75" thickBot="1">
      <c r="A174" s="143"/>
      <c r="B174" s="143"/>
      <c r="C174" s="143"/>
      <c r="D174" s="143"/>
      <c r="E174" s="143"/>
      <c r="F174" s="143"/>
      <c r="G174" s="143"/>
      <c r="H174" s="143"/>
    </row>
    <row r="175" spans="1:8">
      <c r="A175" s="173" t="s">
        <v>203</v>
      </c>
      <c r="B175" s="124">
        <v>-129973930.53276752</v>
      </c>
      <c r="C175" s="124">
        <v>0</v>
      </c>
      <c r="D175" s="124">
        <v>0</v>
      </c>
      <c r="E175" s="124">
        <v>0</v>
      </c>
      <c r="F175" s="124">
        <v>0</v>
      </c>
      <c r="G175" s="124">
        <v>-129973930.53276752</v>
      </c>
      <c r="H175" s="124">
        <v>0</v>
      </c>
    </row>
    <row r="176" spans="1:8">
      <c r="A176" s="173" t="s">
        <v>202</v>
      </c>
      <c r="B176" s="124">
        <v>129973930.5327675</v>
      </c>
      <c r="C176" s="124">
        <v>38070959.107292123</v>
      </c>
      <c r="D176" s="124">
        <v>1765509.5823001554</v>
      </c>
      <c r="E176" s="124">
        <v>58863028.425674014</v>
      </c>
      <c r="F176" s="124">
        <v>1526151.4101844591</v>
      </c>
      <c r="G176" s="124">
        <v>397399.99051068031</v>
      </c>
      <c r="H176" s="124">
        <v>29350882.016806059</v>
      </c>
    </row>
    <row r="177" spans="1:8">
      <c r="A177" s="173" t="s">
        <v>201</v>
      </c>
      <c r="B177" s="124">
        <v>-8211977.6570500191</v>
      </c>
      <c r="C177" s="124">
        <v>-2405389.021398636</v>
      </c>
      <c r="D177" s="124">
        <v>-111547.94799024289</v>
      </c>
      <c r="E177" s="124">
        <v>-3719067.9105920447</v>
      </c>
      <c r="F177" s="124">
        <v>-96424.884823734363</v>
      </c>
      <c r="G177" s="124">
        <v>-25108.41850830122</v>
      </c>
      <c r="H177" s="124">
        <v>-1854439.4737370603</v>
      </c>
    </row>
    <row r="178" spans="1:8">
      <c r="A178" s="173" t="s">
        <v>200</v>
      </c>
      <c r="B178" s="124">
        <v>-7593738.5303609436</v>
      </c>
      <c r="C178" s="124">
        <v>-2224299.1950447741</v>
      </c>
      <c r="D178" s="124">
        <v>-103150.05544480459</v>
      </c>
      <c r="E178" s="124">
        <v>-3439077.7068720125</v>
      </c>
      <c r="F178" s="124">
        <v>-89165.532804754912</v>
      </c>
      <c r="G178" s="124">
        <v>-23218.130032200777</v>
      </c>
      <c r="H178" s="124">
        <v>-1714827.9101623974</v>
      </c>
    </row>
    <row r="179" spans="1:8">
      <c r="A179" s="173" t="s">
        <v>199</v>
      </c>
      <c r="B179" s="124">
        <v>-29344310.251341261</v>
      </c>
      <c r="C179" s="124">
        <v>-8595308.5440380648</v>
      </c>
      <c r="D179" s="124">
        <v>-398600.40180650342</v>
      </c>
      <c r="E179" s="124">
        <v>-13289549.38406693</v>
      </c>
      <c r="F179" s="124">
        <v>-344560.3305786337</v>
      </c>
      <c r="G179" s="124">
        <v>-89721.289243349718</v>
      </c>
      <c r="H179" s="124">
        <v>-6626570.301607782</v>
      </c>
    </row>
    <row r="180" spans="1:8">
      <c r="A180" s="173" t="s">
        <v>198</v>
      </c>
      <c r="B180" s="124">
        <v>-20314480.062689997</v>
      </c>
      <c r="C180" s="124">
        <v>-5950360.4806164857</v>
      </c>
      <c r="D180" s="124">
        <v>-275943.09922852326</v>
      </c>
      <c r="E180" s="124">
        <v>-9200089.6832264792</v>
      </c>
      <c r="F180" s="124">
        <v>-238532.23694748781</v>
      </c>
      <c r="G180" s="124">
        <v>-62112.257058404073</v>
      </c>
      <c r="H180" s="124">
        <v>-4587442.3056126172</v>
      </c>
    </row>
    <row r="181" spans="1:8">
      <c r="A181" s="173" t="s">
        <v>197</v>
      </c>
      <c r="B181" s="124">
        <v>-2662066.6752798175</v>
      </c>
      <c r="C181" s="124">
        <v>-779751.99426559254</v>
      </c>
      <c r="D181" s="124">
        <v>-36160.360809766767</v>
      </c>
      <c r="E181" s="124">
        <v>-1205605.6605792246</v>
      </c>
      <c r="F181" s="124">
        <v>-31257.936063256187</v>
      </c>
      <c r="G181" s="124">
        <v>-8139.3650800480418</v>
      </c>
      <c r="H181" s="124">
        <v>-601151.35848192929</v>
      </c>
    </row>
    <row r="182" spans="1:8">
      <c r="A182" s="173" t="s">
        <v>196</v>
      </c>
      <c r="B182" s="124">
        <v>-6384986.304658873</v>
      </c>
      <c r="C182" s="124">
        <v>-1870240.8360575442</v>
      </c>
      <c r="D182" s="124">
        <v>-86730.888706089783</v>
      </c>
      <c r="E182" s="124">
        <v>-2891653.955590135</v>
      </c>
      <c r="F182" s="124">
        <v>-74972.387254280504</v>
      </c>
      <c r="G182" s="124">
        <v>-19522.326411776568</v>
      </c>
      <c r="H182" s="124">
        <v>-1441865.9106390476</v>
      </c>
    </row>
    <row r="183" spans="1:8">
      <c r="A183" s="173" t="s">
        <v>195</v>
      </c>
      <c r="B183" s="124">
        <v>-57341593.211561032</v>
      </c>
      <c r="C183" s="124">
        <v>-57341593.211561032</v>
      </c>
      <c r="D183" s="124">
        <v>0</v>
      </c>
      <c r="E183" s="124">
        <v>0</v>
      </c>
      <c r="F183" s="124">
        <v>0</v>
      </c>
      <c r="G183" s="124">
        <v>0</v>
      </c>
      <c r="H183" s="124">
        <v>0</v>
      </c>
    </row>
    <row r="184" spans="1:8">
      <c r="A184" s="173" t="s">
        <v>89</v>
      </c>
      <c r="B184" s="124">
        <v>-1296842.7930701701</v>
      </c>
      <c r="C184" s="124">
        <v>-379861.16709084099</v>
      </c>
      <c r="D184" s="124">
        <v>-17615.750854938244</v>
      </c>
      <c r="E184" s="124">
        <v>-587318.50209665659</v>
      </c>
      <c r="F184" s="124">
        <v>-15227.503310232089</v>
      </c>
      <c r="G184" s="124">
        <v>-3965.1437141850679</v>
      </c>
      <c r="H184" s="124">
        <v>-292854.7260033171</v>
      </c>
    </row>
    <row r="185" spans="1:8">
      <c r="A185" s="173" t="s">
        <v>194</v>
      </c>
      <c r="B185" s="124">
        <v>-175844933.68035805</v>
      </c>
      <c r="C185" s="124">
        <v>-51507138.792587698</v>
      </c>
      <c r="D185" s="124">
        <v>-2388601.4229087196</v>
      </c>
      <c r="E185" s="124">
        <v>-79637241.770788521</v>
      </c>
      <c r="F185" s="124">
        <v>-2064767.8531381632</v>
      </c>
      <c r="G185" s="124">
        <v>-537652.2406415029</v>
      </c>
      <c r="H185" s="124">
        <v>-39709531.600293443</v>
      </c>
    </row>
    <row r="186" spans="1:8">
      <c r="A186" s="173" t="s">
        <v>193</v>
      </c>
      <c r="B186" s="124">
        <v>-264116906.90319175</v>
      </c>
      <c r="C186" s="124">
        <v>-77363082.897003725</v>
      </c>
      <c r="D186" s="124">
        <v>-3587649.677698289</v>
      </c>
      <c r="E186" s="124">
        <v>-119614148.27586688</v>
      </c>
      <c r="F186" s="124">
        <v>-3101255.6769778011</v>
      </c>
      <c r="G186" s="124">
        <v>-807546.98936012667</v>
      </c>
      <c r="H186" s="124">
        <v>-59643223.386284932</v>
      </c>
    </row>
    <row r="187" spans="1:8">
      <c r="A187" s="173" t="s">
        <v>192</v>
      </c>
      <c r="B187" s="124">
        <v>-2377234.4981763153</v>
      </c>
      <c r="C187" s="124">
        <v>-696321.15453873971</v>
      </c>
      <c r="D187" s="124">
        <v>-32291.323873187637</v>
      </c>
      <c r="E187" s="124">
        <v>-1076609.9114419529</v>
      </c>
      <c r="F187" s="124">
        <v>-27913.44207918891</v>
      </c>
      <c r="G187" s="124">
        <v>-7268.4804032971797</v>
      </c>
      <c r="H187" s="124">
        <v>-536830.18583994894</v>
      </c>
    </row>
    <row r="188" spans="1:8">
      <c r="A188" s="173" t="s">
        <v>191</v>
      </c>
      <c r="B188" s="124">
        <v>-835088966.43212759</v>
      </c>
      <c r="C188" s="124">
        <v>-244607805.28579298</v>
      </c>
      <c r="D188" s="124">
        <v>-11343486.853599126</v>
      </c>
      <c r="E188" s="124">
        <v>-378197884.51091319</v>
      </c>
      <c r="F188" s="124">
        <v>-9805598.6960290391</v>
      </c>
      <c r="G188" s="124">
        <v>-2553314.6991506545</v>
      </c>
      <c r="H188" s="124">
        <v>-188580876.38664255</v>
      </c>
    </row>
    <row r="189" spans="1:8">
      <c r="A189" s="173" t="s">
        <v>190</v>
      </c>
      <c r="B189" s="124">
        <v>-43865215.551998273</v>
      </c>
      <c r="C189" s="124">
        <v>-12848659.886389004</v>
      </c>
      <c r="D189" s="124">
        <v>-595846.09059114649</v>
      </c>
      <c r="E189" s="124">
        <v>-19865825.549413841</v>
      </c>
      <c r="F189" s="124">
        <v>-515064.52331108082</v>
      </c>
      <c r="G189" s="124">
        <v>-134119.48205812165</v>
      </c>
      <c r="H189" s="124">
        <v>-9905700.0202350784</v>
      </c>
    </row>
    <row r="190" spans="1:8">
      <c r="A190" s="173" t="s">
        <v>189</v>
      </c>
      <c r="B190" s="124">
        <v>-4235899.5348819662</v>
      </c>
      <c r="C190" s="124">
        <v>-1240746.9506697184</v>
      </c>
      <c r="D190" s="124">
        <v>-57538.624767598965</v>
      </c>
      <c r="E190" s="124">
        <v>-1918368.3505454687</v>
      </c>
      <c r="F190" s="124">
        <v>-49737.851444986671</v>
      </c>
      <c r="G190" s="124">
        <v>-12951.415934458511</v>
      </c>
      <c r="H190" s="124">
        <v>-956556.34151973506</v>
      </c>
    </row>
    <row r="191" spans="1:8">
      <c r="A191" s="173" t="s">
        <v>188</v>
      </c>
      <c r="B191" s="124">
        <v>-49849532.888459176</v>
      </c>
      <c r="C191" s="124">
        <v>-14601539.865224645</v>
      </c>
      <c r="D191" s="124">
        <v>-677134.46555787139</v>
      </c>
      <c r="E191" s="124">
        <v>-22576023.202438924</v>
      </c>
      <c r="F191" s="124">
        <v>-585332.263192415</v>
      </c>
      <c r="G191" s="124">
        <v>-152416.74861745606</v>
      </c>
      <c r="H191" s="124">
        <v>-11257086.343427863</v>
      </c>
    </row>
    <row r="192" spans="1:8">
      <c r="A192" s="173" t="s">
        <v>187</v>
      </c>
      <c r="B192" s="124">
        <v>2157443.4571824824</v>
      </c>
      <c r="C192" s="124">
        <v>631941.66167023848</v>
      </c>
      <c r="D192" s="124">
        <v>29305.777561033065</v>
      </c>
      <c r="E192" s="124">
        <v>977070.20959022804</v>
      </c>
      <c r="F192" s="124">
        <v>25332.659873221208</v>
      </c>
      <c r="G192" s="124">
        <v>6596.4613511130083</v>
      </c>
      <c r="H192" s="124">
        <v>487196.68713664857</v>
      </c>
    </row>
    <row r="193" spans="1:8">
      <c r="A193" s="173" t="s">
        <v>186</v>
      </c>
      <c r="B193" s="124">
        <v>1749740.0174000822</v>
      </c>
      <c r="C193" s="124">
        <v>512520.32140427676</v>
      </c>
      <c r="D193" s="124">
        <v>23767.710606205583</v>
      </c>
      <c r="E193" s="124">
        <v>792428.11200354132</v>
      </c>
      <c r="F193" s="124">
        <v>20545.413869268908</v>
      </c>
      <c r="G193" s="124">
        <v>5349.8933475405483</v>
      </c>
      <c r="H193" s="124">
        <v>395128.56616924901</v>
      </c>
    </row>
    <row r="194" spans="1:8">
      <c r="A194" s="173" t="s">
        <v>185</v>
      </c>
      <c r="B194" s="124">
        <v>351363.11250425631</v>
      </c>
      <c r="C194" s="124">
        <v>102918.56707824989</v>
      </c>
      <c r="D194" s="124">
        <v>4772.7643493606629</v>
      </c>
      <c r="E194" s="124">
        <v>159126.50170918051</v>
      </c>
      <c r="F194" s="124">
        <v>4125.6989569918615</v>
      </c>
      <c r="G194" s="124">
        <v>1074.3054164988282</v>
      </c>
      <c r="H194" s="124">
        <v>79345.274993974541</v>
      </c>
    </row>
    <row r="195" spans="1:8">
      <c r="A195" s="173" t="s">
        <v>184</v>
      </c>
      <c r="B195" s="124">
        <v>143536334.85529992</v>
      </c>
      <c r="C195" s="124">
        <v>42043553.751796804</v>
      </c>
      <c r="D195" s="124">
        <v>1949735.408912543</v>
      </c>
      <c r="E195" s="124">
        <v>65005215.461838529</v>
      </c>
      <c r="F195" s="124">
        <v>1685400.9027364019</v>
      </c>
      <c r="G195" s="124">
        <v>438867.53193982574</v>
      </c>
      <c r="H195" s="124">
        <v>32413561.798075847</v>
      </c>
    </row>
    <row r="196" spans="1:8">
      <c r="A196" s="173" t="s">
        <v>183</v>
      </c>
      <c r="B196" s="124">
        <v>31449155.871220149</v>
      </c>
      <c r="C196" s="124">
        <v>9211843.6537566222</v>
      </c>
      <c r="D196" s="124">
        <v>427191.71312505903</v>
      </c>
      <c r="E196" s="124">
        <v>14242798.909158044</v>
      </c>
      <c r="F196" s="124">
        <v>369275.38765070471</v>
      </c>
      <c r="G196" s="124">
        <v>96156.930805758544</v>
      </c>
      <c r="H196" s="124">
        <v>7101889.2767239586</v>
      </c>
    </row>
    <row r="197" spans="1:8">
      <c r="A197" s="173" t="s">
        <v>182</v>
      </c>
      <c r="B197" s="124">
        <v>2851542.1899297489</v>
      </c>
      <c r="C197" s="124">
        <v>835251.69747916935</v>
      </c>
      <c r="D197" s="124">
        <v>38734.11414133483</v>
      </c>
      <c r="E197" s="124">
        <v>1291415.9654541418</v>
      </c>
      <c r="F197" s="124">
        <v>33482.753937833862</v>
      </c>
      <c r="G197" s="124">
        <v>8718.6933146812607</v>
      </c>
      <c r="H197" s="124">
        <v>643938.96560258721</v>
      </c>
    </row>
    <row r="198" spans="1:8">
      <c r="A198" s="173" t="s">
        <v>181</v>
      </c>
      <c r="B198" s="124">
        <v>4562994.0131423427</v>
      </c>
      <c r="C198" s="124">
        <v>1336556.9369879547</v>
      </c>
      <c r="D198" s="124">
        <v>61981.734499827733</v>
      </c>
      <c r="E198" s="124">
        <v>2066503.9919991025</v>
      </c>
      <c r="F198" s="124">
        <v>53578.588562148572</v>
      </c>
      <c r="G198" s="124">
        <v>13951.519124567074</v>
      </c>
      <c r="H198" s="124">
        <v>1030421.2419687422</v>
      </c>
    </row>
    <row r="199" spans="1:8">
      <c r="A199" s="173" t="s">
        <v>180</v>
      </c>
      <c r="B199" s="124">
        <v>3613327.3654065621</v>
      </c>
      <c r="C199" s="124">
        <v>1058387.9229148349</v>
      </c>
      <c r="D199" s="124">
        <v>49081.874045536933</v>
      </c>
      <c r="E199" s="124">
        <v>1636415.7839142291</v>
      </c>
      <c r="F199" s="124">
        <v>42427.620920358902</v>
      </c>
      <c r="G199" s="124">
        <v>11047.87902342107</v>
      </c>
      <c r="H199" s="124">
        <v>815966.28458818141</v>
      </c>
    </row>
    <row r="200" spans="1:8">
      <c r="A200" s="173" t="s">
        <v>179</v>
      </c>
      <c r="B200" s="124">
        <v>149191829.8865172</v>
      </c>
      <c r="C200" s="124">
        <v>43700117.64258939</v>
      </c>
      <c r="D200" s="124">
        <v>2026557.2040935985</v>
      </c>
      <c r="E200" s="124">
        <v>67566494.969346181</v>
      </c>
      <c r="F200" s="124">
        <v>1751807.6173891334</v>
      </c>
      <c r="G200" s="124">
        <v>456159.412415598</v>
      </c>
      <c r="H200" s="124">
        <v>33690693.040683322</v>
      </c>
    </row>
    <row r="201" spans="1:8">
      <c r="A201" s="173" t="s">
        <v>178</v>
      </c>
      <c r="B201" s="124">
        <v>2181341.9397936761</v>
      </c>
      <c r="C201" s="124">
        <v>638941.82047506678</v>
      </c>
      <c r="D201" s="124">
        <v>29630.404198694523</v>
      </c>
      <c r="E201" s="124">
        <v>987893.43433619756</v>
      </c>
      <c r="F201" s="124">
        <v>25613.275399649003</v>
      </c>
      <c r="G201" s="124">
        <v>6669.5318255072079</v>
      </c>
      <c r="H201" s="124">
        <v>492593.47355856106</v>
      </c>
    </row>
    <row r="202" spans="1:8">
      <c r="A202" s="173" t="s">
        <v>177</v>
      </c>
      <c r="B202" s="124">
        <v>2881593.398240454</v>
      </c>
      <c r="C202" s="124">
        <v>844054.06513883732</v>
      </c>
      <c r="D202" s="124">
        <v>39142.316740231174</v>
      </c>
      <c r="E202" s="124">
        <v>1305025.657195925</v>
      </c>
      <c r="F202" s="124">
        <v>33835.614651925811</v>
      </c>
      <c r="G202" s="124">
        <v>8810.5759702919404</v>
      </c>
      <c r="H202" s="124">
        <v>650725.16854324227</v>
      </c>
    </row>
    <row r="203" spans="1:8">
      <c r="A203" s="173" t="s">
        <v>176</v>
      </c>
      <c r="B203" s="124">
        <v>8753976.2900126241</v>
      </c>
      <c r="C203" s="124">
        <v>2564147.0716256811</v>
      </c>
      <c r="D203" s="124">
        <v>118910.22268768938</v>
      </c>
      <c r="E203" s="124">
        <v>3964530.0644869069</v>
      </c>
      <c r="F203" s="124">
        <v>102789.02242135354</v>
      </c>
      <c r="G203" s="124">
        <v>26765.598919120905</v>
      </c>
      <c r="H203" s="124">
        <v>1976834.3098718729</v>
      </c>
    </row>
    <row r="204" spans="1:8">
      <c r="A204" s="173" t="s">
        <v>175</v>
      </c>
      <c r="B204" s="124">
        <v>15666695.056876922</v>
      </c>
      <c r="C204" s="124">
        <v>4588967.2214414412</v>
      </c>
      <c r="D204" s="124">
        <v>212809.6006061573</v>
      </c>
      <c r="E204" s="124">
        <v>7095185.2628386989</v>
      </c>
      <c r="F204" s="124">
        <v>183958.03416866556</v>
      </c>
      <c r="G204" s="124">
        <v>47901.486408976438</v>
      </c>
      <c r="H204" s="124">
        <v>3537873.4514129814</v>
      </c>
    </row>
    <row r="205" spans="1:8">
      <c r="A205" s="173" t="s">
        <v>174</v>
      </c>
      <c r="B205" s="124">
        <v>1324638.3347917255</v>
      </c>
      <c r="C205" s="124">
        <v>388002.8223282317</v>
      </c>
      <c r="D205" s="124">
        <v>17993.313455788099</v>
      </c>
      <c r="E205" s="124">
        <v>599906.64000828529</v>
      </c>
      <c r="F205" s="124">
        <v>15553.878030311038</v>
      </c>
      <c r="G205" s="124">
        <v>4050.1295876683707</v>
      </c>
      <c r="H205" s="124">
        <v>299131.55138144101</v>
      </c>
    </row>
    <row r="206" spans="1:8">
      <c r="A206" s="173" t="s">
        <v>173</v>
      </c>
      <c r="B206" s="124">
        <v>839074.95389223204</v>
      </c>
      <c r="C206" s="124">
        <v>245775.34992319671</v>
      </c>
      <c r="D206" s="124">
        <v>11397.630780976691</v>
      </c>
      <c r="E206" s="124">
        <v>380003.07184507145</v>
      </c>
      <c r="F206" s="124">
        <v>9852.4020846645963</v>
      </c>
      <c r="G206" s="124">
        <v>2565.5019998834109</v>
      </c>
      <c r="H206" s="124">
        <v>189480.99725843922</v>
      </c>
    </row>
    <row r="207" spans="1:8">
      <c r="A207" s="173" t="s">
        <v>172</v>
      </c>
      <c r="B207" s="124">
        <v>9006719.6948092505</v>
      </c>
      <c r="C207" s="124">
        <v>9006719.6948092505</v>
      </c>
      <c r="D207" s="124">
        <v>0</v>
      </c>
      <c r="E207" s="124">
        <v>0</v>
      </c>
      <c r="F207" s="124">
        <v>0</v>
      </c>
      <c r="G207" s="124">
        <v>0</v>
      </c>
      <c r="H207" s="124">
        <v>0</v>
      </c>
    </row>
    <row r="208" spans="1:8">
      <c r="A208" s="173" t="s">
        <v>171</v>
      </c>
      <c r="B208" s="124">
        <v>3942275618.9292679</v>
      </c>
      <c r="C208" s="124">
        <v>1154740902.754287</v>
      </c>
      <c r="D208" s="124">
        <v>53550164.658082686</v>
      </c>
      <c r="E208" s="124">
        <v>1785390969.3095906</v>
      </c>
      <c r="F208" s="124">
        <v>46290125.03124927</v>
      </c>
      <c r="G208" s="124">
        <v>12053650.198398899</v>
      </c>
      <c r="H208" s="124">
        <v>890249806.97765994</v>
      </c>
    </row>
    <row r="209" spans="1:8">
      <c r="A209" s="173" t="s">
        <v>170</v>
      </c>
      <c r="B209" s="124">
        <v>-3565632686.5641713</v>
      </c>
      <c r="C209" s="124">
        <v>-1044417566.2409915</v>
      </c>
      <c r="D209" s="124">
        <v>-48434010.184100956</v>
      </c>
      <c r="E209" s="124">
        <v>-1614815658.2202132</v>
      </c>
      <c r="F209" s="124">
        <v>-41867590.912223853</v>
      </c>
      <c r="G209" s="124">
        <v>-10902050.81893665</v>
      </c>
      <c r="H209" s="124">
        <v>-805195810.18770492</v>
      </c>
    </row>
    <row r="210" spans="1:8">
      <c r="A210" s="173" t="s">
        <v>169</v>
      </c>
      <c r="B210" s="124">
        <v>0</v>
      </c>
      <c r="C210" s="124">
        <v>0</v>
      </c>
      <c r="D210" s="124">
        <v>0</v>
      </c>
      <c r="E210" s="124">
        <v>0</v>
      </c>
      <c r="F210" s="124">
        <v>0</v>
      </c>
      <c r="G210" s="124">
        <v>0</v>
      </c>
      <c r="H210" s="124">
        <v>0</v>
      </c>
    </row>
    <row r="211" spans="1:8">
      <c r="A211" s="173" t="s">
        <v>168</v>
      </c>
      <c r="B211" s="124">
        <v>-34133498.877748534</v>
      </c>
      <c r="C211" s="124">
        <v>-9998120.6587882061</v>
      </c>
      <c r="D211" s="124">
        <v>-463654.66597091046</v>
      </c>
      <c r="E211" s="124">
        <v>-15458493.149147995</v>
      </c>
      <c r="F211" s="124">
        <v>-400794.89197006717</v>
      </c>
      <c r="G211" s="124">
        <v>-104364.4065737769</v>
      </c>
      <c r="H211" s="124">
        <v>-7708071.1052975729</v>
      </c>
    </row>
    <row r="212" spans="1:8">
      <c r="A212" s="173" t="s">
        <v>167</v>
      </c>
      <c r="B212" s="124">
        <v>-47696889.659999974</v>
      </c>
      <c r="C212" s="124">
        <v>-13971004.249448998</v>
      </c>
      <c r="D212" s="124">
        <v>-647893.8922248974</v>
      </c>
      <c r="E212" s="124">
        <v>-21601126.93648978</v>
      </c>
      <c r="F212" s="124">
        <v>-560055.96751319198</v>
      </c>
      <c r="G212" s="124">
        <v>-145834.96413916873</v>
      </c>
      <c r="H212" s="124">
        <v>-10770973.650183937</v>
      </c>
    </row>
    <row r="213" spans="1:8">
      <c r="A213" s="173" t="s">
        <v>166</v>
      </c>
      <c r="B213" s="124">
        <v>-3265.2606277339514</v>
      </c>
      <c r="C213" s="124">
        <v>-3265.2606277339514</v>
      </c>
      <c r="D213" s="124">
        <v>0</v>
      </c>
      <c r="E213" s="124">
        <v>0</v>
      </c>
      <c r="F213" s="124">
        <v>0</v>
      </c>
      <c r="G213" s="124">
        <v>0</v>
      </c>
      <c r="H213" s="124">
        <v>0</v>
      </c>
    </row>
    <row r="214" spans="1:8">
      <c r="A214" s="173" t="s">
        <v>165</v>
      </c>
      <c r="B214" s="124">
        <v>-1935.0409630914323</v>
      </c>
      <c r="C214" s="124">
        <v>-566.79724214554369</v>
      </c>
      <c r="D214" s="124">
        <v>-26.284758400993034</v>
      </c>
      <c r="E214" s="124">
        <v>-876.34782412446077</v>
      </c>
      <c r="F214" s="124">
        <v>-22.72121403485729</v>
      </c>
      <c r="G214" s="124">
        <v>-5.9164576866931435</v>
      </c>
      <c r="H214" s="124">
        <v>-436.97346669888447</v>
      </c>
    </row>
    <row r="215" spans="1:8">
      <c r="A215" s="173" t="s">
        <v>164</v>
      </c>
      <c r="B215" s="124">
        <v>-16474419.90384615</v>
      </c>
      <c r="C215" s="124">
        <v>-4825559.7403632011</v>
      </c>
      <c r="D215" s="124">
        <v>-223781.38511202467</v>
      </c>
      <c r="E215" s="124">
        <v>-7460990.3933936022</v>
      </c>
      <c r="F215" s="124">
        <v>-193442.32389653786</v>
      </c>
      <c r="G215" s="124">
        <v>-50371.134323793391</v>
      </c>
      <c r="H215" s="124">
        <v>-3720274.9267569911</v>
      </c>
    </row>
    <row r="216" spans="1:8">
      <c r="A216" s="173" t="s">
        <v>163</v>
      </c>
      <c r="B216" s="124">
        <v>-25385789.172726251</v>
      </c>
      <c r="C216" s="124">
        <v>-7435809.1468007695</v>
      </c>
      <c r="D216" s="124">
        <v>-344829.56585975166</v>
      </c>
      <c r="E216" s="124">
        <v>-11496801.116633398</v>
      </c>
      <c r="F216" s="124">
        <v>-298079.45166999643</v>
      </c>
      <c r="G216" s="124">
        <v>-77617.967964769647</v>
      </c>
      <c r="H216" s="124">
        <v>-5732651.9237975674</v>
      </c>
    </row>
    <row r="217" spans="1:8" ht="15.75" thickBot="1">
      <c r="A217" s="143"/>
      <c r="B217" s="143"/>
      <c r="C217" s="143"/>
      <c r="D217" s="143"/>
      <c r="E217" s="143"/>
      <c r="F217" s="143"/>
      <c r="G217" s="143"/>
      <c r="H217" s="143"/>
    </row>
    <row r="218" spans="1:8">
      <c r="A218" s="173" t="s">
        <v>162</v>
      </c>
      <c r="B218" s="124">
        <v>-3010095.556180703</v>
      </c>
      <c r="C218" s="124">
        <v>-881693.92399429204</v>
      </c>
      <c r="D218" s="124">
        <v>-40887.834401040571</v>
      </c>
      <c r="E218" s="124">
        <v>-1363222.1443267839</v>
      </c>
      <c r="F218" s="124">
        <v>-35344.484536435586</v>
      </c>
      <c r="G218" s="124">
        <v>-9203.475962903789</v>
      </c>
      <c r="H218" s="124">
        <v>-679743.69295924727</v>
      </c>
    </row>
    <row r="219" spans="1:8">
      <c r="A219" s="173" t="s">
        <v>161</v>
      </c>
      <c r="B219" s="124">
        <v>-6557674.0869874423</v>
      </c>
      <c r="C219" s="124">
        <v>-1920823.2064791454</v>
      </c>
      <c r="D219" s="124">
        <v>-89076.604752357918</v>
      </c>
      <c r="E219" s="124">
        <v>-2969861.3760959767</v>
      </c>
      <c r="F219" s="124">
        <v>-77000.083896538548</v>
      </c>
      <c r="G219" s="124">
        <v>-20050.325548044766</v>
      </c>
      <c r="H219" s="124">
        <v>-1480862.4902153797</v>
      </c>
    </row>
    <row r="220" spans="1:8">
      <c r="A220" s="173" t="s">
        <v>319</v>
      </c>
      <c r="B220" s="124">
        <v>-343358643.64016461</v>
      </c>
      <c r="C220" s="124">
        <v>-100573959.92855999</v>
      </c>
      <c r="D220" s="124">
        <v>-4664035.1109445468</v>
      </c>
      <c r="E220" s="124">
        <v>-155501411.07486546</v>
      </c>
      <c r="F220" s="124">
        <v>-4031710.6364522181</v>
      </c>
      <c r="G220" s="124">
        <v>-1049831.463625401</v>
      </c>
      <c r="H220" s="124">
        <v>-77537695.425717026</v>
      </c>
    </row>
    <row r="221" spans="1:8">
      <c r="A221" s="173" t="s">
        <v>160</v>
      </c>
      <c r="B221" s="124">
        <v>121330546.64473899</v>
      </c>
      <c r="C221" s="124">
        <v>35539205.90723943</v>
      </c>
      <c r="D221" s="124">
        <v>1648101.5989048549</v>
      </c>
      <c r="E221" s="124">
        <v>54948583.818131976</v>
      </c>
      <c r="F221" s="124">
        <v>1424660.9616352033</v>
      </c>
      <c r="G221" s="124">
        <v>370972.53185798734</v>
      </c>
      <c r="H221" s="124">
        <v>27399021.82696953</v>
      </c>
    </row>
    <row r="222" spans="1:8">
      <c r="A222" s="173" t="s">
        <v>159</v>
      </c>
      <c r="B222" s="124">
        <v>46544105.042778105</v>
      </c>
      <c r="C222" s="124">
        <v>0</v>
      </c>
      <c r="D222" s="124">
        <v>0</v>
      </c>
      <c r="E222" s="124">
        <v>0</v>
      </c>
      <c r="F222" s="124">
        <v>0</v>
      </c>
      <c r="G222" s="124">
        <v>0</v>
      </c>
      <c r="H222" s="124">
        <v>46544105.042778105</v>
      </c>
    </row>
    <row r="223" spans="1:8">
      <c r="A223" s="173" t="s">
        <v>158</v>
      </c>
      <c r="B223" s="124">
        <v>-46544105.042778097</v>
      </c>
      <c r="C223" s="124">
        <v>-13633339.489740089</v>
      </c>
      <c r="D223" s="124">
        <v>-632234.96524091775</v>
      </c>
      <c r="E223" s="124">
        <v>-21079049.982949439</v>
      </c>
      <c r="F223" s="124">
        <v>-546519.9925526703</v>
      </c>
      <c r="G223" s="124">
        <v>-142310.2835046215</v>
      </c>
      <c r="H223" s="124">
        <v>-10510650.328790359</v>
      </c>
    </row>
    <row r="224" spans="1:8">
      <c r="A224" s="173" t="s">
        <v>157</v>
      </c>
      <c r="B224" s="124">
        <v>108797.25863223632</v>
      </c>
      <c r="C224" s="124">
        <v>31868.052057786448</v>
      </c>
      <c r="D224" s="124">
        <v>1477.8548425507215</v>
      </c>
      <c r="E224" s="124">
        <v>49272.466418873119</v>
      </c>
      <c r="F224" s="124">
        <v>1277.4953331424445</v>
      </c>
      <c r="G224" s="124">
        <v>332.65155074415929</v>
      </c>
      <c r="H224" s="124">
        <v>24568.738429139423</v>
      </c>
    </row>
    <row r="225" spans="1:8">
      <c r="A225" s="173" t="s">
        <v>156</v>
      </c>
      <c r="B225" s="124">
        <v>1585115892.2553082</v>
      </c>
      <c r="C225" s="124">
        <v>464299895.11748105</v>
      </c>
      <c r="D225" s="124">
        <v>21531527.786854714</v>
      </c>
      <c r="E225" s="124">
        <v>717872587.53622866</v>
      </c>
      <c r="F225" s="124">
        <v>18612400.535670143</v>
      </c>
      <c r="G225" s="124">
        <v>4846549.1345726345</v>
      </c>
      <c r="H225" s="124">
        <v>357952932.14450109</v>
      </c>
    </row>
    <row r="226" spans="1:8">
      <c r="A226" s="173" t="s">
        <v>155</v>
      </c>
      <c r="B226" s="124">
        <v>241707.29966716704</v>
      </c>
      <c r="C226" s="124">
        <v>70799.033958912347</v>
      </c>
      <c r="D226" s="124">
        <v>3283.2472783201306</v>
      </c>
      <c r="E226" s="124">
        <v>109465.21039012865</v>
      </c>
      <c r="F226" s="124">
        <v>2838.1224967719691</v>
      </c>
      <c r="G226" s="124">
        <v>739.02880524089562</v>
      </c>
      <c r="H226" s="124">
        <v>54582.656737793041</v>
      </c>
    </row>
    <row r="227" spans="1:8">
      <c r="A227" s="173" t="s">
        <v>154</v>
      </c>
      <c r="B227" s="124">
        <v>12100906.423736285</v>
      </c>
      <c r="C227" s="124">
        <v>3544503.9765346497</v>
      </c>
      <c r="D227" s="124">
        <v>164373.47211130013</v>
      </c>
      <c r="E227" s="124">
        <v>5480298.9790112916</v>
      </c>
      <c r="F227" s="124">
        <v>142088.61213471898</v>
      </c>
      <c r="G227" s="124">
        <v>36998.95877774556</v>
      </c>
      <c r="H227" s="124">
        <v>2732642.425166579</v>
      </c>
    </row>
    <row r="228" spans="1:8">
      <c r="A228" s="173" t="s">
        <v>153</v>
      </c>
      <c r="B228" s="124">
        <v>8427106.3592899814</v>
      </c>
      <c r="C228" s="124">
        <v>2468402.858036573</v>
      </c>
      <c r="D228" s="124">
        <v>114470.16311196452</v>
      </c>
      <c r="E228" s="124">
        <v>3816496.1168732787</v>
      </c>
      <c r="F228" s="124">
        <v>98950.92193709148</v>
      </c>
      <c r="G228" s="124">
        <v>25766.182291225232</v>
      </c>
      <c r="H228" s="124">
        <v>1903020.1170398484</v>
      </c>
    </row>
    <row r="229" spans="1:8">
      <c r="A229" s="173" t="s">
        <v>90</v>
      </c>
      <c r="B229" s="124">
        <v>4668136.9674050249</v>
      </c>
      <c r="C229" s="124">
        <v>1367354.5984555003</v>
      </c>
      <c r="D229" s="124">
        <v>63409.950854455194</v>
      </c>
      <c r="E229" s="124">
        <v>2114121.4848313541</v>
      </c>
      <c r="F229" s="124">
        <v>54813.175123170506</v>
      </c>
      <c r="G229" s="124">
        <v>14272.997507616517</v>
      </c>
      <c r="H229" s="124">
        <v>1054164.7606329285</v>
      </c>
    </row>
    <row r="230" spans="1:8">
      <c r="A230" s="173" t="s">
        <v>152</v>
      </c>
      <c r="B230" s="124">
        <v>2054796476.5297227</v>
      </c>
      <c r="C230" s="124">
        <v>601875101.50005877</v>
      </c>
      <c r="D230" s="124">
        <v>27911465.430948351</v>
      </c>
      <c r="E230" s="124">
        <v>930583101.63553143</v>
      </c>
      <c r="F230" s="124">
        <v>24127380.986661013</v>
      </c>
      <c r="G230" s="124">
        <v>6282614.4975928506</v>
      </c>
      <c r="H230" s="124">
        <v>464016812.47893035</v>
      </c>
    </row>
    <row r="231" spans="1:8">
      <c r="A231" s="173" t="s">
        <v>151</v>
      </c>
      <c r="B231" s="124">
        <v>246968.22000000003</v>
      </c>
      <c r="C231" s="124">
        <v>72340.022078891619</v>
      </c>
      <c r="D231" s="124">
        <v>3354.7093416836196</v>
      </c>
      <c r="E231" s="124">
        <v>111847.79358836995</v>
      </c>
      <c r="F231" s="124">
        <v>2899.8961228515236</v>
      </c>
      <c r="G231" s="124">
        <v>755.11425931445854</v>
      </c>
      <c r="H231" s="124">
        <v>55770.684608888834</v>
      </c>
    </row>
    <row r="232" spans="1:8">
      <c r="A232" s="173" t="s">
        <v>150</v>
      </c>
      <c r="B232" s="124">
        <v>-58092625.032356262</v>
      </c>
      <c r="C232" s="124">
        <v>-58092625.032356262</v>
      </c>
      <c r="D232" s="124">
        <v>0</v>
      </c>
      <c r="E232" s="124">
        <v>0</v>
      </c>
      <c r="F232" s="124">
        <v>0</v>
      </c>
      <c r="G232" s="124">
        <v>0</v>
      </c>
      <c r="H232" s="124">
        <v>0</v>
      </c>
    </row>
    <row r="233" spans="1:8">
      <c r="A233" s="173" t="s">
        <v>149</v>
      </c>
      <c r="B233" s="124">
        <v>-51125801.40951062</v>
      </c>
      <c r="C233" s="124">
        <v>0</v>
      </c>
      <c r="D233" s="124">
        <v>0</v>
      </c>
      <c r="E233" s="124">
        <v>0</v>
      </c>
      <c r="F233" s="124">
        <v>0</v>
      </c>
      <c r="G233" s="124">
        <v>0</v>
      </c>
      <c r="H233" s="124">
        <v>-51125801.40951062</v>
      </c>
    </row>
    <row r="234" spans="1:8">
      <c r="A234" s="173" t="s">
        <v>88</v>
      </c>
      <c r="B234" s="124">
        <v>-215629788.35271755</v>
      </c>
      <c r="C234" s="124">
        <v>0</v>
      </c>
      <c r="D234" s="124">
        <v>0</v>
      </c>
      <c r="E234" s="124">
        <v>0</v>
      </c>
      <c r="F234" s="124">
        <v>0</v>
      </c>
      <c r="G234" s="124">
        <v>0</v>
      </c>
      <c r="H234" s="124">
        <v>-215629788.35271755</v>
      </c>
    </row>
    <row r="235" spans="1:8">
      <c r="A235" s="173" t="s">
        <v>148</v>
      </c>
      <c r="B235" s="124">
        <v>3820037.0799999987</v>
      </c>
      <c r="C235" s="124">
        <v>0</v>
      </c>
      <c r="D235" s="124">
        <v>0</v>
      </c>
      <c r="E235" s="124">
        <v>0</v>
      </c>
      <c r="F235" s="124">
        <v>0</v>
      </c>
      <c r="G235" s="124">
        <v>0</v>
      </c>
      <c r="H235" s="124">
        <v>3820037.0799999987</v>
      </c>
    </row>
    <row r="236" spans="1:8">
      <c r="A236" s="173" t="s">
        <v>147</v>
      </c>
      <c r="B236" s="124">
        <v>8216769.5</v>
      </c>
      <c r="C236" s="124">
        <v>8216769.5</v>
      </c>
      <c r="D236" s="124">
        <v>0</v>
      </c>
      <c r="E236" s="124">
        <v>0</v>
      </c>
      <c r="F236" s="124">
        <v>0</v>
      </c>
      <c r="G236" s="124">
        <v>0</v>
      </c>
      <c r="H236" s="124">
        <v>0</v>
      </c>
    </row>
    <row r="237" spans="1:8">
      <c r="A237" s="173" t="s">
        <v>146</v>
      </c>
      <c r="B237" s="124">
        <v>5626089.3760660533</v>
      </c>
      <c r="C237" s="124">
        <v>1647950.6135746369</v>
      </c>
      <c r="D237" s="124">
        <v>76422.361496696845</v>
      </c>
      <c r="E237" s="124">
        <v>2547962.1760401283</v>
      </c>
      <c r="F237" s="124">
        <v>66061.434011510049</v>
      </c>
      <c r="G237" s="124">
        <v>17201.971622280234</v>
      </c>
      <c r="H237" s="124">
        <v>1270490.8193208019</v>
      </c>
    </row>
    <row r="238" spans="1:8">
      <c r="A238" s="173" t="s">
        <v>145</v>
      </c>
      <c r="B238" s="124">
        <v>248074047.05000007</v>
      </c>
      <c r="C238" s="124">
        <v>72663932.390965134</v>
      </c>
      <c r="D238" s="124">
        <v>3369730.4174111839</v>
      </c>
      <c r="E238" s="124">
        <v>112348604.24179268</v>
      </c>
      <c r="F238" s="124">
        <v>2912880.7229544828</v>
      </c>
      <c r="G238" s="124">
        <v>758495.36548994423</v>
      </c>
      <c r="H238" s="124">
        <v>56020403.911386676</v>
      </c>
    </row>
    <row r="239" spans="1:8">
      <c r="A239" s="173" t="s">
        <v>144</v>
      </c>
      <c r="B239" s="124">
        <v>371462.38142493973</v>
      </c>
      <c r="C239" s="124">
        <v>108805.88957460923</v>
      </c>
      <c r="D239" s="124">
        <v>5045.7841136413799</v>
      </c>
      <c r="E239" s="124">
        <v>168229.12585052851</v>
      </c>
      <c r="F239" s="124">
        <v>4361.7041888198273</v>
      </c>
      <c r="G239" s="124">
        <v>1135.7596577117422</v>
      </c>
      <c r="H239" s="124">
        <v>83884.118039629073</v>
      </c>
    </row>
    <row r="240" spans="1:8" ht="15.75" thickBot="1">
      <c r="A240" s="173" t="s">
        <v>143</v>
      </c>
      <c r="B240" s="124">
        <v>645.51703547029263</v>
      </c>
      <c r="C240" s="124">
        <v>189.07986055137633</v>
      </c>
      <c r="D240" s="124">
        <v>8.7684238446068363</v>
      </c>
      <c r="E240" s="124">
        <v>292.34391429414592</v>
      </c>
      <c r="F240" s="124">
        <v>7.5796487029582629</v>
      </c>
      <c r="G240" s="124">
        <v>1.9736916681588224</v>
      </c>
      <c r="H240" s="124">
        <v>145.77149640904645</v>
      </c>
    </row>
    <row r="241" spans="1:8">
      <c r="A241" s="219" t="s">
        <v>18</v>
      </c>
      <c r="B241" s="220">
        <v>774933308.56768942</v>
      </c>
      <c r="C241" s="220">
        <v>258996234.0857203</v>
      </c>
      <c r="D241" s="220">
        <v>16565332.103939801</v>
      </c>
      <c r="E241" s="220">
        <v>552296982.29367316</v>
      </c>
      <c r="F241" s="220">
        <v>14319494.611671574</v>
      </c>
      <c r="G241" s="220">
        <v>-126245226.43118156</v>
      </c>
      <c r="H241" s="220">
        <v>59000491.903864667</v>
      </c>
    </row>
    <row r="243" spans="1:8">
      <c r="A243" s="103" t="s">
        <v>320</v>
      </c>
      <c r="B243" s="124"/>
      <c r="C243" s="124"/>
      <c r="D243" s="124"/>
      <c r="E243" s="124"/>
      <c r="F243" s="124"/>
      <c r="G243" s="124"/>
      <c r="H243" s="124"/>
    </row>
    <row r="244" spans="1:8">
      <c r="A244" s="173" t="s">
        <v>284</v>
      </c>
      <c r="B244" s="124">
        <v>-1978607.8317365223</v>
      </c>
      <c r="C244" s="124">
        <v>-579558.51256201253</v>
      </c>
      <c r="D244" s="124">
        <v>-26876.551876410991</v>
      </c>
      <c r="E244" s="124">
        <v>-896078.53332869615</v>
      </c>
      <c r="F244" s="124">
        <v>-23232.775374485027</v>
      </c>
      <c r="G244" s="124">
        <v>-6049.6649622996465</v>
      </c>
      <c r="H244" s="124">
        <v>-446811.79363261792</v>
      </c>
    </row>
    <row r="245" spans="1:8">
      <c r="A245" s="173" t="s">
        <v>285</v>
      </c>
      <c r="B245" s="124">
        <v>-10339716.588712091</v>
      </c>
      <c r="C245" s="124">
        <v>-3028629.863052479</v>
      </c>
      <c r="D245" s="124">
        <v>-140450.23214125904</v>
      </c>
      <c r="E245" s="124">
        <v>-4682685.4353022203</v>
      </c>
      <c r="F245" s="124">
        <v>-121408.7547255666</v>
      </c>
      <c r="G245" s="124">
        <v>-31614.057198965718</v>
      </c>
      <c r="H245" s="124">
        <v>-2334928.2462915997</v>
      </c>
    </row>
    <row r="246" spans="1:8">
      <c r="A246" s="173" t="s">
        <v>286</v>
      </c>
      <c r="B246" s="124">
        <v>3078124.9999999991</v>
      </c>
      <c r="C246" s="124">
        <v>901620.58284903294</v>
      </c>
      <c r="D246" s="124">
        <v>41811.916903194622</v>
      </c>
      <c r="E246" s="124">
        <v>1394031.5464038295</v>
      </c>
      <c r="F246" s="124">
        <v>36143.284966593448</v>
      </c>
      <c r="G246" s="124">
        <v>9411.4784463050219</v>
      </c>
      <c r="H246" s="124">
        <v>695106.19043104374</v>
      </c>
    </row>
    <row r="247" spans="1:8">
      <c r="A247" s="173" t="s">
        <v>287</v>
      </c>
      <c r="B247" s="124">
        <v>355512.53709752799</v>
      </c>
      <c r="C247" s="124">
        <v>104133.98445742512</v>
      </c>
      <c r="D247" s="124">
        <v>4829.1283359726258</v>
      </c>
      <c r="E247" s="124">
        <v>161005.70699890872</v>
      </c>
      <c r="F247" s="124">
        <v>4174.4214213238847</v>
      </c>
      <c r="G247" s="124">
        <v>1086.9924321736771</v>
      </c>
      <c r="H247" s="124">
        <v>80282.303451723972</v>
      </c>
    </row>
    <row r="248" spans="1:8">
      <c r="A248" s="173" t="s">
        <v>288</v>
      </c>
      <c r="B248" s="124">
        <v>1820966.7488377295</v>
      </c>
      <c r="C248" s="124">
        <v>533383.50503497513</v>
      </c>
      <c r="D248" s="124">
        <v>24735.223678662707</v>
      </c>
      <c r="E248" s="124">
        <v>824685.51239219157</v>
      </c>
      <c r="F248" s="124">
        <v>21381.756789582385</v>
      </c>
      <c r="G248" s="124">
        <v>5567.6716534008292</v>
      </c>
      <c r="H248" s="124">
        <v>411213.07928891701</v>
      </c>
    </row>
    <row r="249" spans="1:8">
      <c r="A249" s="173" t="s">
        <v>289</v>
      </c>
      <c r="B249" s="124">
        <v>-819329.73611977603</v>
      </c>
      <c r="C249" s="124">
        <v>-239991.73335256265</v>
      </c>
      <c r="D249" s="124">
        <v>-11129.420294158443</v>
      </c>
      <c r="E249" s="124">
        <v>-371060.79157204239</v>
      </c>
      <c r="F249" s="124">
        <v>-9620.554114657747</v>
      </c>
      <c r="G249" s="124">
        <v>-2505.130282853378</v>
      </c>
      <c r="H249" s="124">
        <v>-185022.10650350127</v>
      </c>
    </row>
    <row r="250" spans="1:8">
      <c r="A250" s="173" t="s">
        <v>290</v>
      </c>
      <c r="B250" s="124">
        <v>987307.1245110695</v>
      </c>
      <c r="C250" s="124">
        <v>289194.37159071624</v>
      </c>
      <c r="D250" s="124">
        <v>13411.152389194356</v>
      </c>
      <c r="E250" s="124">
        <v>447134.95311518695</v>
      </c>
      <c r="F250" s="124">
        <v>11592.941401259388</v>
      </c>
      <c r="G250" s="124">
        <v>3018.7272194012012</v>
      </c>
      <c r="H250" s="124">
        <v>222954.97879531138</v>
      </c>
    </row>
    <row r="251" spans="1:8">
      <c r="A251" s="173" t="s">
        <v>291</v>
      </c>
      <c r="B251" s="124">
        <v>-39519801.278145939</v>
      </c>
      <c r="C251" s="124">
        <v>-11575834.724866569</v>
      </c>
      <c r="D251" s="124">
        <v>-536819.86503881519</v>
      </c>
      <c r="E251" s="124">
        <v>-17897859.797553975</v>
      </c>
      <c r="F251" s="124">
        <v>-464040.7518925232</v>
      </c>
      <c r="G251" s="124">
        <v>-120833.22085085182</v>
      </c>
      <c r="H251" s="124">
        <v>-8924412.9179432038</v>
      </c>
    </row>
    <row r="252" spans="1:8">
      <c r="A252" s="173" t="s">
        <v>292</v>
      </c>
      <c r="B252" s="124">
        <v>-227241543.19071776</v>
      </c>
      <c r="C252" s="124">
        <v>-66561836.383879371</v>
      </c>
      <c r="D252" s="124">
        <v>-3086750.707279271</v>
      </c>
      <c r="E252" s="124">
        <v>-102913910.20876312</v>
      </c>
      <c r="F252" s="124">
        <v>-2668265.8604801842</v>
      </c>
      <c r="G252" s="124">
        <v>-694799.23194949282</v>
      </c>
      <c r="H252" s="124">
        <v>-51315980.798366331</v>
      </c>
    </row>
    <row r="253" spans="1:8">
      <c r="A253" s="173" t="s">
        <v>293</v>
      </c>
      <c r="B253" s="124">
        <v>-73995805.155299604</v>
      </c>
      <c r="C253" s="124">
        <v>-21674279.300712194</v>
      </c>
      <c r="D253" s="124">
        <v>-1005126.9705870841</v>
      </c>
      <c r="E253" s="124">
        <v>-33511467.756520215</v>
      </c>
      <c r="F253" s="124">
        <v>-868857.3310247371</v>
      </c>
      <c r="G253" s="124">
        <v>-226244.84884015055</v>
      </c>
      <c r="H253" s="124">
        <v>-16709828.947615223</v>
      </c>
    </row>
    <row r="254" spans="1:8">
      <c r="A254" s="173" t="s">
        <v>294</v>
      </c>
      <c r="B254" s="124">
        <v>11387688.832277039</v>
      </c>
      <c r="C254" s="124">
        <v>3335593.7924096817</v>
      </c>
      <c r="D254" s="124">
        <v>154685.43323438949</v>
      </c>
      <c r="E254" s="124">
        <v>5157294.6104608439</v>
      </c>
      <c r="F254" s="124">
        <v>133714.02479622595</v>
      </c>
      <c r="G254" s="124">
        <v>34818.270212614429</v>
      </c>
      <c r="H254" s="124">
        <v>2571582.7011632849</v>
      </c>
    </row>
    <row r="255" spans="1:8">
      <c r="A255" s="173" t="s">
        <v>295</v>
      </c>
      <c r="B255" s="124">
        <v>31301091.56662539</v>
      </c>
      <c r="C255" s="124">
        <v>9168473.8021073677</v>
      </c>
      <c r="D255" s="124">
        <v>425180.47173621185</v>
      </c>
      <c r="E255" s="124">
        <v>14175743.05161443</v>
      </c>
      <c r="F255" s="124">
        <v>367536.81941375893</v>
      </c>
      <c r="G255" s="124">
        <v>95704.218842676884</v>
      </c>
      <c r="H255" s="124">
        <v>7068453.2029109439</v>
      </c>
    </row>
    <row r="256" spans="1:8">
      <c r="A256" s="173" t="s">
        <v>296</v>
      </c>
      <c r="B256" s="124">
        <v>3826091.10456408</v>
      </c>
      <c r="C256" s="124">
        <v>1120709.0328464787</v>
      </c>
      <c r="D256" s="124">
        <v>51971.964532982085</v>
      </c>
      <c r="E256" s="124">
        <v>1732772.9378038261</v>
      </c>
      <c r="F256" s="124">
        <v>44925.888682366007</v>
      </c>
      <c r="G256" s="124">
        <v>11698.411846238936</v>
      </c>
      <c r="H256" s="124">
        <v>864012.86885218846</v>
      </c>
    </row>
    <row r="257" spans="1:8">
      <c r="A257" s="173" t="s">
        <v>297</v>
      </c>
      <c r="B257" s="124">
        <v>-4122475.1942754774</v>
      </c>
      <c r="C257" s="124">
        <v>-1207523.5695247389</v>
      </c>
      <c r="D257" s="124">
        <v>-55997.917647440379</v>
      </c>
      <c r="E257" s="124">
        <v>-1867000.3557643932</v>
      </c>
      <c r="F257" s="124">
        <v>-48406.025003666618</v>
      </c>
      <c r="G257" s="124">
        <v>-12604.616913332231</v>
      </c>
      <c r="H257" s="124">
        <v>-930942.70942190615</v>
      </c>
    </row>
    <row r="258" spans="1:8">
      <c r="A258" s="173" t="s">
        <v>298</v>
      </c>
      <c r="B258" s="124">
        <v>-8466151.5092591513</v>
      </c>
      <c r="C258" s="124">
        <v>-2479839.6615687986</v>
      </c>
      <c r="D258" s="124">
        <v>-115000.53551918764</v>
      </c>
      <c r="E258" s="124">
        <v>-3834179.0149983033</v>
      </c>
      <c r="F258" s="124">
        <v>-99409.38934237849</v>
      </c>
      <c r="G258" s="124">
        <v>-25885.564248542621</v>
      </c>
      <c r="H258" s="124">
        <v>-1911837.3435819407</v>
      </c>
    </row>
    <row r="259" spans="1:8">
      <c r="A259" s="173" t="s">
        <v>299</v>
      </c>
      <c r="B259" s="124">
        <v>-36087742.284725934</v>
      </c>
      <c r="C259" s="124">
        <v>-10570542.532372888</v>
      </c>
      <c r="D259" s="124">
        <v>-490200.26205331623</v>
      </c>
      <c r="E259" s="124">
        <v>-16343537.440292181</v>
      </c>
      <c r="F259" s="124">
        <v>-423741.58073432167</v>
      </c>
      <c r="G259" s="124">
        <v>-110339.57642672359</v>
      </c>
      <c r="H259" s="124">
        <v>-8149380.8928465024</v>
      </c>
    </row>
    <row r="260" spans="1:8" ht="15.75" thickBot="1">
      <c r="A260" s="143"/>
      <c r="B260" s="143"/>
      <c r="C260" s="143"/>
      <c r="D260" s="143"/>
      <c r="E260" s="143"/>
      <c r="F260" s="143"/>
      <c r="G260" s="143"/>
      <c r="H260" s="143"/>
    </row>
    <row r="261" spans="1:8">
      <c r="A261" s="173" t="s">
        <v>300</v>
      </c>
      <c r="B261" s="124">
        <v>-12788765.101835769</v>
      </c>
      <c r="C261" s="124">
        <v>-3745986.2237682166</v>
      </c>
      <c r="D261" s="124">
        <v>-173717.04649175477</v>
      </c>
      <c r="E261" s="124">
        <v>-5791818.7180531817</v>
      </c>
      <c r="F261" s="124">
        <v>-150165.43559682462</v>
      </c>
      <c r="G261" s="124">
        <v>-39102.111548681496</v>
      </c>
      <c r="H261" s="124">
        <v>-2887975.5663771103</v>
      </c>
    </row>
    <row r="262" spans="1:8">
      <c r="A262" s="173" t="s">
        <v>301</v>
      </c>
      <c r="B262" s="124">
        <v>-5530317.2803816572</v>
      </c>
      <c r="C262" s="124">
        <v>-1619897.7915704495</v>
      </c>
      <c r="D262" s="124">
        <v>-75121.434826597091</v>
      </c>
      <c r="E262" s="124">
        <v>-2504588.588986563</v>
      </c>
      <c r="F262" s="124">
        <v>-64936.879892957681</v>
      </c>
      <c r="G262" s="124">
        <v>-16909.14497804351</v>
      </c>
      <c r="H262" s="124">
        <v>-1248863.4401270465</v>
      </c>
    </row>
    <row r="263" spans="1:8">
      <c r="A263" s="173" t="s">
        <v>302</v>
      </c>
      <c r="B263" s="124">
        <v>-1995146.7759646075</v>
      </c>
      <c r="C263" s="124">
        <v>-584402.97226869571</v>
      </c>
      <c r="D263" s="124">
        <v>-27101.209731998817</v>
      </c>
      <c r="E263" s="124">
        <v>-903568.74571388669</v>
      </c>
      <c r="F263" s="124">
        <v>-23426.975341764552</v>
      </c>
      <c r="G263" s="124">
        <v>-6100.2333820770327</v>
      </c>
      <c r="H263" s="124">
        <v>-450546.63952618494</v>
      </c>
    </row>
    <row r="264" spans="1:8">
      <c r="A264" s="173" t="s">
        <v>303</v>
      </c>
      <c r="B264" s="124">
        <v>-1462424.7799432175</v>
      </c>
      <c r="C264" s="124">
        <v>-428362.16283135768</v>
      </c>
      <c r="D264" s="124">
        <v>-19864.944853168246</v>
      </c>
      <c r="E264" s="124">
        <v>-662307.82618754078</v>
      </c>
      <c r="F264" s="124">
        <v>-17171.763837951818</v>
      </c>
      <c r="G264" s="124">
        <v>-4471.4166240090835</v>
      </c>
      <c r="H264" s="124">
        <v>-330246.66560918989</v>
      </c>
    </row>
    <row r="265" spans="1:8">
      <c r="A265" s="173" t="s">
        <v>304</v>
      </c>
      <c r="B265" s="124">
        <v>-116.23748828841843</v>
      </c>
      <c r="C265" s="124">
        <v>-34.04738661994282</v>
      </c>
      <c r="D265" s="124">
        <v>-1.5789196999314228</v>
      </c>
      <c r="E265" s="124">
        <v>-52.642022513316057</v>
      </c>
      <c r="F265" s="124">
        <v>-1.3648583676781731</v>
      </c>
      <c r="G265" s="124">
        <v>-0.35540032184498116</v>
      </c>
      <c r="H265" s="124">
        <v>-26.24890076570497</v>
      </c>
    </row>
    <row r="266" spans="1:8">
      <c r="A266" s="173" t="s">
        <v>305</v>
      </c>
      <c r="B266" s="124">
        <v>-1124410.6486946798</v>
      </c>
      <c r="C266" s="124">
        <v>-329353.67616251996</v>
      </c>
      <c r="D266" s="124">
        <v>-15273.507283911189</v>
      </c>
      <c r="E266" s="124">
        <v>-509226.85576212074</v>
      </c>
      <c r="F266" s="124">
        <v>-13202.808363937143</v>
      </c>
      <c r="G266" s="124">
        <v>-3437.9262001984421</v>
      </c>
      <c r="H266" s="124">
        <v>-253915.87492199236</v>
      </c>
    </row>
    <row r="267" spans="1:8">
      <c r="A267" s="173" t="s">
        <v>306</v>
      </c>
      <c r="B267" s="124">
        <v>-19308.215454036283</v>
      </c>
      <c r="C267" s="124">
        <v>-5655.6132293012479</v>
      </c>
      <c r="D267" s="124">
        <v>-262.27443658498061</v>
      </c>
      <c r="E267" s="124">
        <v>-8744.36920127952</v>
      </c>
      <c r="F267" s="124">
        <v>-226.71669712945933</v>
      </c>
      <c r="G267" s="124">
        <v>-59.035566646018616</v>
      </c>
      <c r="H267" s="124">
        <v>-4360.2063230950562</v>
      </c>
    </row>
    <row r="268" spans="1:8">
      <c r="A268" s="173" t="s">
        <v>307</v>
      </c>
      <c r="B268" s="124">
        <v>-38379.667993093542</v>
      </c>
      <c r="C268" s="124">
        <v>-11241.87569558916</v>
      </c>
      <c r="D268" s="124">
        <v>-521.33278827189474</v>
      </c>
      <c r="E268" s="124">
        <v>-17381.512421645566</v>
      </c>
      <c r="F268" s="124">
        <v>-450.65332863273125</v>
      </c>
      <c r="G268" s="124">
        <v>-117.34722212169508</v>
      </c>
      <c r="H268" s="124">
        <v>-8666.9465368324945</v>
      </c>
    </row>
    <row r="269" spans="1:8">
      <c r="A269" s="173" t="s">
        <v>308</v>
      </c>
      <c r="B269" s="124">
        <v>-2796057.2889927239</v>
      </c>
      <c r="C269" s="124">
        <v>-818999.48916334042</v>
      </c>
      <c r="D269" s="124">
        <v>-37980.431276811512</v>
      </c>
      <c r="E269" s="124">
        <v>-1266287.777919424</v>
      </c>
      <c r="F269" s="124">
        <v>-32831.251290634646</v>
      </c>
      <c r="G269" s="124">
        <v>-8549.0462245649796</v>
      </c>
      <c r="H269" s="124">
        <v>-631409.29311794834</v>
      </c>
    </row>
    <row r="270" spans="1:8">
      <c r="A270" s="173" t="s">
        <v>309</v>
      </c>
      <c r="B270" s="124">
        <v>-19692.721626813938</v>
      </c>
      <c r="C270" s="124">
        <v>-5768.2398054178266</v>
      </c>
      <c r="D270" s="124">
        <v>-267.49740191125716</v>
      </c>
      <c r="E270" s="124">
        <v>-8918.5056429896722</v>
      </c>
      <c r="F270" s="124">
        <v>-231.23156126724359</v>
      </c>
      <c r="G270" s="124">
        <v>-60.211208167259038</v>
      </c>
      <c r="H270" s="124">
        <v>-4447.0360070606839</v>
      </c>
    </row>
    <row r="271" spans="1:8">
      <c r="A271" s="173" t="s">
        <v>310</v>
      </c>
      <c r="B271" s="124">
        <v>59664752.271479264</v>
      </c>
      <c r="C271" s="124">
        <v>17476538.060850132</v>
      </c>
      <c r="D271" s="124">
        <v>810460.15481008228</v>
      </c>
      <c r="E271" s="124">
        <v>27021172.588771302</v>
      </c>
      <c r="F271" s="124">
        <v>700582.38174514659</v>
      </c>
      <c r="G271" s="124">
        <v>182427.13665207094</v>
      </c>
      <c r="H271" s="124">
        <v>13473571.948650535</v>
      </c>
    </row>
    <row r="272" spans="1:8">
      <c r="A272" s="173" t="s">
        <v>311</v>
      </c>
      <c r="B272" s="124">
        <v>-59536596.211151361</v>
      </c>
      <c r="C272" s="124">
        <v>-17438999.578232147</v>
      </c>
      <c r="D272" s="124">
        <v>-808719.33838934836</v>
      </c>
      <c r="E272" s="124">
        <v>-26963132.843484823</v>
      </c>
      <c r="F272" s="124">
        <v>-699077.57573219144</v>
      </c>
      <c r="G272" s="124">
        <v>-182035.29486541852</v>
      </c>
      <c r="H272" s="124">
        <v>-13444631.58044743</v>
      </c>
    </row>
    <row r="273" spans="1:8">
      <c r="A273" s="173" t="s">
        <v>312</v>
      </c>
      <c r="B273" s="124">
        <v>60584726.402056299</v>
      </c>
      <c r="C273" s="124">
        <v>17746009.772303335</v>
      </c>
      <c r="D273" s="124">
        <v>822956.68497074023</v>
      </c>
      <c r="E273" s="124">
        <v>27437813.55036312</v>
      </c>
      <c r="F273" s="124">
        <v>711384.70041750057</v>
      </c>
      <c r="G273" s="124">
        <v>185239.99080876826</v>
      </c>
      <c r="H273" s="124">
        <v>13681321.703192832</v>
      </c>
    </row>
    <row r="274" spans="1:8">
      <c r="A274" s="173" t="s">
        <v>325</v>
      </c>
      <c r="B274" s="124">
        <v>2644635.5973724397</v>
      </c>
      <c r="C274" s="124">
        <v>774646.21765725559</v>
      </c>
      <c r="D274" s="124">
        <v>35923.584596651192</v>
      </c>
      <c r="E274" s="124">
        <v>1197711.415709147</v>
      </c>
      <c r="F274" s="124">
        <v>31053.260679351621</v>
      </c>
      <c r="G274" s="124">
        <v>8086.0689293000542</v>
      </c>
      <c r="H274" s="124">
        <v>597215.04980073404</v>
      </c>
    </row>
    <row r="275" spans="1:8">
      <c r="A275" s="173" t="s">
        <v>313</v>
      </c>
      <c r="B275" s="124">
        <v>-51614880.035992041</v>
      </c>
      <c r="C275" s="124">
        <v>0</v>
      </c>
      <c r="D275" s="124">
        <v>0</v>
      </c>
      <c r="E275" s="124">
        <v>0</v>
      </c>
      <c r="F275" s="124">
        <v>0</v>
      </c>
      <c r="G275" s="124">
        <v>0</v>
      </c>
      <c r="H275" s="124">
        <v>-51614880.035992041</v>
      </c>
    </row>
    <row r="276" spans="1:8">
      <c r="A276" s="173" t="s">
        <v>314</v>
      </c>
      <c r="B276" s="124">
        <v>19448763.546289314</v>
      </c>
      <c r="C276" s="124">
        <v>19448763.546289314</v>
      </c>
      <c r="D276" s="124">
        <v>0</v>
      </c>
      <c r="E276" s="124">
        <v>0</v>
      </c>
      <c r="F276" s="124">
        <v>0</v>
      </c>
      <c r="G276" s="124">
        <v>0</v>
      </c>
      <c r="H276" s="124">
        <v>0</v>
      </c>
    </row>
    <row r="277" spans="1:8">
      <c r="A277" s="173" t="s">
        <v>315</v>
      </c>
      <c r="B277" s="124">
        <v>989562.50052214926</v>
      </c>
      <c r="C277" s="124">
        <v>0</v>
      </c>
      <c r="D277" s="124">
        <v>989562.50052214926</v>
      </c>
      <c r="E277" s="124">
        <v>0</v>
      </c>
      <c r="F277" s="124">
        <v>0</v>
      </c>
      <c r="G277" s="124">
        <v>0</v>
      </c>
      <c r="H277" s="124">
        <v>0</v>
      </c>
    </row>
    <row r="278" spans="1:8">
      <c r="A278" s="173" t="s">
        <v>316</v>
      </c>
      <c r="B278" s="124">
        <v>743825.2942856095</v>
      </c>
      <c r="C278" s="124">
        <v>0</v>
      </c>
      <c r="D278" s="124">
        <v>0</v>
      </c>
      <c r="E278" s="124">
        <v>0</v>
      </c>
      <c r="F278" s="124">
        <v>743825.2942856095</v>
      </c>
      <c r="G278" s="124">
        <v>0</v>
      </c>
      <c r="H278" s="124">
        <v>0</v>
      </c>
    </row>
    <row r="279" spans="1:8">
      <c r="A279" s="173" t="s">
        <v>317</v>
      </c>
      <c r="B279" s="124">
        <v>29969277.714995343</v>
      </c>
      <c r="C279" s="124">
        <v>0</v>
      </c>
      <c r="D279" s="124">
        <v>0</v>
      </c>
      <c r="E279" s="124">
        <v>29969277.714995343</v>
      </c>
      <c r="F279" s="124">
        <v>0</v>
      </c>
      <c r="G279" s="124">
        <v>0</v>
      </c>
      <c r="H279" s="124">
        <v>0</v>
      </c>
    </row>
    <row r="280" spans="1:8" ht="15.75" thickBot="1">
      <c r="A280" s="173" t="s">
        <v>318</v>
      </c>
      <c r="B280" s="124">
        <v>463450.9798995732</v>
      </c>
      <c r="C280" s="124">
        <v>0</v>
      </c>
      <c r="D280" s="124">
        <v>0</v>
      </c>
      <c r="E280" s="124">
        <v>0</v>
      </c>
      <c r="F280" s="124">
        <v>0</v>
      </c>
      <c r="G280" s="124">
        <v>463450.9798995732</v>
      </c>
      <c r="H280" s="124">
        <v>0</v>
      </c>
    </row>
    <row r="281" spans="1:8">
      <c r="A281" s="219" t="s">
        <v>320</v>
      </c>
      <c r="B281" s="220">
        <v>-312231490.51369786</v>
      </c>
      <c r="C281" s="220">
        <v>-72007671.283609569</v>
      </c>
      <c r="D281" s="220">
        <v>-3251654.8431267687</v>
      </c>
      <c r="E281" s="220">
        <v>-111435164.130863</v>
      </c>
      <c r="F281" s="220">
        <v>-2922390.9045954607</v>
      </c>
      <c r="G281" s="220">
        <v>-491208.08795093891</v>
      </c>
      <c r="H281" s="220">
        <v>-122123401.26355202</v>
      </c>
    </row>
  </sheetData>
  <mergeCells count="2">
    <mergeCell ref="A1:A2"/>
    <mergeCell ref="B1:H1"/>
  </mergeCells>
  <pageMargins left="0.5" right="0.5" top="0.75" bottom="0.75" header="0.3" footer="0.3"/>
  <pageSetup scale="45" fitToHeight="6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3"/>
  <sheetViews>
    <sheetView showGridLines="0" workbookViewId="0">
      <pane xSplit="1" ySplit="2" topLeftCell="B449" activePane="bottomRight" state="frozen"/>
      <selection activeCell="A540" sqref="A540"/>
      <selection pane="topRight" activeCell="A540" sqref="A540"/>
      <selection pane="bottomLeft" activeCell="A540" sqref="A540"/>
      <selection pane="bottomRight" activeCell="A540" sqref="A540"/>
    </sheetView>
  </sheetViews>
  <sheetFormatPr defaultColWidth="9.140625" defaultRowHeight="15"/>
  <cols>
    <col min="1" max="1" width="103.140625" style="144" bestFit="1" customWidth="1"/>
    <col min="2" max="3" width="15" style="144" bestFit="1" customWidth="1"/>
    <col min="4" max="4" width="14" style="144" bestFit="1" customWidth="1"/>
    <col min="5" max="5" width="11.7109375" style="144" bestFit="1" customWidth="1"/>
    <col min="6" max="6" width="14" style="144" bestFit="1" customWidth="1"/>
    <col min="7" max="7" width="15" style="144" bestFit="1" customWidth="1"/>
    <col min="8" max="8" width="14" style="144" bestFit="1" customWidth="1"/>
    <col min="9" max="9" width="11.7109375" style="144" bestFit="1" customWidth="1"/>
    <col min="10" max="10" width="14" style="144" bestFit="1" customWidth="1"/>
    <col min="11" max="16384" width="9.140625" style="144"/>
  </cols>
  <sheetData>
    <row r="1" spans="1:11" ht="15.75" customHeight="1" thickBot="1">
      <c r="A1" s="402" t="s">
        <v>724</v>
      </c>
      <c r="B1" s="402" t="s">
        <v>1565</v>
      </c>
      <c r="C1" s="401"/>
      <c r="D1" s="401"/>
      <c r="E1" s="401"/>
      <c r="F1" s="401"/>
      <c r="G1" s="401"/>
      <c r="H1" s="401"/>
      <c r="I1" s="401"/>
      <c r="J1" s="401"/>
      <c r="K1" s="402"/>
    </row>
    <row r="2" spans="1:11" ht="39" thickBot="1">
      <c r="A2" s="402"/>
      <c r="B2" s="168" t="s">
        <v>135</v>
      </c>
      <c r="C2" s="168" t="s">
        <v>134</v>
      </c>
      <c r="D2" s="168" t="s">
        <v>137</v>
      </c>
      <c r="E2" s="168" t="s">
        <v>277</v>
      </c>
      <c r="F2" s="168" t="s">
        <v>133</v>
      </c>
      <c r="G2" s="168" t="s">
        <v>132</v>
      </c>
      <c r="H2" s="168" t="s">
        <v>136</v>
      </c>
      <c r="I2" s="168" t="s">
        <v>321</v>
      </c>
      <c r="J2" s="168" t="s">
        <v>131</v>
      </c>
      <c r="K2" s="168" t="s">
        <v>327</v>
      </c>
    </row>
    <row r="3" spans="1:11">
      <c r="A3" s="117" t="s">
        <v>725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</row>
    <row r="4" spans="1:11">
      <c r="A4" s="172" t="s">
        <v>726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</row>
    <row r="5" spans="1:11">
      <c r="A5" s="173" t="s">
        <v>727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</row>
    <row r="6" spans="1:11">
      <c r="A6" s="174" t="s">
        <v>728</v>
      </c>
      <c r="B6" s="124">
        <v>-5698652491.7832079</v>
      </c>
      <c r="C6" s="124">
        <v>-5698652491.7832079</v>
      </c>
      <c r="D6" s="124">
        <v>0</v>
      </c>
      <c r="E6" s="124">
        <v>0</v>
      </c>
      <c r="F6" s="124">
        <v>-5698652491.7832079</v>
      </c>
      <c r="G6" s="124">
        <v>-5698652491.7832079</v>
      </c>
      <c r="H6" s="124">
        <v>0</v>
      </c>
      <c r="I6" s="124">
        <v>0</v>
      </c>
      <c r="J6" s="124">
        <v>-5698652491.7832079</v>
      </c>
      <c r="K6" s="221">
        <v>1</v>
      </c>
    </row>
    <row r="7" spans="1:11">
      <c r="A7" s="174" t="s">
        <v>729</v>
      </c>
      <c r="B7" s="124">
        <v>-3009166438.3633642</v>
      </c>
      <c r="C7" s="124">
        <v>-3009166438.3633642</v>
      </c>
      <c r="D7" s="124">
        <v>3009166438.3633642</v>
      </c>
      <c r="E7" s="124">
        <v>0</v>
      </c>
      <c r="F7" s="124">
        <v>0</v>
      </c>
      <c r="G7" s="124">
        <v>-3009166438.3633642</v>
      </c>
      <c r="H7" s="124">
        <v>3009166438.3633642</v>
      </c>
      <c r="I7" s="124">
        <v>0</v>
      </c>
      <c r="J7" s="124">
        <v>0</v>
      </c>
      <c r="K7" s="221">
        <v>1</v>
      </c>
    </row>
    <row r="8" spans="1:11">
      <c r="A8" s="174" t="s">
        <v>730</v>
      </c>
      <c r="B8" s="124">
        <v>0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24">
        <v>0</v>
      </c>
      <c r="I8" s="124">
        <v>0</v>
      </c>
      <c r="J8" s="124">
        <v>0</v>
      </c>
      <c r="K8" s="221">
        <v>1</v>
      </c>
    </row>
    <row r="9" spans="1:11">
      <c r="A9" s="174" t="s">
        <v>731</v>
      </c>
      <c r="B9" s="124">
        <v>-460435780.44088155</v>
      </c>
      <c r="C9" s="124">
        <v>-460435780.44088155</v>
      </c>
      <c r="D9" s="124">
        <v>460435780.44088155</v>
      </c>
      <c r="E9" s="124">
        <v>0</v>
      </c>
      <c r="F9" s="124">
        <v>0</v>
      </c>
      <c r="G9" s="124">
        <v>-460435780.44088155</v>
      </c>
      <c r="H9" s="124">
        <v>460435780.44088155</v>
      </c>
      <c r="I9" s="124">
        <v>0</v>
      </c>
      <c r="J9" s="124">
        <v>0</v>
      </c>
      <c r="K9" s="221">
        <v>1</v>
      </c>
    </row>
    <row r="10" spans="1:11">
      <c r="A10" s="174" t="s">
        <v>732</v>
      </c>
      <c r="B10" s="124">
        <v>-134698222.35603026</v>
      </c>
      <c r="C10" s="124">
        <v>-134698222.35603026</v>
      </c>
      <c r="D10" s="124">
        <v>134698222.35603026</v>
      </c>
      <c r="E10" s="124">
        <v>0</v>
      </c>
      <c r="F10" s="124">
        <v>0</v>
      </c>
      <c r="G10" s="124">
        <v>-134698222.35603026</v>
      </c>
      <c r="H10" s="124">
        <v>134698222.35603026</v>
      </c>
      <c r="I10" s="124">
        <v>0</v>
      </c>
      <c r="J10" s="124">
        <v>0</v>
      </c>
      <c r="K10" s="221">
        <v>1</v>
      </c>
    </row>
    <row r="11" spans="1:11">
      <c r="A11" s="174" t="s">
        <v>733</v>
      </c>
      <c r="B11" s="124">
        <v>-191909976.55058593</v>
      </c>
      <c r="C11" s="124">
        <v>-191909976.55058593</v>
      </c>
      <c r="D11" s="124">
        <v>191909976.55058593</v>
      </c>
      <c r="E11" s="124">
        <v>0</v>
      </c>
      <c r="F11" s="124">
        <v>0</v>
      </c>
      <c r="G11" s="124">
        <v>-191909976.55058593</v>
      </c>
      <c r="H11" s="124">
        <v>191909976.55058593</v>
      </c>
      <c r="I11" s="124">
        <v>0</v>
      </c>
      <c r="J11" s="124">
        <v>0</v>
      </c>
      <c r="K11" s="221">
        <v>1</v>
      </c>
    </row>
    <row r="12" spans="1:11">
      <c r="A12" s="174" t="s">
        <v>734</v>
      </c>
      <c r="B12" s="124">
        <v>-119138036.77015612</v>
      </c>
      <c r="C12" s="124">
        <v>-119138036.77015612</v>
      </c>
      <c r="D12" s="124">
        <v>119138036.77015612</v>
      </c>
      <c r="E12" s="124">
        <v>0</v>
      </c>
      <c r="F12" s="124">
        <v>0</v>
      </c>
      <c r="G12" s="124">
        <v>-119138036.77015612</v>
      </c>
      <c r="H12" s="124">
        <v>119138036.77015612</v>
      </c>
      <c r="I12" s="124">
        <v>0</v>
      </c>
      <c r="J12" s="124">
        <v>0</v>
      </c>
      <c r="K12" s="221">
        <v>1</v>
      </c>
    </row>
    <row r="13" spans="1:11">
      <c r="A13" s="174" t="s">
        <v>735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221">
        <v>1</v>
      </c>
    </row>
    <row r="14" spans="1:11">
      <c r="A14" s="174" t="s">
        <v>736</v>
      </c>
      <c r="B14" s="124">
        <v>-302406669.68654984</v>
      </c>
      <c r="C14" s="124">
        <v>-302406669.68654984</v>
      </c>
      <c r="D14" s="124">
        <v>302406669.68654984</v>
      </c>
      <c r="E14" s="124">
        <v>0</v>
      </c>
      <c r="F14" s="124">
        <v>0</v>
      </c>
      <c r="G14" s="124">
        <v>-302406669.68654984</v>
      </c>
      <c r="H14" s="124">
        <v>302406669.68654984</v>
      </c>
      <c r="I14" s="124">
        <v>0</v>
      </c>
      <c r="J14" s="124">
        <v>0</v>
      </c>
      <c r="K14" s="221">
        <v>1</v>
      </c>
    </row>
    <row r="15" spans="1:11">
      <c r="A15" s="174" t="s">
        <v>737</v>
      </c>
      <c r="B15" s="124">
        <v>-242339956.96792486</v>
      </c>
      <c r="C15" s="124">
        <v>-242339956.96792486</v>
      </c>
      <c r="D15" s="124">
        <v>242339956.96792486</v>
      </c>
      <c r="E15" s="124">
        <v>0</v>
      </c>
      <c r="F15" s="124">
        <v>0</v>
      </c>
      <c r="G15" s="124">
        <v>-242339956.96792486</v>
      </c>
      <c r="H15" s="124">
        <v>242339956.96792486</v>
      </c>
      <c r="I15" s="124">
        <v>0</v>
      </c>
      <c r="J15" s="124">
        <v>0</v>
      </c>
      <c r="K15" s="221">
        <v>1</v>
      </c>
    </row>
    <row r="16" spans="1:11">
      <c r="A16" s="174" t="s">
        <v>738</v>
      </c>
      <c r="B16" s="124">
        <v>63098805.926638804</v>
      </c>
      <c r="C16" s="124">
        <v>63098805.926638804</v>
      </c>
      <c r="D16" s="124">
        <v>-63098805.926638804</v>
      </c>
      <c r="E16" s="124">
        <v>0</v>
      </c>
      <c r="F16" s="124">
        <v>0</v>
      </c>
      <c r="G16" s="124">
        <v>63098805.926638804</v>
      </c>
      <c r="H16" s="124">
        <v>-63098805.926638804</v>
      </c>
      <c r="I16" s="124">
        <v>0</v>
      </c>
      <c r="J16" s="124">
        <v>0</v>
      </c>
      <c r="K16" s="221">
        <v>1</v>
      </c>
    </row>
    <row r="17" spans="1:11">
      <c r="A17" s="174" t="s">
        <v>739</v>
      </c>
      <c r="B17" s="124">
        <v>0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24">
        <v>0</v>
      </c>
      <c r="I17" s="124">
        <v>0</v>
      </c>
      <c r="J17" s="124">
        <v>0</v>
      </c>
      <c r="K17" s="221">
        <v>1</v>
      </c>
    </row>
    <row r="18" spans="1:11">
      <c r="A18" s="174" t="s">
        <v>740</v>
      </c>
      <c r="B18" s="124">
        <v>-63098805.926638804</v>
      </c>
      <c r="C18" s="124">
        <v>-63098805.926638804</v>
      </c>
      <c r="D18" s="124">
        <v>0</v>
      </c>
      <c r="E18" s="124">
        <v>0</v>
      </c>
      <c r="F18" s="124">
        <v>-63098805.926638804</v>
      </c>
      <c r="G18" s="124">
        <v>-63098805.926638804</v>
      </c>
      <c r="H18" s="124">
        <v>0</v>
      </c>
      <c r="I18" s="124">
        <v>0</v>
      </c>
      <c r="J18" s="124">
        <v>-63098805.926638804</v>
      </c>
      <c r="K18" s="221">
        <v>1</v>
      </c>
    </row>
    <row r="19" spans="1:11">
      <c r="A19" s="174" t="s">
        <v>741</v>
      </c>
      <c r="B19" s="124">
        <v>-181837885.05507192</v>
      </c>
      <c r="C19" s="124">
        <v>-181837885.05507192</v>
      </c>
      <c r="D19" s="124">
        <v>0</v>
      </c>
      <c r="E19" s="124">
        <v>0</v>
      </c>
      <c r="F19" s="124">
        <v>-181837885.05507192</v>
      </c>
      <c r="G19" s="124">
        <v>0</v>
      </c>
      <c r="H19" s="124">
        <v>0</v>
      </c>
      <c r="I19" s="124">
        <v>0</v>
      </c>
      <c r="J19" s="124">
        <v>0</v>
      </c>
      <c r="K19" s="221">
        <v>0</v>
      </c>
    </row>
    <row r="20" spans="1:11">
      <c r="A20" s="174" t="s">
        <v>742</v>
      </c>
      <c r="B20" s="124">
        <v>-30992513.699999999</v>
      </c>
      <c r="C20" s="124">
        <v>-30992513.699999999</v>
      </c>
      <c r="D20" s="124">
        <v>0</v>
      </c>
      <c r="E20" s="124">
        <v>0</v>
      </c>
      <c r="F20" s="124">
        <v>-30992513.699999999</v>
      </c>
      <c r="G20" s="124">
        <v>0</v>
      </c>
      <c r="H20" s="124">
        <v>0</v>
      </c>
      <c r="I20" s="124">
        <v>0</v>
      </c>
      <c r="J20" s="124">
        <v>0</v>
      </c>
      <c r="K20" s="221">
        <v>0</v>
      </c>
    </row>
    <row r="21" spans="1:11">
      <c r="A21" s="174" t="s">
        <v>743</v>
      </c>
      <c r="B21" s="124">
        <v>-167503901.76916024</v>
      </c>
      <c r="C21" s="124">
        <v>-167503901.76916024</v>
      </c>
      <c r="D21" s="124">
        <v>167503901.76916024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221">
        <v>0</v>
      </c>
    </row>
    <row r="22" spans="1:11">
      <c r="A22" s="174" t="s">
        <v>744</v>
      </c>
      <c r="B22" s="124">
        <v>-64794226.226323903</v>
      </c>
      <c r="C22" s="124">
        <v>-64794226.226323903</v>
      </c>
      <c r="D22" s="124">
        <v>64794226.226323903</v>
      </c>
      <c r="E22" s="124">
        <v>0</v>
      </c>
      <c r="F22" s="124">
        <v>0</v>
      </c>
      <c r="G22" s="124">
        <v>-61374360.422666281</v>
      </c>
      <c r="H22" s="124">
        <v>61374360.422666281</v>
      </c>
      <c r="I22" s="124">
        <v>0</v>
      </c>
      <c r="J22" s="124">
        <v>0</v>
      </c>
      <c r="K22" s="221">
        <v>0.94721959034263092</v>
      </c>
    </row>
    <row r="23" spans="1:11">
      <c r="A23" s="174" t="s">
        <v>745</v>
      </c>
      <c r="B23" s="124">
        <v>0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24">
        <v>0</v>
      </c>
      <c r="I23" s="124">
        <v>0</v>
      </c>
      <c r="J23" s="124">
        <v>0</v>
      </c>
      <c r="K23" s="221">
        <v>1</v>
      </c>
    </row>
    <row r="24" spans="1:11">
      <c r="A24" s="174" t="s">
        <v>746</v>
      </c>
      <c r="B24" s="124">
        <v>-4823238.3727014279</v>
      </c>
      <c r="C24" s="124">
        <v>-4823238.3727014279</v>
      </c>
      <c r="D24" s="124">
        <v>4823238.3727014279</v>
      </c>
      <c r="E24" s="124">
        <v>0</v>
      </c>
      <c r="F24" s="124">
        <v>0</v>
      </c>
      <c r="G24" s="124">
        <v>-4568665.8755151043</v>
      </c>
      <c r="H24" s="124">
        <v>4568665.8755151043</v>
      </c>
      <c r="I24" s="124">
        <v>0</v>
      </c>
      <c r="J24" s="124">
        <v>0</v>
      </c>
      <c r="K24" s="221">
        <v>0.94721959034263092</v>
      </c>
    </row>
    <row r="25" spans="1:11">
      <c r="A25" s="174" t="s">
        <v>747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221">
        <v>1</v>
      </c>
    </row>
    <row r="26" spans="1:11">
      <c r="A26" s="174" t="s">
        <v>748</v>
      </c>
      <c r="B26" s="124">
        <v>-3300017.69</v>
      </c>
      <c r="C26" s="124">
        <v>-3300017.69</v>
      </c>
      <c r="D26" s="124">
        <v>0</v>
      </c>
      <c r="E26" s="124">
        <v>0</v>
      </c>
      <c r="F26" s="124">
        <v>-3300017.69</v>
      </c>
      <c r="G26" s="124">
        <v>-3139253.1610515132</v>
      </c>
      <c r="H26" s="124">
        <v>0</v>
      </c>
      <c r="I26" s="124">
        <v>0</v>
      </c>
      <c r="J26" s="124">
        <v>-3139253.1610515132</v>
      </c>
      <c r="K26" s="221">
        <v>0.95128373722490955</v>
      </c>
    </row>
    <row r="27" spans="1:11">
      <c r="A27" s="174" t="s">
        <v>749</v>
      </c>
      <c r="B27" s="124">
        <v>0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24">
        <v>0</v>
      </c>
      <c r="I27" s="124">
        <v>0</v>
      </c>
      <c r="J27" s="124">
        <v>0</v>
      </c>
      <c r="K27" s="221">
        <v>1</v>
      </c>
    </row>
    <row r="28" spans="1:11">
      <c r="A28" s="174" t="s">
        <v>750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221">
        <v>1</v>
      </c>
    </row>
    <row r="29" spans="1:11">
      <c r="A29" s="174" t="s">
        <v>751</v>
      </c>
      <c r="B29" s="124">
        <v>0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24">
        <v>0</v>
      </c>
      <c r="I29" s="124">
        <v>0</v>
      </c>
      <c r="J29" s="124">
        <v>0</v>
      </c>
      <c r="K29" s="221">
        <v>1</v>
      </c>
    </row>
    <row r="30" spans="1:11">
      <c r="A30" s="174" t="s">
        <v>752</v>
      </c>
      <c r="B30" s="124">
        <v>-1740350.0961336195</v>
      </c>
      <c r="C30" s="124">
        <v>-1740350.0961336195</v>
      </c>
      <c r="D30" s="124">
        <v>0</v>
      </c>
      <c r="E30" s="124">
        <v>0</v>
      </c>
      <c r="F30" s="124">
        <v>-1740350.0961336195</v>
      </c>
      <c r="G30" s="124">
        <v>-1740350.0961336195</v>
      </c>
      <c r="H30" s="124">
        <v>0</v>
      </c>
      <c r="I30" s="124">
        <v>0</v>
      </c>
      <c r="J30" s="124">
        <v>-1740350.0961336195</v>
      </c>
      <c r="K30" s="221">
        <v>1</v>
      </c>
    </row>
    <row r="31" spans="1:11">
      <c r="A31" s="174" t="s">
        <v>753</v>
      </c>
      <c r="B31" s="124">
        <v>0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221">
        <v>1</v>
      </c>
    </row>
    <row r="32" spans="1:11" ht="15.75" thickBot="1">
      <c r="A32" s="174" t="s">
        <v>754</v>
      </c>
      <c r="B32" s="124">
        <v>-942486.03855286352</v>
      </c>
      <c r="C32" s="124">
        <v>-942486.03855286352</v>
      </c>
      <c r="D32" s="124">
        <v>0</v>
      </c>
      <c r="E32" s="124">
        <v>0</v>
      </c>
      <c r="F32" s="124">
        <v>-942486.03855286352</v>
      </c>
      <c r="G32" s="124">
        <v>0</v>
      </c>
      <c r="H32" s="124">
        <v>0</v>
      </c>
      <c r="I32" s="124">
        <v>0</v>
      </c>
      <c r="J32" s="124">
        <v>0</v>
      </c>
      <c r="K32" s="221">
        <v>0</v>
      </c>
    </row>
    <row r="33" spans="1:11">
      <c r="A33" s="173" t="s">
        <v>727</v>
      </c>
      <c r="B33" s="175">
        <v>-10614682191.866648</v>
      </c>
      <c r="C33" s="175">
        <v>-10614682191.866648</v>
      </c>
      <c r="D33" s="175">
        <v>4634117641.5770397</v>
      </c>
      <c r="E33" s="175">
        <v>0</v>
      </c>
      <c r="F33" s="175">
        <v>-5980564550.2896042</v>
      </c>
      <c r="G33" s="175">
        <v>-10229570202.474068</v>
      </c>
      <c r="H33" s="175">
        <v>4462939301.5070353</v>
      </c>
      <c r="I33" s="175">
        <v>0</v>
      </c>
      <c r="J33" s="175">
        <v>-5766630900.9670315</v>
      </c>
      <c r="K33" s="222" t="s">
        <v>334</v>
      </c>
    </row>
    <row r="35" spans="1:11">
      <c r="A35" s="173" t="s">
        <v>755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</row>
    <row r="36" spans="1:11">
      <c r="A36" s="174" t="s">
        <v>756</v>
      </c>
      <c r="B36" s="124">
        <v>0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24">
        <v>0</v>
      </c>
      <c r="I36" s="124">
        <v>0</v>
      </c>
      <c r="J36" s="124">
        <v>0</v>
      </c>
      <c r="K36" s="221">
        <v>1</v>
      </c>
    </row>
    <row r="37" spans="1:11">
      <c r="A37" s="174" t="s">
        <v>757</v>
      </c>
      <c r="B37" s="124">
        <v>-61610367.428383633</v>
      </c>
      <c r="C37" s="124">
        <v>-61610367.428383633</v>
      </c>
      <c r="D37" s="124">
        <v>0</v>
      </c>
      <c r="E37" s="124">
        <v>0</v>
      </c>
      <c r="F37" s="124">
        <v>-61610367.428383633</v>
      </c>
      <c r="G37" s="124">
        <v>-61610367.428383633</v>
      </c>
      <c r="H37" s="124">
        <v>0</v>
      </c>
      <c r="I37" s="124">
        <v>0</v>
      </c>
      <c r="J37" s="124">
        <v>-61610367.428383633</v>
      </c>
      <c r="K37" s="221">
        <v>1</v>
      </c>
    </row>
    <row r="38" spans="1:11">
      <c r="A38" s="174" t="s">
        <v>758</v>
      </c>
      <c r="B38" s="124">
        <v>-1099584.9175506788</v>
      </c>
      <c r="C38" s="124">
        <v>-1099584.9175506788</v>
      </c>
      <c r="D38" s="124">
        <v>0</v>
      </c>
      <c r="E38" s="124">
        <v>0</v>
      </c>
      <c r="F38" s="124">
        <v>-1099584.9175506788</v>
      </c>
      <c r="G38" s="124">
        <v>-1099584.9175506788</v>
      </c>
      <c r="H38" s="124">
        <v>0</v>
      </c>
      <c r="I38" s="124">
        <v>0</v>
      </c>
      <c r="J38" s="124">
        <v>-1099584.9175506788</v>
      </c>
      <c r="K38" s="221">
        <v>1</v>
      </c>
    </row>
    <row r="39" spans="1:11">
      <c r="A39" s="174" t="s">
        <v>759</v>
      </c>
      <c r="B39" s="124">
        <v>-14693791</v>
      </c>
      <c r="C39" s="124">
        <v>-14693791</v>
      </c>
      <c r="D39" s="124">
        <v>0</v>
      </c>
      <c r="E39" s="124">
        <v>0</v>
      </c>
      <c r="F39" s="124">
        <v>-14693791</v>
      </c>
      <c r="G39" s="124">
        <v>-14693791</v>
      </c>
      <c r="H39" s="124">
        <v>0</v>
      </c>
      <c r="I39" s="124">
        <v>0</v>
      </c>
      <c r="J39" s="124">
        <v>-14693791</v>
      </c>
      <c r="K39" s="221">
        <v>1</v>
      </c>
    </row>
    <row r="40" spans="1:11">
      <c r="A40" s="174" t="s">
        <v>760</v>
      </c>
      <c r="B40" s="124">
        <v>-17541660</v>
      </c>
      <c r="C40" s="124">
        <v>-17541660</v>
      </c>
      <c r="D40" s="124">
        <v>0</v>
      </c>
      <c r="E40" s="124">
        <v>0</v>
      </c>
      <c r="F40" s="124">
        <v>-17541660</v>
      </c>
      <c r="G40" s="124">
        <v>-17541660</v>
      </c>
      <c r="H40" s="124">
        <v>0</v>
      </c>
      <c r="I40" s="124">
        <v>0</v>
      </c>
      <c r="J40" s="124">
        <v>-17541660</v>
      </c>
      <c r="K40" s="221">
        <v>1</v>
      </c>
    </row>
    <row r="41" spans="1:11">
      <c r="A41" s="174" t="s">
        <v>761</v>
      </c>
      <c r="B41" s="124">
        <v>-6156500.7920494163</v>
      </c>
      <c r="C41" s="124">
        <v>-6156500.7920494163</v>
      </c>
      <c r="D41" s="124">
        <v>0</v>
      </c>
      <c r="E41" s="124">
        <v>0</v>
      </c>
      <c r="F41" s="124">
        <v>-6156500.7920494163</v>
      </c>
      <c r="G41" s="124">
        <v>-6156500.7920494163</v>
      </c>
      <c r="H41" s="124">
        <v>0</v>
      </c>
      <c r="I41" s="124">
        <v>0</v>
      </c>
      <c r="J41" s="124">
        <v>-6156500.7920494163</v>
      </c>
      <c r="K41" s="221">
        <v>1</v>
      </c>
    </row>
    <row r="42" spans="1:11">
      <c r="A42" s="174" t="s">
        <v>762</v>
      </c>
      <c r="B42" s="124">
        <v>-1417506.12</v>
      </c>
      <c r="C42" s="124">
        <v>-1417506.12</v>
      </c>
      <c r="D42" s="124">
        <v>0</v>
      </c>
      <c r="E42" s="124">
        <v>0</v>
      </c>
      <c r="F42" s="124">
        <v>-1417506.12</v>
      </c>
      <c r="G42" s="124">
        <v>-1417506.12</v>
      </c>
      <c r="H42" s="124">
        <v>0</v>
      </c>
      <c r="I42" s="124">
        <v>0</v>
      </c>
      <c r="J42" s="124">
        <v>-1417506.12</v>
      </c>
      <c r="K42" s="221">
        <v>1</v>
      </c>
    </row>
    <row r="43" spans="1:11">
      <c r="A43" s="174" t="s">
        <v>763</v>
      </c>
      <c r="B43" s="124">
        <v>-1811268.4800000002</v>
      </c>
      <c r="C43" s="124">
        <v>-1811268.4800000002</v>
      </c>
      <c r="D43" s="124">
        <v>0</v>
      </c>
      <c r="E43" s="124">
        <v>0</v>
      </c>
      <c r="F43" s="124">
        <v>-1811268.4800000002</v>
      </c>
      <c r="G43" s="124">
        <v>-1811268.4800000002</v>
      </c>
      <c r="H43" s="124">
        <v>0</v>
      </c>
      <c r="I43" s="124">
        <v>0</v>
      </c>
      <c r="J43" s="124">
        <v>-1811268.4800000002</v>
      </c>
      <c r="K43" s="221">
        <v>1</v>
      </c>
    </row>
    <row r="44" spans="1:11">
      <c r="A44" s="174" t="s">
        <v>764</v>
      </c>
      <c r="B44" s="124">
        <v>1426032.1199999999</v>
      </c>
      <c r="C44" s="124">
        <v>1426032.1199999999</v>
      </c>
      <c r="D44" s="124">
        <v>0</v>
      </c>
      <c r="E44" s="124">
        <v>0</v>
      </c>
      <c r="F44" s="124">
        <v>1426032.1199999999</v>
      </c>
      <c r="G44" s="124">
        <v>1426032.1199999999</v>
      </c>
      <c r="H44" s="124">
        <v>0</v>
      </c>
      <c r="I44" s="124">
        <v>0</v>
      </c>
      <c r="J44" s="124">
        <v>1426032.1199999999</v>
      </c>
      <c r="K44" s="221">
        <v>1</v>
      </c>
    </row>
    <row r="45" spans="1:11">
      <c r="A45" s="174" t="s">
        <v>765</v>
      </c>
      <c r="B45" s="124">
        <v>-21381882.288027946</v>
      </c>
      <c r="C45" s="124">
        <v>-21381882.288027946</v>
      </c>
      <c r="D45" s="124">
        <v>0</v>
      </c>
      <c r="E45" s="124">
        <v>0</v>
      </c>
      <c r="F45" s="124">
        <v>-21381882.288027946</v>
      </c>
      <c r="G45" s="124">
        <v>-20702028.943731245</v>
      </c>
      <c r="H45" s="124">
        <v>0</v>
      </c>
      <c r="I45" s="124">
        <v>0</v>
      </c>
      <c r="J45" s="124">
        <v>-20702028.943731245</v>
      </c>
      <c r="K45" s="221">
        <v>0.96820423313819459</v>
      </c>
    </row>
    <row r="46" spans="1:11">
      <c r="A46" s="174" t="s">
        <v>766</v>
      </c>
      <c r="B46" s="124">
        <v>-1993692</v>
      </c>
      <c r="C46" s="124">
        <v>-1993692</v>
      </c>
      <c r="D46" s="124">
        <v>0</v>
      </c>
      <c r="E46" s="124">
        <v>0</v>
      </c>
      <c r="F46" s="124">
        <v>-1993692</v>
      </c>
      <c r="G46" s="124">
        <v>-1930301.0339737535</v>
      </c>
      <c r="H46" s="124">
        <v>0</v>
      </c>
      <c r="I46" s="124">
        <v>0</v>
      </c>
      <c r="J46" s="124">
        <v>-1930301.0339737535</v>
      </c>
      <c r="K46" s="221">
        <v>0.96820423313819459</v>
      </c>
    </row>
    <row r="47" spans="1:11">
      <c r="A47" s="174" t="s">
        <v>767</v>
      </c>
      <c r="B47" s="124">
        <v>-34195000</v>
      </c>
      <c r="C47" s="124">
        <v>-34195000</v>
      </c>
      <c r="D47" s="124">
        <v>0</v>
      </c>
      <c r="E47" s="124">
        <v>0</v>
      </c>
      <c r="F47" s="124">
        <v>-34195000</v>
      </c>
      <c r="G47" s="124">
        <v>-34195000</v>
      </c>
      <c r="H47" s="124">
        <v>0</v>
      </c>
      <c r="I47" s="124">
        <v>0</v>
      </c>
      <c r="J47" s="124">
        <v>-34195000</v>
      </c>
      <c r="K47" s="221">
        <v>1</v>
      </c>
    </row>
    <row r="48" spans="1:11">
      <c r="A48" s="174" t="s">
        <v>768</v>
      </c>
      <c r="B48" s="124">
        <v>0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24">
        <v>0</v>
      </c>
      <c r="I48" s="124">
        <v>0</v>
      </c>
      <c r="J48" s="124">
        <v>0</v>
      </c>
      <c r="K48" s="221">
        <v>0.95128373722490955</v>
      </c>
    </row>
    <row r="49" spans="1:11">
      <c r="A49" s="174" t="s">
        <v>769</v>
      </c>
      <c r="B49" s="124">
        <v>0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24">
        <v>0</v>
      </c>
      <c r="I49" s="124">
        <v>0</v>
      </c>
      <c r="J49" s="124">
        <v>0</v>
      </c>
      <c r="K49" s="221">
        <v>1</v>
      </c>
    </row>
    <row r="50" spans="1:11">
      <c r="A50" s="174" t="s">
        <v>770</v>
      </c>
      <c r="B50" s="124">
        <v>0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221">
        <v>0.89873521778242393</v>
      </c>
    </row>
    <row r="51" spans="1:11">
      <c r="A51" s="174" t="s">
        <v>771</v>
      </c>
      <c r="B51" s="124">
        <v>-44465901.552999221</v>
      </c>
      <c r="C51" s="124">
        <v>-44465901.552999221</v>
      </c>
      <c r="D51" s="124">
        <v>0</v>
      </c>
      <c r="E51" s="124">
        <v>0</v>
      </c>
      <c r="F51" s="124">
        <v>-44465901.552999221</v>
      </c>
      <c r="G51" s="124">
        <v>0</v>
      </c>
      <c r="H51" s="124">
        <v>0</v>
      </c>
      <c r="I51" s="124">
        <v>0</v>
      </c>
      <c r="J51" s="124">
        <v>0</v>
      </c>
      <c r="K51" s="221">
        <v>0</v>
      </c>
    </row>
    <row r="52" spans="1:11">
      <c r="A52" s="174" t="s">
        <v>772</v>
      </c>
      <c r="B52" s="124">
        <v>-241122</v>
      </c>
      <c r="C52" s="124">
        <v>-241122</v>
      </c>
      <c r="D52" s="124">
        <v>0</v>
      </c>
      <c r="E52" s="124">
        <v>0</v>
      </c>
      <c r="F52" s="124">
        <v>-241122</v>
      </c>
      <c r="G52" s="124">
        <v>0</v>
      </c>
      <c r="H52" s="124">
        <v>0</v>
      </c>
      <c r="I52" s="124">
        <v>0</v>
      </c>
      <c r="J52" s="124">
        <v>0</v>
      </c>
      <c r="K52" s="221">
        <v>0</v>
      </c>
    </row>
    <row r="53" spans="1:11">
      <c r="A53" s="174" t="s">
        <v>773</v>
      </c>
      <c r="B53" s="124">
        <v>-3665636.97</v>
      </c>
      <c r="C53" s="124">
        <v>-3665636.97</v>
      </c>
      <c r="D53" s="124">
        <v>0</v>
      </c>
      <c r="E53" s="124">
        <v>0</v>
      </c>
      <c r="F53" s="124">
        <v>-3665636.97</v>
      </c>
      <c r="G53" s="124">
        <v>-3294437.0405442547</v>
      </c>
      <c r="H53" s="124">
        <v>0</v>
      </c>
      <c r="I53" s="124">
        <v>0</v>
      </c>
      <c r="J53" s="124">
        <v>-3294437.0405442547</v>
      </c>
      <c r="K53" s="221">
        <v>0.89873521778242393</v>
      </c>
    </row>
    <row r="54" spans="1:11">
      <c r="A54" s="174" t="s">
        <v>774</v>
      </c>
      <c r="B54" s="124">
        <v>-1113839.067903396</v>
      </c>
      <c r="C54" s="124">
        <v>-1113839.067903396</v>
      </c>
      <c r="D54" s="124">
        <v>0</v>
      </c>
      <c r="E54" s="124">
        <v>0</v>
      </c>
      <c r="F54" s="124">
        <v>-1113839.067903396</v>
      </c>
      <c r="G54" s="124">
        <v>-1059576.9911822523</v>
      </c>
      <c r="H54" s="124">
        <v>0</v>
      </c>
      <c r="I54" s="124">
        <v>0</v>
      </c>
      <c r="J54" s="124">
        <v>-1059576.9911822523</v>
      </c>
      <c r="K54" s="221">
        <v>0.95128373722490944</v>
      </c>
    </row>
    <row r="55" spans="1:11">
      <c r="A55" s="174" t="s">
        <v>775</v>
      </c>
      <c r="B55" s="124">
        <v>-431725.84497096285</v>
      </c>
      <c r="C55" s="124">
        <v>-431725.84497096285</v>
      </c>
      <c r="D55" s="124">
        <v>0</v>
      </c>
      <c r="E55" s="124">
        <v>0</v>
      </c>
      <c r="F55" s="124">
        <v>-431725.84497096285</v>
      </c>
      <c r="G55" s="124">
        <v>-410693.77526055946</v>
      </c>
      <c r="H55" s="124">
        <v>0</v>
      </c>
      <c r="I55" s="124">
        <v>0</v>
      </c>
      <c r="J55" s="124">
        <v>-410693.77526055946</v>
      </c>
      <c r="K55" s="221">
        <v>0.95128373722490955</v>
      </c>
    </row>
    <row r="56" spans="1:11">
      <c r="A56" s="174" t="s">
        <v>776</v>
      </c>
      <c r="B56" s="124">
        <v>-253464.56222569416</v>
      </c>
      <c r="C56" s="124">
        <v>-253464.56222569416</v>
      </c>
      <c r="D56" s="124">
        <v>0</v>
      </c>
      <c r="E56" s="124">
        <v>0</v>
      </c>
      <c r="F56" s="124">
        <v>-253464.56222569416</v>
      </c>
      <c r="G56" s="124">
        <v>-253464.56222569416</v>
      </c>
      <c r="H56" s="124">
        <v>0</v>
      </c>
      <c r="I56" s="124">
        <v>0</v>
      </c>
      <c r="J56" s="124">
        <v>-253464.56222569416</v>
      </c>
      <c r="K56" s="221">
        <v>1</v>
      </c>
    </row>
    <row r="57" spans="1:11">
      <c r="A57" s="174" t="s">
        <v>777</v>
      </c>
      <c r="B57" s="124">
        <v>0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24">
        <v>0</v>
      </c>
      <c r="I57" s="124">
        <v>0</v>
      </c>
      <c r="J57" s="124">
        <v>0</v>
      </c>
      <c r="K57" s="221">
        <v>0.89873521778242393</v>
      </c>
    </row>
    <row r="58" spans="1:11">
      <c r="A58" s="174" t="s">
        <v>778</v>
      </c>
      <c r="B58" s="124">
        <v>0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24">
        <v>0</v>
      </c>
      <c r="I58" s="124">
        <v>0</v>
      </c>
      <c r="J58" s="124">
        <v>0</v>
      </c>
      <c r="K58" s="221">
        <v>1</v>
      </c>
    </row>
    <row r="59" spans="1:11">
      <c r="A59" s="174" t="s">
        <v>779</v>
      </c>
      <c r="B59" s="124">
        <v>-1684507.61</v>
      </c>
      <c r="C59" s="124">
        <v>-1684507.61</v>
      </c>
      <c r="D59" s="124">
        <v>0</v>
      </c>
      <c r="E59" s="124">
        <v>0</v>
      </c>
      <c r="F59" s="124">
        <v>-1684507.61</v>
      </c>
      <c r="G59" s="124">
        <v>-1602444.6946246005</v>
      </c>
      <c r="H59" s="124">
        <v>0</v>
      </c>
      <c r="I59" s="124">
        <v>0</v>
      </c>
      <c r="J59" s="124">
        <v>-1602444.6946246005</v>
      </c>
      <c r="K59" s="221">
        <v>0.95128373722490955</v>
      </c>
    </row>
    <row r="60" spans="1:11">
      <c r="A60" s="174" t="s">
        <v>780</v>
      </c>
      <c r="B60" s="124">
        <v>-34545427.739999995</v>
      </c>
      <c r="C60" s="124">
        <v>-34545427.739999995</v>
      </c>
      <c r="D60" s="124">
        <v>0</v>
      </c>
      <c r="E60" s="124">
        <v>0</v>
      </c>
      <c r="F60" s="124">
        <v>-34545427.739999995</v>
      </c>
      <c r="G60" s="124">
        <v>-34545427.739999995</v>
      </c>
      <c r="H60" s="124">
        <v>0</v>
      </c>
      <c r="I60" s="124">
        <v>0</v>
      </c>
      <c r="J60" s="124">
        <v>-34545427.739999995</v>
      </c>
      <c r="K60" s="221">
        <v>1</v>
      </c>
    </row>
    <row r="61" spans="1:11">
      <c r="A61" s="174" t="s">
        <v>781</v>
      </c>
      <c r="B61" s="124">
        <v>0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24">
        <v>0</v>
      </c>
      <c r="I61" s="124">
        <v>0</v>
      </c>
      <c r="J61" s="124">
        <v>0</v>
      </c>
      <c r="K61" s="221">
        <v>0.94721959034263092</v>
      </c>
    </row>
    <row r="62" spans="1:11">
      <c r="A62" s="174" t="s">
        <v>782</v>
      </c>
      <c r="B62" s="124">
        <v>-1197633.2800400355</v>
      </c>
      <c r="C62" s="124">
        <v>-1197633.2800400355</v>
      </c>
      <c r="D62" s="124">
        <v>1197633.2800400355</v>
      </c>
      <c r="E62" s="124">
        <v>0</v>
      </c>
      <c r="F62" s="124">
        <v>0</v>
      </c>
      <c r="G62" s="124">
        <v>-1134421.7049002238</v>
      </c>
      <c r="H62" s="124">
        <v>1134421.7049002238</v>
      </c>
      <c r="I62" s="124">
        <v>0</v>
      </c>
      <c r="J62" s="124">
        <v>0</v>
      </c>
      <c r="K62" s="221">
        <v>0.94721959034263092</v>
      </c>
    </row>
    <row r="63" spans="1:11">
      <c r="A63" s="174" t="s">
        <v>783</v>
      </c>
      <c r="B63" s="124">
        <v>0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24">
        <v>0</v>
      </c>
      <c r="I63" s="124">
        <v>0</v>
      </c>
      <c r="J63" s="124">
        <v>0</v>
      </c>
      <c r="K63" s="221">
        <v>0.94721959034263092</v>
      </c>
    </row>
    <row r="64" spans="1:11">
      <c r="A64" s="174" t="s">
        <v>784</v>
      </c>
      <c r="B64" s="124">
        <v>-2840084.638643913</v>
      </c>
      <c r="C64" s="124">
        <v>-2840084.638643913</v>
      </c>
      <c r="D64" s="124">
        <v>2840084.638643913</v>
      </c>
      <c r="E64" s="124">
        <v>0</v>
      </c>
      <c r="F64" s="124">
        <v>0</v>
      </c>
      <c r="G64" s="124">
        <v>-2840084.638643913</v>
      </c>
      <c r="H64" s="124">
        <v>2840084.638643913</v>
      </c>
      <c r="I64" s="124">
        <v>0</v>
      </c>
      <c r="J64" s="124">
        <v>0</v>
      </c>
      <c r="K64" s="221">
        <v>1</v>
      </c>
    </row>
    <row r="65" spans="1:11">
      <c r="A65" s="174" t="s">
        <v>785</v>
      </c>
      <c r="B65" s="124">
        <v>0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24">
        <v>0</v>
      </c>
      <c r="I65" s="124">
        <v>0</v>
      </c>
      <c r="J65" s="124">
        <v>0</v>
      </c>
      <c r="K65" s="221">
        <v>1</v>
      </c>
    </row>
    <row r="66" spans="1:11">
      <c r="A66" s="174" t="s">
        <v>786</v>
      </c>
      <c r="B66" s="124">
        <v>0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24">
        <v>0</v>
      </c>
      <c r="I66" s="124">
        <v>0</v>
      </c>
      <c r="J66" s="124">
        <v>0</v>
      </c>
      <c r="K66" s="221">
        <v>1</v>
      </c>
    </row>
    <row r="67" spans="1:11">
      <c r="A67" s="174" t="s">
        <v>787</v>
      </c>
      <c r="B67" s="124">
        <v>0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24">
        <v>0</v>
      </c>
      <c r="I67" s="124">
        <v>0</v>
      </c>
      <c r="J67" s="124">
        <v>0</v>
      </c>
      <c r="K67" s="221">
        <v>1</v>
      </c>
    </row>
    <row r="68" spans="1:11">
      <c r="A68" s="174" t="s">
        <v>788</v>
      </c>
      <c r="B68" s="124">
        <v>0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24">
        <v>0</v>
      </c>
      <c r="I68" s="124">
        <v>0</v>
      </c>
      <c r="J68" s="124">
        <v>0</v>
      </c>
      <c r="K68" s="221">
        <v>1</v>
      </c>
    </row>
    <row r="69" spans="1:11">
      <c r="A69" s="174" t="s">
        <v>789</v>
      </c>
      <c r="B69" s="124">
        <v>0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24">
        <v>0</v>
      </c>
      <c r="I69" s="124">
        <v>0</v>
      </c>
      <c r="J69" s="124">
        <v>0</v>
      </c>
      <c r="K69" s="221">
        <v>1</v>
      </c>
    </row>
    <row r="70" spans="1:11">
      <c r="A70" s="174" t="s">
        <v>790</v>
      </c>
      <c r="B70" s="124">
        <v>0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24">
        <v>0</v>
      </c>
      <c r="I70" s="124">
        <v>0</v>
      </c>
      <c r="J70" s="124">
        <v>0</v>
      </c>
      <c r="K70" s="221">
        <v>1</v>
      </c>
    </row>
    <row r="71" spans="1:11">
      <c r="A71" s="174" t="s">
        <v>791</v>
      </c>
      <c r="B71" s="124">
        <v>-4.5634806156158447E-8</v>
      </c>
      <c r="C71" s="124">
        <v>-4.5634806156158447E-8</v>
      </c>
      <c r="D71" s="124">
        <v>4.5634806156158447E-8</v>
      </c>
      <c r="E71" s="124">
        <v>0</v>
      </c>
      <c r="F71" s="124">
        <v>0</v>
      </c>
      <c r="G71" s="124">
        <v>-4.5634806156158447E-8</v>
      </c>
      <c r="H71" s="124">
        <v>4.5634806156158447E-8</v>
      </c>
      <c r="I71" s="124">
        <v>0</v>
      </c>
      <c r="J71" s="124">
        <v>0</v>
      </c>
      <c r="K71" s="221">
        <v>1</v>
      </c>
    </row>
    <row r="72" spans="1:11">
      <c r="A72" s="174" t="s">
        <v>792</v>
      </c>
      <c r="B72" s="124">
        <v>-2.7590431272983551E-8</v>
      </c>
      <c r="C72" s="124">
        <v>-2.7590431272983551E-8</v>
      </c>
      <c r="D72" s="124">
        <v>2.7590431272983551E-8</v>
      </c>
      <c r="E72" s="124">
        <v>0</v>
      </c>
      <c r="F72" s="124">
        <v>0</v>
      </c>
      <c r="G72" s="124">
        <v>0</v>
      </c>
      <c r="H72" s="124">
        <v>0</v>
      </c>
      <c r="I72" s="124">
        <v>0</v>
      </c>
      <c r="J72" s="124">
        <v>0</v>
      </c>
      <c r="K72" s="221">
        <v>0</v>
      </c>
    </row>
    <row r="73" spans="1:11">
      <c r="A73" s="174" t="s">
        <v>793</v>
      </c>
      <c r="B73" s="124">
        <v>-9.4389542937278748E-7</v>
      </c>
      <c r="C73" s="124">
        <v>-9.4389542937278748E-7</v>
      </c>
      <c r="D73" s="124">
        <v>9.4389542937278748E-7</v>
      </c>
      <c r="E73" s="124">
        <v>0</v>
      </c>
      <c r="F73" s="124">
        <v>0</v>
      </c>
      <c r="G73" s="124">
        <v>-9.4389542937278748E-7</v>
      </c>
      <c r="H73" s="124">
        <v>9.4389542937278748E-7</v>
      </c>
      <c r="I73" s="124">
        <v>0</v>
      </c>
      <c r="J73" s="124">
        <v>0</v>
      </c>
      <c r="K73" s="221">
        <v>1</v>
      </c>
    </row>
    <row r="74" spans="1:11">
      <c r="A74" s="174" t="s">
        <v>794</v>
      </c>
      <c r="B74" s="124">
        <v>0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24">
        <v>0</v>
      </c>
      <c r="I74" s="124">
        <v>0</v>
      </c>
      <c r="J74" s="124">
        <v>0</v>
      </c>
      <c r="K74" s="221">
        <v>1</v>
      </c>
    </row>
    <row r="75" spans="1:11" ht="15.75" thickBot="1">
      <c r="A75" s="174" t="s">
        <v>795</v>
      </c>
      <c r="B75" s="124">
        <v>-8138.2420797124505</v>
      </c>
      <c r="C75" s="124">
        <v>-8138.2420797124505</v>
      </c>
      <c r="D75" s="124">
        <v>8138.2420797124505</v>
      </c>
      <c r="E75" s="124">
        <v>0</v>
      </c>
      <c r="F75" s="124">
        <v>0</v>
      </c>
      <c r="G75" s="124">
        <v>-8138.2420797124505</v>
      </c>
      <c r="H75" s="124">
        <v>8138.2420797124505</v>
      </c>
      <c r="I75" s="124">
        <v>0</v>
      </c>
      <c r="J75" s="124">
        <v>0</v>
      </c>
      <c r="K75" s="221">
        <v>1</v>
      </c>
    </row>
    <row r="76" spans="1:11">
      <c r="A76" s="173" t="s">
        <v>755</v>
      </c>
      <c r="B76" s="175">
        <v>-250922702.41487569</v>
      </c>
      <c r="C76" s="175">
        <v>-250922702.41487569</v>
      </c>
      <c r="D76" s="175">
        <v>4045856.1607646779</v>
      </c>
      <c r="E76" s="175">
        <v>0</v>
      </c>
      <c r="F76" s="175">
        <v>-246876846.25411099</v>
      </c>
      <c r="G76" s="175">
        <v>-204880665.98515093</v>
      </c>
      <c r="H76" s="175">
        <v>3982644.5856248387</v>
      </c>
      <c r="I76" s="175">
        <v>0</v>
      </c>
      <c r="J76" s="175">
        <v>-200898021.39952606</v>
      </c>
      <c r="K76" s="222" t="s">
        <v>334</v>
      </c>
    </row>
    <row r="77" spans="1:11" ht="15.75" thickBot="1"/>
    <row r="78" spans="1:11">
      <c r="A78" s="172" t="s">
        <v>726</v>
      </c>
      <c r="B78" s="175">
        <v>-10865604894.281523</v>
      </c>
      <c r="C78" s="175">
        <v>-10865604894.281523</v>
      </c>
      <c r="D78" s="175">
        <v>4638163497.7378044</v>
      </c>
      <c r="E78" s="175">
        <v>0</v>
      </c>
      <c r="F78" s="175">
        <v>-6227441396.5437155</v>
      </c>
      <c r="G78" s="175">
        <v>-10434450868.459219</v>
      </c>
      <c r="H78" s="175">
        <v>4466921946.09266</v>
      </c>
      <c r="I78" s="175">
        <v>0</v>
      </c>
      <c r="J78" s="175">
        <v>-5967528922.3665571</v>
      </c>
      <c r="K78" s="222" t="s">
        <v>334</v>
      </c>
    </row>
    <row r="80" spans="1:11">
      <c r="A80" s="172" t="s">
        <v>796</v>
      </c>
      <c r="B80" s="124"/>
      <c r="C80" s="124"/>
      <c r="D80" s="124"/>
      <c r="E80" s="124"/>
      <c r="F80" s="124"/>
      <c r="G80" s="124"/>
      <c r="H80" s="124"/>
      <c r="I80" s="124"/>
      <c r="J80" s="124"/>
      <c r="K80" s="124"/>
    </row>
    <row r="81" spans="1:11">
      <c r="A81" s="173" t="s">
        <v>797</v>
      </c>
      <c r="B81" s="124"/>
      <c r="C81" s="124"/>
      <c r="D81" s="124"/>
      <c r="E81" s="124"/>
      <c r="F81" s="124"/>
      <c r="G81" s="124"/>
      <c r="H81" s="124"/>
      <c r="I81" s="124"/>
      <c r="J81" s="124"/>
      <c r="K81" s="124"/>
    </row>
    <row r="82" spans="1:11">
      <c r="A82" s="174" t="s">
        <v>798</v>
      </c>
      <c r="B82" s="124">
        <v>5164888.4199999981</v>
      </c>
      <c r="C82" s="124">
        <v>5164888.4199999981</v>
      </c>
      <c r="D82" s="124">
        <v>0</v>
      </c>
      <c r="E82" s="124">
        <v>0</v>
      </c>
      <c r="F82" s="124">
        <v>5164888.4199999981</v>
      </c>
      <c r="G82" s="124">
        <v>4913274.3585272562</v>
      </c>
      <c r="H82" s="124">
        <v>0</v>
      </c>
      <c r="I82" s="124">
        <v>0</v>
      </c>
      <c r="J82" s="124">
        <v>4913274.3585272562</v>
      </c>
      <c r="K82" s="221">
        <v>0.95128373722490955</v>
      </c>
    </row>
    <row r="83" spans="1:11">
      <c r="A83" s="174" t="s">
        <v>799</v>
      </c>
      <c r="B83" s="124">
        <v>365144534.71000004</v>
      </c>
      <c r="C83" s="124">
        <v>365144534.71000004</v>
      </c>
      <c r="D83" s="124">
        <v>-365144534.71000004</v>
      </c>
      <c r="E83" s="124">
        <v>0</v>
      </c>
      <c r="F83" s="124">
        <v>0</v>
      </c>
      <c r="G83" s="124">
        <v>345872056.58385682</v>
      </c>
      <c r="H83" s="124">
        <v>-345872056.58385682</v>
      </c>
      <c r="I83" s="124">
        <v>0</v>
      </c>
      <c r="J83" s="124">
        <v>0</v>
      </c>
      <c r="K83" s="221">
        <v>0.94721959034263092</v>
      </c>
    </row>
    <row r="84" spans="1:11">
      <c r="A84" s="174" t="s">
        <v>800</v>
      </c>
      <c r="B84" s="124">
        <v>9338423.9599999972</v>
      </c>
      <c r="C84" s="124">
        <v>9338423.9599999972</v>
      </c>
      <c r="D84" s="124">
        <v>0</v>
      </c>
      <c r="E84" s="124">
        <v>0</v>
      </c>
      <c r="F84" s="124">
        <v>9338423.9599999972</v>
      </c>
      <c r="G84" s="124">
        <v>8858982.3237897847</v>
      </c>
      <c r="H84" s="124">
        <v>0</v>
      </c>
      <c r="I84" s="124">
        <v>0</v>
      </c>
      <c r="J84" s="124">
        <v>8858982.3237897847</v>
      </c>
      <c r="K84" s="221">
        <v>0.94865925575195109</v>
      </c>
    </row>
    <row r="85" spans="1:11">
      <c r="A85" s="174" t="s">
        <v>801</v>
      </c>
      <c r="B85" s="124">
        <v>4947119.6400000006</v>
      </c>
      <c r="C85" s="124">
        <v>4947119.6400000006</v>
      </c>
      <c r="D85" s="124">
        <v>0</v>
      </c>
      <c r="E85" s="124">
        <v>0</v>
      </c>
      <c r="F85" s="124">
        <v>4947119.6400000006</v>
      </c>
      <c r="G85" s="124">
        <v>4706114.4596379502</v>
      </c>
      <c r="H85" s="124">
        <v>0</v>
      </c>
      <c r="I85" s="124">
        <v>0</v>
      </c>
      <c r="J85" s="124">
        <v>4706114.4596379502</v>
      </c>
      <c r="K85" s="221">
        <v>0.95128373722490955</v>
      </c>
    </row>
    <row r="86" spans="1:11">
      <c r="A86" s="174" t="s">
        <v>802</v>
      </c>
      <c r="B86" s="124">
        <v>1734288.8199999996</v>
      </c>
      <c r="C86" s="124">
        <v>1734288.8199999996</v>
      </c>
      <c r="D86" s="124">
        <v>0</v>
      </c>
      <c r="E86" s="124">
        <v>0</v>
      </c>
      <c r="F86" s="124">
        <v>1734288.8199999996</v>
      </c>
      <c r="G86" s="124">
        <v>1649800.7501169781</v>
      </c>
      <c r="H86" s="124">
        <v>0</v>
      </c>
      <c r="I86" s="124">
        <v>0</v>
      </c>
      <c r="J86" s="124">
        <v>1649800.7501169781</v>
      </c>
      <c r="K86" s="221">
        <v>0.95128373722490955</v>
      </c>
    </row>
    <row r="87" spans="1:11">
      <c r="A87" s="174" t="s">
        <v>803</v>
      </c>
      <c r="B87" s="124">
        <v>16556614.289999999</v>
      </c>
      <c r="C87" s="124">
        <v>16556614.289999999</v>
      </c>
      <c r="D87" s="124">
        <v>0</v>
      </c>
      <c r="E87" s="124">
        <v>0</v>
      </c>
      <c r="F87" s="124">
        <v>16556614.289999999</v>
      </c>
      <c r="G87" s="124">
        <v>15750037.917582542</v>
      </c>
      <c r="H87" s="124">
        <v>0</v>
      </c>
      <c r="I87" s="124">
        <v>0</v>
      </c>
      <c r="J87" s="124">
        <v>15750037.917582542</v>
      </c>
      <c r="K87" s="221">
        <v>0.95128373722490955</v>
      </c>
    </row>
    <row r="88" spans="1:11">
      <c r="A88" s="174" t="s">
        <v>804</v>
      </c>
      <c r="B88" s="124">
        <v>4358730.47</v>
      </c>
      <c r="C88" s="124">
        <v>4358730.47</v>
      </c>
      <c r="D88" s="124">
        <v>-4358730.47</v>
      </c>
      <c r="E88" s="124">
        <v>0</v>
      </c>
      <c r="F88" s="124">
        <v>0</v>
      </c>
      <c r="G88" s="124">
        <v>4128674.8902073428</v>
      </c>
      <c r="H88" s="124">
        <v>-4128674.8902073428</v>
      </c>
      <c r="I88" s="124">
        <v>0</v>
      </c>
      <c r="J88" s="124">
        <v>0</v>
      </c>
      <c r="K88" s="221">
        <v>0.94721959034263092</v>
      </c>
    </row>
    <row r="89" spans="1:11">
      <c r="A89" s="174" t="s">
        <v>805</v>
      </c>
      <c r="B89" s="124">
        <v>477955.6999999999</v>
      </c>
      <c r="C89" s="124">
        <v>477955.6999999999</v>
      </c>
      <c r="D89" s="124">
        <v>-477955.6999999999</v>
      </c>
      <c r="E89" s="124">
        <v>0</v>
      </c>
      <c r="F89" s="124">
        <v>0</v>
      </c>
      <c r="G89" s="124">
        <v>452729.00235592533</v>
      </c>
      <c r="H89" s="124">
        <v>-452729.00235592533</v>
      </c>
      <c r="I89" s="124">
        <v>0</v>
      </c>
      <c r="J89" s="124">
        <v>0</v>
      </c>
      <c r="K89" s="221">
        <v>0.94721959034263092</v>
      </c>
    </row>
    <row r="90" spans="1:11">
      <c r="A90" s="174" t="s">
        <v>806</v>
      </c>
      <c r="B90" s="124">
        <v>66795.909999999989</v>
      </c>
      <c r="C90" s="124">
        <v>66795.909999999989</v>
      </c>
      <c r="D90" s="124">
        <v>0</v>
      </c>
      <c r="E90" s="124">
        <v>0</v>
      </c>
      <c r="F90" s="124">
        <v>66795.909999999989</v>
      </c>
      <c r="G90" s="124">
        <v>63541.8628961387</v>
      </c>
      <c r="H90" s="124">
        <v>0</v>
      </c>
      <c r="I90" s="124">
        <v>0</v>
      </c>
      <c r="J90" s="124">
        <v>63541.8628961387</v>
      </c>
      <c r="K90" s="221">
        <v>0.95128373722490955</v>
      </c>
    </row>
    <row r="91" spans="1:11">
      <c r="A91" s="174" t="s">
        <v>807</v>
      </c>
      <c r="B91" s="124">
        <v>0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24">
        <v>0</v>
      </c>
      <c r="I91" s="124">
        <v>0</v>
      </c>
      <c r="J91" s="124">
        <v>0</v>
      </c>
      <c r="K91" s="221">
        <v>0.94721959034263092</v>
      </c>
    </row>
    <row r="92" spans="1:11">
      <c r="A92" s="174" t="s">
        <v>808</v>
      </c>
      <c r="B92" s="124">
        <v>5763026.0800000019</v>
      </c>
      <c r="C92" s="124">
        <v>5763026.0800000019</v>
      </c>
      <c r="D92" s="124">
        <v>0</v>
      </c>
      <c r="E92" s="124">
        <v>0</v>
      </c>
      <c r="F92" s="124">
        <v>5763026.0800000019</v>
      </c>
      <c r="G92" s="124">
        <v>5467148.0319318864</v>
      </c>
      <c r="H92" s="124">
        <v>0</v>
      </c>
      <c r="I92" s="124">
        <v>0</v>
      </c>
      <c r="J92" s="124">
        <v>5467148.0319318864</v>
      </c>
      <c r="K92" s="221">
        <v>0.94865925575195109</v>
      </c>
    </row>
    <row r="93" spans="1:11">
      <c r="A93" s="174" t="s">
        <v>809</v>
      </c>
      <c r="B93" s="124">
        <v>8056035.8499999996</v>
      </c>
      <c r="C93" s="124">
        <v>8056035.8499999996</v>
      </c>
      <c r="D93" s="124">
        <v>0</v>
      </c>
      <c r="E93" s="124">
        <v>0</v>
      </c>
      <c r="F93" s="124">
        <v>8056035.8499999996</v>
      </c>
      <c r="G93" s="124">
        <v>7663575.8906058501</v>
      </c>
      <c r="H93" s="124">
        <v>0</v>
      </c>
      <c r="I93" s="124">
        <v>0</v>
      </c>
      <c r="J93" s="124">
        <v>7663575.8906058501</v>
      </c>
      <c r="K93" s="221">
        <v>0.95128373722490955</v>
      </c>
    </row>
    <row r="94" spans="1:11">
      <c r="A94" s="174" t="s">
        <v>810</v>
      </c>
      <c r="B94" s="124">
        <v>1613457.96</v>
      </c>
      <c r="C94" s="124">
        <v>1613457.96</v>
      </c>
      <c r="D94" s="124">
        <v>-1613457.96</v>
      </c>
      <c r="E94" s="124">
        <v>0</v>
      </c>
      <c r="F94" s="124">
        <v>0</v>
      </c>
      <c r="G94" s="124">
        <v>1528298.9879062569</v>
      </c>
      <c r="H94" s="124">
        <v>-1528298.9879062569</v>
      </c>
      <c r="I94" s="124">
        <v>0</v>
      </c>
      <c r="J94" s="124">
        <v>0</v>
      </c>
      <c r="K94" s="221">
        <v>0.94721959034263092</v>
      </c>
    </row>
    <row r="95" spans="1:11">
      <c r="A95" s="174" t="s">
        <v>811</v>
      </c>
      <c r="B95" s="124">
        <v>0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24">
        <v>0</v>
      </c>
      <c r="I95" s="124">
        <v>0</v>
      </c>
      <c r="J95" s="124">
        <v>0</v>
      </c>
      <c r="K95" s="221">
        <v>0.94721959034263092</v>
      </c>
    </row>
    <row r="96" spans="1:11">
      <c r="A96" s="174" t="s">
        <v>812</v>
      </c>
      <c r="B96" s="124">
        <v>32594455.99000001</v>
      </c>
      <c r="C96" s="124">
        <v>32594455.99000001</v>
      </c>
      <c r="D96" s="124">
        <v>0</v>
      </c>
      <c r="E96" s="124">
        <v>0</v>
      </c>
      <c r="F96" s="124">
        <v>32594455.99000001</v>
      </c>
      <c r="G96" s="124">
        <v>30921032.361113135</v>
      </c>
      <c r="H96" s="124">
        <v>0</v>
      </c>
      <c r="I96" s="124">
        <v>0</v>
      </c>
      <c r="J96" s="124">
        <v>30921032.361113135</v>
      </c>
      <c r="K96" s="221">
        <v>0.94865925575195109</v>
      </c>
    </row>
    <row r="97" spans="1:11">
      <c r="A97" s="174" t="s">
        <v>813</v>
      </c>
      <c r="B97" s="124">
        <v>8904201.0599999987</v>
      </c>
      <c r="C97" s="124">
        <v>8904201.0599999987</v>
      </c>
      <c r="D97" s="124">
        <v>-8904201.0599999987</v>
      </c>
      <c r="E97" s="124">
        <v>0</v>
      </c>
      <c r="F97" s="124">
        <v>0</v>
      </c>
      <c r="G97" s="124">
        <v>8434233.6803816184</v>
      </c>
      <c r="H97" s="124">
        <v>-8434233.6803816184</v>
      </c>
      <c r="I97" s="124">
        <v>0</v>
      </c>
      <c r="J97" s="124">
        <v>0</v>
      </c>
      <c r="K97" s="221">
        <v>0.94721959034263092</v>
      </c>
    </row>
    <row r="98" spans="1:11">
      <c r="A98" s="174" t="s">
        <v>814</v>
      </c>
      <c r="B98" s="124">
        <v>6246708.2900000038</v>
      </c>
      <c r="C98" s="124">
        <v>6246708.2900000038</v>
      </c>
      <c r="D98" s="124">
        <v>0</v>
      </c>
      <c r="E98" s="124">
        <v>0</v>
      </c>
      <c r="F98" s="124">
        <v>6246708.2900000038</v>
      </c>
      <c r="G98" s="124">
        <v>5925997.6372909462</v>
      </c>
      <c r="H98" s="124">
        <v>0</v>
      </c>
      <c r="I98" s="124">
        <v>0</v>
      </c>
      <c r="J98" s="124">
        <v>5925997.6372909462</v>
      </c>
      <c r="K98" s="221">
        <v>0.94865925575195109</v>
      </c>
    </row>
    <row r="99" spans="1:11">
      <c r="A99" s="174" t="s">
        <v>815</v>
      </c>
      <c r="B99" s="124">
        <v>5000</v>
      </c>
      <c r="C99" s="124">
        <v>5000</v>
      </c>
      <c r="D99" s="124">
        <v>-5000</v>
      </c>
      <c r="E99" s="124">
        <v>0</v>
      </c>
      <c r="F99" s="124">
        <v>0</v>
      </c>
      <c r="G99" s="124">
        <v>4736.0979517131545</v>
      </c>
      <c r="H99" s="124">
        <v>-4736.0979517131545</v>
      </c>
      <c r="I99" s="124">
        <v>0</v>
      </c>
      <c r="J99" s="124">
        <v>0</v>
      </c>
      <c r="K99" s="221">
        <v>0.94721959034263092</v>
      </c>
    </row>
    <row r="100" spans="1:11">
      <c r="A100" s="174" t="s">
        <v>816</v>
      </c>
      <c r="B100" s="124">
        <v>1890604.6199999996</v>
      </c>
      <c r="C100" s="124">
        <v>1890604.6199999996</v>
      </c>
      <c r="D100" s="124">
        <v>0</v>
      </c>
      <c r="E100" s="124">
        <v>0</v>
      </c>
      <c r="F100" s="124">
        <v>1890604.6199999996</v>
      </c>
      <c r="G100" s="124">
        <v>1793539.5717304</v>
      </c>
      <c r="H100" s="124">
        <v>0</v>
      </c>
      <c r="I100" s="124">
        <v>0</v>
      </c>
      <c r="J100" s="124">
        <v>1793539.5717304</v>
      </c>
      <c r="K100" s="221">
        <v>0.94865925575195109</v>
      </c>
    </row>
    <row r="101" spans="1:11" ht="15.75" thickBot="1">
      <c r="A101" s="174" t="s">
        <v>817</v>
      </c>
      <c r="B101" s="124">
        <v>70831.44</v>
      </c>
      <c r="C101" s="124">
        <v>70831.44</v>
      </c>
      <c r="D101" s="124">
        <v>-70831.44</v>
      </c>
      <c r="E101" s="124">
        <v>0</v>
      </c>
      <c r="F101" s="124">
        <v>0</v>
      </c>
      <c r="G101" s="124">
        <v>67092.927580178643</v>
      </c>
      <c r="H101" s="124">
        <v>-67092.927580178643</v>
      </c>
      <c r="I101" s="124">
        <v>0</v>
      </c>
      <c r="J101" s="124">
        <v>0</v>
      </c>
      <c r="K101" s="221">
        <v>0.94721959034263092</v>
      </c>
    </row>
    <row r="102" spans="1:11">
      <c r="A102" s="173" t="s">
        <v>797</v>
      </c>
      <c r="B102" s="175">
        <v>472933673.2100001</v>
      </c>
      <c r="C102" s="175">
        <v>472933673.2100001</v>
      </c>
      <c r="D102" s="175">
        <v>-380574711.34000003</v>
      </c>
      <c r="E102" s="175">
        <v>0</v>
      </c>
      <c r="F102" s="175">
        <v>92358961.87000002</v>
      </c>
      <c r="G102" s="175">
        <v>448200867.33546269</v>
      </c>
      <c r="H102" s="175">
        <v>-360487822.17023987</v>
      </c>
      <c r="I102" s="175">
        <v>0</v>
      </c>
      <c r="J102" s="175">
        <v>87713045.165222868</v>
      </c>
      <c r="K102" s="222" t="s">
        <v>334</v>
      </c>
    </row>
    <row r="104" spans="1:11">
      <c r="A104" s="173" t="s">
        <v>818</v>
      </c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</row>
    <row r="105" spans="1:11">
      <c r="A105" s="174" t="s">
        <v>819</v>
      </c>
      <c r="B105" s="124">
        <v>81567988.36999999</v>
      </c>
      <c r="C105" s="124">
        <v>81567988.36999999</v>
      </c>
      <c r="D105" s="124">
        <v>0</v>
      </c>
      <c r="E105" s="124">
        <v>0</v>
      </c>
      <c r="F105" s="124">
        <v>81567988.36999999</v>
      </c>
      <c r="G105" s="124">
        <v>77594300.81453155</v>
      </c>
      <c r="H105" s="124">
        <v>0</v>
      </c>
      <c r="I105" s="124">
        <v>0</v>
      </c>
      <c r="J105" s="124">
        <v>77594300.81453155</v>
      </c>
      <c r="K105" s="221">
        <v>0.95128373722490955</v>
      </c>
    </row>
    <row r="106" spans="1:11">
      <c r="A106" s="174" t="s">
        <v>820</v>
      </c>
      <c r="B106" s="124">
        <v>181948456.39373511</v>
      </c>
      <c r="C106" s="124">
        <v>181948456.39373511</v>
      </c>
      <c r="D106" s="124">
        <v>-181948456.39373511</v>
      </c>
      <c r="E106" s="124">
        <v>0</v>
      </c>
      <c r="F106" s="124">
        <v>0</v>
      </c>
      <c r="G106" s="124">
        <v>172345142.32874781</v>
      </c>
      <c r="H106" s="124">
        <v>-172345142.32874781</v>
      </c>
      <c r="I106" s="124">
        <v>0</v>
      </c>
      <c r="J106" s="124">
        <v>0</v>
      </c>
      <c r="K106" s="221">
        <v>0.94721959034263092</v>
      </c>
    </row>
    <row r="107" spans="1:11">
      <c r="A107" s="174" t="s">
        <v>821</v>
      </c>
      <c r="B107" s="124">
        <v>0</v>
      </c>
      <c r="C107" s="124">
        <v>0</v>
      </c>
      <c r="D107" s="124">
        <v>0</v>
      </c>
      <c r="E107" s="124">
        <v>0</v>
      </c>
      <c r="F107" s="124">
        <v>0</v>
      </c>
      <c r="G107" s="124">
        <v>0</v>
      </c>
      <c r="H107" s="124">
        <v>0</v>
      </c>
      <c r="I107" s="124">
        <v>0</v>
      </c>
      <c r="J107" s="124">
        <v>0</v>
      </c>
      <c r="K107" s="221">
        <v>0.94721959034263092</v>
      </c>
    </row>
    <row r="108" spans="1:11">
      <c r="A108" s="174" t="s">
        <v>822</v>
      </c>
      <c r="B108" s="124">
        <v>32358752.149999999</v>
      </c>
      <c r="C108" s="124">
        <v>32358752.149999999</v>
      </c>
      <c r="D108" s="124">
        <v>-32358752.149999999</v>
      </c>
      <c r="E108" s="124">
        <v>0</v>
      </c>
      <c r="F108" s="124">
        <v>0</v>
      </c>
      <c r="G108" s="124">
        <v>30650843.955521725</v>
      </c>
      <c r="H108" s="124">
        <v>-30650843.955521725</v>
      </c>
      <c r="I108" s="124">
        <v>0</v>
      </c>
      <c r="J108" s="124">
        <v>0</v>
      </c>
      <c r="K108" s="221">
        <v>0.94721959034263092</v>
      </c>
    </row>
    <row r="109" spans="1:11">
      <c r="A109" s="174" t="s">
        <v>823</v>
      </c>
      <c r="B109" s="124">
        <v>0</v>
      </c>
      <c r="C109" s="124">
        <v>0</v>
      </c>
      <c r="D109" s="124">
        <v>0</v>
      </c>
      <c r="E109" s="124">
        <v>0</v>
      </c>
      <c r="F109" s="124">
        <v>0</v>
      </c>
      <c r="G109" s="124">
        <v>0</v>
      </c>
      <c r="H109" s="124">
        <v>0</v>
      </c>
      <c r="I109" s="124">
        <v>0</v>
      </c>
      <c r="J109" s="124">
        <v>0</v>
      </c>
      <c r="K109" s="221">
        <v>1</v>
      </c>
    </row>
    <row r="110" spans="1:11">
      <c r="A110" s="174" t="s">
        <v>824</v>
      </c>
      <c r="B110" s="124">
        <v>0</v>
      </c>
      <c r="C110" s="124">
        <v>0</v>
      </c>
      <c r="D110" s="124">
        <v>0</v>
      </c>
      <c r="E110" s="124">
        <v>0</v>
      </c>
      <c r="F110" s="124">
        <v>0</v>
      </c>
      <c r="G110" s="124">
        <v>0</v>
      </c>
      <c r="H110" s="124">
        <v>0</v>
      </c>
      <c r="I110" s="124">
        <v>0</v>
      </c>
      <c r="J110" s="124">
        <v>0</v>
      </c>
      <c r="K110" s="221">
        <v>1</v>
      </c>
    </row>
    <row r="111" spans="1:11">
      <c r="A111" s="174" t="s">
        <v>825</v>
      </c>
      <c r="B111" s="124">
        <v>0</v>
      </c>
      <c r="C111" s="124">
        <v>0</v>
      </c>
      <c r="D111" s="124">
        <v>0</v>
      </c>
      <c r="E111" s="124">
        <v>0</v>
      </c>
      <c r="F111" s="124">
        <v>0</v>
      </c>
      <c r="G111" s="124">
        <v>0</v>
      </c>
      <c r="H111" s="124">
        <v>0</v>
      </c>
      <c r="I111" s="124">
        <v>0</v>
      </c>
      <c r="J111" s="124">
        <v>0</v>
      </c>
      <c r="K111" s="221">
        <v>0.94721959034263092</v>
      </c>
    </row>
    <row r="112" spans="1:11">
      <c r="A112" s="174" t="s">
        <v>826</v>
      </c>
      <c r="B112" s="124">
        <v>0</v>
      </c>
      <c r="C112" s="124">
        <v>0</v>
      </c>
      <c r="D112" s="124">
        <v>0</v>
      </c>
      <c r="E112" s="124">
        <v>0</v>
      </c>
      <c r="F112" s="124">
        <v>0</v>
      </c>
      <c r="G112" s="124">
        <v>0</v>
      </c>
      <c r="H112" s="124">
        <v>0</v>
      </c>
      <c r="I112" s="124">
        <v>0</v>
      </c>
      <c r="J112" s="124">
        <v>0</v>
      </c>
      <c r="K112" s="221">
        <v>0.94721959034263092</v>
      </c>
    </row>
    <row r="113" spans="1:11">
      <c r="A113" s="174" t="s">
        <v>827</v>
      </c>
      <c r="B113" s="124">
        <v>11753694.840000002</v>
      </c>
      <c r="C113" s="124">
        <v>11753694.840000002</v>
      </c>
      <c r="D113" s="124">
        <v>0</v>
      </c>
      <c r="E113" s="124">
        <v>0</v>
      </c>
      <c r="F113" s="124">
        <v>11753694.840000002</v>
      </c>
      <c r="G113" s="124">
        <v>11150251.399249949</v>
      </c>
      <c r="H113" s="124">
        <v>0</v>
      </c>
      <c r="I113" s="124">
        <v>0</v>
      </c>
      <c r="J113" s="124">
        <v>11150251.399249949</v>
      </c>
      <c r="K113" s="221">
        <v>0.94865925575195109</v>
      </c>
    </row>
    <row r="114" spans="1:11">
      <c r="A114" s="174" t="s">
        <v>828</v>
      </c>
      <c r="B114" s="124">
        <v>10678965.18</v>
      </c>
      <c r="C114" s="124">
        <v>10678965.18</v>
      </c>
      <c r="D114" s="124">
        <v>0</v>
      </c>
      <c r="E114" s="124">
        <v>0</v>
      </c>
      <c r="F114" s="124">
        <v>10678965.18</v>
      </c>
      <c r="G114" s="124">
        <v>10158725.906125078</v>
      </c>
      <c r="H114" s="124">
        <v>0</v>
      </c>
      <c r="I114" s="124">
        <v>0</v>
      </c>
      <c r="J114" s="124">
        <v>10158725.906125078</v>
      </c>
      <c r="K114" s="221">
        <v>0.95128373722490955</v>
      </c>
    </row>
    <row r="115" spans="1:11">
      <c r="A115" s="174" t="s">
        <v>829</v>
      </c>
      <c r="B115" s="124">
        <v>49802962.179999992</v>
      </c>
      <c r="C115" s="124">
        <v>49802962.179999992</v>
      </c>
      <c r="D115" s="124">
        <v>0</v>
      </c>
      <c r="E115" s="124">
        <v>0</v>
      </c>
      <c r="F115" s="124">
        <v>49802962.179999992</v>
      </c>
      <c r="G115" s="124">
        <v>47376747.987461224</v>
      </c>
      <c r="H115" s="124">
        <v>0</v>
      </c>
      <c r="I115" s="124">
        <v>0</v>
      </c>
      <c r="J115" s="124">
        <v>47376747.987461224</v>
      </c>
      <c r="K115" s="221">
        <v>0.95128373722490955</v>
      </c>
    </row>
    <row r="116" spans="1:11">
      <c r="A116" s="174" t="s">
        <v>830</v>
      </c>
      <c r="B116" s="124">
        <v>0</v>
      </c>
      <c r="C116" s="124">
        <v>0</v>
      </c>
      <c r="D116" s="124">
        <v>0</v>
      </c>
      <c r="E116" s="124">
        <v>0</v>
      </c>
      <c r="F116" s="124">
        <v>0</v>
      </c>
      <c r="G116" s="124">
        <v>0</v>
      </c>
      <c r="H116" s="124">
        <v>0</v>
      </c>
      <c r="I116" s="124">
        <v>0</v>
      </c>
      <c r="J116" s="124">
        <v>0</v>
      </c>
      <c r="K116" s="221">
        <v>0.94721959034263092</v>
      </c>
    </row>
    <row r="117" spans="1:11">
      <c r="A117" s="174" t="s">
        <v>831</v>
      </c>
      <c r="B117" s="124">
        <v>243864.36999999997</v>
      </c>
      <c r="C117" s="124">
        <v>243864.36999999997</v>
      </c>
      <c r="D117" s="124">
        <v>0</v>
      </c>
      <c r="E117" s="124">
        <v>0</v>
      </c>
      <c r="F117" s="124">
        <v>243864.36999999997</v>
      </c>
      <c r="G117" s="124">
        <v>231984.2092695981</v>
      </c>
      <c r="H117" s="124">
        <v>0</v>
      </c>
      <c r="I117" s="124">
        <v>0</v>
      </c>
      <c r="J117" s="124">
        <v>231984.2092695981</v>
      </c>
      <c r="K117" s="221">
        <v>0.95128373722490955</v>
      </c>
    </row>
    <row r="118" spans="1:11">
      <c r="A118" s="174" t="s">
        <v>832</v>
      </c>
      <c r="B118" s="124">
        <v>83646833.150000006</v>
      </c>
      <c r="C118" s="124">
        <v>83646833.150000006</v>
      </c>
      <c r="D118" s="124">
        <v>0</v>
      </c>
      <c r="E118" s="124">
        <v>0</v>
      </c>
      <c r="F118" s="124">
        <v>83646833.150000006</v>
      </c>
      <c r="G118" s="124">
        <v>79571872.045960456</v>
      </c>
      <c r="H118" s="124">
        <v>0</v>
      </c>
      <c r="I118" s="124">
        <v>0</v>
      </c>
      <c r="J118" s="124">
        <v>79571872.045960456</v>
      </c>
      <c r="K118" s="221">
        <v>0.95128373722490955</v>
      </c>
    </row>
    <row r="119" spans="1:11">
      <c r="A119" s="174" t="s">
        <v>833</v>
      </c>
      <c r="B119" s="124">
        <v>72873.72</v>
      </c>
      <c r="C119" s="124">
        <v>72873.72</v>
      </c>
      <c r="D119" s="124">
        <v>-72873.72</v>
      </c>
      <c r="E119" s="124">
        <v>0</v>
      </c>
      <c r="F119" s="124">
        <v>0</v>
      </c>
      <c r="G119" s="124">
        <v>69027.415205143596</v>
      </c>
      <c r="H119" s="124">
        <v>-69027.415205143596</v>
      </c>
      <c r="I119" s="124">
        <v>0</v>
      </c>
      <c r="J119" s="124">
        <v>0</v>
      </c>
      <c r="K119" s="221">
        <v>0.94721959034263092</v>
      </c>
    </row>
    <row r="120" spans="1:11">
      <c r="A120" s="174" t="s">
        <v>834</v>
      </c>
      <c r="B120" s="124">
        <v>0</v>
      </c>
      <c r="C120" s="124">
        <v>0</v>
      </c>
      <c r="D120" s="124">
        <v>0</v>
      </c>
      <c r="E120" s="124">
        <v>0</v>
      </c>
      <c r="F120" s="124">
        <v>0</v>
      </c>
      <c r="G120" s="124">
        <v>0</v>
      </c>
      <c r="H120" s="124">
        <v>0</v>
      </c>
      <c r="I120" s="124">
        <v>0</v>
      </c>
      <c r="J120" s="124">
        <v>0</v>
      </c>
      <c r="K120" s="221">
        <v>1</v>
      </c>
    </row>
    <row r="121" spans="1:11">
      <c r="A121" s="174" t="s">
        <v>835</v>
      </c>
      <c r="B121" s="124">
        <v>0</v>
      </c>
      <c r="C121" s="124">
        <v>0</v>
      </c>
      <c r="D121" s="124">
        <v>0</v>
      </c>
      <c r="E121" s="124">
        <v>0</v>
      </c>
      <c r="F121" s="124">
        <v>0</v>
      </c>
      <c r="G121" s="124">
        <v>0</v>
      </c>
      <c r="H121" s="124">
        <v>0</v>
      </c>
      <c r="I121" s="124">
        <v>0</v>
      </c>
      <c r="J121" s="124">
        <v>0</v>
      </c>
      <c r="K121" s="221">
        <v>0.95128373722490955</v>
      </c>
    </row>
    <row r="122" spans="1:11">
      <c r="A122" s="174" t="s">
        <v>836</v>
      </c>
      <c r="B122" s="124">
        <v>91165449.900000006</v>
      </c>
      <c r="C122" s="124">
        <v>91165449.900000006</v>
      </c>
      <c r="D122" s="124">
        <v>0</v>
      </c>
      <c r="E122" s="124">
        <v>-47371293.38014733</v>
      </c>
      <c r="F122" s="124">
        <v>43794156.519852675</v>
      </c>
      <c r="G122" s="124">
        <v>86484947.852425784</v>
      </c>
      <c r="H122" s="124">
        <v>0</v>
      </c>
      <c r="I122" s="124">
        <v>-44939215.922017887</v>
      </c>
      <c r="J122" s="124">
        <v>41545731.930407897</v>
      </c>
      <c r="K122" s="221">
        <v>0.94865925575195109</v>
      </c>
    </row>
    <row r="123" spans="1:11">
      <c r="A123" s="174" t="s">
        <v>837</v>
      </c>
      <c r="B123" s="124">
        <v>11232051.85</v>
      </c>
      <c r="C123" s="124">
        <v>11232051.85</v>
      </c>
      <c r="D123" s="124">
        <v>0</v>
      </c>
      <c r="E123" s="124">
        <v>0</v>
      </c>
      <c r="F123" s="124">
        <v>11232051.85</v>
      </c>
      <c r="G123" s="124">
        <v>10684868.260571958</v>
      </c>
      <c r="H123" s="124">
        <v>0</v>
      </c>
      <c r="I123" s="124">
        <v>0</v>
      </c>
      <c r="J123" s="124">
        <v>10684868.260571958</v>
      </c>
      <c r="K123" s="221">
        <v>0.95128373722490955</v>
      </c>
    </row>
    <row r="124" spans="1:11">
      <c r="A124" s="174" t="s">
        <v>838</v>
      </c>
      <c r="B124" s="124">
        <v>610000</v>
      </c>
      <c r="C124" s="124">
        <v>610000</v>
      </c>
      <c r="D124" s="124">
        <v>-610000</v>
      </c>
      <c r="E124" s="124">
        <v>0</v>
      </c>
      <c r="F124" s="124">
        <v>0</v>
      </c>
      <c r="G124" s="124">
        <v>577803.95010900486</v>
      </c>
      <c r="H124" s="124">
        <v>-577803.95010900486</v>
      </c>
      <c r="I124" s="124">
        <v>0</v>
      </c>
      <c r="J124" s="124">
        <v>0</v>
      </c>
      <c r="K124" s="221">
        <v>0.94721959034263092</v>
      </c>
    </row>
    <row r="125" spans="1:11">
      <c r="A125" s="174" t="s">
        <v>839</v>
      </c>
      <c r="B125" s="124">
        <v>0</v>
      </c>
      <c r="C125" s="124">
        <v>0</v>
      </c>
      <c r="D125" s="124">
        <v>0</v>
      </c>
      <c r="E125" s="124">
        <v>0</v>
      </c>
      <c r="F125" s="124">
        <v>0</v>
      </c>
      <c r="G125" s="124">
        <v>0</v>
      </c>
      <c r="H125" s="124">
        <v>0</v>
      </c>
      <c r="I125" s="124">
        <v>0</v>
      </c>
      <c r="J125" s="124">
        <v>0</v>
      </c>
      <c r="K125" s="221">
        <v>0.94721959034263092</v>
      </c>
    </row>
    <row r="126" spans="1:11">
      <c r="A126" s="174" t="s">
        <v>840</v>
      </c>
      <c r="B126" s="124">
        <v>17146986.82</v>
      </c>
      <c r="C126" s="124">
        <v>17146986.82</v>
      </c>
      <c r="D126" s="124">
        <v>0</v>
      </c>
      <c r="E126" s="124">
        <v>0</v>
      </c>
      <c r="F126" s="124">
        <v>17146986.82</v>
      </c>
      <c r="G126" s="124">
        <v>16266647.755049715</v>
      </c>
      <c r="H126" s="124">
        <v>0</v>
      </c>
      <c r="I126" s="124">
        <v>0</v>
      </c>
      <c r="J126" s="124">
        <v>16266647.755049715</v>
      </c>
      <c r="K126" s="221">
        <v>0.94865925575195109</v>
      </c>
    </row>
    <row r="127" spans="1:11">
      <c r="A127" s="174" t="s">
        <v>841</v>
      </c>
      <c r="B127" s="124">
        <v>12880892.829999998</v>
      </c>
      <c r="C127" s="124">
        <v>12880892.829999998</v>
      </c>
      <c r="D127" s="124">
        <v>0</v>
      </c>
      <c r="E127" s="124">
        <v>0</v>
      </c>
      <c r="F127" s="124">
        <v>12880892.829999998</v>
      </c>
      <c r="G127" s="124">
        <v>12219578.205528442</v>
      </c>
      <c r="H127" s="124">
        <v>0</v>
      </c>
      <c r="I127" s="124">
        <v>0</v>
      </c>
      <c r="J127" s="124">
        <v>12219578.205528442</v>
      </c>
      <c r="K127" s="221">
        <v>0.94865925575195109</v>
      </c>
    </row>
    <row r="128" spans="1:11">
      <c r="A128" s="174" t="s">
        <v>842</v>
      </c>
      <c r="B128" s="124">
        <v>0</v>
      </c>
      <c r="C128" s="124">
        <v>0</v>
      </c>
      <c r="D128" s="124">
        <v>0</v>
      </c>
      <c r="E128" s="124">
        <v>0</v>
      </c>
      <c r="F128" s="124">
        <v>0</v>
      </c>
      <c r="G128" s="124">
        <v>0</v>
      </c>
      <c r="H128" s="124">
        <v>0</v>
      </c>
      <c r="I128" s="124">
        <v>0</v>
      </c>
      <c r="J128" s="124">
        <v>0</v>
      </c>
      <c r="K128" s="221">
        <v>0.94721959034263092</v>
      </c>
    </row>
    <row r="129" spans="1:11">
      <c r="A129" s="174" t="s">
        <v>843</v>
      </c>
      <c r="B129" s="124">
        <v>21131209.120000001</v>
      </c>
      <c r="C129" s="124">
        <v>21131209.120000001</v>
      </c>
      <c r="D129" s="124">
        <v>0</v>
      </c>
      <c r="E129" s="124">
        <v>0</v>
      </c>
      <c r="F129" s="124">
        <v>21131209.120000001</v>
      </c>
      <c r="G129" s="124">
        <v>20046317.116918042</v>
      </c>
      <c r="H129" s="124">
        <v>0</v>
      </c>
      <c r="I129" s="124">
        <v>0</v>
      </c>
      <c r="J129" s="124">
        <v>20046317.116918042</v>
      </c>
      <c r="K129" s="221">
        <v>0.94865925575195109</v>
      </c>
    </row>
    <row r="130" spans="1:11" ht="15.75" thickBot="1">
      <c r="A130" s="174" t="s">
        <v>844</v>
      </c>
      <c r="B130" s="124">
        <v>0</v>
      </c>
      <c r="C130" s="124">
        <v>0</v>
      </c>
      <c r="D130" s="124">
        <v>0</v>
      </c>
      <c r="E130" s="124">
        <v>0</v>
      </c>
      <c r="F130" s="124">
        <v>0</v>
      </c>
      <c r="G130" s="124">
        <v>0</v>
      </c>
      <c r="H130" s="124">
        <v>0</v>
      </c>
      <c r="I130" s="124">
        <v>0</v>
      </c>
      <c r="J130" s="124">
        <v>0</v>
      </c>
      <c r="K130" s="221">
        <v>0.94721959034263092</v>
      </c>
    </row>
    <row r="131" spans="1:11">
      <c r="A131" s="173" t="s">
        <v>818</v>
      </c>
      <c r="B131" s="175">
        <v>606240980.87373519</v>
      </c>
      <c r="C131" s="175">
        <v>606240980.87373519</v>
      </c>
      <c r="D131" s="175">
        <v>-214990082.26373512</v>
      </c>
      <c r="E131" s="175">
        <v>-47371293.38014733</v>
      </c>
      <c r="F131" s="175">
        <v>343879605.22985268</v>
      </c>
      <c r="G131" s="175">
        <v>575429059.20267558</v>
      </c>
      <c r="H131" s="175">
        <v>-203642817.6495837</v>
      </c>
      <c r="I131" s="175">
        <v>-44939215.922017887</v>
      </c>
      <c r="J131" s="175">
        <v>326847025.63107389</v>
      </c>
      <c r="K131" s="222" t="s">
        <v>334</v>
      </c>
    </row>
    <row r="133" spans="1:11">
      <c r="A133" s="173" t="s">
        <v>845</v>
      </c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</row>
    <row r="134" spans="1:11">
      <c r="A134" s="174" t="s">
        <v>846</v>
      </c>
      <c r="B134" s="124">
        <v>16670758.119999997</v>
      </c>
      <c r="C134" s="124">
        <v>16670758.119999997</v>
      </c>
      <c r="D134" s="124">
        <v>0</v>
      </c>
      <c r="E134" s="124">
        <v>0</v>
      </c>
      <c r="F134" s="124">
        <v>16670758.119999997</v>
      </c>
      <c r="G134" s="124">
        <v>15858621.086766105</v>
      </c>
      <c r="H134" s="124">
        <v>0</v>
      </c>
      <c r="I134" s="124">
        <v>0</v>
      </c>
      <c r="J134" s="124">
        <v>15858621.086766105</v>
      </c>
      <c r="K134" s="221">
        <v>0.95128373722490955</v>
      </c>
    </row>
    <row r="135" spans="1:11">
      <c r="A135" s="174" t="s">
        <v>847</v>
      </c>
      <c r="B135" s="124">
        <v>284036.03000000009</v>
      </c>
      <c r="C135" s="124">
        <v>284036.03000000009</v>
      </c>
      <c r="D135" s="124">
        <v>-284036.03000000009</v>
      </c>
      <c r="E135" s="124">
        <v>0</v>
      </c>
      <c r="F135" s="124">
        <v>0</v>
      </c>
      <c r="G135" s="124">
        <v>269044.49197914731</v>
      </c>
      <c r="H135" s="124">
        <v>-269044.49197914731</v>
      </c>
      <c r="I135" s="124">
        <v>0</v>
      </c>
      <c r="J135" s="124">
        <v>0</v>
      </c>
      <c r="K135" s="221">
        <v>0.94721959034263092</v>
      </c>
    </row>
    <row r="136" spans="1:11">
      <c r="A136" s="174" t="s">
        <v>848</v>
      </c>
      <c r="B136" s="124">
        <v>2470786768.4292831</v>
      </c>
      <c r="C136" s="124">
        <v>2470786768.4292831</v>
      </c>
      <c r="D136" s="124">
        <v>-2470786768.4292831</v>
      </c>
      <c r="E136" s="124">
        <v>0</v>
      </c>
      <c r="F136" s="124">
        <v>0</v>
      </c>
      <c r="G136" s="124">
        <v>2340377630.6155787</v>
      </c>
      <c r="H136" s="124">
        <v>-2340377630.6155787</v>
      </c>
      <c r="I136" s="124">
        <v>0</v>
      </c>
      <c r="J136" s="124">
        <v>0</v>
      </c>
      <c r="K136" s="221">
        <v>0.94721959034263092</v>
      </c>
    </row>
    <row r="137" spans="1:11">
      <c r="A137" s="174" t="s">
        <v>849</v>
      </c>
      <c r="B137" s="124">
        <v>4482704.1100000003</v>
      </c>
      <c r="C137" s="124">
        <v>4482704.1100000003</v>
      </c>
      <c r="D137" s="124">
        <v>0</v>
      </c>
      <c r="E137" s="124">
        <v>0</v>
      </c>
      <c r="F137" s="124">
        <v>4482704.1100000003</v>
      </c>
      <c r="G137" s="124">
        <v>4252558.7447488122</v>
      </c>
      <c r="H137" s="124">
        <v>0</v>
      </c>
      <c r="I137" s="124">
        <v>0</v>
      </c>
      <c r="J137" s="124">
        <v>4252558.7447488122</v>
      </c>
      <c r="K137" s="221">
        <v>0.94865925575195109</v>
      </c>
    </row>
    <row r="138" spans="1:11">
      <c r="A138" s="174" t="s">
        <v>850</v>
      </c>
      <c r="B138" s="124">
        <v>19641032.740000002</v>
      </c>
      <c r="C138" s="124">
        <v>19641032.740000002</v>
      </c>
      <c r="D138" s="124">
        <v>0</v>
      </c>
      <c r="E138" s="124">
        <v>0</v>
      </c>
      <c r="F138" s="124">
        <v>19641032.740000002</v>
      </c>
      <c r="G138" s="124">
        <v>18684195.027864005</v>
      </c>
      <c r="H138" s="124">
        <v>0</v>
      </c>
      <c r="I138" s="124">
        <v>0</v>
      </c>
      <c r="J138" s="124">
        <v>18684195.027864005</v>
      </c>
      <c r="K138" s="221">
        <v>0.95128373722490955</v>
      </c>
    </row>
    <row r="139" spans="1:11">
      <c r="A139" s="174" t="s">
        <v>851</v>
      </c>
      <c r="B139" s="124">
        <v>30608175.239999987</v>
      </c>
      <c r="C139" s="124">
        <v>30608175.239999987</v>
      </c>
      <c r="D139" s="124">
        <v>0</v>
      </c>
      <c r="E139" s="124">
        <v>0</v>
      </c>
      <c r="F139" s="124">
        <v>30608175.239999987</v>
      </c>
      <c r="G139" s="124">
        <v>29117059.33194213</v>
      </c>
      <c r="H139" s="124">
        <v>0</v>
      </c>
      <c r="I139" s="124">
        <v>0</v>
      </c>
      <c r="J139" s="124">
        <v>29117059.33194213</v>
      </c>
      <c r="K139" s="221">
        <v>0.95128373722490955</v>
      </c>
    </row>
    <row r="140" spans="1:11">
      <c r="A140" s="174" t="s">
        <v>852</v>
      </c>
      <c r="B140" s="124">
        <v>2036554.0400000005</v>
      </c>
      <c r="C140" s="124">
        <v>2036554.0400000005</v>
      </c>
      <c r="D140" s="124">
        <v>-2036554.0400000005</v>
      </c>
      <c r="E140" s="124">
        <v>0</v>
      </c>
      <c r="F140" s="124">
        <v>0</v>
      </c>
      <c r="G140" s="124">
        <v>1929063.8834794306</v>
      </c>
      <c r="H140" s="124">
        <v>-1929063.8834794306</v>
      </c>
      <c r="I140" s="124">
        <v>0</v>
      </c>
      <c r="J140" s="124">
        <v>0</v>
      </c>
      <c r="K140" s="221">
        <v>0.94721959034263092</v>
      </c>
    </row>
    <row r="141" spans="1:11">
      <c r="A141" s="174" t="s">
        <v>853</v>
      </c>
      <c r="B141" s="124">
        <v>4246490.0000000009</v>
      </c>
      <c r="C141" s="124">
        <v>4246490.0000000009</v>
      </c>
      <c r="D141" s="124">
        <v>0</v>
      </c>
      <c r="E141" s="124">
        <v>0</v>
      </c>
      <c r="F141" s="124">
        <v>4246490.0000000009</v>
      </c>
      <c r="G141" s="124">
        <v>4039616.8772882069</v>
      </c>
      <c r="H141" s="124">
        <v>0</v>
      </c>
      <c r="I141" s="124">
        <v>0</v>
      </c>
      <c r="J141" s="124">
        <v>4039616.8772882069</v>
      </c>
      <c r="K141" s="221">
        <v>0.95128373722490955</v>
      </c>
    </row>
    <row r="142" spans="1:11">
      <c r="A142" s="174" t="s">
        <v>854</v>
      </c>
      <c r="B142" s="124">
        <v>1354250.8900000001</v>
      </c>
      <c r="C142" s="124">
        <v>1354250.8900000001</v>
      </c>
      <c r="D142" s="124">
        <v>-1354250.8900000001</v>
      </c>
      <c r="E142" s="124">
        <v>0</v>
      </c>
      <c r="F142" s="124">
        <v>0</v>
      </c>
      <c r="G142" s="124">
        <v>1282772.9732469434</v>
      </c>
      <c r="H142" s="124">
        <v>-1282772.9732469434</v>
      </c>
      <c r="I142" s="124">
        <v>0</v>
      </c>
      <c r="J142" s="124">
        <v>0</v>
      </c>
      <c r="K142" s="221">
        <v>0.94721959034263092</v>
      </c>
    </row>
    <row r="143" spans="1:11">
      <c r="A143" s="174" t="s">
        <v>855</v>
      </c>
      <c r="B143" s="124">
        <v>0</v>
      </c>
      <c r="C143" s="124">
        <v>0</v>
      </c>
      <c r="D143" s="124">
        <v>0</v>
      </c>
      <c r="E143" s="124">
        <v>0</v>
      </c>
      <c r="F143" s="124">
        <v>0</v>
      </c>
      <c r="G143" s="124">
        <v>0</v>
      </c>
      <c r="H143" s="124">
        <v>0</v>
      </c>
      <c r="I143" s="124">
        <v>0</v>
      </c>
      <c r="J143" s="124">
        <v>0</v>
      </c>
      <c r="K143" s="221">
        <v>0.95128373722490955</v>
      </c>
    </row>
    <row r="144" spans="1:11">
      <c r="A144" s="174" t="s">
        <v>856</v>
      </c>
      <c r="B144" s="124">
        <v>10700397.600000003</v>
      </c>
      <c r="C144" s="124">
        <v>10700397.600000003</v>
      </c>
      <c r="D144" s="124">
        <v>0</v>
      </c>
      <c r="E144" s="124">
        <v>0</v>
      </c>
      <c r="F144" s="124">
        <v>10700397.600000003</v>
      </c>
      <c r="G144" s="124">
        <v>10151031.223465966</v>
      </c>
      <c r="H144" s="124">
        <v>0</v>
      </c>
      <c r="I144" s="124">
        <v>0</v>
      </c>
      <c r="J144" s="124">
        <v>10151031.223465966</v>
      </c>
      <c r="K144" s="221">
        <v>0.94865925575195109</v>
      </c>
    </row>
    <row r="145" spans="1:11">
      <c r="A145" s="174" t="s">
        <v>857</v>
      </c>
      <c r="B145" s="124">
        <v>272937.72000000003</v>
      </c>
      <c r="C145" s="124">
        <v>272937.72000000003</v>
      </c>
      <c r="D145" s="124">
        <v>-272937.72000000003</v>
      </c>
      <c r="E145" s="124">
        <v>0</v>
      </c>
      <c r="F145" s="124">
        <v>0</v>
      </c>
      <c r="G145" s="124">
        <v>258531.95532745172</v>
      </c>
      <c r="H145" s="124">
        <v>-258531.95532745172</v>
      </c>
      <c r="I145" s="124">
        <v>0</v>
      </c>
      <c r="J145" s="124">
        <v>0</v>
      </c>
      <c r="K145" s="221">
        <v>0.94721959034263092</v>
      </c>
    </row>
    <row r="146" spans="1:11">
      <c r="A146" s="174" t="s">
        <v>858</v>
      </c>
      <c r="B146" s="124">
        <v>18169353.409999993</v>
      </c>
      <c r="C146" s="124">
        <v>18169353.409999993</v>
      </c>
      <c r="D146" s="124">
        <v>0</v>
      </c>
      <c r="E146" s="124">
        <v>0</v>
      </c>
      <c r="F146" s="124">
        <v>18169353.409999993</v>
      </c>
      <c r="G146" s="124">
        <v>17284210.414824948</v>
      </c>
      <c r="H146" s="124">
        <v>0</v>
      </c>
      <c r="I146" s="124">
        <v>0</v>
      </c>
      <c r="J146" s="124">
        <v>17284210.414824948</v>
      </c>
      <c r="K146" s="221">
        <v>0.95128373722490955</v>
      </c>
    </row>
    <row r="147" spans="1:11">
      <c r="A147" s="174" t="s">
        <v>859</v>
      </c>
      <c r="B147" s="124">
        <v>387171.16</v>
      </c>
      <c r="C147" s="124">
        <v>387171.16</v>
      </c>
      <c r="D147" s="124">
        <v>-387171.16</v>
      </c>
      <c r="E147" s="124">
        <v>0</v>
      </c>
      <c r="F147" s="124">
        <v>0</v>
      </c>
      <c r="G147" s="124">
        <v>366736.10756768117</v>
      </c>
      <c r="H147" s="124">
        <v>-366736.10756768117</v>
      </c>
      <c r="I147" s="124">
        <v>0</v>
      </c>
      <c r="J147" s="124">
        <v>0</v>
      </c>
      <c r="K147" s="221">
        <v>0.94721959034263092</v>
      </c>
    </row>
    <row r="148" spans="1:11">
      <c r="A148" s="174" t="s">
        <v>860</v>
      </c>
      <c r="B148" s="124">
        <v>51989554.590000018</v>
      </c>
      <c r="C148" s="124">
        <v>51989554.590000018</v>
      </c>
      <c r="D148" s="124">
        <v>0</v>
      </c>
      <c r="E148" s="124">
        <v>0</v>
      </c>
      <c r="F148" s="124">
        <v>51989554.590000018</v>
      </c>
      <c r="G148" s="124">
        <v>49320372.164224848</v>
      </c>
      <c r="H148" s="124">
        <v>0</v>
      </c>
      <c r="I148" s="124">
        <v>0</v>
      </c>
      <c r="J148" s="124">
        <v>49320372.164224848</v>
      </c>
      <c r="K148" s="221">
        <v>0.94865925575195109</v>
      </c>
    </row>
    <row r="149" spans="1:11">
      <c r="A149" s="174" t="s">
        <v>861</v>
      </c>
      <c r="B149" s="124">
        <v>0</v>
      </c>
      <c r="C149" s="124">
        <v>0</v>
      </c>
      <c r="D149" s="124">
        <v>0</v>
      </c>
      <c r="E149" s="124">
        <v>0</v>
      </c>
      <c r="F149" s="124">
        <v>0</v>
      </c>
      <c r="G149" s="124">
        <v>0</v>
      </c>
      <c r="H149" s="124">
        <v>0</v>
      </c>
      <c r="I149" s="124">
        <v>0</v>
      </c>
      <c r="J149" s="124">
        <v>0</v>
      </c>
      <c r="K149" s="221">
        <v>0.94721959034263092</v>
      </c>
    </row>
    <row r="150" spans="1:11">
      <c r="A150" s="174" t="s">
        <v>862</v>
      </c>
      <c r="B150" s="124">
        <v>4176758.1300000008</v>
      </c>
      <c r="C150" s="124">
        <v>4176758.1300000008</v>
      </c>
      <c r="D150" s="124">
        <v>-4176758.1300000008</v>
      </c>
      <c r="E150" s="124">
        <v>0</v>
      </c>
      <c r="F150" s="124">
        <v>0</v>
      </c>
      <c r="G150" s="124">
        <v>3956307.1248588539</v>
      </c>
      <c r="H150" s="124">
        <v>-3956307.1248588539</v>
      </c>
      <c r="I150" s="124">
        <v>0</v>
      </c>
      <c r="J150" s="124">
        <v>0</v>
      </c>
      <c r="K150" s="221">
        <v>0.94721959034263092</v>
      </c>
    </row>
    <row r="151" spans="1:11">
      <c r="A151" s="174" t="s">
        <v>863</v>
      </c>
      <c r="B151" s="124">
        <v>6954363.8799999999</v>
      </c>
      <c r="C151" s="124">
        <v>6954363.8799999999</v>
      </c>
      <c r="D151" s="124">
        <v>0</v>
      </c>
      <c r="E151" s="124">
        <v>0</v>
      </c>
      <c r="F151" s="124">
        <v>6954363.8799999999</v>
      </c>
      <c r="G151" s="124">
        <v>6597321.6626290511</v>
      </c>
      <c r="H151" s="124">
        <v>0</v>
      </c>
      <c r="I151" s="124">
        <v>0</v>
      </c>
      <c r="J151" s="124">
        <v>6597321.6626290511</v>
      </c>
      <c r="K151" s="221">
        <v>0.94865925575195109</v>
      </c>
    </row>
    <row r="152" spans="1:11">
      <c r="A152" s="174" t="s">
        <v>864</v>
      </c>
      <c r="B152" s="124">
        <v>35867.68</v>
      </c>
      <c r="C152" s="124">
        <v>35867.68</v>
      </c>
      <c r="D152" s="124">
        <v>-35867.68</v>
      </c>
      <c r="E152" s="124">
        <v>0</v>
      </c>
      <c r="F152" s="124">
        <v>0</v>
      </c>
      <c r="G152" s="124">
        <v>33974.569156140577</v>
      </c>
      <c r="H152" s="124">
        <v>-33974.569156140577</v>
      </c>
      <c r="I152" s="124">
        <v>0</v>
      </c>
      <c r="J152" s="124">
        <v>0</v>
      </c>
      <c r="K152" s="221">
        <v>0.94721959034263092</v>
      </c>
    </row>
    <row r="153" spans="1:11">
      <c r="A153" s="174" t="s">
        <v>865</v>
      </c>
      <c r="B153" s="124">
        <v>206926379.56</v>
      </c>
      <c r="C153" s="124">
        <v>206926379.56</v>
      </c>
      <c r="D153" s="124">
        <v>-206926379.56</v>
      </c>
      <c r="E153" s="124">
        <v>0</v>
      </c>
      <c r="F153" s="124">
        <v>0</v>
      </c>
      <c r="G153" s="124">
        <v>196004720.47790697</v>
      </c>
      <c r="H153" s="124">
        <v>-196004720.47790697</v>
      </c>
      <c r="I153" s="124">
        <v>0</v>
      </c>
      <c r="J153" s="124">
        <v>0</v>
      </c>
      <c r="K153" s="221">
        <v>0.94721959034263092</v>
      </c>
    </row>
    <row r="154" spans="1:11">
      <c r="A154" s="174" t="s">
        <v>866</v>
      </c>
      <c r="B154" s="124">
        <v>0</v>
      </c>
      <c r="C154" s="124">
        <v>0</v>
      </c>
      <c r="D154" s="124">
        <v>0</v>
      </c>
      <c r="E154" s="124">
        <v>0</v>
      </c>
      <c r="F154" s="124">
        <v>0</v>
      </c>
      <c r="G154" s="124">
        <v>0</v>
      </c>
      <c r="H154" s="124">
        <v>0</v>
      </c>
      <c r="I154" s="124">
        <v>0</v>
      </c>
      <c r="J154" s="124">
        <v>0</v>
      </c>
      <c r="K154" s="221">
        <v>1</v>
      </c>
    </row>
    <row r="155" spans="1:11">
      <c r="A155" s="174" t="s">
        <v>867</v>
      </c>
      <c r="B155" s="124">
        <v>0</v>
      </c>
      <c r="C155" s="124">
        <v>0</v>
      </c>
      <c r="D155" s="124">
        <v>0</v>
      </c>
      <c r="E155" s="124">
        <v>0</v>
      </c>
      <c r="F155" s="124">
        <v>0</v>
      </c>
      <c r="G155" s="124">
        <v>0</v>
      </c>
      <c r="H155" s="124">
        <v>0</v>
      </c>
      <c r="I155" s="124">
        <v>0</v>
      </c>
      <c r="J155" s="124">
        <v>0</v>
      </c>
      <c r="K155" s="221">
        <v>1</v>
      </c>
    </row>
    <row r="156" spans="1:11">
      <c r="A156" s="174" t="s">
        <v>868</v>
      </c>
      <c r="B156" s="124">
        <v>0</v>
      </c>
      <c r="C156" s="124">
        <v>0</v>
      </c>
      <c r="D156" s="124">
        <v>0</v>
      </c>
      <c r="E156" s="124">
        <v>0</v>
      </c>
      <c r="F156" s="124">
        <v>0</v>
      </c>
      <c r="G156" s="124">
        <v>0</v>
      </c>
      <c r="H156" s="124">
        <v>0</v>
      </c>
      <c r="I156" s="124">
        <v>0</v>
      </c>
      <c r="J156" s="124">
        <v>0</v>
      </c>
      <c r="K156" s="221">
        <v>0.95128373722490955</v>
      </c>
    </row>
    <row r="157" spans="1:11">
      <c r="A157" s="174" t="s">
        <v>869</v>
      </c>
      <c r="B157" s="124">
        <v>0</v>
      </c>
      <c r="C157" s="124">
        <v>0</v>
      </c>
      <c r="D157" s="124">
        <v>0</v>
      </c>
      <c r="E157" s="124">
        <v>0</v>
      </c>
      <c r="F157" s="124">
        <v>0</v>
      </c>
      <c r="G157" s="124">
        <v>0</v>
      </c>
      <c r="H157" s="124">
        <v>0</v>
      </c>
      <c r="I157" s="124">
        <v>0</v>
      </c>
      <c r="J157" s="124">
        <v>0</v>
      </c>
      <c r="K157" s="221">
        <v>1</v>
      </c>
    </row>
    <row r="158" spans="1:11">
      <c r="A158" s="174" t="s">
        <v>870</v>
      </c>
      <c r="B158" s="124">
        <v>150878260.54999998</v>
      </c>
      <c r="C158" s="124">
        <v>150878260.54999998</v>
      </c>
      <c r="D158" s="124">
        <v>-150878260.54999998</v>
      </c>
      <c r="E158" s="124">
        <v>0</v>
      </c>
      <c r="F158" s="124">
        <v>0</v>
      </c>
      <c r="G158" s="124">
        <v>142914844.14977971</v>
      </c>
      <c r="H158" s="124">
        <v>-142914844.14977971</v>
      </c>
      <c r="I158" s="124">
        <v>0</v>
      </c>
      <c r="J158" s="124">
        <v>0</v>
      </c>
      <c r="K158" s="221">
        <v>0.94721959034263092</v>
      </c>
    </row>
    <row r="159" spans="1:11">
      <c r="A159" s="174" t="s">
        <v>871</v>
      </c>
      <c r="B159" s="124">
        <v>0</v>
      </c>
      <c r="C159" s="124">
        <v>0</v>
      </c>
      <c r="D159" s="124">
        <v>0</v>
      </c>
      <c r="E159" s="124">
        <v>0</v>
      </c>
      <c r="F159" s="124">
        <v>0</v>
      </c>
      <c r="G159" s="124">
        <v>0</v>
      </c>
      <c r="H159" s="124">
        <v>0</v>
      </c>
      <c r="I159" s="124">
        <v>0</v>
      </c>
      <c r="J159" s="124">
        <v>0</v>
      </c>
      <c r="K159" s="221">
        <v>1</v>
      </c>
    </row>
    <row r="160" spans="1:11">
      <c r="A160" s="174" t="s">
        <v>872</v>
      </c>
      <c r="B160" s="124">
        <v>4089182.3200000008</v>
      </c>
      <c r="C160" s="124">
        <v>4089182.3200000008</v>
      </c>
      <c r="D160" s="124">
        <v>0</v>
      </c>
      <c r="E160" s="124">
        <v>0</v>
      </c>
      <c r="F160" s="124">
        <v>4089182.3200000008</v>
      </c>
      <c r="G160" s="124">
        <v>3889972.6395636266</v>
      </c>
      <c r="H160" s="124">
        <v>0</v>
      </c>
      <c r="I160" s="124">
        <v>0</v>
      </c>
      <c r="J160" s="124">
        <v>3889972.6395636266</v>
      </c>
      <c r="K160" s="221">
        <v>0.95128373722490955</v>
      </c>
    </row>
    <row r="161" spans="1:11">
      <c r="A161" s="174" t="s">
        <v>873</v>
      </c>
      <c r="B161" s="124">
        <v>2645055.0500000003</v>
      </c>
      <c r="C161" s="124">
        <v>2645055.0500000003</v>
      </c>
      <c r="D161" s="124">
        <v>0</v>
      </c>
      <c r="E161" s="124">
        <v>0</v>
      </c>
      <c r="F161" s="124">
        <v>2645055.0500000003</v>
      </c>
      <c r="G161" s="124">
        <v>2516197.8531296202</v>
      </c>
      <c r="H161" s="124">
        <v>0</v>
      </c>
      <c r="I161" s="124">
        <v>0</v>
      </c>
      <c r="J161" s="124">
        <v>2516197.8531296202</v>
      </c>
      <c r="K161" s="221">
        <v>0.95128373722490955</v>
      </c>
    </row>
    <row r="162" spans="1:11">
      <c r="A162" s="174" t="s">
        <v>874</v>
      </c>
      <c r="B162" s="124">
        <v>0</v>
      </c>
      <c r="C162" s="124">
        <v>0</v>
      </c>
      <c r="D162" s="124">
        <v>0</v>
      </c>
      <c r="E162" s="124">
        <v>0</v>
      </c>
      <c r="F162" s="124">
        <v>0</v>
      </c>
      <c r="G162" s="124">
        <v>0</v>
      </c>
      <c r="H162" s="124">
        <v>0</v>
      </c>
      <c r="I162" s="124">
        <v>0</v>
      </c>
      <c r="J162" s="124">
        <v>0</v>
      </c>
      <c r="K162" s="221">
        <v>1</v>
      </c>
    </row>
    <row r="163" spans="1:11">
      <c r="A163" s="174" t="s">
        <v>875</v>
      </c>
      <c r="B163" s="124">
        <v>90031969.607142866</v>
      </c>
      <c r="C163" s="124">
        <v>90031969.607142866</v>
      </c>
      <c r="D163" s="124">
        <v>-90031969.607142866</v>
      </c>
      <c r="E163" s="124">
        <v>0</v>
      </c>
      <c r="F163" s="124">
        <v>0</v>
      </c>
      <c r="G163" s="124">
        <v>85280045.369018063</v>
      </c>
      <c r="H163" s="124">
        <v>-85280045.369018063</v>
      </c>
      <c r="I163" s="124">
        <v>0</v>
      </c>
      <c r="J163" s="124">
        <v>0</v>
      </c>
      <c r="K163" s="221">
        <v>0.94721959034263092</v>
      </c>
    </row>
    <row r="164" spans="1:11">
      <c r="A164" s="174" t="s">
        <v>876</v>
      </c>
      <c r="B164" s="124">
        <v>0</v>
      </c>
      <c r="C164" s="124">
        <v>0</v>
      </c>
      <c r="D164" s="124">
        <v>0</v>
      </c>
      <c r="E164" s="124">
        <v>0</v>
      </c>
      <c r="F164" s="124">
        <v>0</v>
      </c>
      <c r="G164" s="124">
        <v>0</v>
      </c>
      <c r="H164" s="124">
        <v>0</v>
      </c>
      <c r="I164" s="124">
        <v>0</v>
      </c>
      <c r="J164" s="124">
        <v>0</v>
      </c>
      <c r="K164" s="221">
        <v>1</v>
      </c>
    </row>
    <row r="165" spans="1:11">
      <c r="A165" s="174" t="s">
        <v>877</v>
      </c>
      <c r="B165" s="124">
        <v>6.5192580223083496E-8</v>
      </c>
      <c r="C165" s="124">
        <v>6.5192580223083496E-8</v>
      </c>
      <c r="D165" s="124">
        <v>-6.5192580223083496E-8</v>
      </c>
      <c r="E165" s="124">
        <v>0</v>
      </c>
      <c r="F165" s="124">
        <v>0</v>
      </c>
      <c r="G165" s="124">
        <v>6.5192580223083496E-8</v>
      </c>
      <c r="H165" s="124">
        <v>-6.5192580223083496E-8</v>
      </c>
      <c r="I165" s="124">
        <v>0</v>
      </c>
      <c r="J165" s="124">
        <v>0</v>
      </c>
      <c r="K165" s="221">
        <v>1</v>
      </c>
    </row>
    <row r="166" spans="1:11">
      <c r="A166" s="174" t="s">
        <v>1497</v>
      </c>
      <c r="B166" s="124">
        <v>1.8160790205001831E-8</v>
      </c>
      <c r="C166" s="124">
        <v>1.8160790205001831E-8</v>
      </c>
      <c r="D166" s="124">
        <v>-1.8160790205001831E-8</v>
      </c>
      <c r="E166" s="124">
        <v>0</v>
      </c>
      <c r="F166" s="124">
        <v>0</v>
      </c>
      <c r="G166" s="124">
        <v>0</v>
      </c>
      <c r="H166" s="124">
        <v>0</v>
      </c>
      <c r="I166" s="124">
        <v>0</v>
      </c>
      <c r="J166" s="124">
        <v>0</v>
      </c>
      <c r="K166" s="221">
        <v>0</v>
      </c>
    </row>
    <row r="167" spans="1:11">
      <c r="A167" s="174" t="s">
        <v>878</v>
      </c>
      <c r="B167" s="124">
        <v>0</v>
      </c>
      <c r="C167" s="124">
        <v>0</v>
      </c>
      <c r="D167" s="124">
        <v>0</v>
      </c>
      <c r="E167" s="124">
        <v>0</v>
      </c>
      <c r="F167" s="124">
        <v>0</v>
      </c>
      <c r="G167" s="124">
        <v>0</v>
      </c>
      <c r="H167" s="124">
        <v>0</v>
      </c>
      <c r="I167" s="124">
        <v>0</v>
      </c>
      <c r="J167" s="124">
        <v>0</v>
      </c>
      <c r="K167" s="221">
        <v>0.94721959034263092</v>
      </c>
    </row>
    <row r="168" spans="1:11">
      <c r="A168" s="174" t="s">
        <v>879</v>
      </c>
      <c r="B168" s="124">
        <v>0</v>
      </c>
      <c r="C168" s="124">
        <v>0</v>
      </c>
      <c r="D168" s="124">
        <v>0</v>
      </c>
      <c r="E168" s="124">
        <v>0</v>
      </c>
      <c r="F168" s="124">
        <v>0</v>
      </c>
      <c r="G168" s="124">
        <v>0</v>
      </c>
      <c r="H168" s="124">
        <v>0</v>
      </c>
      <c r="I168" s="124">
        <v>0</v>
      </c>
      <c r="J168" s="124">
        <v>0</v>
      </c>
      <c r="K168" s="221">
        <v>0.94721959034263092</v>
      </c>
    </row>
    <row r="169" spans="1:11">
      <c r="A169" s="174" t="s">
        <v>880</v>
      </c>
      <c r="B169" s="124">
        <v>0</v>
      </c>
      <c r="C169" s="124">
        <v>0</v>
      </c>
      <c r="D169" s="124">
        <v>0</v>
      </c>
      <c r="E169" s="124">
        <v>0</v>
      </c>
      <c r="F169" s="124">
        <v>0</v>
      </c>
      <c r="G169" s="124">
        <v>0</v>
      </c>
      <c r="H169" s="124">
        <v>0</v>
      </c>
      <c r="I169" s="124">
        <v>0</v>
      </c>
      <c r="J169" s="124">
        <v>0</v>
      </c>
      <c r="K169" s="221">
        <v>0.94721959034263092</v>
      </c>
    </row>
    <row r="170" spans="1:11">
      <c r="A170" s="174" t="s">
        <v>881</v>
      </c>
      <c r="B170" s="124">
        <v>0</v>
      </c>
      <c r="C170" s="124">
        <v>0</v>
      </c>
      <c r="D170" s="124">
        <v>0</v>
      </c>
      <c r="E170" s="124">
        <v>0</v>
      </c>
      <c r="F170" s="124">
        <v>0</v>
      </c>
      <c r="G170" s="124">
        <v>0</v>
      </c>
      <c r="H170" s="124">
        <v>0</v>
      </c>
      <c r="I170" s="124">
        <v>0</v>
      </c>
      <c r="J170" s="124">
        <v>0</v>
      </c>
      <c r="K170" s="221">
        <v>0.94721959034263092</v>
      </c>
    </row>
    <row r="171" spans="1:11">
      <c r="A171" s="174" t="s">
        <v>882</v>
      </c>
      <c r="B171" s="124">
        <v>0</v>
      </c>
      <c r="C171" s="124">
        <v>0</v>
      </c>
      <c r="D171" s="124">
        <v>0</v>
      </c>
      <c r="E171" s="124">
        <v>0</v>
      </c>
      <c r="F171" s="124">
        <v>0</v>
      </c>
      <c r="G171" s="124">
        <v>0</v>
      </c>
      <c r="H171" s="124">
        <v>0</v>
      </c>
      <c r="I171" s="124">
        <v>0</v>
      </c>
      <c r="J171" s="124">
        <v>0</v>
      </c>
      <c r="K171" s="221">
        <v>0.94721959034263092</v>
      </c>
    </row>
    <row r="172" spans="1:11">
      <c r="A172" s="174" t="s">
        <v>883</v>
      </c>
      <c r="B172" s="124">
        <v>0</v>
      </c>
      <c r="C172" s="124">
        <v>0</v>
      </c>
      <c r="D172" s="124">
        <v>0</v>
      </c>
      <c r="E172" s="124">
        <v>0</v>
      </c>
      <c r="F172" s="124">
        <v>0</v>
      </c>
      <c r="G172" s="124">
        <v>0</v>
      </c>
      <c r="H172" s="124">
        <v>0</v>
      </c>
      <c r="I172" s="124">
        <v>0</v>
      </c>
      <c r="J172" s="124">
        <v>0</v>
      </c>
      <c r="K172" s="221">
        <v>0.94721959034263092</v>
      </c>
    </row>
    <row r="173" spans="1:11">
      <c r="A173" s="174" t="s">
        <v>884</v>
      </c>
      <c r="B173" s="124">
        <v>0</v>
      </c>
      <c r="C173" s="124">
        <v>0</v>
      </c>
      <c r="D173" s="124">
        <v>0</v>
      </c>
      <c r="E173" s="124">
        <v>0</v>
      </c>
      <c r="F173" s="124">
        <v>0</v>
      </c>
      <c r="G173" s="124">
        <v>0</v>
      </c>
      <c r="H173" s="124">
        <v>0</v>
      </c>
      <c r="I173" s="124">
        <v>0</v>
      </c>
      <c r="J173" s="124">
        <v>0</v>
      </c>
      <c r="K173" s="221">
        <v>0.94721959034263092</v>
      </c>
    </row>
    <row r="174" spans="1:11">
      <c r="A174" s="174" t="s">
        <v>885</v>
      </c>
      <c r="B174" s="124">
        <v>0</v>
      </c>
      <c r="C174" s="124">
        <v>0</v>
      </c>
      <c r="D174" s="124">
        <v>0</v>
      </c>
      <c r="E174" s="124">
        <v>0</v>
      </c>
      <c r="F174" s="124">
        <v>0</v>
      </c>
      <c r="G174" s="124">
        <v>0</v>
      </c>
      <c r="H174" s="124">
        <v>0</v>
      </c>
      <c r="I174" s="124">
        <v>0</v>
      </c>
      <c r="J174" s="124">
        <v>0</v>
      </c>
      <c r="K174" s="221">
        <v>0.94721959034263092</v>
      </c>
    </row>
    <row r="175" spans="1:11">
      <c r="A175" s="174" t="s">
        <v>886</v>
      </c>
      <c r="B175" s="124">
        <v>0</v>
      </c>
      <c r="C175" s="124">
        <v>0</v>
      </c>
      <c r="D175" s="124">
        <v>0</v>
      </c>
      <c r="E175" s="124">
        <v>0</v>
      </c>
      <c r="F175" s="124">
        <v>0</v>
      </c>
      <c r="G175" s="124">
        <v>0</v>
      </c>
      <c r="H175" s="124">
        <v>0</v>
      </c>
      <c r="I175" s="124">
        <v>0</v>
      </c>
      <c r="J175" s="124">
        <v>0</v>
      </c>
      <c r="K175" s="221">
        <v>0.94721959034263092</v>
      </c>
    </row>
    <row r="176" spans="1:11">
      <c r="A176" s="174" t="s">
        <v>887</v>
      </c>
      <c r="B176" s="124">
        <v>0</v>
      </c>
      <c r="C176" s="124">
        <v>0</v>
      </c>
      <c r="D176" s="124">
        <v>0</v>
      </c>
      <c r="E176" s="124">
        <v>0</v>
      </c>
      <c r="F176" s="124">
        <v>0</v>
      </c>
      <c r="G176" s="124">
        <v>0</v>
      </c>
      <c r="H176" s="124">
        <v>0</v>
      </c>
      <c r="I176" s="124">
        <v>0</v>
      </c>
      <c r="J176" s="124">
        <v>0</v>
      </c>
      <c r="K176" s="221">
        <v>0.94721959034263092</v>
      </c>
    </row>
    <row r="177" spans="1:11">
      <c r="A177" s="174" t="s">
        <v>888</v>
      </c>
      <c r="B177" s="124">
        <v>0</v>
      </c>
      <c r="C177" s="124">
        <v>0</v>
      </c>
      <c r="D177" s="124">
        <v>0</v>
      </c>
      <c r="E177" s="124">
        <v>0</v>
      </c>
      <c r="F177" s="124">
        <v>0</v>
      </c>
      <c r="G177" s="124">
        <v>0</v>
      </c>
      <c r="H177" s="124">
        <v>0</v>
      </c>
      <c r="I177" s="124">
        <v>0</v>
      </c>
      <c r="J177" s="124">
        <v>0</v>
      </c>
      <c r="K177" s="221">
        <v>0.94721959034263092</v>
      </c>
    </row>
    <row r="178" spans="1:11">
      <c r="A178" s="174" t="s">
        <v>889</v>
      </c>
      <c r="B178" s="124">
        <v>0</v>
      </c>
      <c r="C178" s="124">
        <v>0</v>
      </c>
      <c r="D178" s="124">
        <v>0</v>
      </c>
      <c r="E178" s="124">
        <v>0</v>
      </c>
      <c r="F178" s="124">
        <v>0</v>
      </c>
      <c r="G178" s="124">
        <v>0</v>
      </c>
      <c r="H178" s="124">
        <v>0</v>
      </c>
      <c r="I178" s="124">
        <v>0</v>
      </c>
      <c r="J178" s="124">
        <v>0</v>
      </c>
      <c r="K178" s="221">
        <v>0.94721959034263092</v>
      </c>
    </row>
    <row r="179" spans="1:11">
      <c r="A179" s="174" t="s">
        <v>890</v>
      </c>
      <c r="B179" s="124">
        <v>0</v>
      </c>
      <c r="C179" s="124">
        <v>0</v>
      </c>
      <c r="D179" s="124">
        <v>0</v>
      </c>
      <c r="E179" s="124">
        <v>0</v>
      </c>
      <c r="F179" s="124">
        <v>0</v>
      </c>
      <c r="G179" s="124">
        <v>0</v>
      </c>
      <c r="H179" s="124">
        <v>0</v>
      </c>
      <c r="I179" s="124">
        <v>0</v>
      </c>
      <c r="J179" s="124">
        <v>0</v>
      </c>
      <c r="K179" s="221">
        <v>0.94721959034263092</v>
      </c>
    </row>
    <row r="180" spans="1:11">
      <c r="A180" s="174" t="s">
        <v>891</v>
      </c>
      <c r="B180" s="124">
        <v>0</v>
      </c>
      <c r="C180" s="124">
        <v>0</v>
      </c>
      <c r="D180" s="124">
        <v>0</v>
      </c>
      <c r="E180" s="124">
        <v>0</v>
      </c>
      <c r="F180" s="124">
        <v>0</v>
      </c>
      <c r="G180" s="124">
        <v>0</v>
      </c>
      <c r="H180" s="124">
        <v>0</v>
      </c>
      <c r="I180" s="124">
        <v>0</v>
      </c>
      <c r="J180" s="124">
        <v>0</v>
      </c>
      <c r="K180" s="221">
        <v>0.94721959034263092</v>
      </c>
    </row>
    <row r="181" spans="1:11">
      <c r="A181" s="174" t="s">
        <v>892</v>
      </c>
      <c r="B181" s="124">
        <v>0</v>
      </c>
      <c r="C181" s="124">
        <v>0</v>
      </c>
      <c r="D181" s="124">
        <v>0</v>
      </c>
      <c r="E181" s="124">
        <v>0</v>
      </c>
      <c r="F181" s="124">
        <v>0</v>
      </c>
      <c r="G181" s="124">
        <v>0</v>
      </c>
      <c r="H181" s="124">
        <v>0</v>
      </c>
      <c r="I181" s="124">
        <v>0</v>
      </c>
      <c r="J181" s="124">
        <v>0</v>
      </c>
      <c r="K181" s="221">
        <v>0.94721959034263092</v>
      </c>
    </row>
    <row r="182" spans="1:11">
      <c r="A182" s="174" t="s">
        <v>893</v>
      </c>
      <c r="B182" s="124">
        <v>0</v>
      </c>
      <c r="C182" s="124">
        <v>0</v>
      </c>
      <c r="D182" s="124">
        <v>0</v>
      </c>
      <c r="E182" s="124">
        <v>0</v>
      </c>
      <c r="F182" s="124">
        <v>0</v>
      </c>
      <c r="G182" s="124">
        <v>0</v>
      </c>
      <c r="H182" s="124">
        <v>0</v>
      </c>
      <c r="I182" s="124">
        <v>0</v>
      </c>
      <c r="J182" s="124">
        <v>0</v>
      </c>
      <c r="K182" s="221">
        <v>0.94721959034263092</v>
      </c>
    </row>
    <row r="183" spans="1:11">
      <c r="A183" s="174" t="s">
        <v>894</v>
      </c>
      <c r="B183" s="124">
        <v>0</v>
      </c>
      <c r="C183" s="124">
        <v>0</v>
      </c>
      <c r="D183" s="124">
        <v>0</v>
      </c>
      <c r="E183" s="124">
        <v>0</v>
      </c>
      <c r="F183" s="124">
        <v>0</v>
      </c>
      <c r="G183" s="124">
        <v>0</v>
      </c>
      <c r="H183" s="124">
        <v>0</v>
      </c>
      <c r="I183" s="124">
        <v>0</v>
      </c>
      <c r="J183" s="124">
        <v>0</v>
      </c>
      <c r="K183" s="221">
        <v>0.95128373722490955</v>
      </c>
    </row>
    <row r="184" spans="1:11" ht="15.75" thickBot="1">
      <c r="A184" s="174" t="s">
        <v>895</v>
      </c>
      <c r="B184" s="124">
        <v>0</v>
      </c>
      <c r="C184" s="124">
        <v>0</v>
      </c>
      <c r="D184" s="124">
        <v>0</v>
      </c>
      <c r="E184" s="124">
        <v>0</v>
      </c>
      <c r="F184" s="124">
        <v>0</v>
      </c>
      <c r="G184" s="124">
        <v>0</v>
      </c>
      <c r="H184" s="124">
        <v>0</v>
      </c>
      <c r="I184" s="124">
        <v>0</v>
      </c>
      <c r="J184" s="124">
        <v>0</v>
      </c>
      <c r="K184" s="221">
        <v>0.94721959034263092</v>
      </c>
    </row>
    <row r="185" spans="1:11">
      <c r="A185" s="173" t="s">
        <v>845</v>
      </c>
      <c r="B185" s="175">
        <v>3097368020.8564258</v>
      </c>
      <c r="C185" s="175">
        <v>3097368020.8564258</v>
      </c>
      <c r="D185" s="175">
        <v>-2927170953.7964258</v>
      </c>
      <c r="E185" s="175">
        <v>0</v>
      </c>
      <c r="F185" s="175">
        <v>170197067.06</v>
      </c>
      <c r="G185" s="175">
        <v>2934384828.7443466</v>
      </c>
      <c r="H185" s="175">
        <v>-2772673671.7178998</v>
      </c>
      <c r="I185" s="175">
        <v>0</v>
      </c>
      <c r="J185" s="175">
        <v>161711157.0264473</v>
      </c>
      <c r="K185" s="222" t="s">
        <v>334</v>
      </c>
    </row>
    <row r="187" spans="1:11">
      <c r="A187" s="173" t="s">
        <v>896</v>
      </c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</row>
    <row r="188" spans="1:11">
      <c r="A188" s="174" t="s">
        <v>897</v>
      </c>
      <c r="B188" s="124">
        <v>7370787.2200000016</v>
      </c>
      <c r="C188" s="124">
        <v>7370787.2200000016</v>
      </c>
      <c r="D188" s="124">
        <v>0</v>
      </c>
      <c r="E188" s="124">
        <v>0</v>
      </c>
      <c r="F188" s="124">
        <v>7370787.2200000016</v>
      </c>
      <c r="G188" s="124">
        <v>6624386.0573946089</v>
      </c>
      <c r="H188" s="124">
        <v>0</v>
      </c>
      <c r="I188" s="124">
        <v>0</v>
      </c>
      <c r="J188" s="124">
        <v>6624386.0573946089</v>
      </c>
      <c r="K188" s="221">
        <v>0.89873521778242393</v>
      </c>
    </row>
    <row r="189" spans="1:11">
      <c r="A189" s="174" t="s">
        <v>898</v>
      </c>
      <c r="B189" s="124">
        <v>11111678.5</v>
      </c>
      <c r="C189" s="124">
        <v>11111678.5</v>
      </c>
      <c r="D189" s="124">
        <v>0</v>
      </c>
      <c r="E189" s="124">
        <v>0</v>
      </c>
      <c r="F189" s="124">
        <v>11111678.5</v>
      </c>
      <c r="G189" s="124">
        <v>9986456.7966257781</v>
      </c>
      <c r="H189" s="124">
        <v>0</v>
      </c>
      <c r="I189" s="124">
        <v>0</v>
      </c>
      <c r="J189" s="124">
        <v>9986456.7966257781</v>
      </c>
      <c r="K189" s="221">
        <v>0.89873521778242393</v>
      </c>
    </row>
    <row r="190" spans="1:11">
      <c r="A190" s="174" t="s">
        <v>899</v>
      </c>
      <c r="B190" s="124">
        <v>3252433.41</v>
      </c>
      <c r="C190" s="124">
        <v>3252433.41</v>
      </c>
      <c r="D190" s="124">
        <v>0</v>
      </c>
      <c r="E190" s="124">
        <v>0</v>
      </c>
      <c r="F190" s="124">
        <v>3252433.41</v>
      </c>
      <c r="G190" s="124">
        <v>2923076.4490591818</v>
      </c>
      <c r="H190" s="124">
        <v>0</v>
      </c>
      <c r="I190" s="124">
        <v>0</v>
      </c>
      <c r="J190" s="124">
        <v>2923076.4490591818</v>
      </c>
      <c r="K190" s="221">
        <v>0.89873521778242393</v>
      </c>
    </row>
    <row r="191" spans="1:11">
      <c r="A191" s="174" t="s">
        <v>900</v>
      </c>
      <c r="B191" s="124">
        <v>375000</v>
      </c>
      <c r="C191" s="124">
        <v>375000</v>
      </c>
      <c r="D191" s="124">
        <v>0</v>
      </c>
      <c r="E191" s="124">
        <v>0</v>
      </c>
      <c r="F191" s="124">
        <v>375000</v>
      </c>
      <c r="G191" s="124">
        <v>337025.706668409</v>
      </c>
      <c r="H191" s="124">
        <v>0</v>
      </c>
      <c r="I191" s="124">
        <v>0</v>
      </c>
      <c r="J191" s="124">
        <v>337025.706668409</v>
      </c>
      <c r="K191" s="221">
        <v>0.89873521778242393</v>
      </c>
    </row>
    <row r="192" spans="1:11">
      <c r="A192" s="174" t="s">
        <v>901</v>
      </c>
      <c r="B192" s="124">
        <v>0</v>
      </c>
      <c r="C192" s="124">
        <v>0</v>
      </c>
      <c r="D192" s="124">
        <v>0</v>
      </c>
      <c r="E192" s="124">
        <v>0</v>
      </c>
      <c r="F192" s="124">
        <v>0</v>
      </c>
      <c r="G192" s="124">
        <v>0</v>
      </c>
      <c r="H192" s="124">
        <v>0</v>
      </c>
      <c r="I192" s="124">
        <v>0</v>
      </c>
      <c r="J192" s="124">
        <v>0</v>
      </c>
      <c r="K192" s="221">
        <v>0.89873521778242393</v>
      </c>
    </row>
    <row r="193" spans="1:11">
      <c r="A193" s="174" t="s">
        <v>902</v>
      </c>
      <c r="B193" s="124">
        <v>18911182.470000003</v>
      </c>
      <c r="C193" s="124">
        <v>18911182.470000003</v>
      </c>
      <c r="D193" s="124">
        <v>0</v>
      </c>
      <c r="E193" s="124">
        <v>0</v>
      </c>
      <c r="F193" s="124">
        <v>18911182.470000003</v>
      </c>
      <c r="G193" s="124">
        <v>16996145.695698611</v>
      </c>
      <c r="H193" s="124">
        <v>0</v>
      </c>
      <c r="I193" s="124">
        <v>0</v>
      </c>
      <c r="J193" s="124">
        <v>16996145.695698611</v>
      </c>
      <c r="K193" s="221">
        <v>0.89873521778242393</v>
      </c>
    </row>
    <row r="194" spans="1:11">
      <c r="A194" s="174" t="s">
        <v>903</v>
      </c>
      <c r="B194" s="124">
        <v>1940017.1900000004</v>
      </c>
      <c r="C194" s="124">
        <v>1940017.1900000004</v>
      </c>
      <c r="D194" s="124">
        <v>-1940017.1900000004</v>
      </c>
      <c r="E194" s="124">
        <v>0</v>
      </c>
      <c r="F194" s="124">
        <v>0</v>
      </c>
      <c r="G194" s="124">
        <v>1837622.2879694623</v>
      </c>
      <c r="H194" s="124">
        <v>-1837622.2879694623</v>
      </c>
      <c r="I194" s="124">
        <v>0</v>
      </c>
      <c r="J194" s="124">
        <v>0</v>
      </c>
      <c r="K194" s="221">
        <v>0.94721959034263092</v>
      </c>
    </row>
    <row r="195" spans="1:11">
      <c r="A195" s="174" t="s">
        <v>904</v>
      </c>
      <c r="B195" s="124">
        <v>1885191.1599999997</v>
      </c>
      <c r="C195" s="124">
        <v>1885191.1599999997</v>
      </c>
      <c r="D195" s="124">
        <v>-1885191.1599999997</v>
      </c>
      <c r="E195" s="124">
        <v>0</v>
      </c>
      <c r="F195" s="124">
        <v>0</v>
      </c>
      <c r="G195" s="124">
        <v>1785689.9982927488</v>
      </c>
      <c r="H195" s="124">
        <v>-1785689.9982927488</v>
      </c>
      <c r="I195" s="124">
        <v>0</v>
      </c>
      <c r="J195" s="124">
        <v>0</v>
      </c>
      <c r="K195" s="221">
        <v>0.94721959034263092</v>
      </c>
    </row>
    <row r="196" spans="1:11">
      <c r="A196" s="174" t="s">
        <v>905</v>
      </c>
      <c r="B196" s="124">
        <v>0</v>
      </c>
      <c r="C196" s="124">
        <v>0</v>
      </c>
      <c r="D196" s="124">
        <v>0</v>
      </c>
      <c r="E196" s="124">
        <v>0</v>
      </c>
      <c r="F196" s="124">
        <v>0</v>
      </c>
      <c r="G196" s="124">
        <v>0</v>
      </c>
      <c r="H196" s="124">
        <v>0</v>
      </c>
      <c r="I196" s="124">
        <v>0</v>
      </c>
      <c r="J196" s="124">
        <v>0</v>
      </c>
      <c r="K196" s="221">
        <v>0.89873521778242393</v>
      </c>
    </row>
    <row r="197" spans="1:11">
      <c r="A197" s="174" t="s">
        <v>906</v>
      </c>
      <c r="B197" s="124">
        <v>4210198.17</v>
      </c>
      <c r="C197" s="124">
        <v>4210198.17</v>
      </c>
      <c r="D197" s="124">
        <v>0</v>
      </c>
      <c r="E197" s="124">
        <v>0</v>
      </c>
      <c r="F197" s="124">
        <v>4210198.17</v>
      </c>
      <c r="G197" s="124">
        <v>3783853.3692221125</v>
      </c>
      <c r="H197" s="124">
        <v>0</v>
      </c>
      <c r="I197" s="124">
        <v>0</v>
      </c>
      <c r="J197" s="124">
        <v>3783853.3692221125</v>
      </c>
      <c r="K197" s="221">
        <v>0.89873521778242393</v>
      </c>
    </row>
    <row r="198" spans="1:11">
      <c r="A198" s="174" t="s">
        <v>907</v>
      </c>
      <c r="B198" s="124">
        <v>0</v>
      </c>
      <c r="C198" s="124">
        <v>0</v>
      </c>
      <c r="D198" s="124">
        <v>0</v>
      </c>
      <c r="E198" s="124">
        <v>0</v>
      </c>
      <c r="F198" s="124">
        <v>0</v>
      </c>
      <c r="G198" s="124">
        <v>0</v>
      </c>
      <c r="H198" s="124">
        <v>0</v>
      </c>
      <c r="I198" s="124">
        <v>0</v>
      </c>
      <c r="J198" s="124">
        <v>0</v>
      </c>
      <c r="K198" s="221">
        <v>0.89873521778242393</v>
      </c>
    </row>
    <row r="199" spans="1:11">
      <c r="A199" s="174" t="s">
        <v>908</v>
      </c>
      <c r="B199" s="124">
        <v>-12000</v>
      </c>
      <c r="C199" s="124">
        <v>-12000</v>
      </c>
      <c r="D199" s="124">
        <v>0</v>
      </c>
      <c r="E199" s="124">
        <v>0</v>
      </c>
      <c r="F199" s="124">
        <v>-12000</v>
      </c>
      <c r="G199" s="124">
        <v>-10784.822613389088</v>
      </c>
      <c r="H199" s="124">
        <v>0</v>
      </c>
      <c r="I199" s="124">
        <v>0</v>
      </c>
      <c r="J199" s="124">
        <v>-10784.822613389088</v>
      </c>
      <c r="K199" s="221">
        <v>0.89873521778242393</v>
      </c>
    </row>
    <row r="200" spans="1:11">
      <c r="A200" s="174" t="s">
        <v>909</v>
      </c>
      <c r="B200" s="124">
        <v>605679.13</v>
      </c>
      <c r="C200" s="124">
        <v>605679.13</v>
      </c>
      <c r="D200" s="124">
        <v>0</v>
      </c>
      <c r="E200" s="124">
        <v>0</v>
      </c>
      <c r="F200" s="124">
        <v>605679.13</v>
      </c>
      <c r="G200" s="124">
        <v>544345.16480681906</v>
      </c>
      <c r="H200" s="124">
        <v>0</v>
      </c>
      <c r="I200" s="124">
        <v>0</v>
      </c>
      <c r="J200" s="124">
        <v>544345.16480681906</v>
      </c>
      <c r="K200" s="221">
        <v>0.89873521778242393</v>
      </c>
    </row>
    <row r="201" spans="1:11">
      <c r="A201" s="174" t="s">
        <v>910</v>
      </c>
      <c r="B201" s="124">
        <v>4196676.41</v>
      </c>
      <c r="C201" s="124">
        <v>4196676.41</v>
      </c>
      <c r="D201" s="124">
        <v>0</v>
      </c>
      <c r="E201" s="124">
        <v>0</v>
      </c>
      <c r="F201" s="124">
        <v>4196676.41</v>
      </c>
      <c r="G201" s="124">
        <v>3771700.8873037114</v>
      </c>
      <c r="H201" s="124">
        <v>0</v>
      </c>
      <c r="I201" s="124">
        <v>0</v>
      </c>
      <c r="J201" s="124">
        <v>3771700.8873037114</v>
      </c>
      <c r="K201" s="221">
        <v>0.89873521778242393</v>
      </c>
    </row>
    <row r="202" spans="1:11">
      <c r="A202" s="174" t="s">
        <v>911</v>
      </c>
      <c r="B202" s="124">
        <v>4425864.08</v>
      </c>
      <c r="C202" s="124">
        <v>4425864.08</v>
      </c>
      <c r="D202" s="124">
        <v>0</v>
      </c>
      <c r="E202" s="124">
        <v>0</v>
      </c>
      <c r="F202" s="124">
        <v>4425864.08</v>
      </c>
      <c r="G202" s="124">
        <v>3977679.9178142073</v>
      </c>
      <c r="H202" s="124">
        <v>0</v>
      </c>
      <c r="I202" s="124">
        <v>0</v>
      </c>
      <c r="J202" s="124">
        <v>3977679.9178142073</v>
      </c>
      <c r="K202" s="221">
        <v>0.89873521778242393</v>
      </c>
    </row>
    <row r="203" spans="1:11">
      <c r="A203" s="174" t="s">
        <v>912</v>
      </c>
      <c r="B203" s="124">
        <v>1126939.97</v>
      </c>
      <c r="C203" s="124">
        <v>1126939.97</v>
      </c>
      <c r="D203" s="124">
        <v>-1126939.97</v>
      </c>
      <c r="E203" s="124">
        <v>0</v>
      </c>
      <c r="F203" s="124">
        <v>0</v>
      </c>
      <c r="G203" s="124">
        <v>1067459.6167241368</v>
      </c>
      <c r="H203" s="124">
        <v>-1067459.6167241368</v>
      </c>
      <c r="I203" s="124">
        <v>0</v>
      </c>
      <c r="J203" s="124">
        <v>0</v>
      </c>
      <c r="K203" s="221">
        <v>0.94721959034263092</v>
      </c>
    </row>
    <row r="204" spans="1:11">
      <c r="A204" s="174" t="s">
        <v>913</v>
      </c>
      <c r="B204" s="124">
        <v>11739224.52</v>
      </c>
      <c r="C204" s="124">
        <v>11739224.52</v>
      </c>
      <c r="D204" s="124">
        <v>0</v>
      </c>
      <c r="E204" s="124">
        <v>0</v>
      </c>
      <c r="F204" s="124">
        <v>11739224.52</v>
      </c>
      <c r="G204" s="124">
        <v>10550454.505578971</v>
      </c>
      <c r="H204" s="124">
        <v>0</v>
      </c>
      <c r="I204" s="124">
        <v>0</v>
      </c>
      <c r="J204" s="124">
        <v>10550454.505578971</v>
      </c>
      <c r="K204" s="221">
        <v>0.89873521778242393</v>
      </c>
    </row>
    <row r="205" spans="1:11">
      <c r="A205" s="174" t="s">
        <v>914</v>
      </c>
      <c r="B205" s="124">
        <v>1254000</v>
      </c>
      <c r="C205" s="124">
        <v>1254000</v>
      </c>
      <c r="D205" s="124">
        <v>0</v>
      </c>
      <c r="E205" s="124">
        <v>0</v>
      </c>
      <c r="F205" s="124">
        <v>1254000</v>
      </c>
      <c r="G205" s="124">
        <v>1127013.9630991595</v>
      </c>
      <c r="H205" s="124">
        <v>0</v>
      </c>
      <c r="I205" s="124">
        <v>0</v>
      </c>
      <c r="J205" s="124">
        <v>1127013.9630991595</v>
      </c>
      <c r="K205" s="221">
        <v>0.89873521778242393</v>
      </c>
    </row>
    <row r="206" spans="1:11" ht="15.75" thickBot="1">
      <c r="A206" s="174" t="s">
        <v>915</v>
      </c>
      <c r="B206" s="124">
        <v>667497.79999999981</v>
      </c>
      <c r="C206" s="124">
        <v>667497.79999999981</v>
      </c>
      <c r="D206" s="124">
        <v>0</v>
      </c>
      <c r="E206" s="124">
        <v>0</v>
      </c>
      <c r="F206" s="124">
        <v>667497.79999999981</v>
      </c>
      <c r="G206" s="124">
        <v>599903.7806522887</v>
      </c>
      <c r="H206" s="124">
        <v>0</v>
      </c>
      <c r="I206" s="124">
        <v>0</v>
      </c>
      <c r="J206" s="124">
        <v>599903.7806522887</v>
      </c>
      <c r="K206" s="221">
        <v>0.89873521778242393</v>
      </c>
    </row>
    <row r="207" spans="1:11">
      <c r="A207" s="173" t="s">
        <v>896</v>
      </c>
      <c r="B207" s="175">
        <v>73060370.030000001</v>
      </c>
      <c r="C207" s="175">
        <v>73060370.030000001</v>
      </c>
      <c r="D207" s="175">
        <v>-4952148.32</v>
      </c>
      <c r="E207" s="175">
        <v>0</v>
      </c>
      <c r="F207" s="175">
        <v>68108221.710000008</v>
      </c>
      <c r="G207" s="175">
        <v>65902029.374296822</v>
      </c>
      <c r="H207" s="175">
        <v>-4690771.9029863477</v>
      </c>
      <c r="I207" s="175">
        <v>0</v>
      </c>
      <c r="J207" s="175">
        <v>61211257.471310474</v>
      </c>
      <c r="K207" s="222" t="s">
        <v>334</v>
      </c>
    </row>
    <row r="209" spans="1:11">
      <c r="A209" s="173" t="s">
        <v>916</v>
      </c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</row>
    <row r="210" spans="1:11">
      <c r="A210" s="174" t="s">
        <v>917</v>
      </c>
      <c r="B210" s="124">
        <v>22178624.260000002</v>
      </c>
      <c r="C210" s="124">
        <v>22178624.260000002</v>
      </c>
      <c r="D210" s="124">
        <v>0</v>
      </c>
      <c r="E210" s="124">
        <v>0</v>
      </c>
      <c r="F210" s="124">
        <v>22178624.260000002</v>
      </c>
      <c r="G210" s="124">
        <v>22178624.260000002</v>
      </c>
      <c r="H210" s="124">
        <v>0</v>
      </c>
      <c r="I210" s="124">
        <v>0</v>
      </c>
      <c r="J210" s="124">
        <v>22178624.260000002</v>
      </c>
      <c r="K210" s="221">
        <v>1</v>
      </c>
    </row>
    <row r="211" spans="1:11">
      <c r="A211" s="174" t="s">
        <v>918</v>
      </c>
      <c r="B211" s="124">
        <v>5995483.25</v>
      </c>
      <c r="C211" s="124">
        <v>5995483.25</v>
      </c>
      <c r="D211" s="124">
        <v>0</v>
      </c>
      <c r="E211" s="124">
        <v>0</v>
      </c>
      <c r="F211" s="124">
        <v>5995483.25</v>
      </c>
      <c r="G211" s="124">
        <v>5995483.25</v>
      </c>
      <c r="H211" s="124">
        <v>0</v>
      </c>
      <c r="I211" s="124">
        <v>0</v>
      </c>
      <c r="J211" s="124">
        <v>5995483.25</v>
      </c>
      <c r="K211" s="221">
        <v>1</v>
      </c>
    </row>
    <row r="212" spans="1:11">
      <c r="A212" s="174" t="s">
        <v>919</v>
      </c>
      <c r="B212" s="124">
        <v>2650228.1000000006</v>
      </c>
      <c r="C212" s="124">
        <v>2650228.1000000006</v>
      </c>
      <c r="D212" s="124">
        <v>0</v>
      </c>
      <c r="E212" s="124">
        <v>0</v>
      </c>
      <c r="F212" s="124">
        <v>2650228.1000000006</v>
      </c>
      <c r="G212" s="124">
        <v>2650228.1000000006</v>
      </c>
      <c r="H212" s="124">
        <v>0</v>
      </c>
      <c r="I212" s="124">
        <v>0</v>
      </c>
      <c r="J212" s="124">
        <v>2650228.1000000006</v>
      </c>
      <c r="K212" s="221">
        <v>1</v>
      </c>
    </row>
    <row r="213" spans="1:11">
      <c r="A213" s="174" t="s">
        <v>920</v>
      </c>
      <c r="B213" s="124">
        <v>14872852.460000036</v>
      </c>
      <c r="C213" s="124">
        <v>14872852.460000036</v>
      </c>
      <c r="D213" s="124">
        <v>0</v>
      </c>
      <c r="E213" s="124">
        <v>0</v>
      </c>
      <c r="F213" s="124">
        <v>14872852.460000036</v>
      </c>
      <c r="G213" s="124">
        <v>14872852.460000034</v>
      </c>
      <c r="H213" s="124">
        <v>0</v>
      </c>
      <c r="I213" s="124">
        <v>0</v>
      </c>
      <c r="J213" s="124">
        <v>14872852.460000034</v>
      </c>
      <c r="K213" s="221">
        <v>0.99999999999999989</v>
      </c>
    </row>
    <row r="214" spans="1:11">
      <c r="A214" s="174" t="s">
        <v>921</v>
      </c>
      <c r="B214" s="124">
        <v>6436904.5199999958</v>
      </c>
      <c r="C214" s="124">
        <v>6436904.5199999958</v>
      </c>
      <c r="D214" s="124">
        <v>0</v>
      </c>
      <c r="E214" s="124">
        <v>0</v>
      </c>
      <c r="F214" s="124">
        <v>6436904.5199999958</v>
      </c>
      <c r="G214" s="124">
        <v>6436904.5199999958</v>
      </c>
      <c r="H214" s="124">
        <v>0</v>
      </c>
      <c r="I214" s="124">
        <v>0</v>
      </c>
      <c r="J214" s="124">
        <v>6436904.5199999958</v>
      </c>
      <c r="K214" s="221">
        <v>1</v>
      </c>
    </row>
    <row r="215" spans="1:11">
      <c r="A215" s="174" t="s">
        <v>922</v>
      </c>
      <c r="B215" s="124">
        <v>267111.12</v>
      </c>
      <c r="C215" s="124">
        <v>267111.12</v>
      </c>
      <c r="D215" s="124">
        <v>0</v>
      </c>
      <c r="E215" s="124">
        <v>0</v>
      </c>
      <c r="F215" s="124">
        <v>267111.12</v>
      </c>
      <c r="G215" s="124">
        <v>267111.12</v>
      </c>
      <c r="H215" s="124">
        <v>0</v>
      </c>
      <c r="I215" s="124">
        <v>0</v>
      </c>
      <c r="J215" s="124">
        <v>267111.12</v>
      </c>
      <c r="K215" s="221">
        <v>1</v>
      </c>
    </row>
    <row r="216" spans="1:11">
      <c r="A216" s="174" t="s">
        <v>923</v>
      </c>
      <c r="B216" s="124">
        <v>4059443.1</v>
      </c>
      <c r="C216" s="124">
        <v>4059443.1</v>
      </c>
      <c r="D216" s="124">
        <v>0</v>
      </c>
      <c r="E216" s="124">
        <v>0</v>
      </c>
      <c r="F216" s="124">
        <v>4059443.1</v>
      </c>
      <c r="G216" s="124">
        <v>4050189.1491000624</v>
      </c>
      <c r="H216" s="124">
        <v>0</v>
      </c>
      <c r="I216" s="124">
        <v>0</v>
      </c>
      <c r="J216" s="124">
        <v>4050189.1491000624</v>
      </c>
      <c r="K216" s="221">
        <v>0.99772038906027838</v>
      </c>
    </row>
    <row r="217" spans="1:11">
      <c r="A217" s="174" t="s">
        <v>924</v>
      </c>
      <c r="B217" s="124">
        <v>2524805.9500000007</v>
      </c>
      <c r="C217" s="124">
        <v>2524805.9500000007</v>
      </c>
      <c r="D217" s="124">
        <v>0</v>
      </c>
      <c r="E217" s="124">
        <v>0</v>
      </c>
      <c r="F217" s="124">
        <v>2524805.9500000007</v>
      </c>
      <c r="G217" s="124">
        <v>2524805.9500000007</v>
      </c>
      <c r="H217" s="124">
        <v>0</v>
      </c>
      <c r="I217" s="124">
        <v>0</v>
      </c>
      <c r="J217" s="124">
        <v>2524805.9500000007</v>
      </c>
      <c r="K217" s="221">
        <v>1</v>
      </c>
    </row>
    <row r="218" spans="1:11">
      <c r="A218" s="174" t="s">
        <v>925</v>
      </c>
      <c r="B218" s="124">
        <v>1538519.3600000003</v>
      </c>
      <c r="C218" s="124">
        <v>1538519.3600000003</v>
      </c>
      <c r="D218" s="124">
        <v>-1538519.3600000003</v>
      </c>
      <c r="E218" s="124">
        <v>0</v>
      </c>
      <c r="F218" s="124">
        <v>0</v>
      </c>
      <c r="G218" s="124">
        <v>1538519.3600000003</v>
      </c>
      <c r="H218" s="124">
        <v>-1538519.3600000003</v>
      </c>
      <c r="I218" s="124">
        <v>0</v>
      </c>
      <c r="J218" s="124">
        <v>0</v>
      </c>
      <c r="K218" s="221">
        <v>1</v>
      </c>
    </row>
    <row r="219" spans="1:11">
      <c r="A219" s="174" t="s">
        <v>926</v>
      </c>
      <c r="B219" s="124">
        <v>42803122.00999999</v>
      </c>
      <c r="C219" s="124">
        <v>42803122.00999999</v>
      </c>
      <c r="D219" s="124">
        <v>0</v>
      </c>
      <c r="E219" s="124">
        <v>0</v>
      </c>
      <c r="F219" s="124">
        <v>42803122.00999999</v>
      </c>
      <c r="G219" s="124">
        <v>42803122.00999999</v>
      </c>
      <c r="H219" s="124">
        <v>0</v>
      </c>
      <c r="I219" s="124">
        <v>0</v>
      </c>
      <c r="J219" s="124">
        <v>42803122.00999999</v>
      </c>
      <c r="K219" s="221">
        <v>1</v>
      </c>
    </row>
    <row r="220" spans="1:11">
      <c r="A220" s="174" t="s">
        <v>927</v>
      </c>
      <c r="B220" s="124">
        <v>10622000</v>
      </c>
      <c r="C220" s="124">
        <v>10622000</v>
      </c>
      <c r="D220" s="124">
        <v>0</v>
      </c>
      <c r="E220" s="124">
        <v>0</v>
      </c>
      <c r="F220" s="124">
        <v>10622000</v>
      </c>
      <c r="G220" s="124">
        <v>10622000</v>
      </c>
      <c r="H220" s="124">
        <v>0</v>
      </c>
      <c r="I220" s="124">
        <v>0</v>
      </c>
      <c r="J220" s="124">
        <v>10622000</v>
      </c>
      <c r="K220" s="221">
        <v>1</v>
      </c>
    </row>
    <row r="221" spans="1:11">
      <c r="A221" s="174" t="s">
        <v>928</v>
      </c>
      <c r="B221" s="124">
        <v>16598421.670000004</v>
      </c>
      <c r="C221" s="124">
        <v>16598421.670000004</v>
      </c>
      <c r="D221" s="124">
        <v>0</v>
      </c>
      <c r="E221" s="124">
        <v>0</v>
      </c>
      <c r="F221" s="124">
        <v>16598421.670000004</v>
      </c>
      <c r="G221" s="124">
        <v>16598421.670000004</v>
      </c>
      <c r="H221" s="124">
        <v>0</v>
      </c>
      <c r="I221" s="124">
        <v>0</v>
      </c>
      <c r="J221" s="124">
        <v>16598421.670000004</v>
      </c>
      <c r="K221" s="221">
        <v>1</v>
      </c>
    </row>
    <row r="222" spans="1:11">
      <c r="A222" s="174" t="s">
        <v>929</v>
      </c>
      <c r="B222" s="124">
        <v>1283227.21</v>
      </c>
      <c r="C222" s="124">
        <v>1283227.21</v>
      </c>
      <c r="D222" s="124">
        <v>-1283227.21</v>
      </c>
      <c r="E222" s="124">
        <v>0</v>
      </c>
      <c r="F222" s="124">
        <v>0</v>
      </c>
      <c r="G222" s="124">
        <v>1283227.21</v>
      </c>
      <c r="H222" s="124">
        <v>-1283227.21</v>
      </c>
      <c r="I222" s="124">
        <v>0</v>
      </c>
      <c r="J222" s="124">
        <v>0</v>
      </c>
      <c r="K222" s="221">
        <v>1</v>
      </c>
    </row>
    <row r="223" spans="1:11">
      <c r="A223" s="174" t="s">
        <v>930</v>
      </c>
      <c r="B223" s="124">
        <v>0</v>
      </c>
      <c r="C223" s="124">
        <v>0</v>
      </c>
      <c r="D223" s="124">
        <v>0</v>
      </c>
      <c r="E223" s="124">
        <v>0</v>
      </c>
      <c r="F223" s="124">
        <v>0</v>
      </c>
      <c r="G223" s="124">
        <v>0</v>
      </c>
      <c r="H223" s="124">
        <v>0</v>
      </c>
      <c r="I223" s="124">
        <v>0</v>
      </c>
      <c r="J223" s="124">
        <v>0</v>
      </c>
      <c r="K223" s="221">
        <v>1</v>
      </c>
    </row>
    <row r="224" spans="1:11">
      <c r="A224" s="174" t="s">
        <v>931</v>
      </c>
      <c r="B224" s="124">
        <v>11037854.910000006</v>
      </c>
      <c r="C224" s="124">
        <v>11037854.910000006</v>
      </c>
      <c r="D224" s="124">
        <v>0</v>
      </c>
      <c r="E224" s="124">
        <v>0</v>
      </c>
      <c r="F224" s="124">
        <v>11037854.910000006</v>
      </c>
      <c r="G224" s="124">
        <v>11037854.910000006</v>
      </c>
      <c r="H224" s="124">
        <v>0</v>
      </c>
      <c r="I224" s="124">
        <v>0</v>
      </c>
      <c r="J224" s="124">
        <v>11037854.910000006</v>
      </c>
      <c r="K224" s="221">
        <v>1</v>
      </c>
    </row>
    <row r="225" spans="1:11">
      <c r="A225" s="174" t="s">
        <v>932</v>
      </c>
      <c r="B225" s="124">
        <v>3187619.4600000004</v>
      </c>
      <c r="C225" s="124">
        <v>3187619.4600000004</v>
      </c>
      <c r="D225" s="124">
        <v>-3187619.4600000004</v>
      </c>
      <c r="E225" s="124">
        <v>0</v>
      </c>
      <c r="F225" s="124">
        <v>0</v>
      </c>
      <c r="G225" s="124">
        <v>3019375.5990693988</v>
      </c>
      <c r="H225" s="124">
        <v>-3019375.5990693988</v>
      </c>
      <c r="I225" s="124">
        <v>0</v>
      </c>
      <c r="J225" s="124">
        <v>0</v>
      </c>
      <c r="K225" s="221">
        <v>0.94721959034263092</v>
      </c>
    </row>
    <row r="226" spans="1:11">
      <c r="A226" s="174" t="s">
        <v>933</v>
      </c>
      <c r="B226" s="124">
        <v>127045723.69999997</v>
      </c>
      <c r="C226" s="124">
        <v>127045723.69999997</v>
      </c>
      <c r="D226" s="124">
        <v>0</v>
      </c>
      <c r="E226" s="124">
        <v>0</v>
      </c>
      <c r="F226" s="124">
        <v>127045723.69999997</v>
      </c>
      <c r="G226" s="124">
        <v>127045723.69999996</v>
      </c>
      <c r="H226" s="124">
        <v>0</v>
      </c>
      <c r="I226" s="124">
        <v>0</v>
      </c>
      <c r="J226" s="124">
        <v>127045723.69999996</v>
      </c>
      <c r="K226" s="221">
        <v>0.99999999999999989</v>
      </c>
    </row>
    <row r="227" spans="1:11">
      <c r="A227" s="174" t="s">
        <v>934</v>
      </c>
      <c r="B227" s="124">
        <v>28531696.430000018</v>
      </c>
      <c r="C227" s="124">
        <v>28531696.430000018</v>
      </c>
      <c r="D227" s="124">
        <v>0</v>
      </c>
      <c r="E227" s="124">
        <v>0</v>
      </c>
      <c r="F227" s="124">
        <v>28531696.430000018</v>
      </c>
      <c r="G227" s="124">
        <v>28531696.430000018</v>
      </c>
      <c r="H227" s="124">
        <v>0</v>
      </c>
      <c r="I227" s="124">
        <v>0</v>
      </c>
      <c r="J227" s="124">
        <v>28531696.430000018</v>
      </c>
      <c r="K227" s="221">
        <v>1</v>
      </c>
    </row>
    <row r="228" spans="1:11">
      <c r="A228" s="174" t="s">
        <v>935</v>
      </c>
      <c r="B228" s="124">
        <v>-0.91000000000000036</v>
      </c>
      <c r="C228" s="124">
        <v>-0.91000000000000036</v>
      </c>
      <c r="D228" s="124">
        <v>0</v>
      </c>
      <c r="E228" s="124">
        <v>0</v>
      </c>
      <c r="F228" s="124">
        <v>-0.91000000000000036</v>
      </c>
      <c r="G228" s="124">
        <v>-0.91000000000000036</v>
      </c>
      <c r="H228" s="124">
        <v>0</v>
      </c>
      <c r="I228" s="124">
        <v>0</v>
      </c>
      <c r="J228" s="124">
        <v>-0.91000000000000036</v>
      </c>
      <c r="K228" s="221">
        <v>1</v>
      </c>
    </row>
    <row r="229" spans="1:11">
      <c r="A229" s="174" t="s">
        <v>936</v>
      </c>
      <c r="B229" s="124">
        <v>11802670.370000014</v>
      </c>
      <c r="C229" s="124">
        <v>11802670.370000014</v>
      </c>
      <c r="D229" s="124">
        <v>0</v>
      </c>
      <c r="E229" s="124">
        <v>0</v>
      </c>
      <c r="F229" s="124">
        <v>11802670.370000014</v>
      </c>
      <c r="G229" s="124">
        <v>11802670.370000014</v>
      </c>
      <c r="H229" s="124">
        <v>0</v>
      </c>
      <c r="I229" s="124">
        <v>0</v>
      </c>
      <c r="J229" s="124">
        <v>11802670.370000014</v>
      </c>
      <c r="K229" s="221">
        <v>1</v>
      </c>
    </row>
    <row r="230" spans="1:11">
      <c r="A230" s="174" t="s">
        <v>937</v>
      </c>
      <c r="B230" s="124">
        <v>4142111.7899999991</v>
      </c>
      <c r="C230" s="124">
        <v>4142111.7899999991</v>
      </c>
      <c r="D230" s="124">
        <v>0</v>
      </c>
      <c r="E230" s="124">
        <v>0</v>
      </c>
      <c r="F230" s="124">
        <v>4142111.7899999991</v>
      </c>
      <c r="G230" s="124">
        <v>4132669.3866499653</v>
      </c>
      <c r="H230" s="124">
        <v>0</v>
      </c>
      <c r="I230" s="124">
        <v>0</v>
      </c>
      <c r="J230" s="124">
        <v>4132669.3866499653</v>
      </c>
      <c r="K230" s="221">
        <v>0.99772038906027838</v>
      </c>
    </row>
    <row r="231" spans="1:11" ht="15.75" thickBot="1">
      <c r="A231" s="174" t="s">
        <v>938</v>
      </c>
      <c r="B231" s="124">
        <v>5635928.350000008</v>
      </c>
      <c r="C231" s="124">
        <v>5635928.350000008</v>
      </c>
      <c r="D231" s="124">
        <v>0</v>
      </c>
      <c r="E231" s="124">
        <v>0</v>
      </c>
      <c r="F231" s="124">
        <v>5635928.350000008</v>
      </c>
      <c r="G231" s="124">
        <v>5635928.350000008</v>
      </c>
      <c r="H231" s="124">
        <v>0</v>
      </c>
      <c r="I231" s="124">
        <v>0</v>
      </c>
      <c r="J231" s="124">
        <v>5635928.350000008</v>
      </c>
      <c r="K231" s="221">
        <v>1</v>
      </c>
    </row>
    <row r="232" spans="1:11">
      <c r="A232" s="173" t="s">
        <v>916</v>
      </c>
      <c r="B232" s="175">
        <v>323214347.11000001</v>
      </c>
      <c r="C232" s="175">
        <v>323214347.11000001</v>
      </c>
      <c r="D232" s="175">
        <v>-6009366.0300000012</v>
      </c>
      <c r="E232" s="175">
        <v>0</v>
      </c>
      <c r="F232" s="175">
        <v>317204981.08000004</v>
      </c>
      <c r="G232" s="175">
        <v>323027406.89481938</v>
      </c>
      <c r="H232" s="175">
        <v>-5841122.1690693991</v>
      </c>
      <c r="I232" s="175">
        <v>0</v>
      </c>
      <c r="J232" s="175">
        <v>317186284.72575003</v>
      </c>
      <c r="K232" s="222" t="s">
        <v>334</v>
      </c>
    </row>
    <row r="234" spans="1:11">
      <c r="A234" s="173" t="s">
        <v>939</v>
      </c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</row>
    <row r="235" spans="1:11">
      <c r="A235" s="174" t="s">
        <v>940</v>
      </c>
      <c r="B235" s="124">
        <v>6524268.2500000009</v>
      </c>
      <c r="C235" s="124">
        <v>6524268.2500000009</v>
      </c>
      <c r="D235" s="124">
        <v>0</v>
      </c>
      <c r="E235" s="124">
        <v>0</v>
      </c>
      <c r="F235" s="124">
        <v>6524268.2500000009</v>
      </c>
      <c r="G235" s="124">
        <v>6524255.8283698969</v>
      </c>
      <c r="H235" s="124">
        <v>0</v>
      </c>
      <c r="I235" s="124">
        <v>0</v>
      </c>
      <c r="J235" s="124">
        <v>6524255.8283698969</v>
      </c>
      <c r="K235" s="221">
        <v>0.99999809608838441</v>
      </c>
    </row>
    <row r="236" spans="1:11">
      <c r="A236" s="174" t="s">
        <v>941</v>
      </c>
      <c r="B236" s="124">
        <v>12109453.75</v>
      </c>
      <c r="C236" s="124">
        <v>12109453.75</v>
      </c>
      <c r="D236" s="124">
        <v>0</v>
      </c>
      <c r="E236" s="124">
        <v>0</v>
      </c>
      <c r="F236" s="124">
        <v>12109453.75</v>
      </c>
      <c r="G236" s="124">
        <v>12109257.606631657</v>
      </c>
      <c r="H236" s="124">
        <v>0</v>
      </c>
      <c r="I236" s="124">
        <v>0</v>
      </c>
      <c r="J236" s="124">
        <v>12109257.606631657</v>
      </c>
      <c r="K236" s="221">
        <v>0.99998380245943441</v>
      </c>
    </row>
    <row r="237" spans="1:11">
      <c r="A237" s="174" t="s">
        <v>942</v>
      </c>
      <c r="B237" s="124">
        <v>83906718.950000033</v>
      </c>
      <c r="C237" s="124">
        <v>83906718.950000033</v>
      </c>
      <c r="D237" s="124">
        <v>0</v>
      </c>
      <c r="E237" s="124">
        <v>0</v>
      </c>
      <c r="F237" s="124">
        <v>83906718.950000033</v>
      </c>
      <c r="G237" s="124">
        <v>83906718.950000033</v>
      </c>
      <c r="H237" s="124">
        <v>0</v>
      </c>
      <c r="I237" s="124">
        <v>0</v>
      </c>
      <c r="J237" s="124">
        <v>83906718.950000033</v>
      </c>
      <c r="K237" s="221">
        <v>1</v>
      </c>
    </row>
    <row r="238" spans="1:11">
      <c r="A238" s="174" t="s">
        <v>943</v>
      </c>
      <c r="B238" s="124">
        <v>7005084.5500000007</v>
      </c>
      <c r="C238" s="124">
        <v>7005084.5500000007</v>
      </c>
      <c r="D238" s="124">
        <v>0</v>
      </c>
      <c r="E238" s="124">
        <v>0</v>
      </c>
      <c r="F238" s="124">
        <v>7005084.5500000007</v>
      </c>
      <c r="G238" s="124">
        <v>7005084.5500000007</v>
      </c>
      <c r="H238" s="124">
        <v>0</v>
      </c>
      <c r="I238" s="124">
        <v>0</v>
      </c>
      <c r="J238" s="124">
        <v>7005084.5500000007</v>
      </c>
      <c r="K238" s="221">
        <v>1</v>
      </c>
    </row>
    <row r="239" spans="1:11">
      <c r="A239" s="174" t="s">
        <v>944</v>
      </c>
      <c r="B239" s="124">
        <v>106531.84000000001</v>
      </c>
      <c r="C239" s="124">
        <v>106531.84000000001</v>
      </c>
      <c r="D239" s="124">
        <v>-106531.84000000001</v>
      </c>
      <c r="E239" s="124">
        <v>0</v>
      </c>
      <c r="F239" s="124">
        <v>0</v>
      </c>
      <c r="G239" s="124">
        <v>106531.84000000001</v>
      </c>
      <c r="H239" s="124">
        <v>-106531.84000000001</v>
      </c>
      <c r="I239" s="124">
        <v>0</v>
      </c>
      <c r="J239" s="124">
        <v>0</v>
      </c>
      <c r="K239" s="221">
        <v>1</v>
      </c>
    </row>
    <row r="240" spans="1:11" ht="15.75" thickBot="1">
      <c r="A240" s="174" t="s">
        <v>945</v>
      </c>
      <c r="B240" s="124">
        <v>0</v>
      </c>
      <c r="C240" s="124">
        <v>0</v>
      </c>
      <c r="D240" s="124">
        <v>0</v>
      </c>
      <c r="E240" s="124">
        <v>0</v>
      </c>
      <c r="F240" s="124">
        <v>0</v>
      </c>
      <c r="G240" s="124">
        <v>0</v>
      </c>
      <c r="H240" s="124">
        <v>0</v>
      </c>
      <c r="I240" s="124">
        <v>0</v>
      </c>
      <c r="J240" s="124">
        <v>0</v>
      </c>
      <c r="K240" s="221">
        <v>0.99938256618738563</v>
      </c>
    </row>
    <row r="241" spans="1:11">
      <c r="A241" s="173" t="s">
        <v>939</v>
      </c>
      <c r="B241" s="175">
        <v>109652057.34000003</v>
      </c>
      <c r="C241" s="175">
        <v>109652057.34000003</v>
      </c>
      <c r="D241" s="175">
        <v>-106531.84000000001</v>
      </c>
      <c r="E241" s="175">
        <v>0</v>
      </c>
      <c r="F241" s="175">
        <v>109545525.50000003</v>
      </c>
      <c r="G241" s="175">
        <v>109651848.77500159</v>
      </c>
      <c r="H241" s="175">
        <v>-106531.84000000001</v>
      </c>
      <c r="I241" s="175">
        <v>0</v>
      </c>
      <c r="J241" s="175">
        <v>109545316.93500158</v>
      </c>
      <c r="K241" s="222" t="s">
        <v>334</v>
      </c>
    </row>
    <row r="243" spans="1:11">
      <c r="A243" s="173" t="s">
        <v>946</v>
      </c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</row>
    <row r="244" spans="1:11">
      <c r="A244" s="174" t="s">
        <v>947</v>
      </c>
      <c r="B244" s="124">
        <v>2968640.69</v>
      </c>
      <c r="C244" s="124">
        <v>2968640.69</v>
      </c>
      <c r="D244" s="124">
        <v>0</v>
      </c>
      <c r="E244" s="124">
        <v>0</v>
      </c>
      <c r="F244" s="124">
        <v>2968640.69</v>
      </c>
      <c r="G244" s="124">
        <v>2968640.69</v>
      </c>
      <c r="H244" s="124">
        <v>0</v>
      </c>
      <c r="I244" s="124">
        <v>0</v>
      </c>
      <c r="J244" s="124">
        <v>2968640.69</v>
      </c>
      <c r="K244" s="221">
        <v>1</v>
      </c>
    </row>
    <row r="245" spans="1:11">
      <c r="A245" s="174" t="s">
        <v>948</v>
      </c>
      <c r="B245" s="124">
        <v>5401976.2000000002</v>
      </c>
      <c r="C245" s="124">
        <v>5401976.2000000002</v>
      </c>
      <c r="D245" s="124">
        <v>-5401976.2000000002</v>
      </c>
      <c r="E245" s="124">
        <v>0</v>
      </c>
      <c r="F245" s="124">
        <v>0</v>
      </c>
      <c r="G245" s="124">
        <v>5401976.2000000002</v>
      </c>
      <c r="H245" s="124">
        <v>-5401976.2000000002</v>
      </c>
      <c r="I245" s="124">
        <v>0</v>
      </c>
      <c r="J245" s="124">
        <v>0</v>
      </c>
      <c r="K245" s="221">
        <v>1</v>
      </c>
    </row>
    <row r="246" spans="1:11">
      <c r="A246" s="174" t="s">
        <v>949</v>
      </c>
      <c r="B246" s="124">
        <v>2474392.62</v>
      </c>
      <c r="C246" s="124">
        <v>2474392.62</v>
      </c>
      <c r="D246" s="124">
        <v>0</v>
      </c>
      <c r="E246" s="124">
        <v>0</v>
      </c>
      <c r="F246" s="124">
        <v>2474392.62</v>
      </c>
      <c r="G246" s="124">
        <v>2474392.62</v>
      </c>
      <c r="H246" s="124">
        <v>0</v>
      </c>
      <c r="I246" s="124">
        <v>0</v>
      </c>
      <c r="J246" s="124">
        <v>2474392.62</v>
      </c>
      <c r="K246" s="221">
        <v>1</v>
      </c>
    </row>
    <row r="247" spans="1:11">
      <c r="A247" s="174" t="s">
        <v>950</v>
      </c>
      <c r="B247" s="124">
        <v>34758159.00999999</v>
      </c>
      <c r="C247" s="124">
        <v>34758159.00999999</v>
      </c>
      <c r="D247" s="124">
        <v>-34758159.00999999</v>
      </c>
      <c r="E247" s="124">
        <v>0</v>
      </c>
      <c r="F247" s="124">
        <v>0</v>
      </c>
      <c r="G247" s="124">
        <v>34758159.00999999</v>
      </c>
      <c r="H247" s="124">
        <v>-34758159.00999999</v>
      </c>
      <c r="I247" s="124">
        <v>0</v>
      </c>
      <c r="J247" s="124">
        <v>0</v>
      </c>
      <c r="K247" s="221">
        <v>1</v>
      </c>
    </row>
    <row r="248" spans="1:11">
      <c r="A248" s="174" t="s">
        <v>951</v>
      </c>
      <c r="B248" s="124">
        <v>82829.72</v>
      </c>
      <c r="C248" s="124">
        <v>82829.72</v>
      </c>
      <c r="D248" s="124">
        <v>0</v>
      </c>
      <c r="E248" s="124">
        <v>0</v>
      </c>
      <c r="F248" s="124">
        <v>82829.72</v>
      </c>
      <c r="G248" s="124">
        <v>82829.72</v>
      </c>
      <c r="H248" s="124">
        <v>0</v>
      </c>
      <c r="I248" s="124">
        <v>0</v>
      </c>
      <c r="J248" s="124">
        <v>82829.72</v>
      </c>
      <c r="K248" s="221">
        <v>1</v>
      </c>
    </row>
    <row r="249" spans="1:11">
      <c r="A249" s="174" t="s">
        <v>952</v>
      </c>
      <c r="B249" s="124">
        <v>8789196.5500000007</v>
      </c>
      <c r="C249" s="124">
        <v>8789196.5500000007</v>
      </c>
      <c r="D249" s="124">
        <v>-8789196.5500000007</v>
      </c>
      <c r="E249" s="124">
        <v>0</v>
      </c>
      <c r="F249" s="124">
        <v>0</v>
      </c>
      <c r="G249" s="124">
        <v>8789196.5500000007</v>
      </c>
      <c r="H249" s="124">
        <v>-8789196.5500000007</v>
      </c>
      <c r="I249" s="124">
        <v>0</v>
      </c>
      <c r="J249" s="124">
        <v>0</v>
      </c>
      <c r="K249" s="221">
        <v>1</v>
      </c>
    </row>
    <row r="250" spans="1:11">
      <c r="A250" s="174" t="s">
        <v>953</v>
      </c>
      <c r="B250" s="124">
        <v>7939478.3000000007</v>
      </c>
      <c r="C250" s="124">
        <v>7939478.3000000007</v>
      </c>
      <c r="D250" s="124">
        <v>0</v>
      </c>
      <c r="E250" s="124">
        <v>0</v>
      </c>
      <c r="F250" s="124">
        <v>7939478.3000000007</v>
      </c>
      <c r="G250" s="124">
        <v>7939478.3000000007</v>
      </c>
      <c r="H250" s="124">
        <v>0</v>
      </c>
      <c r="I250" s="124">
        <v>0</v>
      </c>
      <c r="J250" s="124">
        <v>7939478.3000000007</v>
      </c>
      <c r="K250" s="221">
        <v>1</v>
      </c>
    </row>
    <row r="251" spans="1:11" ht="15.75" thickBot="1">
      <c r="A251" s="174" t="s">
        <v>954</v>
      </c>
      <c r="B251" s="124">
        <v>3191613.83</v>
      </c>
      <c r="C251" s="124">
        <v>3191613.83</v>
      </c>
      <c r="D251" s="124">
        <v>-3191613.83</v>
      </c>
      <c r="E251" s="124">
        <v>0</v>
      </c>
      <c r="F251" s="124">
        <v>0</v>
      </c>
      <c r="G251" s="124">
        <v>3191613.83</v>
      </c>
      <c r="H251" s="124">
        <v>-3191613.83</v>
      </c>
      <c r="I251" s="124">
        <v>0</v>
      </c>
      <c r="J251" s="124">
        <v>0</v>
      </c>
      <c r="K251" s="221">
        <v>1</v>
      </c>
    </row>
    <row r="252" spans="1:11">
      <c r="A252" s="173" t="s">
        <v>946</v>
      </c>
      <c r="B252" s="175">
        <v>65606286.919999987</v>
      </c>
      <c r="C252" s="175">
        <v>65606286.919999987</v>
      </c>
      <c r="D252" s="175">
        <v>-52140945.589999989</v>
      </c>
      <c r="E252" s="175">
        <v>0</v>
      </c>
      <c r="F252" s="175">
        <v>13465341.330000002</v>
      </c>
      <c r="G252" s="175">
        <v>65606286.919999987</v>
      </c>
      <c r="H252" s="175">
        <v>-52140945.589999989</v>
      </c>
      <c r="I252" s="175">
        <v>0</v>
      </c>
      <c r="J252" s="175">
        <v>13465341.330000002</v>
      </c>
      <c r="K252" s="222" t="s">
        <v>334</v>
      </c>
    </row>
    <row r="254" spans="1:11">
      <c r="A254" s="173" t="s">
        <v>955</v>
      </c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</row>
    <row r="255" spans="1:11">
      <c r="A255" s="174" t="s">
        <v>956</v>
      </c>
      <c r="B255" s="124">
        <v>0</v>
      </c>
      <c r="C255" s="124">
        <v>0</v>
      </c>
      <c r="D255" s="124">
        <v>0</v>
      </c>
      <c r="E255" s="124">
        <v>0</v>
      </c>
      <c r="F255" s="124">
        <v>0</v>
      </c>
      <c r="G255" s="124">
        <v>0</v>
      </c>
      <c r="H255" s="124">
        <v>0</v>
      </c>
      <c r="I255" s="124">
        <v>0</v>
      </c>
      <c r="J255" s="124">
        <v>0</v>
      </c>
      <c r="K255" s="221">
        <v>1</v>
      </c>
    </row>
    <row r="256" spans="1:11">
      <c r="A256" s="174" t="s">
        <v>957</v>
      </c>
      <c r="B256" s="124">
        <v>0</v>
      </c>
      <c r="C256" s="124">
        <v>0</v>
      </c>
      <c r="D256" s="124">
        <v>0</v>
      </c>
      <c r="E256" s="124">
        <v>0</v>
      </c>
      <c r="F256" s="124">
        <v>0</v>
      </c>
      <c r="G256" s="124">
        <v>0</v>
      </c>
      <c r="H256" s="124">
        <v>0</v>
      </c>
      <c r="I256" s="124">
        <v>0</v>
      </c>
      <c r="J256" s="124">
        <v>0</v>
      </c>
      <c r="K256" s="221">
        <v>1</v>
      </c>
    </row>
    <row r="257" spans="1:11" ht="15.75" thickBot="1">
      <c r="A257" s="174" t="s">
        <v>958</v>
      </c>
      <c r="B257" s="124">
        <v>15746958.650000002</v>
      </c>
      <c r="C257" s="124">
        <v>15746958.650000002</v>
      </c>
      <c r="D257" s="124">
        <v>0</v>
      </c>
      <c r="E257" s="124">
        <v>0</v>
      </c>
      <c r="F257" s="124">
        <v>15746958.650000002</v>
      </c>
      <c r="G257" s="124">
        <v>15746958.650000002</v>
      </c>
      <c r="H257" s="124">
        <v>0</v>
      </c>
      <c r="I257" s="124">
        <v>0</v>
      </c>
      <c r="J257" s="124">
        <v>15746958.650000002</v>
      </c>
      <c r="K257" s="221">
        <v>1</v>
      </c>
    </row>
    <row r="258" spans="1:11">
      <c r="A258" s="173" t="s">
        <v>955</v>
      </c>
      <c r="B258" s="175">
        <v>15746958.650000002</v>
      </c>
      <c r="C258" s="175">
        <v>15746958.650000002</v>
      </c>
      <c r="D258" s="175">
        <v>0</v>
      </c>
      <c r="E258" s="175">
        <v>0</v>
      </c>
      <c r="F258" s="175">
        <v>15746958.650000002</v>
      </c>
      <c r="G258" s="175">
        <v>15746958.650000002</v>
      </c>
      <c r="H258" s="175">
        <v>0</v>
      </c>
      <c r="I258" s="175">
        <v>0</v>
      </c>
      <c r="J258" s="175">
        <v>15746958.650000002</v>
      </c>
      <c r="K258" s="222" t="s">
        <v>334</v>
      </c>
    </row>
    <row r="260" spans="1:11">
      <c r="A260" s="173" t="s">
        <v>959</v>
      </c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</row>
    <row r="261" spans="1:11">
      <c r="A261" s="174" t="s">
        <v>960</v>
      </c>
      <c r="B261" s="124">
        <v>217876456.16000044</v>
      </c>
      <c r="C261" s="124">
        <v>217876456.16000044</v>
      </c>
      <c r="D261" s="124">
        <v>-27723052.575182315</v>
      </c>
      <c r="E261" s="124">
        <v>0</v>
      </c>
      <c r="F261" s="124">
        <v>190153403.58481812</v>
      </c>
      <c r="G261" s="124">
        <v>210948907.15526071</v>
      </c>
      <c r="H261" s="124">
        <v>-26841576.858804245</v>
      </c>
      <c r="I261" s="124">
        <v>0</v>
      </c>
      <c r="J261" s="124">
        <v>184107330.29645646</v>
      </c>
      <c r="K261" s="221">
        <v>0.96820423313819459</v>
      </c>
    </row>
    <row r="262" spans="1:11">
      <c r="A262" s="174" t="s">
        <v>961</v>
      </c>
      <c r="B262" s="124">
        <v>45583242.32000003</v>
      </c>
      <c r="C262" s="124">
        <v>45583242.32000003</v>
      </c>
      <c r="D262" s="124">
        <v>-437982.57</v>
      </c>
      <c r="E262" s="124">
        <v>0</v>
      </c>
      <c r="F262" s="124">
        <v>45145259.75000003</v>
      </c>
      <c r="G262" s="124">
        <v>44133888.174388126</v>
      </c>
      <c r="H262" s="124">
        <v>-424056.57831474562</v>
      </c>
      <c r="I262" s="124">
        <v>0</v>
      </c>
      <c r="J262" s="124">
        <v>43709831.596073382</v>
      </c>
      <c r="K262" s="221">
        <v>0.96820423313819459</v>
      </c>
    </row>
    <row r="263" spans="1:11">
      <c r="A263" s="174" t="s">
        <v>962</v>
      </c>
      <c r="B263" s="124">
        <v>515499.99999999988</v>
      </c>
      <c r="C263" s="124">
        <v>515499.99999999988</v>
      </c>
      <c r="D263" s="124">
        <v>-515499.99999999988</v>
      </c>
      <c r="E263" s="124">
        <v>0</v>
      </c>
      <c r="F263" s="124">
        <v>0</v>
      </c>
      <c r="G263" s="124">
        <v>515499.99999999988</v>
      </c>
      <c r="H263" s="124">
        <v>-515499.99999999988</v>
      </c>
      <c r="I263" s="124">
        <v>0</v>
      </c>
      <c r="J263" s="124">
        <v>0</v>
      </c>
      <c r="K263" s="221">
        <v>1</v>
      </c>
    </row>
    <row r="264" spans="1:11">
      <c r="A264" s="174" t="s">
        <v>963</v>
      </c>
      <c r="B264" s="124">
        <v>0</v>
      </c>
      <c r="C264" s="124">
        <v>0</v>
      </c>
      <c r="D264" s="124">
        <v>0</v>
      </c>
      <c r="E264" s="124">
        <v>0</v>
      </c>
      <c r="F264" s="124">
        <v>0</v>
      </c>
      <c r="G264" s="124">
        <v>0</v>
      </c>
      <c r="H264" s="124">
        <v>0</v>
      </c>
      <c r="I264" s="124">
        <v>0</v>
      </c>
      <c r="J264" s="124">
        <v>0</v>
      </c>
      <c r="K264" s="221">
        <v>0.94721959034263092</v>
      </c>
    </row>
    <row r="265" spans="1:11">
      <c r="A265" s="174" t="s">
        <v>964</v>
      </c>
      <c r="B265" s="124">
        <v>-103067989.48000005</v>
      </c>
      <c r="C265" s="124">
        <v>-103067989.48000005</v>
      </c>
      <c r="D265" s="124">
        <v>0</v>
      </c>
      <c r="E265" s="124">
        <v>0</v>
      </c>
      <c r="F265" s="124">
        <v>-103067989.48000005</v>
      </c>
      <c r="G265" s="124">
        <v>-99790863.715578958</v>
      </c>
      <c r="H265" s="124">
        <v>0</v>
      </c>
      <c r="I265" s="124">
        <v>0</v>
      </c>
      <c r="J265" s="124">
        <v>-99790863.715578958</v>
      </c>
      <c r="K265" s="221">
        <v>0.96820423313819459</v>
      </c>
    </row>
    <row r="266" spans="1:11">
      <c r="A266" s="174" t="s">
        <v>965</v>
      </c>
      <c r="B266" s="124">
        <v>-450999.99999999988</v>
      </c>
      <c r="C266" s="124">
        <v>-450999.99999999988</v>
      </c>
      <c r="D266" s="124">
        <v>450999.99999999988</v>
      </c>
      <c r="E266" s="124">
        <v>0</v>
      </c>
      <c r="F266" s="124">
        <v>0</v>
      </c>
      <c r="G266" s="124">
        <v>-450999.99999999988</v>
      </c>
      <c r="H266" s="124">
        <v>450999.99999999988</v>
      </c>
      <c r="I266" s="124">
        <v>0</v>
      </c>
      <c r="J266" s="124">
        <v>0</v>
      </c>
      <c r="K266" s="221">
        <v>1</v>
      </c>
    </row>
    <row r="267" spans="1:11">
      <c r="A267" s="174" t="s">
        <v>966</v>
      </c>
      <c r="B267" s="124">
        <v>41673686.330000013</v>
      </c>
      <c r="C267" s="124">
        <v>41673686.330000013</v>
      </c>
      <c r="D267" s="124">
        <v>0</v>
      </c>
      <c r="E267" s="124">
        <v>0</v>
      </c>
      <c r="F267" s="124">
        <v>41673686.330000013</v>
      </c>
      <c r="G267" s="124">
        <v>40348639.515179329</v>
      </c>
      <c r="H267" s="124">
        <v>0</v>
      </c>
      <c r="I267" s="124">
        <v>0</v>
      </c>
      <c r="J267" s="124">
        <v>40348639.515179329</v>
      </c>
      <c r="K267" s="221">
        <v>0.96820423313819459</v>
      </c>
    </row>
    <row r="268" spans="1:11">
      <c r="A268" s="174" t="s">
        <v>967</v>
      </c>
      <c r="B268" s="124">
        <v>0</v>
      </c>
      <c r="C268" s="124">
        <v>0</v>
      </c>
      <c r="D268" s="124">
        <v>0</v>
      </c>
      <c r="E268" s="124">
        <v>0</v>
      </c>
      <c r="F268" s="124">
        <v>0</v>
      </c>
      <c r="G268" s="124">
        <v>0</v>
      </c>
      <c r="H268" s="124">
        <v>0</v>
      </c>
      <c r="I268" s="124">
        <v>0</v>
      </c>
      <c r="J268" s="124">
        <v>0</v>
      </c>
      <c r="K268" s="221">
        <v>1</v>
      </c>
    </row>
    <row r="269" spans="1:11">
      <c r="A269" s="174" t="s">
        <v>968</v>
      </c>
      <c r="B269" s="124">
        <v>0</v>
      </c>
      <c r="C269" s="124">
        <v>0</v>
      </c>
      <c r="D269" s="124">
        <v>0</v>
      </c>
      <c r="E269" s="124">
        <v>0</v>
      </c>
      <c r="F269" s="124">
        <v>0</v>
      </c>
      <c r="G269" s="124">
        <v>0</v>
      </c>
      <c r="H269" s="124">
        <v>0</v>
      </c>
      <c r="I269" s="124">
        <v>0</v>
      </c>
      <c r="J269" s="124">
        <v>0</v>
      </c>
      <c r="K269" s="221">
        <v>0.94721959034263092</v>
      </c>
    </row>
    <row r="270" spans="1:11">
      <c r="A270" s="174" t="s">
        <v>969</v>
      </c>
      <c r="B270" s="124">
        <v>0</v>
      </c>
      <c r="C270" s="124">
        <v>0</v>
      </c>
      <c r="D270" s="124">
        <v>0</v>
      </c>
      <c r="E270" s="124">
        <v>0</v>
      </c>
      <c r="F270" s="124">
        <v>0</v>
      </c>
      <c r="G270" s="124">
        <v>0</v>
      </c>
      <c r="H270" s="124">
        <v>0</v>
      </c>
      <c r="I270" s="124">
        <v>0</v>
      </c>
      <c r="J270" s="124">
        <v>0</v>
      </c>
      <c r="K270" s="221">
        <v>0.94721959034263092</v>
      </c>
    </row>
    <row r="271" spans="1:11">
      <c r="A271" s="174" t="s">
        <v>970</v>
      </c>
      <c r="B271" s="124">
        <v>15579693.51</v>
      </c>
      <c r="C271" s="124">
        <v>15579693.51</v>
      </c>
      <c r="D271" s="124">
        <v>0</v>
      </c>
      <c r="E271" s="124">
        <v>0</v>
      </c>
      <c r="F271" s="124">
        <v>15579693.51</v>
      </c>
      <c r="G271" s="124">
        <v>15011156.85787702</v>
      </c>
      <c r="H271" s="124">
        <v>0</v>
      </c>
      <c r="I271" s="124">
        <v>0</v>
      </c>
      <c r="J271" s="124">
        <v>15011156.85787702</v>
      </c>
      <c r="K271" s="221">
        <v>0.96350784103948783</v>
      </c>
    </row>
    <row r="272" spans="1:11">
      <c r="A272" s="174" t="s">
        <v>971</v>
      </c>
      <c r="B272" s="124">
        <v>1176229.9200000002</v>
      </c>
      <c r="C272" s="124">
        <v>1176229.9200000002</v>
      </c>
      <c r="D272" s="124">
        <v>0</v>
      </c>
      <c r="E272" s="124">
        <v>0</v>
      </c>
      <c r="F272" s="124">
        <v>1176229.9200000002</v>
      </c>
      <c r="G272" s="124">
        <v>1118928.3941333566</v>
      </c>
      <c r="H272" s="124">
        <v>0</v>
      </c>
      <c r="I272" s="124">
        <v>0</v>
      </c>
      <c r="J272" s="124">
        <v>1118928.3941333566</v>
      </c>
      <c r="K272" s="221">
        <v>0.95128373722490955</v>
      </c>
    </row>
    <row r="273" spans="1:11">
      <c r="A273" s="174" t="s">
        <v>972</v>
      </c>
      <c r="B273" s="124">
        <v>482874.3899999999</v>
      </c>
      <c r="C273" s="124">
        <v>482874.3899999999</v>
      </c>
      <c r="D273" s="124">
        <v>-482874.3899999999</v>
      </c>
      <c r="E273" s="124">
        <v>0</v>
      </c>
      <c r="F273" s="124">
        <v>0</v>
      </c>
      <c r="G273" s="124">
        <v>465253.26100215956</v>
      </c>
      <c r="H273" s="124">
        <v>-465253.26100215956</v>
      </c>
      <c r="I273" s="124">
        <v>0</v>
      </c>
      <c r="J273" s="124">
        <v>0</v>
      </c>
      <c r="K273" s="221">
        <v>0.96350784103948783</v>
      </c>
    </row>
    <row r="274" spans="1:11">
      <c r="A274" s="174" t="s">
        <v>973</v>
      </c>
      <c r="B274" s="124">
        <v>0</v>
      </c>
      <c r="C274" s="124">
        <v>0</v>
      </c>
      <c r="D274" s="124">
        <v>0</v>
      </c>
      <c r="E274" s="124">
        <v>0</v>
      </c>
      <c r="F274" s="124">
        <v>0</v>
      </c>
      <c r="G274" s="124">
        <v>0</v>
      </c>
      <c r="H274" s="124">
        <v>0</v>
      </c>
      <c r="I274" s="124">
        <v>0</v>
      </c>
      <c r="J274" s="124">
        <v>0</v>
      </c>
      <c r="K274" s="221">
        <v>0.94721959034263092</v>
      </c>
    </row>
    <row r="275" spans="1:11">
      <c r="A275" s="174" t="s">
        <v>974</v>
      </c>
      <c r="B275" s="124">
        <v>28589507.359999999</v>
      </c>
      <c r="C275" s="124">
        <v>28589507.359999999</v>
      </c>
      <c r="D275" s="124">
        <v>0</v>
      </c>
      <c r="E275" s="124">
        <v>0</v>
      </c>
      <c r="F275" s="124">
        <v>28589507.359999999</v>
      </c>
      <c r="G275" s="124">
        <v>27680482.049287569</v>
      </c>
      <c r="H275" s="124">
        <v>0</v>
      </c>
      <c r="I275" s="124">
        <v>0</v>
      </c>
      <c r="J275" s="124">
        <v>27680482.049287569</v>
      </c>
      <c r="K275" s="221">
        <v>0.96820423313819459</v>
      </c>
    </row>
    <row r="276" spans="1:11">
      <c r="A276" s="174" t="s">
        <v>975</v>
      </c>
      <c r="B276" s="124">
        <v>764747.72000000009</v>
      </c>
      <c r="C276" s="124">
        <v>764747.72000000009</v>
      </c>
      <c r="D276" s="124">
        <v>-764747.72000000009</v>
      </c>
      <c r="E276" s="124">
        <v>0</v>
      </c>
      <c r="F276" s="124">
        <v>0</v>
      </c>
      <c r="G276" s="124">
        <v>724384.02205386106</v>
      </c>
      <c r="H276" s="124">
        <v>-724384.02205386106</v>
      </c>
      <c r="I276" s="124">
        <v>0</v>
      </c>
      <c r="J276" s="124">
        <v>0</v>
      </c>
      <c r="K276" s="221">
        <v>0.94721959034263092</v>
      </c>
    </row>
    <row r="277" spans="1:11">
      <c r="A277" s="174" t="s">
        <v>976</v>
      </c>
      <c r="B277" s="124">
        <v>0</v>
      </c>
      <c r="C277" s="124">
        <v>0</v>
      </c>
      <c r="D277" s="124">
        <v>0</v>
      </c>
      <c r="E277" s="124">
        <v>0</v>
      </c>
      <c r="F277" s="124">
        <v>0</v>
      </c>
      <c r="G277" s="124">
        <v>0</v>
      </c>
      <c r="H277" s="124">
        <v>0</v>
      </c>
      <c r="I277" s="124">
        <v>0</v>
      </c>
      <c r="J277" s="124">
        <v>0</v>
      </c>
      <c r="K277" s="221">
        <v>0.94721959034263092</v>
      </c>
    </row>
    <row r="278" spans="1:11">
      <c r="A278" s="174" t="s">
        <v>977</v>
      </c>
      <c r="B278" s="124">
        <v>180.38000000000002</v>
      </c>
      <c r="C278" s="124">
        <v>180.38000000000002</v>
      </c>
      <c r="D278" s="124">
        <v>-180.38000000000002</v>
      </c>
      <c r="E278" s="124">
        <v>0</v>
      </c>
      <c r="F278" s="124">
        <v>0</v>
      </c>
      <c r="G278" s="124">
        <v>170.85946970600378</v>
      </c>
      <c r="H278" s="124">
        <v>-170.85946970600378</v>
      </c>
      <c r="I278" s="124">
        <v>0</v>
      </c>
      <c r="J278" s="124">
        <v>0</v>
      </c>
      <c r="K278" s="221">
        <v>0.94721959034263092</v>
      </c>
    </row>
    <row r="279" spans="1:11">
      <c r="A279" s="174" t="s">
        <v>978</v>
      </c>
      <c r="B279" s="124">
        <v>106686.41000000002</v>
      </c>
      <c r="C279" s="124">
        <v>106686.41000000002</v>
      </c>
      <c r="D279" s="124">
        <v>-106686.41000000002</v>
      </c>
      <c r="E279" s="124">
        <v>0</v>
      </c>
      <c r="F279" s="124">
        <v>0</v>
      </c>
      <c r="G279" s="124">
        <v>106686.41000000002</v>
      </c>
      <c r="H279" s="124">
        <v>-106686.41000000002</v>
      </c>
      <c r="I279" s="124">
        <v>0</v>
      </c>
      <c r="J279" s="124">
        <v>0</v>
      </c>
      <c r="K279" s="221">
        <v>1</v>
      </c>
    </row>
    <row r="280" spans="1:11">
      <c r="A280" s="174" t="s">
        <v>979</v>
      </c>
      <c r="B280" s="124">
        <v>13060.719999999998</v>
      </c>
      <c r="C280" s="124">
        <v>13060.719999999998</v>
      </c>
      <c r="D280" s="124">
        <v>-13060.719999999998</v>
      </c>
      <c r="E280" s="124">
        <v>0</v>
      </c>
      <c r="F280" s="124">
        <v>0</v>
      </c>
      <c r="G280" s="124">
        <v>12371.369847979804</v>
      </c>
      <c r="H280" s="124">
        <v>-12371.369847979804</v>
      </c>
      <c r="I280" s="124">
        <v>0</v>
      </c>
      <c r="J280" s="124">
        <v>0</v>
      </c>
      <c r="K280" s="221">
        <v>0.94721959034263092</v>
      </c>
    </row>
    <row r="281" spans="1:11">
      <c r="A281" s="174" t="s">
        <v>980</v>
      </c>
      <c r="B281" s="124">
        <v>61766103.479999959</v>
      </c>
      <c r="C281" s="124">
        <v>61766103.479999959</v>
      </c>
      <c r="D281" s="124">
        <v>0</v>
      </c>
      <c r="E281" s="124">
        <v>0</v>
      </c>
      <c r="F281" s="124">
        <v>61766103.479999959</v>
      </c>
      <c r="G281" s="124">
        <v>59802202.853787735</v>
      </c>
      <c r="H281" s="124">
        <v>0</v>
      </c>
      <c r="I281" s="124">
        <v>0</v>
      </c>
      <c r="J281" s="124">
        <v>59802202.853787735</v>
      </c>
      <c r="K281" s="221">
        <v>0.96820423313819459</v>
      </c>
    </row>
    <row r="282" spans="1:11">
      <c r="A282" s="174" t="s">
        <v>981</v>
      </c>
      <c r="B282" s="124">
        <v>30246.100000000006</v>
      </c>
      <c r="C282" s="124">
        <v>30246.100000000006</v>
      </c>
      <c r="D282" s="124">
        <v>-30246.100000000006</v>
      </c>
      <c r="E282" s="124">
        <v>0</v>
      </c>
      <c r="F282" s="124">
        <v>0</v>
      </c>
      <c r="G282" s="124">
        <v>28649.698451462256</v>
      </c>
      <c r="H282" s="124">
        <v>-28649.698451462256</v>
      </c>
      <c r="I282" s="124">
        <v>0</v>
      </c>
      <c r="J282" s="124">
        <v>0</v>
      </c>
      <c r="K282" s="221">
        <v>0.94721959034263092</v>
      </c>
    </row>
    <row r="283" spans="1:11">
      <c r="A283" s="174" t="s">
        <v>982</v>
      </c>
      <c r="B283" s="124">
        <v>233483.54000000004</v>
      </c>
      <c r="C283" s="124">
        <v>233483.54000000004</v>
      </c>
      <c r="D283" s="124">
        <v>-233483.54000000004</v>
      </c>
      <c r="E283" s="124">
        <v>0</v>
      </c>
      <c r="F283" s="124">
        <v>0</v>
      </c>
      <c r="G283" s="124">
        <v>221160.18311054731</v>
      </c>
      <c r="H283" s="124">
        <v>-221160.18311054731</v>
      </c>
      <c r="I283" s="124">
        <v>0</v>
      </c>
      <c r="J283" s="124">
        <v>0</v>
      </c>
      <c r="K283" s="221">
        <v>0.94721959034263092</v>
      </c>
    </row>
    <row r="284" spans="1:11">
      <c r="A284" s="174" t="s">
        <v>983</v>
      </c>
      <c r="B284" s="124">
        <v>229590.92000000004</v>
      </c>
      <c r="C284" s="124">
        <v>229590.92000000004</v>
      </c>
      <c r="D284" s="124">
        <v>-229590.92000000004</v>
      </c>
      <c r="E284" s="124">
        <v>0</v>
      </c>
      <c r="F284" s="124">
        <v>0</v>
      </c>
      <c r="G284" s="124">
        <v>217473.01718878778</v>
      </c>
      <c r="H284" s="124">
        <v>-217473.01718878778</v>
      </c>
      <c r="I284" s="124">
        <v>0</v>
      </c>
      <c r="J284" s="124">
        <v>0</v>
      </c>
      <c r="K284" s="221">
        <v>0.94721959034263092</v>
      </c>
    </row>
    <row r="285" spans="1:11">
      <c r="A285" s="174" t="s">
        <v>984</v>
      </c>
      <c r="B285" s="124">
        <v>0</v>
      </c>
      <c r="C285" s="124">
        <v>0</v>
      </c>
      <c r="D285" s="124">
        <v>0</v>
      </c>
      <c r="E285" s="124">
        <v>0</v>
      </c>
      <c r="F285" s="124">
        <v>0</v>
      </c>
      <c r="G285" s="124">
        <v>0</v>
      </c>
      <c r="H285" s="124">
        <v>0</v>
      </c>
      <c r="I285" s="124">
        <v>0</v>
      </c>
      <c r="J285" s="124">
        <v>0</v>
      </c>
      <c r="K285" s="221">
        <v>0.94721959034263092</v>
      </c>
    </row>
    <row r="286" spans="1:11">
      <c r="A286" s="174" t="s">
        <v>985</v>
      </c>
      <c r="B286" s="124">
        <v>1647112.6900000004</v>
      </c>
      <c r="C286" s="124">
        <v>1647112.6900000004</v>
      </c>
      <c r="D286" s="124">
        <v>-1647112.6900000004</v>
      </c>
      <c r="E286" s="124">
        <v>0</v>
      </c>
      <c r="F286" s="124">
        <v>0</v>
      </c>
      <c r="G286" s="124">
        <v>1647112.6900000004</v>
      </c>
      <c r="H286" s="124">
        <v>-1647112.6900000004</v>
      </c>
      <c r="I286" s="124">
        <v>0</v>
      </c>
      <c r="J286" s="124">
        <v>0</v>
      </c>
      <c r="K286" s="221">
        <v>1</v>
      </c>
    </row>
    <row r="287" spans="1:11">
      <c r="A287" s="174" t="s">
        <v>986</v>
      </c>
      <c r="B287" s="124">
        <v>0</v>
      </c>
      <c r="C287" s="124">
        <v>0</v>
      </c>
      <c r="D287" s="124">
        <v>0</v>
      </c>
      <c r="E287" s="124">
        <v>0</v>
      </c>
      <c r="F287" s="124">
        <v>0</v>
      </c>
      <c r="G287" s="124">
        <v>0</v>
      </c>
      <c r="H287" s="124">
        <v>0</v>
      </c>
      <c r="I287" s="124">
        <v>0</v>
      </c>
      <c r="J287" s="124">
        <v>0</v>
      </c>
      <c r="K287" s="221">
        <v>0.96820423313819459</v>
      </c>
    </row>
    <row r="288" spans="1:11">
      <c r="A288" s="174" t="s">
        <v>987</v>
      </c>
      <c r="B288" s="124">
        <v>1786035.1400000001</v>
      </c>
      <c r="C288" s="124">
        <v>1786035.1400000001</v>
      </c>
      <c r="D288" s="124">
        <v>0</v>
      </c>
      <c r="E288" s="124">
        <v>1231250.000000004</v>
      </c>
      <c r="F288" s="124">
        <v>3017285.1400000043</v>
      </c>
      <c r="G288" s="124">
        <v>1786035.1400000001</v>
      </c>
      <c r="H288" s="124">
        <v>0</v>
      </c>
      <c r="I288" s="124">
        <v>1231250.000000004</v>
      </c>
      <c r="J288" s="124">
        <v>3017285.1400000043</v>
      </c>
      <c r="K288" s="221">
        <v>1</v>
      </c>
    </row>
    <row r="289" spans="1:11">
      <c r="A289" s="174" t="s">
        <v>988</v>
      </c>
      <c r="B289" s="124">
        <v>5396.8499999999995</v>
      </c>
      <c r="C289" s="124">
        <v>5396.8499999999995</v>
      </c>
      <c r="D289" s="124">
        <v>0</v>
      </c>
      <c r="E289" s="124">
        <v>0</v>
      </c>
      <c r="F289" s="124">
        <v>5396.8499999999995</v>
      </c>
      <c r="G289" s="124">
        <v>0</v>
      </c>
      <c r="H289" s="124">
        <v>0</v>
      </c>
      <c r="I289" s="124">
        <v>0</v>
      </c>
      <c r="J289" s="124">
        <v>0</v>
      </c>
      <c r="K289" s="221">
        <v>0</v>
      </c>
    </row>
    <row r="290" spans="1:11">
      <c r="A290" s="174" t="s">
        <v>989</v>
      </c>
      <c r="B290" s="124">
        <v>359790</v>
      </c>
      <c r="C290" s="124">
        <v>359790</v>
      </c>
      <c r="D290" s="124">
        <v>0</v>
      </c>
      <c r="E290" s="124">
        <v>0</v>
      </c>
      <c r="F290" s="124">
        <v>359790</v>
      </c>
      <c r="G290" s="124">
        <v>0</v>
      </c>
      <c r="H290" s="124">
        <v>0</v>
      </c>
      <c r="I290" s="124">
        <v>0</v>
      </c>
      <c r="J290" s="124">
        <v>0</v>
      </c>
      <c r="K290" s="221">
        <v>0</v>
      </c>
    </row>
    <row r="291" spans="1:11">
      <c r="A291" s="174" t="s">
        <v>990</v>
      </c>
      <c r="B291" s="124">
        <v>0</v>
      </c>
      <c r="C291" s="124">
        <v>0</v>
      </c>
      <c r="D291" s="124">
        <v>0</v>
      </c>
      <c r="E291" s="124">
        <v>0</v>
      </c>
      <c r="F291" s="124">
        <v>0</v>
      </c>
      <c r="G291" s="124">
        <v>0</v>
      </c>
      <c r="H291" s="124">
        <v>0</v>
      </c>
      <c r="I291" s="124">
        <v>0</v>
      </c>
      <c r="J291" s="124">
        <v>0</v>
      </c>
      <c r="K291" s="221">
        <v>1</v>
      </c>
    </row>
    <row r="292" spans="1:11">
      <c r="A292" s="174" t="s">
        <v>991</v>
      </c>
      <c r="B292" s="124">
        <v>13358558.930000003</v>
      </c>
      <c r="C292" s="124">
        <v>13358558.930000003</v>
      </c>
      <c r="D292" s="124">
        <v>-2299910.4835000006</v>
      </c>
      <c r="E292" s="124">
        <v>0</v>
      </c>
      <c r="F292" s="124">
        <v>11058648.446500003</v>
      </c>
      <c r="G292" s="124">
        <v>12933813.304652035</v>
      </c>
      <c r="H292" s="124">
        <v>-2226783.0659636119</v>
      </c>
      <c r="I292" s="124">
        <v>0</v>
      </c>
      <c r="J292" s="124">
        <v>10707030.238688424</v>
      </c>
      <c r="K292" s="221">
        <v>0.96820423313819459</v>
      </c>
    </row>
    <row r="293" spans="1:11">
      <c r="A293" s="174" t="s">
        <v>992</v>
      </c>
      <c r="B293" s="124">
        <v>0</v>
      </c>
      <c r="C293" s="124">
        <v>0</v>
      </c>
      <c r="D293" s="124">
        <v>0</v>
      </c>
      <c r="E293" s="124">
        <v>0</v>
      </c>
      <c r="F293" s="124">
        <v>0</v>
      </c>
      <c r="G293" s="124">
        <v>0</v>
      </c>
      <c r="H293" s="124">
        <v>0</v>
      </c>
      <c r="I293" s="124">
        <v>0</v>
      </c>
      <c r="J293" s="124">
        <v>0</v>
      </c>
      <c r="K293" s="221">
        <v>1</v>
      </c>
    </row>
    <row r="294" spans="1:11">
      <c r="A294" s="174" t="s">
        <v>993</v>
      </c>
      <c r="B294" s="124">
        <v>0</v>
      </c>
      <c r="C294" s="124">
        <v>0</v>
      </c>
      <c r="D294" s="124">
        <v>0</v>
      </c>
      <c r="E294" s="124">
        <v>0</v>
      </c>
      <c r="F294" s="124">
        <v>0</v>
      </c>
      <c r="G294" s="124">
        <v>0</v>
      </c>
      <c r="H294" s="124">
        <v>0</v>
      </c>
      <c r="I294" s="124">
        <v>0</v>
      </c>
      <c r="J294" s="124">
        <v>0</v>
      </c>
      <c r="K294" s="221">
        <v>1</v>
      </c>
    </row>
    <row r="295" spans="1:11">
      <c r="A295" s="174" t="s">
        <v>994</v>
      </c>
      <c r="B295" s="124">
        <v>10270107.380000001</v>
      </c>
      <c r="C295" s="124">
        <v>10270107.380000001</v>
      </c>
      <c r="D295" s="124">
        <v>0</v>
      </c>
      <c r="E295" s="124">
        <v>0</v>
      </c>
      <c r="F295" s="124">
        <v>10270107.380000001</v>
      </c>
      <c r="G295" s="124">
        <v>9943561.440099813</v>
      </c>
      <c r="H295" s="124">
        <v>0</v>
      </c>
      <c r="I295" s="124">
        <v>0</v>
      </c>
      <c r="J295" s="124">
        <v>9943561.440099813</v>
      </c>
      <c r="K295" s="221">
        <v>0.96820423313819459</v>
      </c>
    </row>
    <row r="296" spans="1:11">
      <c r="A296" s="174" t="s">
        <v>995</v>
      </c>
      <c r="B296" s="124">
        <v>0</v>
      </c>
      <c r="C296" s="124">
        <v>0</v>
      </c>
      <c r="D296" s="124">
        <v>0</v>
      </c>
      <c r="E296" s="124">
        <v>0</v>
      </c>
      <c r="F296" s="124">
        <v>0</v>
      </c>
      <c r="G296" s="124">
        <v>0</v>
      </c>
      <c r="H296" s="124">
        <v>0</v>
      </c>
      <c r="I296" s="124">
        <v>0</v>
      </c>
      <c r="J296" s="124">
        <v>0</v>
      </c>
      <c r="K296" s="221">
        <v>1</v>
      </c>
    </row>
    <row r="297" spans="1:11">
      <c r="A297" s="174" t="s">
        <v>996</v>
      </c>
      <c r="B297" s="124">
        <v>14605582.589999994</v>
      </c>
      <c r="C297" s="124">
        <v>14605582.589999994</v>
      </c>
      <c r="D297" s="124">
        <v>0</v>
      </c>
      <c r="E297" s="124">
        <v>0</v>
      </c>
      <c r="F297" s="124">
        <v>14605582.589999994</v>
      </c>
      <c r="G297" s="124">
        <v>14141186.89108751</v>
      </c>
      <c r="H297" s="124">
        <v>0</v>
      </c>
      <c r="I297" s="124">
        <v>0</v>
      </c>
      <c r="J297" s="124">
        <v>14141186.89108751</v>
      </c>
      <c r="K297" s="221">
        <v>0.96820423313819459</v>
      </c>
    </row>
    <row r="298" spans="1:11" ht="15.75" thickBot="1">
      <c r="A298" s="174" t="s">
        <v>997</v>
      </c>
      <c r="B298" s="124">
        <v>0</v>
      </c>
      <c r="C298" s="124">
        <v>0</v>
      </c>
      <c r="D298" s="124">
        <v>0</v>
      </c>
      <c r="E298" s="124">
        <v>0</v>
      </c>
      <c r="F298" s="124">
        <v>0</v>
      </c>
      <c r="G298" s="124">
        <v>0</v>
      </c>
      <c r="H298" s="124">
        <v>0</v>
      </c>
      <c r="I298" s="124">
        <v>0</v>
      </c>
      <c r="J298" s="124">
        <v>0</v>
      </c>
      <c r="K298" s="221">
        <v>0.94721959034263092</v>
      </c>
    </row>
    <row r="299" spans="1:11">
      <c r="A299" s="173" t="s">
        <v>959</v>
      </c>
      <c r="B299" s="175">
        <v>353134883.36000043</v>
      </c>
      <c r="C299" s="175">
        <v>353134883.36000043</v>
      </c>
      <c r="D299" s="175">
        <v>-34033428.49868232</v>
      </c>
      <c r="E299" s="175">
        <v>1231250.000000004</v>
      </c>
      <c r="F299" s="175">
        <v>320332704.86131805</v>
      </c>
      <c r="G299" s="175">
        <v>341545699.57129878</v>
      </c>
      <c r="H299" s="175">
        <v>-32980178.014207102</v>
      </c>
      <c r="I299" s="175">
        <v>1231250.000000004</v>
      </c>
      <c r="J299" s="175">
        <v>309796771.55709165</v>
      </c>
      <c r="K299" s="222" t="s">
        <v>334</v>
      </c>
    </row>
    <row r="300" spans="1:11" ht="15.75" thickBot="1"/>
    <row r="301" spans="1:11">
      <c r="A301" s="172" t="s">
        <v>796</v>
      </c>
      <c r="B301" s="175">
        <v>5116957578.3501616</v>
      </c>
      <c r="C301" s="175">
        <v>5116957578.3501616</v>
      </c>
      <c r="D301" s="175">
        <v>-3619978167.678844</v>
      </c>
      <c r="E301" s="175">
        <v>-46140043.380147323</v>
      </c>
      <c r="F301" s="175">
        <v>1450839367.2911711</v>
      </c>
      <c r="G301" s="175">
        <v>4879494985.4679012</v>
      </c>
      <c r="H301" s="175">
        <v>-3432563861.0539865</v>
      </c>
      <c r="I301" s="175">
        <v>-43707965.92201788</v>
      </c>
      <c r="J301" s="175">
        <v>1403223158.4918981</v>
      </c>
      <c r="K301" s="222" t="s">
        <v>334</v>
      </c>
    </row>
    <row r="303" spans="1:11">
      <c r="A303" s="172" t="s">
        <v>998</v>
      </c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</row>
    <row r="304" spans="1:11">
      <c r="A304" s="173" t="s">
        <v>999</v>
      </c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</row>
    <row r="305" spans="1:11">
      <c r="A305" s="174" t="s">
        <v>1000</v>
      </c>
      <c r="B305" s="124">
        <v>107963097.74967262</v>
      </c>
      <c r="C305" s="124">
        <v>107963097.74967262</v>
      </c>
      <c r="D305" s="124">
        <v>0</v>
      </c>
      <c r="E305" s="124">
        <v>-92317.562446489057</v>
      </c>
      <c r="F305" s="124">
        <v>107870780.18722613</v>
      </c>
      <c r="G305" s="124">
        <v>104530328.26394573</v>
      </c>
      <c r="H305" s="124">
        <v>0</v>
      </c>
      <c r="I305" s="124">
        <v>-89382.254753690373</v>
      </c>
      <c r="J305" s="124">
        <v>104440946.00919203</v>
      </c>
      <c r="K305" s="221">
        <v>0.96820423313819459</v>
      </c>
    </row>
    <row r="306" spans="1:11">
      <c r="A306" s="174" t="s">
        <v>1001</v>
      </c>
      <c r="B306" s="124">
        <v>-910223.37867950008</v>
      </c>
      <c r="C306" s="124">
        <v>-910223.37867950008</v>
      </c>
      <c r="D306" s="124">
        <v>0</v>
      </c>
      <c r="E306" s="124">
        <v>0</v>
      </c>
      <c r="F306" s="124">
        <v>-910223.37867950008</v>
      </c>
      <c r="G306" s="124">
        <v>-881282.12833884184</v>
      </c>
      <c r="H306" s="124">
        <v>0</v>
      </c>
      <c r="I306" s="124">
        <v>0</v>
      </c>
      <c r="J306" s="124">
        <v>-881282.12833884184</v>
      </c>
      <c r="K306" s="221">
        <v>0.96820423313819459</v>
      </c>
    </row>
    <row r="307" spans="1:11">
      <c r="A307" s="174" t="s">
        <v>1002</v>
      </c>
      <c r="B307" s="124">
        <v>1143857.9659328319</v>
      </c>
      <c r="C307" s="124">
        <v>1143857.9659328319</v>
      </c>
      <c r="D307" s="124">
        <v>0</v>
      </c>
      <c r="E307" s="124">
        <v>0</v>
      </c>
      <c r="F307" s="124">
        <v>1143857.9659328319</v>
      </c>
      <c r="G307" s="124">
        <v>0</v>
      </c>
      <c r="H307" s="124">
        <v>0</v>
      </c>
      <c r="I307" s="124">
        <v>0</v>
      </c>
      <c r="J307" s="124">
        <v>0</v>
      </c>
      <c r="K307" s="221">
        <v>0</v>
      </c>
    </row>
    <row r="308" spans="1:11">
      <c r="A308" s="174" t="s">
        <v>1003</v>
      </c>
      <c r="B308" s="124">
        <v>981669.02695489686</v>
      </c>
      <c r="C308" s="124">
        <v>981669.02695489686</v>
      </c>
      <c r="D308" s="124">
        <v>-981669.02695489686</v>
      </c>
      <c r="E308" s="124">
        <v>0</v>
      </c>
      <c r="F308" s="124">
        <v>0</v>
      </c>
      <c r="G308" s="124">
        <v>981669.02695489686</v>
      </c>
      <c r="H308" s="124">
        <v>-981669.02695489686</v>
      </c>
      <c r="I308" s="124">
        <v>0</v>
      </c>
      <c r="J308" s="124">
        <v>0</v>
      </c>
      <c r="K308" s="221">
        <v>1</v>
      </c>
    </row>
    <row r="309" spans="1:11">
      <c r="A309" s="174" t="s">
        <v>1004</v>
      </c>
      <c r="B309" s="124">
        <v>0</v>
      </c>
      <c r="C309" s="124">
        <v>0</v>
      </c>
      <c r="D309" s="124">
        <v>0</v>
      </c>
      <c r="E309" s="124">
        <v>0</v>
      </c>
      <c r="F309" s="124">
        <v>0</v>
      </c>
      <c r="G309" s="124">
        <v>0</v>
      </c>
      <c r="H309" s="124">
        <v>0</v>
      </c>
      <c r="I309" s="124">
        <v>0</v>
      </c>
      <c r="J309" s="124">
        <v>0</v>
      </c>
      <c r="K309" s="221">
        <v>1</v>
      </c>
    </row>
    <row r="310" spans="1:11">
      <c r="A310" s="174" t="s">
        <v>1005</v>
      </c>
      <c r="B310" s="124">
        <v>0</v>
      </c>
      <c r="C310" s="124">
        <v>0</v>
      </c>
      <c r="D310" s="124">
        <v>0</v>
      </c>
      <c r="E310" s="124">
        <v>0</v>
      </c>
      <c r="F310" s="124">
        <v>0</v>
      </c>
      <c r="G310" s="124">
        <v>0</v>
      </c>
      <c r="H310" s="124">
        <v>0</v>
      </c>
      <c r="I310" s="124">
        <v>0</v>
      </c>
      <c r="J310" s="124">
        <v>0</v>
      </c>
      <c r="K310" s="221">
        <v>0.96350784103948783</v>
      </c>
    </row>
    <row r="311" spans="1:11">
      <c r="A311" s="174" t="s">
        <v>1006</v>
      </c>
      <c r="B311" s="124">
        <v>225120.44928702019</v>
      </c>
      <c r="C311" s="124">
        <v>225120.44928702019</v>
      </c>
      <c r="D311" s="124">
        <v>-225120.44928702019</v>
      </c>
      <c r="E311" s="124">
        <v>0</v>
      </c>
      <c r="F311" s="124">
        <v>0</v>
      </c>
      <c r="G311" s="124">
        <v>213238.49975140029</v>
      </c>
      <c r="H311" s="124">
        <v>-213238.49975140029</v>
      </c>
      <c r="I311" s="124">
        <v>0</v>
      </c>
      <c r="J311" s="124">
        <v>0</v>
      </c>
      <c r="K311" s="221">
        <v>0.94721959034263092</v>
      </c>
    </row>
    <row r="312" spans="1:11" ht="15.75" thickBot="1">
      <c r="A312" s="174" t="s">
        <v>1007</v>
      </c>
      <c r="B312" s="124">
        <v>0</v>
      </c>
      <c r="C312" s="124">
        <v>0</v>
      </c>
      <c r="D312" s="124">
        <v>0</v>
      </c>
      <c r="E312" s="124">
        <v>0</v>
      </c>
      <c r="F312" s="124">
        <v>0</v>
      </c>
      <c r="G312" s="124">
        <v>0</v>
      </c>
      <c r="H312" s="124">
        <v>0</v>
      </c>
      <c r="I312" s="124">
        <v>0</v>
      </c>
      <c r="J312" s="124">
        <v>0</v>
      </c>
      <c r="K312" s="221">
        <v>0.94721959034263092</v>
      </c>
    </row>
    <row r="313" spans="1:11">
      <c r="A313" s="173" t="s">
        <v>999</v>
      </c>
      <c r="B313" s="175">
        <v>109403521.81316788</v>
      </c>
      <c r="C313" s="175">
        <v>109403521.81316788</v>
      </c>
      <c r="D313" s="175">
        <v>-1206789.4762419171</v>
      </c>
      <c r="E313" s="175">
        <v>-92317.562446489057</v>
      </c>
      <c r="F313" s="175">
        <v>108104414.77447946</v>
      </c>
      <c r="G313" s="175">
        <v>104843953.66231319</v>
      </c>
      <c r="H313" s="175">
        <v>-1194907.5267062972</v>
      </c>
      <c r="I313" s="175">
        <v>-89382.254753690373</v>
      </c>
      <c r="J313" s="175">
        <v>103559663.88085319</v>
      </c>
      <c r="K313" s="222" t="s">
        <v>334</v>
      </c>
    </row>
    <row r="315" spans="1:11">
      <c r="A315" s="173" t="s">
        <v>1008</v>
      </c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</row>
    <row r="316" spans="1:11">
      <c r="A316" s="174" t="s">
        <v>1009</v>
      </c>
      <c r="B316" s="124">
        <v>58053254.765364192</v>
      </c>
      <c r="C316" s="124">
        <v>58053254.765364192</v>
      </c>
      <c r="D316" s="124">
        <v>0</v>
      </c>
      <c r="E316" s="124">
        <v>31935323.749054264</v>
      </c>
      <c r="F316" s="124">
        <v>89988578.514418453</v>
      </c>
      <c r="G316" s="124">
        <v>55225117.151265442</v>
      </c>
      <c r="H316" s="124">
        <v>0</v>
      </c>
      <c r="I316" s="124">
        <v>30379554.125487763</v>
      </c>
      <c r="J316" s="124">
        <v>85604671.276753202</v>
      </c>
      <c r="K316" s="221">
        <v>0.95128373722490955</v>
      </c>
    </row>
    <row r="317" spans="1:11">
      <c r="A317" s="174" t="s">
        <v>1010</v>
      </c>
      <c r="B317" s="124">
        <v>9711696</v>
      </c>
      <c r="C317" s="124">
        <v>9711696</v>
      </c>
      <c r="D317" s="124">
        <v>0</v>
      </c>
      <c r="E317" s="124">
        <v>2889061.0536463675</v>
      </c>
      <c r="F317" s="124">
        <v>12600757.053646367</v>
      </c>
      <c r="G317" s="124">
        <v>9238578.4656722061</v>
      </c>
      <c r="H317" s="124">
        <v>0</v>
      </c>
      <c r="I317" s="124">
        <v>2748316.7961836527</v>
      </c>
      <c r="J317" s="124">
        <v>11986895.261855859</v>
      </c>
      <c r="K317" s="221">
        <v>0.95128373722490955</v>
      </c>
    </row>
    <row r="318" spans="1:11">
      <c r="A318" s="174" t="s">
        <v>1011</v>
      </c>
      <c r="B318" s="124">
        <v>23304692.494202282</v>
      </c>
      <c r="C318" s="124">
        <v>23304692.494202282</v>
      </c>
      <c r="D318" s="124">
        <v>-23304692.494202282</v>
      </c>
      <c r="E318" s="124">
        <v>0</v>
      </c>
      <c r="F318" s="124">
        <v>0</v>
      </c>
      <c r="G318" s="124">
        <v>22074661.277419273</v>
      </c>
      <c r="H318" s="124">
        <v>-22074661.277419273</v>
      </c>
      <c r="I318" s="124">
        <v>0</v>
      </c>
      <c r="J318" s="124">
        <v>0</v>
      </c>
      <c r="K318" s="221">
        <v>0.94721959034263092</v>
      </c>
    </row>
    <row r="319" spans="1:11">
      <c r="A319" s="174" t="s">
        <v>1012</v>
      </c>
      <c r="B319" s="124">
        <v>0</v>
      </c>
      <c r="C319" s="124">
        <v>0</v>
      </c>
      <c r="D319" s="124">
        <v>0</v>
      </c>
      <c r="E319" s="124">
        <v>0</v>
      </c>
      <c r="F319" s="124">
        <v>0</v>
      </c>
      <c r="G319" s="124">
        <v>0</v>
      </c>
      <c r="H319" s="124">
        <v>0</v>
      </c>
      <c r="I319" s="124">
        <v>0</v>
      </c>
      <c r="J319" s="124">
        <v>0</v>
      </c>
      <c r="K319" s="221">
        <v>0.94721959034263092</v>
      </c>
    </row>
    <row r="320" spans="1:11">
      <c r="A320" s="174" t="s">
        <v>1013</v>
      </c>
      <c r="B320" s="124">
        <v>0</v>
      </c>
      <c r="C320" s="124">
        <v>0</v>
      </c>
      <c r="D320" s="124">
        <v>0</v>
      </c>
      <c r="E320" s="124">
        <v>0</v>
      </c>
      <c r="F320" s="124">
        <v>0</v>
      </c>
      <c r="G320" s="124">
        <v>0</v>
      </c>
      <c r="H320" s="124">
        <v>0</v>
      </c>
      <c r="I320" s="124">
        <v>0</v>
      </c>
      <c r="J320" s="124">
        <v>0</v>
      </c>
      <c r="K320" s="221">
        <v>0.95128373722490955</v>
      </c>
    </row>
    <row r="321" spans="1:11">
      <c r="A321" s="174" t="s">
        <v>1014</v>
      </c>
      <c r="B321" s="124">
        <v>0</v>
      </c>
      <c r="C321" s="124">
        <v>0</v>
      </c>
      <c r="D321" s="124">
        <v>0</v>
      </c>
      <c r="E321" s="124">
        <v>0</v>
      </c>
      <c r="F321" s="124">
        <v>0</v>
      </c>
      <c r="G321" s="124">
        <v>0</v>
      </c>
      <c r="H321" s="124">
        <v>0</v>
      </c>
      <c r="I321" s="124">
        <v>0</v>
      </c>
      <c r="J321" s="124">
        <v>0</v>
      </c>
      <c r="K321" s="221">
        <v>0.94721959034263092</v>
      </c>
    </row>
    <row r="322" spans="1:11" ht="15.75" thickBot="1">
      <c r="A322" s="174" t="s">
        <v>1015</v>
      </c>
      <c r="B322" s="124">
        <v>1656000</v>
      </c>
      <c r="C322" s="124">
        <v>1656000</v>
      </c>
      <c r="D322" s="124">
        <v>0</v>
      </c>
      <c r="E322" s="124">
        <v>0</v>
      </c>
      <c r="F322" s="124">
        <v>1656000</v>
      </c>
      <c r="G322" s="124">
        <v>1656000</v>
      </c>
      <c r="H322" s="124">
        <v>0</v>
      </c>
      <c r="I322" s="124">
        <v>0</v>
      </c>
      <c r="J322" s="124">
        <v>1656000</v>
      </c>
      <c r="K322" s="221">
        <v>1</v>
      </c>
    </row>
    <row r="323" spans="1:11">
      <c r="A323" s="173" t="s">
        <v>1008</v>
      </c>
      <c r="B323" s="175">
        <v>92725643.259566486</v>
      </c>
      <c r="C323" s="175">
        <v>92725643.259566486</v>
      </c>
      <c r="D323" s="175">
        <v>-23304692.494202282</v>
      </c>
      <c r="E323" s="175">
        <v>34824384.802700631</v>
      </c>
      <c r="F323" s="175">
        <v>104245335.56806482</v>
      </c>
      <c r="G323" s="175">
        <v>88194356.894356921</v>
      </c>
      <c r="H323" s="175">
        <v>-22074661.277419273</v>
      </c>
      <c r="I323" s="175">
        <v>33127870.921671417</v>
      </c>
      <c r="J323" s="175">
        <v>99247566.538609058</v>
      </c>
      <c r="K323" s="222" t="s">
        <v>334</v>
      </c>
    </row>
    <row r="325" spans="1:11">
      <c r="A325" s="173" t="s">
        <v>1016</v>
      </c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</row>
    <row r="326" spans="1:11">
      <c r="A326" s="174" t="s">
        <v>1017</v>
      </c>
      <c r="B326" s="124">
        <v>78270514.111634701</v>
      </c>
      <c r="C326" s="124">
        <v>78270514.111634701</v>
      </c>
      <c r="D326" s="124">
        <v>0</v>
      </c>
      <c r="E326" s="124">
        <v>159061695.06908107</v>
      </c>
      <c r="F326" s="124">
        <v>237332209.18071577</v>
      </c>
      <c r="G326" s="124">
        <v>74457467.178630874</v>
      </c>
      <c r="H326" s="124">
        <v>0</v>
      </c>
      <c r="I326" s="124">
        <v>151312803.73464447</v>
      </c>
      <c r="J326" s="124">
        <v>225770270.91327536</v>
      </c>
      <c r="K326" s="221">
        <v>0.95128373722490955</v>
      </c>
    </row>
    <row r="327" spans="1:11">
      <c r="A327" s="174" t="s">
        <v>1018</v>
      </c>
      <c r="B327" s="124">
        <v>31200215.73353377</v>
      </c>
      <c r="C327" s="124">
        <v>31200215.73353377</v>
      </c>
      <c r="D327" s="124">
        <v>0</v>
      </c>
      <c r="E327" s="124">
        <v>0</v>
      </c>
      <c r="F327" s="124">
        <v>31200215.73353377</v>
      </c>
      <c r="G327" s="124">
        <v>29680257.825219426</v>
      </c>
      <c r="H327" s="124">
        <v>0</v>
      </c>
      <c r="I327" s="124">
        <v>0</v>
      </c>
      <c r="J327" s="124">
        <v>29680257.825219426</v>
      </c>
      <c r="K327" s="221">
        <v>0.95128373722490955</v>
      </c>
    </row>
    <row r="328" spans="1:11">
      <c r="A328" s="174" t="s">
        <v>1019</v>
      </c>
      <c r="B328" s="124">
        <v>13244107.480826985</v>
      </c>
      <c r="C328" s="124">
        <v>13244107.480826985</v>
      </c>
      <c r="D328" s="124">
        <v>0</v>
      </c>
      <c r="E328" s="124">
        <v>0</v>
      </c>
      <c r="F328" s="124">
        <v>13244107.480826985</v>
      </c>
      <c r="G328" s="124">
        <v>12598904.060569476</v>
      </c>
      <c r="H328" s="124">
        <v>0</v>
      </c>
      <c r="I328" s="124">
        <v>0</v>
      </c>
      <c r="J328" s="124">
        <v>12598904.060569476</v>
      </c>
      <c r="K328" s="221">
        <v>0.95128373722490955</v>
      </c>
    </row>
    <row r="329" spans="1:11">
      <c r="A329" s="174" t="s">
        <v>1020</v>
      </c>
      <c r="B329" s="124">
        <v>40783990.718263038</v>
      </c>
      <c r="C329" s="124">
        <v>40783990.718263038</v>
      </c>
      <c r="D329" s="124">
        <v>0</v>
      </c>
      <c r="E329" s="124">
        <v>0</v>
      </c>
      <c r="F329" s="124">
        <v>40783990.718263038</v>
      </c>
      <c r="G329" s="124">
        <v>38797147.109415285</v>
      </c>
      <c r="H329" s="124">
        <v>0</v>
      </c>
      <c r="I329" s="124">
        <v>0</v>
      </c>
      <c r="J329" s="124">
        <v>38797147.109415285</v>
      </c>
      <c r="K329" s="221">
        <v>0.95128373722490955</v>
      </c>
    </row>
    <row r="330" spans="1:11">
      <c r="A330" s="174" t="s">
        <v>1021</v>
      </c>
      <c r="B330" s="124">
        <v>3337501.7577378112</v>
      </c>
      <c r="C330" s="124">
        <v>3337501.7577378112</v>
      </c>
      <c r="D330" s="124">
        <v>0</v>
      </c>
      <c r="E330" s="124">
        <v>0</v>
      </c>
      <c r="F330" s="124">
        <v>3337501.7577378112</v>
      </c>
      <c r="G330" s="124">
        <v>0</v>
      </c>
      <c r="H330" s="124">
        <v>0</v>
      </c>
      <c r="I330" s="124">
        <v>0</v>
      </c>
      <c r="J330" s="124">
        <v>0</v>
      </c>
      <c r="K330" s="221">
        <v>0</v>
      </c>
    </row>
    <row r="331" spans="1:11">
      <c r="A331" s="174" t="s">
        <v>1022</v>
      </c>
      <c r="B331" s="124">
        <v>1856476.1072745577</v>
      </c>
      <c r="C331" s="124">
        <v>1856476.1072745577</v>
      </c>
      <c r="D331" s="124">
        <v>-1856476.1072745577</v>
      </c>
      <c r="E331" s="124">
        <v>0</v>
      </c>
      <c r="F331" s="124">
        <v>0</v>
      </c>
      <c r="G331" s="124">
        <v>1758490.5378134886</v>
      </c>
      <c r="H331" s="124">
        <v>-1758490.5378134886</v>
      </c>
      <c r="I331" s="124">
        <v>0</v>
      </c>
      <c r="J331" s="124">
        <v>0</v>
      </c>
      <c r="K331" s="221">
        <v>0.94721959034263092</v>
      </c>
    </row>
    <row r="332" spans="1:11">
      <c r="A332" s="174" t="s">
        <v>1023</v>
      </c>
      <c r="B332" s="124">
        <v>0</v>
      </c>
      <c r="C332" s="124">
        <v>0</v>
      </c>
      <c r="D332" s="124">
        <v>0</v>
      </c>
      <c r="E332" s="124">
        <v>0</v>
      </c>
      <c r="F332" s="124">
        <v>0</v>
      </c>
      <c r="G332" s="124">
        <v>0</v>
      </c>
      <c r="H332" s="124">
        <v>0</v>
      </c>
      <c r="I332" s="124">
        <v>0</v>
      </c>
      <c r="J332" s="124">
        <v>0</v>
      </c>
      <c r="K332" s="221">
        <v>0.95128373722490955</v>
      </c>
    </row>
    <row r="333" spans="1:11" ht="15.75" thickBot="1">
      <c r="A333" s="174" t="s">
        <v>1024</v>
      </c>
      <c r="B333" s="124">
        <v>0</v>
      </c>
      <c r="C333" s="124">
        <v>0</v>
      </c>
      <c r="D333" s="124">
        <v>0</v>
      </c>
      <c r="E333" s="124">
        <v>0</v>
      </c>
      <c r="F333" s="124">
        <v>0</v>
      </c>
      <c r="G333" s="124">
        <v>0</v>
      </c>
      <c r="H333" s="124">
        <v>0</v>
      </c>
      <c r="I333" s="124">
        <v>0</v>
      </c>
      <c r="J333" s="124">
        <v>0</v>
      </c>
      <c r="K333" s="221">
        <v>0.94721959034263092</v>
      </c>
    </row>
    <row r="334" spans="1:11">
      <c r="A334" s="173" t="s">
        <v>1016</v>
      </c>
      <c r="B334" s="175">
        <v>168692805.90927088</v>
      </c>
      <c r="C334" s="175">
        <v>168692805.90927088</v>
      </c>
      <c r="D334" s="175">
        <v>-1856476.1072745577</v>
      </c>
      <c r="E334" s="175">
        <v>159061695.06908107</v>
      </c>
      <c r="F334" s="175">
        <v>325898024.87107736</v>
      </c>
      <c r="G334" s="175">
        <v>157292266.71164855</v>
      </c>
      <c r="H334" s="175">
        <v>-1758490.5378134886</v>
      </c>
      <c r="I334" s="175">
        <v>151312803.73464447</v>
      </c>
      <c r="J334" s="175">
        <v>306846579.90847951</v>
      </c>
      <c r="K334" s="222" t="s">
        <v>334</v>
      </c>
    </row>
    <row r="336" spans="1:11">
      <c r="A336" s="173" t="s">
        <v>1025</v>
      </c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</row>
    <row r="337" spans="1:11">
      <c r="A337" s="174" t="s">
        <v>1026</v>
      </c>
      <c r="B337" s="124">
        <v>452229527.93665147</v>
      </c>
      <c r="C337" s="124">
        <v>452229527.93665147</v>
      </c>
      <c r="D337" s="124">
        <v>0</v>
      </c>
      <c r="E337" s="124">
        <v>86176958.144046158</v>
      </c>
      <c r="F337" s="124">
        <v>538406486.08069766</v>
      </c>
      <c r="G337" s="124">
        <v>430198595.41903442</v>
      </c>
      <c r="H337" s="124">
        <v>0</v>
      </c>
      <c r="I337" s="124">
        <v>81978738.805942878</v>
      </c>
      <c r="J337" s="124">
        <v>512177334.22497731</v>
      </c>
      <c r="K337" s="221">
        <v>0.95128373722490955</v>
      </c>
    </row>
    <row r="338" spans="1:11">
      <c r="A338" s="174" t="s">
        <v>1027</v>
      </c>
      <c r="B338" s="124">
        <v>8272812</v>
      </c>
      <c r="C338" s="124">
        <v>8272812</v>
      </c>
      <c r="D338" s="124">
        <v>0</v>
      </c>
      <c r="E338" s="124">
        <v>5933141.4858807242</v>
      </c>
      <c r="F338" s="124">
        <v>14205953.485880725</v>
      </c>
      <c r="G338" s="124">
        <v>7869791.5167190786</v>
      </c>
      <c r="H338" s="124">
        <v>0</v>
      </c>
      <c r="I338" s="124">
        <v>5644101.0061727706</v>
      </c>
      <c r="J338" s="124">
        <v>13513892.522891849</v>
      </c>
      <c r="K338" s="221">
        <v>0.95128373722490955</v>
      </c>
    </row>
    <row r="339" spans="1:11">
      <c r="A339" s="174" t="s">
        <v>1028</v>
      </c>
      <c r="B339" s="124">
        <v>453816</v>
      </c>
      <c r="C339" s="124">
        <v>453816</v>
      </c>
      <c r="D339" s="124">
        <v>-453816</v>
      </c>
      <c r="E339" s="124">
        <v>0</v>
      </c>
      <c r="F339" s="124">
        <v>0</v>
      </c>
      <c r="G339" s="124">
        <v>429863.4056109314</v>
      </c>
      <c r="H339" s="124">
        <v>-429863.4056109314</v>
      </c>
      <c r="I339" s="124">
        <v>0</v>
      </c>
      <c r="J339" s="124">
        <v>0</v>
      </c>
      <c r="K339" s="221">
        <v>0.94721959034263092</v>
      </c>
    </row>
    <row r="340" spans="1:11">
      <c r="A340" s="174" t="s">
        <v>1029</v>
      </c>
      <c r="B340" s="124">
        <v>1929410.6652189414</v>
      </c>
      <c r="C340" s="124">
        <v>1929410.6652189414</v>
      </c>
      <c r="D340" s="124">
        <v>-1929410.6652189414</v>
      </c>
      <c r="E340" s="124">
        <v>0</v>
      </c>
      <c r="F340" s="124">
        <v>0</v>
      </c>
      <c r="G340" s="124">
        <v>1827575.5799113887</v>
      </c>
      <c r="H340" s="124">
        <v>-1827575.5799113887</v>
      </c>
      <c r="I340" s="124">
        <v>0</v>
      </c>
      <c r="J340" s="124">
        <v>0</v>
      </c>
      <c r="K340" s="221">
        <v>0.94721959034263092</v>
      </c>
    </row>
    <row r="341" spans="1:11">
      <c r="A341" s="174" t="s">
        <v>1030</v>
      </c>
      <c r="B341" s="124">
        <v>21317681.412183803</v>
      </c>
      <c r="C341" s="124">
        <v>21317681.412183803</v>
      </c>
      <c r="D341" s="124">
        <v>-21317681.412183803</v>
      </c>
      <c r="E341" s="124">
        <v>0</v>
      </c>
      <c r="F341" s="124">
        <v>0</v>
      </c>
      <c r="G341" s="124">
        <v>20192525.454303458</v>
      </c>
      <c r="H341" s="124">
        <v>-20192525.454303458</v>
      </c>
      <c r="I341" s="124">
        <v>0</v>
      </c>
      <c r="J341" s="124">
        <v>0</v>
      </c>
      <c r="K341" s="221">
        <v>0.94721959034263092</v>
      </c>
    </row>
    <row r="342" spans="1:11">
      <c r="A342" s="174" t="s">
        <v>1031</v>
      </c>
      <c r="B342" s="124">
        <v>0</v>
      </c>
      <c r="C342" s="124">
        <v>0</v>
      </c>
      <c r="D342" s="124">
        <v>0</v>
      </c>
      <c r="E342" s="124">
        <v>0</v>
      </c>
      <c r="F342" s="124">
        <v>0</v>
      </c>
      <c r="G342" s="124">
        <v>0</v>
      </c>
      <c r="H342" s="124">
        <v>0</v>
      </c>
      <c r="I342" s="124">
        <v>0</v>
      </c>
      <c r="J342" s="124">
        <v>0</v>
      </c>
      <c r="K342" s="221">
        <v>0.94721959034263092</v>
      </c>
    </row>
    <row r="343" spans="1:11" ht="15.75" thickBot="1">
      <c r="A343" s="174" t="s">
        <v>1032</v>
      </c>
      <c r="B343" s="124">
        <v>0</v>
      </c>
      <c r="C343" s="124">
        <v>0</v>
      </c>
      <c r="D343" s="124">
        <v>0</v>
      </c>
      <c r="E343" s="124">
        <v>0</v>
      </c>
      <c r="F343" s="124">
        <v>0</v>
      </c>
      <c r="G343" s="124">
        <v>0</v>
      </c>
      <c r="H343" s="124">
        <v>0</v>
      </c>
      <c r="I343" s="124">
        <v>0</v>
      </c>
      <c r="J343" s="124">
        <v>0</v>
      </c>
      <c r="K343" s="221">
        <v>0.94721959034263092</v>
      </c>
    </row>
    <row r="344" spans="1:11">
      <c r="A344" s="173" t="s">
        <v>1025</v>
      </c>
      <c r="B344" s="175">
        <v>484203248.01405424</v>
      </c>
      <c r="C344" s="175">
        <v>484203248.01405424</v>
      </c>
      <c r="D344" s="175">
        <v>-23700908.077402744</v>
      </c>
      <c r="E344" s="175">
        <v>92110099.629926875</v>
      </c>
      <c r="F344" s="175">
        <v>552612439.56657839</v>
      </c>
      <c r="G344" s="175">
        <v>460518351.3755793</v>
      </c>
      <c r="H344" s="175">
        <v>-22449964.439825777</v>
      </c>
      <c r="I344" s="175">
        <v>87622839.812115654</v>
      </c>
      <c r="J344" s="175">
        <v>525691226.74786913</v>
      </c>
      <c r="K344" s="222" t="s">
        <v>334</v>
      </c>
    </row>
    <row r="346" spans="1:11">
      <c r="A346" s="173" t="s">
        <v>1033</v>
      </c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</row>
    <row r="347" spans="1:11">
      <c r="A347" s="174" t="s">
        <v>1034</v>
      </c>
      <c r="B347" s="124">
        <v>140493477.34217313</v>
      </c>
      <c r="C347" s="124">
        <v>140493477.34217313</v>
      </c>
      <c r="D347" s="124">
        <v>0</v>
      </c>
      <c r="E347" s="124">
        <v>-8393740.3004900366</v>
      </c>
      <c r="F347" s="124">
        <v>132099737.04168309</v>
      </c>
      <c r="G347" s="124">
        <v>126266435.95612802</v>
      </c>
      <c r="H347" s="124">
        <v>0</v>
      </c>
      <c r="I347" s="124">
        <v>-7543750.0169700235</v>
      </c>
      <c r="J347" s="124">
        <v>118722685.93915799</v>
      </c>
      <c r="K347" s="221">
        <v>0.89873521778242393</v>
      </c>
    </row>
    <row r="348" spans="1:11">
      <c r="A348" s="174" t="s">
        <v>1035</v>
      </c>
      <c r="B348" s="124">
        <v>237568.21838600535</v>
      </c>
      <c r="C348" s="124">
        <v>237568.21838600535</v>
      </c>
      <c r="D348" s="124">
        <v>-237568.21838600535</v>
      </c>
      <c r="E348" s="124">
        <v>0</v>
      </c>
      <c r="F348" s="124">
        <v>0</v>
      </c>
      <c r="G348" s="124">
        <v>225029.27049802066</v>
      </c>
      <c r="H348" s="124">
        <v>-225029.27049802066</v>
      </c>
      <c r="I348" s="124">
        <v>0</v>
      </c>
      <c r="J348" s="124">
        <v>0</v>
      </c>
      <c r="K348" s="221">
        <v>0.94721959034263092</v>
      </c>
    </row>
    <row r="349" spans="1:11">
      <c r="A349" s="174" t="s">
        <v>1036</v>
      </c>
      <c r="B349" s="124">
        <v>0</v>
      </c>
      <c r="C349" s="124">
        <v>0</v>
      </c>
      <c r="D349" s="124">
        <v>0</v>
      </c>
      <c r="E349" s="124">
        <v>0</v>
      </c>
      <c r="F349" s="124">
        <v>0</v>
      </c>
      <c r="G349" s="124">
        <v>0</v>
      </c>
      <c r="H349" s="124">
        <v>0</v>
      </c>
      <c r="I349" s="124">
        <v>0</v>
      </c>
      <c r="J349" s="124">
        <v>0</v>
      </c>
      <c r="K349" s="221">
        <v>1</v>
      </c>
    </row>
    <row r="350" spans="1:11">
      <c r="A350" s="174" t="s">
        <v>1037</v>
      </c>
      <c r="B350" s="124">
        <v>19007.075910511943</v>
      </c>
      <c r="C350" s="124">
        <v>19007.075910511943</v>
      </c>
      <c r="D350" s="124">
        <v>0</v>
      </c>
      <c r="E350" s="124">
        <v>0</v>
      </c>
      <c r="F350" s="124">
        <v>19007.075910511943</v>
      </c>
      <c r="G350" s="124">
        <v>0</v>
      </c>
      <c r="H350" s="124">
        <v>0</v>
      </c>
      <c r="I350" s="124">
        <v>0</v>
      </c>
      <c r="J350" s="124">
        <v>0</v>
      </c>
      <c r="K350" s="221">
        <v>0</v>
      </c>
    </row>
    <row r="351" spans="1:11">
      <c r="A351" s="174" t="s">
        <v>1038</v>
      </c>
      <c r="B351" s="124">
        <v>11806701.464520629</v>
      </c>
      <c r="C351" s="124">
        <v>11806701.464520629</v>
      </c>
      <c r="D351" s="124">
        <v>0</v>
      </c>
      <c r="E351" s="124">
        <v>0</v>
      </c>
      <c r="F351" s="124">
        <v>11806701.464520629</v>
      </c>
      <c r="G351" s="124">
        <v>11231523.093467996</v>
      </c>
      <c r="H351" s="124">
        <v>0</v>
      </c>
      <c r="I351" s="124">
        <v>0</v>
      </c>
      <c r="J351" s="124">
        <v>11231523.093467996</v>
      </c>
      <c r="K351" s="221">
        <v>0.95128373722490944</v>
      </c>
    </row>
    <row r="352" spans="1:11">
      <c r="A352" s="174" t="s">
        <v>1039</v>
      </c>
      <c r="B352" s="124">
        <v>1908836.6511061883</v>
      </c>
      <c r="C352" s="124">
        <v>1908836.6511061883</v>
      </c>
      <c r="D352" s="124">
        <v>0</v>
      </c>
      <c r="E352" s="124">
        <v>0</v>
      </c>
      <c r="F352" s="124">
        <v>1908836.6511061883</v>
      </c>
      <c r="G352" s="124">
        <v>1908836.6511061883</v>
      </c>
      <c r="H352" s="124">
        <v>0</v>
      </c>
      <c r="I352" s="124">
        <v>0</v>
      </c>
      <c r="J352" s="124">
        <v>1908836.6511061883</v>
      </c>
      <c r="K352" s="221">
        <v>1</v>
      </c>
    </row>
    <row r="353" spans="1:11" ht="15.75" thickBot="1">
      <c r="A353" s="174" t="s">
        <v>1040</v>
      </c>
      <c r="B353" s="124">
        <v>142262.89218822893</v>
      </c>
      <c r="C353" s="124">
        <v>142262.89218822893</v>
      </c>
      <c r="D353" s="124">
        <v>0</v>
      </c>
      <c r="E353" s="124">
        <v>0</v>
      </c>
      <c r="F353" s="124">
        <v>142262.89218822893</v>
      </c>
      <c r="G353" s="124">
        <v>0</v>
      </c>
      <c r="H353" s="124">
        <v>0</v>
      </c>
      <c r="I353" s="124">
        <v>0</v>
      </c>
      <c r="J353" s="124">
        <v>0</v>
      </c>
      <c r="K353" s="221">
        <v>0</v>
      </c>
    </row>
    <row r="354" spans="1:11">
      <c r="A354" s="173" t="s">
        <v>1033</v>
      </c>
      <c r="B354" s="175">
        <v>154607853.64428467</v>
      </c>
      <c r="C354" s="175">
        <v>154607853.64428467</v>
      </c>
      <c r="D354" s="175">
        <v>-237568.21838600535</v>
      </c>
      <c r="E354" s="175">
        <v>-8393740.3004900366</v>
      </c>
      <c r="F354" s="175">
        <v>145976545.12540862</v>
      </c>
      <c r="G354" s="175">
        <v>139631824.97120023</v>
      </c>
      <c r="H354" s="175">
        <v>-225029.27049802066</v>
      </c>
      <c r="I354" s="175">
        <v>-7543750.0169700235</v>
      </c>
      <c r="J354" s="175">
        <v>131863045.68373218</v>
      </c>
      <c r="K354" s="222" t="s">
        <v>334</v>
      </c>
    </row>
    <row r="356" spans="1:11">
      <c r="A356" s="173" t="s">
        <v>1041</v>
      </c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</row>
    <row r="357" spans="1:11">
      <c r="A357" s="174" t="s">
        <v>1042</v>
      </c>
      <c r="B357" s="124">
        <v>3830892.6346735503</v>
      </c>
      <c r="C357" s="124">
        <v>3830892.6346735503</v>
      </c>
      <c r="D357" s="124">
        <v>0</v>
      </c>
      <c r="E357" s="124">
        <v>0</v>
      </c>
      <c r="F357" s="124">
        <v>3830892.6346735503</v>
      </c>
      <c r="G357" s="124">
        <v>3830892.6346735503</v>
      </c>
      <c r="H357" s="124">
        <v>0</v>
      </c>
      <c r="I357" s="124">
        <v>0</v>
      </c>
      <c r="J357" s="124">
        <v>3830892.6346735503</v>
      </c>
      <c r="K357" s="221">
        <v>1</v>
      </c>
    </row>
    <row r="358" spans="1:11">
      <c r="A358" s="174" t="s">
        <v>1043</v>
      </c>
      <c r="B358" s="124">
        <v>50906579.84242937</v>
      </c>
      <c r="C358" s="124">
        <v>50906579.84242937</v>
      </c>
      <c r="D358" s="124">
        <v>0</v>
      </c>
      <c r="E358" s="124">
        <v>0</v>
      </c>
      <c r="F358" s="124">
        <v>50906579.84242937</v>
      </c>
      <c r="G358" s="124">
        <v>50906579.84242937</v>
      </c>
      <c r="H358" s="124">
        <v>0</v>
      </c>
      <c r="I358" s="124">
        <v>0</v>
      </c>
      <c r="J358" s="124">
        <v>50906579.84242937</v>
      </c>
      <c r="K358" s="221">
        <v>1</v>
      </c>
    </row>
    <row r="359" spans="1:11">
      <c r="A359" s="174" t="s">
        <v>1044</v>
      </c>
      <c r="B359" s="124">
        <v>91909919.751632318</v>
      </c>
      <c r="C359" s="124">
        <v>91909919.751632318</v>
      </c>
      <c r="D359" s="124">
        <v>0</v>
      </c>
      <c r="E359" s="124">
        <v>0</v>
      </c>
      <c r="F359" s="124">
        <v>91909919.751632318</v>
      </c>
      <c r="G359" s="124">
        <v>91909919.751632318</v>
      </c>
      <c r="H359" s="124">
        <v>0</v>
      </c>
      <c r="I359" s="124">
        <v>0</v>
      </c>
      <c r="J359" s="124">
        <v>91909919.751632318</v>
      </c>
      <c r="K359" s="221">
        <v>1</v>
      </c>
    </row>
    <row r="360" spans="1:11">
      <c r="A360" s="174" t="s">
        <v>1045</v>
      </c>
      <c r="B360" s="124">
        <v>92169301.958098799</v>
      </c>
      <c r="C360" s="124">
        <v>92169301.958098799</v>
      </c>
      <c r="D360" s="124">
        <v>0</v>
      </c>
      <c r="E360" s="124">
        <v>0</v>
      </c>
      <c r="F360" s="124">
        <v>92169301.958098799</v>
      </c>
      <c r="G360" s="124">
        <v>92169301.958098799</v>
      </c>
      <c r="H360" s="124">
        <v>0</v>
      </c>
      <c r="I360" s="124">
        <v>0</v>
      </c>
      <c r="J360" s="124">
        <v>92169301.958098799</v>
      </c>
      <c r="K360" s="221">
        <v>1</v>
      </c>
    </row>
    <row r="361" spans="1:11">
      <c r="A361" s="174" t="s">
        <v>1046</v>
      </c>
      <c r="B361" s="124">
        <v>28345712.615413416</v>
      </c>
      <c r="C361" s="124">
        <v>28345712.615413416</v>
      </c>
      <c r="D361" s="124">
        <v>0</v>
      </c>
      <c r="E361" s="124">
        <v>0</v>
      </c>
      <c r="F361" s="124">
        <v>28345712.615413416</v>
      </c>
      <c r="G361" s="124">
        <v>28345712.615413416</v>
      </c>
      <c r="H361" s="124">
        <v>0</v>
      </c>
      <c r="I361" s="124">
        <v>0</v>
      </c>
      <c r="J361" s="124">
        <v>28345712.615413416</v>
      </c>
      <c r="K361" s="221">
        <v>1</v>
      </c>
    </row>
    <row r="362" spans="1:11">
      <c r="A362" s="174" t="s">
        <v>1047</v>
      </c>
      <c r="B362" s="124">
        <v>73662458.809009999</v>
      </c>
      <c r="C362" s="124">
        <v>73662458.809009999</v>
      </c>
      <c r="D362" s="124">
        <v>0</v>
      </c>
      <c r="E362" s="124">
        <v>0</v>
      </c>
      <c r="F362" s="124">
        <v>73662458.809009999</v>
      </c>
      <c r="G362" s="124">
        <v>73662458.809009999</v>
      </c>
      <c r="H362" s="124">
        <v>0</v>
      </c>
      <c r="I362" s="124">
        <v>0</v>
      </c>
      <c r="J362" s="124">
        <v>73662458.809009999</v>
      </c>
      <c r="K362" s="221">
        <v>1</v>
      </c>
    </row>
    <row r="363" spans="1:11">
      <c r="A363" s="174" t="s">
        <v>1048</v>
      </c>
      <c r="B363" s="124">
        <v>85524207.175208151</v>
      </c>
      <c r="C363" s="124">
        <v>85524207.175208151</v>
      </c>
      <c r="D363" s="124">
        <v>0</v>
      </c>
      <c r="E363" s="124">
        <v>-18265429.836744178</v>
      </c>
      <c r="F363" s="124">
        <v>67258777.338463977</v>
      </c>
      <c r="G363" s="124">
        <v>85524207.175208151</v>
      </c>
      <c r="H363" s="124">
        <v>0</v>
      </c>
      <c r="I363" s="124">
        <v>-18265429.836744178</v>
      </c>
      <c r="J363" s="124">
        <v>67258777.338463977</v>
      </c>
      <c r="K363" s="221">
        <v>1</v>
      </c>
    </row>
    <row r="364" spans="1:11">
      <c r="A364" s="174" t="s">
        <v>1049</v>
      </c>
      <c r="B364" s="124">
        <v>43598354.662680253</v>
      </c>
      <c r="C364" s="124">
        <v>43598354.662680253</v>
      </c>
      <c r="D364" s="124">
        <v>0</v>
      </c>
      <c r="E364" s="124">
        <v>0</v>
      </c>
      <c r="F364" s="124">
        <v>43598354.662680253</v>
      </c>
      <c r="G364" s="124">
        <v>43598354.662680253</v>
      </c>
      <c r="H364" s="124">
        <v>0</v>
      </c>
      <c r="I364" s="124">
        <v>0</v>
      </c>
      <c r="J364" s="124">
        <v>43598354.662680253</v>
      </c>
      <c r="K364" s="221">
        <v>1</v>
      </c>
    </row>
    <row r="365" spans="1:11">
      <c r="A365" s="174" t="s">
        <v>1050</v>
      </c>
      <c r="B365" s="124">
        <v>61014756.009394199</v>
      </c>
      <c r="C365" s="124">
        <v>61014756.009394199</v>
      </c>
      <c r="D365" s="124">
        <v>0</v>
      </c>
      <c r="E365" s="124">
        <v>0</v>
      </c>
      <c r="F365" s="124">
        <v>61014756.009394199</v>
      </c>
      <c r="G365" s="124">
        <v>60875666.10411074</v>
      </c>
      <c r="H365" s="124">
        <v>0</v>
      </c>
      <c r="I365" s="124">
        <v>0</v>
      </c>
      <c r="J365" s="124">
        <v>60875666.10411074</v>
      </c>
      <c r="K365" s="221">
        <v>0.99772038906027838</v>
      </c>
    </row>
    <row r="366" spans="1:11">
      <c r="A366" s="174" t="s">
        <v>1051</v>
      </c>
      <c r="B366" s="124">
        <v>3536896.4122137618</v>
      </c>
      <c r="C366" s="124">
        <v>3536896.4122137618</v>
      </c>
      <c r="D366" s="124">
        <v>0</v>
      </c>
      <c r="E366" s="124">
        <v>0</v>
      </c>
      <c r="F366" s="124">
        <v>3536896.4122137618</v>
      </c>
      <c r="G366" s="124">
        <v>3536896.4122137618</v>
      </c>
      <c r="H366" s="124">
        <v>0</v>
      </c>
      <c r="I366" s="124">
        <v>0</v>
      </c>
      <c r="J366" s="124">
        <v>3536896.4122137618</v>
      </c>
      <c r="K366" s="221">
        <v>1</v>
      </c>
    </row>
    <row r="367" spans="1:11">
      <c r="A367" s="174" t="s">
        <v>1052</v>
      </c>
      <c r="B367" s="124">
        <v>19987451.026051182</v>
      </c>
      <c r="C367" s="124">
        <v>19987451.026051182</v>
      </c>
      <c r="D367" s="124">
        <v>0</v>
      </c>
      <c r="E367" s="124">
        <v>0</v>
      </c>
      <c r="F367" s="124">
        <v>19987451.026051182</v>
      </c>
      <c r="G367" s="124">
        <v>19987451.026051182</v>
      </c>
      <c r="H367" s="124">
        <v>0</v>
      </c>
      <c r="I367" s="124">
        <v>0</v>
      </c>
      <c r="J367" s="124">
        <v>19987451.026051182</v>
      </c>
      <c r="K367" s="221">
        <v>1</v>
      </c>
    </row>
    <row r="368" spans="1:11">
      <c r="A368" s="174" t="s">
        <v>1053</v>
      </c>
      <c r="B368" s="124">
        <v>189265.19319251989</v>
      </c>
      <c r="C368" s="124">
        <v>189265.19319251989</v>
      </c>
      <c r="D368" s="124">
        <v>-189265.19319251989</v>
      </c>
      <c r="E368" s="124">
        <v>0</v>
      </c>
      <c r="F368" s="124">
        <v>0</v>
      </c>
      <c r="G368" s="124">
        <v>179275.69876193759</v>
      </c>
      <c r="H368" s="124">
        <v>-179275.69876193759</v>
      </c>
      <c r="I368" s="124">
        <v>0</v>
      </c>
      <c r="J368" s="124">
        <v>0</v>
      </c>
      <c r="K368" s="221">
        <v>0.94721959034263092</v>
      </c>
    </row>
    <row r="369" spans="1:11">
      <c r="A369" s="174" t="s">
        <v>1054</v>
      </c>
      <c r="B369" s="124">
        <v>0</v>
      </c>
      <c r="C369" s="124">
        <v>0</v>
      </c>
      <c r="D369" s="124">
        <v>0</v>
      </c>
      <c r="E369" s="124">
        <v>0</v>
      </c>
      <c r="F369" s="124">
        <v>0</v>
      </c>
      <c r="G369" s="124">
        <v>0</v>
      </c>
      <c r="H369" s="124">
        <v>0</v>
      </c>
      <c r="I369" s="124">
        <v>0</v>
      </c>
      <c r="J369" s="124">
        <v>0</v>
      </c>
      <c r="K369" s="221">
        <v>1</v>
      </c>
    </row>
    <row r="370" spans="1:11">
      <c r="A370" s="174" t="s">
        <v>1055</v>
      </c>
      <c r="B370" s="124">
        <v>5860492.8596113389</v>
      </c>
      <c r="C370" s="124">
        <v>5860492.8596113389</v>
      </c>
      <c r="D370" s="124">
        <v>-5860492.8596113389</v>
      </c>
      <c r="E370" s="124">
        <v>0</v>
      </c>
      <c r="F370" s="124">
        <v>0</v>
      </c>
      <c r="G370" s="124">
        <v>5860492.8596113389</v>
      </c>
      <c r="H370" s="124">
        <v>-5860492.8596113389</v>
      </c>
      <c r="I370" s="124">
        <v>0</v>
      </c>
      <c r="J370" s="124">
        <v>0</v>
      </c>
      <c r="K370" s="221">
        <v>1</v>
      </c>
    </row>
    <row r="371" spans="1:11">
      <c r="A371" s="174" t="s">
        <v>1056</v>
      </c>
      <c r="B371" s="124">
        <v>0</v>
      </c>
      <c r="C371" s="124">
        <v>0</v>
      </c>
      <c r="D371" s="124">
        <v>0</v>
      </c>
      <c r="E371" s="124">
        <v>0</v>
      </c>
      <c r="F371" s="124">
        <v>0</v>
      </c>
      <c r="G371" s="124">
        <v>0</v>
      </c>
      <c r="H371" s="124">
        <v>0</v>
      </c>
      <c r="I371" s="124">
        <v>0</v>
      </c>
      <c r="J371" s="124">
        <v>0</v>
      </c>
      <c r="K371" s="221">
        <v>1</v>
      </c>
    </row>
    <row r="372" spans="1:11">
      <c r="A372" s="174" t="s">
        <v>1057</v>
      </c>
      <c r="B372" s="124">
        <v>0</v>
      </c>
      <c r="C372" s="124">
        <v>0</v>
      </c>
      <c r="D372" s="124">
        <v>0</v>
      </c>
      <c r="E372" s="124">
        <v>0</v>
      </c>
      <c r="F372" s="124">
        <v>0</v>
      </c>
      <c r="G372" s="124">
        <v>0</v>
      </c>
      <c r="H372" s="124">
        <v>0</v>
      </c>
      <c r="I372" s="124">
        <v>0</v>
      </c>
      <c r="J372" s="124">
        <v>0</v>
      </c>
      <c r="K372" s="221">
        <v>1</v>
      </c>
    </row>
    <row r="373" spans="1:11">
      <c r="A373" s="174" t="s">
        <v>1058</v>
      </c>
      <c r="B373" s="124">
        <v>0</v>
      </c>
      <c r="C373" s="124">
        <v>0</v>
      </c>
      <c r="D373" s="124">
        <v>0</v>
      </c>
      <c r="E373" s="124">
        <v>0</v>
      </c>
      <c r="F373" s="124">
        <v>0</v>
      </c>
      <c r="G373" s="124">
        <v>0</v>
      </c>
      <c r="H373" s="124">
        <v>0</v>
      </c>
      <c r="I373" s="124">
        <v>0</v>
      </c>
      <c r="J373" s="124">
        <v>0</v>
      </c>
      <c r="K373" s="221">
        <v>1</v>
      </c>
    </row>
    <row r="374" spans="1:11">
      <c r="A374" s="174" t="s">
        <v>1059</v>
      </c>
      <c r="B374" s="124">
        <v>0</v>
      </c>
      <c r="C374" s="124">
        <v>0</v>
      </c>
      <c r="D374" s="124">
        <v>0</v>
      </c>
      <c r="E374" s="124">
        <v>0</v>
      </c>
      <c r="F374" s="124">
        <v>0</v>
      </c>
      <c r="G374" s="124">
        <v>0</v>
      </c>
      <c r="H374" s="124">
        <v>0</v>
      </c>
      <c r="I374" s="124">
        <v>0</v>
      </c>
      <c r="J374" s="124">
        <v>0</v>
      </c>
      <c r="K374" s="221">
        <v>1</v>
      </c>
    </row>
    <row r="375" spans="1:11">
      <c r="A375" s="174" t="s">
        <v>1060</v>
      </c>
      <c r="B375" s="124">
        <v>0</v>
      </c>
      <c r="C375" s="124">
        <v>0</v>
      </c>
      <c r="D375" s="124">
        <v>0</v>
      </c>
      <c r="E375" s="124">
        <v>0</v>
      </c>
      <c r="F375" s="124">
        <v>0</v>
      </c>
      <c r="G375" s="124">
        <v>0</v>
      </c>
      <c r="H375" s="124">
        <v>0</v>
      </c>
      <c r="I375" s="124">
        <v>0</v>
      </c>
      <c r="J375" s="124">
        <v>0</v>
      </c>
      <c r="K375" s="221">
        <v>1</v>
      </c>
    </row>
    <row r="376" spans="1:11">
      <c r="A376" s="174" t="s">
        <v>1061</v>
      </c>
      <c r="B376" s="124">
        <v>4057916.5483841547</v>
      </c>
      <c r="C376" s="124">
        <v>4057916.5483841547</v>
      </c>
      <c r="D376" s="124">
        <v>-4057916.5483841547</v>
      </c>
      <c r="E376" s="124">
        <v>0</v>
      </c>
      <c r="F376" s="124">
        <v>0</v>
      </c>
      <c r="G376" s="124">
        <v>4057916.5483841547</v>
      </c>
      <c r="H376" s="124">
        <v>-4057916.5483841547</v>
      </c>
      <c r="I376" s="124">
        <v>0</v>
      </c>
      <c r="J376" s="124">
        <v>0</v>
      </c>
      <c r="K376" s="221">
        <v>1</v>
      </c>
    </row>
    <row r="377" spans="1:11">
      <c r="A377" s="174" t="s">
        <v>1062</v>
      </c>
      <c r="B377" s="124">
        <v>0</v>
      </c>
      <c r="C377" s="124">
        <v>0</v>
      </c>
      <c r="D377" s="124">
        <v>0</v>
      </c>
      <c r="E377" s="124">
        <v>0</v>
      </c>
      <c r="F377" s="124">
        <v>0</v>
      </c>
      <c r="G377" s="124">
        <v>0</v>
      </c>
      <c r="H377" s="124">
        <v>0</v>
      </c>
      <c r="I377" s="124">
        <v>0</v>
      </c>
      <c r="J377" s="124">
        <v>0</v>
      </c>
      <c r="K377" s="221">
        <v>1</v>
      </c>
    </row>
    <row r="378" spans="1:11" ht="15.75" thickBot="1">
      <c r="A378" s="174" t="s">
        <v>1063</v>
      </c>
      <c r="B378" s="124">
        <v>0</v>
      </c>
      <c r="C378" s="124">
        <v>0</v>
      </c>
      <c r="D378" s="124">
        <v>0</v>
      </c>
      <c r="E378" s="124">
        <v>0</v>
      </c>
      <c r="F378" s="124">
        <v>0</v>
      </c>
      <c r="G378" s="124">
        <v>0</v>
      </c>
      <c r="H378" s="124">
        <v>0</v>
      </c>
      <c r="I378" s="124">
        <v>0</v>
      </c>
      <c r="J378" s="124">
        <v>0</v>
      </c>
      <c r="K378" s="221">
        <v>0.99999999999999989</v>
      </c>
    </row>
    <row r="379" spans="1:11">
      <c r="A379" s="173" t="s">
        <v>1041</v>
      </c>
      <c r="B379" s="175">
        <v>564594205.49799311</v>
      </c>
      <c r="C379" s="175">
        <v>564594205.49799311</v>
      </c>
      <c r="D379" s="175">
        <v>-10107674.601188013</v>
      </c>
      <c r="E379" s="175">
        <v>-18265429.836744178</v>
      </c>
      <c r="F379" s="175">
        <v>536221101.0600608</v>
      </c>
      <c r="G379" s="175">
        <v>564445126.098279</v>
      </c>
      <c r="H379" s="175">
        <v>-10097685.10675743</v>
      </c>
      <c r="I379" s="175">
        <v>-18265429.836744178</v>
      </c>
      <c r="J379" s="175">
        <v>536082011.15477729</v>
      </c>
      <c r="K379" s="222" t="s">
        <v>334</v>
      </c>
    </row>
    <row r="381" spans="1:11">
      <c r="A381" s="173" t="s">
        <v>1064</v>
      </c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</row>
    <row r="382" spans="1:11">
      <c r="A382" s="174" t="s">
        <v>1065</v>
      </c>
      <c r="B382" s="124">
        <v>11041017.967435526</v>
      </c>
      <c r="C382" s="124">
        <v>11041017.967435526</v>
      </c>
      <c r="D382" s="124">
        <v>0</v>
      </c>
      <c r="E382" s="124">
        <v>0</v>
      </c>
      <c r="F382" s="124">
        <v>11041017.967435526</v>
      </c>
      <c r="G382" s="124">
        <v>10689960.334225941</v>
      </c>
      <c r="H382" s="124">
        <v>0</v>
      </c>
      <c r="I382" s="124">
        <v>0</v>
      </c>
      <c r="J382" s="124">
        <v>10689960.334225941</v>
      </c>
      <c r="K382" s="221">
        <v>0.96820423313819459</v>
      </c>
    </row>
    <row r="383" spans="1:11">
      <c r="A383" s="174" t="s">
        <v>1066</v>
      </c>
      <c r="B383" s="124">
        <v>38748417.689675234</v>
      </c>
      <c r="C383" s="124">
        <v>38748417.689675234</v>
      </c>
      <c r="D383" s="124">
        <v>0</v>
      </c>
      <c r="E383" s="124">
        <v>-2572429.6455529612</v>
      </c>
      <c r="F383" s="124">
        <v>36175988.044122271</v>
      </c>
      <c r="G383" s="124">
        <v>37516382.034550466</v>
      </c>
      <c r="H383" s="124">
        <v>0</v>
      </c>
      <c r="I383" s="124">
        <v>-2490637.2722745636</v>
      </c>
      <c r="J383" s="124">
        <v>35025744.762275904</v>
      </c>
      <c r="K383" s="221">
        <v>0.96820423313819459</v>
      </c>
    </row>
    <row r="384" spans="1:11">
      <c r="A384" s="174" t="s">
        <v>1067</v>
      </c>
      <c r="B384" s="124">
        <v>532415.05510156974</v>
      </c>
      <c r="C384" s="124">
        <v>532415.05510156974</v>
      </c>
      <c r="D384" s="124">
        <v>-532415.05510156974</v>
      </c>
      <c r="E384" s="124">
        <v>0</v>
      </c>
      <c r="F384" s="124">
        <v>0</v>
      </c>
      <c r="G384" s="124">
        <v>532415.05510156974</v>
      </c>
      <c r="H384" s="124">
        <v>-532415.05510156974</v>
      </c>
      <c r="I384" s="124">
        <v>0</v>
      </c>
      <c r="J384" s="124">
        <v>0</v>
      </c>
      <c r="K384" s="221">
        <v>1</v>
      </c>
    </row>
    <row r="385" spans="1:11">
      <c r="A385" s="174" t="s">
        <v>1068</v>
      </c>
      <c r="B385" s="124">
        <v>190174.54515059903</v>
      </c>
      <c r="C385" s="124">
        <v>190174.54515059903</v>
      </c>
      <c r="D385" s="124">
        <v>-190174.54515059903</v>
      </c>
      <c r="E385" s="124">
        <v>0</v>
      </c>
      <c r="F385" s="124">
        <v>0</v>
      </c>
      <c r="G385" s="124">
        <v>180137.05475114658</v>
      </c>
      <c r="H385" s="124">
        <v>-180137.05475114658</v>
      </c>
      <c r="I385" s="124">
        <v>0</v>
      </c>
      <c r="J385" s="124">
        <v>0</v>
      </c>
      <c r="K385" s="221">
        <v>0.94721959034263092</v>
      </c>
    </row>
    <row r="386" spans="1:11">
      <c r="A386" s="174" t="s">
        <v>1069</v>
      </c>
      <c r="B386" s="124">
        <v>0</v>
      </c>
      <c r="C386" s="124">
        <v>0</v>
      </c>
      <c r="D386" s="124">
        <v>0</v>
      </c>
      <c r="E386" s="124">
        <v>0</v>
      </c>
      <c r="F386" s="124">
        <v>0</v>
      </c>
      <c r="G386" s="124">
        <v>0</v>
      </c>
      <c r="H386" s="124">
        <v>0</v>
      </c>
      <c r="I386" s="124">
        <v>0</v>
      </c>
      <c r="J386" s="124">
        <v>0</v>
      </c>
      <c r="K386" s="221">
        <v>0.94721959034263092</v>
      </c>
    </row>
    <row r="387" spans="1:11" ht="15.75" thickBot="1">
      <c r="A387" s="174" t="s">
        <v>1070</v>
      </c>
      <c r="B387" s="124">
        <v>0</v>
      </c>
      <c r="C387" s="124">
        <v>0</v>
      </c>
      <c r="D387" s="124">
        <v>0</v>
      </c>
      <c r="E387" s="124">
        <v>0</v>
      </c>
      <c r="F387" s="124">
        <v>0</v>
      </c>
      <c r="G387" s="124">
        <v>0</v>
      </c>
      <c r="H387" s="124">
        <v>0</v>
      </c>
      <c r="I387" s="124">
        <v>0</v>
      </c>
      <c r="J387" s="124">
        <v>0</v>
      </c>
      <c r="K387" s="221">
        <v>0.96820423313819459</v>
      </c>
    </row>
    <row r="388" spans="1:11">
      <c r="A388" s="173" t="s">
        <v>1064</v>
      </c>
      <c r="B388" s="175">
        <v>50512025.257362925</v>
      </c>
      <c r="C388" s="175">
        <v>50512025.257362925</v>
      </c>
      <c r="D388" s="175">
        <v>-722589.60025216872</v>
      </c>
      <c r="E388" s="175">
        <v>-2572429.6455529612</v>
      </c>
      <c r="F388" s="175">
        <v>47217006.011557795</v>
      </c>
      <c r="G388" s="175">
        <v>48918894.478629127</v>
      </c>
      <c r="H388" s="175">
        <v>-712552.10985271633</v>
      </c>
      <c r="I388" s="175">
        <v>-2490637.2722745636</v>
      </c>
      <c r="J388" s="175">
        <v>45715705.096501842</v>
      </c>
      <c r="K388" s="222" t="s">
        <v>334</v>
      </c>
    </row>
    <row r="390" spans="1:11">
      <c r="A390" s="173" t="s">
        <v>1071</v>
      </c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</row>
    <row r="391" spans="1:11">
      <c r="A391" s="174" t="s">
        <v>1072</v>
      </c>
      <c r="B391" s="124">
        <v>0</v>
      </c>
      <c r="C391" s="124">
        <v>0</v>
      </c>
      <c r="D391" s="124">
        <v>0</v>
      </c>
      <c r="E391" s="124">
        <v>0</v>
      </c>
      <c r="F391" s="124">
        <v>0</v>
      </c>
      <c r="G391" s="124">
        <v>0</v>
      </c>
      <c r="H391" s="124">
        <v>0</v>
      </c>
      <c r="I391" s="124">
        <v>0</v>
      </c>
      <c r="J391" s="124">
        <v>0</v>
      </c>
      <c r="K391" s="221">
        <v>0.95128373722490955</v>
      </c>
    </row>
    <row r="392" spans="1:11" ht="15.75" thickBot="1">
      <c r="A392" s="174" t="s">
        <v>1073</v>
      </c>
      <c r="B392" s="124">
        <v>0</v>
      </c>
      <c r="C392" s="124">
        <v>0</v>
      </c>
      <c r="D392" s="124">
        <v>0</v>
      </c>
      <c r="E392" s="124">
        <v>0</v>
      </c>
      <c r="F392" s="124">
        <v>0</v>
      </c>
      <c r="G392" s="124">
        <v>0</v>
      </c>
      <c r="H392" s="124">
        <v>0</v>
      </c>
      <c r="I392" s="124">
        <v>0</v>
      </c>
      <c r="J392" s="124">
        <v>0</v>
      </c>
      <c r="K392" s="221">
        <v>0.96820423313819459</v>
      </c>
    </row>
    <row r="393" spans="1:11">
      <c r="A393" s="173" t="s">
        <v>1071</v>
      </c>
      <c r="B393" s="175">
        <v>0</v>
      </c>
      <c r="C393" s="175">
        <v>0</v>
      </c>
      <c r="D393" s="175">
        <v>0</v>
      </c>
      <c r="E393" s="175">
        <v>0</v>
      </c>
      <c r="F393" s="175">
        <v>0</v>
      </c>
      <c r="G393" s="175">
        <v>0</v>
      </c>
      <c r="H393" s="175">
        <v>0</v>
      </c>
      <c r="I393" s="175">
        <v>0</v>
      </c>
      <c r="J393" s="175">
        <v>0</v>
      </c>
      <c r="K393" s="222" t="s">
        <v>334</v>
      </c>
    </row>
    <row r="394" spans="1:11" ht="15.75" thickBot="1"/>
    <row r="395" spans="1:11">
      <c r="A395" s="172" t="s">
        <v>998</v>
      </c>
      <c r="B395" s="175">
        <v>1624739303.3957</v>
      </c>
      <c r="C395" s="175">
        <v>1624739303.3957</v>
      </c>
      <c r="D395" s="175">
        <v>-61136698.574947685</v>
      </c>
      <c r="E395" s="175">
        <v>256672262.15647492</v>
      </c>
      <c r="F395" s="175">
        <v>1820274866.9772272</v>
      </c>
      <c r="G395" s="175">
        <v>1563844774.1920063</v>
      </c>
      <c r="H395" s="175">
        <v>-58513290.268873006</v>
      </c>
      <c r="I395" s="175">
        <v>243674315.0876891</v>
      </c>
      <c r="J395" s="175">
        <v>1749005799.0108223</v>
      </c>
      <c r="K395" s="222" t="s">
        <v>334</v>
      </c>
    </row>
    <row r="397" spans="1:11">
      <c r="A397" s="172" t="s">
        <v>1074</v>
      </c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</row>
    <row r="398" spans="1:11">
      <c r="A398" s="174" t="s">
        <v>1075</v>
      </c>
      <c r="B398" s="124">
        <v>0</v>
      </c>
      <c r="C398" s="124">
        <v>0</v>
      </c>
      <c r="D398" s="124">
        <v>0</v>
      </c>
      <c r="E398" s="124">
        <v>0</v>
      </c>
      <c r="F398" s="124">
        <v>0</v>
      </c>
      <c r="G398" s="124">
        <v>0</v>
      </c>
      <c r="H398" s="124">
        <v>0</v>
      </c>
      <c r="I398" s="124">
        <v>0</v>
      </c>
      <c r="J398" s="124">
        <v>0</v>
      </c>
      <c r="K398" s="221">
        <v>0.96820423313819459</v>
      </c>
    </row>
    <row r="399" spans="1:11">
      <c r="A399" s="174" t="s">
        <v>1076</v>
      </c>
      <c r="B399" s="124">
        <v>87073918.799999997</v>
      </c>
      <c r="C399" s="124">
        <v>87073918.799999997</v>
      </c>
      <c r="D399" s="124">
        <v>0</v>
      </c>
      <c r="E399" s="124">
        <v>0</v>
      </c>
      <c r="F399" s="124">
        <v>87073918.799999997</v>
      </c>
      <c r="G399" s="124">
        <v>84305336.778091416</v>
      </c>
      <c r="H399" s="124">
        <v>0</v>
      </c>
      <c r="I399" s="124">
        <v>0</v>
      </c>
      <c r="J399" s="124">
        <v>84305336.778091416</v>
      </c>
      <c r="K399" s="221">
        <v>0.96820423313819459</v>
      </c>
    </row>
    <row r="400" spans="1:11">
      <c r="A400" s="174" t="s">
        <v>1077</v>
      </c>
      <c r="B400" s="124">
        <v>-10600080</v>
      </c>
      <c r="C400" s="124">
        <v>-10600080</v>
      </c>
      <c r="D400" s="124">
        <v>0</v>
      </c>
      <c r="E400" s="124">
        <v>0</v>
      </c>
      <c r="F400" s="124">
        <v>-10600080</v>
      </c>
      <c r="G400" s="124">
        <v>-10232812.061685272</v>
      </c>
      <c r="H400" s="124">
        <v>0</v>
      </c>
      <c r="I400" s="124">
        <v>0</v>
      </c>
      <c r="J400" s="124">
        <v>-10232812.061685272</v>
      </c>
      <c r="K400" s="221">
        <v>0.96535234278281601</v>
      </c>
    </row>
    <row r="401" spans="1:11">
      <c r="A401" s="174" t="s">
        <v>1078</v>
      </c>
      <c r="B401" s="124">
        <v>-86209654.560000002</v>
      </c>
      <c r="C401" s="124">
        <v>-86209654.560000002</v>
      </c>
      <c r="D401" s="124">
        <v>0</v>
      </c>
      <c r="E401" s="124">
        <v>0</v>
      </c>
      <c r="F401" s="124">
        <v>-86209654.560000002</v>
      </c>
      <c r="G401" s="124">
        <v>-83468552.482373461</v>
      </c>
      <c r="H401" s="124">
        <v>0</v>
      </c>
      <c r="I401" s="124">
        <v>0</v>
      </c>
      <c r="J401" s="124">
        <v>-83468552.482373461</v>
      </c>
      <c r="K401" s="221">
        <v>0.96820423313819459</v>
      </c>
    </row>
    <row r="402" spans="1:11">
      <c r="A402" s="174" t="s">
        <v>1079</v>
      </c>
      <c r="B402" s="124">
        <v>0</v>
      </c>
      <c r="C402" s="124">
        <v>0</v>
      </c>
      <c r="D402" s="124">
        <v>0</v>
      </c>
      <c r="E402" s="124">
        <v>0</v>
      </c>
      <c r="F402" s="124">
        <v>0</v>
      </c>
      <c r="G402" s="124">
        <v>0</v>
      </c>
      <c r="H402" s="124">
        <v>0</v>
      </c>
      <c r="I402" s="124">
        <v>0</v>
      </c>
      <c r="J402" s="124">
        <v>0</v>
      </c>
      <c r="K402" s="221">
        <v>0.96820423313819459</v>
      </c>
    </row>
    <row r="403" spans="1:11">
      <c r="A403" s="174" t="s">
        <v>1080</v>
      </c>
      <c r="B403" s="124">
        <v>0</v>
      </c>
      <c r="C403" s="124">
        <v>0</v>
      </c>
      <c r="D403" s="124">
        <v>0</v>
      </c>
      <c r="E403" s="124">
        <v>0</v>
      </c>
      <c r="F403" s="124">
        <v>0</v>
      </c>
      <c r="G403" s="124">
        <v>0</v>
      </c>
      <c r="H403" s="124">
        <v>0</v>
      </c>
      <c r="I403" s="124">
        <v>0</v>
      </c>
      <c r="J403" s="124">
        <v>0</v>
      </c>
      <c r="K403" s="221">
        <v>0.94721959034263092</v>
      </c>
    </row>
    <row r="404" spans="1:11">
      <c r="A404" s="174" t="s">
        <v>1081</v>
      </c>
      <c r="B404" s="124">
        <v>0</v>
      </c>
      <c r="C404" s="124">
        <v>0</v>
      </c>
      <c r="D404" s="124">
        <v>0</v>
      </c>
      <c r="E404" s="124">
        <v>0</v>
      </c>
      <c r="F404" s="124">
        <v>0</v>
      </c>
      <c r="G404" s="124">
        <v>0</v>
      </c>
      <c r="H404" s="124">
        <v>0</v>
      </c>
      <c r="I404" s="124">
        <v>0</v>
      </c>
      <c r="J404" s="124">
        <v>0</v>
      </c>
      <c r="K404" s="221">
        <v>0.95128373722490955</v>
      </c>
    </row>
    <row r="405" spans="1:11">
      <c r="A405" s="174" t="s">
        <v>1082</v>
      </c>
      <c r="B405" s="124">
        <v>0</v>
      </c>
      <c r="C405" s="124">
        <v>0</v>
      </c>
      <c r="D405" s="124">
        <v>0</v>
      </c>
      <c r="E405" s="124">
        <v>0</v>
      </c>
      <c r="F405" s="124">
        <v>0</v>
      </c>
      <c r="G405" s="124">
        <v>0</v>
      </c>
      <c r="H405" s="124">
        <v>0</v>
      </c>
      <c r="I405" s="124">
        <v>0</v>
      </c>
      <c r="J405" s="124">
        <v>0</v>
      </c>
      <c r="K405" s="221">
        <v>0.99772038906027838</v>
      </c>
    </row>
    <row r="406" spans="1:11">
      <c r="A406" s="174" t="s">
        <v>1083</v>
      </c>
      <c r="B406" s="124">
        <v>0</v>
      </c>
      <c r="C406" s="124">
        <v>0</v>
      </c>
      <c r="D406" s="124">
        <v>0</v>
      </c>
      <c r="E406" s="124">
        <v>0</v>
      </c>
      <c r="F406" s="124">
        <v>0</v>
      </c>
      <c r="G406" s="124">
        <v>0</v>
      </c>
      <c r="H406" s="124">
        <v>0</v>
      </c>
      <c r="I406" s="124">
        <v>0</v>
      </c>
      <c r="J406" s="124">
        <v>0</v>
      </c>
      <c r="K406" s="221">
        <v>1</v>
      </c>
    </row>
    <row r="407" spans="1:11">
      <c r="A407" s="174" t="s">
        <v>1084</v>
      </c>
      <c r="B407" s="124">
        <v>113869815.17046806</v>
      </c>
      <c r="C407" s="124">
        <v>113869815.17046806</v>
      </c>
      <c r="D407" s="124">
        <v>-113869815.17046806</v>
      </c>
      <c r="E407" s="124">
        <v>0</v>
      </c>
      <c r="F407" s="124">
        <v>0</v>
      </c>
      <c r="G407" s="124">
        <v>113869815.17046806</v>
      </c>
      <c r="H407" s="124">
        <v>-113869815.17046806</v>
      </c>
      <c r="I407" s="124">
        <v>0</v>
      </c>
      <c r="J407" s="124">
        <v>0</v>
      </c>
      <c r="K407" s="221">
        <v>1</v>
      </c>
    </row>
    <row r="408" spans="1:11">
      <c r="A408" s="174" t="s">
        <v>1085</v>
      </c>
      <c r="B408" s="124">
        <v>0</v>
      </c>
      <c r="C408" s="124">
        <v>0</v>
      </c>
      <c r="D408" s="124">
        <v>0</v>
      </c>
      <c r="E408" s="124">
        <v>0</v>
      </c>
      <c r="F408" s="124">
        <v>0</v>
      </c>
      <c r="G408" s="124">
        <v>0</v>
      </c>
      <c r="H408" s="124">
        <v>0</v>
      </c>
      <c r="I408" s="124">
        <v>0</v>
      </c>
      <c r="J408" s="124">
        <v>0</v>
      </c>
      <c r="K408" s="221">
        <v>1</v>
      </c>
    </row>
    <row r="409" spans="1:11">
      <c r="A409" s="174" t="s">
        <v>1086</v>
      </c>
      <c r="B409" s="124">
        <v>0</v>
      </c>
      <c r="C409" s="124">
        <v>0</v>
      </c>
      <c r="D409" s="124">
        <v>0</v>
      </c>
      <c r="E409" s="124">
        <v>0</v>
      </c>
      <c r="F409" s="124">
        <v>0</v>
      </c>
      <c r="G409" s="124">
        <v>0</v>
      </c>
      <c r="H409" s="124">
        <v>0</v>
      </c>
      <c r="I409" s="124">
        <v>0</v>
      </c>
      <c r="J409" s="124">
        <v>0</v>
      </c>
      <c r="K409" s="221">
        <v>1</v>
      </c>
    </row>
    <row r="410" spans="1:11">
      <c r="A410" s="174" t="s">
        <v>1087</v>
      </c>
      <c r="B410" s="124">
        <v>0</v>
      </c>
      <c r="C410" s="124">
        <v>0</v>
      </c>
      <c r="D410" s="124">
        <v>0</v>
      </c>
      <c r="E410" s="124">
        <v>0</v>
      </c>
      <c r="F410" s="124">
        <v>0</v>
      </c>
      <c r="G410" s="124">
        <v>0</v>
      </c>
      <c r="H410" s="124">
        <v>0</v>
      </c>
      <c r="I410" s="124">
        <v>0</v>
      </c>
      <c r="J410" s="124">
        <v>0</v>
      </c>
      <c r="K410" s="221">
        <v>1</v>
      </c>
    </row>
    <row r="411" spans="1:11">
      <c r="A411" s="174" t="s">
        <v>1088</v>
      </c>
      <c r="B411" s="124">
        <v>0</v>
      </c>
      <c r="C411" s="124">
        <v>0</v>
      </c>
      <c r="D411" s="124">
        <v>0</v>
      </c>
      <c r="E411" s="124">
        <v>0</v>
      </c>
      <c r="F411" s="124">
        <v>0</v>
      </c>
      <c r="G411" s="124">
        <v>0</v>
      </c>
      <c r="H411" s="124">
        <v>0</v>
      </c>
      <c r="I411" s="124">
        <v>0</v>
      </c>
      <c r="J411" s="124">
        <v>0</v>
      </c>
      <c r="K411" s="221">
        <v>0.96682919866866823</v>
      </c>
    </row>
    <row r="412" spans="1:11">
      <c r="A412" s="174" t="s">
        <v>1089</v>
      </c>
      <c r="B412" s="124">
        <v>0</v>
      </c>
      <c r="C412" s="124">
        <v>0</v>
      </c>
      <c r="D412" s="124">
        <v>0</v>
      </c>
      <c r="E412" s="124">
        <v>0</v>
      </c>
      <c r="F412" s="124">
        <v>0</v>
      </c>
      <c r="G412" s="124">
        <v>0</v>
      </c>
      <c r="H412" s="124">
        <v>0</v>
      </c>
      <c r="I412" s="124">
        <v>0</v>
      </c>
      <c r="J412" s="124">
        <v>0</v>
      </c>
      <c r="K412" s="221">
        <v>1</v>
      </c>
    </row>
    <row r="413" spans="1:11">
      <c r="A413" s="174" t="s">
        <v>1090</v>
      </c>
      <c r="B413" s="124">
        <v>0</v>
      </c>
      <c r="C413" s="124">
        <v>0</v>
      </c>
      <c r="D413" s="124">
        <v>0</v>
      </c>
      <c r="E413" s="124">
        <v>0</v>
      </c>
      <c r="F413" s="124">
        <v>0</v>
      </c>
      <c r="G413" s="124">
        <v>0</v>
      </c>
      <c r="H413" s="124">
        <v>0</v>
      </c>
      <c r="I413" s="124">
        <v>0</v>
      </c>
      <c r="J413" s="124">
        <v>0</v>
      </c>
      <c r="K413" s="221">
        <v>1</v>
      </c>
    </row>
    <row r="414" spans="1:11">
      <c r="A414" s="174" t="s">
        <v>1091</v>
      </c>
      <c r="B414" s="124">
        <v>0</v>
      </c>
      <c r="C414" s="124">
        <v>0</v>
      </c>
      <c r="D414" s="124">
        <v>0</v>
      </c>
      <c r="E414" s="124">
        <v>0</v>
      </c>
      <c r="F414" s="124">
        <v>0</v>
      </c>
      <c r="G414" s="124">
        <v>0</v>
      </c>
      <c r="H414" s="124">
        <v>0</v>
      </c>
      <c r="I414" s="124">
        <v>0</v>
      </c>
      <c r="J414" s="124">
        <v>0</v>
      </c>
      <c r="K414" s="221">
        <v>1</v>
      </c>
    </row>
    <row r="415" spans="1:11">
      <c r="A415" s="174" t="s">
        <v>1092</v>
      </c>
      <c r="B415" s="124">
        <v>1948260</v>
      </c>
      <c r="C415" s="124">
        <v>1948260</v>
      </c>
      <c r="D415" s="124">
        <v>-1948260</v>
      </c>
      <c r="E415" s="124">
        <v>0</v>
      </c>
      <c r="F415" s="124">
        <v>0</v>
      </c>
      <c r="G415" s="124">
        <v>1845430.0390809341</v>
      </c>
      <c r="H415" s="124">
        <v>-1845430.0390809341</v>
      </c>
      <c r="I415" s="124">
        <v>0</v>
      </c>
      <c r="J415" s="124">
        <v>0</v>
      </c>
      <c r="K415" s="221">
        <v>0.94721959034263092</v>
      </c>
    </row>
    <row r="416" spans="1:11">
      <c r="A416" s="174" t="s">
        <v>1093</v>
      </c>
      <c r="B416" s="124">
        <v>-10101168</v>
      </c>
      <c r="C416" s="124">
        <v>-10101168</v>
      </c>
      <c r="D416" s="124">
        <v>10101168</v>
      </c>
      <c r="E416" s="124">
        <v>0</v>
      </c>
      <c r="F416" s="124">
        <v>0</v>
      </c>
      <c r="G416" s="124">
        <v>-9568024.2149420921</v>
      </c>
      <c r="H416" s="124">
        <v>9568024.2149420921</v>
      </c>
      <c r="I416" s="124">
        <v>0</v>
      </c>
      <c r="J416" s="124">
        <v>0</v>
      </c>
      <c r="K416" s="221">
        <v>0.94721959034263092</v>
      </c>
    </row>
    <row r="417" spans="1:11">
      <c r="A417" s="174" t="s">
        <v>1094</v>
      </c>
      <c r="B417" s="124">
        <v>-1229710.44</v>
      </c>
      <c r="C417" s="124">
        <v>-1229710.44</v>
      </c>
      <c r="D417" s="124">
        <v>0</v>
      </c>
      <c r="E417" s="124">
        <v>0</v>
      </c>
      <c r="F417" s="124">
        <v>-1229710.44</v>
      </c>
      <c r="G417" s="124">
        <v>-1190610.8535422317</v>
      </c>
      <c r="H417" s="124">
        <v>0</v>
      </c>
      <c r="I417" s="124">
        <v>0</v>
      </c>
      <c r="J417" s="124">
        <v>-1190610.8535422317</v>
      </c>
      <c r="K417" s="221">
        <v>0.96820423313819459</v>
      </c>
    </row>
    <row r="418" spans="1:11">
      <c r="A418" s="174" t="s">
        <v>1095</v>
      </c>
      <c r="B418" s="124">
        <v>0</v>
      </c>
      <c r="C418" s="124">
        <v>0</v>
      </c>
      <c r="D418" s="124">
        <v>0</v>
      </c>
      <c r="E418" s="124">
        <v>0</v>
      </c>
      <c r="F418" s="124">
        <v>0</v>
      </c>
      <c r="G418" s="124">
        <v>0</v>
      </c>
      <c r="H418" s="124">
        <v>0</v>
      </c>
      <c r="I418" s="124">
        <v>0</v>
      </c>
      <c r="J418" s="124">
        <v>0</v>
      </c>
      <c r="K418" s="221">
        <v>0.94721959034263092</v>
      </c>
    </row>
    <row r="419" spans="1:11" ht="15.75" thickBot="1">
      <c r="A419" s="174" t="s">
        <v>1096</v>
      </c>
      <c r="B419" s="124">
        <v>-4500366.7995811542</v>
      </c>
      <c r="C419" s="124">
        <v>-4500366.7995811542</v>
      </c>
      <c r="D419" s="124">
        <v>0</v>
      </c>
      <c r="E419" s="124">
        <v>0</v>
      </c>
      <c r="F419" s="124">
        <v>-4500366.7995811542</v>
      </c>
      <c r="G419" s="124">
        <v>0</v>
      </c>
      <c r="H419" s="124">
        <v>0</v>
      </c>
      <c r="I419" s="124">
        <v>0</v>
      </c>
      <c r="J419" s="124">
        <v>0</v>
      </c>
      <c r="K419" s="221">
        <v>0</v>
      </c>
    </row>
    <row r="420" spans="1:11">
      <c r="A420" s="172" t="s">
        <v>1074</v>
      </c>
      <c r="B420" s="175">
        <v>90251014.170886904</v>
      </c>
      <c r="C420" s="175">
        <v>90251014.170886904</v>
      </c>
      <c r="D420" s="175">
        <v>-105716907.17046806</v>
      </c>
      <c r="E420" s="175">
        <v>0</v>
      </c>
      <c r="F420" s="175">
        <v>-15465892.999581158</v>
      </c>
      <c r="G420" s="175">
        <v>95560582.375097334</v>
      </c>
      <c r="H420" s="175">
        <v>-106147220.9946069</v>
      </c>
      <c r="I420" s="175">
        <v>0</v>
      </c>
      <c r="J420" s="175">
        <v>-10586638.619509555</v>
      </c>
      <c r="K420" s="222" t="s">
        <v>334</v>
      </c>
    </row>
    <row r="422" spans="1:11">
      <c r="A422" s="172" t="s">
        <v>1097</v>
      </c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</row>
    <row r="423" spans="1:11">
      <c r="A423" s="174" t="s">
        <v>1098</v>
      </c>
      <c r="B423" s="124">
        <v>49972329.846510813</v>
      </c>
      <c r="C423" s="124">
        <v>49972329.846510813</v>
      </c>
      <c r="D423" s="124">
        <v>0</v>
      </c>
      <c r="E423" s="124">
        <v>0</v>
      </c>
      <c r="F423" s="124">
        <v>49972329.846510813</v>
      </c>
      <c r="G423" s="124">
        <v>48383421.297169916</v>
      </c>
      <c r="H423" s="124">
        <v>0</v>
      </c>
      <c r="I423" s="124">
        <v>0</v>
      </c>
      <c r="J423" s="124">
        <v>48383421.297169916</v>
      </c>
      <c r="K423" s="221">
        <v>0.96820423313819459</v>
      </c>
    </row>
    <row r="424" spans="1:11">
      <c r="A424" s="174" t="s">
        <v>1099</v>
      </c>
      <c r="B424" s="124">
        <v>171133.22000000003</v>
      </c>
      <c r="C424" s="124">
        <v>171133.22000000003</v>
      </c>
      <c r="D424" s="124">
        <v>-171133.22000000003</v>
      </c>
      <c r="E424" s="124">
        <v>0</v>
      </c>
      <c r="F424" s="124">
        <v>0</v>
      </c>
      <c r="G424" s="124">
        <v>162100.73854241538</v>
      </c>
      <c r="H424" s="124">
        <v>-162100.73854241538</v>
      </c>
      <c r="I424" s="124">
        <v>0</v>
      </c>
      <c r="J424" s="124">
        <v>0</v>
      </c>
      <c r="K424" s="221">
        <v>0.94721959034263092</v>
      </c>
    </row>
    <row r="425" spans="1:11">
      <c r="A425" s="174" t="s">
        <v>1100</v>
      </c>
      <c r="B425" s="124">
        <v>1169308.95</v>
      </c>
      <c r="C425" s="124">
        <v>1169308.95</v>
      </c>
      <c r="D425" s="124">
        <v>-1169308.95</v>
      </c>
      <c r="E425" s="124">
        <v>0</v>
      </c>
      <c r="F425" s="124">
        <v>0</v>
      </c>
      <c r="G425" s="124">
        <v>1169308.95</v>
      </c>
      <c r="H425" s="124">
        <v>-1169308.95</v>
      </c>
      <c r="I425" s="124">
        <v>0</v>
      </c>
      <c r="J425" s="124">
        <v>0</v>
      </c>
      <c r="K425" s="221">
        <v>1</v>
      </c>
    </row>
    <row r="426" spans="1:11">
      <c r="A426" s="174" t="s">
        <v>1101</v>
      </c>
      <c r="B426" s="124">
        <v>163847.51999999999</v>
      </c>
      <c r="C426" s="124">
        <v>163847.51999999999</v>
      </c>
      <c r="D426" s="124">
        <v>-163847.51999999999</v>
      </c>
      <c r="E426" s="124">
        <v>0</v>
      </c>
      <c r="F426" s="124">
        <v>0</v>
      </c>
      <c r="G426" s="124">
        <v>155199.58077305602</v>
      </c>
      <c r="H426" s="124">
        <v>-155199.58077305602</v>
      </c>
      <c r="I426" s="124">
        <v>0</v>
      </c>
      <c r="J426" s="124">
        <v>0</v>
      </c>
      <c r="K426" s="221">
        <v>0.94721959034263092</v>
      </c>
    </row>
    <row r="427" spans="1:11">
      <c r="A427" s="174" t="s">
        <v>1102</v>
      </c>
      <c r="B427" s="124">
        <v>0</v>
      </c>
      <c r="C427" s="124">
        <v>0</v>
      </c>
      <c r="D427" s="124">
        <v>0</v>
      </c>
      <c r="E427" s="124">
        <v>0</v>
      </c>
      <c r="F427" s="124">
        <v>0</v>
      </c>
      <c r="G427" s="124">
        <v>0</v>
      </c>
      <c r="H427" s="124">
        <v>0</v>
      </c>
      <c r="I427" s="124">
        <v>0</v>
      </c>
      <c r="J427" s="124">
        <v>0</v>
      </c>
      <c r="K427" s="221">
        <v>0.94721959034263092</v>
      </c>
    </row>
    <row r="428" spans="1:11">
      <c r="A428" s="174" t="s">
        <v>1103</v>
      </c>
      <c r="B428" s="124">
        <v>582720000</v>
      </c>
      <c r="C428" s="124">
        <v>582720000</v>
      </c>
      <c r="D428" s="124">
        <v>0</v>
      </c>
      <c r="E428" s="124">
        <v>0</v>
      </c>
      <c r="F428" s="124">
        <v>582720000</v>
      </c>
      <c r="G428" s="124">
        <v>562530117.18640256</v>
      </c>
      <c r="H428" s="124">
        <v>0</v>
      </c>
      <c r="I428" s="124">
        <v>0</v>
      </c>
      <c r="J428" s="124">
        <v>562530117.18640256</v>
      </c>
      <c r="K428" s="221">
        <v>0.96535234278281601</v>
      </c>
    </row>
    <row r="429" spans="1:11">
      <c r="A429" s="174" t="s">
        <v>1104</v>
      </c>
      <c r="B429" s="124">
        <v>22249.089999999997</v>
      </c>
      <c r="C429" s="124">
        <v>22249.089999999997</v>
      </c>
      <c r="D429" s="124">
        <v>-22249.089999999997</v>
      </c>
      <c r="E429" s="124">
        <v>0</v>
      </c>
      <c r="F429" s="124">
        <v>0</v>
      </c>
      <c r="G429" s="124">
        <v>21074.773915296322</v>
      </c>
      <c r="H429" s="124">
        <v>-21074.773915296322</v>
      </c>
      <c r="I429" s="124">
        <v>0</v>
      </c>
      <c r="J429" s="124">
        <v>0</v>
      </c>
      <c r="K429" s="221">
        <v>0.94721959034263092</v>
      </c>
    </row>
    <row r="430" spans="1:11">
      <c r="A430" s="174" t="s">
        <v>1105</v>
      </c>
      <c r="B430" s="124">
        <v>448593372.16794199</v>
      </c>
      <c r="C430" s="124">
        <v>448593372.16794199</v>
      </c>
      <c r="D430" s="124">
        <v>-448593372.16794199</v>
      </c>
      <c r="E430" s="124">
        <v>0</v>
      </c>
      <c r="F430" s="124">
        <v>0</v>
      </c>
      <c r="G430" s="124">
        <v>448593372.16794199</v>
      </c>
      <c r="H430" s="124">
        <v>-448593372.16794199</v>
      </c>
      <c r="I430" s="124">
        <v>0</v>
      </c>
      <c r="J430" s="124">
        <v>0</v>
      </c>
      <c r="K430" s="221">
        <v>1</v>
      </c>
    </row>
    <row r="431" spans="1:11">
      <c r="A431" s="174" t="s">
        <v>1106</v>
      </c>
      <c r="B431" s="124">
        <v>0</v>
      </c>
      <c r="C431" s="124">
        <v>0</v>
      </c>
      <c r="D431" s="124">
        <v>0</v>
      </c>
      <c r="E431" s="124">
        <v>0</v>
      </c>
      <c r="F431" s="124">
        <v>0</v>
      </c>
      <c r="G431" s="124">
        <v>0</v>
      </c>
      <c r="H431" s="124">
        <v>0</v>
      </c>
      <c r="I431" s="124">
        <v>0</v>
      </c>
      <c r="J431" s="124">
        <v>0</v>
      </c>
      <c r="K431" s="221">
        <v>0.96820423313819459</v>
      </c>
    </row>
    <row r="432" spans="1:11">
      <c r="A432" s="174" t="s">
        <v>1107</v>
      </c>
      <c r="B432" s="124">
        <v>0</v>
      </c>
      <c r="C432" s="124">
        <v>0</v>
      </c>
      <c r="D432" s="124">
        <v>0</v>
      </c>
      <c r="E432" s="124">
        <v>0</v>
      </c>
      <c r="F432" s="124">
        <v>0</v>
      </c>
      <c r="G432" s="124">
        <v>0</v>
      </c>
      <c r="H432" s="124">
        <v>0</v>
      </c>
      <c r="I432" s="124">
        <v>0</v>
      </c>
      <c r="J432" s="124">
        <v>0</v>
      </c>
      <c r="K432" s="221">
        <v>0.96820423313819459</v>
      </c>
    </row>
    <row r="433" spans="1:11">
      <c r="A433" s="174" t="s">
        <v>1108</v>
      </c>
      <c r="B433" s="124">
        <v>0</v>
      </c>
      <c r="C433" s="124">
        <v>0</v>
      </c>
      <c r="D433" s="124">
        <v>0</v>
      </c>
      <c r="E433" s="124">
        <v>0</v>
      </c>
      <c r="F433" s="124">
        <v>0</v>
      </c>
      <c r="G433" s="124">
        <v>0</v>
      </c>
      <c r="H433" s="124">
        <v>0</v>
      </c>
      <c r="I433" s="124">
        <v>0</v>
      </c>
      <c r="J433" s="124">
        <v>0</v>
      </c>
      <c r="K433" s="221">
        <v>0.96820423313819459</v>
      </c>
    </row>
    <row r="434" spans="1:11">
      <c r="A434" s="174" t="s">
        <v>1109</v>
      </c>
      <c r="B434" s="124">
        <v>0</v>
      </c>
      <c r="C434" s="124">
        <v>0</v>
      </c>
      <c r="D434" s="124">
        <v>0</v>
      </c>
      <c r="E434" s="124">
        <v>0</v>
      </c>
      <c r="F434" s="124">
        <v>0</v>
      </c>
      <c r="G434" s="124">
        <v>0</v>
      </c>
      <c r="H434" s="124">
        <v>0</v>
      </c>
      <c r="I434" s="124">
        <v>0</v>
      </c>
      <c r="J434" s="124">
        <v>0</v>
      </c>
      <c r="K434" s="221">
        <v>1</v>
      </c>
    </row>
    <row r="435" spans="1:11">
      <c r="A435" s="174" t="s">
        <v>1110</v>
      </c>
      <c r="B435" s="124">
        <v>0</v>
      </c>
      <c r="C435" s="124">
        <v>0</v>
      </c>
      <c r="D435" s="124">
        <v>0</v>
      </c>
      <c r="E435" s="124">
        <v>0</v>
      </c>
      <c r="F435" s="124">
        <v>0</v>
      </c>
      <c r="G435" s="124">
        <v>0</v>
      </c>
      <c r="H435" s="124">
        <v>0</v>
      </c>
      <c r="I435" s="124">
        <v>0</v>
      </c>
      <c r="J435" s="124">
        <v>0</v>
      </c>
      <c r="K435" s="221">
        <v>1</v>
      </c>
    </row>
    <row r="436" spans="1:11">
      <c r="A436" s="174" t="s">
        <v>1111</v>
      </c>
      <c r="B436" s="124">
        <v>242339956.96792489</v>
      </c>
      <c r="C436" s="124">
        <v>242339956.96792489</v>
      </c>
      <c r="D436" s="124">
        <v>-242339956.96792489</v>
      </c>
      <c r="E436" s="124">
        <v>0</v>
      </c>
      <c r="F436" s="124">
        <v>0</v>
      </c>
      <c r="G436" s="124">
        <v>242339956.96792489</v>
      </c>
      <c r="H436" s="124">
        <v>-242339956.96792489</v>
      </c>
      <c r="I436" s="124">
        <v>0</v>
      </c>
      <c r="J436" s="124">
        <v>0</v>
      </c>
      <c r="K436" s="221">
        <v>1</v>
      </c>
    </row>
    <row r="437" spans="1:11">
      <c r="A437" s="174" t="s">
        <v>1112</v>
      </c>
      <c r="B437" s="124">
        <v>11510894.511022037</v>
      </c>
      <c r="C437" s="124">
        <v>11510894.511022037</v>
      </c>
      <c r="D437" s="124">
        <v>-11510894.511022037</v>
      </c>
      <c r="E437" s="124">
        <v>0</v>
      </c>
      <c r="F437" s="124">
        <v>0</v>
      </c>
      <c r="G437" s="124">
        <v>11510894.511022037</v>
      </c>
      <c r="H437" s="124">
        <v>-11510894.511022037</v>
      </c>
      <c r="I437" s="124">
        <v>0</v>
      </c>
      <c r="J437" s="124">
        <v>0</v>
      </c>
      <c r="K437" s="221">
        <v>1</v>
      </c>
    </row>
    <row r="438" spans="1:11">
      <c r="A438" s="174" t="s">
        <v>1113</v>
      </c>
      <c r="B438" s="124">
        <v>0</v>
      </c>
      <c r="C438" s="124">
        <v>0</v>
      </c>
      <c r="D438" s="124">
        <v>0</v>
      </c>
      <c r="E438" s="124">
        <v>0</v>
      </c>
      <c r="F438" s="124">
        <v>0</v>
      </c>
      <c r="G438" s="124">
        <v>0</v>
      </c>
      <c r="H438" s="124">
        <v>0</v>
      </c>
      <c r="I438" s="124">
        <v>0</v>
      </c>
      <c r="J438" s="124">
        <v>0</v>
      </c>
      <c r="K438" s="221">
        <v>1</v>
      </c>
    </row>
    <row r="439" spans="1:11">
      <c r="A439" s="174" t="s">
        <v>1114</v>
      </c>
      <c r="B439" s="124">
        <v>0</v>
      </c>
      <c r="C439" s="124">
        <v>0</v>
      </c>
      <c r="D439" s="124">
        <v>0</v>
      </c>
      <c r="E439" s="124">
        <v>0</v>
      </c>
      <c r="F439" s="124">
        <v>0</v>
      </c>
      <c r="G439" s="124">
        <v>0</v>
      </c>
      <c r="H439" s="124">
        <v>0</v>
      </c>
      <c r="I439" s="124">
        <v>0</v>
      </c>
      <c r="J439" s="124">
        <v>0</v>
      </c>
      <c r="K439" s="221">
        <v>1</v>
      </c>
    </row>
    <row r="440" spans="1:11">
      <c r="A440" s="174" t="s">
        <v>1115</v>
      </c>
      <c r="B440" s="124">
        <v>0</v>
      </c>
      <c r="C440" s="124">
        <v>0</v>
      </c>
      <c r="D440" s="124">
        <v>0</v>
      </c>
      <c r="E440" s="124">
        <v>0</v>
      </c>
      <c r="F440" s="124">
        <v>0</v>
      </c>
      <c r="G440" s="124">
        <v>0</v>
      </c>
      <c r="H440" s="124">
        <v>0</v>
      </c>
      <c r="I440" s="124">
        <v>0</v>
      </c>
      <c r="J440" s="124">
        <v>0</v>
      </c>
      <c r="K440" s="221">
        <v>1</v>
      </c>
    </row>
    <row r="441" spans="1:11">
      <c r="A441" s="174" t="s">
        <v>1116</v>
      </c>
      <c r="B441" s="124">
        <v>4492072.7860500133</v>
      </c>
      <c r="C441" s="124">
        <v>4492072.7860500133</v>
      </c>
      <c r="D441" s="124">
        <v>0</v>
      </c>
      <c r="E441" s="124">
        <v>0</v>
      </c>
      <c r="F441" s="124">
        <v>4492072.7860500133</v>
      </c>
      <c r="G441" s="124">
        <v>4492072.7860500133</v>
      </c>
      <c r="H441" s="124">
        <v>0</v>
      </c>
      <c r="I441" s="124">
        <v>0</v>
      </c>
      <c r="J441" s="124">
        <v>4492072.7860500133</v>
      </c>
      <c r="K441" s="221">
        <v>1</v>
      </c>
    </row>
    <row r="442" spans="1:11">
      <c r="A442" s="174" t="s">
        <v>1117</v>
      </c>
      <c r="B442" s="124">
        <v>331513.76191743475</v>
      </c>
      <c r="C442" s="124">
        <v>331513.76191743475</v>
      </c>
      <c r="D442" s="124">
        <v>-331513.76191743475</v>
      </c>
      <c r="E442" s="124">
        <v>0</v>
      </c>
      <c r="F442" s="124">
        <v>0</v>
      </c>
      <c r="G442" s="124">
        <v>331513.76191743475</v>
      </c>
      <c r="H442" s="124">
        <v>-331513.76191743475</v>
      </c>
      <c r="I442" s="124">
        <v>0</v>
      </c>
      <c r="J442" s="124">
        <v>0</v>
      </c>
      <c r="K442" s="221">
        <v>1</v>
      </c>
    </row>
    <row r="443" spans="1:11">
      <c r="A443" s="174" t="s">
        <v>1118</v>
      </c>
      <c r="B443" s="124">
        <v>51551.57982916187</v>
      </c>
      <c r="C443" s="124">
        <v>51551.57982916187</v>
      </c>
      <c r="D443" s="124">
        <v>-51551.57982916187</v>
      </c>
      <c r="E443" s="124">
        <v>0</v>
      </c>
      <c r="F443" s="124">
        <v>0</v>
      </c>
      <c r="G443" s="124">
        <v>51551.57982916187</v>
      </c>
      <c r="H443" s="124">
        <v>-51551.57982916187</v>
      </c>
      <c r="I443" s="124">
        <v>0</v>
      </c>
      <c r="J443" s="124">
        <v>0</v>
      </c>
      <c r="K443" s="221">
        <v>1</v>
      </c>
    </row>
    <row r="444" spans="1:11">
      <c r="A444" s="174" t="s">
        <v>1119</v>
      </c>
      <c r="B444" s="124">
        <v>2167467.9911175482</v>
      </c>
      <c r="C444" s="124">
        <v>2167467.9911175482</v>
      </c>
      <c r="D444" s="124">
        <v>-2167467.9911175482</v>
      </c>
      <c r="E444" s="124">
        <v>0</v>
      </c>
      <c r="F444" s="124">
        <v>0</v>
      </c>
      <c r="G444" s="124">
        <v>2167467.9911175482</v>
      </c>
      <c r="H444" s="124">
        <v>-2167467.9911175482</v>
      </c>
      <c r="I444" s="124">
        <v>0</v>
      </c>
      <c r="J444" s="124">
        <v>0</v>
      </c>
      <c r="K444" s="221">
        <v>1</v>
      </c>
    </row>
    <row r="445" spans="1:11">
      <c r="A445" s="174" t="s">
        <v>1120</v>
      </c>
      <c r="B445" s="124">
        <v>0</v>
      </c>
      <c r="C445" s="124">
        <v>0</v>
      </c>
      <c r="D445" s="124">
        <v>0</v>
      </c>
      <c r="E445" s="124">
        <v>0</v>
      </c>
      <c r="F445" s="124">
        <v>0</v>
      </c>
      <c r="G445" s="124">
        <v>0</v>
      </c>
      <c r="H445" s="124">
        <v>0</v>
      </c>
      <c r="I445" s="124">
        <v>0</v>
      </c>
      <c r="J445" s="124">
        <v>0</v>
      </c>
      <c r="K445" s="221">
        <v>1</v>
      </c>
    </row>
    <row r="446" spans="1:11">
      <c r="A446" s="174" t="s">
        <v>1121</v>
      </c>
      <c r="B446" s="124">
        <v>219777.66311413952</v>
      </c>
      <c r="C446" s="124">
        <v>219777.66311413952</v>
      </c>
      <c r="D446" s="124">
        <v>-219777.66311413952</v>
      </c>
      <c r="E446" s="124">
        <v>0</v>
      </c>
      <c r="F446" s="124">
        <v>0</v>
      </c>
      <c r="G446" s="124">
        <v>219777.66311413952</v>
      </c>
      <c r="H446" s="124">
        <v>-219777.66311413952</v>
      </c>
      <c r="I446" s="124">
        <v>0</v>
      </c>
      <c r="J446" s="124">
        <v>0</v>
      </c>
      <c r="K446" s="221">
        <v>1</v>
      </c>
    </row>
    <row r="447" spans="1:11">
      <c r="A447" s="174" t="s">
        <v>1122</v>
      </c>
      <c r="B447" s="124">
        <v>0</v>
      </c>
      <c r="C447" s="124">
        <v>0</v>
      </c>
      <c r="D447" s="124">
        <v>0</v>
      </c>
      <c r="E447" s="124">
        <v>0</v>
      </c>
      <c r="F447" s="124">
        <v>0</v>
      </c>
      <c r="G447" s="124">
        <v>0</v>
      </c>
      <c r="H447" s="124">
        <v>0</v>
      </c>
      <c r="I447" s="124">
        <v>0</v>
      </c>
      <c r="J447" s="124">
        <v>0</v>
      </c>
      <c r="K447" s="221">
        <v>0.96820423313819459</v>
      </c>
    </row>
    <row r="448" spans="1:11">
      <c r="A448" s="174" t="s">
        <v>1123</v>
      </c>
      <c r="B448" s="124">
        <v>0</v>
      </c>
      <c r="C448" s="124">
        <v>0</v>
      </c>
      <c r="D448" s="124">
        <v>0</v>
      </c>
      <c r="E448" s="124">
        <v>0</v>
      </c>
      <c r="F448" s="124">
        <v>0</v>
      </c>
      <c r="G448" s="124">
        <v>0</v>
      </c>
      <c r="H448" s="124">
        <v>0</v>
      </c>
      <c r="I448" s="124">
        <v>0</v>
      </c>
      <c r="J448" s="124">
        <v>0</v>
      </c>
      <c r="K448" s="221">
        <v>1</v>
      </c>
    </row>
    <row r="449" spans="1:11">
      <c r="A449" s="174" t="s">
        <v>1124</v>
      </c>
      <c r="B449" s="124">
        <v>138175.18311642259</v>
      </c>
      <c r="C449" s="124">
        <v>138175.18311642259</v>
      </c>
      <c r="D449" s="124">
        <v>-138175.18311642259</v>
      </c>
      <c r="E449" s="124">
        <v>0</v>
      </c>
      <c r="F449" s="124">
        <v>0</v>
      </c>
      <c r="G449" s="124">
        <v>138175.18311642259</v>
      </c>
      <c r="H449" s="124">
        <v>-138175.18311642259</v>
      </c>
      <c r="I449" s="124">
        <v>0</v>
      </c>
      <c r="J449" s="124">
        <v>0</v>
      </c>
      <c r="K449" s="221">
        <v>1</v>
      </c>
    </row>
    <row r="450" spans="1:11">
      <c r="A450" s="174" t="s">
        <v>1125</v>
      </c>
      <c r="B450" s="124">
        <v>63733.44000000001</v>
      </c>
      <c r="C450" s="124">
        <v>63733.44000000001</v>
      </c>
      <c r="D450" s="124">
        <v>0</v>
      </c>
      <c r="E450" s="124">
        <v>0</v>
      </c>
      <c r="F450" s="124">
        <v>63733.44000000001</v>
      </c>
      <c r="G450" s="124">
        <v>61706.986400459144</v>
      </c>
      <c r="H450" s="124">
        <v>0</v>
      </c>
      <c r="I450" s="124">
        <v>0</v>
      </c>
      <c r="J450" s="124">
        <v>61706.986400459144</v>
      </c>
      <c r="K450" s="221">
        <v>0.96820423313819459</v>
      </c>
    </row>
    <row r="451" spans="1:11">
      <c r="A451" s="174" t="s">
        <v>1126</v>
      </c>
      <c r="B451" s="124">
        <v>0</v>
      </c>
      <c r="C451" s="124">
        <v>0</v>
      </c>
      <c r="D451" s="124">
        <v>0</v>
      </c>
      <c r="E451" s="124">
        <v>0</v>
      </c>
      <c r="F451" s="124">
        <v>0</v>
      </c>
      <c r="G451" s="124">
        <v>0</v>
      </c>
      <c r="H451" s="124">
        <v>0</v>
      </c>
      <c r="I451" s="124">
        <v>0</v>
      </c>
      <c r="J451" s="124">
        <v>0</v>
      </c>
      <c r="K451" s="221">
        <v>0.96535234278281601</v>
      </c>
    </row>
    <row r="452" spans="1:11">
      <c r="A452" s="174" t="s">
        <v>1127</v>
      </c>
      <c r="B452" s="124">
        <v>0</v>
      </c>
      <c r="C452" s="124">
        <v>0</v>
      </c>
      <c r="D452" s="124">
        <v>0</v>
      </c>
      <c r="E452" s="124">
        <v>0</v>
      </c>
      <c r="F452" s="124">
        <v>0</v>
      </c>
      <c r="G452" s="124">
        <v>0</v>
      </c>
      <c r="H452" s="124">
        <v>0</v>
      </c>
      <c r="I452" s="124">
        <v>0</v>
      </c>
      <c r="J452" s="124">
        <v>0</v>
      </c>
      <c r="K452" s="221">
        <v>0.94721959034263092</v>
      </c>
    </row>
    <row r="453" spans="1:11" ht="15.75" thickBot="1">
      <c r="A453" s="174" t="s">
        <v>1128</v>
      </c>
      <c r="B453" s="124">
        <v>0</v>
      </c>
      <c r="C453" s="124">
        <v>0</v>
      </c>
      <c r="D453" s="124">
        <v>0</v>
      </c>
      <c r="E453" s="124">
        <v>0</v>
      </c>
      <c r="F453" s="124">
        <v>0</v>
      </c>
      <c r="G453" s="124">
        <v>0</v>
      </c>
      <c r="H453" s="124">
        <v>0</v>
      </c>
      <c r="I453" s="124">
        <v>0</v>
      </c>
      <c r="J453" s="124">
        <v>0</v>
      </c>
      <c r="K453" s="221">
        <v>0.94721959034263092</v>
      </c>
    </row>
    <row r="454" spans="1:11">
      <c r="A454" s="172" t="s">
        <v>1097</v>
      </c>
      <c r="B454" s="175">
        <v>1344127384.6785445</v>
      </c>
      <c r="C454" s="175">
        <v>1344127384.6785445</v>
      </c>
      <c r="D454" s="175">
        <v>-706879248.60598385</v>
      </c>
      <c r="E454" s="175">
        <v>0</v>
      </c>
      <c r="F454" s="175">
        <v>637248136.07256079</v>
      </c>
      <c r="G454" s="175">
        <v>1322327712.1252372</v>
      </c>
      <c r="H454" s="175">
        <v>-706860393.86921465</v>
      </c>
      <c r="I454" s="175">
        <v>0</v>
      </c>
      <c r="J454" s="175">
        <v>615467318.25602293</v>
      </c>
      <c r="K454" s="222" t="s">
        <v>334</v>
      </c>
    </row>
    <row r="456" spans="1:11">
      <c r="A456" s="172" t="s">
        <v>1129</v>
      </c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</row>
    <row r="457" spans="1:11">
      <c r="A457" s="173" t="s">
        <v>1130</v>
      </c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</row>
    <row r="458" spans="1:11">
      <c r="A458" s="174" t="s">
        <v>1131</v>
      </c>
      <c r="B458" s="124">
        <v>430465571.52002001</v>
      </c>
      <c r="C458" s="124">
        <v>430465571.52002001</v>
      </c>
      <c r="D458" s="124">
        <v>-32151099.276756011</v>
      </c>
      <c r="E458" s="124">
        <v>-69633531.360270336</v>
      </c>
      <c r="F458" s="124">
        <v>328680940.88299364</v>
      </c>
      <c r="G458" s="124">
        <v>411092545.93461388</v>
      </c>
      <c r="H458" s="124">
        <v>-38494015.55119662</v>
      </c>
      <c r="I458" s="124">
        <v>-66138869.986545749</v>
      </c>
      <c r="J458" s="124">
        <v>306459660.39687157</v>
      </c>
      <c r="K458" s="221">
        <v>1.9203475227295006</v>
      </c>
    </row>
    <row r="459" spans="1:11" ht="15.75" thickBot="1">
      <c r="A459" s="174" t="s">
        <v>1132</v>
      </c>
      <c r="B459" s="124">
        <v>41356520.753686555</v>
      </c>
      <c r="C459" s="124">
        <v>41356520.753686555</v>
      </c>
      <c r="D459" s="124">
        <v>-5346365.7149556447</v>
      </c>
      <c r="E459" s="124">
        <v>-11579272.032698017</v>
      </c>
      <c r="F459" s="124">
        <v>24430883.006032892</v>
      </c>
      <c r="G459" s="124">
        <v>39495277.979135685</v>
      </c>
      <c r="H459" s="124">
        <v>-6401121.255678934</v>
      </c>
      <c r="I459" s="124">
        <v>-10998149.204111917</v>
      </c>
      <c r="J459" s="124">
        <v>22096007.519344836</v>
      </c>
      <c r="K459" s="221">
        <v>1.9203475227295006</v>
      </c>
    </row>
    <row r="460" spans="1:11">
      <c r="A460" s="173" t="s">
        <v>1130</v>
      </c>
      <c r="B460" s="175">
        <v>471822092.27370656</v>
      </c>
      <c r="C460" s="175">
        <v>471822092.27370656</v>
      </c>
      <c r="D460" s="175">
        <v>-37497464.991711654</v>
      </c>
      <c r="E460" s="175">
        <v>-81212803.392968357</v>
      </c>
      <c r="F460" s="175">
        <v>353111823.88902652</v>
      </c>
      <c r="G460" s="175">
        <v>450587823.91374958</v>
      </c>
      <c r="H460" s="175">
        <v>-44895136.806875557</v>
      </c>
      <c r="I460" s="175">
        <v>-77137019.19065766</v>
      </c>
      <c r="J460" s="175">
        <v>328555667.91621637</v>
      </c>
      <c r="K460" s="222" t="s">
        <v>334</v>
      </c>
    </row>
    <row r="462" spans="1:11">
      <c r="A462" s="173" t="s">
        <v>1133</v>
      </c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</row>
    <row r="463" spans="1:11">
      <c r="A463" s="174" t="s">
        <v>1134</v>
      </c>
      <c r="B463" s="124">
        <v>266710923.1267615</v>
      </c>
      <c r="C463" s="124">
        <v>266710923.1267615</v>
      </c>
      <c r="D463" s="124">
        <v>-6403119.4280684935</v>
      </c>
      <c r="E463" s="124">
        <v>0</v>
      </c>
      <c r="F463" s="124">
        <v>260307803.69869301</v>
      </c>
      <c r="G463" s="124">
        <v>254572851.99433643</v>
      </c>
      <c r="H463" s="124">
        <v>-6229480.5287447143</v>
      </c>
      <c r="I463" s="124">
        <v>0</v>
      </c>
      <c r="J463" s="124">
        <v>248343371.4655917</v>
      </c>
      <c r="K463" s="221">
        <v>1.9198421289898244</v>
      </c>
    </row>
    <row r="464" spans="1:11" ht="15.75" thickBot="1">
      <c r="A464" s="174" t="s">
        <v>1135</v>
      </c>
      <c r="B464" s="124">
        <v>74868365.757557914</v>
      </c>
      <c r="C464" s="124">
        <v>74868365.757557914</v>
      </c>
      <c r="D464" s="124">
        <v>-1064766.6471466878</v>
      </c>
      <c r="E464" s="124">
        <v>0</v>
      </c>
      <c r="F464" s="124">
        <v>73803599.110411227</v>
      </c>
      <c r="G464" s="124">
        <v>71479001.842014283</v>
      </c>
      <c r="H464" s="124">
        <v>-1035892.4537595138</v>
      </c>
      <c r="I464" s="124">
        <v>0</v>
      </c>
      <c r="J464" s="124">
        <v>70443109.388254762</v>
      </c>
      <c r="K464" s="221">
        <v>1.9200813677688933</v>
      </c>
    </row>
    <row r="465" spans="1:11">
      <c r="A465" s="173" t="s">
        <v>1133</v>
      </c>
      <c r="B465" s="175">
        <v>341579288.88431942</v>
      </c>
      <c r="C465" s="175">
        <v>341579288.88431942</v>
      </c>
      <c r="D465" s="175">
        <v>-7467886.0752151813</v>
      </c>
      <c r="E465" s="175">
        <v>0</v>
      </c>
      <c r="F465" s="175">
        <v>334111402.8091042</v>
      </c>
      <c r="G465" s="175">
        <v>326051853.83635068</v>
      </c>
      <c r="H465" s="175">
        <v>-7265372.9825042281</v>
      </c>
      <c r="I465" s="175">
        <v>0</v>
      </c>
      <c r="J465" s="175">
        <v>318786480.85384643</v>
      </c>
      <c r="K465" s="222" t="s">
        <v>334</v>
      </c>
    </row>
    <row r="467" spans="1:11">
      <c r="A467" s="173" t="s">
        <v>1136</v>
      </c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</row>
    <row r="468" spans="1:11" ht="15.75" thickBot="1">
      <c r="A468" s="174" t="s">
        <v>1137</v>
      </c>
      <c r="B468" s="124">
        <v>-4463569.6905749738</v>
      </c>
      <c r="C468" s="124">
        <v>-4463569.6905749738</v>
      </c>
      <c r="D468" s="124">
        <v>0</v>
      </c>
      <c r="E468" s="124">
        <v>0</v>
      </c>
      <c r="F468" s="124">
        <v>-4463569.6905749738</v>
      </c>
      <c r="G468" s="124">
        <v>-4308917.45797092</v>
      </c>
      <c r="H468" s="124">
        <v>0</v>
      </c>
      <c r="I468" s="124">
        <v>0</v>
      </c>
      <c r="J468" s="124">
        <v>-4308917.45797092</v>
      </c>
      <c r="K468" s="221">
        <v>0.96535234278281601</v>
      </c>
    </row>
    <row r="469" spans="1:11">
      <c r="A469" s="173" t="s">
        <v>1136</v>
      </c>
      <c r="B469" s="175">
        <v>-4463569.6905749738</v>
      </c>
      <c r="C469" s="175">
        <v>-4463569.6905749738</v>
      </c>
      <c r="D469" s="175">
        <v>0</v>
      </c>
      <c r="E469" s="175">
        <v>0</v>
      </c>
      <c r="F469" s="175">
        <v>-4463569.6905749738</v>
      </c>
      <c r="G469" s="175">
        <v>-4308917.45797092</v>
      </c>
      <c r="H469" s="175">
        <v>0</v>
      </c>
      <c r="I469" s="175">
        <v>0</v>
      </c>
      <c r="J469" s="175">
        <v>-4308917.45797092</v>
      </c>
      <c r="K469" s="222" t="s">
        <v>334</v>
      </c>
    </row>
    <row r="470" spans="1:11" ht="15.75" thickBot="1"/>
    <row r="471" spans="1:11">
      <c r="A471" s="172" t="s">
        <v>1129</v>
      </c>
      <c r="B471" s="175">
        <v>808937811.46745098</v>
      </c>
      <c r="C471" s="175">
        <v>808937811.46745098</v>
      </c>
      <c r="D471" s="175">
        <v>-44965351.066926837</v>
      </c>
      <c r="E471" s="175">
        <v>-81212803.392968357</v>
      </c>
      <c r="F471" s="175">
        <v>682759657.00755572</v>
      </c>
      <c r="G471" s="175">
        <v>772330760.29212928</v>
      </c>
      <c r="H471" s="175">
        <v>-52160509.789379783</v>
      </c>
      <c r="I471" s="175">
        <v>-77137019.19065766</v>
      </c>
      <c r="J471" s="175">
        <v>643033231.31209183</v>
      </c>
      <c r="K471" s="222" t="s">
        <v>334</v>
      </c>
    </row>
    <row r="473" spans="1:11">
      <c r="A473" s="172" t="s">
        <v>1138</v>
      </c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</row>
    <row r="474" spans="1:11">
      <c r="A474" s="174" t="s">
        <v>1139</v>
      </c>
      <c r="B474" s="124">
        <v>-10758557</v>
      </c>
      <c r="C474" s="124">
        <v>-10758557</v>
      </c>
      <c r="D474" s="124">
        <v>0</v>
      </c>
      <c r="E474" s="124">
        <v>0</v>
      </c>
      <c r="F474" s="124">
        <v>-10758557</v>
      </c>
      <c r="G474" s="124">
        <v>-10758557</v>
      </c>
      <c r="H474" s="124">
        <v>0</v>
      </c>
      <c r="I474" s="124">
        <v>0</v>
      </c>
      <c r="J474" s="124">
        <v>-10758557</v>
      </c>
      <c r="K474" s="221">
        <v>1</v>
      </c>
    </row>
    <row r="475" spans="1:11">
      <c r="A475" s="174" t="s">
        <v>1140</v>
      </c>
      <c r="B475" s="124">
        <v>0</v>
      </c>
      <c r="C475" s="124">
        <v>0</v>
      </c>
      <c r="D475" s="124">
        <v>0</v>
      </c>
      <c r="E475" s="124">
        <v>0</v>
      </c>
      <c r="F475" s="124">
        <v>0</v>
      </c>
      <c r="G475" s="124">
        <v>0</v>
      </c>
      <c r="H475" s="124">
        <v>0</v>
      </c>
      <c r="I475" s="124">
        <v>0</v>
      </c>
      <c r="J475" s="124">
        <v>0</v>
      </c>
      <c r="K475" s="221">
        <v>1</v>
      </c>
    </row>
    <row r="476" spans="1:11" ht="15.75" thickBot="1">
      <c r="A476" s="174" t="s">
        <v>1141</v>
      </c>
      <c r="B476" s="124">
        <v>-339.29999999999899</v>
      </c>
      <c r="C476" s="124">
        <v>-339.29999999999899</v>
      </c>
      <c r="D476" s="124">
        <v>339.29999999999899</v>
      </c>
      <c r="E476" s="124">
        <v>0</v>
      </c>
      <c r="F476" s="124">
        <v>0</v>
      </c>
      <c r="G476" s="124">
        <v>-321.39160700325374</v>
      </c>
      <c r="H476" s="124">
        <v>321.39160700325374</v>
      </c>
      <c r="I476" s="124">
        <v>0</v>
      </c>
      <c r="J476" s="124">
        <v>0</v>
      </c>
      <c r="K476" s="221">
        <v>0.94721959034263092</v>
      </c>
    </row>
    <row r="477" spans="1:11">
      <c r="A477" s="172" t="s">
        <v>1138</v>
      </c>
      <c r="B477" s="175">
        <v>-10758896.300000001</v>
      </c>
      <c r="C477" s="175">
        <v>-10758896.300000001</v>
      </c>
      <c r="D477" s="175">
        <v>339.29999999999899</v>
      </c>
      <c r="E477" s="175">
        <v>0</v>
      </c>
      <c r="F477" s="175">
        <v>-10758557</v>
      </c>
      <c r="G477" s="175">
        <v>-10758878.391607003</v>
      </c>
      <c r="H477" s="175">
        <v>321.39160700325374</v>
      </c>
      <c r="I477" s="175">
        <v>0</v>
      </c>
      <c r="J477" s="175">
        <v>-10758557</v>
      </c>
      <c r="K477" s="222" t="s">
        <v>334</v>
      </c>
    </row>
    <row r="478" spans="1:11" ht="15.75" thickBot="1"/>
    <row r="479" spans="1:11" ht="15.75" thickBot="1">
      <c r="A479" s="117" t="s">
        <v>725</v>
      </c>
      <c r="B479" s="176">
        <v>-1891350698.5187786</v>
      </c>
      <c r="C479" s="176">
        <v>-1891350698.5187786</v>
      </c>
      <c r="D479" s="176">
        <v>99487463.940633938</v>
      </c>
      <c r="E479" s="176">
        <v>129319415.38335925</v>
      </c>
      <c r="F479" s="176">
        <v>-1662543819.194782</v>
      </c>
      <c r="G479" s="176">
        <v>-1811650932.3984547</v>
      </c>
      <c r="H479" s="176">
        <v>110676991.50820614</v>
      </c>
      <c r="I479" s="176">
        <v>122829329.97501357</v>
      </c>
      <c r="J479" s="176">
        <v>-1578144610.9152312</v>
      </c>
      <c r="K479" s="222" t="s">
        <v>334</v>
      </c>
    </row>
    <row r="480" spans="1:11" ht="15.75" thickTop="1">
      <c r="I480" s="117"/>
      <c r="J480" s="124"/>
    </row>
    <row r="481" spans="9:10">
      <c r="I481" s="117" t="s">
        <v>707</v>
      </c>
      <c r="J481" s="124" t="e">
        <f>#REF!*1000</f>
        <v>#REF!</v>
      </c>
    </row>
    <row r="483" spans="9:10">
      <c r="J483" s="124" t="e">
        <f>J479+J481</f>
        <v>#REF!</v>
      </c>
    </row>
  </sheetData>
  <mergeCells count="2">
    <mergeCell ref="A1:A2"/>
    <mergeCell ref="B1:K1"/>
  </mergeCells>
  <pageMargins left="0.7" right="0.7" top="0.75" bottom="0.75" header="0.3" footer="0.3"/>
  <pageSetup scale="3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0"/>
  <sheetViews>
    <sheetView showGridLines="0" workbookViewId="0">
      <pane xSplit="1" ySplit="4" topLeftCell="B5" activePane="bottomRight" state="frozen"/>
      <selection sqref="A1:A2"/>
      <selection pane="topRight" sqref="A1:A2"/>
      <selection pane="bottomLeft" sqref="A1:A2"/>
      <selection pane="bottomRight" activeCell="A2" sqref="A1:A2"/>
    </sheetView>
  </sheetViews>
  <sheetFormatPr defaultColWidth="8.85546875" defaultRowHeight="15"/>
  <cols>
    <col min="1" max="1" width="82.28515625" style="144" bestFit="1" customWidth="1"/>
    <col min="2" max="2" width="15" style="144" bestFit="1" customWidth="1"/>
    <col min="3" max="3" width="13.42578125" style="144" bestFit="1" customWidth="1"/>
    <col min="4" max="4" width="11.7109375" style="144" bestFit="1" customWidth="1"/>
    <col min="5" max="5" width="10.85546875" style="144" bestFit="1" customWidth="1"/>
    <col min="6" max="7" width="11.85546875" style="144" bestFit="1" customWidth="1"/>
    <col min="8" max="8" width="11.42578125" style="144" bestFit="1" customWidth="1"/>
    <col min="9" max="10" width="10.85546875" style="144" bestFit="1" customWidth="1"/>
    <col min="11" max="16384" width="8.85546875" style="144"/>
  </cols>
  <sheetData>
    <row r="1" spans="1:4">
      <c r="A1" s="381" t="s">
        <v>1937</v>
      </c>
    </row>
    <row r="2" spans="1:4" ht="15.75" thickBot="1">
      <c r="A2" s="381" t="s">
        <v>1930</v>
      </c>
    </row>
    <row r="3" spans="1:4" ht="15.75" thickBot="1">
      <c r="A3" s="402" t="s">
        <v>1152</v>
      </c>
      <c r="B3" s="168" t="s">
        <v>1565</v>
      </c>
      <c r="C3" s="144" t="s">
        <v>1503</v>
      </c>
      <c r="D3" s="144" t="s">
        <v>1503</v>
      </c>
    </row>
    <row r="4" spans="1:4" ht="15.75" thickBot="1">
      <c r="A4" s="402"/>
      <c r="B4" s="168" t="s">
        <v>140</v>
      </c>
      <c r="C4" s="144" t="s">
        <v>1569</v>
      </c>
      <c r="D4" s="144" t="s">
        <v>1570</v>
      </c>
    </row>
    <row r="5" spans="1:4">
      <c r="A5" s="117" t="s">
        <v>1153</v>
      </c>
      <c r="B5" s="124"/>
    </row>
    <row r="6" spans="1:4">
      <c r="A6" s="172" t="s">
        <v>93</v>
      </c>
      <c r="B6" s="124"/>
    </row>
    <row r="7" spans="1:4">
      <c r="A7" s="173" t="s">
        <v>1154</v>
      </c>
      <c r="B7" s="124"/>
    </row>
    <row r="8" spans="1:4">
      <c r="A8" s="223" t="s">
        <v>1155</v>
      </c>
      <c r="B8" s="124">
        <v>47604656181.839165</v>
      </c>
    </row>
    <row r="9" spans="1:4">
      <c r="A9" s="223" t="s">
        <v>1156</v>
      </c>
      <c r="B9" s="124">
        <v>192.38999999999993</v>
      </c>
    </row>
    <row r="10" spans="1:4">
      <c r="A10" s="223" t="s">
        <v>1157</v>
      </c>
      <c r="B10" s="124">
        <v>25237631.370000001</v>
      </c>
    </row>
    <row r="11" spans="1:4">
      <c r="A11" s="223" t="s">
        <v>1158</v>
      </c>
      <c r="B11" s="124">
        <v>59224687.570000015</v>
      </c>
    </row>
    <row r="12" spans="1:4">
      <c r="A12" s="223" t="s">
        <v>1159</v>
      </c>
      <c r="B12" s="124">
        <v>151582.5</v>
      </c>
    </row>
    <row r="13" spans="1:4">
      <c r="A13" s="223" t="s">
        <v>1160</v>
      </c>
      <c r="B13" s="124">
        <v>2832886.9600000004</v>
      </c>
    </row>
    <row r="14" spans="1:4">
      <c r="A14" s="223" t="s">
        <v>1161</v>
      </c>
      <c r="B14" s="124">
        <v>1568737605.3499999</v>
      </c>
    </row>
    <row r="15" spans="1:4" ht="15.75" thickBot="1">
      <c r="A15" s="223" t="s">
        <v>1162</v>
      </c>
      <c r="B15" s="124">
        <v>107382869.72000001</v>
      </c>
    </row>
    <row r="16" spans="1:4">
      <c r="A16" s="173" t="s">
        <v>1154</v>
      </c>
      <c r="B16" s="175">
        <v>49368223637.699165</v>
      </c>
    </row>
    <row r="18" spans="1:2">
      <c r="A18" s="173" t="s">
        <v>79</v>
      </c>
      <c r="B18" s="124"/>
    </row>
    <row r="19" spans="1:2">
      <c r="A19" s="223" t="s">
        <v>1163</v>
      </c>
      <c r="B19" s="124">
        <v>160109762.23403758</v>
      </c>
    </row>
    <row r="20" spans="1:2">
      <c r="A20" s="223" t="s">
        <v>1164</v>
      </c>
      <c r="B20" s="124">
        <v>1369104.6999999997</v>
      </c>
    </row>
    <row r="21" spans="1:2" ht="15.75" thickBot="1">
      <c r="A21" s="223" t="s">
        <v>1165</v>
      </c>
      <c r="B21" s="124">
        <v>112253723.96000002</v>
      </c>
    </row>
    <row r="22" spans="1:2">
      <c r="A22" s="173" t="s">
        <v>79</v>
      </c>
      <c r="B22" s="175">
        <v>273732590.8940376</v>
      </c>
    </row>
    <row r="24" spans="1:2">
      <c r="A24" s="173" t="s">
        <v>80</v>
      </c>
      <c r="B24" s="124"/>
    </row>
    <row r="25" spans="1:2">
      <c r="A25" s="223" t="s">
        <v>1166</v>
      </c>
      <c r="B25" s="124">
        <v>-4355022.0600000005</v>
      </c>
    </row>
    <row r="26" spans="1:2" ht="15.75" thickBot="1">
      <c r="A26" s="223" t="s">
        <v>1167</v>
      </c>
      <c r="B26" s="124">
        <v>2253122191.3104706</v>
      </c>
    </row>
    <row r="27" spans="1:2">
      <c r="A27" s="173" t="s">
        <v>80</v>
      </c>
      <c r="B27" s="175">
        <v>2248767169.2504706</v>
      </c>
    </row>
    <row r="29" spans="1:2">
      <c r="A29" s="173" t="s">
        <v>1168</v>
      </c>
      <c r="B29" s="124"/>
    </row>
    <row r="30" spans="1:2">
      <c r="A30" s="223" t="s">
        <v>1169</v>
      </c>
      <c r="B30" s="124">
        <v>-91513539.090000004</v>
      </c>
    </row>
    <row r="31" spans="1:2">
      <c r="A31" s="223" t="s">
        <v>1170</v>
      </c>
      <c r="B31" s="124">
        <v>-13242169946.528454</v>
      </c>
    </row>
    <row r="32" spans="1:2">
      <c r="A32" s="223" t="s">
        <v>1171</v>
      </c>
      <c r="B32" s="124">
        <v>-6848409.2986313617</v>
      </c>
    </row>
    <row r="33" spans="1:2">
      <c r="A33" s="223" t="s">
        <v>1172</v>
      </c>
      <c r="B33" s="124">
        <v>-318104354.89819252</v>
      </c>
    </row>
    <row r="34" spans="1:2">
      <c r="A34" s="223" t="s">
        <v>1173</v>
      </c>
      <c r="B34" s="124">
        <v>-2296647.2815481769</v>
      </c>
    </row>
    <row r="35" spans="1:2">
      <c r="A35" s="223" t="s">
        <v>1174</v>
      </c>
      <c r="B35" s="124">
        <v>-26868523.355956808</v>
      </c>
    </row>
    <row r="36" spans="1:2">
      <c r="A36" s="223" t="s">
        <v>1175</v>
      </c>
      <c r="B36" s="124">
        <v>-374554680.26538491</v>
      </c>
    </row>
    <row r="37" spans="1:2">
      <c r="A37" s="223" t="s">
        <v>1176</v>
      </c>
      <c r="B37" s="124">
        <v>-252944242.50385422</v>
      </c>
    </row>
    <row r="38" spans="1:2">
      <c r="A38" s="223" t="s">
        <v>1177</v>
      </c>
      <c r="B38" s="124">
        <v>58070918</v>
      </c>
    </row>
    <row r="39" spans="1:2">
      <c r="A39" s="223" t="s">
        <v>1178</v>
      </c>
      <c r="B39" s="124">
        <v>-717160.46000000008</v>
      </c>
    </row>
    <row r="40" spans="1:2">
      <c r="A40" s="223" t="s">
        <v>1179</v>
      </c>
      <c r="B40" s="124">
        <v>-356332180.02999985</v>
      </c>
    </row>
    <row r="41" spans="1:2">
      <c r="A41" s="223" t="s">
        <v>1180</v>
      </c>
      <c r="B41" s="124">
        <v>-912004688.33000004</v>
      </c>
    </row>
    <row r="42" spans="1:2">
      <c r="A42" s="223" t="s">
        <v>1181</v>
      </c>
      <c r="B42" s="124">
        <v>-710619443.92049992</v>
      </c>
    </row>
    <row r="43" spans="1:2">
      <c r="A43" s="223" t="s">
        <v>1182</v>
      </c>
      <c r="B43" s="124">
        <v>-1397127983.1820614</v>
      </c>
    </row>
    <row r="44" spans="1:2">
      <c r="A44" s="223" t="s">
        <v>1183</v>
      </c>
      <c r="B44" s="124">
        <v>-767362335.23999989</v>
      </c>
    </row>
    <row r="45" spans="1:2">
      <c r="A45" s="223" t="s">
        <v>1184</v>
      </c>
      <c r="B45" s="124">
        <v>3682727842.4584608</v>
      </c>
    </row>
    <row r="46" spans="1:2">
      <c r="A46" s="223" t="s">
        <v>1185</v>
      </c>
      <c r="B46" s="124">
        <v>-6779781.3799999999</v>
      </c>
    </row>
    <row r="47" spans="1:2">
      <c r="A47" s="223" t="s">
        <v>1186</v>
      </c>
      <c r="B47" s="124">
        <v>-3531383</v>
      </c>
    </row>
    <row r="48" spans="1:2">
      <c r="A48" s="223" t="s">
        <v>1187</v>
      </c>
      <c r="B48" s="124">
        <v>-894452514.69000041</v>
      </c>
    </row>
    <row r="49" spans="1:2">
      <c r="A49" s="223" t="s">
        <v>1188</v>
      </c>
      <c r="B49" s="124">
        <v>-568166289.59022725</v>
      </c>
    </row>
    <row r="50" spans="1:2">
      <c r="A50" s="223" t="s">
        <v>1189</v>
      </c>
      <c r="B50" s="124">
        <v>-1384636.7154480591</v>
      </c>
    </row>
    <row r="51" spans="1:2">
      <c r="A51" s="223" t="s">
        <v>1190</v>
      </c>
      <c r="B51" s="124">
        <v>-149118.55000000002</v>
      </c>
    </row>
    <row r="52" spans="1:2">
      <c r="A52" s="223" t="s">
        <v>1191</v>
      </c>
      <c r="B52" s="124">
        <v>14542393.789999994</v>
      </c>
    </row>
    <row r="53" spans="1:2">
      <c r="A53" s="223" t="s">
        <v>1192</v>
      </c>
      <c r="B53" s="124">
        <v>-9302499.8100000005</v>
      </c>
    </row>
    <row r="54" spans="1:2" ht="15.75" thickBot="1">
      <c r="A54" s="223" t="s">
        <v>1193</v>
      </c>
      <c r="B54" s="124">
        <v>-73056287.859999999</v>
      </c>
    </row>
    <row r="55" spans="1:2">
      <c r="A55" s="173" t="s">
        <v>1168</v>
      </c>
      <c r="B55" s="175">
        <v>-16260945491.731798</v>
      </c>
    </row>
    <row r="57" spans="1:2">
      <c r="A57" s="173" t="s">
        <v>81</v>
      </c>
      <c r="B57" s="124"/>
    </row>
    <row r="58" spans="1:2">
      <c r="A58" s="223" t="s">
        <v>1194</v>
      </c>
      <c r="B58" s="124">
        <v>434286320.72923064</v>
      </c>
    </row>
    <row r="59" spans="1:2">
      <c r="A59" s="223" t="s">
        <v>1195</v>
      </c>
      <c r="B59" s="124">
        <v>751402204.07461548</v>
      </c>
    </row>
    <row r="60" spans="1:2">
      <c r="A60" s="223" t="s">
        <v>1196</v>
      </c>
      <c r="B60" s="124">
        <v>60655473.820000015</v>
      </c>
    </row>
    <row r="61" spans="1:2" ht="15.75" thickBot="1">
      <c r="A61" s="223" t="s">
        <v>1197</v>
      </c>
      <c r="B61" s="124">
        <v>-606723944.25204194</v>
      </c>
    </row>
    <row r="62" spans="1:2">
      <c r="A62" s="173" t="s">
        <v>81</v>
      </c>
      <c r="B62" s="175">
        <v>639620054.37180412</v>
      </c>
    </row>
    <row r="63" spans="1:2" ht="15.75" thickBot="1"/>
    <row r="64" spans="1:2">
      <c r="A64" s="172" t="s">
        <v>93</v>
      </c>
      <c r="B64" s="175">
        <v>36269397960.483681</v>
      </c>
    </row>
    <row r="66" spans="1:4">
      <c r="A66" s="172" t="s">
        <v>1198</v>
      </c>
      <c r="B66" s="124"/>
    </row>
    <row r="67" spans="1:4">
      <c r="A67" s="173" t="s">
        <v>1199</v>
      </c>
      <c r="B67" s="124"/>
    </row>
    <row r="68" spans="1:4">
      <c r="A68" s="223" t="s">
        <v>1200</v>
      </c>
      <c r="B68" s="124">
        <v>-0.62999999523162842</v>
      </c>
      <c r="D68" s="230">
        <f>B68</f>
        <v>-0.62999999523162842</v>
      </c>
    </row>
    <row r="69" spans="1:4">
      <c r="A69" s="223" t="s">
        <v>1201</v>
      </c>
      <c r="B69" s="124">
        <v>-30337.76923076923</v>
      </c>
      <c r="D69" s="230">
        <f t="shared" ref="D69:D76" si="0">B69</f>
        <v>-30337.76923076923</v>
      </c>
    </row>
    <row r="70" spans="1:4">
      <c r="A70" s="223" t="s">
        <v>1202</v>
      </c>
      <c r="B70" s="124">
        <v>-3098346.6153846155</v>
      </c>
      <c r="D70" s="230">
        <f t="shared" si="0"/>
        <v>-3098346.6153846155</v>
      </c>
    </row>
    <row r="71" spans="1:4">
      <c r="A71" s="223" t="s">
        <v>1203</v>
      </c>
      <c r="B71" s="124">
        <v>-36034686</v>
      </c>
      <c r="D71" s="230">
        <f t="shared" si="0"/>
        <v>-36034686</v>
      </c>
    </row>
    <row r="72" spans="1:4">
      <c r="A72" s="223" t="s">
        <v>1204</v>
      </c>
      <c r="B72" s="124">
        <v>-10610265.384615384</v>
      </c>
      <c r="D72" s="230">
        <f t="shared" si="0"/>
        <v>-10610265.384615384</v>
      </c>
    </row>
    <row r="73" spans="1:4">
      <c r="A73" s="223" t="s">
        <v>1205</v>
      </c>
      <c r="B73" s="124">
        <v>6915180.5600000015</v>
      </c>
      <c r="D73" s="230"/>
    </row>
    <row r="74" spans="1:4">
      <c r="A74" s="223" t="s">
        <v>1206</v>
      </c>
      <c r="B74" s="124">
        <v>3995672.2600000026</v>
      </c>
      <c r="D74" s="230"/>
    </row>
    <row r="75" spans="1:4">
      <c r="A75" s="223" t="s">
        <v>1207</v>
      </c>
      <c r="B75" s="124">
        <v>2176820</v>
      </c>
      <c r="D75" s="230">
        <f t="shared" si="0"/>
        <v>2176820</v>
      </c>
    </row>
    <row r="76" spans="1:4">
      <c r="A76" s="223" t="s">
        <v>1208</v>
      </c>
      <c r="B76" s="124">
        <v>2638985.6923076925</v>
      </c>
      <c r="D76" s="230">
        <f t="shared" si="0"/>
        <v>2638985.6923076925</v>
      </c>
    </row>
    <row r="77" spans="1:4">
      <c r="A77" s="223" t="s">
        <v>1209</v>
      </c>
      <c r="B77" s="124">
        <v>3349615.3020377886</v>
      </c>
      <c r="C77" s="230">
        <f>B77</f>
        <v>3349615.3020377886</v>
      </c>
    </row>
    <row r="78" spans="1:4">
      <c r="A78" s="223" t="s">
        <v>1210</v>
      </c>
      <c r="B78" s="124">
        <v>-291242.69230769231</v>
      </c>
      <c r="D78" s="230">
        <f t="shared" ref="D78:D82" si="1">B78</f>
        <v>-291242.69230769231</v>
      </c>
    </row>
    <row r="79" spans="1:4">
      <c r="A79" s="223" t="s">
        <v>1211</v>
      </c>
      <c r="B79" s="124">
        <v>-888306.61538461538</v>
      </c>
      <c r="D79" s="230">
        <f t="shared" si="1"/>
        <v>-888306.61538461538</v>
      </c>
    </row>
    <row r="80" spans="1:4">
      <c r="A80" s="223" t="s">
        <v>1212</v>
      </c>
      <c r="B80" s="124">
        <v>-138179.15384615384</v>
      </c>
      <c r="D80" s="230">
        <f t="shared" si="1"/>
        <v>-138179.15384615384</v>
      </c>
    </row>
    <row r="81" spans="1:10">
      <c r="A81" s="223" t="s">
        <v>1213</v>
      </c>
      <c r="B81" s="124">
        <v>-2548048.3355600275</v>
      </c>
      <c r="D81" s="230">
        <f t="shared" si="1"/>
        <v>-2548048.3355600275</v>
      </c>
    </row>
    <row r="82" spans="1:10">
      <c r="A82" s="223" t="s">
        <v>1214</v>
      </c>
      <c r="B82" s="124">
        <v>-447501.30769230769</v>
      </c>
      <c r="D82" s="230">
        <f t="shared" si="1"/>
        <v>-447501.30769230769</v>
      </c>
    </row>
    <row r="83" spans="1:10">
      <c r="A83" s="223" t="s">
        <v>1215</v>
      </c>
      <c r="B83" s="124">
        <v>-29024525.020682793</v>
      </c>
      <c r="C83" s="230">
        <f>B83</f>
        <v>-29024525.020682793</v>
      </c>
    </row>
    <row r="84" spans="1:10">
      <c r="A84" s="223" t="s">
        <v>1216</v>
      </c>
      <c r="B84" s="124">
        <v>-5079421.7048576735</v>
      </c>
      <c r="C84" s="230">
        <f>B84</f>
        <v>-5079421.7048576735</v>
      </c>
    </row>
    <row r="85" spans="1:10">
      <c r="A85" s="223" t="s">
        <v>1217</v>
      </c>
      <c r="B85" s="124">
        <v>15969901.520000001</v>
      </c>
      <c r="D85" s="230">
        <f t="shared" ref="D85:D88" si="2">B85</f>
        <v>15969901.520000001</v>
      </c>
      <c r="G85" s="230">
        <f>D88+D87+D86+D85+D72+D71+D70+D69+D68</f>
        <v>110166772.45076926</v>
      </c>
    </row>
    <row r="86" spans="1:10">
      <c r="A86" s="223" t="s">
        <v>1218</v>
      </c>
      <c r="B86" s="124">
        <v>114298960.47000001</v>
      </c>
      <c r="D86" s="230">
        <f t="shared" si="2"/>
        <v>114298960.47000001</v>
      </c>
    </row>
    <row r="87" spans="1:10">
      <c r="A87" s="223" t="s">
        <v>1219</v>
      </c>
      <c r="B87" s="124">
        <v>29429857.560000002</v>
      </c>
      <c r="D87" s="230">
        <f t="shared" si="2"/>
        <v>29429857.560000002</v>
      </c>
    </row>
    <row r="88" spans="1:10" ht="15.75" thickBot="1">
      <c r="A88" s="223" t="s">
        <v>1220</v>
      </c>
      <c r="B88" s="124">
        <v>241689.29999999996</v>
      </c>
      <c r="D88" s="230">
        <f t="shared" si="2"/>
        <v>241689.29999999996</v>
      </c>
    </row>
    <row r="89" spans="1:10">
      <c r="A89" s="173" t="s">
        <v>1199</v>
      </c>
      <c r="B89" s="175">
        <v>90825821.434783474</v>
      </c>
      <c r="C89" s="230">
        <f>C77+C83+C84</f>
        <v>-30754331.42350268</v>
      </c>
      <c r="D89" s="230">
        <f>SUM(D68:D88)</f>
        <v>110669300.03828616</v>
      </c>
      <c r="E89" s="230">
        <f>B89-C89-D89</f>
        <v>10910852.819999993</v>
      </c>
    </row>
    <row r="91" spans="1:10">
      <c r="A91" s="173" t="s">
        <v>1221</v>
      </c>
      <c r="B91" s="124"/>
      <c r="E91" s="144" t="s">
        <v>1571</v>
      </c>
      <c r="F91" s="231">
        <f>'2018 Cap Str Recon (CD)'!B17</f>
        <v>17318425.676754404</v>
      </c>
      <c r="G91" s="233">
        <f>F91/$F$93</f>
        <v>0.60637708275508428</v>
      </c>
      <c r="H91" s="282">
        <f>($C$89+D89)*G91</f>
        <v>48458605.537096523</v>
      </c>
      <c r="I91" s="282"/>
      <c r="J91" s="282"/>
    </row>
    <row r="92" spans="1:10" ht="15.75" thickBot="1">
      <c r="A92" s="223" t="s">
        <v>1222</v>
      </c>
      <c r="B92" s="124">
        <v>-0.05</v>
      </c>
      <c r="E92" s="144" t="s">
        <v>59</v>
      </c>
      <c r="F92" s="232">
        <f>'2018 Cap Str Recon (CD)'!B9</f>
        <v>11242062.787070533</v>
      </c>
      <c r="G92" s="233">
        <f>F92/$F$93</f>
        <v>0.39362291724491577</v>
      </c>
      <c r="H92" s="282">
        <f>($C$89+D89)*G92</f>
        <v>31456363.077686958</v>
      </c>
      <c r="I92" s="279"/>
      <c r="J92" s="279"/>
    </row>
    <row r="93" spans="1:10">
      <c r="A93" s="173" t="s">
        <v>1221</v>
      </c>
      <c r="B93" s="175">
        <v>-0.05</v>
      </c>
      <c r="E93" s="144" t="s">
        <v>0</v>
      </c>
      <c r="F93" s="231">
        <f>SUM(F91:F92)</f>
        <v>28560488.463824935</v>
      </c>
      <c r="G93" s="233">
        <f>SUM(G91:G92)</f>
        <v>1</v>
      </c>
      <c r="H93" s="230">
        <f>SUM(H91:H92)</f>
        <v>79914968.614783481</v>
      </c>
    </row>
    <row r="95" spans="1:10">
      <c r="A95" s="173" t="s">
        <v>1223</v>
      </c>
      <c r="B95" s="124"/>
    </row>
    <row r="96" spans="1:10">
      <c r="A96" s="223" t="s">
        <v>1224</v>
      </c>
      <c r="B96" s="124">
        <v>3520426.7000000007</v>
      </c>
    </row>
    <row r="97" spans="1:2">
      <c r="A97" s="223" t="s">
        <v>1225</v>
      </c>
      <c r="B97" s="124">
        <v>26610616.311424531</v>
      </c>
    </row>
    <row r="98" spans="1:2">
      <c r="A98" s="223" t="s">
        <v>1226</v>
      </c>
      <c r="B98" s="124">
        <v>77162410.631960943</v>
      </c>
    </row>
    <row r="99" spans="1:2">
      <c r="A99" s="223" t="s">
        <v>1227</v>
      </c>
      <c r="B99" s="124">
        <v>671814.53999999992</v>
      </c>
    </row>
    <row r="100" spans="1:2">
      <c r="A100" s="223" t="s">
        <v>1228</v>
      </c>
      <c r="B100" s="124">
        <v>-3210270.86</v>
      </c>
    </row>
    <row r="101" spans="1:2">
      <c r="A101" s="223" t="s">
        <v>1229</v>
      </c>
      <c r="B101" s="124">
        <v>-38392.69</v>
      </c>
    </row>
    <row r="102" spans="1:2">
      <c r="A102" s="223" t="s">
        <v>1230</v>
      </c>
      <c r="B102" s="124">
        <v>427419.46</v>
      </c>
    </row>
    <row r="103" spans="1:2">
      <c r="A103" s="223" t="s">
        <v>1231</v>
      </c>
      <c r="B103" s="124">
        <v>636392221.61702931</v>
      </c>
    </row>
    <row r="104" spans="1:2">
      <c r="A104" s="223" t="s">
        <v>1232</v>
      </c>
      <c r="B104" s="124">
        <v>2298460270.3920612</v>
      </c>
    </row>
    <row r="105" spans="1:2">
      <c r="A105" s="223" t="s">
        <v>1233</v>
      </c>
      <c r="B105" s="124">
        <v>18982810.139999993</v>
      </c>
    </row>
    <row r="106" spans="1:2">
      <c r="A106" s="223" t="s">
        <v>1234</v>
      </c>
      <c r="B106" s="124">
        <v>13921058.029999999</v>
      </c>
    </row>
    <row r="107" spans="1:2">
      <c r="A107" s="223" t="s">
        <v>1235</v>
      </c>
      <c r="B107" s="124">
        <v>289741</v>
      </c>
    </row>
    <row r="108" spans="1:2">
      <c r="A108" s="223" t="s">
        <v>1236</v>
      </c>
      <c r="B108" s="124">
        <v>4790839.4800000023</v>
      </c>
    </row>
    <row r="109" spans="1:2">
      <c r="A109" s="223" t="s">
        <v>1237</v>
      </c>
      <c r="B109" s="124">
        <v>762571495.76000011</v>
      </c>
    </row>
    <row r="110" spans="1:2" ht="15.75" thickBot="1">
      <c r="A110" s="223" t="s">
        <v>1238</v>
      </c>
      <c r="B110" s="124">
        <v>112370.15384615384</v>
      </c>
    </row>
    <row r="111" spans="1:2">
      <c r="A111" s="173" t="s">
        <v>1223</v>
      </c>
      <c r="B111" s="175">
        <v>3840664830.6663227</v>
      </c>
    </row>
    <row r="112" spans="1:2" ht="15.75" thickBot="1"/>
    <row r="113" spans="1:3">
      <c r="A113" s="172" t="s">
        <v>1198</v>
      </c>
      <c r="B113" s="175">
        <v>3931490652.051106</v>
      </c>
      <c r="C113" s="230">
        <f>B113-C89</f>
        <v>3962244983.4746084</v>
      </c>
    </row>
    <row r="115" spans="1:3">
      <c r="A115" s="172" t="s">
        <v>82</v>
      </c>
      <c r="B115" s="124"/>
    </row>
    <row r="116" spans="1:3">
      <c r="A116" s="223" t="s">
        <v>1239</v>
      </c>
      <c r="B116" s="124">
        <v>708044.22999999672</v>
      </c>
    </row>
    <row r="117" spans="1:3">
      <c r="A117" s="223" t="s">
        <v>1240</v>
      </c>
      <c r="B117" s="124">
        <v>2145909.2199999997</v>
      </c>
    </row>
    <row r="118" spans="1:3">
      <c r="A118" s="223" t="s">
        <v>1241</v>
      </c>
      <c r="B118" s="124">
        <v>3300</v>
      </c>
    </row>
    <row r="119" spans="1:3">
      <c r="A119" s="223" t="s">
        <v>1242</v>
      </c>
      <c r="B119" s="124">
        <v>0</v>
      </c>
    </row>
    <row r="120" spans="1:3">
      <c r="A120" s="223" t="s">
        <v>1243</v>
      </c>
      <c r="B120" s="124">
        <v>624217443.56261456</v>
      </c>
    </row>
    <row r="121" spans="1:3">
      <c r="A121" s="223" t="s">
        <v>1244</v>
      </c>
      <c r="B121" s="124">
        <v>11253039.960000005</v>
      </c>
    </row>
    <row r="122" spans="1:3">
      <c r="A122" s="223" t="s">
        <v>1245</v>
      </c>
      <c r="B122" s="124">
        <v>8029479.3277525734</v>
      </c>
    </row>
    <row r="123" spans="1:3">
      <c r="A123" s="223" t="s">
        <v>1246</v>
      </c>
      <c r="B123" s="124">
        <v>36676171.207438104</v>
      </c>
    </row>
    <row r="124" spans="1:3">
      <c r="A124" s="223" t="s">
        <v>1247</v>
      </c>
      <c r="B124" s="124">
        <v>26665495.407692298</v>
      </c>
    </row>
    <row r="125" spans="1:3">
      <c r="A125" s="223" t="s">
        <v>1248</v>
      </c>
      <c r="B125" s="124">
        <v>23757847.392307695</v>
      </c>
    </row>
    <row r="126" spans="1:3">
      <c r="A126" s="223" t="s">
        <v>1249</v>
      </c>
      <c r="B126" s="124">
        <v>5845798.9456078</v>
      </c>
    </row>
    <row r="127" spans="1:3">
      <c r="A127" s="223" t="s">
        <v>1250</v>
      </c>
      <c r="B127" s="124">
        <v>23978332</v>
      </c>
    </row>
    <row r="128" spans="1:3">
      <c r="A128" s="223" t="s">
        <v>1251</v>
      </c>
      <c r="B128" s="124">
        <v>-3290136.8088461543</v>
      </c>
    </row>
    <row r="129" spans="1:2">
      <c r="A129" s="223" t="s">
        <v>1252</v>
      </c>
      <c r="B129" s="124">
        <v>-2867098</v>
      </c>
    </row>
    <row r="130" spans="1:2">
      <c r="A130" s="223" t="s">
        <v>1253</v>
      </c>
      <c r="B130" s="124">
        <v>36318609.699999996</v>
      </c>
    </row>
    <row r="131" spans="1:2">
      <c r="A131" s="223" t="s">
        <v>1254</v>
      </c>
      <c r="B131" s="124">
        <v>-1014029.6099999999</v>
      </c>
    </row>
    <row r="132" spans="1:2">
      <c r="A132" s="223" t="s">
        <v>1255</v>
      </c>
      <c r="B132" s="124">
        <v>319109301.22935355</v>
      </c>
    </row>
    <row r="133" spans="1:2">
      <c r="A133" s="223" t="s">
        <v>1256</v>
      </c>
      <c r="B133" s="124">
        <v>195101558.53846154</v>
      </c>
    </row>
    <row r="134" spans="1:2">
      <c r="A134" s="223" t="s">
        <v>1257</v>
      </c>
      <c r="B134" s="124">
        <v>96957518.970107868</v>
      </c>
    </row>
    <row r="135" spans="1:2">
      <c r="A135" s="223" t="s">
        <v>1258</v>
      </c>
      <c r="B135" s="124">
        <v>2497646.1017948715</v>
      </c>
    </row>
    <row r="136" spans="1:2">
      <c r="A136" s="223" t="s">
        <v>1259</v>
      </c>
      <c r="B136" s="124">
        <v>176456432.75</v>
      </c>
    </row>
    <row r="137" spans="1:2">
      <c r="A137" s="223" t="s">
        <v>1260</v>
      </c>
      <c r="B137" s="124">
        <v>7217883.076923077</v>
      </c>
    </row>
    <row r="138" spans="1:2">
      <c r="A138" s="223" t="s">
        <v>1261</v>
      </c>
      <c r="B138" s="124">
        <v>1840205.1976923081</v>
      </c>
    </row>
    <row r="139" spans="1:2">
      <c r="A139" s="223" t="s">
        <v>1262</v>
      </c>
      <c r="B139" s="124">
        <v>42010539.335464835</v>
      </c>
    </row>
    <row r="140" spans="1:2">
      <c r="A140" s="223" t="s">
        <v>1263</v>
      </c>
      <c r="B140" s="124">
        <v>318378.81611307926</v>
      </c>
    </row>
    <row r="141" spans="1:2">
      <c r="A141" s="223" t="s">
        <v>1264</v>
      </c>
      <c r="B141" s="124">
        <v>22550923.076923076</v>
      </c>
    </row>
    <row r="142" spans="1:2">
      <c r="A142" s="223" t="s">
        <v>1265</v>
      </c>
      <c r="B142" s="124">
        <v>20831944.536467038</v>
      </c>
    </row>
    <row r="143" spans="1:2">
      <c r="A143" s="223" t="s">
        <v>1266</v>
      </c>
      <c r="B143" s="124">
        <v>47696889.659999982</v>
      </c>
    </row>
    <row r="144" spans="1:2">
      <c r="A144" s="223" t="s">
        <v>1267</v>
      </c>
      <c r="B144" s="124">
        <v>3388.93</v>
      </c>
    </row>
    <row r="145" spans="1:2">
      <c r="A145" s="223" t="s">
        <v>1268</v>
      </c>
      <c r="B145" s="124">
        <v>2001.43</v>
      </c>
    </row>
    <row r="146" spans="1:2">
      <c r="A146" s="223" t="s">
        <v>1269</v>
      </c>
      <c r="B146" s="124">
        <v>16474419.903846154</v>
      </c>
    </row>
    <row r="147" spans="1:2">
      <c r="A147" s="223" t="s">
        <v>1270</v>
      </c>
      <c r="B147" s="124">
        <v>6513728.2215384608</v>
      </c>
    </row>
    <row r="148" spans="1:2">
      <c r="A148" s="223" t="s">
        <v>1271</v>
      </c>
      <c r="B148" s="124">
        <v>56200</v>
      </c>
    </row>
    <row r="149" spans="1:2">
      <c r="A149" s="223" t="s">
        <v>1272</v>
      </c>
      <c r="B149" s="124">
        <v>229795476.52760723</v>
      </c>
    </row>
    <row r="150" spans="1:2">
      <c r="A150" s="223" t="s">
        <v>1273</v>
      </c>
      <c r="B150" s="124">
        <v>16644331.695466401</v>
      </c>
    </row>
    <row r="151" spans="1:2">
      <c r="A151" s="223" t="s">
        <v>1274</v>
      </c>
      <c r="B151" s="124">
        <v>26256746.494295683</v>
      </c>
    </row>
    <row r="152" spans="1:2">
      <c r="A152" s="223" t="s">
        <v>1275</v>
      </c>
      <c r="B152" s="124">
        <v>3951563.39</v>
      </c>
    </row>
    <row r="153" spans="1:2" ht="15.75" thickBot="1">
      <c r="A153" s="223" t="s">
        <v>1276</v>
      </c>
      <c r="B153" s="124">
        <v>1296307</v>
      </c>
    </row>
    <row r="154" spans="1:2">
      <c r="A154" s="172" t="s">
        <v>82</v>
      </c>
      <c r="B154" s="175">
        <v>2026011591.4166226</v>
      </c>
    </row>
    <row r="156" spans="1:2">
      <c r="A156" s="172" t="s">
        <v>1277</v>
      </c>
      <c r="B156" s="124"/>
    </row>
    <row r="157" spans="1:2">
      <c r="A157" s="173" t="s">
        <v>1278</v>
      </c>
      <c r="B157" s="124"/>
    </row>
    <row r="158" spans="1:2">
      <c r="A158" s="223" t="s">
        <v>1279</v>
      </c>
      <c r="B158" s="124">
        <v>81273258.766453296</v>
      </c>
    </row>
    <row r="159" spans="1:2" ht="15.75" thickBot="1">
      <c r="A159" s="223" t="s">
        <v>1280</v>
      </c>
      <c r="B159" s="124">
        <v>299014.68999999983</v>
      </c>
    </row>
    <row r="160" spans="1:2">
      <c r="A160" s="173" t="s">
        <v>1278</v>
      </c>
      <c r="B160" s="175">
        <v>81572273.456453294</v>
      </c>
    </row>
    <row r="162" spans="1:2">
      <c r="A162" s="173" t="s">
        <v>1281</v>
      </c>
      <c r="B162" s="124"/>
    </row>
    <row r="163" spans="1:2" ht="15.75" thickBot="1">
      <c r="A163" s="223" t="s">
        <v>1282</v>
      </c>
      <c r="B163" s="124">
        <v>280492810.51999998</v>
      </c>
    </row>
    <row r="164" spans="1:2">
      <c r="A164" s="173" t="s">
        <v>1281</v>
      </c>
      <c r="B164" s="175">
        <v>280492810.51999998</v>
      </c>
    </row>
    <row r="166" spans="1:2">
      <c r="A166" s="173" t="s">
        <v>1283</v>
      </c>
      <c r="B166" s="124"/>
    </row>
    <row r="167" spans="1:2">
      <c r="A167" s="223" t="s">
        <v>1284</v>
      </c>
      <c r="B167" s="124">
        <v>39111434.32</v>
      </c>
    </row>
    <row r="168" spans="1:2">
      <c r="A168" s="223" t="s">
        <v>1285</v>
      </c>
      <c r="B168" s="124">
        <v>-39111434.32</v>
      </c>
    </row>
    <row r="169" spans="1:2">
      <c r="A169" s="223" t="s">
        <v>1286</v>
      </c>
      <c r="B169" s="124">
        <v>-11226.58</v>
      </c>
    </row>
    <row r="170" spans="1:2">
      <c r="A170" s="223" t="s">
        <v>1287</v>
      </c>
      <c r="B170" s="124">
        <v>11608982.970000001</v>
      </c>
    </row>
    <row r="171" spans="1:2">
      <c r="A171" s="223" t="s">
        <v>1288</v>
      </c>
      <c r="B171" s="124">
        <v>-246968.22000000006</v>
      </c>
    </row>
    <row r="172" spans="1:2">
      <c r="A172" s="223" t="s">
        <v>1289</v>
      </c>
      <c r="B172" s="124">
        <v>212380423</v>
      </c>
    </row>
    <row r="173" spans="1:2">
      <c r="A173" s="223" t="s">
        <v>1290</v>
      </c>
      <c r="B173" s="124">
        <v>17679044</v>
      </c>
    </row>
    <row r="174" spans="1:2">
      <c r="A174" s="223" t="s">
        <v>1291</v>
      </c>
      <c r="B174" s="124">
        <v>5689.1599999926984</v>
      </c>
    </row>
    <row r="175" spans="1:2">
      <c r="A175" s="223" t="s">
        <v>1292</v>
      </c>
      <c r="B175" s="124">
        <v>347025</v>
      </c>
    </row>
    <row r="176" spans="1:2">
      <c r="A176" s="223" t="s">
        <v>1293</v>
      </c>
      <c r="B176" s="124">
        <v>894452514.69000041</v>
      </c>
    </row>
    <row r="177" spans="1:2">
      <c r="A177" s="223" t="s">
        <v>1294</v>
      </c>
      <c r="B177" s="124">
        <v>146014234.30999997</v>
      </c>
    </row>
    <row r="178" spans="1:2">
      <c r="A178" s="223" t="s">
        <v>1296</v>
      </c>
      <c r="B178" s="124">
        <v>35022306</v>
      </c>
    </row>
    <row r="179" spans="1:2">
      <c r="A179" s="223" t="s">
        <v>1298</v>
      </c>
      <c r="B179" s="124">
        <v>55767857</v>
      </c>
    </row>
    <row r="180" spans="1:2">
      <c r="A180" s="223" t="s">
        <v>1300</v>
      </c>
      <c r="B180" s="124">
        <v>192622677.85714272</v>
      </c>
    </row>
    <row r="181" spans="1:2">
      <c r="A181" s="223" t="s">
        <v>1302</v>
      </c>
      <c r="B181" s="124">
        <v>306723213.85714316</v>
      </c>
    </row>
    <row r="182" spans="1:2">
      <c r="A182" s="223" t="s">
        <v>1303</v>
      </c>
      <c r="B182" s="124">
        <v>58092625.032356262</v>
      </c>
    </row>
    <row r="183" spans="1:2">
      <c r="A183" s="223" t="s">
        <v>1304</v>
      </c>
      <c r="B183" s="124">
        <v>51125801.40951062</v>
      </c>
    </row>
    <row r="184" spans="1:2">
      <c r="A184" s="223" t="s">
        <v>1305</v>
      </c>
      <c r="B184" s="124">
        <v>62279192.55999998</v>
      </c>
    </row>
    <row r="185" spans="1:2">
      <c r="A185" s="223" t="s">
        <v>1306</v>
      </c>
      <c r="B185" s="124">
        <v>-62279192.55999998</v>
      </c>
    </row>
    <row r="186" spans="1:2">
      <c r="A186" s="223" t="s">
        <v>1307</v>
      </c>
      <c r="B186" s="124">
        <v>-3820037.0799999987</v>
      </c>
    </row>
    <row r="187" spans="1:2">
      <c r="A187" s="223" t="s">
        <v>1308</v>
      </c>
      <c r="B187" s="124">
        <v>-8216769.5</v>
      </c>
    </row>
    <row r="188" spans="1:2">
      <c r="A188" s="223" t="s">
        <v>1310</v>
      </c>
      <c r="B188" s="124">
        <v>0</v>
      </c>
    </row>
    <row r="189" spans="1:2">
      <c r="A189" s="223" t="s">
        <v>1311</v>
      </c>
      <c r="B189" s="124">
        <v>4877801.8950499818</v>
      </c>
    </row>
    <row r="190" spans="1:2">
      <c r="A190" s="223" t="s">
        <v>1312</v>
      </c>
      <c r="B190" s="124">
        <v>1736884.0287534965</v>
      </c>
    </row>
    <row r="191" spans="1:2">
      <c r="A191" s="223" t="s">
        <v>1313</v>
      </c>
      <c r="B191" s="124">
        <v>3010095.5561807039</v>
      </c>
    </row>
    <row r="192" spans="1:2">
      <c r="A192" s="223" t="s">
        <v>1314</v>
      </c>
      <c r="B192" s="124">
        <v>361896.48610373482</v>
      </c>
    </row>
    <row r="193" spans="1:2">
      <c r="A193" s="223" t="s">
        <v>1315</v>
      </c>
      <c r="B193" s="124">
        <v>9812195</v>
      </c>
    </row>
    <row r="194" spans="1:2">
      <c r="A194" s="223" t="s">
        <v>1316</v>
      </c>
      <c r="B194" s="124">
        <v>4203187</v>
      </c>
    </row>
    <row r="195" spans="1:2">
      <c r="A195" s="223" t="s">
        <v>1317</v>
      </c>
      <c r="B195" s="124">
        <v>29070642</v>
      </c>
    </row>
    <row r="196" spans="1:2">
      <c r="A196" s="223" t="s">
        <v>1318</v>
      </c>
      <c r="B196" s="124">
        <v>201142</v>
      </c>
    </row>
    <row r="197" spans="1:2">
      <c r="A197" s="223" t="s">
        <v>1319</v>
      </c>
      <c r="B197" s="124">
        <v>-9654042</v>
      </c>
    </row>
    <row r="198" spans="1:2" ht="15.75" thickBot="1">
      <c r="A198" s="173" t="s">
        <v>1283</v>
      </c>
      <c r="B198" s="124">
        <v>9654042</v>
      </c>
    </row>
    <row r="199" spans="1:2">
      <c r="B199" s="175">
        <v>2022821236.8722413</v>
      </c>
    </row>
    <row r="200" spans="1:2">
      <c r="A200" s="173" t="s">
        <v>83</v>
      </c>
      <c r="B200" s="124"/>
    </row>
    <row r="201" spans="1:2">
      <c r="A201" s="223" t="s">
        <v>1320</v>
      </c>
      <c r="B201" s="124"/>
    </row>
    <row r="202" spans="1:2">
      <c r="A202" s="223" t="s">
        <v>1321</v>
      </c>
      <c r="B202" s="124">
        <v>6983.2400000000007</v>
      </c>
    </row>
    <row r="203" spans="1:2">
      <c r="A203" s="223" t="s">
        <v>1322</v>
      </c>
      <c r="B203" s="124">
        <v>307638.10000000003</v>
      </c>
    </row>
    <row r="204" spans="1:2">
      <c r="A204" s="223" t="s">
        <v>1323</v>
      </c>
      <c r="B204" s="124">
        <v>3098895.0099999988</v>
      </c>
    </row>
    <row r="205" spans="1:2">
      <c r="A205" s="223" t="s">
        <v>1324</v>
      </c>
      <c r="B205" s="124">
        <v>52308.58</v>
      </c>
    </row>
    <row r="206" spans="1:2">
      <c r="A206" s="223" t="s">
        <v>1325</v>
      </c>
      <c r="B206" s="124">
        <v>3211.43</v>
      </c>
    </row>
    <row r="207" spans="1:2">
      <c r="A207" s="223" t="s">
        <v>1326</v>
      </c>
      <c r="B207" s="124">
        <v>8329.58</v>
      </c>
    </row>
    <row r="208" spans="1:2">
      <c r="A208" s="223" t="s">
        <v>1327</v>
      </c>
      <c r="B208" s="124">
        <v>-1965003.4213476195</v>
      </c>
    </row>
    <row r="209" spans="1:2">
      <c r="A209" s="223" t="s">
        <v>1328</v>
      </c>
      <c r="B209" s="124">
        <v>9484.5300000000007</v>
      </c>
    </row>
    <row r="210" spans="1:2">
      <c r="A210" s="223" t="s">
        <v>1329</v>
      </c>
      <c r="B210" s="124">
        <v>3818901.6300000004</v>
      </c>
    </row>
    <row r="211" spans="1:2">
      <c r="A211" s="223" t="s">
        <v>1330</v>
      </c>
      <c r="B211" s="124">
        <v>2206792.36</v>
      </c>
    </row>
    <row r="212" spans="1:2">
      <c r="A212" s="223" t="s">
        <v>1331</v>
      </c>
      <c r="B212" s="124">
        <v>49364.650000000016</v>
      </c>
    </row>
    <row r="213" spans="1:2">
      <c r="A213" s="223" t="s">
        <v>1332</v>
      </c>
      <c r="B213" s="124">
        <v>75886.670000000013</v>
      </c>
    </row>
    <row r="214" spans="1:2">
      <c r="A214" s="223" t="s">
        <v>1333</v>
      </c>
      <c r="B214" s="124">
        <v>233682.14999999994</v>
      </c>
    </row>
    <row r="215" spans="1:2">
      <c r="A215" s="223" t="s">
        <v>1334</v>
      </c>
      <c r="B215" s="124">
        <v>532122.24000000011</v>
      </c>
    </row>
    <row r="216" spans="1:2">
      <c r="A216" s="223" t="s">
        <v>1335</v>
      </c>
      <c r="B216" s="124">
        <v>139513.43999999997</v>
      </c>
    </row>
    <row r="217" spans="1:2">
      <c r="A217" s="223" t="s">
        <v>1336</v>
      </c>
      <c r="B217" s="124">
        <v>164.91000000000003</v>
      </c>
    </row>
    <row r="218" spans="1:2">
      <c r="A218" s="223" t="s">
        <v>1337</v>
      </c>
      <c r="B218" s="124">
        <v>1261195.2399999942</v>
      </c>
    </row>
    <row r="219" spans="1:2">
      <c r="A219" s="223" t="s">
        <v>1338</v>
      </c>
      <c r="B219" s="124">
        <v>981106</v>
      </c>
    </row>
    <row r="220" spans="1:2">
      <c r="A220" s="223" t="s">
        <v>1339</v>
      </c>
      <c r="B220" s="124">
        <v>272401</v>
      </c>
    </row>
    <row r="221" spans="1:2">
      <c r="A221" s="223" t="s">
        <v>1340</v>
      </c>
      <c r="B221" s="124">
        <v>97479769.830000013</v>
      </c>
    </row>
    <row r="222" spans="1:2">
      <c r="A222" s="223" t="s">
        <v>1341</v>
      </c>
      <c r="B222" s="124">
        <v>-97479769.830000013</v>
      </c>
    </row>
    <row r="223" spans="1:2">
      <c r="A223" s="223" t="s">
        <v>1342</v>
      </c>
      <c r="B223" s="124">
        <v>1399730656</v>
      </c>
    </row>
    <row r="224" spans="1:2">
      <c r="A224" s="223" t="s">
        <v>1343</v>
      </c>
      <c r="B224" s="124">
        <v>956294.33</v>
      </c>
    </row>
    <row r="225" spans="1:2">
      <c r="A225" s="223" t="s">
        <v>1344</v>
      </c>
      <c r="B225" s="124">
        <v>33732507</v>
      </c>
    </row>
    <row r="226" spans="1:2">
      <c r="A226" s="223" t="s">
        <v>1345</v>
      </c>
      <c r="B226" s="124">
        <v>2583941.2100000004</v>
      </c>
    </row>
    <row r="227" spans="1:2">
      <c r="A227" s="223" t="s">
        <v>1346</v>
      </c>
      <c r="B227" s="124">
        <v>442101.23000000004</v>
      </c>
    </row>
    <row r="228" spans="1:2">
      <c r="A228" s="223" t="s">
        <v>1347</v>
      </c>
      <c r="B228" s="124">
        <v>6923076.9230769221</v>
      </c>
    </row>
    <row r="229" spans="1:2" ht="15.75" thickBot="1">
      <c r="A229" s="173" t="s">
        <v>83</v>
      </c>
      <c r="B229" s="124">
        <v>4925003.7599999988</v>
      </c>
    </row>
    <row r="230" spans="1:2">
      <c r="B230" s="175">
        <v>1460386557.7917292</v>
      </c>
    </row>
    <row r="231" spans="1:2">
      <c r="A231" s="173" t="s">
        <v>1348</v>
      </c>
      <c r="B231" s="124"/>
    </row>
    <row r="232" spans="1:2">
      <c r="A232" s="223" t="s">
        <v>1349</v>
      </c>
      <c r="B232" s="124"/>
    </row>
    <row r="233" spans="1:2" ht="15.75" thickBot="1">
      <c r="A233" s="173" t="s">
        <v>1348</v>
      </c>
      <c r="B233" s="124">
        <v>87866550.030362204</v>
      </c>
    </row>
    <row r="234" spans="1:2">
      <c r="B234" s="175">
        <v>87866550.030362204</v>
      </c>
    </row>
    <row r="235" spans="1:2">
      <c r="A235" s="173" t="s">
        <v>1350</v>
      </c>
      <c r="B235" s="124"/>
    </row>
    <row r="236" spans="1:2">
      <c r="A236" s="223" t="s">
        <v>1351</v>
      </c>
      <c r="B236" s="124"/>
    </row>
    <row r="237" spans="1:2">
      <c r="A237" s="223" t="s">
        <v>1352</v>
      </c>
      <c r="B237" s="124">
        <v>698844037.23208153</v>
      </c>
    </row>
    <row r="238" spans="1:2">
      <c r="A238" s="223" t="s">
        <v>1353</v>
      </c>
      <c r="B238" s="124">
        <v>88149702</v>
      </c>
    </row>
    <row r="239" spans="1:2">
      <c r="A239" s="223" t="s">
        <v>1354</v>
      </c>
      <c r="B239" s="124">
        <v>39907876.379517443</v>
      </c>
    </row>
    <row r="240" spans="1:2">
      <c r="A240" s="223" t="s">
        <v>1355</v>
      </c>
      <c r="B240" s="124">
        <v>116209887.27442019</v>
      </c>
    </row>
    <row r="241" spans="1:2">
      <c r="A241" s="223" t="s">
        <v>1356</v>
      </c>
      <c r="B241" s="124">
        <v>14752814</v>
      </c>
    </row>
    <row r="242" spans="1:2" ht="15.75" thickBot="1">
      <c r="A242" s="173" t="s">
        <v>1350</v>
      </c>
      <c r="B242" s="124">
        <v>6636228.663260648</v>
      </c>
    </row>
    <row r="243" spans="1:2" ht="15.75" thickBot="1">
      <c r="B243" s="175">
        <v>964500545.54927981</v>
      </c>
    </row>
    <row r="244" spans="1:2" ht="15.75" thickBot="1">
      <c r="A244" s="172" t="s">
        <v>1277</v>
      </c>
      <c r="B244" s="175"/>
    </row>
    <row r="245" spans="1:2" ht="15.75" thickBot="1">
      <c r="B245" s="175">
        <v>4897639974.2200661</v>
      </c>
    </row>
    <row r="246" spans="1:2" ht="15.75" thickBot="1">
      <c r="A246" s="117" t="s">
        <v>1153</v>
      </c>
      <c r="B246" s="176"/>
    </row>
    <row r="247" spans="1:2" ht="16.5" thickTop="1" thickBot="1">
      <c r="B247" s="176">
        <v>47124540178.171478</v>
      </c>
    </row>
    <row r="248" spans="1:2" ht="15.75" thickTop="1">
      <c r="A248" s="117" t="s">
        <v>1357</v>
      </c>
      <c r="B248" s="124"/>
    </row>
    <row r="249" spans="1:2">
      <c r="A249" s="172" t="s">
        <v>4</v>
      </c>
      <c r="B249" s="124"/>
    </row>
    <row r="250" spans="1:2">
      <c r="A250" s="223" t="s">
        <v>1358</v>
      </c>
      <c r="B250" s="124"/>
    </row>
    <row r="251" spans="1:2">
      <c r="A251" s="223" t="s">
        <v>1359</v>
      </c>
      <c r="B251" s="124">
        <v>-1373068514.9199998</v>
      </c>
    </row>
    <row r="252" spans="1:2">
      <c r="A252" s="223" t="s">
        <v>1360</v>
      </c>
      <c r="B252" s="124">
        <v>-7653246433.5200033</v>
      </c>
    </row>
    <row r="253" spans="1:2">
      <c r="A253" s="223" t="s">
        <v>1361</v>
      </c>
      <c r="B253" s="124">
        <v>-89661935</v>
      </c>
    </row>
    <row r="254" spans="1:2">
      <c r="A254" s="223" t="s">
        <v>1362</v>
      </c>
      <c r="B254" s="124">
        <v>3741472.1599999988</v>
      </c>
    </row>
    <row r="255" spans="1:2" ht="15.75" thickBot="1">
      <c r="A255" s="172" t="s">
        <v>4</v>
      </c>
      <c r="B255" s="124">
        <v>-8206190265.4743996</v>
      </c>
    </row>
    <row r="256" spans="1:2">
      <c r="B256" s="175">
        <v>-17318425676.754402</v>
      </c>
    </row>
    <row r="257" spans="1:2">
      <c r="A257" s="172" t="s">
        <v>1</v>
      </c>
      <c r="B257" s="124"/>
    </row>
    <row r="258" spans="1:2">
      <c r="A258" s="223" t="s">
        <v>1363</v>
      </c>
      <c r="B258" s="124"/>
    </row>
    <row r="259" spans="1:2">
      <c r="A259" s="223" t="s">
        <v>1364</v>
      </c>
      <c r="B259" s="124">
        <v>-10781347923.076923</v>
      </c>
    </row>
    <row r="260" spans="1:2">
      <c r="A260" s="223" t="s">
        <v>1365</v>
      </c>
      <c r="B260" s="124">
        <v>-100426438</v>
      </c>
    </row>
    <row r="261" spans="1:2">
      <c r="A261" s="223" t="s">
        <v>1366</v>
      </c>
      <c r="B261" s="124">
        <v>-62378145</v>
      </c>
    </row>
    <row r="262" spans="1:2">
      <c r="A262" s="223" t="s">
        <v>1367</v>
      </c>
      <c r="B262" s="124">
        <v>62378145</v>
      </c>
    </row>
    <row r="263" spans="1:2">
      <c r="A263" s="223" t="s">
        <v>1368</v>
      </c>
      <c r="B263" s="124">
        <v>-507692307.69230771</v>
      </c>
    </row>
    <row r="264" spans="1:2">
      <c r="A264" s="223" t="s">
        <v>1369</v>
      </c>
      <c r="B264" s="124">
        <v>29607280.787766431</v>
      </c>
    </row>
    <row r="265" spans="1:2" ht="15.75" thickBot="1">
      <c r="A265" s="172" t="s">
        <v>1</v>
      </c>
      <c r="B265" s="124">
        <v>4304.6900000000014</v>
      </c>
    </row>
    <row r="266" spans="1:2">
      <c r="B266" s="175">
        <v>-11359855083.291466</v>
      </c>
    </row>
    <row r="267" spans="1:2">
      <c r="A267" s="172" t="s">
        <v>84</v>
      </c>
      <c r="B267" s="124"/>
    </row>
    <row r="268" spans="1:2">
      <c r="A268" s="223" t="s">
        <v>1370</v>
      </c>
      <c r="B268" s="124"/>
    </row>
    <row r="269" spans="1:2">
      <c r="A269" s="223" t="s">
        <v>1371</v>
      </c>
      <c r="B269" s="124">
        <v>-48880992.845384628</v>
      </c>
    </row>
    <row r="270" spans="1:2">
      <c r="A270" s="223" t="s">
        <v>1372</v>
      </c>
      <c r="B270" s="124">
        <v>-120658732.10473903</v>
      </c>
    </row>
    <row r="271" spans="1:2">
      <c r="A271" s="223" t="s">
        <v>1373</v>
      </c>
      <c r="B271" s="124">
        <v>-671814.53999999992</v>
      </c>
    </row>
    <row r="272" spans="1:2">
      <c r="A272" s="223" t="s">
        <v>1374</v>
      </c>
      <c r="B272" s="124">
        <v>324635</v>
      </c>
    </row>
    <row r="273" spans="1:2">
      <c r="A273" s="223" t="s">
        <v>1375</v>
      </c>
      <c r="B273" s="124">
        <v>-19500000</v>
      </c>
    </row>
    <row r="274" spans="1:2">
      <c r="A274" s="223" t="s">
        <v>1376</v>
      </c>
      <c r="B274" s="124">
        <v>-9165793.2061538454</v>
      </c>
    </row>
    <row r="275" spans="1:2">
      <c r="A275" s="223" t="s">
        <v>1377</v>
      </c>
      <c r="B275" s="124">
        <v>-180793558.84615386</v>
      </c>
    </row>
    <row r="276" spans="1:2">
      <c r="A276" s="223" t="s">
        <v>1378</v>
      </c>
      <c r="B276" s="124">
        <v>-26968593.147692308</v>
      </c>
    </row>
    <row r="277" spans="1:2">
      <c r="A277" s="223" t="s">
        <v>1379</v>
      </c>
      <c r="B277" s="124">
        <v>-65500318.611704513</v>
      </c>
    </row>
    <row r="278" spans="1:2">
      <c r="A278" s="223" t="s">
        <v>1380</v>
      </c>
      <c r="B278" s="124">
        <v>-24204600.220000003</v>
      </c>
    </row>
    <row r="279" spans="1:2">
      <c r="A279" s="223" t="s">
        <v>1381</v>
      </c>
      <c r="B279" s="124">
        <v>-118279728.39999999</v>
      </c>
    </row>
    <row r="280" spans="1:2">
      <c r="A280" s="223" t="s">
        <v>1382</v>
      </c>
      <c r="B280" s="124">
        <v>-1637170999.6738472</v>
      </c>
    </row>
    <row r="281" spans="1:2" ht="15.75" thickBot="1">
      <c r="A281" s="172" t="s">
        <v>84</v>
      </c>
      <c r="B281" s="124">
        <v>-17598.429999999953</v>
      </c>
    </row>
    <row r="282" spans="1:2">
      <c r="B282" s="175">
        <v>-2251488095.0256753</v>
      </c>
    </row>
    <row r="283" spans="1:2">
      <c r="A283" s="172" t="s">
        <v>1383</v>
      </c>
      <c r="B283" s="124"/>
    </row>
    <row r="284" spans="1:2">
      <c r="A284" s="223" t="s">
        <v>1384</v>
      </c>
      <c r="B284" s="124"/>
    </row>
    <row r="285" spans="1:2" ht="15.75" thickBot="1">
      <c r="A285" s="172" t="s">
        <v>1383</v>
      </c>
      <c r="B285" s="124">
        <v>-516622229.38402653</v>
      </c>
    </row>
    <row r="286" spans="1:2">
      <c r="B286" s="175">
        <v>-516622229.38402653</v>
      </c>
    </row>
    <row r="287" spans="1:2">
      <c r="A287" s="172" t="s">
        <v>3</v>
      </c>
      <c r="B287" s="124"/>
    </row>
    <row r="288" spans="1:2">
      <c r="A288" s="223" t="s">
        <v>1385</v>
      </c>
      <c r="B288" s="124"/>
    </row>
    <row r="289" spans="1:2" ht="15.75" thickBot="1">
      <c r="A289" s="172" t="s">
        <v>3</v>
      </c>
      <c r="B289" s="124">
        <v>-429893003.58271575</v>
      </c>
    </row>
    <row r="290" spans="1:2">
      <c r="B290" s="175">
        <v>-429893003.58271575</v>
      </c>
    </row>
    <row r="291" spans="1:2">
      <c r="A291" s="172" t="s">
        <v>85</v>
      </c>
      <c r="B291" s="124"/>
    </row>
    <row r="292" spans="1:2">
      <c r="A292" s="223" t="s">
        <v>1386</v>
      </c>
      <c r="B292" s="124"/>
    </row>
    <row r="293" spans="1:2">
      <c r="A293" s="223" t="s">
        <v>1387</v>
      </c>
      <c r="B293" s="124">
        <v>226058034.21999994</v>
      </c>
    </row>
    <row r="294" spans="1:2">
      <c r="A294" s="223" t="s">
        <v>1388</v>
      </c>
      <c r="B294" s="124">
        <v>-131688772.17767316</v>
      </c>
    </row>
    <row r="295" spans="1:2">
      <c r="A295" s="223" t="s">
        <v>1389</v>
      </c>
      <c r="B295" s="124">
        <v>-21419003.673927508</v>
      </c>
    </row>
    <row r="296" spans="1:2">
      <c r="A296" s="223" t="s">
        <v>1390</v>
      </c>
      <c r="B296" s="124">
        <v>-271602853.61175853</v>
      </c>
    </row>
    <row r="297" spans="1:2">
      <c r="A297" s="223" t="s">
        <v>1391</v>
      </c>
      <c r="B297" s="124">
        <v>-174325.17461538466</v>
      </c>
    </row>
    <row r="298" spans="1:2">
      <c r="A298" s="223" t="s">
        <v>1392</v>
      </c>
      <c r="B298" s="124">
        <v>0.27</v>
      </c>
    </row>
    <row r="299" spans="1:2">
      <c r="A299" s="223" t="s">
        <v>1393</v>
      </c>
      <c r="B299" s="124">
        <v>-355165607.60304695</v>
      </c>
    </row>
    <row r="300" spans="1:2">
      <c r="A300" s="223" t="s">
        <v>1394</v>
      </c>
      <c r="B300" s="124">
        <v>-1000000</v>
      </c>
    </row>
    <row r="301" spans="1:2">
      <c r="A301" s="223" t="s">
        <v>1395</v>
      </c>
      <c r="B301" s="124">
        <v>-30284295.120000001</v>
      </c>
    </row>
    <row r="302" spans="1:2">
      <c r="A302" s="223" t="s">
        <v>1396</v>
      </c>
      <c r="B302" s="124">
        <v>-250000</v>
      </c>
    </row>
    <row r="303" spans="1:2">
      <c r="A303" s="223" t="s">
        <v>1397</v>
      </c>
      <c r="B303" s="124">
        <v>-64024.339999999975</v>
      </c>
    </row>
    <row r="304" spans="1:2">
      <c r="A304" s="223" t="s">
        <v>1398</v>
      </c>
      <c r="B304" s="124">
        <v>-178048359.48281953</v>
      </c>
    </row>
    <row r="305" spans="1:2">
      <c r="A305" s="223" t="s">
        <v>1399</v>
      </c>
      <c r="B305" s="124">
        <v>-4119643.7332959408</v>
      </c>
    </row>
    <row r="306" spans="1:2">
      <c r="A306" s="223" t="s">
        <v>1400</v>
      </c>
      <c r="B306" s="124">
        <v>-1.9999999999999997E-2</v>
      </c>
    </row>
    <row r="307" spans="1:2">
      <c r="A307" s="223" t="s">
        <v>1401</v>
      </c>
      <c r="B307" s="124">
        <v>-207953360.21923059</v>
      </c>
    </row>
    <row r="308" spans="1:2">
      <c r="A308" s="223" t="s">
        <v>1402</v>
      </c>
      <c r="B308" s="124">
        <v>-73393850.124783218</v>
      </c>
    </row>
    <row r="309" spans="1:2">
      <c r="A309" s="223" t="s">
        <v>1403</v>
      </c>
      <c r="B309" s="124">
        <v>-5784.7899999999991</v>
      </c>
    </row>
    <row r="310" spans="1:2">
      <c r="A310" s="223" t="s">
        <v>1404</v>
      </c>
      <c r="B310" s="124">
        <v>-8705144.4034164492</v>
      </c>
    </row>
    <row r="311" spans="1:2">
      <c r="A311" s="223" t="s">
        <v>1405</v>
      </c>
      <c r="B311" s="124">
        <v>-38866994.084202483</v>
      </c>
    </row>
    <row r="312" spans="1:2">
      <c r="A312" s="223" t="s">
        <v>1406</v>
      </c>
      <c r="B312" s="124">
        <v>-2255426.9157086061</v>
      </c>
    </row>
    <row r="313" spans="1:2">
      <c r="A313" s="223" t="s">
        <v>1407</v>
      </c>
      <c r="B313" s="124">
        <v>-127795831.66553418</v>
      </c>
    </row>
    <row r="314" spans="1:2">
      <c r="A314" s="223" t="s">
        <v>1408</v>
      </c>
      <c r="B314" s="124">
        <v>-4534148.3307002131</v>
      </c>
    </row>
    <row r="315" spans="1:2">
      <c r="A315" s="223" t="s">
        <v>1409</v>
      </c>
      <c r="B315" s="124">
        <v>-1285.0599999999997</v>
      </c>
    </row>
    <row r="316" spans="1:2">
      <c r="A316" s="223" t="s">
        <v>1410</v>
      </c>
      <c r="B316" s="124">
        <v>-1363397.8191289173</v>
      </c>
    </row>
    <row r="317" spans="1:2">
      <c r="A317" s="223" t="s">
        <v>1411</v>
      </c>
      <c r="B317" s="124">
        <v>-88779080.56203562</v>
      </c>
    </row>
    <row r="318" spans="1:2">
      <c r="A318" s="223" t="s">
        <v>1412</v>
      </c>
      <c r="B318" s="124">
        <v>-2598155.7899999996</v>
      </c>
    </row>
    <row r="319" spans="1:2">
      <c r="A319" s="223" t="s">
        <v>1413</v>
      </c>
      <c r="B319" s="124">
        <v>-14999999.949999919</v>
      </c>
    </row>
    <row r="320" spans="1:2">
      <c r="A320" s="223" t="s">
        <v>1414</v>
      </c>
      <c r="B320" s="124">
        <v>-15674999.76923077</v>
      </c>
    </row>
    <row r="321" spans="1:2">
      <c r="A321" s="223" t="s">
        <v>1415</v>
      </c>
      <c r="B321" s="124">
        <v>-3658017.896322445</v>
      </c>
    </row>
    <row r="322" spans="1:2">
      <c r="A322" s="223" t="s">
        <v>1416</v>
      </c>
      <c r="B322" s="124">
        <v>-2487319.6999999997</v>
      </c>
    </row>
    <row r="323" spans="1:2">
      <c r="A323" s="223" t="s">
        <v>1417</v>
      </c>
      <c r="B323" s="124">
        <v>-20779162.374615386</v>
      </c>
    </row>
    <row r="324" spans="1:2">
      <c r="A324" s="223" t="s">
        <v>1418</v>
      </c>
      <c r="B324" s="124">
        <v>-4284498.4900000012</v>
      </c>
    </row>
    <row r="325" spans="1:2">
      <c r="A325" s="223" t="s">
        <v>1419</v>
      </c>
      <c r="B325" s="124">
        <v>-21535394.550000004</v>
      </c>
    </row>
    <row r="326" spans="1:2">
      <c r="A326" s="223" t="s">
        <v>1420</v>
      </c>
      <c r="B326" s="124">
        <v>-2349883.9900000012</v>
      </c>
    </row>
    <row r="327" spans="1:2">
      <c r="A327" s="223" t="s">
        <v>1421</v>
      </c>
      <c r="B327" s="124">
        <v>-39988658.060000002</v>
      </c>
    </row>
    <row r="328" spans="1:2">
      <c r="A328" s="223" t="s">
        <v>1422</v>
      </c>
      <c r="B328" s="124">
        <v>-227850.54</v>
      </c>
    </row>
    <row r="329" spans="1:2">
      <c r="A329" s="223" t="s">
        <v>1423</v>
      </c>
      <c r="B329" s="124">
        <v>-15923120.076923076</v>
      </c>
    </row>
    <row r="330" spans="1:2">
      <c r="A330" s="223" t="s">
        <v>1424</v>
      </c>
      <c r="B330" s="124">
        <v>-178319825.37007934</v>
      </c>
    </row>
    <row r="331" spans="1:2">
      <c r="A331" s="223" t="s">
        <v>1425</v>
      </c>
      <c r="B331" s="124">
        <v>-63377925.92307692</v>
      </c>
    </row>
    <row r="332" spans="1:2">
      <c r="A332" s="223" t="s">
        <v>1426</v>
      </c>
      <c r="B332" s="124">
        <v>-1200071.26</v>
      </c>
    </row>
    <row r="333" spans="1:2">
      <c r="A333" s="223" t="s">
        <v>1427</v>
      </c>
      <c r="B333" s="124">
        <v>-12516074.649378955</v>
      </c>
    </row>
    <row r="334" spans="1:2">
      <c r="A334" s="223" t="s">
        <v>1428</v>
      </c>
      <c r="B334" s="124">
        <v>-10247452.189999999</v>
      </c>
    </row>
    <row r="335" spans="1:2">
      <c r="A335" s="223" t="s">
        <v>1429</v>
      </c>
      <c r="B335" s="124">
        <v>-3372903.11</v>
      </c>
    </row>
    <row r="336" spans="1:2">
      <c r="A336" s="223" t="s">
        <v>1430</v>
      </c>
      <c r="B336" s="124">
        <v>-8427106.3592899833</v>
      </c>
    </row>
    <row r="337" spans="1:2">
      <c r="A337" s="223" t="s">
        <v>1431</v>
      </c>
      <c r="B337" s="124">
        <v>-1353461.5384615385</v>
      </c>
    </row>
    <row r="338" spans="1:2">
      <c r="A338" s="223" t="s">
        <v>1432</v>
      </c>
      <c r="B338" s="124">
        <v>-216331996.40000007</v>
      </c>
    </row>
    <row r="339" spans="1:2" ht="15.75" thickBot="1">
      <c r="A339" s="172" t="s">
        <v>85</v>
      </c>
      <c r="B339" s="124">
        <v>-18975347.599999998</v>
      </c>
    </row>
    <row r="340" spans="1:2">
      <c r="B340" s="175">
        <v>-1980042380.0092554</v>
      </c>
    </row>
    <row r="341" spans="1:2">
      <c r="A341" s="172" t="s">
        <v>94</v>
      </c>
      <c r="B341" s="124"/>
    </row>
    <row r="342" spans="1:2">
      <c r="A342" s="173" t="s">
        <v>86</v>
      </c>
      <c r="B342" s="124"/>
    </row>
    <row r="343" spans="1:2">
      <c r="A343" s="223" t="s">
        <v>1433</v>
      </c>
      <c r="B343" s="124"/>
    </row>
    <row r="344" spans="1:2">
      <c r="A344" s="223" t="s">
        <v>1434</v>
      </c>
      <c r="B344" s="124">
        <v>-2984866.705694613</v>
      </c>
    </row>
    <row r="345" spans="1:2">
      <c r="A345" s="223" t="s">
        <v>1435</v>
      </c>
      <c r="B345" s="124">
        <v>-2224834</v>
      </c>
    </row>
    <row r="346" spans="1:2">
      <c r="A346" s="223" t="s">
        <v>1436</v>
      </c>
      <c r="B346" s="124">
        <v>-347025</v>
      </c>
    </row>
    <row r="347" spans="1:2">
      <c r="A347" s="223" t="s">
        <v>1437</v>
      </c>
      <c r="B347" s="124">
        <v>-5020000</v>
      </c>
    </row>
    <row r="348" spans="1:2">
      <c r="A348" s="223" t="s">
        <v>1438</v>
      </c>
      <c r="B348" s="124">
        <v>-60000000.409999974</v>
      </c>
    </row>
    <row r="349" spans="1:2">
      <c r="A349" s="223" t="s">
        <v>1439</v>
      </c>
      <c r="B349" s="124">
        <v>-49063.410000000018</v>
      </c>
    </row>
    <row r="350" spans="1:2">
      <c r="A350" s="223" t="s">
        <v>1440</v>
      </c>
      <c r="B350" s="124">
        <v>-132226719.30999996</v>
      </c>
    </row>
    <row r="351" spans="1:2">
      <c r="A351" s="223" t="s">
        <v>1441</v>
      </c>
      <c r="B351" s="124">
        <v>-956294.33</v>
      </c>
    </row>
    <row r="352" spans="1:2">
      <c r="A352" s="223" t="s">
        <v>1442</v>
      </c>
      <c r="B352" s="124">
        <v>-5939583</v>
      </c>
    </row>
    <row r="353" spans="1:2">
      <c r="A353" s="223" t="s">
        <v>1443</v>
      </c>
      <c r="B353" s="124">
        <v>-10731550.000000132</v>
      </c>
    </row>
    <row r="354" spans="1:2">
      <c r="A354" s="223" t="s">
        <v>1444</v>
      </c>
      <c r="B354" s="124">
        <v>-41603530.000000104</v>
      </c>
    </row>
    <row r="355" spans="1:2">
      <c r="A355" s="223" t="s">
        <v>1445</v>
      </c>
      <c r="B355" s="124">
        <v>106188229.09</v>
      </c>
    </row>
    <row r="356" spans="1:2">
      <c r="A356" s="223" t="s">
        <v>1446</v>
      </c>
      <c r="B356" s="124">
        <v>2548831.6000000006</v>
      </c>
    </row>
    <row r="357" spans="1:2" ht="15.75" thickBot="1">
      <c r="A357" s="173" t="s">
        <v>86</v>
      </c>
      <c r="B357" s="124">
        <v>-8006224.2699999968</v>
      </c>
    </row>
    <row r="358" spans="1:2">
      <c r="B358" s="175">
        <v>-161352629.74569479</v>
      </c>
    </row>
    <row r="359" spans="1:2">
      <c r="A359" s="173" t="s">
        <v>1447</v>
      </c>
      <c r="B359" s="124"/>
    </row>
    <row r="360" spans="1:2">
      <c r="A360" s="223" t="s">
        <v>1448</v>
      </c>
      <c r="B360" s="124"/>
    </row>
    <row r="361" spans="1:2" ht="15.75" thickBot="1">
      <c r="A361" s="173" t="s">
        <v>1447</v>
      </c>
      <c r="B361" s="124">
        <v>-23883017.199999992</v>
      </c>
    </row>
    <row r="362" spans="1:2">
      <c r="B362" s="175">
        <v>-23883017.199999992</v>
      </c>
    </row>
    <row r="363" spans="1:2">
      <c r="A363" s="173" t="s">
        <v>1449</v>
      </c>
      <c r="B363" s="124"/>
    </row>
    <row r="364" spans="1:2">
      <c r="A364" s="223" t="s">
        <v>1450</v>
      </c>
      <c r="B364" s="124"/>
    </row>
    <row r="365" spans="1:2">
      <c r="A365" s="223" t="s">
        <v>1451</v>
      </c>
      <c r="B365" s="124">
        <v>-45017764.769999996</v>
      </c>
    </row>
    <row r="366" spans="1:2">
      <c r="A366" s="223" t="s">
        <v>1452</v>
      </c>
      <c r="B366" s="124">
        <v>-2122275865.1546156</v>
      </c>
    </row>
    <row r="367" spans="1:2">
      <c r="A367" s="223" t="s">
        <v>1453</v>
      </c>
      <c r="B367" s="124">
        <v>-11439.23076923077</v>
      </c>
    </row>
    <row r="368" spans="1:2">
      <c r="A368" s="223" t="s">
        <v>1454</v>
      </c>
      <c r="B368" s="124">
        <v>-20324219.076923076</v>
      </c>
    </row>
    <row r="369" spans="1:2">
      <c r="A369" s="223" t="s">
        <v>1455</v>
      </c>
      <c r="B369" s="124">
        <v>-10709.97</v>
      </c>
    </row>
    <row r="370" spans="1:2">
      <c r="A370" s="223" t="s">
        <v>1456</v>
      </c>
      <c r="B370" s="124">
        <v>-981106</v>
      </c>
    </row>
    <row r="371" spans="1:2">
      <c r="A371" s="223" t="s">
        <v>1457</v>
      </c>
      <c r="B371" s="124">
        <v>-263594.35999999993</v>
      </c>
    </row>
    <row r="372" spans="1:2">
      <c r="A372" s="223" t="s">
        <v>1458</v>
      </c>
      <c r="B372" s="124">
        <v>-247810452.69000006</v>
      </c>
    </row>
    <row r="373" spans="1:2">
      <c r="A373" s="223" t="s">
        <v>1459</v>
      </c>
      <c r="B373" s="124">
        <v>-175786601.61000007</v>
      </c>
    </row>
    <row r="374" spans="1:2">
      <c r="A374" s="223" t="s">
        <v>1460</v>
      </c>
      <c r="B374" s="124">
        <v>33632.18</v>
      </c>
    </row>
    <row r="375" spans="1:2">
      <c r="A375" s="223" t="s">
        <v>1461</v>
      </c>
      <c r="B375" s="124">
        <v>3492646.2999999993</v>
      </c>
    </row>
    <row r="376" spans="1:2">
      <c r="A376" s="223" t="s">
        <v>1462</v>
      </c>
      <c r="B376" s="124">
        <v>21929398.088848177</v>
      </c>
    </row>
    <row r="377" spans="1:2">
      <c r="A377" s="223" t="s">
        <v>1463</v>
      </c>
      <c r="B377" s="124">
        <v>4</v>
      </c>
    </row>
    <row r="378" spans="1:2">
      <c r="A378" s="223" t="s">
        <v>1464</v>
      </c>
      <c r="B378" s="124">
        <v>-19624390</v>
      </c>
    </row>
    <row r="379" spans="1:2">
      <c r="A379" s="223" t="s">
        <v>1465</v>
      </c>
      <c r="B379" s="124">
        <v>-8406277</v>
      </c>
    </row>
    <row r="380" spans="1:2">
      <c r="A380" s="223" t="s">
        <v>1466</v>
      </c>
      <c r="B380" s="124">
        <v>-58141284</v>
      </c>
    </row>
    <row r="381" spans="1:2">
      <c r="A381" s="223" t="s">
        <v>1467</v>
      </c>
      <c r="B381" s="124">
        <v>-1506191.5356714572</v>
      </c>
    </row>
    <row r="382" spans="1:2">
      <c r="A382" s="223" t="s">
        <v>1468</v>
      </c>
      <c r="B382" s="124">
        <v>-758193</v>
      </c>
    </row>
    <row r="383" spans="1:2">
      <c r="A383" s="223" t="s">
        <v>1469</v>
      </c>
      <c r="B383" s="124">
        <v>-4170059.1339285793</v>
      </c>
    </row>
    <row r="384" spans="1:2">
      <c r="A384" s="223" t="s">
        <v>1470</v>
      </c>
      <c r="B384" s="124">
        <v>-5682551.1230738172</v>
      </c>
    </row>
    <row r="385" spans="1:2">
      <c r="A385" s="223" t="s">
        <v>1471</v>
      </c>
      <c r="B385" s="124">
        <v>-2884678.3393594231</v>
      </c>
    </row>
    <row r="386" spans="1:2">
      <c r="A386" s="223" t="s">
        <v>1472</v>
      </c>
      <c r="B386" s="124">
        <v>-371462.38142493984</v>
      </c>
    </row>
    <row r="387" spans="1:2">
      <c r="A387" s="223" t="s">
        <v>1473</v>
      </c>
      <c r="B387" s="124">
        <v>-6107.6799999999994</v>
      </c>
    </row>
    <row r="388" spans="1:2">
      <c r="A388" s="223" t="s">
        <v>1474</v>
      </c>
      <c r="B388" s="124">
        <v>-3884.7600000000016</v>
      </c>
    </row>
    <row r="389" spans="1:2">
      <c r="A389" s="223" t="s">
        <v>1475</v>
      </c>
      <c r="B389" s="124">
        <v>-247655.99601388603</v>
      </c>
    </row>
    <row r="390" spans="1:2" ht="15.75" thickBot="1">
      <c r="A390" s="173" t="s">
        <v>1449</v>
      </c>
      <c r="B390" s="124">
        <v>-681.4861538461156</v>
      </c>
    </row>
    <row r="391" spans="1:2">
      <c r="B391" s="175">
        <v>-2688829488.7290864</v>
      </c>
    </row>
    <row r="392" spans="1:2">
      <c r="A392" s="173" t="s">
        <v>281</v>
      </c>
      <c r="B392" s="124"/>
    </row>
    <row r="393" spans="1:2">
      <c r="A393" s="223" t="s">
        <v>1476</v>
      </c>
      <c r="B393" s="124"/>
    </row>
    <row r="394" spans="1:2">
      <c r="A394" s="223" t="s">
        <v>1477</v>
      </c>
      <c r="B394" s="124">
        <v>-116036916.68832159</v>
      </c>
    </row>
    <row r="395" spans="1:2">
      <c r="A395" s="223" t="s">
        <v>1478</v>
      </c>
      <c r="B395" s="124">
        <v>-186139047</v>
      </c>
    </row>
    <row r="396" spans="1:2" ht="15.75" thickBot="1">
      <c r="A396" s="173" t="s">
        <v>281</v>
      </c>
      <c r="B396" s="124">
        <v>48922786</v>
      </c>
    </row>
    <row r="397" spans="1:2">
      <c r="B397" s="175">
        <v>-253253177.68832159</v>
      </c>
    </row>
    <row r="398" spans="1:2">
      <c r="A398" s="173" t="s">
        <v>1479</v>
      </c>
      <c r="B398" s="124"/>
    </row>
    <row r="399" spans="1:2">
      <c r="A399" s="223" t="s">
        <v>1480</v>
      </c>
      <c r="B399" s="124"/>
    </row>
    <row r="400" spans="1:2">
      <c r="A400" s="223" t="s">
        <v>1481</v>
      </c>
      <c r="B400" s="124">
        <v>-5720549.153846154</v>
      </c>
    </row>
    <row r="401" spans="1:2" ht="15.75" thickBot="1">
      <c r="A401" s="173" t="s">
        <v>1479</v>
      </c>
      <c r="B401" s="124">
        <v>-24916818.076923076</v>
      </c>
    </row>
    <row r="402" spans="1:2">
      <c r="B402" s="175">
        <v>-30637367.230769232</v>
      </c>
    </row>
    <row r="403" spans="1:2">
      <c r="A403" s="173" t="s">
        <v>1482</v>
      </c>
      <c r="B403" s="124"/>
    </row>
    <row r="404" spans="1:2">
      <c r="A404" s="223" t="s">
        <v>1483</v>
      </c>
      <c r="B404" s="124"/>
    </row>
    <row r="405" spans="1:2" ht="15.75" thickBot="1">
      <c r="A405" s="173" t="s">
        <v>1482</v>
      </c>
      <c r="B405" s="124">
        <v>-1412072.8820386408</v>
      </c>
    </row>
    <row r="406" spans="1:2">
      <c r="B406" s="175">
        <v>-1412072.8820386408</v>
      </c>
    </row>
    <row r="407" spans="1:2">
      <c r="A407" s="173" t="s">
        <v>1484</v>
      </c>
      <c r="B407" s="124"/>
    </row>
    <row r="408" spans="1:2">
      <c r="A408" s="223" t="s">
        <v>1485</v>
      </c>
      <c r="B408" s="124"/>
    </row>
    <row r="409" spans="1:2">
      <c r="A409" s="223" t="s">
        <v>1486</v>
      </c>
      <c r="B409" s="124">
        <v>-7622764228.2161551</v>
      </c>
    </row>
    <row r="410" spans="1:2">
      <c r="A410" s="223" t="s">
        <v>1487</v>
      </c>
      <c r="B410" s="124">
        <v>-1002680690.9332689</v>
      </c>
    </row>
    <row r="411" spans="1:2">
      <c r="A411" s="223" t="s">
        <v>1488</v>
      </c>
      <c r="B411" s="124">
        <v>-1143639659.6154578</v>
      </c>
    </row>
    <row r="412" spans="1:2">
      <c r="A412" s="223" t="s">
        <v>1489</v>
      </c>
      <c r="B412" s="124">
        <v>-128258961</v>
      </c>
    </row>
    <row r="413" spans="1:2">
      <c r="A413" s="223" t="s">
        <v>1490</v>
      </c>
      <c r="B413" s="124">
        <v>-190174396.88314497</v>
      </c>
    </row>
    <row r="414" spans="1:2" ht="15.75" thickBot="1">
      <c r="A414" s="173" t="s">
        <v>1484</v>
      </c>
      <c r="B414" s="124">
        <v>-21328020</v>
      </c>
    </row>
    <row r="415" spans="1:2" ht="15.75" thickBot="1">
      <c r="B415" s="175">
        <v>-10108845956.648026</v>
      </c>
    </row>
    <row r="416" spans="1:2" ht="15.75" thickBot="1">
      <c r="A416" s="172" t="s">
        <v>94</v>
      </c>
      <c r="B416" s="175"/>
    </row>
    <row r="417" spans="1:2" ht="15.75" thickBot="1">
      <c r="B417" s="175">
        <v>-13268213710.123936</v>
      </c>
    </row>
    <row r="418" spans="1:2" ht="15.75" thickBot="1">
      <c r="A418" s="117" t="s">
        <v>1357</v>
      </c>
      <c r="B418" s="176"/>
    </row>
    <row r="419" spans="1:2" ht="16.5" thickTop="1" thickBot="1">
      <c r="B419" s="176">
        <v>-47124540178.171478</v>
      </c>
    </row>
    <row r="420" spans="1:2" ht="15.75" thickTop="1"/>
  </sheetData>
  <mergeCells count="1">
    <mergeCell ref="A3:A4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1"/>
  <sheetViews>
    <sheetView showGridLines="0" workbookViewId="0">
      <pane xSplit="1" ySplit="2" topLeftCell="B516" activePane="bottomRight" state="frozen"/>
      <selection activeCell="A540" sqref="A540"/>
      <selection pane="topRight" activeCell="A540" sqref="A540"/>
      <selection pane="bottomLeft" activeCell="A540" sqref="A540"/>
      <selection pane="bottomRight" activeCell="A540" sqref="A540"/>
    </sheetView>
  </sheetViews>
  <sheetFormatPr defaultColWidth="9.140625" defaultRowHeight="15"/>
  <cols>
    <col min="1" max="1" width="84.28515625" style="106" customWidth="1"/>
    <col min="2" max="3" width="15" style="106" bestFit="1" customWidth="1"/>
    <col min="4" max="4" width="14" style="106" bestFit="1" customWidth="1"/>
    <col min="5" max="5" width="15.5703125" style="106" bestFit="1" customWidth="1"/>
    <col min="6" max="7" width="15" style="106" bestFit="1" customWidth="1"/>
    <col min="8" max="8" width="14" style="106" bestFit="1" customWidth="1"/>
    <col min="9" max="9" width="12.28515625" style="106" bestFit="1" customWidth="1"/>
    <col min="10" max="10" width="15" style="106" bestFit="1" customWidth="1"/>
    <col min="11" max="12" width="9.140625" style="106"/>
    <col min="13" max="13" width="10.140625" style="106" customWidth="1"/>
    <col min="14" max="16384" width="9.140625" style="106"/>
  </cols>
  <sheetData>
    <row r="1" spans="1:13" ht="15.75" customHeight="1" thickBot="1">
      <c r="A1" s="407" t="s">
        <v>326</v>
      </c>
      <c r="B1" s="407" t="s">
        <v>280</v>
      </c>
      <c r="C1" s="408"/>
      <c r="D1" s="408"/>
      <c r="E1" s="408"/>
      <c r="F1" s="408"/>
      <c r="G1" s="408"/>
      <c r="H1" s="408"/>
      <c r="I1" s="408"/>
      <c r="J1" s="408"/>
      <c r="K1" s="408"/>
    </row>
    <row r="2" spans="1:13" ht="39" thickBot="1">
      <c r="A2" s="407"/>
      <c r="B2" s="125" t="s">
        <v>135</v>
      </c>
      <c r="C2" s="125" t="s">
        <v>134</v>
      </c>
      <c r="D2" s="125" t="s">
        <v>137</v>
      </c>
      <c r="E2" s="125" t="s">
        <v>277</v>
      </c>
      <c r="F2" s="125" t="s">
        <v>133</v>
      </c>
      <c r="G2" s="125" t="s">
        <v>132</v>
      </c>
      <c r="H2" s="125" t="s">
        <v>136</v>
      </c>
      <c r="I2" s="125" t="s">
        <v>321</v>
      </c>
      <c r="J2" s="125" t="s">
        <v>131</v>
      </c>
      <c r="K2" s="135" t="s">
        <v>327</v>
      </c>
    </row>
    <row r="3" spans="1:13" ht="12.75" customHeight="1">
      <c r="A3" s="159" t="s">
        <v>257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</row>
    <row r="4" spans="1:13" ht="12.75" customHeight="1">
      <c r="A4" s="160" t="s">
        <v>93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</row>
    <row r="5" spans="1:13" ht="12.75" customHeight="1">
      <c r="A5" s="153" t="s">
        <v>224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</row>
    <row r="6" spans="1:13" ht="12.75" customHeight="1">
      <c r="A6" s="161" t="s">
        <v>258</v>
      </c>
      <c r="B6" s="149"/>
      <c r="C6" s="149"/>
      <c r="D6" s="149"/>
      <c r="E6" s="149"/>
      <c r="F6" s="149"/>
      <c r="G6" s="149"/>
      <c r="H6" s="149"/>
      <c r="I6" s="149"/>
      <c r="J6" s="149"/>
      <c r="K6" s="149"/>
    </row>
    <row r="7" spans="1:13">
      <c r="A7" s="162" t="s">
        <v>328</v>
      </c>
      <c r="B7" s="149">
        <v>974333572.59062743</v>
      </c>
      <c r="C7" s="149">
        <v>974333572.59062743</v>
      </c>
      <c r="D7" s="149">
        <v>0</v>
      </c>
      <c r="E7" s="149">
        <v>-2043585.1900000002</v>
      </c>
      <c r="F7" s="149">
        <v>972289987.40062737</v>
      </c>
      <c r="G7" s="149">
        <v>942622438.80189741</v>
      </c>
      <c r="H7" s="149">
        <v>0</v>
      </c>
      <c r="I7" s="149">
        <v>-1977073.6736242985</v>
      </c>
      <c r="J7" s="149">
        <v>940645365.12827313</v>
      </c>
      <c r="K7" s="155">
        <v>0.96745351419595016</v>
      </c>
      <c r="M7" s="109"/>
    </row>
    <row r="8" spans="1:13">
      <c r="A8" s="162" t="s">
        <v>329</v>
      </c>
      <c r="B8" s="149">
        <v>0</v>
      </c>
      <c r="C8" s="149">
        <v>0</v>
      </c>
      <c r="D8" s="149">
        <v>0</v>
      </c>
      <c r="E8" s="149">
        <v>0</v>
      </c>
      <c r="F8" s="149">
        <v>0</v>
      </c>
      <c r="G8" s="149">
        <v>0</v>
      </c>
      <c r="H8" s="149">
        <v>0</v>
      </c>
      <c r="I8" s="149">
        <v>0</v>
      </c>
      <c r="J8" s="149">
        <v>0</v>
      </c>
      <c r="K8" s="155">
        <v>0.94712157517284312</v>
      </c>
    </row>
    <row r="9" spans="1:13">
      <c r="A9" s="162" t="s">
        <v>330</v>
      </c>
      <c r="B9" s="149">
        <v>5873094.2437495273</v>
      </c>
      <c r="C9" s="149">
        <v>5873094.2437495273</v>
      </c>
      <c r="D9" s="149">
        <v>-5873094.2437495273</v>
      </c>
      <c r="E9" s="149">
        <v>0</v>
      </c>
      <c r="F9" s="149">
        <v>0</v>
      </c>
      <c r="G9" s="149">
        <v>5873094.2437495273</v>
      </c>
      <c r="H9" s="149">
        <v>-5873094.2437495273</v>
      </c>
      <c r="I9" s="149">
        <v>0</v>
      </c>
      <c r="J9" s="149">
        <v>0</v>
      </c>
      <c r="K9" s="155">
        <v>1</v>
      </c>
    </row>
    <row r="10" spans="1:13" s="113" customFormat="1">
      <c r="A10" s="162" t="s">
        <v>660</v>
      </c>
      <c r="B10" s="149">
        <v>0</v>
      </c>
      <c r="C10" s="149">
        <v>0</v>
      </c>
      <c r="D10" s="149">
        <v>0</v>
      </c>
      <c r="E10" s="149">
        <v>0</v>
      </c>
      <c r="F10" s="149">
        <v>0</v>
      </c>
      <c r="G10" s="149">
        <v>0</v>
      </c>
      <c r="H10" s="149">
        <v>0</v>
      </c>
      <c r="I10" s="149">
        <v>0</v>
      </c>
      <c r="J10" s="149">
        <v>0</v>
      </c>
      <c r="K10" s="155">
        <v>0.94712157517284312</v>
      </c>
    </row>
    <row r="11" spans="1:13">
      <c r="A11" s="162" t="s">
        <v>331</v>
      </c>
      <c r="B11" s="149">
        <v>6359027</v>
      </c>
      <c r="C11" s="149">
        <v>6359027</v>
      </c>
      <c r="D11" s="149">
        <v>-6359027</v>
      </c>
      <c r="E11" s="149">
        <v>0</v>
      </c>
      <c r="F11" s="149">
        <v>0</v>
      </c>
      <c r="G11" s="149">
        <v>6022771.6688066395</v>
      </c>
      <c r="H11" s="149">
        <v>-6022771.6688066395</v>
      </c>
      <c r="I11" s="149">
        <v>0</v>
      </c>
      <c r="J11" s="149">
        <v>0</v>
      </c>
      <c r="K11" s="155">
        <v>0.94712157517284312</v>
      </c>
    </row>
    <row r="12" spans="1:13">
      <c r="A12" s="162" t="s">
        <v>332</v>
      </c>
      <c r="B12" s="149">
        <v>26140825.180000003</v>
      </c>
      <c r="C12" s="149">
        <v>26140825.180000003</v>
      </c>
      <c r="D12" s="149">
        <v>0</v>
      </c>
      <c r="E12" s="149">
        <v>0</v>
      </c>
      <c r="F12" s="149">
        <v>26140825.180000003</v>
      </c>
      <c r="G12" s="149">
        <v>0</v>
      </c>
      <c r="H12" s="149">
        <v>0</v>
      </c>
      <c r="I12" s="149">
        <v>0</v>
      </c>
      <c r="J12" s="149">
        <v>0</v>
      </c>
      <c r="K12" s="155">
        <v>0</v>
      </c>
    </row>
    <row r="13" spans="1:13" ht="15.75" thickBot="1">
      <c r="A13" s="162" t="s">
        <v>333</v>
      </c>
      <c r="B13" s="149">
        <v>25237641.27245941</v>
      </c>
      <c r="C13" s="149">
        <v>25237641.27245941</v>
      </c>
      <c r="D13" s="149">
        <v>-25237641.27245941</v>
      </c>
      <c r="E13" s="149">
        <v>0</v>
      </c>
      <c r="F13" s="149">
        <v>0</v>
      </c>
      <c r="G13" s="149">
        <v>24416244.739057608</v>
      </c>
      <c r="H13" s="149">
        <v>-24416244.739057608</v>
      </c>
      <c r="I13" s="149">
        <v>0</v>
      </c>
      <c r="J13" s="149">
        <v>0</v>
      </c>
      <c r="K13" s="155">
        <v>0.96745351419595016</v>
      </c>
    </row>
    <row r="14" spans="1:13">
      <c r="A14" s="161" t="s">
        <v>258</v>
      </c>
      <c r="B14" s="156">
        <v>1037944160.2868363</v>
      </c>
      <c r="C14" s="156">
        <v>1037944160.2868363</v>
      </c>
      <c r="D14" s="156">
        <v>-37469762.516208939</v>
      </c>
      <c r="E14" s="156">
        <v>-2043585.1900000002</v>
      </c>
      <c r="F14" s="156">
        <v>998430812.58062732</v>
      </c>
      <c r="G14" s="156">
        <v>978934549.45351124</v>
      </c>
      <c r="H14" s="156">
        <v>-36312110.651613772</v>
      </c>
      <c r="I14" s="156">
        <v>-1977073.6736242985</v>
      </c>
      <c r="J14" s="156">
        <v>940645365.12827313</v>
      </c>
      <c r="K14" s="157" t="s">
        <v>334</v>
      </c>
    </row>
    <row r="15" spans="1:13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</row>
    <row r="16" spans="1:13">
      <c r="A16" s="161" t="s">
        <v>259</v>
      </c>
      <c r="B16" s="149"/>
      <c r="C16" s="149"/>
      <c r="D16" s="149"/>
      <c r="E16" s="149"/>
      <c r="F16" s="149"/>
      <c r="G16" s="149"/>
      <c r="H16" s="149"/>
      <c r="I16" s="149"/>
      <c r="J16" s="149"/>
      <c r="K16" s="149"/>
    </row>
    <row r="17" spans="1:13">
      <c r="A17" s="162" t="s">
        <v>335</v>
      </c>
      <c r="B17" s="149">
        <v>2319301013.325223</v>
      </c>
      <c r="C17" s="149">
        <v>2319301013.325223</v>
      </c>
      <c r="D17" s="149">
        <v>0</v>
      </c>
      <c r="E17" s="149">
        <v>0</v>
      </c>
      <c r="F17" s="149">
        <v>2319301013.325223</v>
      </c>
      <c r="G17" s="149">
        <v>2204716367.4317169</v>
      </c>
      <c r="H17" s="149">
        <v>0</v>
      </c>
      <c r="I17" s="149">
        <v>0</v>
      </c>
      <c r="J17" s="149">
        <v>2204716367.4317169</v>
      </c>
      <c r="K17" s="155">
        <v>0.95059518137784804</v>
      </c>
    </row>
    <row r="18" spans="1:13">
      <c r="A18" s="162" t="s">
        <v>336</v>
      </c>
      <c r="B18" s="149">
        <v>370941.55999999994</v>
      </c>
      <c r="C18" s="149">
        <v>370941.55999999994</v>
      </c>
      <c r="D18" s="149">
        <v>-370941.55999999994</v>
      </c>
      <c r="E18" s="149">
        <v>0</v>
      </c>
      <c r="F18" s="149">
        <v>0</v>
      </c>
      <c r="G18" s="149">
        <v>351326.75460427161</v>
      </c>
      <c r="H18" s="149">
        <v>-351326.75460427161</v>
      </c>
      <c r="I18" s="149">
        <v>0</v>
      </c>
      <c r="J18" s="149">
        <v>0</v>
      </c>
      <c r="K18" s="155">
        <v>0.94712157517284312</v>
      </c>
    </row>
    <row r="19" spans="1:13">
      <c r="A19" s="162" t="s">
        <v>337</v>
      </c>
      <c r="B19" s="149">
        <v>905909140.74177194</v>
      </c>
      <c r="C19" s="149">
        <v>905909140.74177194</v>
      </c>
      <c r="D19" s="149">
        <v>-905909140.74177194</v>
      </c>
      <c r="E19" s="149">
        <v>0</v>
      </c>
      <c r="F19" s="149">
        <v>0</v>
      </c>
      <c r="G19" s="149">
        <v>858006092.34282386</v>
      </c>
      <c r="H19" s="149">
        <v>-858006092.34282386</v>
      </c>
      <c r="I19" s="149">
        <v>0</v>
      </c>
      <c r="J19" s="149">
        <v>0</v>
      </c>
      <c r="K19" s="155">
        <v>0.94712157517284312</v>
      </c>
    </row>
    <row r="20" spans="1:13">
      <c r="A20" s="162" t="s">
        <v>338</v>
      </c>
      <c r="B20" s="149">
        <v>0</v>
      </c>
      <c r="C20" s="149">
        <v>0</v>
      </c>
      <c r="D20" s="149">
        <v>0</v>
      </c>
      <c r="E20" s="149">
        <v>0</v>
      </c>
      <c r="F20" s="149">
        <v>0</v>
      </c>
      <c r="G20" s="149">
        <v>0</v>
      </c>
      <c r="H20" s="149">
        <v>0</v>
      </c>
      <c r="I20" s="149">
        <v>0</v>
      </c>
      <c r="J20" s="149">
        <v>0</v>
      </c>
      <c r="K20" s="155">
        <v>0.94712157517284312</v>
      </c>
    </row>
    <row r="21" spans="1:13">
      <c r="A21" s="162" t="s">
        <v>339</v>
      </c>
      <c r="B21" s="149">
        <v>33201547.110000011</v>
      </c>
      <c r="C21" s="149">
        <v>33201547.110000011</v>
      </c>
      <c r="D21" s="149">
        <v>-33201547.110000011</v>
      </c>
      <c r="E21" s="149">
        <v>0</v>
      </c>
      <c r="F21" s="149">
        <v>0</v>
      </c>
      <c r="G21" s="149">
        <v>31445901.596998569</v>
      </c>
      <c r="H21" s="149">
        <v>-31445901.596998569</v>
      </c>
      <c r="I21" s="149">
        <v>0</v>
      </c>
      <c r="J21" s="149">
        <v>0</v>
      </c>
      <c r="K21" s="155">
        <v>0.94712157517284312</v>
      </c>
    </row>
    <row r="22" spans="1:13" ht="15.75" thickBot="1">
      <c r="A22" s="162" t="s">
        <v>340</v>
      </c>
      <c r="B22" s="149">
        <v>107382869.72000001</v>
      </c>
      <c r="C22" s="149">
        <v>107382869.72000001</v>
      </c>
      <c r="D22" s="149">
        <v>0</v>
      </c>
      <c r="E22" s="149">
        <v>0</v>
      </c>
      <c r="F22" s="149">
        <v>107382869.72000001</v>
      </c>
      <c r="G22" s="149">
        <v>102077638.51835723</v>
      </c>
      <c r="H22" s="149">
        <v>0</v>
      </c>
      <c r="I22" s="149">
        <v>0</v>
      </c>
      <c r="J22" s="149">
        <v>102077638.51835723</v>
      </c>
      <c r="K22" s="155">
        <v>0.95059518137784804</v>
      </c>
    </row>
    <row r="23" spans="1:13">
      <c r="A23" s="161" t="s">
        <v>259</v>
      </c>
      <c r="B23" s="156">
        <v>3366165512.456995</v>
      </c>
      <c r="C23" s="156">
        <v>3366165512.456995</v>
      </c>
      <c r="D23" s="156">
        <v>-939481629.41177189</v>
      </c>
      <c r="E23" s="156">
        <v>0</v>
      </c>
      <c r="F23" s="156">
        <v>2426683883.0452228</v>
      </c>
      <c r="G23" s="156">
        <v>3196597326.6445012</v>
      </c>
      <c r="H23" s="156">
        <v>-889803320.69442666</v>
      </c>
      <c r="I23" s="156">
        <v>0</v>
      </c>
      <c r="J23" s="156">
        <v>2306794005.9500742</v>
      </c>
      <c r="K23" s="157" t="s">
        <v>334</v>
      </c>
    </row>
    <row r="24" spans="1:13">
      <c r="A24" s="144"/>
      <c r="B24" s="144"/>
      <c r="C24" s="144"/>
      <c r="D24" s="144"/>
      <c r="E24" s="144"/>
      <c r="F24" s="144"/>
      <c r="G24" s="144"/>
      <c r="H24" s="144"/>
      <c r="I24" s="144"/>
      <c r="J24" s="144"/>
      <c r="K24" s="144"/>
    </row>
    <row r="25" spans="1:13">
      <c r="A25" s="161" t="s">
        <v>260</v>
      </c>
      <c r="B25" s="149"/>
      <c r="C25" s="149"/>
      <c r="D25" s="149"/>
      <c r="E25" s="149"/>
      <c r="F25" s="149"/>
      <c r="G25" s="149"/>
      <c r="H25" s="149"/>
      <c r="I25" s="149"/>
      <c r="J25" s="149"/>
      <c r="K25" s="149"/>
    </row>
    <row r="26" spans="1:13">
      <c r="A26" s="162" t="s">
        <v>341</v>
      </c>
      <c r="B26" s="149">
        <v>3718196873.4564466</v>
      </c>
      <c r="C26" s="149">
        <v>3718196873.4564466</v>
      </c>
      <c r="D26" s="149">
        <v>0</v>
      </c>
      <c r="E26" s="149">
        <v>-10869224.590000002</v>
      </c>
      <c r="F26" s="149">
        <v>3707327648.8664465</v>
      </c>
      <c r="G26" s="149">
        <v>3534500031.3218784</v>
      </c>
      <c r="H26" s="149">
        <v>0</v>
      </c>
      <c r="I26" s="149">
        <v>-10332232.520567618</v>
      </c>
      <c r="J26" s="149">
        <v>3524167798.801311</v>
      </c>
      <c r="K26" s="155">
        <v>0.95059518137784804</v>
      </c>
      <c r="M26" s="109"/>
    </row>
    <row r="27" spans="1:13">
      <c r="A27" s="162" t="s">
        <v>342</v>
      </c>
      <c r="B27" s="149">
        <v>1573526628.7154515</v>
      </c>
      <c r="C27" s="149">
        <v>1573526628.7154515</v>
      </c>
      <c r="D27" s="149">
        <v>0</v>
      </c>
      <c r="E27" s="149">
        <v>0</v>
      </c>
      <c r="F27" s="149">
        <v>1573526628.7154515</v>
      </c>
      <c r="G27" s="149">
        <v>1495786831.0266383</v>
      </c>
      <c r="H27" s="149">
        <v>0</v>
      </c>
      <c r="I27" s="149">
        <v>0</v>
      </c>
      <c r="J27" s="149">
        <v>1495786831.0266383</v>
      </c>
      <c r="K27" s="155">
        <v>0.95059518137784804</v>
      </c>
    </row>
    <row r="28" spans="1:13">
      <c r="A28" s="162" t="s">
        <v>343</v>
      </c>
      <c r="B28" s="149">
        <v>533664339.91852719</v>
      </c>
      <c r="C28" s="149">
        <v>533664339.91852719</v>
      </c>
      <c r="D28" s="149">
        <v>0</v>
      </c>
      <c r="E28" s="149">
        <v>0</v>
      </c>
      <c r="F28" s="149">
        <v>533664339.91852719</v>
      </c>
      <c r="G28" s="149">
        <v>507298749.99974191</v>
      </c>
      <c r="H28" s="149">
        <v>0</v>
      </c>
      <c r="I28" s="149">
        <v>0</v>
      </c>
      <c r="J28" s="149">
        <v>507298749.99974191</v>
      </c>
      <c r="K28" s="155">
        <v>0.95059518137784804</v>
      </c>
    </row>
    <row r="29" spans="1:13">
      <c r="A29" s="162" t="s">
        <v>344</v>
      </c>
      <c r="B29" s="149">
        <v>1913625201.7135301</v>
      </c>
      <c r="C29" s="149">
        <v>1913625201.7135301</v>
      </c>
      <c r="D29" s="149">
        <v>0</v>
      </c>
      <c r="E29" s="149">
        <v>0</v>
      </c>
      <c r="F29" s="149">
        <v>1913625201.7135301</v>
      </c>
      <c r="G29" s="149">
        <v>1819082895.7120941</v>
      </c>
      <c r="H29" s="149">
        <v>0</v>
      </c>
      <c r="I29" s="149">
        <v>0</v>
      </c>
      <c r="J29" s="149">
        <v>1819082895.7120941</v>
      </c>
      <c r="K29" s="155">
        <v>0.95059518137784804</v>
      </c>
    </row>
    <row r="30" spans="1:13">
      <c r="A30" s="162" t="s">
        <v>345</v>
      </c>
      <c r="B30" s="149">
        <v>81149155.831690192</v>
      </c>
      <c r="C30" s="149">
        <v>81149155.831690192</v>
      </c>
      <c r="D30" s="149">
        <v>-81149155.831690192</v>
      </c>
      <c r="E30" s="149">
        <v>0</v>
      </c>
      <c r="F30" s="149">
        <v>0</v>
      </c>
      <c r="G30" s="149">
        <v>76858116.295256928</v>
      </c>
      <c r="H30" s="149">
        <v>-76858116.295256928</v>
      </c>
      <c r="I30" s="149">
        <v>0</v>
      </c>
      <c r="J30" s="149">
        <v>0</v>
      </c>
      <c r="K30" s="155">
        <v>0.94712157517284312</v>
      </c>
    </row>
    <row r="31" spans="1:13">
      <c r="A31" s="162" t="s">
        <v>346</v>
      </c>
      <c r="B31" s="149">
        <v>0</v>
      </c>
      <c r="C31" s="149">
        <v>0</v>
      </c>
      <c r="D31" s="149">
        <v>0</v>
      </c>
      <c r="E31" s="149">
        <v>0</v>
      </c>
      <c r="F31" s="149">
        <v>0</v>
      </c>
      <c r="G31" s="149">
        <v>0</v>
      </c>
      <c r="H31" s="149">
        <v>0</v>
      </c>
      <c r="I31" s="149">
        <v>0</v>
      </c>
      <c r="J31" s="149">
        <v>0</v>
      </c>
      <c r="K31" s="155">
        <v>0.94712157517284312</v>
      </c>
    </row>
    <row r="32" spans="1:13" ht="15.75" thickBot="1">
      <c r="A32" s="162" t="s">
        <v>347</v>
      </c>
      <c r="B32" s="149">
        <v>148861753.44909051</v>
      </c>
      <c r="C32" s="149">
        <v>148861753.44909051</v>
      </c>
      <c r="D32" s="149">
        <v>0</v>
      </c>
      <c r="E32" s="149">
        <v>0</v>
      </c>
      <c r="F32" s="149">
        <v>148861753.44909051</v>
      </c>
      <c r="G32" s="149">
        <v>0</v>
      </c>
      <c r="H32" s="149">
        <v>0</v>
      </c>
      <c r="I32" s="149">
        <v>0</v>
      </c>
      <c r="J32" s="149">
        <v>0</v>
      </c>
      <c r="K32" s="155">
        <v>0</v>
      </c>
    </row>
    <row r="33" spans="1:11">
      <c r="A33" s="161" t="s">
        <v>260</v>
      </c>
      <c r="B33" s="156">
        <v>7969023953.0847359</v>
      </c>
      <c r="C33" s="156">
        <v>7969023953.0847359</v>
      </c>
      <c r="D33" s="156">
        <v>-81149155.831690192</v>
      </c>
      <c r="E33" s="156">
        <v>-10869224.590000002</v>
      </c>
      <c r="F33" s="156">
        <v>7877005572.6630459</v>
      </c>
      <c r="G33" s="156">
        <v>7433526624.3556089</v>
      </c>
      <c r="H33" s="156">
        <v>-76858116.295256928</v>
      </c>
      <c r="I33" s="156">
        <v>-10332232.520567618</v>
      </c>
      <c r="J33" s="156">
        <v>7346336275.5397854</v>
      </c>
      <c r="K33" s="157" t="s">
        <v>334</v>
      </c>
    </row>
    <row r="34" spans="1:11">
      <c r="A34" s="144"/>
      <c r="B34" s="144"/>
      <c r="C34" s="144"/>
      <c r="D34" s="144"/>
      <c r="E34" s="144"/>
      <c r="F34" s="144"/>
      <c r="G34" s="144"/>
      <c r="H34" s="144"/>
      <c r="I34" s="144"/>
      <c r="J34" s="144"/>
      <c r="K34" s="144"/>
    </row>
    <row r="35" spans="1:11">
      <c r="A35" s="161" t="s">
        <v>261</v>
      </c>
      <c r="B35" s="149"/>
      <c r="C35" s="149"/>
      <c r="D35" s="149"/>
      <c r="E35" s="149"/>
      <c r="F35" s="149"/>
      <c r="G35" s="149"/>
      <c r="H35" s="149"/>
      <c r="I35" s="149"/>
      <c r="J35" s="149"/>
      <c r="K35" s="149"/>
    </row>
    <row r="36" spans="1:11">
      <c r="A36" s="162" t="s">
        <v>348</v>
      </c>
      <c r="B36" s="149">
        <v>11583999780.518101</v>
      </c>
      <c r="C36" s="149">
        <v>11583999780.518101</v>
      </c>
      <c r="D36" s="149">
        <v>0</v>
      </c>
      <c r="E36" s="149">
        <v>0</v>
      </c>
      <c r="F36" s="149">
        <v>11583999780.518101</v>
      </c>
      <c r="G36" s="149">
        <v>11011694372.442556</v>
      </c>
      <c r="H36" s="149">
        <v>0</v>
      </c>
      <c r="I36" s="149">
        <v>0</v>
      </c>
      <c r="J36" s="149">
        <v>11011694372.442556</v>
      </c>
      <c r="K36" s="155">
        <v>0.95059518137784804</v>
      </c>
    </row>
    <row r="37" spans="1:11">
      <c r="A37" s="162" t="s">
        <v>349</v>
      </c>
      <c r="B37" s="149">
        <v>0</v>
      </c>
      <c r="C37" s="149">
        <v>0</v>
      </c>
      <c r="D37" s="149">
        <v>0</v>
      </c>
      <c r="E37" s="149">
        <v>0</v>
      </c>
      <c r="F37" s="149">
        <v>0</v>
      </c>
      <c r="G37" s="149">
        <v>0</v>
      </c>
      <c r="H37" s="149">
        <v>0</v>
      </c>
      <c r="I37" s="149">
        <v>0</v>
      </c>
      <c r="J37" s="149">
        <v>0</v>
      </c>
      <c r="K37" s="155">
        <v>0.94712157517284312</v>
      </c>
    </row>
    <row r="38" spans="1:11">
      <c r="A38" s="162" t="s">
        <v>350</v>
      </c>
      <c r="B38" s="149">
        <v>73310354.42442745</v>
      </c>
      <c r="C38" s="149">
        <v>73310354.42442745</v>
      </c>
      <c r="D38" s="149">
        <v>-73310354.42442745</v>
      </c>
      <c r="E38" s="149">
        <v>0</v>
      </c>
      <c r="F38" s="149">
        <v>0</v>
      </c>
      <c r="G38" s="149">
        <v>69433818.358943135</v>
      </c>
      <c r="H38" s="149">
        <v>-69433818.358943135</v>
      </c>
      <c r="I38" s="149">
        <v>0</v>
      </c>
      <c r="J38" s="149">
        <v>0</v>
      </c>
      <c r="K38" s="155">
        <v>0.94712157517284312</v>
      </c>
    </row>
    <row r="39" spans="1:11">
      <c r="A39" s="162" t="s">
        <v>351</v>
      </c>
      <c r="B39" s="149">
        <v>648548619.05927265</v>
      </c>
      <c r="C39" s="149">
        <v>648548619.05927265</v>
      </c>
      <c r="D39" s="149">
        <v>-648548619.05927265</v>
      </c>
      <c r="E39" s="149">
        <v>0</v>
      </c>
      <c r="F39" s="149">
        <v>0</v>
      </c>
      <c r="G39" s="149">
        <v>614254389.65959048</v>
      </c>
      <c r="H39" s="149">
        <v>-614254389.65959048</v>
      </c>
      <c r="I39" s="149">
        <v>0</v>
      </c>
      <c r="J39" s="149">
        <v>0</v>
      </c>
      <c r="K39" s="155">
        <v>0.94712157517284312</v>
      </c>
    </row>
    <row r="40" spans="1:11" ht="15.75" thickBot="1">
      <c r="A40" s="162" t="s">
        <v>352</v>
      </c>
      <c r="B40" s="149">
        <v>0</v>
      </c>
      <c r="C40" s="149">
        <v>0</v>
      </c>
      <c r="D40" s="149">
        <v>0</v>
      </c>
      <c r="E40" s="149">
        <v>0</v>
      </c>
      <c r="F40" s="149">
        <v>0</v>
      </c>
      <c r="G40" s="149">
        <v>0</v>
      </c>
      <c r="H40" s="149">
        <v>0</v>
      </c>
      <c r="I40" s="149">
        <v>0</v>
      </c>
      <c r="J40" s="149">
        <v>0</v>
      </c>
      <c r="K40" s="155">
        <v>0.94712157517284312</v>
      </c>
    </row>
    <row r="41" spans="1:11">
      <c r="A41" s="161" t="s">
        <v>261</v>
      </c>
      <c r="B41" s="156">
        <v>12305858754.001801</v>
      </c>
      <c r="C41" s="156">
        <v>12305858754.001801</v>
      </c>
      <c r="D41" s="156">
        <v>-721858973.48370004</v>
      </c>
      <c r="E41" s="156">
        <v>0</v>
      </c>
      <c r="F41" s="156">
        <v>11583999780.518101</v>
      </c>
      <c r="G41" s="156">
        <v>11695382580.46109</v>
      </c>
      <c r="H41" s="156">
        <v>-683688208.01853359</v>
      </c>
      <c r="I41" s="156">
        <v>0</v>
      </c>
      <c r="J41" s="156">
        <v>11011694372.442556</v>
      </c>
      <c r="K41" s="157" t="s">
        <v>334</v>
      </c>
    </row>
    <row r="42" spans="1:11">
      <c r="A42" s="144"/>
      <c r="B42" s="144"/>
      <c r="C42" s="144"/>
      <c r="D42" s="144"/>
      <c r="E42" s="144"/>
      <c r="F42" s="144"/>
      <c r="G42" s="144"/>
      <c r="H42" s="144"/>
      <c r="I42" s="144"/>
      <c r="J42" s="144"/>
      <c r="K42" s="144"/>
    </row>
    <row r="43" spans="1:11">
      <c r="A43" s="161" t="s">
        <v>262</v>
      </c>
      <c r="B43" s="149"/>
      <c r="C43" s="149"/>
      <c r="D43" s="149"/>
      <c r="E43" s="149"/>
      <c r="F43" s="149"/>
      <c r="G43" s="149"/>
      <c r="H43" s="149"/>
      <c r="I43" s="149"/>
      <c r="J43" s="149"/>
      <c r="K43" s="149"/>
    </row>
    <row r="44" spans="1:11">
      <c r="A44" s="162" t="s">
        <v>353</v>
      </c>
      <c r="B44" s="149">
        <v>4947398680.2546978</v>
      </c>
      <c r="C44" s="149">
        <v>4947398680.2546978</v>
      </c>
      <c r="D44" s="149">
        <v>0</v>
      </c>
      <c r="E44" s="149">
        <v>0</v>
      </c>
      <c r="F44" s="149">
        <v>4947398680.2546978</v>
      </c>
      <c r="G44" s="149">
        <v>4436534563.31392</v>
      </c>
      <c r="H44" s="149">
        <v>0</v>
      </c>
      <c r="I44" s="149">
        <v>0</v>
      </c>
      <c r="J44" s="149">
        <v>4436534563.31392</v>
      </c>
      <c r="K44" s="155">
        <v>0.89674086323795554</v>
      </c>
    </row>
    <row r="45" spans="1:11">
      <c r="A45" s="162" t="s">
        <v>354</v>
      </c>
      <c r="B45" s="149">
        <v>426813378.74643081</v>
      </c>
      <c r="C45" s="149">
        <v>426813378.74643081</v>
      </c>
      <c r="D45" s="149">
        <v>0</v>
      </c>
      <c r="E45" s="149">
        <v>0</v>
      </c>
      <c r="F45" s="149">
        <v>426813378.74643081</v>
      </c>
      <c r="G45" s="149">
        <v>405726741.18395555</v>
      </c>
      <c r="H45" s="149">
        <v>0</v>
      </c>
      <c r="I45" s="149">
        <v>0</v>
      </c>
      <c r="J45" s="149">
        <v>405726741.18395555</v>
      </c>
      <c r="K45" s="155">
        <v>0.95059518137784804</v>
      </c>
    </row>
    <row r="46" spans="1:11">
      <c r="A46" s="162" t="s">
        <v>355</v>
      </c>
      <c r="B46" s="149">
        <v>67190338.013283014</v>
      </c>
      <c r="C46" s="149">
        <v>67190338.013283014</v>
      </c>
      <c r="D46" s="149">
        <v>0</v>
      </c>
      <c r="E46" s="149">
        <v>0</v>
      </c>
      <c r="F46" s="149">
        <v>67190338.013283014</v>
      </c>
      <c r="G46" s="149">
        <v>67190338.013283014</v>
      </c>
      <c r="H46" s="149">
        <v>0</v>
      </c>
      <c r="I46" s="149">
        <v>0</v>
      </c>
      <c r="J46" s="149">
        <v>67190338.013283014</v>
      </c>
      <c r="K46" s="155">
        <v>1</v>
      </c>
    </row>
    <row r="47" spans="1:11">
      <c r="A47" s="162" t="s">
        <v>356</v>
      </c>
      <c r="B47" s="149">
        <v>4836656.0467169937</v>
      </c>
      <c r="C47" s="149">
        <v>4836656.0467169937</v>
      </c>
      <c r="D47" s="149">
        <v>0</v>
      </c>
      <c r="E47" s="149">
        <v>0</v>
      </c>
      <c r="F47" s="149">
        <v>4836656.0467169937</v>
      </c>
      <c r="G47" s="149">
        <v>0</v>
      </c>
      <c r="H47" s="149">
        <v>0</v>
      </c>
      <c r="I47" s="149">
        <v>0</v>
      </c>
      <c r="J47" s="149">
        <v>0</v>
      </c>
      <c r="K47" s="155">
        <v>0</v>
      </c>
    </row>
    <row r="48" spans="1:11">
      <c r="A48" s="162" t="s">
        <v>357</v>
      </c>
      <c r="B48" s="149">
        <v>8591037.5884928722</v>
      </c>
      <c r="C48" s="149">
        <v>8591037.5884928722</v>
      </c>
      <c r="D48" s="149">
        <v>-8591037.5884928722</v>
      </c>
      <c r="E48" s="149">
        <v>0</v>
      </c>
      <c r="F48" s="149">
        <v>0</v>
      </c>
      <c r="G48" s="149">
        <v>8136757.0531824725</v>
      </c>
      <c r="H48" s="149">
        <v>-8136757.0531824725</v>
      </c>
      <c r="I48" s="149">
        <v>0</v>
      </c>
      <c r="J48" s="149">
        <v>0</v>
      </c>
      <c r="K48" s="155">
        <v>0.94712157517284312</v>
      </c>
    </row>
    <row r="49" spans="1:11">
      <c r="A49" s="162" t="s">
        <v>358</v>
      </c>
      <c r="B49" s="149">
        <v>0</v>
      </c>
      <c r="C49" s="149">
        <v>0</v>
      </c>
      <c r="D49" s="149">
        <v>0</v>
      </c>
      <c r="E49" s="149">
        <v>0</v>
      </c>
      <c r="F49" s="149">
        <v>0</v>
      </c>
      <c r="G49" s="149">
        <v>0</v>
      </c>
      <c r="H49" s="149">
        <v>0</v>
      </c>
      <c r="I49" s="149">
        <v>0</v>
      </c>
      <c r="J49" s="149">
        <v>0</v>
      </c>
      <c r="K49" s="155">
        <v>1</v>
      </c>
    </row>
    <row r="50" spans="1:11">
      <c r="A50" s="162" t="s">
        <v>359</v>
      </c>
      <c r="B50" s="149">
        <v>754747.31501233228</v>
      </c>
      <c r="C50" s="149">
        <v>754747.31501233228</v>
      </c>
      <c r="D50" s="149">
        <v>0</v>
      </c>
      <c r="E50" s="149">
        <v>0</v>
      </c>
      <c r="F50" s="149">
        <v>754747.31501233228</v>
      </c>
      <c r="G50" s="149">
        <v>0</v>
      </c>
      <c r="H50" s="149">
        <v>0</v>
      </c>
      <c r="I50" s="149">
        <v>0</v>
      </c>
      <c r="J50" s="149">
        <v>0</v>
      </c>
      <c r="K50" s="155">
        <v>0</v>
      </c>
    </row>
    <row r="51" spans="1:11" ht="15.75" thickBot="1">
      <c r="A51" s="162" t="s">
        <v>360</v>
      </c>
      <c r="B51" s="149">
        <v>151582.5</v>
      </c>
      <c r="C51" s="149">
        <v>151582.5</v>
      </c>
      <c r="D51" s="149">
        <v>0</v>
      </c>
      <c r="E51" s="149">
        <v>0</v>
      </c>
      <c r="F51" s="149">
        <v>151582.5</v>
      </c>
      <c r="G51" s="149">
        <v>135930.22190176739</v>
      </c>
      <c r="H51" s="149">
        <v>0</v>
      </c>
      <c r="I51" s="149">
        <v>0</v>
      </c>
      <c r="J51" s="149">
        <v>135930.22190176739</v>
      </c>
      <c r="K51" s="155">
        <v>0.89674086323795554</v>
      </c>
    </row>
    <row r="52" spans="1:11">
      <c r="A52" s="161" t="s">
        <v>262</v>
      </c>
      <c r="B52" s="156">
        <v>5455736420.464633</v>
      </c>
      <c r="C52" s="156">
        <v>5455736420.464633</v>
      </c>
      <c r="D52" s="156">
        <v>-8591037.5884928722</v>
      </c>
      <c r="E52" s="156">
        <v>0</v>
      </c>
      <c r="F52" s="156">
        <v>5447145382.8761396</v>
      </c>
      <c r="G52" s="156">
        <v>4917724329.7862425</v>
      </c>
      <c r="H52" s="156">
        <v>-8136757.0531824725</v>
      </c>
      <c r="I52" s="156">
        <v>0</v>
      </c>
      <c r="J52" s="156">
        <v>4909587572.7330599</v>
      </c>
      <c r="K52" s="157" t="s">
        <v>334</v>
      </c>
    </row>
    <row r="53" spans="1:11">
      <c r="A53" s="144"/>
      <c r="B53" s="144"/>
      <c r="C53" s="144"/>
      <c r="D53" s="144"/>
      <c r="E53" s="144"/>
      <c r="F53" s="144"/>
      <c r="G53" s="144"/>
      <c r="H53" s="144"/>
      <c r="I53" s="144"/>
      <c r="J53" s="144"/>
      <c r="K53" s="144"/>
    </row>
    <row r="54" spans="1:11">
      <c r="A54" s="161" t="s">
        <v>263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</row>
    <row r="55" spans="1:11">
      <c r="A55" s="162" t="s">
        <v>361</v>
      </c>
      <c r="B55" s="149">
        <v>91271640.190000027</v>
      </c>
      <c r="C55" s="149">
        <v>91271640.190000027</v>
      </c>
      <c r="D55" s="149">
        <v>0</v>
      </c>
      <c r="E55" s="149">
        <v>0</v>
      </c>
      <c r="F55" s="149">
        <v>91271640.190000027</v>
      </c>
      <c r="G55" s="149">
        <v>91271640.190000027</v>
      </c>
      <c r="H55" s="149">
        <v>0</v>
      </c>
      <c r="I55" s="149">
        <v>0</v>
      </c>
      <c r="J55" s="149">
        <v>91271640.190000027</v>
      </c>
      <c r="K55" s="155">
        <v>1</v>
      </c>
    </row>
    <row r="56" spans="1:11">
      <c r="A56" s="162" t="s">
        <v>362</v>
      </c>
      <c r="B56" s="149">
        <v>196192614.32084104</v>
      </c>
      <c r="C56" s="149">
        <v>196192614.32084104</v>
      </c>
      <c r="D56" s="149">
        <v>0</v>
      </c>
      <c r="E56" s="149">
        <v>0</v>
      </c>
      <c r="F56" s="149">
        <v>196192614.32084104</v>
      </c>
      <c r="G56" s="149">
        <v>196192614.32084104</v>
      </c>
      <c r="H56" s="149">
        <v>0</v>
      </c>
      <c r="I56" s="149">
        <v>0</v>
      </c>
      <c r="J56" s="149">
        <v>196192614.32084104</v>
      </c>
      <c r="K56" s="155">
        <v>1</v>
      </c>
    </row>
    <row r="57" spans="1:11">
      <c r="A57" s="162" t="s">
        <v>363</v>
      </c>
      <c r="B57" s="149">
        <v>1807479284.9806094</v>
      </c>
      <c r="C57" s="149">
        <v>1807479284.9806094</v>
      </c>
      <c r="D57" s="149">
        <v>0</v>
      </c>
      <c r="E57" s="149">
        <v>0</v>
      </c>
      <c r="F57" s="149">
        <v>1807479284.9806094</v>
      </c>
      <c r="G57" s="149">
        <v>1807479284.9806094</v>
      </c>
      <c r="H57" s="149">
        <v>0</v>
      </c>
      <c r="I57" s="149">
        <v>0</v>
      </c>
      <c r="J57" s="149">
        <v>1807479284.9806094</v>
      </c>
      <c r="K57" s="155">
        <v>1</v>
      </c>
    </row>
    <row r="58" spans="1:11">
      <c r="A58" s="162" t="s">
        <v>364</v>
      </c>
      <c r="B58" s="149">
        <v>1934495523.9763219</v>
      </c>
      <c r="C58" s="149">
        <v>1934495523.9763219</v>
      </c>
      <c r="D58" s="149">
        <v>0</v>
      </c>
      <c r="E58" s="149">
        <v>0</v>
      </c>
      <c r="F58" s="149">
        <v>1934495523.9763219</v>
      </c>
      <c r="G58" s="149">
        <v>1934495523.9763219</v>
      </c>
      <c r="H58" s="149">
        <v>0</v>
      </c>
      <c r="I58" s="149">
        <v>0</v>
      </c>
      <c r="J58" s="149">
        <v>1934495523.9763219</v>
      </c>
      <c r="K58" s="155">
        <v>1</v>
      </c>
    </row>
    <row r="59" spans="1:11">
      <c r="A59" s="162" t="s">
        <v>365</v>
      </c>
      <c r="B59" s="149">
        <v>2109951830.9722929</v>
      </c>
      <c r="C59" s="149">
        <v>2109951830.9722929</v>
      </c>
      <c r="D59" s="149">
        <v>0</v>
      </c>
      <c r="E59" s="149">
        <v>0</v>
      </c>
      <c r="F59" s="149">
        <v>2109951830.9722929</v>
      </c>
      <c r="G59" s="149">
        <v>2109951830.9722929</v>
      </c>
      <c r="H59" s="149">
        <v>0</v>
      </c>
      <c r="I59" s="149">
        <v>0</v>
      </c>
      <c r="J59" s="149">
        <v>2109951830.9722929</v>
      </c>
      <c r="K59" s="155">
        <v>1</v>
      </c>
    </row>
    <row r="60" spans="1:11">
      <c r="A60" s="162" t="s">
        <v>366</v>
      </c>
      <c r="B60" s="149">
        <v>1767239767.9149146</v>
      </c>
      <c r="C60" s="149">
        <v>1767239767.9149146</v>
      </c>
      <c r="D60" s="149">
        <v>0</v>
      </c>
      <c r="E60" s="149">
        <v>0</v>
      </c>
      <c r="F60" s="149">
        <v>1767239767.9149146</v>
      </c>
      <c r="G60" s="149">
        <v>1767239767.9149146</v>
      </c>
      <c r="H60" s="149">
        <v>0</v>
      </c>
      <c r="I60" s="149">
        <v>0</v>
      </c>
      <c r="J60" s="149">
        <v>1767239767.9149146</v>
      </c>
      <c r="K60" s="155">
        <v>1</v>
      </c>
    </row>
    <row r="61" spans="1:11">
      <c r="A61" s="162" t="s">
        <v>367</v>
      </c>
      <c r="B61" s="149">
        <v>2555868103.1902466</v>
      </c>
      <c r="C61" s="149">
        <v>2555868103.1902466</v>
      </c>
      <c r="D61" s="149">
        <v>0</v>
      </c>
      <c r="E61" s="149">
        <v>0</v>
      </c>
      <c r="F61" s="149">
        <v>2555868103.1902466</v>
      </c>
      <c r="G61" s="149">
        <v>2555868103.1902466</v>
      </c>
      <c r="H61" s="149">
        <v>0</v>
      </c>
      <c r="I61" s="149">
        <v>0</v>
      </c>
      <c r="J61" s="149">
        <v>2555868103.1902466</v>
      </c>
      <c r="K61" s="155">
        <v>1</v>
      </c>
    </row>
    <row r="62" spans="1:11">
      <c r="A62" s="162" t="s">
        <v>368</v>
      </c>
      <c r="B62" s="149">
        <v>2196472114.7493277</v>
      </c>
      <c r="C62" s="149">
        <v>2196472114.7493277</v>
      </c>
      <c r="D62" s="149">
        <v>0</v>
      </c>
      <c r="E62" s="149">
        <v>0</v>
      </c>
      <c r="F62" s="149">
        <v>2196472114.7493277</v>
      </c>
      <c r="G62" s="149">
        <v>2196472114.7493277</v>
      </c>
      <c r="H62" s="149">
        <v>0</v>
      </c>
      <c r="I62" s="149">
        <v>0</v>
      </c>
      <c r="J62" s="149">
        <v>2196472114.7493277</v>
      </c>
      <c r="K62" s="155">
        <v>1</v>
      </c>
    </row>
    <row r="63" spans="1:11">
      <c r="A63" s="162" t="s">
        <v>369</v>
      </c>
      <c r="B63" s="149">
        <v>1321225140.7260451</v>
      </c>
      <c r="C63" s="149">
        <v>1321225140.7260451</v>
      </c>
      <c r="D63" s="149">
        <v>0</v>
      </c>
      <c r="E63" s="149">
        <v>0</v>
      </c>
      <c r="F63" s="149">
        <v>1321225140.7260451</v>
      </c>
      <c r="G63" s="149">
        <v>1321225140.7260451</v>
      </c>
      <c r="H63" s="149">
        <v>0</v>
      </c>
      <c r="I63" s="149">
        <v>0</v>
      </c>
      <c r="J63" s="149">
        <v>1321225140.7260451</v>
      </c>
      <c r="K63" s="155">
        <v>1</v>
      </c>
    </row>
    <row r="64" spans="1:11">
      <c r="A64" s="162" t="s">
        <v>370</v>
      </c>
      <c r="B64" s="149">
        <v>885862061.06907976</v>
      </c>
      <c r="C64" s="149">
        <v>885862061.06907976</v>
      </c>
      <c r="D64" s="149">
        <v>0</v>
      </c>
      <c r="E64" s="149">
        <v>0</v>
      </c>
      <c r="F64" s="149">
        <v>885862061.06907976</v>
      </c>
      <c r="G64" s="149">
        <v>883842640.22358239</v>
      </c>
      <c r="H64" s="149">
        <v>0</v>
      </c>
      <c r="I64" s="149">
        <v>0</v>
      </c>
      <c r="J64" s="149">
        <v>883842640.22358239</v>
      </c>
      <c r="K64" s="155">
        <v>0.99772038906027838</v>
      </c>
    </row>
    <row r="65" spans="1:11">
      <c r="A65" s="162" t="s">
        <v>371</v>
      </c>
      <c r="B65" s="149">
        <v>80781320.832400993</v>
      </c>
      <c r="C65" s="149">
        <v>80781320.832400993</v>
      </c>
      <c r="D65" s="149">
        <v>0</v>
      </c>
      <c r="E65" s="149">
        <v>0</v>
      </c>
      <c r="F65" s="149">
        <v>80781320.832400993</v>
      </c>
      <c r="G65" s="149">
        <v>80781320.832400993</v>
      </c>
      <c r="H65" s="149">
        <v>0</v>
      </c>
      <c r="I65" s="149">
        <v>0</v>
      </c>
      <c r="J65" s="149">
        <v>80781320.832400993</v>
      </c>
      <c r="K65" s="155">
        <v>1</v>
      </c>
    </row>
    <row r="66" spans="1:11">
      <c r="A66" s="162" t="s">
        <v>372</v>
      </c>
      <c r="B66" s="149">
        <v>475029516.3738628</v>
      </c>
      <c r="C66" s="149">
        <v>475029516.3738628</v>
      </c>
      <c r="D66" s="149">
        <v>0</v>
      </c>
      <c r="E66" s="149">
        <v>0</v>
      </c>
      <c r="F66" s="149">
        <v>475029516.3738628</v>
      </c>
      <c r="G66" s="149">
        <v>475029516.3738628</v>
      </c>
      <c r="H66" s="149">
        <v>0</v>
      </c>
      <c r="I66" s="149">
        <v>0</v>
      </c>
      <c r="J66" s="149">
        <v>475029516.3738628</v>
      </c>
      <c r="K66" s="155">
        <v>1</v>
      </c>
    </row>
    <row r="67" spans="1:11" ht="15.75" thickBot="1">
      <c r="A67" s="162" t="s">
        <v>373</v>
      </c>
      <c r="B67" s="149">
        <v>8015839.9993673302</v>
      </c>
      <c r="C67" s="149">
        <v>8015839.9993673302</v>
      </c>
      <c r="D67" s="149">
        <v>-8015839.9993673302</v>
      </c>
      <c r="E67" s="149">
        <v>0</v>
      </c>
      <c r="F67" s="149">
        <v>0</v>
      </c>
      <c r="G67" s="149">
        <v>7591975.0065342672</v>
      </c>
      <c r="H67" s="149">
        <v>-7591975.0065342672</v>
      </c>
      <c r="I67" s="149">
        <v>0</v>
      </c>
      <c r="J67" s="149">
        <v>0</v>
      </c>
      <c r="K67" s="155">
        <v>0.94712157517284312</v>
      </c>
    </row>
    <row r="68" spans="1:11">
      <c r="A68" s="161" t="s">
        <v>263</v>
      </c>
      <c r="B68" s="156">
        <v>15429884759.295313</v>
      </c>
      <c r="C68" s="156">
        <v>15429884759.295313</v>
      </c>
      <c r="D68" s="156">
        <v>-8015839.9993673302</v>
      </c>
      <c r="E68" s="156">
        <v>0</v>
      </c>
      <c r="F68" s="156">
        <v>15421868919.295946</v>
      </c>
      <c r="G68" s="156">
        <v>15427441473.456984</v>
      </c>
      <c r="H68" s="156">
        <v>-7591975.0065342672</v>
      </c>
      <c r="I68" s="156">
        <v>0</v>
      </c>
      <c r="J68" s="156">
        <v>15419849498.450449</v>
      </c>
      <c r="K68" s="157" t="s">
        <v>334</v>
      </c>
    </row>
    <row r="69" spans="1:11">
      <c r="A69" s="144"/>
      <c r="B69" s="144"/>
      <c r="C69" s="144"/>
      <c r="D69" s="144"/>
      <c r="E69" s="144"/>
      <c r="F69" s="144"/>
      <c r="G69" s="144"/>
      <c r="H69" s="144"/>
      <c r="I69" s="144"/>
      <c r="J69" s="144"/>
      <c r="K69" s="144"/>
    </row>
    <row r="70" spans="1:11">
      <c r="A70" s="161" t="s">
        <v>264</v>
      </c>
      <c r="B70" s="149"/>
      <c r="C70" s="149"/>
      <c r="D70" s="149"/>
      <c r="E70" s="149"/>
      <c r="F70" s="149"/>
      <c r="G70" s="149"/>
      <c r="H70" s="149"/>
      <c r="I70" s="149"/>
      <c r="J70" s="149"/>
      <c r="K70" s="149"/>
    </row>
    <row r="71" spans="1:11">
      <c r="A71" s="162" t="s">
        <v>374</v>
      </c>
      <c r="B71" s="149">
        <v>0</v>
      </c>
      <c r="C71" s="149">
        <v>0</v>
      </c>
      <c r="D71" s="149">
        <v>0</v>
      </c>
      <c r="E71" s="149">
        <v>0</v>
      </c>
      <c r="F71" s="149">
        <v>0</v>
      </c>
      <c r="G71" s="149">
        <v>0</v>
      </c>
      <c r="H71" s="149">
        <v>0</v>
      </c>
      <c r="I71" s="149">
        <v>0</v>
      </c>
      <c r="J71" s="149">
        <v>0</v>
      </c>
      <c r="K71" s="155">
        <v>1</v>
      </c>
    </row>
    <row r="72" spans="1:11">
      <c r="A72" s="162" t="s">
        <v>375</v>
      </c>
      <c r="B72" s="149">
        <v>19452382.981600273</v>
      </c>
      <c r="C72" s="149">
        <v>19452382.981600273</v>
      </c>
      <c r="D72" s="149">
        <v>-19452382.981600273</v>
      </c>
      <c r="E72" s="149">
        <v>0</v>
      </c>
      <c r="F72" s="149">
        <v>0</v>
      </c>
      <c r="G72" s="149">
        <v>19452382.981600273</v>
      </c>
      <c r="H72" s="149">
        <v>-19452382.981600273</v>
      </c>
      <c r="I72" s="149">
        <v>0</v>
      </c>
      <c r="J72" s="149">
        <v>0</v>
      </c>
      <c r="K72" s="155">
        <v>1</v>
      </c>
    </row>
    <row r="73" spans="1:11">
      <c r="A73" s="162" t="s">
        <v>376</v>
      </c>
      <c r="B73" s="149">
        <v>0</v>
      </c>
      <c r="C73" s="149">
        <v>0</v>
      </c>
      <c r="D73" s="149">
        <v>0</v>
      </c>
      <c r="E73" s="149">
        <v>0</v>
      </c>
      <c r="F73" s="149">
        <v>0</v>
      </c>
      <c r="G73" s="149">
        <v>0</v>
      </c>
      <c r="H73" s="149">
        <v>0</v>
      </c>
      <c r="I73" s="149">
        <v>0</v>
      </c>
      <c r="J73" s="149">
        <v>0</v>
      </c>
      <c r="K73" s="155">
        <v>1</v>
      </c>
    </row>
    <row r="74" spans="1:11">
      <c r="A74" s="162" t="s">
        <v>377</v>
      </c>
      <c r="B74" s="149">
        <v>0</v>
      </c>
      <c r="C74" s="149">
        <v>0</v>
      </c>
      <c r="D74" s="149">
        <v>0</v>
      </c>
      <c r="E74" s="149">
        <v>0</v>
      </c>
      <c r="F74" s="149">
        <v>0</v>
      </c>
      <c r="G74" s="149">
        <v>0</v>
      </c>
      <c r="H74" s="149">
        <v>0</v>
      </c>
      <c r="I74" s="149">
        <v>0</v>
      </c>
      <c r="J74" s="149">
        <v>0</v>
      </c>
      <c r="K74" s="155">
        <v>1</v>
      </c>
    </row>
    <row r="75" spans="1:11">
      <c r="A75" s="162" t="s">
        <v>378</v>
      </c>
      <c r="B75" s="149">
        <v>0</v>
      </c>
      <c r="C75" s="149">
        <v>0</v>
      </c>
      <c r="D75" s="149">
        <v>0</v>
      </c>
      <c r="E75" s="149">
        <v>0</v>
      </c>
      <c r="F75" s="149">
        <v>0</v>
      </c>
      <c r="G75" s="149">
        <v>0</v>
      </c>
      <c r="H75" s="149">
        <v>0</v>
      </c>
      <c r="I75" s="149">
        <v>0</v>
      </c>
      <c r="J75" s="149">
        <v>0</v>
      </c>
      <c r="K75" s="155">
        <v>1</v>
      </c>
    </row>
    <row r="76" spans="1:11">
      <c r="A76" s="162" t="s">
        <v>379</v>
      </c>
      <c r="B76" s="149">
        <v>0</v>
      </c>
      <c r="C76" s="149">
        <v>0</v>
      </c>
      <c r="D76" s="149">
        <v>0</v>
      </c>
      <c r="E76" s="149">
        <v>0</v>
      </c>
      <c r="F76" s="149">
        <v>0</v>
      </c>
      <c r="G76" s="149">
        <v>0</v>
      </c>
      <c r="H76" s="149">
        <v>0</v>
      </c>
      <c r="I76" s="149">
        <v>0</v>
      </c>
      <c r="J76" s="149">
        <v>0</v>
      </c>
      <c r="K76" s="155">
        <v>1</v>
      </c>
    </row>
    <row r="77" spans="1:11">
      <c r="A77" s="162" t="s">
        <v>380</v>
      </c>
      <c r="B77" s="149">
        <v>0</v>
      </c>
      <c r="C77" s="149">
        <v>0</v>
      </c>
      <c r="D77" s="149">
        <v>0</v>
      </c>
      <c r="E77" s="149">
        <v>0</v>
      </c>
      <c r="F77" s="149">
        <v>0</v>
      </c>
      <c r="G77" s="149">
        <v>0</v>
      </c>
      <c r="H77" s="149">
        <v>0</v>
      </c>
      <c r="I77" s="149">
        <v>0</v>
      </c>
      <c r="J77" s="149">
        <v>0</v>
      </c>
      <c r="K77" s="155">
        <v>1</v>
      </c>
    </row>
    <row r="78" spans="1:11">
      <c r="A78" s="162" t="s">
        <v>381</v>
      </c>
      <c r="B78" s="149">
        <v>22123192.444228467</v>
      </c>
      <c r="C78" s="149">
        <v>22123192.444228467</v>
      </c>
      <c r="D78" s="149">
        <v>-22123192.444228467</v>
      </c>
      <c r="E78" s="149">
        <v>0</v>
      </c>
      <c r="F78" s="149">
        <v>0</v>
      </c>
      <c r="G78" s="149">
        <v>22123192.444228467</v>
      </c>
      <c r="H78" s="149">
        <v>-22123192.444228467</v>
      </c>
      <c r="I78" s="149">
        <v>0</v>
      </c>
      <c r="J78" s="149">
        <v>0</v>
      </c>
      <c r="K78" s="155">
        <v>1</v>
      </c>
    </row>
    <row r="79" spans="1:11" ht="15.75" thickBot="1">
      <c r="A79" s="162" t="s">
        <v>382</v>
      </c>
      <c r="B79" s="149">
        <v>0</v>
      </c>
      <c r="C79" s="149">
        <v>0</v>
      </c>
      <c r="D79" s="149">
        <v>0</v>
      </c>
      <c r="E79" s="149">
        <v>0</v>
      </c>
      <c r="F79" s="149">
        <v>0</v>
      </c>
      <c r="G79" s="149">
        <v>0</v>
      </c>
      <c r="H79" s="149">
        <v>0</v>
      </c>
      <c r="I79" s="149">
        <v>0</v>
      </c>
      <c r="J79" s="149">
        <v>0</v>
      </c>
      <c r="K79" s="155">
        <v>1</v>
      </c>
    </row>
    <row r="80" spans="1:11">
      <c r="A80" s="161" t="s">
        <v>264</v>
      </c>
      <c r="B80" s="156">
        <v>41575575.42582874</v>
      </c>
      <c r="C80" s="156">
        <v>41575575.42582874</v>
      </c>
      <c r="D80" s="156">
        <v>-41575575.42582874</v>
      </c>
      <c r="E80" s="156">
        <v>0</v>
      </c>
      <c r="F80" s="156">
        <v>0</v>
      </c>
      <c r="G80" s="156">
        <v>41575575.42582874</v>
      </c>
      <c r="H80" s="156">
        <v>-41575575.42582874</v>
      </c>
      <c r="I80" s="156">
        <v>0</v>
      </c>
      <c r="J80" s="156">
        <v>0</v>
      </c>
      <c r="K80" s="157" t="s">
        <v>334</v>
      </c>
    </row>
    <row r="81" spans="1:11">
      <c r="A81" s="144"/>
      <c r="B81" s="144"/>
      <c r="C81" s="144"/>
      <c r="D81" s="144"/>
      <c r="E81" s="144"/>
      <c r="F81" s="144"/>
      <c r="G81" s="144"/>
      <c r="H81" s="144"/>
      <c r="I81" s="144"/>
      <c r="J81" s="144"/>
      <c r="K81" s="144"/>
    </row>
    <row r="82" spans="1:11">
      <c r="A82" s="161" t="s">
        <v>265</v>
      </c>
      <c r="B82" s="149"/>
      <c r="C82" s="149"/>
      <c r="D82" s="149"/>
      <c r="E82" s="149"/>
      <c r="F82" s="149"/>
      <c r="G82" s="149"/>
      <c r="H82" s="149"/>
      <c r="I82" s="149"/>
      <c r="J82" s="149"/>
      <c r="K82" s="149"/>
    </row>
    <row r="83" spans="1:11">
      <c r="A83" s="162" t="s">
        <v>383</v>
      </c>
      <c r="B83" s="149">
        <v>336103581.54357117</v>
      </c>
      <c r="C83" s="149">
        <v>336103581.54357117</v>
      </c>
      <c r="D83" s="149">
        <v>0</v>
      </c>
      <c r="E83" s="149">
        <v>0</v>
      </c>
      <c r="F83" s="149">
        <v>336103581.54357117</v>
      </c>
      <c r="G83" s="149">
        <v>325164591.09817302</v>
      </c>
      <c r="H83" s="149">
        <v>0</v>
      </c>
      <c r="I83" s="149">
        <v>0</v>
      </c>
      <c r="J83" s="149">
        <v>325164591.09817302</v>
      </c>
      <c r="K83" s="155">
        <v>0.96745351419595016</v>
      </c>
    </row>
    <row r="84" spans="1:11">
      <c r="A84" s="162" t="s">
        <v>384</v>
      </c>
      <c r="B84" s="149">
        <v>491295497.72847551</v>
      </c>
      <c r="C84" s="149">
        <v>491295497.72847551</v>
      </c>
      <c r="D84" s="149">
        <v>0</v>
      </c>
      <c r="E84" s="149">
        <v>0</v>
      </c>
      <c r="F84" s="149">
        <v>491295497.72847551</v>
      </c>
      <c r="G84" s="149">
        <v>475305555.78606206</v>
      </c>
      <c r="H84" s="149">
        <v>0</v>
      </c>
      <c r="I84" s="149">
        <v>0</v>
      </c>
      <c r="J84" s="149">
        <v>475305555.78606206</v>
      </c>
      <c r="K84" s="155">
        <v>0.96745351419595016</v>
      </c>
    </row>
    <row r="85" spans="1:11">
      <c r="A85" s="162" t="s">
        <v>385</v>
      </c>
      <c r="B85" s="149">
        <v>410208308.73578966</v>
      </c>
      <c r="C85" s="149">
        <v>410208308.73578966</v>
      </c>
      <c r="D85" s="149">
        <v>-10271646.289999995</v>
      </c>
      <c r="E85" s="149">
        <v>0</v>
      </c>
      <c r="F85" s="149">
        <v>399936662.44578964</v>
      </c>
      <c r="G85" s="149">
        <v>396857469.838817</v>
      </c>
      <c r="H85" s="149">
        <v>-9937340.2998382896</v>
      </c>
      <c r="I85" s="149">
        <v>0</v>
      </c>
      <c r="J85" s="149">
        <v>386920129.5389787</v>
      </c>
      <c r="K85" s="155">
        <v>0.96745351419595016</v>
      </c>
    </row>
    <row r="86" spans="1:11">
      <c r="A86" s="162" t="s">
        <v>386</v>
      </c>
      <c r="B86" s="149">
        <v>2656390.3402434392</v>
      </c>
      <c r="C86" s="149">
        <v>2656390.3402434392</v>
      </c>
      <c r="D86" s="149">
        <v>-2656390.3402434392</v>
      </c>
      <c r="E86" s="149">
        <v>0</v>
      </c>
      <c r="F86" s="149">
        <v>0</v>
      </c>
      <c r="G86" s="149">
        <v>2656390.3402434392</v>
      </c>
      <c r="H86" s="149">
        <v>-2656390.3402434392</v>
      </c>
      <c r="I86" s="149">
        <v>0</v>
      </c>
      <c r="J86" s="149">
        <v>0</v>
      </c>
      <c r="K86" s="155">
        <v>1</v>
      </c>
    </row>
    <row r="87" spans="1:11">
      <c r="A87" s="162" t="s">
        <v>387</v>
      </c>
      <c r="B87" s="149">
        <v>6760571.6393894842</v>
      </c>
      <c r="C87" s="149">
        <v>6760571.6393894842</v>
      </c>
      <c r="D87" s="149">
        <v>-6760571.6393894842</v>
      </c>
      <c r="E87" s="149">
        <v>0</v>
      </c>
      <c r="F87" s="149">
        <v>0</v>
      </c>
      <c r="G87" s="149">
        <v>6403083.260167419</v>
      </c>
      <c r="H87" s="149">
        <v>-6403083.260167419</v>
      </c>
      <c r="I87" s="149">
        <v>0</v>
      </c>
      <c r="J87" s="149">
        <v>0</v>
      </c>
      <c r="K87" s="155">
        <v>0.94712157517284312</v>
      </c>
    </row>
    <row r="88" spans="1:11" s="113" customFormat="1">
      <c r="A88" s="162" t="s">
        <v>661</v>
      </c>
      <c r="B88" s="149">
        <v>0</v>
      </c>
      <c r="C88" s="149">
        <v>0</v>
      </c>
      <c r="D88" s="149">
        <v>0</v>
      </c>
      <c r="E88" s="149">
        <v>0</v>
      </c>
      <c r="F88" s="149">
        <v>0</v>
      </c>
      <c r="G88" s="149">
        <v>0</v>
      </c>
      <c r="H88" s="149">
        <v>0</v>
      </c>
      <c r="I88" s="149">
        <v>0</v>
      </c>
      <c r="J88" s="149">
        <v>0</v>
      </c>
      <c r="K88" s="155">
        <v>0.94712157517284312</v>
      </c>
    </row>
    <row r="89" spans="1:11" ht="15.75" thickBot="1">
      <c r="A89" s="162" t="s">
        <v>388</v>
      </c>
      <c r="B89" s="149">
        <v>59224687.570000015</v>
      </c>
      <c r="C89" s="149">
        <v>59224687.570000015</v>
      </c>
      <c r="D89" s="149">
        <v>-59224687.570000015</v>
      </c>
      <c r="E89" s="149">
        <v>0</v>
      </c>
      <c r="F89" s="149">
        <v>0</v>
      </c>
      <c r="G89" s="149">
        <v>57297132.11675372</v>
      </c>
      <c r="H89" s="149">
        <v>-57297132.11675372</v>
      </c>
      <c r="I89" s="149">
        <v>0</v>
      </c>
      <c r="J89" s="149">
        <v>0</v>
      </c>
      <c r="K89" s="155">
        <v>0.96745351419595016</v>
      </c>
    </row>
    <row r="90" spans="1:11">
      <c r="A90" s="161" t="s">
        <v>265</v>
      </c>
      <c r="B90" s="156">
        <v>1306249037.5574691</v>
      </c>
      <c r="C90" s="156">
        <v>1306249037.5574691</v>
      </c>
      <c r="D90" s="156">
        <v>-78913295.839632928</v>
      </c>
      <c r="E90" s="156">
        <v>0</v>
      </c>
      <c r="F90" s="156">
        <v>1227335741.7178364</v>
      </c>
      <c r="G90" s="156">
        <v>1263684222.4402165</v>
      </c>
      <c r="H90" s="156">
        <v>-76293946.017002866</v>
      </c>
      <c r="I90" s="156">
        <v>0</v>
      </c>
      <c r="J90" s="156">
        <v>1187390276.423214</v>
      </c>
      <c r="K90" s="157" t="s">
        <v>334</v>
      </c>
    </row>
    <row r="91" spans="1:11" ht="15.75" thickBot="1">
      <c r="A91" s="144"/>
      <c r="B91" s="144"/>
      <c r="C91" s="144"/>
      <c r="D91" s="144"/>
      <c r="E91" s="144"/>
      <c r="F91" s="144"/>
      <c r="G91" s="144"/>
      <c r="H91" s="144"/>
      <c r="I91" s="144"/>
      <c r="J91" s="144"/>
      <c r="K91" s="144"/>
    </row>
    <row r="92" spans="1:11">
      <c r="A92" s="153" t="s">
        <v>224</v>
      </c>
      <c r="B92" s="156">
        <v>46912438172.573616</v>
      </c>
      <c r="C92" s="156">
        <v>46912438172.573616</v>
      </c>
      <c r="D92" s="156">
        <v>-1917055270.0966928</v>
      </c>
      <c r="E92" s="156">
        <v>-12912809.780000001</v>
      </c>
      <c r="F92" s="156">
        <v>44982470092.696922</v>
      </c>
      <c r="G92" s="156">
        <v>44954866682.023979</v>
      </c>
      <c r="H92" s="156">
        <v>-1820260009.1623793</v>
      </c>
      <c r="I92" s="156">
        <v>-12309306.194191918</v>
      </c>
      <c r="J92" s="156">
        <v>43122297366.667419</v>
      </c>
      <c r="K92" s="157" t="s">
        <v>334</v>
      </c>
    </row>
    <row r="93" spans="1:11">
      <c r="A93" s="144"/>
      <c r="B93" s="144"/>
      <c r="C93" s="144"/>
      <c r="D93" s="144"/>
      <c r="E93" s="144"/>
      <c r="F93" s="144"/>
      <c r="G93" s="144"/>
      <c r="H93" s="144"/>
      <c r="I93" s="144"/>
      <c r="J93" s="144"/>
      <c r="K93" s="144"/>
    </row>
    <row r="94" spans="1:11">
      <c r="A94" s="153" t="s">
        <v>79</v>
      </c>
      <c r="B94" s="149"/>
      <c r="C94" s="149"/>
      <c r="D94" s="149"/>
      <c r="E94" s="149"/>
      <c r="F94" s="149"/>
      <c r="G94" s="149"/>
      <c r="H94" s="149"/>
      <c r="I94" s="149"/>
      <c r="J94" s="149"/>
      <c r="K94" s="149"/>
    </row>
    <row r="95" spans="1:11">
      <c r="A95" s="162" t="s">
        <v>389</v>
      </c>
      <c r="B95" s="149">
        <v>0</v>
      </c>
      <c r="C95" s="149">
        <v>0</v>
      </c>
      <c r="D95" s="149">
        <v>0</v>
      </c>
      <c r="E95" s="149">
        <v>0</v>
      </c>
      <c r="F95" s="149">
        <v>0</v>
      </c>
      <c r="G95" s="149">
        <v>0</v>
      </c>
      <c r="H95" s="149">
        <v>0</v>
      </c>
      <c r="I95" s="149">
        <v>0</v>
      </c>
      <c r="J95" s="149">
        <v>0</v>
      </c>
      <c r="K95" s="155">
        <v>0.95059518137784804</v>
      </c>
    </row>
    <row r="96" spans="1:11">
      <c r="A96" s="162" t="s">
        <v>390</v>
      </c>
      <c r="B96" s="149">
        <v>0</v>
      </c>
      <c r="C96" s="149">
        <v>0</v>
      </c>
      <c r="D96" s="149">
        <v>0</v>
      </c>
      <c r="E96" s="149">
        <v>0</v>
      </c>
      <c r="F96" s="149">
        <v>0</v>
      </c>
      <c r="G96" s="149">
        <v>0</v>
      </c>
      <c r="H96" s="149">
        <v>0</v>
      </c>
      <c r="I96" s="149">
        <v>0</v>
      </c>
      <c r="J96" s="149">
        <v>0</v>
      </c>
      <c r="K96" s="155">
        <v>0.95059518137784804</v>
      </c>
    </row>
    <row r="97" spans="1:13">
      <c r="A97" s="162" t="s">
        <v>391</v>
      </c>
      <c r="B97" s="149">
        <v>95089348.960000023</v>
      </c>
      <c r="C97" s="149">
        <v>95089348.960000023</v>
      </c>
      <c r="D97" s="149">
        <v>0</v>
      </c>
      <c r="E97" s="149">
        <v>0</v>
      </c>
      <c r="F97" s="149">
        <v>95089348.960000023</v>
      </c>
      <c r="G97" s="149">
        <v>90391476.921732709</v>
      </c>
      <c r="H97" s="149">
        <v>0</v>
      </c>
      <c r="I97" s="149">
        <v>0</v>
      </c>
      <c r="J97" s="149">
        <v>90391476.921732709</v>
      </c>
      <c r="K97" s="155">
        <v>0.95059518137784804</v>
      </c>
    </row>
    <row r="98" spans="1:13">
      <c r="A98" s="162" t="s">
        <v>392</v>
      </c>
      <c r="B98" s="149">
        <v>1369104.6999999997</v>
      </c>
      <c r="C98" s="149">
        <v>1369104.6999999997</v>
      </c>
      <c r="D98" s="149">
        <v>-1369104.6999999997</v>
      </c>
      <c r="E98" s="149">
        <v>0</v>
      </c>
      <c r="F98" s="149">
        <v>0</v>
      </c>
      <c r="G98" s="149">
        <v>1296708.6000405427</v>
      </c>
      <c r="H98" s="149">
        <v>-1296708.6000405427</v>
      </c>
      <c r="I98" s="149">
        <v>0</v>
      </c>
      <c r="J98" s="149">
        <v>0</v>
      </c>
      <c r="K98" s="155">
        <v>0.94712157517284312</v>
      </c>
    </row>
    <row r="99" spans="1:13">
      <c r="A99" s="162" t="s">
        <v>393</v>
      </c>
      <c r="B99" s="149">
        <v>72951927.954870194</v>
      </c>
      <c r="C99" s="149">
        <v>72951927.954870194</v>
      </c>
      <c r="D99" s="149">
        <v>0</v>
      </c>
      <c r="E99" s="149">
        <v>0</v>
      </c>
      <c r="F99" s="149">
        <v>72951927.954870194</v>
      </c>
      <c r="G99" s="149">
        <v>65820146.274853237</v>
      </c>
      <c r="H99" s="149">
        <v>0</v>
      </c>
      <c r="I99" s="149">
        <v>0</v>
      </c>
      <c r="J99" s="149">
        <v>65820146.274853237</v>
      </c>
      <c r="K99" s="155">
        <v>0.90223998350764834</v>
      </c>
    </row>
    <row r="100" spans="1:13">
      <c r="A100" s="162" t="s">
        <v>394</v>
      </c>
      <c r="B100" s="149">
        <v>44397630.670000002</v>
      </c>
      <c r="C100" s="149">
        <v>44397630.670000002</v>
      </c>
      <c r="D100" s="149">
        <v>0</v>
      </c>
      <c r="E100" s="149">
        <v>0</v>
      </c>
      <c r="F100" s="149">
        <v>44397630.670000002</v>
      </c>
      <c r="G100" s="149">
        <v>44397630.670000002</v>
      </c>
      <c r="H100" s="149">
        <v>0</v>
      </c>
      <c r="I100" s="149">
        <v>0</v>
      </c>
      <c r="J100" s="149">
        <v>44397630.670000002</v>
      </c>
      <c r="K100" s="155">
        <v>1</v>
      </c>
    </row>
    <row r="101" spans="1:13" ht="15.75" thickBot="1">
      <c r="A101" s="162" t="s">
        <v>395</v>
      </c>
      <c r="B101" s="149">
        <v>33806286.248411462</v>
      </c>
      <c r="C101" s="149">
        <v>33806286.248411462</v>
      </c>
      <c r="D101" s="149">
        <v>0</v>
      </c>
      <c r="E101" s="149">
        <v>0</v>
      </c>
      <c r="F101" s="149">
        <v>33806286.248411462</v>
      </c>
      <c r="G101" s="149">
        <v>32706010.432939894</v>
      </c>
      <c r="H101" s="149">
        <v>0</v>
      </c>
      <c r="I101" s="149">
        <v>0</v>
      </c>
      <c r="J101" s="149">
        <v>32706010.432939894</v>
      </c>
      <c r="K101" s="155">
        <v>0.96745351419595016</v>
      </c>
    </row>
    <row r="102" spans="1:13">
      <c r="A102" s="153" t="s">
        <v>79</v>
      </c>
      <c r="B102" s="156">
        <v>247614298.53328168</v>
      </c>
      <c r="C102" s="156">
        <v>247614298.53328168</v>
      </c>
      <c r="D102" s="156">
        <v>-1369104.6999999997</v>
      </c>
      <c r="E102" s="156">
        <v>0</v>
      </c>
      <c r="F102" s="156">
        <v>246245193.8332817</v>
      </c>
      <c r="G102" s="156">
        <v>234611972.89956635</v>
      </c>
      <c r="H102" s="156">
        <v>-1296708.6000405427</v>
      </c>
      <c r="I102" s="156">
        <v>0</v>
      </c>
      <c r="J102" s="156">
        <v>233315264.29952586</v>
      </c>
      <c r="K102" s="157" t="s">
        <v>334</v>
      </c>
    </row>
    <row r="103" spans="1:13">
      <c r="A103" s="144"/>
      <c r="B103" s="144"/>
      <c r="C103" s="144"/>
      <c r="D103" s="144"/>
      <c r="E103" s="144"/>
      <c r="F103" s="144"/>
      <c r="G103" s="144"/>
      <c r="H103" s="144"/>
      <c r="I103" s="144"/>
      <c r="J103" s="144"/>
      <c r="K103" s="144"/>
    </row>
    <row r="104" spans="1:13">
      <c r="A104" s="153" t="s">
        <v>80</v>
      </c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</row>
    <row r="105" spans="1:13">
      <c r="A105" s="162" t="s">
        <v>396</v>
      </c>
      <c r="B105" s="149">
        <v>117974924.88547142</v>
      </c>
      <c r="C105" s="149">
        <v>117974924.88547142</v>
      </c>
      <c r="D105" s="149">
        <v>0</v>
      </c>
      <c r="E105" s="149">
        <v>-995121.30870776065</v>
      </c>
      <c r="F105" s="149">
        <v>116979803.57676366</v>
      </c>
      <c r="G105" s="149">
        <v>114135255.66745257</v>
      </c>
      <c r="H105" s="149">
        <v>0</v>
      </c>
      <c r="I105" s="149">
        <v>-962733.60716059594</v>
      </c>
      <c r="J105" s="149">
        <v>113172522.06029198</v>
      </c>
      <c r="K105" s="155">
        <v>0.96745351419595016</v>
      </c>
      <c r="M105" s="109"/>
    </row>
    <row r="106" spans="1:13">
      <c r="A106" s="162" t="s">
        <v>397</v>
      </c>
      <c r="B106" s="149">
        <v>29571081.449830711</v>
      </c>
      <c r="C106" s="149">
        <v>29571081.449830711</v>
      </c>
      <c r="D106" s="149">
        <v>-7897821.7226989223</v>
      </c>
      <c r="E106" s="149">
        <v>-890265.28616040561</v>
      </c>
      <c r="F106" s="149">
        <v>20782994.440971382</v>
      </c>
      <c r="G106" s="149">
        <v>28110127.53434094</v>
      </c>
      <c r="H106" s="149">
        <v>-7480197.3504369007</v>
      </c>
      <c r="I106" s="149">
        <v>-846281.89117205259</v>
      </c>
      <c r="J106" s="149">
        <v>19783648.292731989</v>
      </c>
      <c r="K106" s="155">
        <v>0.95059518137784804</v>
      </c>
      <c r="M106" s="109"/>
    </row>
    <row r="107" spans="1:13">
      <c r="A107" s="162" t="s">
        <v>398</v>
      </c>
      <c r="B107" s="149">
        <v>531637791.09002137</v>
      </c>
      <c r="C107" s="149">
        <v>531637791.09002137</v>
      </c>
      <c r="D107" s="149">
        <v>-409385911.05821079</v>
      </c>
      <c r="E107" s="149">
        <v>-5997209.8805018552</v>
      </c>
      <c r="F107" s="149">
        <v>116254670.15130873</v>
      </c>
      <c r="G107" s="149">
        <v>505372322.44853735</v>
      </c>
      <c r="H107" s="149">
        <v>-389146082.14806128</v>
      </c>
      <c r="I107" s="149">
        <v>-5700918.8141166838</v>
      </c>
      <c r="J107" s="149">
        <v>110525321.48635939</v>
      </c>
      <c r="K107" s="155">
        <v>0.95059518137784804</v>
      </c>
      <c r="M107" s="109"/>
    </row>
    <row r="108" spans="1:13">
      <c r="A108" s="162" t="s">
        <v>399</v>
      </c>
      <c r="B108" s="149">
        <v>689391174.37836432</v>
      </c>
      <c r="C108" s="149">
        <v>689391174.37836432</v>
      </c>
      <c r="D108" s="149">
        <v>-571765990.14178133</v>
      </c>
      <c r="E108" s="149">
        <v>-197614.57889373432</v>
      </c>
      <c r="F108" s="149">
        <v>117427569.65768926</v>
      </c>
      <c r="G108" s="149">
        <v>655331928.44848895</v>
      </c>
      <c r="H108" s="149">
        <v>-543517995.1045115</v>
      </c>
      <c r="I108" s="149">
        <v>-187851.46646639644</v>
      </c>
      <c r="J108" s="149">
        <v>111626081.87751105</v>
      </c>
      <c r="K108" s="155">
        <v>0.95059518137784804</v>
      </c>
    </row>
    <row r="109" spans="1:13">
      <c r="A109" s="162" t="s">
        <v>400</v>
      </c>
      <c r="B109" s="149">
        <v>0</v>
      </c>
      <c r="C109" s="149">
        <v>0</v>
      </c>
      <c r="D109" s="149">
        <v>0</v>
      </c>
      <c r="E109" s="149">
        <v>0</v>
      </c>
      <c r="F109" s="149">
        <v>0</v>
      </c>
      <c r="G109" s="149">
        <v>0</v>
      </c>
      <c r="H109" s="149">
        <v>0</v>
      </c>
      <c r="I109" s="149">
        <v>0</v>
      </c>
      <c r="J109" s="149">
        <v>0</v>
      </c>
      <c r="K109" s="155">
        <v>0.94712157517284312</v>
      </c>
      <c r="M109" s="109"/>
    </row>
    <row r="110" spans="1:13">
      <c r="A110" s="162" t="s">
        <v>401</v>
      </c>
      <c r="B110" s="149">
        <v>214787298.9972547</v>
      </c>
      <c r="C110" s="149">
        <v>214787298.9972547</v>
      </c>
      <c r="D110" s="149">
        <v>-7246075.4034122629</v>
      </c>
      <c r="E110" s="149">
        <v>-22045.262574579931</v>
      </c>
      <c r="F110" s="149">
        <v>207519178.33126786</v>
      </c>
      <c r="G110" s="149">
        <v>193789689.10493541</v>
      </c>
      <c r="H110" s="149">
        <v>-6537698.9524698565</v>
      </c>
      <c r="I110" s="149">
        <v>-19890.117341710768</v>
      </c>
      <c r="J110" s="149">
        <v>187232100.03512385</v>
      </c>
      <c r="K110" s="155">
        <v>0.90223998350764834</v>
      </c>
    </row>
    <row r="111" spans="1:13">
      <c r="A111" s="162" t="s">
        <v>402</v>
      </c>
      <c r="B111" s="149">
        <v>140427238.71963423</v>
      </c>
      <c r="C111" s="149">
        <v>140427238.71963423</v>
      </c>
      <c r="D111" s="149">
        <v>0</v>
      </c>
      <c r="E111" s="149">
        <v>-1459727.0829203126</v>
      </c>
      <c r="F111" s="149">
        <v>138967511.63671392</v>
      </c>
      <c r="G111" s="149">
        <v>140427238.71963421</v>
      </c>
      <c r="H111" s="149">
        <v>0</v>
      </c>
      <c r="I111" s="149">
        <v>-1459727.0829203126</v>
      </c>
      <c r="J111" s="149">
        <v>138967511.63671389</v>
      </c>
      <c r="K111" s="155">
        <v>0.99999999999999989</v>
      </c>
      <c r="M111" s="109"/>
    </row>
    <row r="112" spans="1:13" ht="15.75" thickBot="1">
      <c r="A112" s="162" t="s">
        <v>403</v>
      </c>
      <c r="B112" s="149">
        <v>68928382.425657809</v>
      </c>
      <c r="C112" s="149">
        <v>68928382.425657809</v>
      </c>
      <c r="D112" s="149">
        <v>0</v>
      </c>
      <c r="E112" s="149">
        <v>-5796.3897565613543</v>
      </c>
      <c r="F112" s="149">
        <v>68922586.035901248</v>
      </c>
      <c r="G112" s="149">
        <v>66685005.805545017</v>
      </c>
      <c r="H112" s="149">
        <v>0</v>
      </c>
      <c r="I112" s="149">
        <v>-5607.7376396346899</v>
      </c>
      <c r="J112" s="149">
        <v>66679398.067905381</v>
      </c>
      <c r="K112" s="155">
        <v>0.96745351419595016</v>
      </c>
    </row>
    <row r="113" spans="1:13">
      <c r="A113" s="153" t="s">
        <v>80</v>
      </c>
      <c r="B113" s="156">
        <v>1792717891.9462345</v>
      </c>
      <c r="C113" s="156">
        <v>1792717891.9462345</v>
      </c>
      <c r="D113" s="156">
        <v>-996295798.32610333</v>
      </c>
      <c r="E113" s="156">
        <v>-9567779.7895152103</v>
      </c>
      <c r="F113" s="156">
        <v>786854313.83061624</v>
      </c>
      <c r="G113" s="156">
        <v>1703851567.7289345</v>
      </c>
      <c r="H113" s="156">
        <v>-946681973.55547953</v>
      </c>
      <c r="I113" s="156">
        <v>-9183010.7168173864</v>
      </c>
      <c r="J113" s="156">
        <v>747986583.4566375</v>
      </c>
      <c r="K113" s="157" t="s">
        <v>334</v>
      </c>
      <c r="M113" s="109"/>
    </row>
    <row r="114" spans="1:13">
      <c r="A114" s="144"/>
      <c r="B114" s="144"/>
      <c r="C114" s="144"/>
      <c r="D114" s="144"/>
      <c r="E114" s="144"/>
      <c r="F114" s="144"/>
      <c r="G114" s="144"/>
      <c r="H114" s="144"/>
      <c r="I114" s="144"/>
      <c r="J114" s="144"/>
      <c r="K114" s="144"/>
      <c r="M114" s="109"/>
    </row>
    <row r="115" spans="1:13">
      <c r="A115" s="153" t="s">
        <v>225</v>
      </c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</row>
    <row r="116" spans="1:13">
      <c r="A116" s="161" t="s">
        <v>266</v>
      </c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</row>
    <row r="117" spans="1:13">
      <c r="A117" s="162" t="s">
        <v>404</v>
      </c>
      <c r="B117" s="149">
        <v>-320818848.24875772</v>
      </c>
      <c r="C117" s="149">
        <v>-320818848.24875772</v>
      </c>
      <c r="D117" s="149">
        <v>0</v>
      </c>
      <c r="E117" s="149">
        <v>274869.98428135569</v>
      </c>
      <c r="F117" s="149">
        <v>-320543978.26447636</v>
      </c>
      <c r="G117" s="149">
        <v>-310377322.15855789</v>
      </c>
      <c r="H117" s="149">
        <v>0</v>
      </c>
      <c r="I117" s="149">
        <v>265923.93223998311</v>
      </c>
      <c r="J117" s="149">
        <v>-310111398.22631788</v>
      </c>
      <c r="K117" s="155">
        <v>0.96745351419595016</v>
      </c>
    </row>
    <row r="118" spans="1:13">
      <c r="A118" s="162" t="s">
        <v>405</v>
      </c>
      <c r="B118" s="149">
        <v>50599344.863800243</v>
      </c>
      <c r="C118" s="149">
        <v>50599344.863800243</v>
      </c>
      <c r="D118" s="149">
        <v>-50599344.863800243</v>
      </c>
      <c r="E118" s="149">
        <v>0</v>
      </c>
      <c r="F118" s="149">
        <v>0</v>
      </c>
      <c r="G118" s="149">
        <v>48952514.004496343</v>
      </c>
      <c r="H118" s="149">
        <v>-48952514.004496343</v>
      </c>
      <c r="I118" s="149">
        <v>0</v>
      </c>
      <c r="J118" s="149">
        <v>0</v>
      </c>
      <c r="K118" s="155">
        <v>0.96745351419595016</v>
      </c>
    </row>
    <row r="119" spans="1:13">
      <c r="A119" s="162" t="s">
        <v>406</v>
      </c>
      <c r="B119" s="149">
        <v>0</v>
      </c>
      <c r="C119" s="149">
        <v>0</v>
      </c>
      <c r="D119" s="149">
        <v>0</v>
      </c>
      <c r="E119" s="149">
        <v>0</v>
      </c>
      <c r="F119" s="149">
        <v>0</v>
      </c>
      <c r="G119" s="149">
        <v>0</v>
      </c>
      <c r="H119" s="149">
        <v>0</v>
      </c>
      <c r="I119" s="149">
        <v>0</v>
      </c>
      <c r="J119" s="149">
        <v>0</v>
      </c>
      <c r="K119" s="155">
        <v>0.94712157517284312</v>
      </c>
      <c r="M119" s="109"/>
    </row>
    <row r="120" spans="1:13">
      <c r="A120" s="162" t="s">
        <v>407</v>
      </c>
      <c r="B120" s="149">
        <v>-3457154.9752650717</v>
      </c>
      <c r="C120" s="149">
        <v>-3457154.9752650717</v>
      </c>
      <c r="D120" s="149">
        <v>3457154.9752650717</v>
      </c>
      <c r="E120" s="149">
        <v>0</v>
      </c>
      <c r="F120" s="149">
        <v>0</v>
      </c>
      <c r="G120" s="149">
        <v>-3457154.9752650717</v>
      </c>
      <c r="H120" s="149">
        <v>3457154.9752650717</v>
      </c>
      <c r="I120" s="149">
        <v>0</v>
      </c>
      <c r="J120" s="149">
        <v>0</v>
      </c>
      <c r="K120" s="155">
        <v>1</v>
      </c>
    </row>
    <row r="121" spans="1:13">
      <c r="A121" s="162" t="s">
        <v>408</v>
      </c>
      <c r="B121" s="149">
        <v>-6779781.3799999999</v>
      </c>
      <c r="C121" s="149">
        <v>-6779781.3799999999</v>
      </c>
      <c r="D121" s="149">
        <v>0</v>
      </c>
      <c r="E121" s="149">
        <v>0</v>
      </c>
      <c r="F121" s="149">
        <v>-6779781.3799999999</v>
      </c>
      <c r="G121" s="149">
        <v>-6559123.3215612685</v>
      </c>
      <c r="H121" s="149">
        <v>0</v>
      </c>
      <c r="I121" s="149">
        <v>0</v>
      </c>
      <c r="J121" s="149">
        <v>-6559123.3215612685</v>
      </c>
      <c r="K121" s="155">
        <v>0.96745351419595016</v>
      </c>
    </row>
    <row r="122" spans="1:13">
      <c r="A122" s="162" t="s">
        <v>662</v>
      </c>
      <c r="B122" s="149">
        <v>0</v>
      </c>
      <c r="C122" s="149">
        <v>0</v>
      </c>
      <c r="D122" s="149">
        <v>0</v>
      </c>
      <c r="E122" s="149">
        <v>0</v>
      </c>
      <c r="F122" s="149">
        <v>0</v>
      </c>
      <c r="G122" s="149">
        <v>0</v>
      </c>
      <c r="H122" s="149">
        <v>0</v>
      </c>
      <c r="I122" s="149">
        <v>0</v>
      </c>
      <c r="J122" s="149">
        <v>0</v>
      </c>
      <c r="K122" s="155">
        <v>0.94712157517284312</v>
      </c>
    </row>
    <row r="123" spans="1:13">
      <c r="A123" s="162" t="s">
        <v>409</v>
      </c>
      <c r="B123" s="149">
        <v>0</v>
      </c>
      <c r="C123" s="149">
        <v>0</v>
      </c>
      <c r="D123" s="149">
        <v>0</v>
      </c>
      <c r="E123" s="149">
        <v>0</v>
      </c>
      <c r="F123" s="149">
        <v>0</v>
      </c>
      <c r="G123" s="149">
        <v>0</v>
      </c>
      <c r="H123" s="149">
        <v>0</v>
      </c>
      <c r="I123" s="149">
        <v>0</v>
      </c>
      <c r="J123" s="149">
        <v>0</v>
      </c>
      <c r="K123" s="155">
        <v>0.96251873996716342</v>
      </c>
    </row>
    <row r="124" spans="1:13" s="113" customFormat="1">
      <c r="A124" s="162" t="s">
        <v>410</v>
      </c>
      <c r="B124" s="149">
        <v>-894452514.69000041</v>
      </c>
      <c r="C124" s="149">
        <v>-894452514.69000041</v>
      </c>
      <c r="D124" s="149">
        <v>0</v>
      </c>
      <c r="E124" s="149">
        <v>0</v>
      </c>
      <c r="F124" s="149">
        <v>-894452514.69000041</v>
      </c>
      <c r="G124" s="149">
        <v>0</v>
      </c>
      <c r="H124" s="149">
        <v>0</v>
      </c>
      <c r="I124" s="149">
        <v>0</v>
      </c>
      <c r="J124" s="149">
        <v>0</v>
      </c>
      <c r="K124" s="155">
        <v>0</v>
      </c>
    </row>
    <row r="125" spans="1:13">
      <c r="A125" s="162" t="s">
        <v>411</v>
      </c>
      <c r="B125" s="149">
        <v>-1622117.5462522844</v>
      </c>
      <c r="C125" s="149">
        <v>-1622117.5462522844</v>
      </c>
      <c r="D125" s="149">
        <v>1622117.5462522844</v>
      </c>
      <c r="E125" s="149">
        <v>0</v>
      </c>
      <c r="F125" s="149">
        <v>0</v>
      </c>
      <c r="G125" s="149">
        <v>-1536342.5255219708</v>
      </c>
      <c r="H125" s="149">
        <v>1536342.5255219708</v>
      </c>
      <c r="I125" s="149">
        <v>0</v>
      </c>
      <c r="J125" s="149">
        <v>0</v>
      </c>
      <c r="K125" s="155">
        <v>0.94712157517284312</v>
      </c>
    </row>
    <row r="126" spans="1:13" ht="15.75" thickBot="1">
      <c r="A126" s="162" t="s">
        <v>412</v>
      </c>
      <c r="B126" s="149">
        <v>0</v>
      </c>
      <c r="C126" s="149">
        <v>0</v>
      </c>
      <c r="D126" s="149">
        <v>0</v>
      </c>
      <c r="E126" s="149">
        <v>0</v>
      </c>
      <c r="F126" s="149">
        <v>0</v>
      </c>
      <c r="G126" s="149">
        <v>0</v>
      </c>
      <c r="H126" s="149">
        <v>0</v>
      </c>
      <c r="I126" s="149">
        <v>0</v>
      </c>
      <c r="J126" s="149">
        <v>0</v>
      </c>
      <c r="K126" s="155">
        <v>0.94712157517284312</v>
      </c>
    </row>
    <row r="127" spans="1:13">
      <c r="A127" s="161" t="s">
        <v>266</v>
      </c>
      <c r="B127" s="156">
        <v>-1176531071.9764752</v>
      </c>
      <c r="C127" s="156">
        <v>-1176531071.9764752</v>
      </c>
      <c r="D127" s="156">
        <v>-45520072.342282884</v>
      </c>
      <c r="E127" s="156">
        <v>274869.98428135569</v>
      </c>
      <c r="F127" s="156">
        <v>-1221776274.3344767</v>
      </c>
      <c r="G127" s="156">
        <v>-272977428.97640991</v>
      </c>
      <c r="H127" s="156">
        <v>-43959016.503709301</v>
      </c>
      <c r="I127" s="156">
        <v>265923.93223998311</v>
      </c>
      <c r="J127" s="156">
        <v>-316670521.54787916</v>
      </c>
      <c r="K127" s="157" t="s">
        <v>334</v>
      </c>
    </row>
    <row r="128" spans="1:13">
      <c r="A128" s="144"/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</row>
    <row r="129" spans="1:13">
      <c r="A129" s="161" t="s">
        <v>267</v>
      </c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</row>
    <row r="130" spans="1:13">
      <c r="A130" s="162" t="s">
        <v>413</v>
      </c>
      <c r="B130" s="149">
        <v>-1288837951.8292012</v>
      </c>
      <c r="C130" s="149">
        <v>-1288837951.8292012</v>
      </c>
      <c r="D130" s="149">
        <v>0</v>
      </c>
      <c r="E130" s="149">
        <v>-17137029.993478946</v>
      </c>
      <c r="F130" s="149">
        <v>-1305974981.8226802</v>
      </c>
      <c r="G130" s="149">
        <v>-1225163146.5857337</v>
      </c>
      <c r="H130" s="149">
        <v>0</v>
      </c>
      <c r="I130" s="149">
        <v>-16290378.134928741</v>
      </c>
      <c r="J130" s="149">
        <v>-1241453524.7206624</v>
      </c>
      <c r="K130" s="155">
        <v>0.95059518137784804</v>
      </c>
    </row>
    <row r="131" spans="1:13">
      <c r="A131" s="162" t="s">
        <v>414</v>
      </c>
      <c r="B131" s="149">
        <v>-370941.55999999994</v>
      </c>
      <c r="C131" s="149">
        <v>-370941.55999999994</v>
      </c>
      <c r="D131" s="149">
        <v>370941.55999999994</v>
      </c>
      <c r="E131" s="149">
        <v>0</v>
      </c>
      <c r="F131" s="149">
        <v>0</v>
      </c>
      <c r="G131" s="149">
        <v>-351326.75460427161</v>
      </c>
      <c r="H131" s="149">
        <v>351326.75460427161</v>
      </c>
      <c r="I131" s="149">
        <v>0</v>
      </c>
      <c r="J131" s="149">
        <v>0</v>
      </c>
      <c r="K131" s="155">
        <v>0.94712157517284312</v>
      </c>
    </row>
    <row r="132" spans="1:13">
      <c r="A132" s="162" t="s">
        <v>415</v>
      </c>
      <c r="B132" s="149">
        <v>-130205170.47089323</v>
      </c>
      <c r="C132" s="149">
        <v>-130205170.47089323</v>
      </c>
      <c r="D132" s="149">
        <v>130205170.47089323</v>
      </c>
      <c r="E132" s="149">
        <v>0</v>
      </c>
      <c r="F132" s="149">
        <v>0</v>
      </c>
      <c r="G132" s="149">
        <v>-123320126.15204096</v>
      </c>
      <c r="H132" s="149">
        <v>123320126.15204096</v>
      </c>
      <c r="I132" s="149">
        <v>0</v>
      </c>
      <c r="J132" s="149">
        <v>0</v>
      </c>
      <c r="K132" s="155">
        <v>0.94712157517284312</v>
      </c>
      <c r="M132" s="109"/>
    </row>
    <row r="133" spans="1:13">
      <c r="A133" s="162" t="s">
        <v>416</v>
      </c>
      <c r="B133" s="149">
        <v>0</v>
      </c>
      <c r="C133" s="149">
        <v>0</v>
      </c>
      <c r="D133" s="149">
        <v>0</v>
      </c>
      <c r="E133" s="149">
        <v>0</v>
      </c>
      <c r="F133" s="149">
        <v>0</v>
      </c>
      <c r="G133" s="149">
        <v>0</v>
      </c>
      <c r="H133" s="149">
        <v>0</v>
      </c>
      <c r="I133" s="149">
        <v>0</v>
      </c>
      <c r="J133" s="149">
        <v>0</v>
      </c>
      <c r="K133" s="155">
        <v>0.94712157517284312</v>
      </c>
    </row>
    <row r="134" spans="1:13">
      <c r="A134" s="162" t="s">
        <v>417</v>
      </c>
      <c r="B134" s="149">
        <v>-235702733.47000012</v>
      </c>
      <c r="C134" s="149">
        <v>-235702733.47000012</v>
      </c>
      <c r="D134" s="149">
        <v>0</v>
      </c>
      <c r="E134" s="149">
        <v>0</v>
      </c>
      <c r="F134" s="149">
        <v>-235702733.47000012</v>
      </c>
      <c r="G134" s="149">
        <v>-224057882.67416933</v>
      </c>
      <c r="H134" s="149">
        <v>0</v>
      </c>
      <c r="I134" s="149">
        <v>0</v>
      </c>
      <c r="J134" s="149">
        <v>-224057882.67416933</v>
      </c>
      <c r="K134" s="155">
        <v>0.95059518137784804</v>
      </c>
    </row>
    <row r="135" spans="1:13">
      <c r="A135" s="162" t="s">
        <v>418</v>
      </c>
      <c r="B135" s="149">
        <v>-33201547.129999999</v>
      </c>
      <c r="C135" s="149">
        <v>-33201547.129999999</v>
      </c>
      <c r="D135" s="149">
        <v>33201547.129999999</v>
      </c>
      <c r="E135" s="149">
        <v>0</v>
      </c>
      <c r="F135" s="149">
        <v>0</v>
      </c>
      <c r="G135" s="149">
        <v>-31445901.615940988</v>
      </c>
      <c r="H135" s="149">
        <v>31445901.615940988</v>
      </c>
      <c r="I135" s="149">
        <v>0</v>
      </c>
      <c r="J135" s="149">
        <v>0</v>
      </c>
      <c r="K135" s="155">
        <v>0.94712157517284312</v>
      </c>
    </row>
    <row r="136" spans="1:13">
      <c r="A136" s="162" t="s">
        <v>419</v>
      </c>
      <c r="B136" s="149">
        <v>146014234.30999997</v>
      </c>
      <c r="C136" s="149">
        <v>146014234.30999997</v>
      </c>
      <c r="D136" s="149">
        <v>0</v>
      </c>
      <c r="E136" s="149">
        <v>0</v>
      </c>
      <c r="F136" s="149">
        <v>146014234.30999997</v>
      </c>
      <c r="G136" s="149">
        <v>138800427.54766202</v>
      </c>
      <c r="H136" s="149">
        <v>0</v>
      </c>
      <c r="I136" s="149">
        <v>0</v>
      </c>
      <c r="J136" s="149">
        <v>138800427.54766202</v>
      </c>
      <c r="K136" s="155">
        <v>0.95059518137784804</v>
      </c>
    </row>
    <row r="137" spans="1:13">
      <c r="A137" s="162" t="s">
        <v>420</v>
      </c>
      <c r="B137" s="149">
        <v>-146014234.30999997</v>
      </c>
      <c r="C137" s="149">
        <v>-146014234.30999997</v>
      </c>
      <c r="D137" s="149">
        <v>0</v>
      </c>
      <c r="E137" s="149">
        <v>0</v>
      </c>
      <c r="F137" s="149">
        <v>-146014234.30999997</v>
      </c>
      <c r="G137" s="149">
        <v>0</v>
      </c>
      <c r="H137" s="149">
        <v>0</v>
      </c>
      <c r="I137" s="149">
        <v>0</v>
      </c>
      <c r="J137" s="149">
        <v>0</v>
      </c>
      <c r="K137" s="155">
        <v>0</v>
      </c>
    </row>
    <row r="138" spans="1:13" ht="15.75" thickBot="1">
      <c r="A138" s="162" t="s">
        <v>421</v>
      </c>
      <c r="B138" s="149">
        <v>-71400287.859999999</v>
      </c>
      <c r="C138" s="149">
        <v>-71400287.859999999</v>
      </c>
      <c r="D138" s="149">
        <v>0</v>
      </c>
      <c r="E138" s="149">
        <v>0</v>
      </c>
      <c r="F138" s="149">
        <v>-71400287.859999999</v>
      </c>
      <c r="G138" s="149">
        <v>-67872769.588707268</v>
      </c>
      <c r="H138" s="149">
        <v>0</v>
      </c>
      <c r="I138" s="149">
        <v>0</v>
      </c>
      <c r="J138" s="149">
        <v>-67872769.588707268</v>
      </c>
      <c r="K138" s="155">
        <v>0.95059518137784804</v>
      </c>
    </row>
    <row r="139" spans="1:13">
      <c r="A139" s="161" t="s">
        <v>267</v>
      </c>
      <c r="B139" s="156">
        <v>-1759718632.3200943</v>
      </c>
      <c r="C139" s="156">
        <v>-1759718632.3200943</v>
      </c>
      <c r="D139" s="156">
        <v>163777659.16089323</v>
      </c>
      <c r="E139" s="156">
        <v>-17137029.993478946</v>
      </c>
      <c r="F139" s="156">
        <v>-1613078003.1526802</v>
      </c>
      <c r="G139" s="156">
        <v>-1533410725.8235345</v>
      </c>
      <c r="H139" s="156">
        <v>155117354.52258623</v>
      </c>
      <c r="I139" s="156">
        <v>-16290378.134928741</v>
      </c>
      <c r="J139" s="156">
        <v>-1394583749.4358768</v>
      </c>
      <c r="K139" s="157" t="s">
        <v>334</v>
      </c>
    </row>
    <row r="140" spans="1:13">
      <c r="A140" s="144"/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</row>
    <row r="141" spans="1:13">
      <c r="A141" s="161" t="s">
        <v>268</v>
      </c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</row>
    <row r="142" spans="1:13">
      <c r="A142" s="162" t="s">
        <v>422</v>
      </c>
      <c r="B142" s="149">
        <v>-5493875.0603824547</v>
      </c>
      <c r="C142" s="149">
        <v>-5493875.0603824547</v>
      </c>
      <c r="D142" s="149">
        <v>0</v>
      </c>
      <c r="E142" s="149">
        <v>0</v>
      </c>
      <c r="F142" s="149">
        <v>-5493875.0603824547</v>
      </c>
      <c r="G142" s="149">
        <v>0</v>
      </c>
      <c r="H142" s="149">
        <v>0</v>
      </c>
      <c r="I142" s="149">
        <v>0</v>
      </c>
      <c r="J142" s="149">
        <v>0</v>
      </c>
      <c r="K142" s="155">
        <v>0</v>
      </c>
    </row>
    <row r="143" spans="1:13">
      <c r="A143" s="162" t="s">
        <v>423</v>
      </c>
      <c r="B143" s="149">
        <v>-1080291012.0048375</v>
      </c>
      <c r="C143" s="149">
        <v>-1080291012.0048375</v>
      </c>
      <c r="D143" s="149">
        <v>0</v>
      </c>
      <c r="E143" s="149">
        <v>-78045214.490847468</v>
      </c>
      <c r="F143" s="149">
        <v>-1158336226.4956851</v>
      </c>
      <c r="G143" s="149">
        <v>-1026919430.4975976</v>
      </c>
      <c r="H143" s="149">
        <v>0</v>
      </c>
      <c r="I143" s="149">
        <v>-74189404.824600205</v>
      </c>
      <c r="J143" s="149">
        <v>-1101108835.3221977</v>
      </c>
      <c r="K143" s="155">
        <v>0.95059518137784804</v>
      </c>
    </row>
    <row r="144" spans="1:13">
      <c r="A144" s="162" t="s">
        <v>424</v>
      </c>
      <c r="B144" s="149">
        <v>-530781540.63888448</v>
      </c>
      <c r="C144" s="149">
        <v>-530781540.63888448</v>
      </c>
      <c r="D144" s="149">
        <v>0</v>
      </c>
      <c r="E144" s="149">
        <v>0</v>
      </c>
      <c r="F144" s="149">
        <v>-530781540.63888448</v>
      </c>
      <c r="G144" s="149">
        <v>-504558374.895634</v>
      </c>
      <c r="H144" s="149">
        <v>0</v>
      </c>
      <c r="I144" s="149">
        <v>0</v>
      </c>
      <c r="J144" s="149">
        <v>-504558374.895634</v>
      </c>
      <c r="K144" s="155">
        <v>0.95059518137784804</v>
      </c>
    </row>
    <row r="145" spans="1:13">
      <c r="A145" s="162" t="s">
        <v>425</v>
      </c>
      <c r="B145" s="149">
        <v>-241623029.44369254</v>
      </c>
      <c r="C145" s="149">
        <v>-241623029.44369254</v>
      </c>
      <c r="D145" s="149">
        <v>0</v>
      </c>
      <c r="E145" s="149">
        <v>0</v>
      </c>
      <c r="F145" s="149">
        <v>-241623029.44369254</v>
      </c>
      <c r="G145" s="149">
        <v>-229685687.49909201</v>
      </c>
      <c r="H145" s="149">
        <v>0</v>
      </c>
      <c r="I145" s="149">
        <v>0</v>
      </c>
      <c r="J145" s="149">
        <v>-229685687.49909201</v>
      </c>
      <c r="K145" s="155">
        <v>0.95059518137784804</v>
      </c>
      <c r="M145" s="109"/>
    </row>
    <row r="146" spans="1:13">
      <c r="A146" s="162" t="s">
        <v>426</v>
      </c>
      <c r="B146" s="149">
        <v>-691255623.80502582</v>
      </c>
      <c r="C146" s="149">
        <v>-691255623.80502582</v>
      </c>
      <c r="D146" s="149">
        <v>0</v>
      </c>
      <c r="E146" s="149">
        <v>0</v>
      </c>
      <c r="F146" s="149">
        <v>-691255623.80502582</v>
      </c>
      <c r="G146" s="149">
        <v>-657104265.089396</v>
      </c>
      <c r="H146" s="149">
        <v>0</v>
      </c>
      <c r="I146" s="149">
        <v>0</v>
      </c>
      <c r="J146" s="149">
        <v>-657104265.089396</v>
      </c>
      <c r="K146" s="155">
        <v>0.95059518137784804</v>
      </c>
    </row>
    <row r="147" spans="1:13">
      <c r="A147" s="162" t="s">
        <v>427</v>
      </c>
      <c r="B147" s="149">
        <v>-3102310.6083525815</v>
      </c>
      <c r="C147" s="149">
        <v>-3102310.6083525815</v>
      </c>
      <c r="D147" s="149">
        <v>3102310.6083525815</v>
      </c>
      <c r="E147" s="149">
        <v>0</v>
      </c>
      <c r="F147" s="149">
        <v>0</v>
      </c>
      <c r="G147" s="149">
        <v>-2938265.3100583181</v>
      </c>
      <c r="H147" s="149">
        <v>2938265.3100583181</v>
      </c>
      <c r="I147" s="149">
        <v>0</v>
      </c>
      <c r="J147" s="149">
        <v>0</v>
      </c>
      <c r="K147" s="155">
        <v>0.94712157517284312</v>
      </c>
    </row>
    <row r="148" spans="1:13">
      <c r="A148" s="162" t="s">
        <v>428</v>
      </c>
      <c r="B148" s="149">
        <v>0</v>
      </c>
      <c r="C148" s="149">
        <v>0</v>
      </c>
      <c r="D148" s="149">
        <v>0</v>
      </c>
      <c r="E148" s="149">
        <v>0</v>
      </c>
      <c r="F148" s="149">
        <v>0</v>
      </c>
      <c r="G148" s="149">
        <v>0</v>
      </c>
      <c r="H148" s="149">
        <v>0</v>
      </c>
      <c r="I148" s="149">
        <v>0</v>
      </c>
      <c r="J148" s="149">
        <v>0</v>
      </c>
      <c r="K148" s="155">
        <v>0.94712157517284312</v>
      </c>
    </row>
    <row r="149" spans="1:13">
      <c r="A149" s="162" t="s">
        <v>429</v>
      </c>
      <c r="B149" s="149">
        <v>0</v>
      </c>
      <c r="C149" s="149">
        <v>0</v>
      </c>
      <c r="D149" s="149">
        <v>0</v>
      </c>
      <c r="E149" s="149">
        <v>0</v>
      </c>
      <c r="F149" s="149">
        <v>0</v>
      </c>
      <c r="G149" s="149">
        <v>0</v>
      </c>
      <c r="H149" s="149">
        <v>0</v>
      </c>
      <c r="I149" s="149">
        <v>0</v>
      </c>
      <c r="J149" s="149">
        <v>0</v>
      </c>
      <c r="K149" s="155">
        <v>0.95059518137784804</v>
      </c>
    </row>
    <row r="150" spans="1:13" ht="15.75" thickBot="1">
      <c r="A150" s="162" t="s">
        <v>430</v>
      </c>
      <c r="B150" s="149">
        <v>-15329544.476041177</v>
      </c>
      <c r="C150" s="149">
        <v>-15329544.476041177</v>
      </c>
      <c r="D150" s="149">
        <v>0</v>
      </c>
      <c r="E150" s="149">
        <v>0</v>
      </c>
      <c r="F150" s="149">
        <v>-15329544.476041177</v>
      </c>
      <c r="G150" s="149">
        <v>0</v>
      </c>
      <c r="H150" s="149">
        <v>0</v>
      </c>
      <c r="I150" s="149">
        <v>0</v>
      </c>
      <c r="J150" s="149">
        <v>0</v>
      </c>
      <c r="K150" s="155">
        <v>0</v>
      </c>
    </row>
    <row r="151" spans="1:13">
      <c r="A151" s="161" t="s">
        <v>268</v>
      </c>
      <c r="B151" s="156">
        <v>-2567876936.0372167</v>
      </c>
      <c r="C151" s="156">
        <v>-2567876936.0372167</v>
      </c>
      <c r="D151" s="156">
        <v>3102310.6083525815</v>
      </c>
      <c r="E151" s="156">
        <v>-78045214.490847468</v>
      </c>
      <c r="F151" s="156">
        <v>-2642819839.9197116</v>
      </c>
      <c r="G151" s="156">
        <v>-2421206023.2917781</v>
      </c>
      <c r="H151" s="156">
        <v>2938265.3100583181</v>
      </c>
      <c r="I151" s="156">
        <v>-74189404.824600205</v>
      </c>
      <c r="J151" s="156">
        <v>-2492457162.8063197</v>
      </c>
      <c r="K151" s="157" t="s">
        <v>334</v>
      </c>
    </row>
    <row r="152" spans="1:13">
      <c r="A152" s="144"/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</row>
    <row r="153" spans="1:13">
      <c r="A153" s="161" t="s">
        <v>269</v>
      </c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</row>
    <row r="154" spans="1:13">
      <c r="A154" s="162" t="s">
        <v>431</v>
      </c>
      <c r="B154" s="149">
        <v>-1582839563.6952958</v>
      </c>
      <c r="C154" s="149">
        <v>-1582839563.6952958</v>
      </c>
      <c r="D154" s="149">
        <v>0</v>
      </c>
      <c r="E154" s="149">
        <v>-42948154.655009724</v>
      </c>
      <c r="F154" s="149">
        <v>-1625787718.3503056</v>
      </c>
      <c r="G154" s="149">
        <v>-1504639662.1429636</v>
      </c>
      <c r="H154" s="149">
        <v>0</v>
      </c>
      <c r="I154" s="149">
        <v>-40826308.864122838</v>
      </c>
      <c r="J154" s="149">
        <v>-1545465971.0070865</v>
      </c>
      <c r="K154" s="155">
        <v>0.95059518137784804</v>
      </c>
    </row>
    <row r="155" spans="1:13">
      <c r="A155" s="162" t="s">
        <v>432</v>
      </c>
      <c r="B155" s="149">
        <v>-158821368.38999993</v>
      </c>
      <c r="C155" s="149">
        <v>-158821368.38999993</v>
      </c>
      <c r="D155" s="149">
        <v>0</v>
      </c>
      <c r="E155" s="149">
        <v>-2966570.7429403607</v>
      </c>
      <c r="F155" s="149">
        <v>-161787939.13294029</v>
      </c>
      <c r="G155" s="149">
        <v>-150974827.49136999</v>
      </c>
      <c r="H155" s="149">
        <v>0</v>
      </c>
      <c r="I155" s="149">
        <v>-2820007.8534556096</v>
      </c>
      <c r="J155" s="149">
        <v>-153794835.3448256</v>
      </c>
      <c r="K155" s="155">
        <v>0.95059518137784804</v>
      </c>
    </row>
    <row r="156" spans="1:13">
      <c r="A156" s="162" t="s">
        <v>433</v>
      </c>
      <c r="B156" s="149">
        <v>-2644029.3992307689</v>
      </c>
      <c r="C156" s="149">
        <v>-2644029.3992307689</v>
      </c>
      <c r="D156" s="149">
        <v>2644029.3992307689</v>
      </c>
      <c r="E156" s="149">
        <v>0</v>
      </c>
      <c r="F156" s="149">
        <v>0</v>
      </c>
      <c r="G156" s="149">
        <v>-2504217.2894027517</v>
      </c>
      <c r="H156" s="149">
        <v>2504217.2894027517</v>
      </c>
      <c r="I156" s="149">
        <v>0</v>
      </c>
      <c r="J156" s="149">
        <v>0</v>
      </c>
      <c r="K156" s="155">
        <v>0.94712157517284312</v>
      </c>
      <c r="M156" s="109"/>
    </row>
    <row r="157" spans="1:13">
      <c r="A157" s="162" t="s">
        <v>434</v>
      </c>
      <c r="B157" s="149">
        <v>0</v>
      </c>
      <c r="C157" s="149">
        <v>0</v>
      </c>
      <c r="D157" s="149">
        <v>0</v>
      </c>
      <c r="E157" s="149">
        <v>0</v>
      </c>
      <c r="F157" s="149">
        <v>0</v>
      </c>
      <c r="G157" s="149">
        <v>0</v>
      </c>
      <c r="H157" s="149">
        <v>0</v>
      </c>
      <c r="I157" s="149">
        <v>0</v>
      </c>
      <c r="J157" s="149">
        <v>0</v>
      </c>
      <c r="K157" s="155">
        <v>0.94712157517284312</v>
      </c>
      <c r="M157" s="109"/>
    </row>
    <row r="158" spans="1:13">
      <c r="A158" s="162" t="s">
        <v>435</v>
      </c>
      <c r="B158" s="149">
        <v>-2042111.9593668717</v>
      </c>
      <c r="C158" s="149">
        <v>-2042111.9593668717</v>
      </c>
      <c r="D158" s="149">
        <v>2042111.9593668717</v>
      </c>
      <c r="E158" s="149">
        <v>0</v>
      </c>
      <c r="F158" s="149">
        <v>0</v>
      </c>
      <c r="G158" s="149">
        <v>-1934128.2956348525</v>
      </c>
      <c r="H158" s="149">
        <v>1934128.2956348525</v>
      </c>
      <c r="I158" s="149">
        <v>0</v>
      </c>
      <c r="J158" s="149">
        <v>0</v>
      </c>
      <c r="K158" s="155">
        <v>0.94712157517284312</v>
      </c>
    </row>
    <row r="159" spans="1:13">
      <c r="A159" s="162" t="s">
        <v>436</v>
      </c>
      <c r="B159" s="149">
        <v>-137153468.99909979</v>
      </c>
      <c r="C159" s="149">
        <v>-137153468.99909979</v>
      </c>
      <c r="D159" s="149">
        <v>137153468.99909979</v>
      </c>
      <c r="E159" s="149">
        <v>0</v>
      </c>
      <c r="F159" s="149">
        <v>0</v>
      </c>
      <c r="G159" s="149">
        <v>-129901009.59884711</v>
      </c>
      <c r="H159" s="149">
        <v>129901009.59884711</v>
      </c>
      <c r="I159" s="149">
        <v>0</v>
      </c>
      <c r="J159" s="149">
        <v>0</v>
      </c>
      <c r="K159" s="155">
        <v>0.94712157517284312</v>
      </c>
    </row>
    <row r="160" spans="1:13" ht="15.75" thickBot="1">
      <c r="A160" s="162" t="s">
        <v>437</v>
      </c>
      <c r="B160" s="149">
        <v>0</v>
      </c>
      <c r="C160" s="149">
        <v>0</v>
      </c>
      <c r="D160" s="149">
        <v>0</v>
      </c>
      <c r="E160" s="149">
        <v>0</v>
      </c>
      <c r="F160" s="149">
        <v>0</v>
      </c>
      <c r="G160" s="149">
        <v>0</v>
      </c>
      <c r="H160" s="149">
        <v>0</v>
      </c>
      <c r="I160" s="149">
        <v>0</v>
      </c>
      <c r="J160" s="149">
        <v>0</v>
      </c>
      <c r="K160" s="155">
        <v>0.94712157517284312</v>
      </c>
    </row>
    <row r="161" spans="1:13">
      <c r="A161" s="161" t="s">
        <v>269</v>
      </c>
      <c r="B161" s="156">
        <v>-1883500542.4429929</v>
      </c>
      <c r="C161" s="156">
        <v>-1883500542.4429929</v>
      </c>
      <c r="D161" s="156">
        <v>141839610.35769743</v>
      </c>
      <c r="E161" s="156">
        <v>-45914725.397950083</v>
      </c>
      <c r="F161" s="156">
        <v>-1787575657.4832458</v>
      </c>
      <c r="G161" s="156">
        <v>-1789953844.8182182</v>
      </c>
      <c r="H161" s="156">
        <v>134339355.18388471</v>
      </c>
      <c r="I161" s="156">
        <v>-43646316.717578448</v>
      </c>
      <c r="J161" s="156">
        <v>-1699260806.351912</v>
      </c>
      <c r="K161" s="157" t="s">
        <v>334</v>
      </c>
    </row>
    <row r="162" spans="1:13">
      <c r="A162" s="144"/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</row>
    <row r="163" spans="1:13">
      <c r="A163" s="161" t="s">
        <v>270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</row>
    <row r="164" spans="1:13">
      <c r="A164" s="162" t="s">
        <v>438</v>
      </c>
      <c r="B164" s="149">
        <v>-1719773773.3178568</v>
      </c>
      <c r="C164" s="149">
        <v>-1719773773.3178568</v>
      </c>
      <c r="D164" s="149">
        <v>0</v>
      </c>
      <c r="E164" s="149">
        <v>3116357.9175231792</v>
      </c>
      <c r="F164" s="149">
        <v>-1716657415.4003336</v>
      </c>
      <c r="G164" s="149">
        <v>-1542191418.059051</v>
      </c>
      <c r="H164" s="149">
        <v>0</v>
      </c>
      <c r="I164" s="149">
        <v>2794565.4891181746</v>
      </c>
      <c r="J164" s="149">
        <v>-1539396852.5699329</v>
      </c>
      <c r="K164" s="155">
        <v>0.89674086323795554</v>
      </c>
    </row>
    <row r="165" spans="1:13">
      <c r="A165" s="162" t="s">
        <v>439</v>
      </c>
      <c r="B165" s="149">
        <v>-84092099.794127524</v>
      </c>
      <c r="C165" s="149">
        <v>-84092099.794127524</v>
      </c>
      <c r="D165" s="149">
        <v>0</v>
      </c>
      <c r="E165" s="149">
        <v>0</v>
      </c>
      <c r="F165" s="149">
        <v>-84092099.794127524</v>
      </c>
      <c r="G165" s="149">
        <v>-79937544.856242746</v>
      </c>
      <c r="H165" s="149">
        <v>0</v>
      </c>
      <c r="I165" s="149">
        <v>0</v>
      </c>
      <c r="J165" s="149">
        <v>-79937544.856242746</v>
      </c>
      <c r="K165" s="155">
        <v>0.95059518137784804</v>
      </c>
    </row>
    <row r="166" spans="1:13">
      <c r="A166" s="162" t="s">
        <v>440</v>
      </c>
      <c r="B166" s="149">
        <v>-31531214.661618572</v>
      </c>
      <c r="C166" s="149">
        <v>-31531214.661618572</v>
      </c>
      <c r="D166" s="149">
        <v>0</v>
      </c>
      <c r="E166" s="149">
        <v>0</v>
      </c>
      <c r="F166" s="149">
        <v>-31531214.661618572</v>
      </c>
      <c r="G166" s="149">
        <v>-31531214.661618572</v>
      </c>
      <c r="H166" s="149">
        <v>0</v>
      </c>
      <c r="I166" s="149">
        <v>0</v>
      </c>
      <c r="J166" s="149">
        <v>-31531214.661618572</v>
      </c>
      <c r="K166" s="155">
        <v>1</v>
      </c>
      <c r="M166" s="109"/>
    </row>
    <row r="167" spans="1:13">
      <c r="A167" s="162" t="s">
        <v>441</v>
      </c>
      <c r="B167" s="149">
        <v>-2108208.0321508115</v>
      </c>
      <c r="C167" s="149">
        <v>-2108208.0321508115</v>
      </c>
      <c r="D167" s="149">
        <v>0</v>
      </c>
      <c r="E167" s="149">
        <v>0</v>
      </c>
      <c r="F167" s="149">
        <v>-2108208.0321508115</v>
      </c>
      <c r="G167" s="149">
        <v>0</v>
      </c>
      <c r="H167" s="149">
        <v>0</v>
      </c>
      <c r="I167" s="149">
        <v>0</v>
      </c>
      <c r="J167" s="149">
        <v>0</v>
      </c>
      <c r="K167" s="155">
        <v>0</v>
      </c>
    </row>
    <row r="168" spans="1:13">
      <c r="A168" s="162" t="s">
        <v>442</v>
      </c>
      <c r="B168" s="149">
        <v>-2068016.395736489</v>
      </c>
      <c r="C168" s="149">
        <v>-2068016.395736489</v>
      </c>
      <c r="D168" s="149">
        <v>2068016.395736489</v>
      </c>
      <c r="E168" s="149">
        <v>0</v>
      </c>
      <c r="F168" s="149">
        <v>0</v>
      </c>
      <c r="G168" s="149">
        <v>-1958662.9462132091</v>
      </c>
      <c r="H168" s="149">
        <v>1958662.9462132091</v>
      </c>
      <c r="I168" s="149">
        <v>0</v>
      </c>
      <c r="J168" s="149">
        <v>0</v>
      </c>
      <c r="K168" s="155">
        <v>0.94712157517284312</v>
      </c>
    </row>
    <row r="169" spans="1:13">
      <c r="A169" s="162" t="s">
        <v>443</v>
      </c>
      <c r="B169" s="149">
        <v>0</v>
      </c>
      <c r="C169" s="149">
        <v>0</v>
      </c>
      <c r="D169" s="149">
        <v>0</v>
      </c>
      <c r="E169" s="149">
        <v>0</v>
      </c>
      <c r="F169" s="149">
        <v>0</v>
      </c>
      <c r="G169" s="149">
        <v>0</v>
      </c>
      <c r="H169" s="149">
        <v>0</v>
      </c>
      <c r="I169" s="149">
        <v>0</v>
      </c>
      <c r="J169" s="149">
        <v>0</v>
      </c>
      <c r="K169" s="155">
        <v>1</v>
      </c>
    </row>
    <row r="170" spans="1:13" ht="15.75" thickBot="1">
      <c r="A170" s="162" t="s">
        <v>444</v>
      </c>
      <c r="B170" s="149">
        <v>-98258.052843395853</v>
      </c>
      <c r="C170" s="149">
        <v>-98258.052843395853</v>
      </c>
      <c r="D170" s="149">
        <v>0</v>
      </c>
      <c r="E170" s="149">
        <v>0</v>
      </c>
      <c r="F170" s="149">
        <v>-98258.052843395853</v>
      </c>
      <c r="G170" s="149">
        <v>0</v>
      </c>
      <c r="H170" s="149">
        <v>0</v>
      </c>
      <c r="I170" s="149">
        <v>0</v>
      </c>
      <c r="J170" s="149">
        <v>0</v>
      </c>
      <c r="K170" s="155">
        <v>0</v>
      </c>
    </row>
    <row r="171" spans="1:13">
      <c r="A171" s="161" t="s">
        <v>270</v>
      </c>
      <c r="B171" s="156">
        <v>-1839671570.2543333</v>
      </c>
      <c r="C171" s="156">
        <v>-1839671570.2543333</v>
      </c>
      <c r="D171" s="156">
        <v>2068016.395736489</v>
      </c>
      <c r="E171" s="156">
        <v>3116357.9175231792</v>
      </c>
      <c r="F171" s="156">
        <v>-1834487195.9410737</v>
      </c>
      <c r="G171" s="156">
        <v>-1655618840.5231254</v>
      </c>
      <c r="H171" s="156">
        <v>1958662.9462132091</v>
      </c>
      <c r="I171" s="156">
        <v>2794565.4891181746</v>
      </c>
      <c r="J171" s="156">
        <v>-1650865612.0877941</v>
      </c>
      <c r="K171" s="157" t="s">
        <v>334</v>
      </c>
    </row>
    <row r="172" spans="1:13">
      <c r="A172" s="144"/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</row>
    <row r="173" spans="1:13">
      <c r="A173" s="161" t="s">
        <v>271</v>
      </c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</row>
    <row r="174" spans="1:13">
      <c r="A174" s="162" t="s">
        <v>445</v>
      </c>
      <c r="B174" s="149">
        <v>14633.670000000004</v>
      </c>
      <c r="C174" s="149">
        <v>14633.670000000004</v>
      </c>
      <c r="D174" s="149">
        <v>0</v>
      </c>
      <c r="E174" s="149">
        <v>0</v>
      </c>
      <c r="F174" s="149">
        <v>14633.670000000004</v>
      </c>
      <c r="G174" s="149">
        <v>14633.670000000004</v>
      </c>
      <c r="H174" s="149">
        <v>0</v>
      </c>
      <c r="I174" s="149">
        <v>0</v>
      </c>
      <c r="J174" s="149">
        <v>14633.670000000004</v>
      </c>
      <c r="K174" s="155">
        <v>1</v>
      </c>
    </row>
    <row r="175" spans="1:13">
      <c r="A175" s="162" t="s">
        <v>446</v>
      </c>
      <c r="B175" s="149">
        <v>-56013697.672311589</v>
      </c>
      <c r="C175" s="149">
        <v>-56013697.672311589</v>
      </c>
      <c r="D175" s="149">
        <v>0</v>
      </c>
      <c r="E175" s="149">
        <v>0</v>
      </c>
      <c r="F175" s="149">
        <v>-56013697.672311589</v>
      </c>
      <c r="G175" s="149">
        <v>-56013697.672311589</v>
      </c>
      <c r="H175" s="149">
        <v>0</v>
      </c>
      <c r="I175" s="149">
        <v>0</v>
      </c>
      <c r="J175" s="149">
        <v>-56013697.672311589</v>
      </c>
      <c r="K175" s="155">
        <v>1</v>
      </c>
    </row>
    <row r="176" spans="1:13">
      <c r="A176" s="162" t="s">
        <v>447</v>
      </c>
      <c r="B176" s="149">
        <v>-546672959.89376116</v>
      </c>
      <c r="C176" s="149">
        <v>-546672959.89376116</v>
      </c>
      <c r="D176" s="149">
        <v>0</v>
      </c>
      <c r="E176" s="149">
        <v>0</v>
      </c>
      <c r="F176" s="149">
        <v>-546672959.89376116</v>
      </c>
      <c r="G176" s="149">
        <v>-546672959.89376116</v>
      </c>
      <c r="H176" s="149">
        <v>0</v>
      </c>
      <c r="I176" s="149">
        <v>0</v>
      </c>
      <c r="J176" s="149">
        <v>-546672959.89376116</v>
      </c>
      <c r="K176" s="155">
        <v>1</v>
      </c>
    </row>
    <row r="177" spans="1:13">
      <c r="A177" s="162" t="s">
        <v>448</v>
      </c>
      <c r="B177" s="149">
        <v>-603820915.13951612</v>
      </c>
      <c r="C177" s="149">
        <v>-603820915.13951612</v>
      </c>
      <c r="D177" s="149">
        <v>0</v>
      </c>
      <c r="E177" s="149">
        <v>0</v>
      </c>
      <c r="F177" s="149">
        <v>-603820915.13951612</v>
      </c>
      <c r="G177" s="149">
        <v>-603820915.13951612</v>
      </c>
      <c r="H177" s="149">
        <v>0</v>
      </c>
      <c r="I177" s="149">
        <v>0</v>
      </c>
      <c r="J177" s="149">
        <v>-603820915.13951612</v>
      </c>
      <c r="K177" s="155">
        <v>1</v>
      </c>
    </row>
    <row r="178" spans="1:13">
      <c r="A178" s="162" t="s">
        <v>449</v>
      </c>
      <c r="B178" s="149">
        <v>-767960326.79215765</v>
      </c>
      <c r="C178" s="149">
        <v>-767960326.79215765</v>
      </c>
      <c r="D178" s="149">
        <v>0</v>
      </c>
      <c r="E178" s="149">
        <v>0</v>
      </c>
      <c r="F178" s="149">
        <v>-767960326.79215765</v>
      </c>
      <c r="G178" s="149">
        <v>-767960326.79215765</v>
      </c>
      <c r="H178" s="149">
        <v>0</v>
      </c>
      <c r="I178" s="149">
        <v>0</v>
      </c>
      <c r="J178" s="149">
        <v>-767960326.79215765</v>
      </c>
      <c r="K178" s="155">
        <v>1</v>
      </c>
    </row>
    <row r="179" spans="1:13">
      <c r="A179" s="162" t="s">
        <v>450</v>
      </c>
      <c r="B179" s="149">
        <v>-381638425.40292275</v>
      </c>
      <c r="C179" s="149">
        <v>-381638425.40292275</v>
      </c>
      <c r="D179" s="149">
        <v>0</v>
      </c>
      <c r="E179" s="149">
        <v>0</v>
      </c>
      <c r="F179" s="149">
        <v>-381638425.40292275</v>
      </c>
      <c r="G179" s="149">
        <v>-381638425.40292275</v>
      </c>
      <c r="H179" s="149">
        <v>0</v>
      </c>
      <c r="I179" s="149">
        <v>0</v>
      </c>
      <c r="J179" s="149">
        <v>-381638425.40292275</v>
      </c>
      <c r="K179" s="155">
        <v>1</v>
      </c>
    </row>
    <row r="180" spans="1:13">
      <c r="A180" s="162" t="s">
        <v>451</v>
      </c>
      <c r="B180" s="149">
        <v>-782425431.41931391</v>
      </c>
      <c r="C180" s="149">
        <v>-782425431.41931391</v>
      </c>
      <c r="D180" s="149">
        <v>0</v>
      </c>
      <c r="E180" s="149">
        <v>0</v>
      </c>
      <c r="F180" s="149">
        <v>-782425431.41931391</v>
      </c>
      <c r="G180" s="149">
        <v>-782425431.41931391</v>
      </c>
      <c r="H180" s="149">
        <v>0</v>
      </c>
      <c r="I180" s="149">
        <v>0</v>
      </c>
      <c r="J180" s="149">
        <v>-782425431.41931391</v>
      </c>
      <c r="K180" s="155">
        <v>1</v>
      </c>
    </row>
    <row r="181" spans="1:13">
      <c r="A181" s="162" t="s">
        <v>452</v>
      </c>
      <c r="B181" s="149">
        <v>-996354555.10612118</v>
      </c>
      <c r="C181" s="149">
        <v>-996354555.10612118</v>
      </c>
      <c r="D181" s="149">
        <v>0</v>
      </c>
      <c r="E181" s="149">
        <v>11203174.985755883</v>
      </c>
      <c r="F181" s="149">
        <v>-985151380.12036526</v>
      </c>
      <c r="G181" s="149">
        <v>-996354555.10612118</v>
      </c>
      <c r="H181" s="149">
        <v>0</v>
      </c>
      <c r="I181" s="149">
        <v>11203174.985755883</v>
      </c>
      <c r="J181" s="149">
        <v>-985151380.12036526</v>
      </c>
      <c r="K181" s="155">
        <v>1</v>
      </c>
    </row>
    <row r="182" spans="1:13">
      <c r="A182" s="162" t="s">
        <v>453</v>
      </c>
      <c r="B182" s="149">
        <v>-449196779.9677819</v>
      </c>
      <c r="C182" s="149">
        <v>-449196779.9677819</v>
      </c>
      <c r="D182" s="149">
        <v>0</v>
      </c>
      <c r="E182" s="149">
        <v>0</v>
      </c>
      <c r="F182" s="149">
        <v>-449196779.9677819</v>
      </c>
      <c r="G182" s="149">
        <v>-449196779.9677819</v>
      </c>
      <c r="H182" s="149">
        <v>0</v>
      </c>
      <c r="I182" s="149">
        <v>0</v>
      </c>
      <c r="J182" s="149">
        <v>-449196779.9677819</v>
      </c>
      <c r="K182" s="155">
        <v>1</v>
      </c>
    </row>
    <row r="183" spans="1:13">
      <c r="A183" s="162" t="s">
        <v>454</v>
      </c>
      <c r="B183" s="149">
        <v>-295179850.52054882</v>
      </c>
      <c r="C183" s="149">
        <v>-295179850.52054882</v>
      </c>
      <c r="D183" s="149">
        <v>0</v>
      </c>
      <c r="E183" s="149">
        <v>0</v>
      </c>
      <c r="F183" s="149">
        <v>-295179850.52054882</v>
      </c>
      <c r="G183" s="149">
        <v>-294506955.30411679</v>
      </c>
      <c r="H183" s="149">
        <v>0</v>
      </c>
      <c r="I183" s="149">
        <v>0</v>
      </c>
      <c r="J183" s="149">
        <v>-294506955.30411679</v>
      </c>
      <c r="K183" s="155">
        <v>0.99772038906027838</v>
      </c>
      <c r="M183" s="109"/>
    </row>
    <row r="184" spans="1:13">
      <c r="A184" s="162" t="s">
        <v>455</v>
      </c>
      <c r="B184" s="149">
        <v>-34069828.660375103</v>
      </c>
      <c r="C184" s="149">
        <v>-34069828.660375103</v>
      </c>
      <c r="D184" s="149">
        <v>0</v>
      </c>
      <c r="E184" s="149">
        <v>0</v>
      </c>
      <c r="F184" s="149">
        <v>-34069828.660375103</v>
      </c>
      <c r="G184" s="149">
        <v>-34069828.660375103</v>
      </c>
      <c r="H184" s="149">
        <v>0</v>
      </c>
      <c r="I184" s="149">
        <v>0</v>
      </c>
      <c r="J184" s="149">
        <v>-34069828.660375103</v>
      </c>
      <c r="K184" s="155">
        <v>1</v>
      </c>
    </row>
    <row r="185" spans="1:13">
      <c r="A185" s="162" t="s">
        <v>456</v>
      </c>
      <c r="B185" s="149">
        <v>-180389267.49095982</v>
      </c>
      <c r="C185" s="149">
        <v>-180389267.49095982</v>
      </c>
      <c r="D185" s="149">
        <v>0</v>
      </c>
      <c r="E185" s="149">
        <v>0</v>
      </c>
      <c r="F185" s="149">
        <v>-180389267.49095982</v>
      </c>
      <c r="G185" s="149">
        <v>-180389267.49095982</v>
      </c>
      <c r="H185" s="149">
        <v>0</v>
      </c>
      <c r="I185" s="149">
        <v>0</v>
      </c>
      <c r="J185" s="149">
        <v>-180389267.49095982</v>
      </c>
      <c r="K185" s="155">
        <v>1</v>
      </c>
    </row>
    <row r="186" spans="1:13">
      <c r="A186" s="162" t="s">
        <v>457</v>
      </c>
      <c r="B186" s="149">
        <v>-2854672.696006089</v>
      </c>
      <c r="C186" s="149">
        <v>-2854672.696006089</v>
      </c>
      <c r="D186" s="149">
        <v>2854672.696006089</v>
      </c>
      <c r="E186" s="149">
        <v>0</v>
      </c>
      <c r="F186" s="149">
        <v>0</v>
      </c>
      <c r="G186" s="149">
        <v>-2703722.1004441939</v>
      </c>
      <c r="H186" s="149">
        <v>2703722.1004441939</v>
      </c>
      <c r="I186" s="149">
        <v>0</v>
      </c>
      <c r="J186" s="149">
        <v>0</v>
      </c>
      <c r="K186" s="155">
        <v>0.94712157517284312</v>
      </c>
    </row>
    <row r="187" spans="1:13" ht="15.75" thickBot="1">
      <c r="A187" s="162" t="s">
        <v>458</v>
      </c>
      <c r="B187" s="149">
        <v>0</v>
      </c>
      <c r="C187" s="149">
        <v>0</v>
      </c>
      <c r="D187" s="149">
        <v>0</v>
      </c>
      <c r="E187" s="149">
        <v>0</v>
      </c>
      <c r="F187" s="149">
        <v>0</v>
      </c>
      <c r="G187" s="149">
        <v>0</v>
      </c>
      <c r="H187" s="149">
        <v>0</v>
      </c>
      <c r="I187" s="149">
        <v>0</v>
      </c>
      <c r="J187" s="149">
        <v>0</v>
      </c>
      <c r="K187" s="155">
        <v>0.99999999999999989</v>
      </c>
    </row>
    <row r="188" spans="1:13">
      <c r="A188" s="161" t="s">
        <v>271</v>
      </c>
      <c r="B188" s="156">
        <v>-5096562077.0917749</v>
      </c>
      <c r="C188" s="156">
        <v>-5096562077.0917749</v>
      </c>
      <c r="D188" s="156">
        <v>2854672.696006089</v>
      </c>
      <c r="E188" s="156">
        <v>11203174.985755883</v>
      </c>
      <c r="F188" s="156">
        <v>-5082504229.4100132</v>
      </c>
      <c r="G188" s="156">
        <v>-5095738231.2797813</v>
      </c>
      <c r="H188" s="156">
        <v>2703722.1004441939</v>
      </c>
      <c r="I188" s="156">
        <v>11203174.985755883</v>
      </c>
      <c r="J188" s="156">
        <v>-5081831334.1935816</v>
      </c>
      <c r="K188" s="157" t="s">
        <v>334</v>
      </c>
    </row>
    <row r="189" spans="1:13">
      <c r="A189" s="144"/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</row>
    <row r="190" spans="1:13">
      <c r="A190" s="161" t="s">
        <v>272</v>
      </c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</row>
    <row r="191" spans="1:13">
      <c r="A191" s="162" t="s">
        <v>459</v>
      </c>
      <c r="B191" s="149">
        <v>0</v>
      </c>
      <c r="C191" s="149">
        <v>0</v>
      </c>
      <c r="D191" s="149">
        <v>0</v>
      </c>
      <c r="E191" s="149">
        <v>0</v>
      </c>
      <c r="F191" s="149">
        <v>0</v>
      </c>
      <c r="G191" s="149">
        <v>0</v>
      </c>
      <c r="H191" s="149">
        <v>0</v>
      </c>
      <c r="I191" s="149">
        <v>0</v>
      </c>
      <c r="J191" s="149">
        <v>0</v>
      </c>
      <c r="K191" s="155">
        <v>1</v>
      </c>
    </row>
    <row r="192" spans="1:13">
      <c r="A192" s="162" t="s">
        <v>460</v>
      </c>
      <c r="B192" s="149">
        <v>-4579985.2650959026</v>
      </c>
      <c r="C192" s="149">
        <v>-4579985.2650959026</v>
      </c>
      <c r="D192" s="149">
        <v>4579985.2650959026</v>
      </c>
      <c r="E192" s="149">
        <v>0</v>
      </c>
      <c r="F192" s="149">
        <v>0</v>
      </c>
      <c r="G192" s="149">
        <v>-4579985.2650959026</v>
      </c>
      <c r="H192" s="149">
        <v>4579985.2650959026</v>
      </c>
      <c r="I192" s="149">
        <v>0</v>
      </c>
      <c r="J192" s="149">
        <v>0</v>
      </c>
      <c r="K192" s="155">
        <v>1</v>
      </c>
    </row>
    <row r="193" spans="1:13">
      <c r="A193" s="162" t="s">
        <v>461</v>
      </c>
      <c r="B193" s="149">
        <v>0</v>
      </c>
      <c r="C193" s="149">
        <v>0</v>
      </c>
      <c r="D193" s="149">
        <v>0</v>
      </c>
      <c r="E193" s="149">
        <v>0</v>
      </c>
      <c r="F193" s="149">
        <v>0</v>
      </c>
      <c r="G193" s="149">
        <v>0</v>
      </c>
      <c r="H193" s="149">
        <v>0</v>
      </c>
      <c r="I193" s="149">
        <v>0</v>
      </c>
      <c r="J193" s="149">
        <v>0</v>
      </c>
      <c r="K193" s="155">
        <v>1</v>
      </c>
    </row>
    <row r="194" spans="1:13">
      <c r="A194" s="162" t="s">
        <v>462</v>
      </c>
      <c r="B194" s="149">
        <v>0</v>
      </c>
      <c r="C194" s="149">
        <v>0</v>
      </c>
      <c r="D194" s="149">
        <v>0</v>
      </c>
      <c r="E194" s="149">
        <v>0</v>
      </c>
      <c r="F194" s="149">
        <v>0</v>
      </c>
      <c r="G194" s="149">
        <v>0</v>
      </c>
      <c r="H194" s="149">
        <v>0</v>
      </c>
      <c r="I194" s="149">
        <v>0</v>
      </c>
      <c r="J194" s="149">
        <v>0</v>
      </c>
      <c r="K194" s="155">
        <v>1</v>
      </c>
    </row>
    <row r="195" spans="1:13">
      <c r="A195" s="162" t="s">
        <v>463</v>
      </c>
      <c r="B195" s="149">
        <v>0</v>
      </c>
      <c r="C195" s="149">
        <v>0</v>
      </c>
      <c r="D195" s="149">
        <v>0</v>
      </c>
      <c r="E195" s="149">
        <v>0</v>
      </c>
      <c r="F195" s="149">
        <v>0</v>
      </c>
      <c r="G195" s="149">
        <v>0</v>
      </c>
      <c r="H195" s="149">
        <v>0</v>
      </c>
      <c r="I195" s="149">
        <v>0</v>
      </c>
      <c r="J195" s="149">
        <v>0</v>
      </c>
      <c r="K195" s="155">
        <v>1</v>
      </c>
    </row>
    <row r="196" spans="1:13">
      <c r="A196" s="162" t="s">
        <v>464</v>
      </c>
      <c r="B196" s="149">
        <v>0</v>
      </c>
      <c r="C196" s="149">
        <v>0</v>
      </c>
      <c r="D196" s="149">
        <v>0</v>
      </c>
      <c r="E196" s="149">
        <v>0</v>
      </c>
      <c r="F196" s="149">
        <v>0</v>
      </c>
      <c r="G196" s="149">
        <v>0</v>
      </c>
      <c r="H196" s="149">
        <v>0</v>
      </c>
      <c r="I196" s="149">
        <v>0</v>
      </c>
      <c r="J196" s="149">
        <v>0</v>
      </c>
      <c r="K196" s="155">
        <v>1</v>
      </c>
    </row>
    <row r="197" spans="1:13">
      <c r="A197" s="162" t="s">
        <v>465</v>
      </c>
      <c r="B197" s="149">
        <v>0</v>
      </c>
      <c r="C197" s="149">
        <v>0</v>
      </c>
      <c r="D197" s="149">
        <v>0</v>
      </c>
      <c r="E197" s="149">
        <v>0</v>
      </c>
      <c r="F197" s="149">
        <v>0</v>
      </c>
      <c r="G197" s="149">
        <v>0</v>
      </c>
      <c r="H197" s="149">
        <v>0</v>
      </c>
      <c r="I197" s="149">
        <v>0</v>
      </c>
      <c r="J197" s="149">
        <v>0</v>
      </c>
      <c r="K197" s="155">
        <v>1</v>
      </c>
    </row>
    <row r="198" spans="1:13">
      <c r="A198" s="162" t="s">
        <v>466</v>
      </c>
      <c r="B198" s="149">
        <v>-13198260.256544052</v>
      </c>
      <c r="C198" s="149">
        <v>-13198260.256544052</v>
      </c>
      <c r="D198" s="149">
        <v>13198260.256544052</v>
      </c>
      <c r="E198" s="149">
        <v>0</v>
      </c>
      <c r="F198" s="149">
        <v>0</v>
      </c>
      <c r="G198" s="149">
        <v>-13198260.256544052</v>
      </c>
      <c r="H198" s="149">
        <v>13198260.256544052</v>
      </c>
      <c r="I198" s="149">
        <v>0</v>
      </c>
      <c r="J198" s="149">
        <v>0</v>
      </c>
      <c r="K198" s="155">
        <v>1</v>
      </c>
    </row>
    <row r="199" spans="1:13" ht="15.75" thickBot="1">
      <c r="A199" s="162" t="s">
        <v>467</v>
      </c>
      <c r="B199" s="149">
        <v>0</v>
      </c>
      <c r="C199" s="149">
        <v>0</v>
      </c>
      <c r="D199" s="149">
        <v>0</v>
      </c>
      <c r="E199" s="149">
        <v>0</v>
      </c>
      <c r="F199" s="149">
        <v>0</v>
      </c>
      <c r="G199" s="149">
        <v>0</v>
      </c>
      <c r="H199" s="149">
        <v>0</v>
      </c>
      <c r="I199" s="149">
        <v>0</v>
      </c>
      <c r="J199" s="149">
        <v>0</v>
      </c>
      <c r="K199" s="155">
        <v>1</v>
      </c>
    </row>
    <row r="200" spans="1:13">
      <c r="A200" s="161" t="s">
        <v>272</v>
      </c>
      <c r="B200" s="156">
        <v>-17778245.521639954</v>
      </c>
      <c r="C200" s="156">
        <v>-17778245.521639954</v>
      </c>
      <c r="D200" s="156">
        <v>17778245.521639954</v>
      </c>
      <c r="E200" s="156">
        <v>0</v>
      </c>
      <c r="F200" s="156">
        <v>0</v>
      </c>
      <c r="G200" s="156">
        <v>-17778245.521639954</v>
      </c>
      <c r="H200" s="156">
        <v>17778245.521639954</v>
      </c>
      <c r="I200" s="156">
        <v>0</v>
      </c>
      <c r="J200" s="156">
        <v>0</v>
      </c>
      <c r="K200" s="157" t="s">
        <v>334</v>
      </c>
    </row>
    <row r="201" spans="1:13">
      <c r="A201" s="144"/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</row>
    <row r="202" spans="1:13">
      <c r="A202" s="161" t="s">
        <v>273</v>
      </c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</row>
    <row r="203" spans="1:13">
      <c r="A203" s="162" t="s">
        <v>468</v>
      </c>
      <c r="B203" s="149">
        <v>-153346190.24136665</v>
      </c>
      <c r="C203" s="149">
        <v>-153346190.24136665</v>
      </c>
      <c r="D203" s="149">
        <v>0</v>
      </c>
      <c r="E203" s="149">
        <v>0</v>
      </c>
      <c r="F203" s="149">
        <v>-153346190.24136665</v>
      </c>
      <c r="G203" s="149">
        <v>-148355310.63757089</v>
      </c>
      <c r="H203" s="149">
        <v>0</v>
      </c>
      <c r="I203" s="149">
        <v>0</v>
      </c>
      <c r="J203" s="149">
        <v>-148355310.63757089</v>
      </c>
      <c r="K203" s="155">
        <v>0.96745351419595016</v>
      </c>
    </row>
    <row r="204" spans="1:13">
      <c r="A204" s="162" t="s">
        <v>469</v>
      </c>
      <c r="B204" s="149">
        <v>-127164573.40520933</v>
      </c>
      <c r="C204" s="149">
        <v>-127164573.40520933</v>
      </c>
      <c r="D204" s="149">
        <v>0</v>
      </c>
      <c r="E204" s="149">
        <v>0</v>
      </c>
      <c r="F204" s="149">
        <v>-127164573.40520933</v>
      </c>
      <c r="G204" s="149">
        <v>-123025813.42209864</v>
      </c>
      <c r="H204" s="149">
        <v>0</v>
      </c>
      <c r="I204" s="149">
        <v>0</v>
      </c>
      <c r="J204" s="149">
        <v>-123025813.42209864</v>
      </c>
      <c r="K204" s="155">
        <v>0.96745351419595016</v>
      </c>
    </row>
    <row r="205" spans="1:13">
      <c r="A205" s="162" t="s">
        <v>470</v>
      </c>
      <c r="B205" s="149">
        <v>-174457449.37339041</v>
      </c>
      <c r="C205" s="149">
        <v>-174457449.37339041</v>
      </c>
      <c r="D205" s="149">
        <v>0</v>
      </c>
      <c r="E205" s="149">
        <v>1335209.4374844877</v>
      </c>
      <c r="F205" s="149">
        <v>-173122239.93590593</v>
      </c>
      <c r="G205" s="149">
        <v>-168779472.4739486</v>
      </c>
      <c r="H205" s="149">
        <v>0</v>
      </c>
      <c r="I205" s="149">
        <v>1291753.0624819652</v>
      </c>
      <c r="J205" s="149">
        <v>-167487719.41146663</v>
      </c>
      <c r="K205" s="155">
        <v>0.96745351419595016</v>
      </c>
    </row>
    <row r="206" spans="1:13">
      <c r="A206" s="162" t="s">
        <v>471</v>
      </c>
      <c r="B206" s="149">
        <v>-792496.34928032593</v>
      </c>
      <c r="C206" s="149">
        <v>-792496.34928032593</v>
      </c>
      <c r="D206" s="149">
        <v>792496.34928032593</v>
      </c>
      <c r="E206" s="149">
        <v>0</v>
      </c>
      <c r="F206" s="149">
        <v>0</v>
      </c>
      <c r="G206" s="149">
        <v>-792496.34928032593</v>
      </c>
      <c r="H206" s="149">
        <v>792496.34928032593</v>
      </c>
      <c r="I206" s="149">
        <v>0</v>
      </c>
      <c r="J206" s="149">
        <v>0</v>
      </c>
      <c r="K206" s="155">
        <v>1</v>
      </c>
    </row>
    <row r="207" spans="1:13">
      <c r="A207" s="162" t="s">
        <v>472</v>
      </c>
      <c r="B207" s="149">
        <v>-721116.32860030932</v>
      </c>
      <c r="C207" s="149">
        <v>-721116.32860030932</v>
      </c>
      <c r="D207" s="149">
        <v>721116.32860030932</v>
      </c>
      <c r="E207" s="149">
        <v>0</v>
      </c>
      <c r="F207" s="149">
        <v>0</v>
      </c>
      <c r="G207" s="149">
        <v>-682984.83302678249</v>
      </c>
      <c r="H207" s="149">
        <v>682984.83302678249</v>
      </c>
      <c r="I207" s="149">
        <v>0</v>
      </c>
      <c r="J207" s="149">
        <v>0</v>
      </c>
      <c r="K207" s="155">
        <v>0.94712157517284312</v>
      </c>
      <c r="M207" s="109"/>
    </row>
    <row r="208" spans="1:13">
      <c r="A208" s="162" t="s">
        <v>663</v>
      </c>
      <c r="B208" s="149">
        <v>0</v>
      </c>
      <c r="C208" s="149">
        <v>0</v>
      </c>
      <c r="D208" s="149">
        <v>0</v>
      </c>
      <c r="E208" s="149">
        <v>0</v>
      </c>
      <c r="F208" s="149">
        <v>0</v>
      </c>
      <c r="G208" s="149">
        <v>0</v>
      </c>
      <c r="H208" s="149">
        <v>0</v>
      </c>
      <c r="I208" s="149">
        <v>0</v>
      </c>
      <c r="J208" s="149">
        <v>0</v>
      </c>
      <c r="K208" s="155">
        <v>0.94712157517284312</v>
      </c>
    </row>
    <row r="209" spans="1:11" ht="15.75" thickBot="1">
      <c r="A209" s="162" t="s">
        <v>473</v>
      </c>
      <c r="B209" s="149">
        <v>-8032499.8500000006</v>
      </c>
      <c r="C209" s="149">
        <v>-8032499.8500000006</v>
      </c>
      <c r="D209" s="149">
        <v>8032499.8500000006</v>
      </c>
      <c r="E209" s="149">
        <v>0</v>
      </c>
      <c r="F209" s="149">
        <v>0</v>
      </c>
      <c r="G209" s="149">
        <v>-7771070.2076609433</v>
      </c>
      <c r="H209" s="149">
        <v>7771070.2076609433</v>
      </c>
      <c r="I209" s="149">
        <v>0</v>
      </c>
      <c r="J209" s="149">
        <v>0</v>
      </c>
      <c r="K209" s="155">
        <v>0.96745351419595016</v>
      </c>
    </row>
    <row r="210" spans="1:11" s="113" customFormat="1">
      <c r="A210" s="161" t="s">
        <v>273</v>
      </c>
      <c r="B210" s="156">
        <v>-464514325.54784697</v>
      </c>
      <c r="C210" s="156">
        <v>-464514325.54784697</v>
      </c>
      <c r="D210" s="156">
        <v>9546112.5278806351</v>
      </c>
      <c r="E210" s="156">
        <v>1335209.4374844877</v>
      </c>
      <c r="F210" s="156">
        <v>-453633003.58248192</v>
      </c>
      <c r="G210" s="156">
        <v>-449407147.92358613</v>
      </c>
      <c r="H210" s="156">
        <v>9246551.3899680525</v>
      </c>
      <c r="I210" s="156">
        <v>1291753.0624819652</v>
      </c>
      <c r="J210" s="156">
        <v>-438868843.47113609</v>
      </c>
      <c r="K210" s="157" t="s">
        <v>334</v>
      </c>
    </row>
    <row r="211" spans="1:11">
      <c r="A211" s="144"/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</row>
    <row r="212" spans="1:11">
      <c r="A212" s="161" t="s">
        <v>274</v>
      </c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</row>
    <row r="213" spans="1:11">
      <c r="A213" s="162" t="s">
        <v>474</v>
      </c>
      <c r="B213" s="149">
        <v>-3984818543.1922178</v>
      </c>
      <c r="C213" s="149">
        <v>-3984818543.1922178</v>
      </c>
      <c r="D213" s="149">
        <v>3984818543.1922178</v>
      </c>
      <c r="E213" s="149">
        <v>0</v>
      </c>
      <c r="F213" s="149">
        <v>0</v>
      </c>
      <c r="G213" s="149">
        <v>-3787949305.8236184</v>
      </c>
      <c r="H213" s="149">
        <v>3787949305.8236184</v>
      </c>
      <c r="I213" s="149">
        <v>0</v>
      </c>
      <c r="J213" s="149">
        <v>0</v>
      </c>
      <c r="K213" s="155">
        <v>0.95059518137784804</v>
      </c>
    </row>
    <row r="214" spans="1:11" ht="15.75" thickBot="1">
      <c r="A214" s="162" t="s">
        <v>475</v>
      </c>
      <c r="B214" s="149">
        <v>3602025015.9384613</v>
      </c>
      <c r="C214" s="149">
        <v>3602025015.9384613</v>
      </c>
      <c r="D214" s="149">
        <v>-3602025015.9384613</v>
      </c>
      <c r="E214" s="149">
        <v>0</v>
      </c>
      <c r="F214" s="149">
        <v>0</v>
      </c>
      <c r="G214" s="149">
        <v>3484791759.8913879</v>
      </c>
      <c r="H214" s="149">
        <v>-3484791759.8913879</v>
      </c>
      <c r="I214" s="149">
        <v>0</v>
      </c>
      <c r="J214" s="149">
        <v>0</v>
      </c>
      <c r="K214" s="155">
        <v>0.96745351419595016</v>
      </c>
    </row>
    <row r="215" spans="1:11">
      <c r="A215" s="161" t="s">
        <v>274</v>
      </c>
      <c r="B215" s="156">
        <v>-382793527.25375652</v>
      </c>
      <c r="C215" s="156">
        <v>-382793527.25375652</v>
      </c>
      <c r="D215" s="156">
        <v>382793527.25375652</v>
      </c>
      <c r="E215" s="156">
        <v>0</v>
      </c>
      <c r="F215" s="156">
        <v>0</v>
      </c>
      <c r="G215" s="156">
        <v>-303157545.93223047</v>
      </c>
      <c r="H215" s="156">
        <v>303157545.93223047</v>
      </c>
      <c r="I215" s="156">
        <v>0</v>
      </c>
      <c r="J215" s="156">
        <v>0</v>
      </c>
      <c r="K215" s="157" t="s">
        <v>334</v>
      </c>
    </row>
    <row r="216" spans="1:11" ht="15.75" thickBot="1">
      <c r="A216" s="144"/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</row>
    <row r="217" spans="1:11">
      <c r="A217" s="153" t="s">
        <v>225</v>
      </c>
      <c r="B217" s="156">
        <v>-15188946928.446133</v>
      </c>
      <c r="C217" s="156">
        <v>-15188946928.446133</v>
      </c>
      <c r="D217" s="156">
        <v>678240082.17967999</v>
      </c>
      <c r="E217" s="156">
        <v>-125167357.55723159</v>
      </c>
      <c r="F217" s="156">
        <v>-14635874203.823683</v>
      </c>
      <c r="G217" s="156">
        <v>-13539248034.090305</v>
      </c>
      <c r="H217" s="156">
        <v>583280686.40331578</v>
      </c>
      <c r="I217" s="156">
        <v>-118570682.2075114</v>
      </c>
      <c r="J217" s="156">
        <v>-13074538029.894499</v>
      </c>
      <c r="K217" s="157" t="s">
        <v>334</v>
      </c>
    </row>
    <row r="218" spans="1:11">
      <c r="A218" s="144"/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</row>
    <row r="219" spans="1:11">
      <c r="A219" s="153" t="s">
        <v>81</v>
      </c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</row>
    <row r="220" spans="1:11">
      <c r="A220" s="162" t="s">
        <v>476</v>
      </c>
      <c r="B220" s="149">
        <v>428660227.50769234</v>
      </c>
      <c r="C220" s="149">
        <v>428660227.50769234</v>
      </c>
      <c r="D220" s="149">
        <v>0</v>
      </c>
      <c r="E220" s="149">
        <v>0</v>
      </c>
      <c r="F220" s="149">
        <v>428660227.50769234</v>
      </c>
      <c r="G220" s="149">
        <v>406621731.95188797</v>
      </c>
      <c r="H220" s="149">
        <v>0</v>
      </c>
      <c r="I220" s="149">
        <v>0</v>
      </c>
      <c r="J220" s="149">
        <v>406621731.95188797</v>
      </c>
      <c r="K220" s="155">
        <v>0.94858749624629246</v>
      </c>
    </row>
    <row r="221" spans="1:11">
      <c r="A221" s="162" t="s">
        <v>477</v>
      </c>
      <c r="B221" s="149">
        <v>0</v>
      </c>
      <c r="C221" s="149">
        <v>0</v>
      </c>
      <c r="D221" s="149">
        <v>0</v>
      </c>
      <c r="E221" s="149">
        <v>0</v>
      </c>
      <c r="F221" s="149">
        <v>0</v>
      </c>
      <c r="G221" s="149">
        <v>0</v>
      </c>
      <c r="H221" s="149">
        <v>0</v>
      </c>
      <c r="I221" s="149">
        <v>0</v>
      </c>
      <c r="J221" s="149">
        <v>0</v>
      </c>
      <c r="K221" s="155">
        <v>0.94858749624629246</v>
      </c>
    </row>
    <row r="222" spans="1:11">
      <c r="A222" s="162" t="s">
        <v>478</v>
      </c>
      <c r="B222" s="149">
        <v>807457614.95999992</v>
      </c>
      <c r="C222" s="149">
        <v>807457614.95999992</v>
      </c>
      <c r="D222" s="149">
        <v>0</v>
      </c>
      <c r="E222" s="149">
        <v>0</v>
      </c>
      <c r="F222" s="149">
        <v>807457614.95999992</v>
      </c>
      <c r="G222" s="149">
        <v>765944197.29990923</v>
      </c>
      <c r="H222" s="149">
        <v>0</v>
      </c>
      <c r="I222" s="149">
        <v>0</v>
      </c>
      <c r="J222" s="149">
        <v>765944197.29990923</v>
      </c>
      <c r="K222" s="155">
        <v>0.94858749624629246</v>
      </c>
    </row>
    <row r="223" spans="1:11">
      <c r="A223" s="162" t="s">
        <v>479</v>
      </c>
      <c r="B223" s="149">
        <v>60655473.820000015</v>
      </c>
      <c r="C223" s="149">
        <v>60655473.820000015</v>
      </c>
      <c r="D223" s="149">
        <v>0</v>
      </c>
      <c r="E223" s="149">
        <v>0</v>
      </c>
      <c r="F223" s="149">
        <v>60655473.820000015</v>
      </c>
      <c r="G223" s="149">
        <v>57537024.044546358</v>
      </c>
      <c r="H223" s="149">
        <v>0</v>
      </c>
      <c r="I223" s="149">
        <v>0</v>
      </c>
      <c r="J223" s="149">
        <v>57537024.044546358</v>
      </c>
      <c r="K223" s="155">
        <v>0.94858749624629246</v>
      </c>
    </row>
    <row r="224" spans="1:11">
      <c r="A224" s="162" t="s">
        <v>480</v>
      </c>
      <c r="B224" s="149">
        <v>-632549145.10091567</v>
      </c>
      <c r="C224" s="149">
        <v>-632549145.10091567</v>
      </c>
      <c r="D224" s="149">
        <v>0</v>
      </c>
      <c r="E224" s="149">
        <v>0</v>
      </c>
      <c r="F224" s="149">
        <v>-632549145.10091567</v>
      </c>
      <c r="G224" s="149">
        <v>-600028209.80401039</v>
      </c>
      <c r="H224" s="149">
        <v>0</v>
      </c>
      <c r="I224" s="149">
        <v>0</v>
      </c>
      <c r="J224" s="149">
        <v>-600028209.80401039</v>
      </c>
      <c r="K224" s="155">
        <v>0.94858749624629246</v>
      </c>
    </row>
    <row r="225" spans="1:11" ht="15.75" thickBot="1">
      <c r="A225" s="162" t="s">
        <v>481</v>
      </c>
      <c r="B225" s="149">
        <v>0</v>
      </c>
      <c r="C225" s="149">
        <v>0</v>
      </c>
      <c r="D225" s="149">
        <v>0</v>
      </c>
      <c r="E225" s="149">
        <v>0</v>
      </c>
      <c r="F225" s="149">
        <v>0</v>
      </c>
      <c r="G225" s="149">
        <v>0</v>
      </c>
      <c r="H225" s="149">
        <v>0</v>
      </c>
      <c r="I225" s="149">
        <v>0</v>
      </c>
      <c r="J225" s="149">
        <v>0</v>
      </c>
      <c r="K225" s="155">
        <v>0.94858749624629246</v>
      </c>
    </row>
    <row r="226" spans="1:11">
      <c r="A226" s="153" t="s">
        <v>81</v>
      </c>
      <c r="B226" s="156">
        <v>664224171.18677664</v>
      </c>
      <c r="C226" s="156">
        <v>664224171.18677664</v>
      </c>
      <c r="D226" s="156">
        <v>0</v>
      </c>
      <c r="E226" s="156">
        <v>0</v>
      </c>
      <c r="F226" s="156">
        <v>664224171.18677664</v>
      </c>
      <c r="G226" s="156">
        <v>630074743.49233317</v>
      </c>
      <c r="H226" s="156">
        <v>0</v>
      </c>
      <c r="I226" s="156">
        <v>0</v>
      </c>
      <c r="J226" s="156">
        <v>630074743.49233317</v>
      </c>
      <c r="K226" s="157" t="s">
        <v>334</v>
      </c>
    </row>
    <row r="227" spans="1:11" ht="15.75" thickBot="1">
      <c r="A227" s="144"/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</row>
    <row r="228" spans="1:11">
      <c r="A228" s="160" t="s">
        <v>93</v>
      </c>
      <c r="B228" s="156">
        <v>34428047605.793777</v>
      </c>
      <c r="C228" s="156">
        <v>34428047605.793777</v>
      </c>
      <c r="D228" s="156">
        <v>-2236480090.9431162</v>
      </c>
      <c r="E228" s="156">
        <v>-147647947.1267468</v>
      </c>
      <c r="F228" s="156">
        <v>32043919567.723915</v>
      </c>
      <c r="G228" s="156">
        <v>33984156932.054508</v>
      </c>
      <c r="H228" s="156">
        <v>-2184958004.9145832</v>
      </c>
      <c r="I228" s="156">
        <v>-140062999.11852071</v>
      </c>
      <c r="J228" s="156">
        <v>31659135928.021408</v>
      </c>
      <c r="K228" s="157" t="s">
        <v>334</v>
      </c>
    </row>
    <row r="229" spans="1:11">
      <c r="A229" s="144"/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</row>
    <row r="230" spans="1:11">
      <c r="A230" s="160" t="s">
        <v>275</v>
      </c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</row>
    <row r="231" spans="1:11">
      <c r="A231" s="153" t="s">
        <v>82</v>
      </c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</row>
    <row r="232" spans="1:11">
      <c r="A232" s="161" t="s">
        <v>226</v>
      </c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</row>
    <row r="233" spans="1:11">
      <c r="A233" s="162" t="s">
        <v>482</v>
      </c>
      <c r="B233" s="149">
        <v>853020.38384615059</v>
      </c>
      <c r="C233" s="149">
        <v>853020.38384615059</v>
      </c>
      <c r="D233" s="149">
        <v>0</v>
      </c>
      <c r="E233" s="149">
        <v>0</v>
      </c>
      <c r="F233" s="149">
        <v>853020.38384615059</v>
      </c>
      <c r="G233" s="149">
        <v>824146.36897047737</v>
      </c>
      <c r="H233" s="149">
        <v>0</v>
      </c>
      <c r="I233" s="149">
        <v>0</v>
      </c>
      <c r="J233" s="149">
        <v>824146.36897047737</v>
      </c>
      <c r="K233" s="155">
        <v>0.96615085005884116</v>
      </c>
    </row>
    <row r="234" spans="1:11">
      <c r="A234" s="162" t="s">
        <v>483</v>
      </c>
      <c r="B234" s="149">
        <v>0</v>
      </c>
      <c r="C234" s="149">
        <v>0</v>
      </c>
      <c r="D234" s="149">
        <v>0</v>
      </c>
      <c r="E234" s="149">
        <v>0</v>
      </c>
      <c r="F234" s="149">
        <v>0</v>
      </c>
      <c r="G234" s="149">
        <v>0</v>
      </c>
      <c r="H234" s="149">
        <v>0</v>
      </c>
      <c r="I234" s="149">
        <v>0</v>
      </c>
      <c r="J234" s="149">
        <v>0</v>
      </c>
      <c r="K234" s="155">
        <v>0.96615085005884116</v>
      </c>
    </row>
    <row r="235" spans="1:11">
      <c r="A235" s="162" t="s">
        <v>484</v>
      </c>
      <c r="B235" s="149">
        <v>0</v>
      </c>
      <c r="C235" s="149">
        <v>0</v>
      </c>
      <c r="D235" s="149">
        <v>0</v>
      </c>
      <c r="E235" s="149">
        <v>0</v>
      </c>
      <c r="F235" s="149">
        <v>0</v>
      </c>
      <c r="G235" s="149">
        <v>0</v>
      </c>
      <c r="H235" s="149">
        <v>0</v>
      </c>
      <c r="I235" s="149">
        <v>0</v>
      </c>
      <c r="J235" s="149">
        <v>0</v>
      </c>
      <c r="K235" s="155">
        <v>1</v>
      </c>
    </row>
    <row r="236" spans="1:11" ht="15.75" thickBot="1">
      <c r="A236" s="162" t="s">
        <v>485</v>
      </c>
      <c r="B236" s="149">
        <v>0</v>
      </c>
      <c r="C236" s="149">
        <v>0</v>
      </c>
      <c r="D236" s="149">
        <v>0</v>
      </c>
      <c r="E236" s="149">
        <v>0</v>
      </c>
      <c r="F236" s="149">
        <v>0</v>
      </c>
      <c r="G236" s="149">
        <v>0</v>
      </c>
      <c r="H236" s="149">
        <v>0</v>
      </c>
      <c r="I236" s="149">
        <v>0</v>
      </c>
      <c r="J236" s="149">
        <v>0</v>
      </c>
      <c r="K236" s="155">
        <v>0.94712157517284312</v>
      </c>
    </row>
    <row r="237" spans="1:11">
      <c r="A237" s="161" t="s">
        <v>226</v>
      </c>
      <c r="B237" s="156">
        <v>853020.38384615059</v>
      </c>
      <c r="C237" s="156">
        <v>853020.38384615059</v>
      </c>
      <c r="D237" s="156">
        <v>0</v>
      </c>
      <c r="E237" s="156">
        <v>0</v>
      </c>
      <c r="F237" s="156">
        <v>853020.38384615059</v>
      </c>
      <c r="G237" s="156">
        <v>824146.36897047737</v>
      </c>
      <c r="H237" s="156">
        <v>0</v>
      </c>
      <c r="I237" s="156">
        <v>0</v>
      </c>
      <c r="J237" s="156">
        <v>824146.36897047737</v>
      </c>
      <c r="K237" s="157" t="s">
        <v>334</v>
      </c>
    </row>
    <row r="238" spans="1:11">
      <c r="A238" s="144"/>
      <c r="B238" s="144"/>
      <c r="C238" s="144"/>
      <c r="D238" s="144"/>
      <c r="E238" s="144"/>
      <c r="F238" s="144"/>
      <c r="G238" s="144"/>
      <c r="H238" s="144"/>
      <c r="I238" s="144"/>
      <c r="J238" s="144"/>
      <c r="K238" s="144"/>
    </row>
    <row r="239" spans="1:11">
      <c r="A239" s="161" t="s">
        <v>486</v>
      </c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</row>
    <row r="240" spans="1:11" ht="15.75" thickBot="1">
      <c r="A240" s="162" t="s">
        <v>487</v>
      </c>
      <c r="B240" s="149">
        <v>0</v>
      </c>
      <c r="C240" s="149">
        <v>0</v>
      </c>
      <c r="D240" s="149">
        <v>0</v>
      </c>
      <c r="E240" s="149">
        <v>0</v>
      </c>
      <c r="F240" s="149">
        <v>0</v>
      </c>
      <c r="G240" s="149">
        <v>0</v>
      </c>
      <c r="H240" s="149">
        <v>0</v>
      </c>
      <c r="I240" s="149">
        <v>0</v>
      </c>
      <c r="J240" s="149">
        <v>0</v>
      </c>
      <c r="K240" s="155">
        <v>0.96615085005884116</v>
      </c>
    </row>
    <row r="241" spans="1:11">
      <c r="A241" s="161" t="s">
        <v>486</v>
      </c>
      <c r="B241" s="156">
        <v>0</v>
      </c>
      <c r="C241" s="156">
        <v>0</v>
      </c>
      <c r="D241" s="156">
        <v>0</v>
      </c>
      <c r="E241" s="156">
        <v>0</v>
      </c>
      <c r="F241" s="156">
        <v>0</v>
      </c>
      <c r="G241" s="156">
        <v>0</v>
      </c>
      <c r="H241" s="156">
        <v>0</v>
      </c>
      <c r="I241" s="156">
        <v>0</v>
      </c>
      <c r="J241" s="156">
        <v>0</v>
      </c>
      <c r="K241" s="157" t="s">
        <v>334</v>
      </c>
    </row>
    <row r="242" spans="1:11">
      <c r="A242" s="144"/>
      <c r="B242" s="144"/>
      <c r="C242" s="144"/>
      <c r="D242" s="144"/>
      <c r="E242" s="144"/>
      <c r="F242" s="144"/>
      <c r="G242" s="144"/>
      <c r="H242" s="144"/>
      <c r="I242" s="144"/>
      <c r="J242" s="144"/>
      <c r="K242" s="144"/>
    </row>
    <row r="243" spans="1:11">
      <c r="A243" s="161" t="s">
        <v>227</v>
      </c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</row>
    <row r="244" spans="1:11" ht="15.75" thickBot="1">
      <c r="A244" s="162" t="s">
        <v>488</v>
      </c>
      <c r="B244" s="149">
        <v>2145909.2199999997</v>
      </c>
      <c r="C244" s="149">
        <v>2145909.2199999997</v>
      </c>
      <c r="D244" s="149">
        <v>0</v>
      </c>
      <c r="E244" s="149">
        <v>0</v>
      </c>
      <c r="F244" s="149">
        <v>2145909.2199999997</v>
      </c>
      <c r="G244" s="149">
        <v>2073272.0170521045</v>
      </c>
      <c r="H244" s="149">
        <v>0</v>
      </c>
      <c r="I244" s="149">
        <v>0</v>
      </c>
      <c r="J244" s="149">
        <v>2073272.0170521045</v>
      </c>
      <c r="K244" s="155">
        <v>0.96615085005884116</v>
      </c>
    </row>
    <row r="245" spans="1:11">
      <c r="A245" s="161" t="s">
        <v>227</v>
      </c>
      <c r="B245" s="156">
        <v>2145909.2199999997</v>
      </c>
      <c r="C245" s="156">
        <v>2145909.2199999997</v>
      </c>
      <c r="D245" s="156">
        <v>0</v>
      </c>
      <c r="E245" s="156">
        <v>0</v>
      </c>
      <c r="F245" s="156">
        <v>2145909.2199999997</v>
      </c>
      <c r="G245" s="156">
        <v>2073272.0170521045</v>
      </c>
      <c r="H245" s="156">
        <v>0</v>
      </c>
      <c r="I245" s="156">
        <v>0</v>
      </c>
      <c r="J245" s="156">
        <v>2073272.0170521045</v>
      </c>
      <c r="K245" s="157" t="s">
        <v>334</v>
      </c>
    </row>
    <row r="246" spans="1:11">
      <c r="A246" s="144"/>
      <c r="B246" s="144"/>
      <c r="C246" s="144"/>
      <c r="D246" s="144"/>
      <c r="E246" s="144"/>
      <c r="F246" s="144"/>
      <c r="G246" s="144"/>
      <c r="H246" s="144"/>
      <c r="I246" s="144"/>
      <c r="J246" s="144"/>
      <c r="K246" s="144"/>
    </row>
    <row r="247" spans="1:11">
      <c r="A247" s="161" t="s">
        <v>228</v>
      </c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</row>
    <row r="248" spans="1:11" ht="15.75" thickBot="1">
      <c r="A248" s="162" t="s">
        <v>489</v>
      </c>
      <c r="B248" s="149">
        <v>3300</v>
      </c>
      <c r="C248" s="149">
        <v>3300</v>
      </c>
      <c r="D248" s="149">
        <v>0</v>
      </c>
      <c r="E248" s="149">
        <v>0</v>
      </c>
      <c r="F248" s="149">
        <v>3300</v>
      </c>
      <c r="G248" s="149">
        <v>3188.2978051941759</v>
      </c>
      <c r="H248" s="149">
        <v>0</v>
      </c>
      <c r="I248" s="149">
        <v>0</v>
      </c>
      <c r="J248" s="149">
        <v>3188.2978051941759</v>
      </c>
      <c r="K248" s="155">
        <v>0.96615085005884116</v>
      </c>
    </row>
    <row r="249" spans="1:11">
      <c r="A249" s="161" t="s">
        <v>228</v>
      </c>
      <c r="B249" s="156">
        <v>3300</v>
      </c>
      <c r="C249" s="156">
        <v>3300</v>
      </c>
      <c r="D249" s="156">
        <v>0</v>
      </c>
      <c r="E249" s="156">
        <v>0</v>
      </c>
      <c r="F249" s="156">
        <v>3300</v>
      </c>
      <c r="G249" s="156">
        <v>3188.2978051941759</v>
      </c>
      <c r="H249" s="156">
        <v>0</v>
      </c>
      <c r="I249" s="156">
        <v>0</v>
      </c>
      <c r="J249" s="156">
        <v>3188.2978051941759</v>
      </c>
      <c r="K249" s="157" t="s">
        <v>334</v>
      </c>
    </row>
    <row r="250" spans="1:11">
      <c r="A250" s="144"/>
      <c r="B250" s="144"/>
      <c r="C250" s="144"/>
      <c r="D250" s="144"/>
      <c r="E250" s="144"/>
      <c r="F250" s="144"/>
      <c r="G250" s="144"/>
      <c r="H250" s="144"/>
      <c r="I250" s="144"/>
      <c r="J250" s="144"/>
      <c r="K250" s="144"/>
    </row>
    <row r="251" spans="1:11">
      <c r="A251" s="161" t="s">
        <v>229</v>
      </c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</row>
    <row r="252" spans="1:11" ht="15.75" thickBot="1">
      <c r="A252" s="162" t="s">
        <v>490</v>
      </c>
      <c r="B252" s="149">
        <v>0</v>
      </c>
      <c r="C252" s="149">
        <v>0</v>
      </c>
      <c r="D252" s="149">
        <v>0</v>
      </c>
      <c r="E252" s="149">
        <v>0</v>
      </c>
      <c r="F252" s="149">
        <v>0</v>
      </c>
      <c r="G252" s="149">
        <v>0</v>
      </c>
      <c r="H252" s="149">
        <v>0</v>
      </c>
      <c r="I252" s="149">
        <v>0</v>
      </c>
      <c r="J252" s="149">
        <v>0</v>
      </c>
      <c r="K252" s="155">
        <v>0.96615085005884116</v>
      </c>
    </row>
    <row r="253" spans="1:11">
      <c r="A253" s="161" t="s">
        <v>229</v>
      </c>
      <c r="B253" s="156">
        <v>0</v>
      </c>
      <c r="C253" s="156">
        <v>0</v>
      </c>
      <c r="D253" s="156">
        <v>0</v>
      </c>
      <c r="E253" s="156">
        <v>0</v>
      </c>
      <c r="F253" s="156">
        <v>0</v>
      </c>
      <c r="G253" s="156">
        <v>0</v>
      </c>
      <c r="H253" s="156">
        <v>0</v>
      </c>
      <c r="I253" s="156">
        <v>0</v>
      </c>
      <c r="J253" s="156">
        <v>0</v>
      </c>
      <c r="K253" s="157" t="s">
        <v>334</v>
      </c>
    </row>
    <row r="254" spans="1:11">
      <c r="A254" s="144"/>
      <c r="B254" s="144"/>
      <c r="C254" s="144"/>
      <c r="D254" s="144"/>
      <c r="E254" s="144"/>
      <c r="F254" s="144"/>
      <c r="G254" s="144"/>
      <c r="H254" s="144"/>
      <c r="I254" s="144"/>
      <c r="J254" s="144"/>
      <c r="K254" s="144"/>
    </row>
    <row r="255" spans="1:11">
      <c r="A255" s="161" t="s">
        <v>491</v>
      </c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</row>
    <row r="256" spans="1:11" ht="15.75" thickBot="1">
      <c r="A256" s="162" t="s">
        <v>492</v>
      </c>
      <c r="B256" s="149">
        <v>0</v>
      </c>
      <c r="C256" s="149">
        <v>0</v>
      </c>
      <c r="D256" s="149">
        <v>0</v>
      </c>
      <c r="E256" s="149">
        <v>0</v>
      </c>
      <c r="F256" s="149">
        <v>0</v>
      </c>
      <c r="G256" s="149">
        <v>0</v>
      </c>
      <c r="H256" s="149">
        <v>0</v>
      </c>
      <c r="I256" s="149">
        <v>0</v>
      </c>
      <c r="J256" s="149">
        <v>0</v>
      </c>
      <c r="K256" s="155">
        <v>0.96615085005884116</v>
      </c>
    </row>
    <row r="257" spans="1:11">
      <c r="A257" s="161" t="s">
        <v>491</v>
      </c>
      <c r="B257" s="156">
        <v>0</v>
      </c>
      <c r="C257" s="156">
        <v>0</v>
      </c>
      <c r="D257" s="156">
        <v>0</v>
      </c>
      <c r="E257" s="156">
        <v>0</v>
      </c>
      <c r="F257" s="156">
        <v>0</v>
      </c>
      <c r="G257" s="156">
        <v>0</v>
      </c>
      <c r="H257" s="156">
        <v>0</v>
      </c>
      <c r="I257" s="156">
        <v>0</v>
      </c>
      <c r="J257" s="156">
        <v>0</v>
      </c>
      <c r="K257" s="157" t="s">
        <v>334</v>
      </c>
    </row>
    <row r="258" spans="1:11">
      <c r="A258" s="144"/>
      <c r="B258" s="144"/>
      <c r="C258" s="144"/>
      <c r="D258" s="144"/>
      <c r="E258" s="144"/>
      <c r="F258" s="144"/>
      <c r="G258" s="144"/>
      <c r="H258" s="144"/>
      <c r="I258" s="144"/>
      <c r="J258" s="144"/>
      <c r="K258" s="144"/>
    </row>
    <row r="259" spans="1:11">
      <c r="A259" s="161" t="s">
        <v>230</v>
      </c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</row>
    <row r="260" spans="1:11" ht="15.75" thickBot="1">
      <c r="A260" s="162" t="s">
        <v>493</v>
      </c>
      <c r="B260" s="149">
        <v>632595060.37807155</v>
      </c>
      <c r="C260" s="149">
        <v>632595060.37807155</v>
      </c>
      <c r="D260" s="149">
        <v>0</v>
      </c>
      <c r="E260" s="149">
        <v>0</v>
      </c>
      <c r="F260" s="149">
        <v>632595060.37807155</v>
      </c>
      <c r="G260" s="149">
        <v>632595060.37807155</v>
      </c>
      <c r="H260" s="149">
        <v>0</v>
      </c>
      <c r="I260" s="149">
        <v>0</v>
      </c>
      <c r="J260" s="149">
        <v>632595060.37807155</v>
      </c>
      <c r="K260" s="155">
        <v>1</v>
      </c>
    </row>
    <row r="261" spans="1:11">
      <c r="A261" s="161" t="s">
        <v>230</v>
      </c>
      <c r="B261" s="156">
        <v>632595060.37807155</v>
      </c>
      <c r="C261" s="156">
        <v>632595060.37807155</v>
      </c>
      <c r="D261" s="156">
        <v>0</v>
      </c>
      <c r="E261" s="156">
        <v>0</v>
      </c>
      <c r="F261" s="156">
        <v>632595060.37807155</v>
      </c>
      <c r="G261" s="156">
        <v>632595060.37807155</v>
      </c>
      <c r="H261" s="156">
        <v>0</v>
      </c>
      <c r="I261" s="156">
        <v>0</v>
      </c>
      <c r="J261" s="156">
        <v>632595060.37807155</v>
      </c>
      <c r="K261" s="157" t="s">
        <v>334</v>
      </c>
    </row>
    <row r="262" spans="1:11">
      <c r="A262" s="144"/>
      <c r="B262" s="144"/>
      <c r="C262" s="144"/>
      <c r="D262" s="144"/>
      <c r="E262" s="144"/>
      <c r="F262" s="144"/>
      <c r="G262" s="144"/>
      <c r="H262" s="144"/>
      <c r="I262" s="144"/>
      <c r="J262" s="144"/>
      <c r="K262" s="144"/>
    </row>
    <row r="263" spans="1:11">
      <c r="A263" s="161" t="s">
        <v>231</v>
      </c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</row>
    <row r="264" spans="1:11">
      <c r="A264" s="162" t="s">
        <v>494</v>
      </c>
      <c r="B264" s="149">
        <v>114612220.21299297</v>
      </c>
      <c r="C264" s="149">
        <v>114612220.21299297</v>
      </c>
      <c r="D264" s="149">
        <v>0</v>
      </c>
      <c r="E264" s="149">
        <v>0</v>
      </c>
      <c r="F264" s="149">
        <v>114612220.21299297</v>
      </c>
      <c r="G264" s="149">
        <v>110732693.98591425</v>
      </c>
      <c r="H264" s="149">
        <v>0</v>
      </c>
      <c r="I264" s="149">
        <v>0</v>
      </c>
      <c r="J264" s="149">
        <v>110732693.98591425</v>
      </c>
      <c r="K264" s="155">
        <v>0.96615085005884116</v>
      </c>
    </row>
    <row r="265" spans="1:11">
      <c r="A265" s="162" t="s">
        <v>495</v>
      </c>
      <c r="B265" s="149">
        <v>0</v>
      </c>
      <c r="C265" s="149">
        <v>0</v>
      </c>
      <c r="D265" s="149">
        <v>0</v>
      </c>
      <c r="E265" s="149">
        <v>0</v>
      </c>
      <c r="F265" s="149">
        <v>0</v>
      </c>
      <c r="G265" s="149">
        <v>0</v>
      </c>
      <c r="H265" s="149">
        <v>0</v>
      </c>
      <c r="I265" s="149">
        <v>0</v>
      </c>
      <c r="J265" s="149">
        <v>0</v>
      </c>
      <c r="K265" s="155">
        <v>0.96745351419595016</v>
      </c>
    </row>
    <row r="266" spans="1:11">
      <c r="A266" s="162" t="s">
        <v>496</v>
      </c>
      <c r="B266" s="149">
        <v>0</v>
      </c>
      <c r="C266" s="149">
        <v>0</v>
      </c>
      <c r="D266" s="149">
        <v>0</v>
      </c>
      <c r="E266" s="149">
        <v>0</v>
      </c>
      <c r="F266" s="149">
        <v>0</v>
      </c>
      <c r="G266" s="149">
        <v>0</v>
      </c>
      <c r="H266" s="149">
        <v>0</v>
      </c>
      <c r="I266" s="149">
        <v>0</v>
      </c>
      <c r="J266" s="149">
        <v>0</v>
      </c>
      <c r="K266" s="155">
        <v>0.96745351419595016</v>
      </c>
    </row>
    <row r="267" spans="1:11" ht="15.75" thickBot="1">
      <c r="A267" s="162" t="s">
        <v>497</v>
      </c>
      <c r="B267" s="149">
        <v>0</v>
      </c>
      <c r="C267" s="149">
        <v>0</v>
      </c>
      <c r="D267" s="149">
        <v>0</v>
      </c>
      <c r="E267" s="149">
        <v>0</v>
      </c>
      <c r="F267" s="149">
        <v>0</v>
      </c>
      <c r="G267" s="149">
        <v>0</v>
      </c>
      <c r="H267" s="149">
        <v>0</v>
      </c>
      <c r="I267" s="149">
        <v>0</v>
      </c>
      <c r="J267" s="149">
        <v>0</v>
      </c>
      <c r="K267" s="155">
        <v>0.94712157517284312</v>
      </c>
    </row>
    <row r="268" spans="1:11">
      <c r="A268" s="161" t="s">
        <v>231</v>
      </c>
      <c r="B268" s="156">
        <v>114612220.21299297</v>
      </c>
      <c r="C268" s="156">
        <v>114612220.21299297</v>
      </c>
      <c r="D268" s="156">
        <v>0</v>
      </c>
      <c r="E268" s="156">
        <v>0</v>
      </c>
      <c r="F268" s="156">
        <v>114612220.21299297</v>
      </c>
      <c r="G268" s="156">
        <v>110732693.98591425</v>
      </c>
      <c r="H268" s="156">
        <v>0</v>
      </c>
      <c r="I268" s="156">
        <v>0</v>
      </c>
      <c r="J268" s="156">
        <v>110732693.98591425</v>
      </c>
      <c r="K268" s="157" t="s">
        <v>334</v>
      </c>
    </row>
    <row r="269" spans="1:11">
      <c r="A269" s="144"/>
      <c r="B269" s="144"/>
      <c r="C269" s="144"/>
      <c r="D269" s="144"/>
      <c r="E269" s="144"/>
      <c r="F269" s="144"/>
      <c r="G269" s="144"/>
      <c r="H269" s="144"/>
      <c r="I269" s="144"/>
      <c r="J269" s="144"/>
      <c r="K269" s="144"/>
    </row>
    <row r="270" spans="1:11">
      <c r="A270" s="161" t="s">
        <v>232</v>
      </c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</row>
    <row r="271" spans="1:11">
      <c r="A271" s="162" t="s">
        <v>498</v>
      </c>
      <c r="B271" s="149">
        <v>-6040759.5193076925</v>
      </c>
      <c r="C271" s="149">
        <v>-6040759.5193076925</v>
      </c>
      <c r="D271" s="149">
        <v>0</v>
      </c>
      <c r="E271" s="149">
        <v>0</v>
      </c>
      <c r="F271" s="149">
        <v>-6040759.5193076925</v>
      </c>
      <c r="G271" s="149">
        <v>-6040759.5193076925</v>
      </c>
      <c r="H271" s="149">
        <v>0</v>
      </c>
      <c r="I271" s="149">
        <v>0</v>
      </c>
      <c r="J271" s="149">
        <v>-6040759.5193076925</v>
      </c>
      <c r="K271" s="155">
        <v>1</v>
      </c>
    </row>
    <row r="272" spans="1:11" ht="15.75" thickBot="1">
      <c r="A272" s="162" t="s">
        <v>499</v>
      </c>
      <c r="B272" s="149">
        <v>0</v>
      </c>
      <c r="C272" s="149">
        <v>0</v>
      </c>
      <c r="D272" s="149">
        <v>0</v>
      </c>
      <c r="E272" s="149">
        <v>0</v>
      </c>
      <c r="F272" s="149">
        <v>0</v>
      </c>
      <c r="G272" s="149">
        <v>0</v>
      </c>
      <c r="H272" s="149">
        <v>0</v>
      </c>
      <c r="I272" s="149">
        <v>0</v>
      </c>
      <c r="J272" s="149">
        <v>0</v>
      </c>
      <c r="K272" s="155">
        <v>0.94712157517284312</v>
      </c>
    </row>
    <row r="273" spans="1:11">
      <c r="A273" s="161" t="s">
        <v>232</v>
      </c>
      <c r="B273" s="156">
        <v>-6040759.5193076925</v>
      </c>
      <c r="C273" s="156">
        <v>-6040759.5193076925</v>
      </c>
      <c r="D273" s="156">
        <v>0</v>
      </c>
      <c r="E273" s="156">
        <v>0</v>
      </c>
      <c r="F273" s="156">
        <v>-6040759.5193076925</v>
      </c>
      <c r="G273" s="156">
        <v>-6040759.5193076925</v>
      </c>
      <c r="H273" s="156">
        <v>0</v>
      </c>
      <c r="I273" s="156">
        <v>0</v>
      </c>
      <c r="J273" s="156">
        <v>-6040759.5193076925</v>
      </c>
      <c r="K273" s="157" t="s">
        <v>334</v>
      </c>
    </row>
    <row r="274" spans="1:11">
      <c r="A274" s="144"/>
      <c r="B274" s="144"/>
      <c r="C274" s="144"/>
      <c r="D274" s="144"/>
      <c r="E274" s="144"/>
      <c r="F274" s="144"/>
      <c r="G274" s="144"/>
      <c r="H274" s="144"/>
      <c r="I274" s="144"/>
      <c r="J274" s="144"/>
      <c r="K274" s="144"/>
    </row>
    <row r="275" spans="1:11">
      <c r="A275" s="161" t="s">
        <v>500</v>
      </c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</row>
    <row r="276" spans="1:11" ht="15.75" thickBot="1">
      <c r="A276" s="162" t="s">
        <v>501</v>
      </c>
      <c r="B276" s="149">
        <v>0</v>
      </c>
      <c r="C276" s="149">
        <v>0</v>
      </c>
      <c r="D276" s="149">
        <v>0</v>
      </c>
      <c r="E276" s="149">
        <v>0</v>
      </c>
      <c r="F276" s="149">
        <v>0</v>
      </c>
      <c r="G276" s="149">
        <v>0</v>
      </c>
      <c r="H276" s="149">
        <v>0</v>
      </c>
      <c r="I276" s="149">
        <v>0</v>
      </c>
      <c r="J276" s="149">
        <v>0</v>
      </c>
      <c r="K276" s="155">
        <v>0.96615085005884116</v>
      </c>
    </row>
    <row r="277" spans="1:11">
      <c r="A277" s="161" t="s">
        <v>500</v>
      </c>
      <c r="B277" s="156">
        <v>0</v>
      </c>
      <c r="C277" s="156">
        <v>0</v>
      </c>
      <c r="D277" s="156">
        <v>0</v>
      </c>
      <c r="E277" s="156">
        <v>0</v>
      </c>
      <c r="F277" s="156">
        <v>0</v>
      </c>
      <c r="G277" s="156">
        <v>0</v>
      </c>
      <c r="H277" s="156">
        <v>0</v>
      </c>
      <c r="I277" s="156">
        <v>0</v>
      </c>
      <c r="J277" s="156">
        <v>0</v>
      </c>
      <c r="K277" s="157" t="s">
        <v>334</v>
      </c>
    </row>
    <row r="278" spans="1:11">
      <c r="A278" s="144"/>
      <c r="B278" s="144"/>
      <c r="C278" s="144"/>
      <c r="D278" s="144"/>
      <c r="E278" s="144"/>
      <c r="F278" s="144"/>
      <c r="G278" s="144"/>
      <c r="H278" s="144"/>
      <c r="I278" s="144"/>
      <c r="J278" s="144"/>
      <c r="K278" s="144"/>
    </row>
    <row r="279" spans="1:11">
      <c r="A279" s="161" t="s">
        <v>233</v>
      </c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</row>
    <row r="280" spans="1:11" ht="15.75" thickBot="1">
      <c r="A280" s="162" t="s">
        <v>502</v>
      </c>
      <c r="B280" s="149">
        <v>35304580.090000018</v>
      </c>
      <c r="C280" s="149">
        <v>35304580.090000018</v>
      </c>
      <c r="D280" s="149">
        <v>-35304580.090000018</v>
      </c>
      <c r="E280" s="149">
        <v>0</v>
      </c>
      <c r="F280" s="149">
        <v>0</v>
      </c>
      <c r="G280" s="149">
        <v>34109550.064923957</v>
      </c>
      <c r="H280" s="149">
        <v>-34109550.064923957</v>
      </c>
      <c r="I280" s="149">
        <v>0</v>
      </c>
      <c r="J280" s="149">
        <v>0</v>
      </c>
      <c r="K280" s="155">
        <v>0.96615085005884116</v>
      </c>
    </row>
    <row r="281" spans="1:11">
      <c r="A281" s="161" t="s">
        <v>233</v>
      </c>
      <c r="B281" s="156">
        <v>35304580.090000018</v>
      </c>
      <c r="C281" s="156">
        <v>35304580.090000018</v>
      </c>
      <c r="D281" s="156">
        <v>-35304580.090000018</v>
      </c>
      <c r="E281" s="156">
        <v>0</v>
      </c>
      <c r="F281" s="156">
        <v>0</v>
      </c>
      <c r="G281" s="156">
        <v>34109550.064923957</v>
      </c>
      <c r="H281" s="156">
        <v>-34109550.064923957</v>
      </c>
      <c r="I281" s="156">
        <v>0</v>
      </c>
      <c r="J281" s="156">
        <v>0</v>
      </c>
      <c r="K281" s="157" t="s">
        <v>334</v>
      </c>
    </row>
    <row r="282" spans="1:11">
      <c r="A282" s="144"/>
      <c r="B282" s="144"/>
      <c r="C282" s="144"/>
      <c r="D282" s="144"/>
      <c r="E282" s="144"/>
      <c r="F282" s="144"/>
      <c r="G282" s="144"/>
      <c r="H282" s="144"/>
      <c r="I282" s="144"/>
      <c r="J282" s="144"/>
      <c r="K282" s="144"/>
    </row>
    <row r="283" spans="1:11">
      <c r="A283" s="161" t="s">
        <v>234</v>
      </c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</row>
    <row r="284" spans="1:11" ht="15.75" thickBot="1">
      <c r="A284" s="162" t="s">
        <v>503</v>
      </c>
      <c r="B284" s="149">
        <v>331284598.68440396</v>
      </c>
      <c r="C284" s="149">
        <v>331284598.68440396</v>
      </c>
      <c r="D284" s="149">
        <v>0</v>
      </c>
      <c r="E284" s="149">
        <v>0</v>
      </c>
      <c r="F284" s="149">
        <v>331284598.68440396</v>
      </c>
      <c r="G284" s="149">
        <v>314252428.01099652</v>
      </c>
      <c r="H284" s="149">
        <v>0</v>
      </c>
      <c r="I284" s="149">
        <v>0</v>
      </c>
      <c r="J284" s="149">
        <v>314252428.01099652</v>
      </c>
      <c r="K284" s="155">
        <v>0.94858749624629246</v>
      </c>
    </row>
    <row r="285" spans="1:11">
      <c r="A285" s="161" t="s">
        <v>234</v>
      </c>
      <c r="B285" s="156">
        <v>331284598.68440396</v>
      </c>
      <c r="C285" s="156">
        <v>331284598.68440396</v>
      </c>
      <c r="D285" s="156">
        <v>0</v>
      </c>
      <c r="E285" s="156">
        <v>0</v>
      </c>
      <c r="F285" s="156">
        <v>331284598.68440396</v>
      </c>
      <c r="G285" s="156">
        <v>314252428.01099652</v>
      </c>
      <c r="H285" s="156">
        <v>0</v>
      </c>
      <c r="I285" s="156">
        <v>0</v>
      </c>
      <c r="J285" s="156">
        <v>314252428.01099652</v>
      </c>
      <c r="K285" s="157" t="s">
        <v>334</v>
      </c>
    </row>
    <row r="286" spans="1:11">
      <c r="A286" s="144"/>
      <c r="B286" s="144"/>
      <c r="C286" s="144"/>
      <c r="D286" s="144"/>
      <c r="E286" s="144"/>
      <c r="F286" s="144"/>
      <c r="G286" s="144"/>
      <c r="H286" s="144"/>
      <c r="I286" s="144"/>
      <c r="J286" s="144"/>
      <c r="K286" s="144"/>
    </row>
    <row r="287" spans="1:11">
      <c r="A287" s="161" t="s">
        <v>235</v>
      </c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</row>
    <row r="288" spans="1:11" ht="15.75" thickBot="1">
      <c r="A288" s="162" t="s">
        <v>504</v>
      </c>
      <c r="B288" s="149">
        <v>483834550.2119506</v>
      </c>
      <c r="C288" s="149">
        <v>483834550.2119506</v>
      </c>
      <c r="D288" s="149">
        <v>0</v>
      </c>
      <c r="E288" s="149">
        <v>0</v>
      </c>
      <c r="F288" s="149">
        <v>483834550.2119506</v>
      </c>
      <c r="G288" s="149">
        <v>465699821.62258595</v>
      </c>
      <c r="H288" s="149">
        <v>0</v>
      </c>
      <c r="I288" s="149">
        <v>0</v>
      </c>
      <c r="J288" s="149">
        <v>465699821.62258595</v>
      </c>
      <c r="K288" s="155">
        <v>0.96251873996716342</v>
      </c>
    </row>
    <row r="289" spans="1:11">
      <c r="A289" s="161" t="s">
        <v>235</v>
      </c>
      <c r="B289" s="156">
        <v>483834550.2119506</v>
      </c>
      <c r="C289" s="156">
        <v>483834550.2119506</v>
      </c>
      <c r="D289" s="156">
        <v>0</v>
      </c>
      <c r="E289" s="156">
        <v>0</v>
      </c>
      <c r="F289" s="156">
        <v>483834550.2119506</v>
      </c>
      <c r="G289" s="156">
        <v>465699821.62258595</v>
      </c>
      <c r="H289" s="156">
        <v>0</v>
      </c>
      <c r="I289" s="156">
        <v>0</v>
      </c>
      <c r="J289" s="156">
        <v>465699821.62258595</v>
      </c>
      <c r="K289" s="157" t="s">
        <v>334</v>
      </c>
    </row>
    <row r="290" spans="1:11">
      <c r="A290" s="144"/>
      <c r="B290" s="144"/>
      <c r="C290" s="144"/>
      <c r="D290" s="144"/>
      <c r="E290" s="144"/>
      <c r="F290" s="144"/>
      <c r="G290" s="144"/>
      <c r="H290" s="144"/>
      <c r="I290" s="144"/>
      <c r="J290" s="144"/>
      <c r="K290" s="144"/>
    </row>
    <row r="291" spans="1:11">
      <c r="A291" s="161" t="s">
        <v>505</v>
      </c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</row>
    <row r="292" spans="1:11">
      <c r="A292" s="162" t="s">
        <v>506</v>
      </c>
      <c r="B292" s="149">
        <v>0</v>
      </c>
      <c r="C292" s="149">
        <v>0</v>
      </c>
      <c r="D292" s="149">
        <v>0</v>
      </c>
      <c r="E292" s="149">
        <v>0</v>
      </c>
      <c r="F292" s="149">
        <v>0</v>
      </c>
      <c r="G292" s="149">
        <v>0</v>
      </c>
      <c r="H292" s="149">
        <v>0</v>
      </c>
      <c r="I292" s="149">
        <v>0</v>
      </c>
      <c r="J292" s="149">
        <v>0</v>
      </c>
      <c r="K292" s="155">
        <v>1</v>
      </c>
    </row>
    <row r="293" spans="1:11" ht="15.75" thickBot="1">
      <c r="A293" s="162" t="s">
        <v>507</v>
      </c>
      <c r="B293" s="149">
        <v>0</v>
      </c>
      <c r="C293" s="149">
        <v>0</v>
      </c>
      <c r="D293" s="149">
        <v>0</v>
      </c>
      <c r="E293" s="149">
        <v>0</v>
      </c>
      <c r="F293" s="149">
        <v>0</v>
      </c>
      <c r="G293" s="149">
        <v>0</v>
      </c>
      <c r="H293" s="149">
        <v>0</v>
      </c>
      <c r="I293" s="149">
        <v>0</v>
      </c>
      <c r="J293" s="149">
        <v>0</v>
      </c>
      <c r="K293" s="155">
        <v>1</v>
      </c>
    </row>
    <row r="294" spans="1:11">
      <c r="A294" s="161" t="s">
        <v>505</v>
      </c>
      <c r="B294" s="156">
        <v>0</v>
      </c>
      <c r="C294" s="156">
        <v>0</v>
      </c>
      <c r="D294" s="156">
        <v>0</v>
      </c>
      <c r="E294" s="156">
        <v>0</v>
      </c>
      <c r="F294" s="156">
        <v>0</v>
      </c>
      <c r="G294" s="156">
        <v>0</v>
      </c>
      <c r="H294" s="156">
        <v>0</v>
      </c>
      <c r="I294" s="156">
        <v>0</v>
      </c>
      <c r="J294" s="156">
        <v>0</v>
      </c>
      <c r="K294" s="157" t="s">
        <v>334</v>
      </c>
    </row>
    <row r="295" spans="1:11">
      <c r="A295" s="144"/>
      <c r="B295" s="144"/>
      <c r="C295" s="144"/>
      <c r="D295" s="144"/>
      <c r="E295" s="144"/>
      <c r="F295" s="144"/>
      <c r="G295" s="144"/>
      <c r="H295" s="144"/>
      <c r="I295" s="144"/>
      <c r="J295" s="144"/>
      <c r="K295" s="144"/>
    </row>
    <row r="296" spans="1:11">
      <c r="A296" s="161" t="s">
        <v>236</v>
      </c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</row>
    <row r="297" spans="1:11" ht="15.75" thickBot="1">
      <c r="A297" s="162" t="s">
        <v>508</v>
      </c>
      <c r="B297" s="149">
        <v>1840205.1976923081</v>
      </c>
      <c r="C297" s="149">
        <v>1840205.1976923081</v>
      </c>
      <c r="D297" s="149">
        <v>0</v>
      </c>
      <c r="E297" s="149">
        <v>0</v>
      </c>
      <c r="F297" s="149">
        <v>1840205.1976923081</v>
      </c>
      <c r="G297" s="149">
        <v>1771231.9881638254</v>
      </c>
      <c r="H297" s="149">
        <v>0</v>
      </c>
      <c r="I297" s="149">
        <v>0</v>
      </c>
      <c r="J297" s="149">
        <v>1771231.9881638254</v>
      </c>
      <c r="K297" s="155">
        <v>0.96251873996716342</v>
      </c>
    </row>
    <row r="298" spans="1:11">
      <c r="A298" s="161" t="s">
        <v>236</v>
      </c>
      <c r="B298" s="156">
        <v>1840205.1976923081</v>
      </c>
      <c r="C298" s="156">
        <v>1840205.1976923081</v>
      </c>
      <c r="D298" s="156">
        <v>0</v>
      </c>
      <c r="E298" s="156">
        <v>0</v>
      </c>
      <c r="F298" s="156">
        <v>1840205.1976923081</v>
      </c>
      <c r="G298" s="156">
        <v>1771231.9881638254</v>
      </c>
      <c r="H298" s="156">
        <v>0</v>
      </c>
      <c r="I298" s="156">
        <v>0</v>
      </c>
      <c r="J298" s="156">
        <v>1771231.9881638254</v>
      </c>
      <c r="K298" s="157" t="s">
        <v>334</v>
      </c>
    </row>
    <row r="299" spans="1:11">
      <c r="A299" s="144"/>
      <c r="B299" s="144"/>
      <c r="C299" s="144"/>
      <c r="D299" s="144"/>
      <c r="E299" s="144"/>
      <c r="F299" s="144"/>
      <c r="G299" s="144"/>
      <c r="H299" s="144"/>
      <c r="I299" s="144"/>
      <c r="J299" s="144"/>
      <c r="K299" s="144"/>
    </row>
    <row r="300" spans="1:11">
      <c r="A300" s="161" t="s">
        <v>237</v>
      </c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</row>
    <row r="301" spans="1:11">
      <c r="A301" s="162" t="s">
        <v>509</v>
      </c>
      <c r="B301" s="149">
        <v>61905958.786854066</v>
      </c>
      <c r="C301" s="149">
        <v>61905958.786854066</v>
      </c>
      <c r="D301" s="149">
        <v>0</v>
      </c>
      <c r="E301" s="149">
        <v>0</v>
      </c>
      <c r="F301" s="149">
        <v>61905958.786854066</v>
      </c>
      <c r="G301" s="149">
        <v>59810494.705626644</v>
      </c>
      <c r="H301" s="149">
        <v>0</v>
      </c>
      <c r="I301" s="149">
        <v>0</v>
      </c>
      <c r="J301" s="149">
        <v>59810494.705626644</v>
      </c>
      <c r="K301" s="155">
        <v>0.96615085005884116</v>
      </c>
    </row>
    <row r="302" spans="1:11">
      <c r="A302" s="162" t="s">
        <v>510</v>
      </c>
      <c r="B302" s="149">
        <v>21639230.769230768</v>
      </c>
      <c r="C302" s="149">
        <v>21639230.769230768</v>
      </c>
      <c r="D302" s="149">
        <v>0</v>
      </c>
      <c r="E302" s="149">
        <v>0</v>
      </c>
      <c r="F302" s="149">
        <v>21639230.769230768</v>
      </c>
      <c r="G302" s="149">
        <v>21639230.769230768</v>
      </c>
      <c r="H302" s="149">
        <v>0</v>
      </c>
      <c r="I302" s="149">
        <v>0</v>
      </c>
      <c r="J302" s="149">
        <v>21639230.769230768</v>
      </c>
      <c r="K302" s="155">
        <v>1</v>
      </c>
    </row>
    <row r="303" spans="1:11">
      <c r="A303" s="162" t="s">
        <v>511</v>
      </c>
      <c r="B303" s="149">
        <v>50678145.659999982</v>
      </c>
      <c r="C303" s="149">
        <v>50678145.659999982</v>
      </c>
      <c r="D303" s="149">
        <v>-50678145.659999982</v>
      </c>
      <c r="E303" s="149">
        <v>0</v>
      </c>
      <c r="F303" s="149">
        <v>0</v>
      </c>
      <c r="G303" s="149">
        <v>50678145.659999982</v>
      </c>
      <c r="H303" s="149">
        <v>-50678145.659999982</v>
      </c>
      <c r="I303" s="149">
        <v>0</v>
      </c>
      <c r="J303" s="149">
        <v>0</v>
      </c>
      <c r="K303" s="155">
        <v>1</v>
      </c>
    </row>
    <row r="304" spans="1:11">
      <c r="A304" s="162" t="s">
        <v>512</v>
      </c>
      <c r="B304" s="149">
        <v>3388.93</v>
      </c>
      <c r="C304" s="149">
        <v>3388.93</v>
      </c>
      <c r="D304" s="149">
        <v>-3388.93</v>
      </c>
      <c r="E304" s="149">
        <v>0</v>
      </c>
      <c r="F304" s="149">
        <v>0</v>
      </c>
      <c r="G304" s="149">
        <v>3261.908633436919</v>
      </c>
      <c r="H304" s="149">
        <v>-3261.908633436919</v>
      </c>
      <c r="I304" s="149">
        <v>0</v>
      </c>
      <c r="J304" s="149">
        <v>0</v>
      </c>
      <c r="K304" s="155">
        <v>0.96251873996716342</v>
      </c>
    </row>
    <row r="305" spans="1:11">
      <c r="A305" s="162" t="s">
        <v>513</v>
      </c>
      <c r="B305" s="149">
        <v>0</v>
      </c>
      <c r="C305" s="149">
        <v>0</v>
      </c>
      <c r="D305" s="149">
        <v>0</v>
      </c>
      <c r="E305" s="149">
        <v>0</v>
      </c>
      <c r="F305" s="149">
        <v>0</v>
      </c>
      <c r="G305" s="149">
        <v>0</v>
      </c>
      <c r="H305" s="149">
        <v>0</v>
      </c>
      <c r="I305" s="149">
        <v>0</v>
      </c>
      <c r="J305" s="149">
        <v>0</v>
      </c>
      <c r="K305" s="155">
        <v>0.94712157517284312</v>
      </c>
    </row>
    <row r="306" spans="1:11" ht="15.75" thickBot="1">
      <c r="A306" s="162" t="s">
        <v>514</v>
      </c>
      <c r="B306" s="149">
        <v>0</v>
      </c>
      <c r="C306" s="149">
        <v>0</v>
      </c>
      <c r="D306" s="149">
        <v>0</v>
      </c>
      <c r="E306" s="149">
        <v>0</v>
      </c>
      <c r="F306" s="149">
        <v>0</v>
      </c>
      <c r="G306" s="149">
        <v>0</v>
      </c>
      <c r="H306" s="149">
        <v>0</v>
      </c>
      <c r="I306" s="149">
        <v>0</v>
      </c>
      <c r="J306" s="149">
        <v>0</v>
      </c>
      <c r="K306" s="155">
        <v>0.94712157517284312</v>
      </c>
    </row>
    <row r="307" spans="1:11">
      <c r="A307" s="161" t="s">
        <v>237</v>
      </c>
      <c r="B307" s="156">
        <v>134226724.14608485</v>
      </c>
      <c r="C307" s="156">
        <v>134226724.14608485</v>
      </c>
      <c r="D307" s="156">
        <v>-50681534.589999981</v>
      </c>
      <c r="E307" s="156">
        <v>0</v>
      </c>
      <c r="F307" s="156">
        <v>83545189.556084841</v>
      </c>
      <c r="G307" s="156">
        <v>132131133.04349084</v>
      </c>
      <c r="H307" s="156">
        <v>-50681407.568633415</v>
      </c>
      <c r="I307" s="156">
        <v>0</v>
      </c>
      <c r="J307" s="156">
        <v>81449725.47485742</v>
      </c>
      <c r="K307" s="157" t="s">
        <v>334</v>
      </c>
    </row>
    <row r="308" spans="1:11">
      <c r="A308" s="144"/>
      <c r="B308" s="144"/>
      <c r="C308" s="144"/>
      <c r="D308" s="144"/>
      <c r="E308" s="144"/>
      <c r="F308" s="144"/>
      <c r="G308" s="144"/>
      <c r="H308" s="144"/>
      <c r="I308" s="144"/>
      <c r="J308" s="144"/>
      <c r="K308" s="144"/>
    </row>
    <row r="309" spans="1:11">
      <c r="A309" s="161" t="s">
        <v>238</v>
      </c>
      <c r="B309" s="149"/>
      <c r="C309" s="149"/>
      <c r="D309" s="149"/>
      <c r="E309" s="149"/>
      <c r="F309" s="149"/>
      <c r="G309" s="149"/>
      <c r="H309" s="149"/>
      <c r="I309" s="149"/>
      <c r="J309" s="149"/>
      <c r="K309" s="149"/>
    </row>
    <row r="310" spans="1:11" ht="15.75" thickBot="1">
      <c r="A310" s="162" t="s">
        <v>515</v>
      </c>
      <c r="B310" s="149">
        <v>2001.43</v>
      </c>
      <c r="C310" s="149">
        <v>2001.43</v>
      </c>
      <c r="D310" s="149">
        <v>-2001.43</v>
      </c>
      <c r="E310" s="149">
        <v>0</v>
      </c>
      <c r="F310" s="149">
        <v>0</v>
      </c>
      <c r="G310" s="149">
        <v>1933.6832958332666</v>
      </c>
      <c r="H310" s="149">
        <v>-1933.6832958332666</v>
      </c>
      <c r="I310" s="149">
        <v>0</v>
      </c>
      <c r="J310" s="149">
        <v>0</v>
      </c>
      <c r="K310" s="155">
        <v>0.96615085005884116</v>
      </c>
    </row>
    <row r="311" spans="1:11">
      <c r="A311" s="161" t="s">
        <v>238</v>
      </c>
      <c r="B311" s="156">
        <v>2001.43</v>
      </c>
      <c r="C311" s="156">
        <v>2001.43</v>
      </c>
      <c r="D311" s="156">
        <v>-2001.43</v>
      </c>
      <c r="E311" s="156">
        <v>0</v>
      </c>
      <c r="F311" s="156">
        <v>0</v>
      </c>
      <c r="G311" s="156">
        <v>1933.6832958332666</v>
      </c>
      <c r="H311" s="156">
        <v>-1933.6832958332666</v>
      </c>
      <c r="I311" s="156">
        <v>0</v>
      </c>
      <c r="J311" s="156">
        <v>0</v>
      </c>
      <c r="K311" s="157" t="s">
        <v>334</v>
      </c>
    </row>
    <row r="312" spans="1:11">
      <c r="A312" s="144"/>
      <c r="B312" s="144"/>
      <c r="C312" s="144"/>
      <c r="D312" s="144"/>
      <c r="E312" s="144"/>
      <c r="F312" s="144"/>
      <c r="G312" s="144"/>
      <c r="H312" s="144"/>
      <c r="I312" s="144"/>
      <c r="J312" s="144"/>
      <c r="K312" s="144"/>
    </row>
    <row r="313" spans="1:11">
      <c r="A313" s="161" t="s">
        <v>239</v>
      </c>
      <c r="B313" s="149"/>
      <c r="C313" s="149"/>
      <c r="D313" s="149"/>
      <c r="E313" s="149"/>
      <c r="F313" s="149"/>
      <c r="G313" s="149"/>
      <c r="H313" s="149"/>
      <c r="I313" s="149"/>
      <c r="J313" s="149"/>
      <c r="K313" s="149"/>
    </row>
    <row r="314" spans="1:11" ht="15.75" thickBot="1">
      <c r="A314" s="162" t="s">
        <v>516</v>
      </c>
      <c r="B314" s="149">
        <v>22603348.12538461</v>
      </c>
      <c r="C314" s="149">
        <v>22603348.12538461</v>
      </c>
      <c r="D314" s="149">
        <v>-16052342.98076923</v>
      </c>
      <c r="E314" s="149">
        <v>0</v>
      </c>
      <c r="F314" s="149">
        <v>6551005.1446153801</v>
      </c>
      <c r="G314" s="149">
        <v>21838244.005516253</v>
      </c>
      <c r="H314" s="149">
        <v>-16052342.98076923</v>
      </c>
      <c r="I314" s="149">
        <v>0</v>
      </c>
      <c r="J314" s="149">
        <v>5785901.0247470234</v>
      </c>
      <c r="K314" s="155">
        <v>0.96615085005884116</v>
      </c>
    </row>
    <row r="315" spans="1:11">
      <c r="A315" s="161" t="s">
        <v>239</v>
      </c>
      <c r="B315" s="156">
        <v>22603348.12538461</v>
      </c>
      <c r="C315" s="156">
        <v>22603348.12538461</v>
      </c>
      <c r="D315" s="156">
        <v>-16052342.98076923</v>
      </c>
      <c r="E315" s="156">
        <v>0</v>
      </c>
      <c r="F315" s="156">
        <v>6551005.1446153801</v>
      </c>
      <c r="G315" s="156">
        <v>21838244.005516253</v>
      </c>
      <c r="H315" s="156">
        <v>-16052342.98076923</v>
      </c>
      <c r="I315" s="156">
        <v>0</v>
      </c>
      <c r="J315" s="156">
        <v>5785901.0247470234</v>
      </c>
      <c r="K315" s="157" t="s">
        <v>334</v>
      </c>
    </row>
    <row r="316" spans="1:11">
      <c r="A316" s="144"/>
      <c r="B316" s="144"/>
      <c r="C316" s="144"/>
      <c r="D316" s="144"/>
      <c r="E316" s="144"/>
      <c r="F316" s="144"/>
      <c r="G316" s="144"/>
      <c r="H316" s="144"/>
      <c r="I316" s="144"/>
      <c r="J316" s="144"/>
      <c r="K316" s="144"/>
    </row>
    <row r="317" spans="1:11">
      <c r="A317" s="161" t="s">
        <v>240</v>
      </c>
      <c r="B317" s="149"/>
      <c r="C317" s="149"/>
      <c r="D317" s="149"/>
      <c r="E317" s="149"/>
      <c r="F317" s="149"/>
      <c r="G317" s="149"/>
      <c r="H317" s="149"/>
      <c r="I317" s="149"/>
      <c r="J317" s="149"/>
      <c r="K317" s="149"/>
    </row>
    <row r="318" spans="1:11">
      <c r="A318" s="162" t="s">
        <v>517</v>
      </c>
      <c r="B318" s="149">
        <v>0</v>
      </c>
      <c r="C318" s="149">
        <v>0</v>
      </c>
      <c r="D318" s="149">
        <v>0</v>
      </c>
      <c r="E318" s="149">
        <v>0</v>
      </c>
      <c r="F318" s="149">
        <v>0</v>
      </c>
      <c r="G318" s="149">
        <v>0</v>
      </c>
      <c r="H318" s="149">
        <v>0</v>
      </c>
      <c r="I318" s="149">
        <v>0</v>
      </c>
      <c r="J318" s="149">
        <v>0</v>
      </c>
      <c r="K318" s="155">
        <v>1</v>
      </c>
    </row>
    <row r="319" spans="1:11">
      <c r="A319" s="162" t="s">
        <v>518</v>
      </c>
      <c r="B319" s="149">
        <v>228509849.76347876</v>
      </c>
      <c r="C319" s="149">
        <v>228509849.76347876</v>
      </c>
      <c r="D319" s="149">
        <v>0</v>
      </c>
      <c r="E319" s="149">
        <v>0</v>
      </c>
      <c r="F319" s="149">
        <v>228509849.76347876</v>
      </c>
      <c r="G319" s="149">
        <v>228509849.76347876</v>
      </c>
      <c r="H319" s="149">
        <v>0</v>
      </c>
      <c r="I319" s="149">
        <v>0</v>
      </c>
      <c r="J319" s="149">
        <v>228509849.76347876</v>
      </c>
      <c r="K319" s="155">
        <v>1</v>
      </c>
    </row>
    <row r="320" spans="1:11">
      <c r="A320" s="162" t="s">
        <v>519</v>
      </c>
      <c r="B320" s="149">
        <v>16216674.636777818</v>
      </c>
      <c r="C320" s="149">
        <v>16216674.636777818</v>
      </c>
      <c r="D320" s="149">
        <v>0</v>
      </c>
      <c r="E320" s="149">
        <v>0</v>
      </c>
      <c r="F320" s="149">
        <v>16216674.636777818</v>
      </c>
      <c r="G320" s="149">
        <v>0</v>
      </c>
      <c r="H320" s="149">
        <v>0</v>
      </c>
      <c r="I320" s="149">
        <v>0</v>
      </c>
      <c r="J320" s="149">
        <v>0</v>
      </c>
      <c r="K320" s="155">
        <v>0</v>
      </c>
    </row>
    <row r="321" spans="1:11" ht="15.75" thickBot="1">
      <c r="A321" s="162" t="s">
        <v>520</v>
      </c>
      <c r="B321" s="149">
        <v>0</v>
      </c>
      <c r="C321" s="149">
        <v>0</v>
      </c>
      <c r="D321" s="149">
        <v>0</v>
      </c>
      <c r="E321" s="149">
        <v>0</v>
      </c>
      <c r="F321" s="149">
        <v>0</v>
      </c>
      <c r="G321" s="149">
        <v>0</v>
      </c>
      <c r="H321" s="149">
        <v>0</v>
      </c>
      <c r="I321" s="149">
        <v>0</v>
      </c>
      <c r="J321" s="149">
        <v>0</v>
      </c>
      <c r="K321" s="155">
        <v>0.94712157517284312</v>
      </c>
    </row>
    <row r="322" spans="1:11">
      <c r="A322" s="161" t="s">
        <v>240</v>
      </c>
      <c r="B322" s="156">
        <v>244726524.40025657</v>
      </c>
      <c r="C322" s="156">
        <v>244726524.40025657</v>
      </c>
      <c r="D322" s="156">
        <v>0</v>
      </c>
      <c r="E322" s="156">
        <v>0</v>
      </c>
      <c r="F322" s="156">
        <v>244726524.40025657</v>
      </c>
      <c r="G322" s="156">
        <v>228509849.76347876</v>
      </c>
      <c r="H322" s="156">
        <v>0</v>
      </c>
      <c r="I322" s="156">
        <v>0</v>
      </c>
      <c r="J322" s="156">
        <v>228509849.76347876</v>
      </c>
      <c r="K322" s="157" t="s">
        <v>334</v>
      </c>
    </row>
    <row r="323" spans="1:11">
      <c r="A323" s="144"/>
      <c r="B323" s="144"/>
      <c r="C323" s="144"/>
      <c r="D323" s="144"/>
      <c r="E323" s="144"/>
      <c r="F323" s="144"/>
      <c r="G323" s="144"/>
      <c r="H323" s="144"/>
      <c r="I323" s="144"/>
      <c r="J323" s="144"/>
      <c r="K323" s="144"/>
    </row>
    <row r="324" spans="1:11">
      <c r="A324" s="161" t="s">
        <v>241</v>
      </c>
      <c r="B324" s="149"/>
      <c r="C324" s="149"/>
      <c r="D324" s="149"/>
      <c r="E324" s="149"/>
      <c r="F324" s="149"/>
      <c r="G324" s="149"/>
      <c r="H324" s="149"/>
      <c r="I324" s="149"/>
      <c r="J324" s="149"/>
      <c r="K324" s="149"/>
    </row>
    <row r="325" spans="1:11">
      <c r="A325" s="162" t="s">
        <v>521</v>
      </c>
      <c r="B325" s="149">
        <v>0</v>
      </c>
      <c r="C325" s="149">
        <v>0</v>
      </c>
      <c r="D325" s="149">
        <v>0</v>
      </c>
      <c r="E325" s="149">
        <v>0</v>
      </c>
      <c r="F325" s="149">
        <v>0</v>
      </c>
      <c r="G325" s="149">
        <v>0</v>
      </c>
      <c r="H325" s="149">
        <v>0</v>
      </c>
      <c r="I325" s="149">
        <v>0</v>
      </c>
      <c r="J325" s="149">
        <v>0</v>
      </c>
      <c r="K325" s="155">
        <v>0.96251873996716342</v>
      </c>
    </row>
    <row r="326" spans="1:11">
      <c r="A326" s="162" t="s">
        <v>522</v>
      </c>
      <c r="B326" s="149">
        <v>26274042.280360699</v>
      </c>
      <c r="C326" s="149">
        <v>26274042.280360699</v>
      </c>
      <c r="D326" s="149">
        <v>-26274042.280360699</v>
      </c>
      <c r="E326" s="149">
        <v>0</v>
      </c>
      <c r="F326" s="149">
        <v>0</v>
      </c>
      <c r="G326" s="149">
        <v>25384688.283652421</v>
      </c>
      <c r="H326" s="149">
        <v>-25384688.283652421</v>
      </c>
      <c r="I326" s="149">
        <v>0</v>
      </c>
      <c r="J326" s="149">
        <v>0</v>
      </c>
      <c r="K326" s="155">
        <v>0.96615085005884116</v>
      </c>
    </row>
    <row r="327" spans="1:11">
      <c r="A327" s="162" t="s">
        <v>523</v>
      </c>
      <c r="B327" s="149">
        <v>0</v>
      </c>
      <c r="C327" s="149">
        <v>0</v>
      </c>
      <c r="D327" s="149">
        <v>0</v>
      </c>
      <c r="E327" s="149">
        <v>0</v>
      </c>
      <c r="F327" s="149">
        <v>0</v>
      </c>
      <c r="G327" s="149">
        <v>0</v>
      </c>
      <c r="H327" s="149">
        <v>0</v>
      </c>
      <c r="I327" s="149">
        <v>0</v>
      </c>
      <c r="J327" s="149">
        <v>0</v>
      </c>
      <c r="K327" s="155">
        <v>0.96615085005884116</v>
      </c>
    </row>
    <row r="328" spans="1:11" ht="15.75" thickBot="1">
      <c r="A328" s="162" t="s">
        <v>524</v>
      </c>
      <c r="B328" s="149">
        <v>5247870.3900000006</v>
      </c>
      <c r="C328" s="149">
        <v>5247870.3900000006</v>
      </c>
      <c r="D328" s="149">
        <v>0</v>
      </c>
      <c r="E328" s="149">
        <v>0</v>
      </c>
      <c r="F328" s="149">
        <v>5247870.3900000006</v>
      </c>
      <c r="G328" s="149">
        <v>4978064.2338751545</v>
      </c>
      <c r="H328" s="149">
        <v>0</v>
      </c>
      <c r="I328" s="149">
        <v>0</v>
      </c>
      <c r="J328" s="149">
        <v>4978064.2338751545</v>
      </c>
      <c r="K328" s="155">
        <v>0.94858749624629246</v>
      </c>
    </row>
    <row r="329" spans="1:11">
      <c r="A329" s="161" t="s">
        <v>241</v>
      </c>
      <c r="B329" s="156">
        <v>31521912.670360699</v>
      </c>
      <c r="C329" s="156">
        <v>31521912.670360699</v>
      </c>
      <c r="D329" s="156">
        <v>-26274042.280360699</v>
      </c>
      <c r="E329" s="156">
        <v>0</v>
      </c>
      <c r="F329" s="156">
        <v>5247870.3900000006</v>
      </c>
      <c r="G329" s="156">
        <v>30362752.517527577</v>
      </c>
      <c r="H329" s="156">
        <v>-25384688.283652421</v>
      </c>
      <c r="I329" s="156">
        <v>0</v>
      </c>
      <c r="J329" s="156">
        <v>4978064.2338751545</v>
      </c>
      <c r="K329" s="157" t="s">
        <v>334</v>
      </c>
    </row>
    <row r="330" spans="1:11" ht="15.75" thickBot="1">
      <c r="A330" s="144"/>
      <c r="B330" s="144"/>
      <c r="C330" s="144"/>
      <c r="D330" s="144"/>
      <c r="E330" s="144"/>
      <c r="F330" s="144"/>
      <c r="G330" s="144"/>
      <c r="H330" s="144"/>
      <c r="I330" s="144"/>
      <c r="J330" s="144"/>
      <c r="K330" s="144"/>
    </row>
    <row r="331" spans="1:11">
      <c r="A331" s="153" t="s">
        <v>82</v>
      </c>
      <c r="B331" s="156">
        <v>2029513195.6317368</v>
      </c>
      <c r="C331" s="156">
        <v>2029513195.6317368</v>
      </c>
      <c r="D331" s="156">
        <v>-128314501.37112993</v>
      </c>
      <c r="E331" s="156">
        <v>0</v>
      </c>
      <c r="F331" s="156">
        <v>1901198694.260607</v>
      </c>
      <c r="G331" s="156">
        <v>1968864546.2284853</v>
      </c>
      <c r="H331" s="156">
        <v>-126229922.58127485</v>
      </c>
      <c r="I331" s="156">
        <v>0</v>
      </c>
      <c r="J331" s="156">
        <v>1842634623.6472104</v>
      </c>
      <c r="K331" s="157" t="s">
        <v>334</v>
      </c>
    </row>
    <row r="332" spans="1:11">
      <c r="A332" s="144"/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</row>
    <row r="333" spans="1:11">
      <c r="A333" s="153" t="s">
        <v>83</v>
      </c>
      <c r="B333" s="149"/>
      <c r="C333" s="149"/>
      <c r="D333" s="149"/>
      <c r="E333" s="149"/>
      <c r="F333" s="149"/>
      <c r="G333" s="149"/>
      <c r="H333" s="149"/>
      <c r="I333" s="149"/>
      <c r="J333" s="149"/>
      <c r="K333" s="149"/>
    </row>
    <row r="334" spans="1:11">
      <c r="A334" s="161" t="s">
        <v>525</v>
      </c>
      <c r="B334" s="149"/>
      <c r="C334" s="149"/>
      <c r="D334" s="149"/>
      <c r="E334" s="149"/>
      <c r="F334" s="149"/>
      <c r="G334" s="149"/>
      <c r="H334" s="149"/>
      <c r="I334" s="149"/>
      <c r="J334" s="149"/>
      <c r="K334" s="149"/>
    </row>
    <row r="335" spans="1:11">
      <c r="A335" s="162" t="s">
        <v>526</v>
      </c>
      <c r="B335" s="149">
        <v>0</v>
      </c>
      <c r="C335" s="149">
        <v>0</v>
      </c>
      <c r="D335" s="149">
        <v>0</v>
      </c>
      <c r="E335" s="149">
        <v>0</v>
      </c>
      <c r="F335" s="149">
        <v>0</v>
      </c>
      <c r="G335" s="149">
        <v>0</v>
      </c>
      <c r="H335" s="149">
        <v>0</v>
      </c>
      <c r="I335" s="149">
        <v>0</v>
      </c>
      <c r="J335" s="149">
        <v>0</v>
      </c>
      <c r="K335" s="155">
        <v>0.96615085005884116</v>
      </c>
    </row>
    <row r="336" spans="1:11">
      <c r="A336" s="162" t="s">
        <v>527</v>
      </c>
      <c r="B336" s="149">
        <v>0</v>
      </c>
      <c r="C336" s="149">
        <v>0</v>
      </c>
      <c r="D336" s="149">
        <v>0</v>
      </c>
      <c r="E336" s="149">
        <v>0</v>
      </c>
      <c r="F336" s="149">
        <v>0</v>
      </c>
      <c r="G336" s="149">
        <v>0</v>
      </c>
      <c r="H336" s="149">
        <v>0</v>
      </c>
      <c r="I336" s="149">
        <v>0</v>
      </c>
      <c r="J336" s="149">
        <v>0</v>
      </c>
      <c r="K336" s="155">
        <v>1</v>
      </c>
    </row>
    <row r="337" spans="1:13">
      <c r="A337" s="162" t="s">
        <v>528</v>
      </c>
      <c r="B337" s="149">
        <v>0</v>
      </c>
      <c r="C337" s="149">
        <v>0</v>
      </c>
      <c r="D337" s="149">
        <v>0</v>
      </c>
      <c r="E337" s="149">
        <v>0</v>
      </c>
      <c r="F337" s="149">
        <v>0</v>
      </c>
      <c r="G337" s="149">
        <v>0</v>
      </c>
      <c r="H337" s="149">
        <v>0</v>
      </c>
      <c r="I337" s="149">
        <v>0</v>
      </c>
      <c r="J337" s="149">
        <v>0</v>
      </c>
      <c r="K337" s="155">
        <v>1</v>
      </c>
    </row>
    <row r="338" spans="1:13" ht="15.75" thickBot="1">
      <c r="A338" s="162" t="s">
        <v>529</v>
      </c>
      <c r="B338" s="149">
        <v>0</v>
      </c>
      <c r="C338" s="149">
        <v>0</v>
      </c>
      <c r="D338" s="149">
        <v>0</v>
      </c>
      <c r="E338" s="149">
        <v>0</v>
      </c>
      <c r="F338" s="149">
        <v>0</v>
      </c>
      <c r="G338" s="149">
        <v>0</v>
      </c>
      <c r="H338" s="149">
        <v>0</v>
      </c>
      <c r="I338" s="149">
        <v>0</v>
      </c>
      <c r="J338" s="149">
        <v>0</v>
      </c>
      <c r="K338" s="155">
        <v>0.96615085005884116</v>
      </c>
    </row>
    <row r="339" spans="1:13">
      <c r="A339" s="161" t="s">
        <v>525</v>
      </c>
      <c r="B339" s="156">
        <v>0</v>
      </c>
      <c r="C339" s="156">
        <v>0</v>
      </c>
      <c r="D339" s="156">
        <v>0</v>
      </c>
      <c r="E339" s="156">
        <v>0</v>
      </c>
      <c r="F339" s="156">
        <v>0</v>
      </c>
      <c r="G339" s="156">
        <v>0</v>
      </c>
      <c r="H339" s="156">
        <v>0</v>
      </c>
      <c r="I339" s="156">
        <v>0</v>
      </c>
      <c r="J339" s="156">
        <v>0</v>
      </c>
      <c r="K339" s="157" t="s">
        <v>334</v>
      </c>
    </row>
    <row r="340" spans="1:13">
      <c r="A340" s="144"/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</row>
    <row r="341" spans="1:13">
      <c r="A341" s="161" t="s">
        <v>242</v>
      </c>
      <c r="B341" s="149"/>
      <c r="C341" s="149"/>
      <c r="D341" s="149"/>
      <c r="E341" s="149"/>
      <c r="F341" s="149"/>
      <c r="G341" s="149"/>
      <c r="H341" s="149"/>
      <c r="I341" s="149"/>
      <c r="J341" s="149"/>
      <c r="K341" s="149"/>
    </row>
    <row r="342" spans="1:13">
      <c r="A342" s="162" t="s">
        <v>530</v>
      </c>
      <c r="B342" s="149">
        <v>13988388.709999995</v>
      </c>
      <c r="C342" s="149">
        <v>13988388.709999995</v>
      </c>
      <c r="D342" s="149">
        <v>0</v>
      </c>
      <c r="E342" s="149">
        <v>0</v>
      </c>
      <c r="F342" s="149">
        <v>13988388.709999995</v>
      </c>
      <c r="G342" s="149">
        <v>13514893.643119993</v>
      </c>
      <c r="H342" s="149">
        <v>0</v>
      </c>
      <c r="I342" s="149">
        <v>0</v>
      </c>
      <c r="J342" s="149">
        <v>13514893.643119993</v>
      </c>
      <c r="K342" s="155">
        <v>0.96615085005884116</v>
      </c>
    </row>
    <row r="343" spans="1:13">
      <c r="A343" s="162" t="s">
        <v>531</v>
      </c>
      <c r="B343" s="149">
        <v>0</v>
      </c>
      <c r="C343" s="149">
        <v>0</v>
      </c>
      <c r="D343" s="149">
        <v>0</v>
      </c>
      <c r="E343" s="149">
        <v>0</v>
      </c>
      <c r="F343" s="149">
        <v>0</v>
      </c>
      <c r="G343" s="149">
        <v>0</v>
      </c>
      <c r="H343" s="149">
        <v>0</v>
      </c>
      <c r="I343" s="149">
        <v>0</v>
      </c>
      <c r="J343" s="149">
        <v>0</v>
      </c>
      <c r="K343" s="155">
        <v>0.95059518137784804</v>
      </c>
    </row>
    <row r="344" spans="1:13">
      <c r="A344" s="162" t="s">
        <v>532</v>
      </c>
      <c r="B344" s="149">
        <v>0</v>
      </c>
      <c r="C344" s="149">
        <v>0</v>
      </c>
      <c r="D344" s="149">
        <v>0</v>
      </c>
      <c r="E344" s="149">
        <v>0</v>
      </c>
      <c r="F344" s="149">
        <v>0</v>
      </c>
      <c r="G344" s="149">
        <v>0</v>
      </c>
      <c r="H344" s="149">
        <v>0</v>
      </c>
      <c r="I344" s="149">
        <v>0</v>
      </c>
      <c r="J344" s="149">
        <v>0</v>
      </c>
      <c r="K344" s="155">
        <v>1</v>
      </c>
    </row>
    <row r="345" spans="1:13">
      <c r="A345" s="162" t="s">
        <v>533</v>
      </c>
      <c r="B345" s="149">
        <v>5604395.5714285737</v>
      </c>
      <c r="C345" s="149">
        <v>5604395.5714285737</v>
      </c>
      <c r="D345" s="149">
        <v>0</v>
      </c>
      <c r="E345" s="149">
        <v>0</v>
      </c>
      <c r="F345" s="149">
        <v>5604395.5714285737</v>
      </c>
      <c r="G345" s="149">
        <v>5327511.4247353533</v>
      </c>
      <c r="H345" s="149">
        <v>0</v>
      </c>
      <c r="I345" s="149">
        <v>0</v>
      </c>
      <c r="J345" s="149">
        <v>5327511.4247353533</v>
      </c>
      <c r="K345" s="155">
        <v>0.95059518137784804</v>
      </c>
    </row>
    <row r="346" spans="1:13">
      <c r="A346" s="162" t="s">
        <v>534</v>
      </c>
      <c r="B346" s="149">
        <v>3519569.5673076925</v>
      </c>
      <c r="C346" s="149">
        <v>3519569.5673076925</v>
      </c>
      <c r="D346" s="149">
        <v>-3519569.5673076925</v>
      </c>
      <c r="E346" s="149">
        <v>0</v>
      </c>
      <c r="F346" s="149">
        <v>0</v>
      </c>
      <c r="G346" s="149">
        <v>3345685.8712068102</v>
      </c>
      <c r="H346" s="149">
        <v>-3345685.8712068102</v>
      </c>
      <c r="I346" s="149">
        <v>0</v>
      </c>
      <c r="J346" s="149">
        <v>0</v>
      </c>
      <c r="K346" s="155">
        <v>0.95059518137784804</v>
      </c>
    </row>
    <row r="347" spans="1:13">
      <c r="A347" s="162" t="s">
        <v>535</v>
      </c>
      <c r="B347" s="149">
        <v>347025</v>
      </c>
      <c r="C347" s="149">
        <v>347025</v>
      </c>
      <c r="D347" s="149">
        <v>0</v>
      </c>
      <c r="E347" s="149">
        <v>0</v>
      </c>
      <c r="F347" s="149">
        <v>347025</v>
      </c>
      <c r="G347" s="149">
        <v>335278.49874166935</v>
      </c>
      <c r="H347" s="149">
        <v>0</v>
      </c>
      <c r="I347" s="149">
        <v>0</v>
      </c>
      <c r="J347" s="149">
        <v>335278.49874166935</v>
      </c>
      <c r="K347" s="155">
        <v>0.96615085005884116</v>
      </c>
    </row>
    <row r="348" spans="1:13">
      <c r="A348" s="162" t="s">
        <v>536</v>
      </c>
      <c r="B348" s="149">
        <v>-246968.22000000006</v>
      </c>
      <c r="C348" s="149">
        <v>-246968.22000000006</v>
      </c>
      <c r="D348" s="149">
        <v>246968.22000000006</v>
      </c>
      <c r="E348" s="149">
        <v>64337643.616239682</v>
      </c>
      <c r="F348" s="149">
        <v>64337643.616239682</v>
      </c>
      <c r="G348" s="149">
        <v>-246968.22000000006</v>
      </c>
      <c r="H348" s="149">
        <v>246968.22000000006</v>
      </c>
      <c r="I348" s="149">
        <v>61159054.002802707</v>
      </c>
      <c r="J348" s="149">
        <v>61159054.002802707</v>
      </c>
      <c r="K348" s="155">
        <v>1</v>
      </c>
    </row>
    <row r="349" spans="1:13">
      <c r="A349" s="162" t="s">
        <v>537</v>
      </c>
      <c r="B349" s="149">
        <v>230059467</v>
      </c>
      <c r="C349" s="149">
        <v>230059467</v>
      </c>
      <c r="D349" s="149">
        <v>0</v>
      </c>
      <c r="E349" s="149">
        <v>0</v>
      </c>
      <c r="F349" s="149">
        <v>230059467</v>
      </c>
      <c r="G349" s="149">
        <v>218231533.78928655</v>
      </c>
      <c r="H349" s="149">
        <v>0</v>
      </c>
      <c r="I349" s="149">
        <v>0</v>
      </c>
      <c r="J349" s="149">
        <v>218231533.78928655</v>
      </c>
      <c r="K349" s="155">
        <v>0.94858749624629246</v>
      </c>
    </row>
    <row r="350" spans="1:13">
      <c r="A350" s="162" t="s">
        <v>538</v>
      </c>
      <c r="B350" s="149">
        <v>894452514.69000041</v>
      </c>
      <c r="C350" s="149">
        <v>894452514.69000041</v>
      </c>
      <c r="D350" s="149">
        <v>0</v>
      </c>
      <c r="E350" s="149">
        <v>0</v>
      </c>
      <c r="F350" s="149">
        <v>894452514.69000041</v>
      </c>
      <c r="G350" s="149">
        <v>0</v>
      </c>
      <c r="H350" s="149">
        <v>0</v>
      </c>
      <c r="I350" s="149">
        <v>0</v>
      </c>
      <c r="J350" s="149">
        <v>0</v>
      </c>
      <c r="K350" s="155">
        <v>0</v>
      </c>
      <c r="L350" s="110"/>
      <c r="M350" s="109"/>
    </row>
    <row r="351" spans="1:13">
      <c r="A351" s="162" t="s">
        <v>539</v>
      </c>
      <c r="B351" s="149">
        <v>146014234.30999997</v>
      </c>
      <c r="C351" s="149">
        <v>146014234.30999997</v>
      </c>
      <c r="D351" s="149">
        <v>0</v>
      </c>
      <c r="E351" s="149">
        <v>0</v>
      </c>
      <c r="F351" s="149">
        <v>146014234.30999997</v>
      </c>
      <c r="G351" s="149">
        <v>0</v>
      </c>
      <c r="H351" s="149">
        <v>0</v>
      </c>
      <c r="I351" s="149">
        <v>0</v>
      </c>
      <c r="J351" s="149">
        <v>0</v>
      </c>
      <c r="K351" s="155">
        <v>0</v>
      </c>
    </row>
    <row r="352" spans="1:13">
      <c r="A352" s="162" t="s">
        <v>664</v>
      </c>
      <c r="B352" s="149">
        <v>0</v>
      </c>
      <c r="C352" s="149">
        <v>0</v>
      </c>
      <c r="D352" s="149">
        <v>0</v>
      </c>
      <c r="E352" s="149">
        <v>0</v>
      </c>
      <c r="F352" s="149">
        <v>0</v>
      </c>
      <c r="G352" s="149">
        <v>0</v>
      </c>
      <c r="H352" s="149">
        <v>0</v>
      </c>
      <c r="I352" s="149">
        <v>0</v>
      </c>
      <c r="J352" s="149">
        <v>0</v>
      </c>
      <c r="K352" s="155">
        <v>0.94712157517284312</v>
      </c>
    </row>
    <row r="353" spans="1:11">
      <c r="A353" s="162" t="s">
        <v>540</v>
      </c>
      <c r="B353" s="149">
        <v>0</v>
      </c>
      <c r="C353" s="149">
        <v>0</v>
      </c>
      <c r="D353" s="149">
        <v>0</v>
      </c>
      <c r="E353" s="149">
        <v>0</v>
      </c>
      <c r="F353" s="149">
        <v>0</v>
      </c>
      <c r="G353" s="149">
        <v>0</v>
      </c>
      <c r="H353" s="149">
        <v>0</v>
      </c>
      <c r="I353" s="149">
        <v>0</v>
      </c>
      <c r="J353" s="149">
        <v>0</v>
      </c>
      <c r="K353" s="155">
        <v>0.95059518137784804</v>
      </c>
    </row>
    <row r="354" spans="1:11" s="113" customFormat="1">
      <c r="A354" s="162" t="s">
        <v>541</v>
      </c>
      <c r="B354" s="149">
        <v>0</v>
      </c>
      <c r="C354" s="149">
        <v>0</v>
      </c>
      <c r="D354" s="149">
        <v>0</v>
      </c>
      <c r="E354" s="149">
        <v>0</v>
      </c>
      <c r="F354" s="149">
        <v>0</v>
      </c>
      <c r="G354" s="149">
        <v>0</v>
      </c>
      <c r="H354" s="149">
        <v>0</v>
      </c>
      <c r="I354" s="149">
        <v>0</v>
      </c>
      <c r="J354" s="149">
        <v>0</v>
      </c>
      <c r="K354" s="155">
        <v>0.96745351419595016</v>
      </c>
    </row>
    <row r="355" spans="1:11">
      <c r="A355" s="162" t="s">
        <v>542</v>
      </c>
      <c r="B355" s="149">
        <v>126079806.64374913</v>
      </c>
      <c r="C355" s="149">
        <v>126079806.64374913</v>
      </c>
      <c r="D355" s="149">
        <v>-126079806.64374913</v>
      </c>
      <c r="E355" s="149">
        <v>0</v>
      </c>
      <c r="F355" s="149">
        <v>0</v>
      </c>
      <c r="G355" s="149">
        <v>126079806.64374913</v>
      </c>
      <c r="H355" s="149">
        <v>-126079806.64374913</v>
      </c>
      <c r="I355" s="149">
        <v>0</v>
      </c>
      <c r="J355" s="149">
        <v>0</v>
      </c>
      <c r="K355" s="155">
        <v>1</v>
      </c>
    </row>
    <row r="356" spans="1:11">
      <c r="A356" s="162" t="s">
        <v>543</v>
      </c>
      <c r="B356" s="149">
        <v>93690630.06919314</v>
      </c>
      <c r="C356" s="149">
        <v>93690630.06919314</v>
      </c>
      <c r="D356" s="149">
        <v>-93690630.06919314</v>
      </c>
      <c r="E356" s="149">
        <v>0</v>
      </c>
      <c r="F356" s="149">
        <v>0</v>
      </c>
      <c r="G356" s="149">
        <v>93690630.06919314</v>
      </c>
      <c r="H356" s="149">
        <v>-93690630.06919314</v>
      </c>
      <c r="I356" s="149">
        <v>0</v>
      </c>
      <c r="J356" s="149">
        <v>0</v>
      </c>
      <c r="K356" s="155">
        <v>1</v>
      </c>
    </row>
    <row r="357" spans="1:11">
      <c r="A357" s="162" t="s">
        <v>544</v>
      </c>
      <c r="B357" s="149">
        <v>259147719.4326922</v>
      </c>
      <c r="C357" s="149">
        <v>259147719.4326922</v>
      </c>
      <c r="D357" s="149">
        <v>-259147719.4326922</v>
      </c>
      <c r="E357" s="149">
        <v>0</v>
      </c>
      <c r="F357" s="149">
        <v>0</v>
      </c>
      <c r="G357" s="149">
        <v>245444396.23154145</v>
      </c>
      <c r="H357" s="149">
        <v>-245444396.23154145</v>
      </c>
      <c r="I357" s="149">
        <v>0</v>
      </c>
      <c r="J357" s="149">
        <v>0</v>
      </c>
      <c r="K357" s="155">
        <v>0.94712157517284312</v>
      </c>
    </row>
    <row r="358" spans="1:11">
      <c r="A358" s="162" t="s">
        <v>545</v>
      </c>
      <c r="B358" s="149">
        <v>-3820037.0799999987</v>
      </c>
      <c r="C358" s="149">
        <v>-3820037.0799999987</v>
      </c>
      <c r="D358" s="149">
        <v>3820037.0799999987</v>
      </c>
      <c r="E358" s="149">
        <v>0</v>
      </c>
      <c r="F358" s="149">
        <v>0</v>
      </c>
      <c r="G358" s="149">
        <v>-3820037.0799999987</v>
      </c>
      <c r="H358" s="149">
        <v>3820037.0799999987</v>
      </c>
      <c r="I358" s="149">
        <v>0</v>
      </c>
      <c r="J358" s="149">
        <v>0</v>
      </c>
      <c r="K358" s="155">
        <v>1</v>
      </c>
    </row>
    <row r="359" spans="1:11">
      <c r="A359" s="162" t="s">
        <v>546</v>
      </c>
      <c r="B359" s="149">
        <v>-8216769.5</v>
      </c>
      <c r="C359" s="149">
        <v>-8216769.5</v>
      </c>
      <c r="D359" s="149">
        <v>8216769.5</v>
      </c>
      <c r="E359" s="149">
        <v>0</v>
      </c>
      <c r="F359" s="149">
        <v>0</v>
      </c>
      <c r="G359" s="149">
        <v>-8216769.5</v>
      </c>
      <c r="H359" s="149">
        <v>8216769.5</v>
      </c>
      <c r="I359" s="149">
        <v>0</v>
      </c>
      <c r="J359" s="149">
        <v>0</v>
      </c>
      <c r="K359" s="155">
        <v>1</v>
      </c>
    </row>
    <row r="360" spans="1:11">
      <c r="A360" s="162" t="s">
        <v>547</v>
      </c>
      <c r="B360" s="149">
        <v>200083.30544476869</v>
      </c>
      <c r="C360" s="149">
        <v>200083.30544476869</v>
      </c>
      <c r="D360" s="149">
        <v>0</v>
      </c>
      <c r="E360" s="149">
        <v>0</v>
      </c>
      <c r="F360" s="149">
        <v>200083.30544476869</v>
      </c>
      <c r="G360" s="149">
        <v>200083.30544476869</v>
      </c>
      <c r="H360" s="149">
        <v>0</v>
      </c>
      <c r="I360" s="149">
        <v>0</v>
      </c>
      <c r="J360" s="149">
        <v>200083.30544476869</v>
      </c>
      <c r="K360" s="155">
        <v>1</v>
      </c>
    </row>
    <row r="361" spans="1:11">
      <c r="A361" s="162" t="s">
        <v>548</v>
      </c>
      <c r="B361" s="149">
        <v>17808.151841680305</v>
      </c>
      <c r="C361" s="149">
        <v>17808.151841680305</v>
      </c>
      <c r="D361" s="149">
        <v>0</v>
      </c>
      <c r="E361" s="149">
        <v>0</v>
      </c>
      <c r="F361" s="149">
        <v>17808.151841680305</v>
      </c>
      <c r="G361" s="149">
        <v>17808.151841680305</v>
      </c>
      <c r="H361" s="149">
        <v>0</v>
      </c>
      <c r="I361" s="149">
        <v>0</v>
      </c>
      <c r="J361" s="149">
        <v>17808.151841680305</v>
      </c>
      <c r="K361" s="155">
        <v>1</v>
      </c>
    </row>
    <row r="362" spans="1:11">
      <c r="A362" s="162" t="s">
        <v>549</v>
      </c>
      <c r="B362" s="149">
        <v>131766.05535298618</v>
      </c>
      <c r="C362" s="149">
        <v>131766.05535298618</v>
      </c>
      <c r="D362" s="149">
        <v>0</v>
      </c>
      <c r="E362" s="149">
        <v>0</v>
      </c>
      <c r="F362" s="149">
        <v>131766.05535298618</v>
      </c>
      <c r="G362" s="149">
        <v>131766.05535298618</v>
      </c>
      <c r="H362" s="149">
        <v>0</v>
      </c>
      <c r="I362" s="149">
        <v>0</v>
      </c>
      <c r="J362" s="149">
        <v>131766.05535298618</v>
      </c>
      <c r="K362" s="155">
        <v>1</v>
      </c>
    </row>
    <row r="363" spans="1:11">
      <c r="A363" s="162" t="s">
        <v>550</v>
      </c>
      <c r="B363" s="149">
        <v>2174399.1929159546</v>
      </c>
      <c r="C363" s="149">
        <v>2174399.1929159546</v>
      </c>
      <c r="D363" s="149">
        <v>-2174399.1929159546</v>
      </c>
      <c r="E363" s="149">
        <v>0</v>
      </c>
      <c r="F363" s="149">
        <v>0</v>
      </c>
      <c r="G363" s="149">
        <v>2174399.1929159546</v>
      </c>
      <c r="H363" s="149">
        <v>-2174399.1929159546</v>
      </c>
      <c r="I363" s="149">
        <v>0</v>
      </c>
      <c r="J363" s="149">
        <v>0</v>
      </c>
      <c r="K363" s="155">
        <v>1</v>
      </c>
    </row>
    <row r="364" spans="1:11">
      <c r="A364" s="162" t="s">
        <v>551</v>
      </c>
      <c r="B364" s="149">
        <v>8700.8312449855021</v>
      </c>
      <c r="C364" s="149">
        <v>8700.8312449855021</v>
      </c>
      <c r="D364" s="149">
        <v>-8700.8312449855021</v>
      </c>
      <c r="E364" s="149">
        <v>0</v>
      </c>
      <c r="F364" s="149">
        <v>0</v>
      </c>
      <c r="G364" s="149">
        <v>0</v>
      </c>
      <c r="H364" s="149">
        <v>0</v>
      </c>
      <c r="I364" s="149">
        <v>0</v>
      </c>
      <c r="J364" s="149">
        <v>0</v>
      </c>
      <c r="K364" s="155">
        <v>0</v>
      </c>
    </row>
    <row r="365" spans="1:11">
      <c r="A365" s="162" t="s">
        <v>552</v>
      </c>
      <c r="B365" s="149">
        <v>45034284</v>
      </c>
      <c r="C365" s="149">
        <v>45034284</v>
      </c>
      <c r="D365" s="149">
        <v>0</v>
      </c>
      <c r="E365" s="149">
        <v>0</v>
      </c>
      <c r="F365" s="149">
        <v>45034284</v>
      </c>
      <c r="G365" s="149">
        <v>42652941.998861164</v>
      </c>
      <c r="H365" s="149">
        <v>0</v>
      </c>
      <c r="I365" s="149">
        <v>0</v>
      </c>
      <c r="J365" s="149">
        <v>42652941.998861164</v>
      </c>
      <c r="K365" s="155">
        <v>0.94712157517284312</v>
      </c>
    </row>
    <row r="366" spans="1:11">
      <c r="A366" s="162" t="s">
        <v>553</v>
      </c>
      <c r="B366" s="149">
        <v>0</v>
      </c>
      <c r="C366" s="149">
        <v>0</v>
      </c>
      <c r="D366" s="149">
        <v>0</v>
      </c>
      <c r="E366" s="149">
        <v>0</v>
      </c>
      <c r="F366" s="149">
        <v>0</v>
      </c>
      <c r="G366" s="149">
        <v>0</v>
      </c>
      <c r="H366" s="149">
        <v>0</v>
      </c>
      <c r="I366" s="149">
        <v>0</v>
      </c>
      <c r="J366" s="149">
        <v>0</v>
      </c>
      <c r="K366" s="155">
        <v>1</v>
      </c>
    </row>
    <row r="367" spans="1:11">
      <c r="A367" s="162" t="s">
        <v>554</v>
      </c>
      <c r="B367" s="149">
        <v>412654532.4285714</v>
      </c>
      <c r="C367" s="149">
        <v>412654532.4285714</v>
      </c>
      <c r="D367" s="149">
        <v>-412654532.4285714</v>
      </c>
      <c r="E367" s="149">
        <v>0</v>
      </c>
      <c r="F367" s="149">
        <v>0</v>
      </c>
      <c r="G367" s="149">
        <v>390834010.7559616</v>
      </c>
      <c r="H367" s="149">
        <v>-390834010.7559616</v>
      </c>
      <c r="I367" s="149">
        <v>0</v>
      </c>
      <c r="J367" s="149">
        <v>0</v>
      </c>
      <c r="K367" s="155">
        <v>0.94712157517284312</v>
      </c>
    </row>
    <row r="368" spans="1:11">
      <c r="A368" s="162" t="s">
        <v>555</v>
      </c>
      <c r="B368" s="149">
        <v>0</v>
      </c>
      <c r="C368" s="149">
        <v>0</v>
      </c>
      <c r="D368" s="149">
        <v>0</v>
      </c>
      <c r="E368" s="149">
        <v>0</v>
      </c>
      <c r="F368" s="149">
        <v>0</v>
      </c>
      <c r="G368" s="149">
        <v>0</v>
      </c>
      <c r="H368" s="149">
        <v>0</v>
      </c>
      <c r="I368" s="149">
        <v>0</v>
      </c>
      <c r="J368" s="149">
        <v>0</v>
      </c>
      <c r="K368" s="155">
        <v>0.95059518137784804</v>
      </c>
    </row>
    <row r="369" spans="1:11">
      <c r="A369" s="162" t="s">
        <v>556</v>
      </c>
      <c r="B369" s="149">
        <v>0</v>
      </c>
      <c r="C369" s="149">
        <v>0</v>
      </c>
      <c r="D369" s="149">
        <v>0</v>
      </c>
      <c r="E369" s="149">
        <v>0</v>
      </c>
      <c r="F369" s="149">
        <v>0</v>
      </c>
      <c r="G369" s="149">
        <v>0</v>
      </c>
      <c r="H369" s="149">
        <v>0</v>
      </c>
      <c r="I369" s="149">
        <v>0</v>
      </c>
      <c r="J369" s="149">
        <v>0</v>
      </c>
      <c r="K369" s="155">
        <v>0.94712157517284312</v>
      </c>
    </row>
    <row r="370" spans="1:11" ht="15.75" thickBot="1">
      <c r="A370" s="162" t="s">
        <v>557</v>
      </c>
      <c r="B370" s="149">
        <v>0</v>
      </c>
      <c r="C370" s="149">
        <v>0</v>
      </c>
      <c r="D370" s="149">
        <v>0</v>
      </c>
      <c r="E370" s="149">
        <v>0</v>
      </c>
      <c r="F370" s="149">
        <v>0</v>
      </c>
      <c r="G370" s="149">
        <v>0</v>
      </c>
      <c r="H370" s="149">
        <v>0</v>
      </c>
      <c r="I370" s="149">
        <v>0</v>
      </c>
      <c r="J370" s="149">
        <v>0</v>
      </c>
      <c r="K370" s="155">
        <v>0.96615085005884116</v>
      </c>
    </row>
    <row r="371" spans="1:11">
      <c r="A371" s="161" t="s">
        <v>242</v>
      </c>
      <c r="B371" s="156">
        <v>2220841550.1597428</v>
      </c>
      <c r="C371" s="156">
        <v>2220841550.1597428</v>
      </c>
      <c r="D371" s="156">
        <v>-884991583.36567461</v>
      </c>
      <c r="E371" s="156">
        <v>64337643.616239682</v>
      </c>
      <c r="F371" s="156">
        <v>1400187610.4103079</v>
      </c>
      <c r="G371" s="156">
        <v>1129696970.8319521</v>
      </c>
      <c r="H371" s="156">
        <v>-849285153.96456814</v>
      </c>
      <c r="I371" s="156">
        <v>61159054.002802707</v>
      </c>
      <c r="J371" s="156">
        <v>341570870.87018692</v>
      </c>
      <c r="K371" s="157" t="s">
        <v>334</v>
      </c>
    </row>
    <row r="372" spans="1:11">
      <c r="A372" s="144"/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</row>
    <row r="373" spans="1:11">
      <c r="A373" s="161" t="s">
        <v>243</v>
      </c>
      <c r="B373" s="149"/>
      <c r="C373" s="149"/>
      <c r="D373" s="149"/>
      <c r="E373" s="149"/>
      <c r="F373" s="149"/>
      <c r="G373" s="149"/>
      <c r="H373" s="149"/>
      <c r="I373" s="149"/>
      <c r="J373" s="149"/>
      <c r="K373" s="149"/>
    </row>
    <row r="374" spans="1:11" ht="15.75" thickBot="1">
      <c r="A374" s="162" t="s">
        <v>558</v>
      </c>
      <c r="B374" s="149">
        <v>8907070.0982341841</v>
      </c>
      <c r="C374" s="149">
        <v>8907070.0982341841</v>
      </c>
      <c r="D374" s="149">
        <v>0</v>
      </c>
      <c r="E374" s="149">
        <v>0</v>
      </c>
      <c r="F374" s="149">
        <v>8907070.0982341841</v>
      </c>
      <c r="G374" s="149">
        <v>8605573.3469426427</v>
      </c>
      <c r="H374" s="149">
        <v>0</v>
      </c>
      <c r="I374" s="149">
        <v>0</v>
      </c>
      <c r="J374" s="149">
        <v>8605573.3469426427</v>
      </c>
      <c r="K374" s="155">
        <v>0.96615085005884116</v>
      </c>
    </row>
    <row r="375" spans="1:11">
      <c r="A375" s="161" t="s">
        <v>243</v>
      </c>
      <c r="B375" s="156">
        <v>8907070.0982341841</v>
      </c>
      <c r="C375" s="156">
        <v>8907070.0982341841</v>
      </c>
      <c r="D375" s="156">
        <v>0</v>
      </c>
      <c r="E375" s="156">
        <v>0</v>
      </c>
      <c r="F375" s="156">
        <v>8907070.0982341841</v>
      </c>
      <c r="G375" s="156">
        <v>8605573.3469426427</v>
      </c>
      <c r="H375" s="156">
        <v>0</v>
      </c>
      <c r="I375" s="156">
        <v>0</v>
      </c>
      <c r="J375" s="156">
        <v>8605573.3469426427</v>
      </c>
      <c r="K375" s="157" t="s">
        <v>334</v>
      </c>
    </row>
    <row r="376" spans="1:11">
      <c r="A376" s="144"/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</row>
    <row r="377" spans="1:11">
      <c r="A377" s="161" t="s">
        <v>244</v>
      </c>
      <c r="B377" s="149"/>
      <c r="C377" s="149"/>
      <c r="D377" s="149"/>
      <c r="E377" s="149"/>
      <c r="F377" s="149"/>
      <c r="G377" s="149"/>
      <c r="H377" s="149"/>
      <c r="I377" s="149"/>
      <c r="J377" s="149"/>
      <c r="K377" s="149"/>
    </row>
    <row r="378" spans="1:11" ht="15.75" thickBot="1">
      <c r="A378" s="162" t="s">
        <v>559</v>
      </c>
      <c r="B378" s="149">
        <v>164.91000000000003</v>
      </c>
      <c r="C378" s="149">
        <v>164.91000000000003</v>
      </c>
      <c r="D378" s="149">
        <v>0</v>
      </c>
      <c r="E378" s="149">
        <v>0</v>
      </c>
      <c r="F378" s="149">
        <v>164.91000000000003</v>
      </c>
      <c r="G378" s="149">
        <v>159.32793668320352</v>
      </c>
      <c r="H378" s="149">
        <v>0</v>
      </c>
      <c r="I378" s="149">
        <v>0</v>
      </c>
      <c r="J378" s="149">
        <v>159.32793668320352</v>
      </c>
      <c r="K378" s="155">
        <v>0.96615085005884116</v>
      </c>
    </row>
    <row r="379" spans="1:11">
      <c r="A379" s="161" t="s">
        <v>244</v>
      </c>
      <c r="B379" s="156">
        <v>164.91000000000003</v>
      </c>
      <c r="C379" s="156">
        <v>164.91000000000003</v>
      </c>
      <c r="D379" s="156">
        <v>0</v>
      </c>
      <c r="E379" s="156">
        <v>0</v>
      </c>
      <c r="F379" s="156">
        <v>164.91000000000003</v>
      </c>
      <c r="G379" s="156">
        <v>159.32793668320352</v>
      </c>
      <c r="H379" s="156">
        <v>0</v>
      </c>
      <c r="I379" s="156">
        <v>0</v>
      </c>
      <c r="J379" s="156">
        <v>159.32793668320352</v>
      </c>
      <c r="K379" s="157" t="s">
        <v>334</v>
      </c>
    </row>
    <row r="380" spans="1:11">
      <c r="A380" s="144"/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</row>
    <row r="381" spans="1:11">
      <c r="A381" s="161" t="s">
        <v>560</v>
      </c>
      <c r="B381" s="149"/>
      <c r="C381" s="149"/>
      <c r="D381" s="149"/>
      <c r="E381" s="149"/>
      <c r="F381" s="149"/>
      <c r="G381" s="149"/>
      <c r="H381" s="149"/>
      <c r="I381" s="149"/>
      <c r="J381" s="149"/>
      <c r="K381" s="149"/>
    </row>
    <row r="382" spans="1:11" ht="15.75" thickBot="1">
      <c r="A382" s="162" t="s">
        <v>561</v>
      </c>
      <c r="B382" s="149">
        <v>0</v>
      </c>
      <c r="C382" s="149">
        <v>0</v>
      </c>
      <c r="D382" s="149">
        <v>0</v>
      </c>
      <c r="E382" s="149">
        <v>0</v>
      </c>
      <c r="F382" s="149">
        <v>0</v>
      </c>
      <c r="G382" s="149">
        <v>0</v>
      </c>
      <c r="H382" s="149">
        <v>0</v>
      </c>
      <c r="I382" s="149">
        <v>0</v>
      </c>
      <c r="J382" s="149">
        <v>0</v>
      </c>
      <c r="K382" s="155">
        <v>0.96615085005884116</v>
      </c>
    </row>
    <row r="383" spans="1:11">
      <c r="A383" s="161" t="s">
        <v>560</v>
      </c>
      <c r="B383" s="156">
        <v>0</v>
      </c>
      <c r="C383" s="156">
        <v>0</v>
      </c>
      <c r="D383" s="156">
        <v>0</v>
      </c>
      <c r="E383" s="156">
        <v>0</v>
      </c>
      <c r="F383" s="156">
        <v>0</v>
      </c>
      <c r="G383" s="156">
        <v>0</v>
      </c>
      <c r="H383" s="156">
        <v>0</v>
      </c>
      <c r="I383" s="156">
        <v>0</v>
      </c>
      <c r="J383" s="156">
        <v>0</v>
      </c>
      <c r="K383" s="157" t="s">
        <v>334</v>
      </c>
    </row>
    <row r="384" spans="1:11">
      <c r="A384" s="144"/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</row>
    <row r="385" spans="1:13">
      <c r="A385" s="161" t="s">
        <v>245</v>
      </c>
      <c r="B385" s="149"/>
      <c r="C385" s="149"/>
      <c r="D385" s="149"/>
      <c r="E385" s="149"/>
      <c r="F385" s="149"/>
      <c r="G385" s="149"/>
      <c r="H385" s="149"/>
      <c r="I385" s="149"/>
      <c r="J385" s="149"/>
      <c r="K385" s="149"/>
    </row>
    <row r="386" spans="1:13">
      <c r="A386" s="162" t="s">
        <v>562</v>
      </c>
      <c r="B386" s="149">
        <v>18027782.923846148</v>
      </c>
      <c r="C386" s="149">
        <v>18027782.923846148</v>
      </c>
      <c r="D386" s="149">
        <v>0</v>
      </c>
      <c r="E386" s="149">
        <v>4309374.9999999991</v>
      </c>
      <c r="F386" s="149">
        <v>22337157.923846148</v>
      </c>
      <c r="G386" s="149">
        <v>17417557.796550218</v>
      </c>
      <c r="H386" s="149">
        <v>0</v>
      </c>
      <c r="I386" s="149">
        <v>4309374.9999999991</v>
      </c>
      <c r="J386" s="149">
        <v>21726932.796550218</v>
      </c>
      <c r="K386" s="155">
        <v>0.96615085005884116</v>
      </c>
    </row>
    <row r="387" spans="1:13">
      <c r="A387" s="162" t="s">
        <v>563</v>
      </c>
      <c r="B387" s="149">
        <v>981106</v>
      </c>
      <c r="C387" s="149">
        <v>981106</v>
      </c>
      <c r="D387" s="149">
        <v>0</v>
      </c>
      <c r="E387" s="149">
        <v>0</v>
      </c>
      <c r="F387" s="149">
        <v>981106</v>
      </c>
      <c r="G387" s="149">
        <v>947896.39589782944</v>
      </c>
      <c r="H387" s="149">
        <v>0</v>
      </c>
      <c r="I387" s="149">
        <v>0</v>
      </c>
      <c r="J387" s="149">
        <v>947896.39589782944</v>
      </c>
      <c r="K387" s="155">
        <v>0.96615085005884116</v>
      </c>
    </row>
    <row r="388" spans="1:13">
      <c r="A388" s="162" t="s">
        <v>564</v>
      </c>
      <c r="B388" s="149">
        <v>0</v>
      </c>
      <c r="C388" s="149">
        <v>0</v>
      </c>
      <c r="D388" s="149">
        <v>0</v>
      </c>
      <c r="E388" s="149">
        <v>0</v>
      </c>
      <c r="F388" s="149">
        <v>0</v>
      </c>
      <c r="G388" s="149">
        <v>0</v>
      </c>
      <c r="H388" s="149">
        <v>0</v>
      </c>
      <c r="I388" s="149">
        <v>0</v>
      </c>
      <c r="J388" s="149">
        <v>0</v>
      </c>
      <c r="K388" s="155">
        <v>1</v>
      </c>
      <c r="L388" s="110"/>
      <c r="M388" s="109"/>
    </row>
    <row r="389" spans="1:13">
      <c r="A389" s="162" t="s">
        <v>565</v>
      </c>
      <c r="B389" s="149">
        <v>12574633.923076924</v>
      </c>
      <c r="C389" s="149">
        <v>12574633.923076924</v>
      </c>
      <c r="D389" s="149">
        <v>-12574633.923076924</v>
      </c>
      <c r="E389" s="149">
        <v>0</v>
      </c>
      <c r="F389" s="149">
        <v>0</v>
      </c>
      <c r="G389" s="149">
        <v>11909707.088446485</v>
      </c>
      <c r="H389" s="149">
        <v>-11909707.088446485</v>
      </c>
      <c r="I389" s="149">
        <v>0</v>
      </c>
      <c r="J389" s="149">
        <v>0</v>
      </c>
      <c r="K389" s="155">
        <v>0.94712157517284312</v>
      </c>
    </row>
    <row r="390" spans="1:13">
      <c r="A390" s="162" t="s">
        <v>566</v>
      </c>
      <c r="B390" s="149">
        <v>97479769.830000013</v>
      </c>
      <c r="C390" s="149">
        <v>97479769.830000013</v>
      </c>
      <c r="D390" s="149">
        <v>0</v>
      </c>
      <c r="E390" s="149">
        <v>0</v>
      </c>
      <c r="F390" s="149">
        <v>97479769.830000013</v>
      </c>
      <c r="G390" s="149">
        <v>93826105.229060724</v>
      </c>
      <c r="H390" s="149">
        <v>0</v>
      </c>
      <c r="I390" s="149">
        <v>0</v>
      </c>
      <c r="J390" s="149">
        <v>93826105.229060724</v>
      </c>
      <c r="K390" s="155">
        <v>0.96251873996716342</v>
      </c>
    </row>
    <row r="391" spans="1:13">
      <c r="A391" s="162" t="s">
        <v>567</v>
      </c>
      <c r="B391" s="149">
        <v>-97479769.830000013</v>
      </c>
      <c r="C391" s="149">
        <v>-97479769.830000013</v>
      </c>
      <c r="D391" s="149">
        <v>0</v>
      </c>
      <c r="E391" s="149">
        <v>0</v>
      </c>
      <c r="F391" s="149">
        <v>-97479769.830000013</v>
      </c>
      <c r="G391" s="149">
        <v>-93826105.229060724</v>
      </c>
      <c r="H391" s="149">
        <v>0</v>
      </c>
      <c r="I391" s="149">
        <v>0</v>
      </c>
      <c r="J391" s="149">
        <v>-93826105.229060724</v>
      </c>
      <c r="K391" s="155">
        <v>0.96251873996716342</v>
      </c>
    </row>
    <row r="392" spans="1:13">
      <c r="A392" s="162" t="s">
        <v>568</v>
      </c>
      <c r="B392" s="149">
        <v>1333622980</v>
      </c>
      <c r="C392" s="149">
        <v>1333622980</v>
      </c>
      <c r="D392" s="149">
        <v>0</v>
      </c>
      <c r="E392" s="149">
        <v>0</v>
      </c>
      <c r="F392" s="149">
        <v>1333622980</v>
      </c>
      <c r="G392" s="149">
        <v>1290218238.6134753</v>
      </c>
      <c r="H392" s="149">
        <v>0</v>
      </c>
      <c r="I392" s="149">
        <v>0</v>
      </c>
      <c r="J392" s="149">
        <v>1290218238.6134753</v>
      </c>
      <c r="K392" s="155">
        <v>0.96745351419595016</v>
      </c>
    </row>
    <row r="393" spans="1:13" ht="15.75" thickBot="1">
      <c r="A393" s="162" t="s">
        <v>569</v>
      </c>
      <c r="B393" s="149">
        <v>33732507</v>
      </c>
      <c r="C393" s="149">
        <v>33732507</v>
      </c>
      <c r="D393" s="149">
        <v>0</v>
      </c>
      <c r="E393" s="149">
        <v>0</v>
      </c>
      <c r="F393" s="149">
        <v>33732507</v>
      </c>
      <c r="G393" s="149">
        <v>32065958.609994527</v>
      </c>
      <c r="H393" s="149">
        <v>0</v>
      </c>
      <c r="I393" s="149">
        <v>0</v>
      </c>
      <c r="J393" s="149">
        <v>32065958.609994527</v>
      </c>
      <c r="K393" s="155">
        <v>0.95059518137784804</v>
      </c>
    </row>
    <row r="394" spans="1:13">
      <c r="A394" s="161" t="s">
        <v>245</v>
      </c>
      <c r="B394" s="156">
        <v>1398939009.8469231</v>
      </c>
      <c r="C394" s="156">
        <v>1398939009.8469231</v>
      </c>
      <c r="D394" s="156">
        <v>-12574633.923076924</v>
      </c>
      <c r="E394" s="156">
        <v>4309374.9999999991</v>
      </c>
      <c r="F394" s="156">
        <v>1390673750.9238462</v>
      </c>
      <c r="G394" s="156">
        <v>1352559358.5043643</v>
      </c>
      <c r="H394" s="156">
        <v>-11909707.088446485</v>
      </c>
      <c r="I394" s="156">
        <v>4309374.9999999991</v>
      </c>
      <c r="J394" s="156">
        <v>1344959026.4159179</v>
      </c>
      <c r="K394" s="157" t="s">
        <v>334</v>
      </c>
    </row>
    <row r="395" spans="1:13">
      <c r="A395" s="144"/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</row>
    <row r="396" spans="1:13">
      <c r="A396" s="161" t="s">
        <v>570</v>
      </c>
      <c r="B396" s="149"/>
      <c r="C396" s="149"/>
      <c r="D396" s="149"/>
      <c r="E396" s="149"/>
      <c r="F396" s="149"/>
      <c r="G396" s="149"/>
      <c r="H396" s="149"/>
      <c r="I396" s="149"/>
      <c r="J396" s="149"/>
      <c r="K396" s="149"/>
    </row>
    <row r="397" spans="1:13" ht="15.75" thickBot="1">
      <c r="A397" s="162" t="s">
        <v>571</v>
      </c>
      <c r="B397" s="149">
        <v>0</v>
      </c>
      <c r="C397" s="149">
        <v>0</v>
      </c>
      <c r="D397" s="149">
        <v>0</v>
      </c>
      <c r="E397" s="149">
        <v>0</v>
      </c>
      <c r="F397" s="149">
        <v>0</v>
      </c>
      <c r="G397" s="149">
        <v>0</v>
      </c>
      <c r="H397" s="149">
        <v>0</v>
      </c>
      <c r="I397" s="149">
        <v>0</v>
      </c>
      <c r="J397" s="149">
        <v>0</v>
      </c>
      <c r="K397" s="155">
        <v>0.96615085005884116</v>
      </c>
    </row>
    <row r="398" spans="1:13">
      <c r="A398" s="161" t="s">
        <v>570</v>
      </c>
      <c r="B398" s="156">
        <v>0</v>
      </c>
      <c r="C398" s="156">
        <v>0</v>
      </c>
      <c r="D398" s="156">
        <v>0</v>
      </c>
      <c r="E398" s="156">
        <v>0</v>
      </c>
      <c r="F398" s="156">
        <v>0</v>
      </c>
      <c r="G398" s="156">
        <v>0</v>
      </c>
      <c r="H398" s="156">
        <v>0</v>
      </c>
      <c r="I398" s="156">
        <v>0</v>
      </c>
      <c r="J398" s="156">
        <v>0</v>
      </c>
      <c r="K398" s="157" t="s">
        <v>334</v>
      </c>
    </row>
    <row r="399" spans="1:13">
      <c r="A399" s="144"/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</row>
    <row r="400" spans="1:13">
      <c r="A400" s="161" t="s">
        <v>572</v>
      </c>
      <c r="B400" s="149"/>
      <c r="C400" s="149"/>
      <c r="D400" s="149"/>
      <c r="E400" s="149"/>
      <c r="F400" s="149"/>
      <c r="G400" s="149"/>
      <c r="H400" s="149"/>
      <c r="I400" s="149"/>
      <c r="J400" s="149"/>
      <c r="K400" s="149"/>
    </row>
    <row r="401" spans="1:11" ht="15.75" thickBot="1">
      <c r="A401" s="162" t="s">
        <v>573</v>
      </c>
      <c r="B401" s="149">
        <v>0</v>
      </c>
      <c r="C401" s="149">
        <v>0</v>
      </c>
      <c r="D401" s="149">
        <v>0</v>
      </c>
      <c r="E401" s="149">
        <v>0</v>
      </c>
      <c r="F401" s="149">
        <v>0</v>
      </c>
      <c r="G401" s="149">
        <v>0</v>
      </c>
      <c r="H401" s="149">
        <v>0</v>
      </c>
      <c r="I401" s="149">
        <v>0</v>
      </c>
      <c r="J401" s="149">
        <v>0</v>
      </c>
      <c r="K401" s="155">
        <v>0.96615085005884116</v>
      </c>
    </row>
    <row r="402" spans="1:11">
      <c r="A402" s="161" t="s">
        <v>572</v>
      </c>
      <c r="B402" s="156">
        <v>0</v>
      </c>
      <c r="C402" s="156">
        <v>0</v>
      </c>
      <c r="D402" s="156">
        <v>0</v>
      </c>
      <c r="E402" s="156">
        <v>0</v>
      </c>
      <c r="F402" s="156">
        <v>0</v>
      </c>
      <c r="G402" s="156">
        <v>0</v>
      </c>
      <c r="H402" s="156">
        <v>0</v>
      </c>
      <c r="I402" s="156">
        <v>0</v>
      </c>
      <c r="J402" s="156">
        <v>0</v>
      </c>
      <c r="K402" s="157" t="s">
        <v>334</v>
      </c>
    </row>
    <row r="403" spans="1:11" ht="15.75" thickBot="1">
      <c r="A403" s="144"/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</row>
    <row r="404" spans="1:11">
      <c r="A404" s="153" t="s">
        <v>83</v>
      </c>
      <c r="B404" s="156">
        <v>3628687795.0149002</v>
      </c>
      <c r="C404" s="156">
        <v>3628687795.0149002</v>
      </c>
      <c r="D404" s="156">
        <v>-897566217.28875148</v>
      </c>
      <c r="E404" s="156">
        <v>68647018.616239682</v>
      </c>
      <c r="F404" s="156">
        <v>2799768596.3423882</v>
      </c>
      <c r="G404" s="156">
        <v>2490862062.0111957</v>
      </c>
      <c r="H404" s="156">
        <v>-861194861.05301464</v>
      </c>
      <c r="I404" s="156">
        <v>65468429.002802707</v>
      </c>
      <c r="J404" s="156">
        <v>1695135629.9609842</v>
      </c>
      <c r="K404" s="157" t="s">
        <v>334</v>
      </c>
    </row>
    <row r="405" spans="1:11" ht="15.75" thickBot="1">
      <c r="A405" s="144"/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</row>
    <row r="406" spans="1:11">
      <c r="A406" s="160" t="s">
        <v>275</v>
      </c>
      <c r="B406" s="156">
        <v>5658200990.646637</v>
      </c>
      <c r="C406" s="156">
        <v>5658200990.646637</v>
      </c>
      <c r="D406" s="156">
        <v>-1025880718.6598814</v>
      </c>
      <c r="E406" s="156">
        <v>68647018.616239682</v>
      </c>
      <c r="F406" s="156">
        <v>4700967290.6029949</v>
      </c>
      <c r="G406" s="156">
        <v>4459726608.2396812</v>
      </c>
      <c r="H406" s="156">
        <v>-987424783.6342895</v>
      </c>
      <c r="I406" s="156">
        <v>65468429.002802707</v>
      </c>
      <c r="J406" s="156">
        <v>3537770253.6081944</v>
      </c>
      <c r="K406" s="157" t="s">
        <v>334</v>
      </c>
    </row>
    <row r="407" spans="1:11">
      <c r="A407" s="144"/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</row>
    <row r="408" spans="1:11">
      <c r="A408" s="160" t="s">
        <v>276</v>
      </c>
      <c r="B408" s="149"/>
      <c r="C408" s="149"/>
      <c r="D408" s="149"/>
      <c r="E408" s="149"/>
      <c r="F408" s="149"/>
      <c r="G408" s="149"/>
      <c r="H408" s="149"/>
      <c r="I408" s="149"/>
      <c r="J408" s="149"/>
      <c r="K408" s="149"/>
    </row>
    <row r="409" spans="1:11">
      <c r="A409" s="153" t="s">
        <v>84</v>
      </c>
      <c r="B409" s="149"/>
      <c r="C409" s="149"/>
      <c r="D409" s="149"/>
      <c r="E409" s="149"/>
      <c r="F409" s="149"/>
      <c r="G409" s="149"/>
      <c r="H409" s="149"/>
      <c r="I409" s="149"/>
      <c r="J409" s="149"/>
      <c r="K409" s="149"/>
    </row>
    <row r="410" spans="1:11">
      <c r="A410" s="161" t="s">
        <v>246</v>
      </c>
      <c r="B410" s="149"/>
      <c r="C410" s="149"/>
      <c r="D410" s="149"/>
      <c r="E410" s="149"/>
      <c r="F410" s="149"/>
      <c r="G410" s="149"/>
      <c r="H410" s="149"/>
      <c r="I410" s="149"/>
      <c r="J410" s="149"/>
      <c r="K410" s="149"/>
    </row>
    <row r="411" spans="1:11">
      <c r="A411" s="162" t="s">
        <v>574</v>
      </c>
      <c r="B411" s="149">
        <v>-120245926.35671824</v>
      </c>
      <c r="C411" s="149">
        <v>-120245926.35671824</v>
      </c>
      <c r="D411" s="149">
        <v>120245926.35671824</v>
      </c>
      <c r="E411" s="149">
        <v>0</v>
      </c>
      <c r="F411" s="149">
        <v>0</v>
      </c>
      <c r="G411" s="149">
        <v>-120245926.35671824</v>
      </c>
      <c r="H411" s="149">
        <v>120245926.35671824</v>
      </c>
      <c r="I411" s="149">
        <v>0</v>
      </c>
      <c r="J411" s="149">
        <v>0</v>
      </c>
      <c r="K411" s="155">
        <v>1</v>
      </c>
    </row>
    <row r="412" spans="1:11">
      <c r="A412" s="162" t="s">
        <v>575</v>
      </c>
      <c r="B412" s="149">
        <v>0</v>
      </c>
      <c r="C412" s="149">
        <v>0</v>
      </c>
      <c r="D412" s="149">
        <v>0</v>
      </c>
      <c r="E412" s="149">
        <v>0</v>
      </c>
      <c r="F412" s="149">
        <v>0</v>
      </c>
      <c r="G412" s="149">
        <v>0</v>
      </c>
      <c r="H412" s="149">
        <v>0</v>
      </c>
      <c r="I412" s="149">
        <v>0</v>
      </c>
      <c r="J412" s="149">
        <v>0</v>
      </c>
      <c r="K412" s="155">
        <v>0.96251873996716342</v>
      </c>
    </row>
    <row r="413" spans="1:11">
      <c r="A413" s="162" t="s">
        <v>576</v>
      </c>
      <c r="B413" s="149">
        <v>0</v>
      </c>
      <c r="C413" s="149">
        <v>0</v>
      </c>
      <c r="D413" s="149">
        <v>0</v>
      </c>
      <c r="E413" s="149">
        <v>0</v>
      </c>
      <c r="F413" s="149">
        <v>0</v>
      </c>
      <c r="G413" s="149">
        <v>0</v>
      </c>
      <c r="H413" s="149">
        <v>0</v>
      </c>
      <c r="I413" s="149">
        <v>0</v>
      </c>
      <c r="J413" s="149">
        <v>0</v>
      </c>
      <c r="K413" s="155">
        <v>1</v>
      </c>
    </row>
    <row r="414" spans="1:11">
      <c r="A414" s="162" t="s">
        <v>577</v>
      </c>
      <c r="B414" s="149">
        <v>324635</v>
      </c>
      <c r="C414" s="149">
        <v>324635</v>
      </c>
      <c r="D414" s="149">
        <v>0</v>
      </c>
      <c r="E414" s="149">
        <v>0</v>
      </c>
      <c r="F414" s="149">
        <v>324635</v>
      </c>
      <c r="G414" s="149">
        <v>0</v>
      </c>
      <c r="H414" s="149">
        <v>0</v>
      </c>
      <c r="I414" s="149">
        <v>0</v>
      </c>
      <c r="J414" s="149">
        <v>0</v>
      </c>
      <c r="K414" s="155">
        <v>0</v>
      </c>
    </row>
    <row r="415" spans="1:11">
      <c r="A415" s="162" t="s">
        <v>578</v>
      </c>
      <c r="B415" s="149">
        <v>-19599684.769230768</v>
      </c>
      <c r="C415" s="149">
        <v>-19599684.769230768</v>
      </c>
      <c r="D415" s="149">
        <v>0</v>
      </c>
      <c r="E415" s="149">
        <v>0</v>
      </c>
      <c r="F415" s="149">
        <v>-19599684.769230768</v>
      </c>
      <c r="G415" s="149">
        <v>-18961783.907125145</v>
      </c>
      <c r="H415" s="149">
        <v>0</v>
      </c>
      <c r="I415" s="149">
        <v>0</v>
      </c>
      <c r="J415" s="149">
        <v>-18961783.907125145</v>
      </c>
      <c r="K415" s="155">
        <v>0.96745351419595016</v>
      </c>
    </row>
    <row r="416" spans="1:11">
      <c r="A416" s="162" t="s">
        <v>579</v>
      </c>
      <c r="B416" s="149">
        <v>-216685618.68846157</v>
      </c>
      <c r="C416" s="149">
        <v>-216685618.68846157</v>
      </c>
      <c r="D416" s="149">
        <v>0</v>
      </c>
      <c r="E416" s="149">
        <v>0</v>
      </c>
      <c r="F416" s="149">
        <v>-216685618.68846157</v>
      </c>
      <c r="G416" s="149">
        <v>-209633263.27587581</v>
      </c>
      <c r="H416" s="149">
        <v>0</v>
      </c>
      <c r="I416" s="149">
        <v>0</v>
      </c>
      <c r="J416" s="149">
        <v>-209633263.27587581</v>
      </c>
      <c r="K416" s="155">
        <v>0.96745351419595016</v>
      </c>
    </row>
    <row r="417" spans="1:13">
      <c r="A417" s="162" t="s">
        <v>580</v>
      </c>
      <c r="B417" s="149">
        <v>-129323154.5</v>
      </c>
      <c r="C417" s="149">
        <v>-129323154.5</v>
      </c>
      <c r="D417" s="149">
        <v>0</v>
      </c>
      <c r="E417" s="149">
        <v>57913.5</v>
      </c>
      <c r="F417" s="149">
        <v>-129265241</v>
      </c>
      <c r="G417" s="149">
        <v>-124945675.65246585</v>
      </c>
      <c r="H417" s="149">
        <v>0</v>
      </c>
      <c r="I417" s="149">
        <v>55953.177254882699</v>
      </c>
      <c r="J417" s="149">
        <v>-124889722.47521096</v>
      </c>
      <c r="K417" s="155">
        <v>0.96615085005884116</v>
      </c>
    </row>
    <row r="418" spans="1:13">
      <c r="A418" s="162" t="s">
        <v>581</v>
      </c>
      <c r="B418" s="149">
        <v>-55608843.276319861</v>
      </c>
      <c r="C418" s="149">
        <v>-55608843.276319861</v>
      </c>
      <c r="D418" s="149">
        <v>0</v>
      </c>
      <c r="E418" s="149">
        <v>50441739.213786773</v>
      </c>
      <c r="F418" s="149">
        <v>-5167104.062533088</v>
      </c>
      <c r="G418" s="149">
        <v>-52861498.460465603</v>
      </c>
      <c r="H418" s="149">
        <v>0</v>
      </c>
      <c r="I418" s="149">
        <v>47949674.236943752</v>
      </c>
      <c r="J418" s="149">
        <v>-4911824.223521851</v>
      </c>
      <c r="K418" s="155">
        <v>0.95059518137784804</v>
      </c>
    </row>
    <row r="419" spans="1:13">
      <c r="A419" s="162" t="s">
        <v>582</v>
      </c>
      <c r="B419" s="149">
        <v>0</v>
      </c>
      <c r="C419" s="149">
        <v>0</v>
      </c>
      <c r="D419" s="149">
        <v>0</v>
      </c>
      <c r="E419" s="149">
        <v>0</v>
      </c>
      <c r="F419" s="149">
        <v>0</v>
      </c>
      <c r="G419" s="149">
        <v>0</v>
      </c>
      <c r="H419" s="149">
        <v>0</v>
      </c>
      <c r="I419" s="149">
        <v>0</v>
      </c>
      <c r="J419" s="149">
        <v>0</v>
      </c>
      <c r="K419" s="155">
        <v>0.95059518137784804</v>
      </c>
      <c r="M419" s="109"/>
    </row>
    <row r="420" spans="1:13">
      <c r="A420" s="162" t="s">
        <v>583</v>
      </c>
      <c r="B420" s="149">
        <v>-7889068.4830769217</v>
      </c>
      <c r="C420" s="149">
        <v>-7889068.4830769217</v>
      </c>
      <c r="D420" s="149">
        <v>109600.92307692308</v>
      </c>
      <c r="E420" s="149">
        <v>0</v>
      </c>
      <c r="F420" s="149">
        <v>-7779467.5599999987</v>
      </c>
      <c r="G420" s="149">
        <v>-7632307.0276852818</v>
      </c>
      <c r="H420" s="149">
        <v>106033.79818988925</v>
      </c>
      <c r="I420" s="149">
        <v>0</v>
      </c>
      <c r="J420" s="149">
        <v>-7526273.2294953922</v>
      </c>
      <c r="K420" s="155">
        <v>0.96745351419595016</v>
      </c>
      <c r="L420" s="110"/>
      <c r="M420" s="109"/>
    </row>
    <row r="421" spans="1:13">
      <c r="A421" s="162" t="s">
        <v>584</v>
      </c>
      <c r="B421" s="149">
        <v>-1552375918.8123083</v>
      </c>
      <c r="C421" s="149">
        <v>-1552375918.8123083</v>
      </c>
      <c r="D421" s="149">
        <v>1552375918.8123083</v>
      </c>
      <c r="E421" s="149">
        <v>0</v>
      </c>
      <c r="F421" s="149">
        <v>0</v>
      </c>
      <c r="G421" s="149">
        <v>-1501851538.0081346</v>
      </c>
      <c r="H421" s="149">
        <v>1501851538.0081346</v>
      </c>
      <c r="I421" s="149">
        <v>0</v>
      </c>
      <c r="J421" s="149">
        <v>0</v>
      </c>
      <c r="K421" s="155">
        <v>0.96745351419595016</v>
      </c>
    </row>
    <row r="422" spans="1:13">
      <c r="A422" s="162" t="s">
        <v>585</v>
      </c>
      <c r="B422" s="149">
        <v>-110516.43000000001</v>
      </c>
      <c r="C422" s="149">
        <v>-110516.43000000001</v>
      </c>
      <c r="D422" s="149">
        <v>0</v>
      </c>
      <c r="E422" s="149">
        <v>0</v>
      </c>
      <c r="F422" s="149">
        <v>-110516.43000000001</v>
      </c>
      <c r="G422" s="149">
        <v>-106775.54278996843</v>
      </c>
      <c r="H422" s="149">
        <v>0</v>
      </c>
      <c r="I422" s="149">
        <v>0</v>
      </c>
      <c r="J422" s="149">
        <v>-106775.54278996843</v>
      </c>
      <c r="K422" s="155">
        <v>0.96615085005884116</v>
      </c>
    </row>
    <row r="423" spans="1:13" ht="15.75" thickBot="1">
      <c r="A423" s="162" t="s">
        <v>586</v>
      </c>
      <c r="B423" s="149">
        <v>0</v>
      </c>
      <c r="C423" s="149">
        <v>0</v>
      </c>
      <c r="D423" s="149">
        <v>0</v>
      </c>
      <c r="E423" s="149">
        <v>0</v>
      </c>
      <c r="F423" s="149">
        <v>0</v>
      </c>
      <c r="G423" s="149">
        <v>0</v>
      </c>
      <c r="H423" s="149">
        <v>0</v>
      </c>
      <c r="I423" s="149">
        <v>0</v>
      </c>
      <c r="J423" s="149">
        <v>0</v>
      </c>
      <c r="K423" s="155">
        <v>0.94712157517284312</v>
      </c>
    </row>
    <row r="424" spans="1:13">
      <c r="A424" s="161" t="s">
        <v>246</v>
      </c>
      <c r="B424" s="156">
        <v>-2101514096.3161156</v>
      </c>
      <c r="C424" s="156">
        <v>-2101514096.3161156</v>
      </c>
      <c r="D424" s="156">
        <v>1672731446.0921035</v>
      </c>
      <c r="E424" s="156">
        <v>50499652.713786773</v>
      </c>
      <c r="F424" s="156">
        <v>-378282997.51022542</v>
      </c>
      <c r="G424" s="156">
        <v>-2036238768.2312605</v>
      </c>
      <c r="H424" s="156">
        <v>1622203498.1630428</v>
      </c>
      <c r="I424" s="156">
        <v>48005627.414198637</v>
      </c>
      <c r="J424" s="156">
        <v>-366029642.65401918</v>
      </c>
      <c r="K424" s="157" t="s">
        <v>334</v>
      </c>
    </row>
    <row r="425" spans="1:13">
      <c r="A425" s="144"/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</row>
    <row r="426" spans="1:13">
      <c r="A426" s="161" t="s">
        <v>247</v>
      </c>
      <c r="B426" s="149"/>
      <c r="C426" s="149"/>
      <c r="D426" s="149"/>
      <c r="E426" s="149"/>
      <c r="F426" s="149"/>
      <c r="G426" s="149"/>
      <c r="H426" s="149"/>
      <c r="I426" s="149"/>
      <c r="J426" s="149"/>
      <c r="K426" s="149"/>
    </row>
    <row r="427" spans="1:13" ht="15.75" thickBot="1">
      <c r="A427" s="162" t="s">
        <v>587</v>
      </c>
      <c r="B427" s="149">
        <v>0</v>
      </c>
      <c r="C427" s="149">
        <v>0</v>
      </c>
      <c r="D427" s="149">
        <v>0</v>
      </c>
      <c r="E427" s="149">
        <v>0</v>
      </c>
      <c r="F427" s="149">
        <v>0</v>
      </c>
      <c r="G427" s="149">
        <v>0</v>
      </c>
      <c r="H427" s="149">
        <v>0</v>
      </c>
      <c r="I427" s="149">
        <v>0</v>
      </c>
      <c r="J427" s="149">
        <v>0</v>
      </c>
      <c r="K427" s="155">
        <v>1</v>
      </c>
    </row>
    <row r="428" spans="1:13">
      <c r="A428" s="161" t="s">
        <v>247</v>
      </c>
      <c r="B428" s="156">
        <v>0</v>
      </c>
      <c r="C428" s="156">
        <v>0</v>
      </c>
      <c r="D428" s="156">
        <v>0</v>
      </c>
      <c r="E428" s="156">
        <v>0</v>
      </c>
      <c r="F428" s="156">
        <v>0</v>
      </c>
      <c r="G428" s="156">
        <v>0</v>
      </c>
      <c r="H428" s="156">
        <v>0</v>
      </c>
      <c r="I428" s="156">
        <v>0</v>
      </c>
      <c r="J428" s="156">
        <v>0</v>
      </c>
      <c r="K428" s="157" t="s">
        <v>334</v>
      </c>
    </row>
    <row r="429" spans="1:13" ht="15.75" thickBot="1">
      <c r="A429" s="144"/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</row>
    <row r="430" spans="1:13">
      <c r="A430" s="153" t="s">
        <v>84</v>
      </c>
      <c r="B430" s="156">
        <v>-2101514096.3161156</v>
      </c>
      <c r="C430" s="156">
        <v>-2101514096.3161156</v>
      </c>
      <c r="D430" s="156">
        <v>1672731446.0921035</v>
      </c>
      <c r="E430" s="156">
        <v>50499652.713786773</v>
      </c>
      <c r="F430" s="156">
        <v>-378282997.51022542</v>
      </c>
      <c r="G430" s="156">
        <v>-2036238768.2312605</v>
      </c>
      <c r="H430" s="156">
        <v>1622203498.1630428</v>
      </c>
      <c r="I430" s="156">
        <v>48005627.414198637</v>
      </c>
      <c r="J430" s="156">
        <v>-366029642.65401918</v>
      </c>
      <c r="K430" s="157" t="s">
        <v>334</v>
      </c>
    </row>
    <row r="431" spans="1:13">
      <c r="A431" s="144"/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</row>
    <row r="432" spans="1:13">
      <c r="A432" s="153" t="s">
        <v>85</v>
      </c>
      <c r="B432" s="149"/>
      <c r="C432" s="149"/>
      <c r="D432" s="149"/>
      <c r="E432" s="149"/>
      <c r="F432" s="149"/>
      <c r="G432" s="149"/>
      <c r="H432" s="149"/>
      <c r="I432" s="149"/>
      <c r="J432" s="149"/>
      <c r="K432" s="149"/>
    </row>
    <row r="433" spans="1:11">
      <c r="A433" s="161" t="s">
        <v>248</v>
      </c>
      <c r="B433" s="149"/>
      <c r="C433" s="149"/>
      <c r="D433" s="149"/>
      <c r="E433" s="149"/>
      <c r="F433" s="149"/>
      <c r="G433" s="149"/>
      <c r="H433" s="149"/>
      <c r="I433" s="149"/>
      <c r="J433" s="149"/>
      <c r="K433" s="149"/>
    </row>
    <row r="434" spans="1:11">
      <c r="A434" s="162" t="s">
        <v>588</v>
      </c>
      <c r="B434" s="149">
        <v>-551992341.40527129</v>
      </c>
      <c r="C434" s="149">
        <v>-551992341.40527129</v>
      </c>
      <c r="D434" s="149">
        <v>0</v>
      </c>
      <c r="E434" s="149">
        <v>0</v>
      </c>
      <c r="F434" s="149">
        <v>-551992341.40527129</v>
      </c>
      <c r="G434" s="149">
        <v>-533307869.87467295</v>
      </c>
      <c r="H434" s="149">
        <v>0</v>
      </c>
      <c r="I434" s="149">
        <v>0</v>
      </c>
      <c r="J434" s="149">
        <v>-533307869.87467295</v>
      </c>
      <c r="K434" s="155">
        <v>0.96615085005884116</v>
      </c>
    </row>
    <row r="435" spans="1:11">
      <c r="A435" s="162" t="s">
        <v>589</v>
      </c>
      <c r="B435" s="149">
        <v>0</v>
      </c>
      <c r="C435" s="149">
        <v>0</v>
      </c>
      <c r="D435" s="149">
        <v>0</v>
      </c>
      <c r="E435" s="149">
        <v>0</v>
      </c>
      <c r="F435" s="149">
        <v>0</v>
      </c>
      <c r="G435" s="149">
        <v>0</v>
      </c>
      <c r="H435" s="149">
        <v>0</v>
      </c>
      <c r="I435" s="149">
        <v>0</v>
      </c>
      <c r="J435" s="149">
        <v>0</v>
      </c>
      <c r="K435" s="155">
        <v>0.96615085005884116</v>
      </c>
    </row>
    <row r="436" spans="1:11">
      <c r="A436" s="162" t="s">
        <v>590</v>
      </c>
      <c r="B436" s="149">
        <v>0</v>
      </c>
      <c r="C436" s="149">
        <v>0</v>
      </c>
      <c r="D436" s="149">
        <v>0</v>
      </c>
      <c r="E436" s="149">
        <v>0</v>
      </c>
      <c r="F436" s="149">
        <v>0</v>
      </c>
      <c r="G436" s="149">
        <v>0</v>
      </c>
      <c r="H436" s="149">
        <v>0</v>
      </c>
      <c r="I436" s="149">
        <v>0</v>
      </c>
      <c r="J436" s="149">
        <v>0</v>
      </c>
      <c r="K436" s="155">
        <v>0.95059518137784804</v>
      </c>
    </row>
    <row r="437" spans="1:11" ht="15.75" thickBot="1">
      <c r="A437" s="162" t="s">
        <v>591</v>
      </c>
      <c r="B437" s="149">
        <v>0</v>
      </c>
      <c r="C437" s="149">
        <v>0</v>
      </c>
      <c r="D437" s="149">
        <v>0</v>
      </c>
      <c r="E437" s="149">
        <v>0</v>
      </c>
      <c r="F437" s="149">
        <v>0</v>
      </c>
      <c r="G437" s="149">
        <v>0</v>
      </c>
      <c r="H437" s="149">
        <v>0</v>
      </c>
      <c r="I437" s="149">
        <v>0</v>
      </c>
      <c r="J437" s="149">
        <v>0</v>
      </c>
      <c r="K437" s="155">
        <v>0.94712157517284312</v>
      </c>
    </row>
    <row r="438" spans="1:11">
      <c r="A438" s="161" t="s">
        <v>248</v>
      </c>
      <c r="B438" s="156">
        <v>-551992341.40527129</v>
      </c>
      <c r="C438" s="156">
        <v>-551992341.40527129</v>
      </c>
      <c r="D438" s="156">
        <v>0</v>
      </c>
      <c r="E438" s="156">
        <v>0</v>
      </c>
      <c r="F438" s="156">
        <v>-551992341.40527129</v>
      </c>
      <c r="G438" s="156">
        <v>-533307869.87467295</v>
      </c>
      <c r="H438" s="156">
        <v>0</v>
      </c>
      <c r="I438" s="156">
        <v>0</v>
      </c>
      <c r="J438" s="156">
        <v>-533307869.87467295</v>
      </c>
      <c r="K438" s="157" t="s">
        <v>334</v>
      </c>
    </row>
    <row r="439" spans="1:11">
      <c r="A439" s="144"/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</row>
    <row r="440" spans="1:11">
      <c r="A440" s="161" t="s">
        <v>592</v>
      </c>
      <c r="B440" s="149"/>
      <c r="C440" s="149"/>
      <c r="D440" s="149"/>
      <c r="E440" s="149"/>
      <c r="F440" s="149"/>
      <c r="G440" s="149"/>
      <c r="H440" s="149"/>
      <c r="I440" s="149"/>
      <c r="J440" s="149"/>
      <c r="K440" s="149"/>
    </row>
    <row r="441" spans="1:11" ht="15.75" thickBot="1">
      <c r="A441" s="162" t="s">
        <v>593</v>
      </c>
      <c r="B441" s="149">
        <v>0</v>
      </c>
      <c r="C441" s="149">
        <v>0</v>
      </c>
      <c r="D441" s="149">
        <v>0</v>
      </c>
      <c r="E441" s="149">
        <v>0</v>
      </c>
      <c r="F441" s="149">
        <v>0</v>
      </c>
      <c r="G441" s="149">
        <v>0</v>
      </c>
      <c r="H441" s="149">
        <v>0</v>
      </c>
      <c r="I441" s="149">
        <v>0</v>
      </c>
      <c r="J441" s="149">
        <v>0</v>
      </c>
      <c r="K441" s="155">
        <v>0.96615085005884116</v>
      </c>
    </row>
    <row r="442" spans="1:11">
      <c r="A442" s="161" t="s">
        <v>592</v>
      </c>
      <c r="B442" s="156">
        <v>0</v>
      </c>
      <c r="C442" s="156">
        <v>0</v>
      </c>
      <c r="D442" s="156">
        <v>0</v>
      </c>
      <c r="E442" s="156">
        <v>0</v>
      </c>
      <c r="F442" s="156">
        <v>0</v>
      </c>
      <c r="G442" s="156">
        <v>0</v>
      </c>
      <c r="H442" s="156">
        <v>0</v>
      </c>
      <c r="I442" s="156">
        <v>0</v>
      </c>
      <c r="J442" s="156">
        <v>0</v>
      </c>
      <c r="K442" s="157" t="s">
        <v>334</v>
      </c>
    </row>
    <row r="443" spans="1:11">
      <c r="A443" s="144"/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</row>
    <row r="444" spans="1:11">
      <c r="A444" s="161" t="s">
        <v>249</v>
      </c>
      <c r="B444" s="149"/>
      <c r="C444" s="149"/>
      <c r="D444" s="149"/>
      <c r="E444" s="149"/>
      <c r="F444" s="149"/>
      <c r="G444" s="149"/>
      <c r="H444" s="149"/>
      <c r="I444" s="149"/>
      <c r="J444" s="149"/>
      <c r="K444" s="149"/>
    </row>
    <row r="445" spans="1:11">
      <c r="A445" s="162" t="s">
        <v>594</v>
      </c>
      <c r="B445" s="149">
        <v>-30284295.120000001</v>
      </c>
      <c r="C445" s="149">
        <v>-30284295.120000001</v>
      </c>
      <c r="D445" s="149">
        <v>0</v>
      </c>
      <c r="E445" s="149">
        <v>0</v>
      </c>
      <c r="F445" s="149">
        <v>-30284295.120000001</v>
      </c>
      <c r="G445" s="149">
        <v>-29259197.473620817</v>
      </c>
      <c r="H445" s="149">
        <v>0</v>
      </c>
      <c r="I445" s="149">
        <v>0</v>
      </c>
      <c r="J445" s="149">
        <v>-29259197.473620817</v>
      </c>
      <c r="K445" s="155">
        <v>0.96615085005884116</v>
      </c>
    </row>
    <row r="446" spans="1:11">
      <c r="A446" s="162" t="s">
        <v>595</v>
      </c>
      <c r="B446" s="149">
        <v>-64024.339999999975</v>
      </c>
      <c r="C446" s="149">
        <v>-64024.339999999975</v>
      </c>
      <c r="D446" s="149">
        <v>0</v>
      </c>
      <c r="E446" s="149">
        <v>0</v>
      </c>
      <c r="F446" s="149">
        <v>-64024.339999999975</v>
      </c>
      <c r="G446" s="149">
        <v>-61857.170515456244</v>
      </c>
      <c r="H446" s="149">
        <v>0</v>
      </c>
      <c r="I446" s="149">
        <v>0</v>
      </c>
      <c r="J446" s="149">
        <v>-61857.170515456244</v>
      </c>
      <c r="K446" s="155">
        <v>0.96615085005884116</v>
      </c>
    </row>
    <row r="447" spans="1:11">
      <c r="A447" s="162" t="s">
        <v>596</v>
      </c>
      <c r="B447" s="149">
        <v>-250000</v>
      </c>
      <c r="C447" s="149">
        <v>-250000</v>
      </c>
      <c r="D447" s="149">
        <v>250000</v>
      </c>
      <c r="E447" s="149">
        <v>0</v>
      </c>
      <c r="F447" s="149">
        <v>0</v>
      </c>
      <c r="G447" s="149">
        <v>-241537.71251471029</v>
      </c>
      <c r="H447" s="149">
        <v>241537.71251471029</v>
      </c>
      <c r="I447" s="149">
        <v>0</v>
      </c>
      <c r="J447" s="149">
        <v>0</v>
      </c>
      <c r="K447" s="155">
        <v>0.96615085005884116</v>
      </c>
    </row>
    <row r="448" spans="1:11" ht="15.75" thickBot="1">
      <c r="A448" s="162" t="s">
        <v>597</v>
      </c>
      <c r="B448" s="149">
        <v>0</v>
      </c>
      <c r="C448" s="149">
        <v>0</v>
      </c>
      <c r="D448" s="149">
        <v>0</v>
      </c>
      <c r="E448" s="149">
        <v>0</v>
      </c>
      <c r="F448" s="149">
        <v>0</v>
      </c>
      <c r="G448" s="149">
        <v>0</v>
      </c>
      <c r="H448" s="149">
        <v>0</v>
      </c>
      <c r="I448" s="149">
        <v>0</v>
      </c>
      <c r="J448" s="149">
        <v>0</v>
      </c>
      <c r="K448" s="155">
        <v>0.96615085005884116</v>
      </c>
    </row>
    <row r="449" spans="1:11">
      <c r="A449" s="161" t="s">
        <v>249</v>
      </c>
      <c r="B449" s="156">
        <v>-30598319.460000001</v>
      </c>
      <c r="C449" s="156">
        <v>-30598319.460000001</v>
      </c>
      <c r="D449" s="156">
        <v>250000</v>
      </c>
      <c r="E449" s="156">
        <v>0</v>
      </c>
      <c r="F449" s="156">
        <v>-30348319.460000001</v>
      </c>
      <c r="G449" s="156">
        <v>-29562592.356650982</v>
      </c>
      <c r="H449" s="156">
        <v>241537.71251471029</v>
      </c>
      <c r="I449" s="156">
        <v>0</v>
      </c>
      <c r="J449" s="156">
        <v>-29321054.644136272</v>
      </c>
      <c r="K449" s="157" t="s">
        <v>334</v>
      </c>
    </row>
    <row r="450" spans="1:11">
      <c r="A450" s="144"/>
      <c r="B450" s="144"/>
      <c r="C450" s="144"/>
      <c r="D450" s="144"/>
      <c r="E450" s="144"/>
      <c r="F450" s="144"/>
      <c r="G450" s="144"/>
      <c r="H450" s="144"/>
      <c r="I450" s="144"/>
      <c r="J450" s="144"/>
      <c r="K450" s="144"/>
    </row>
    <row r="451" spans="1:11">
      <c r="A451" s="161" t="s">
        <v>250</v>
      </c>
      <c r="B451" s="149"/>
      <c r="C451" s="149"/>
      <c r="D451" s="149"/>
      <c r="E451" s="149"/>
      <c r="F451" s="149"/>
      <c r="G451" s="149"/>
      <c r="H451" s="149"/>
      <c r="I451" s="149"/>
      <c r="J451" s="149"/>
      <c r="K451" s="149"/>
    </row>
    <row r="452" spans="1:11">
      <c r="A452" s="162" t="s">
        <v>598</v>
      </c>
      <c r="B452" s="149">
        <v>-151286499.36634624</v>
      </c>
      <c r="C452" s="149">
        <v>-151286499.36634624</v>
      </c>
      <c r="D452" s="149">
        <v>0</v>
      </c>
      <c r="E452" s="149">
        <v>0</v>
      </c>
      <c r="F452" s="149">
        <v>-151286499.36634624</v>
      </c>
      <c r="G452" s="149">
        <v>-146165579.96522176</v>
      </c>
      <c r="H452" s="149">
        <v>0</v>
      </c>
      <c r="I452" s="149">
        <v>0</v>
      </c>
      <c r="J452" s="149">
        <v>-146165579.96522176</v>
      </c>
      <c r="K452" s="155">
        <v>0.96615085005884116</v>
      </c>
    </row>
    <row r="453" spans="1:11">
      <c r="A453" s="162" t="s">
        <v>599</v>
      </c>
      <c r="B453" s="149">
        <v>-4221527.9622358838</v>
      </c>
      <c r="C453" s="149">
        <v>-4221527.9622358838</v>
      </c>
      <c r="D453" s="149">
        <v>0</v>
      </c>
      <c r="E453" s="149">
        <v>0</v>
      </c>
      <c r="F453" s="149">
        <v>-4221527.9622358838</v>
      </c>
      <c r="G453" s="149">
        <v>-4078632.8292613667</v>
      </c>
      <c r="H453" s="149">
        <v>0</v>
      </c>
      <c r="I453" s="149">
        <v>0</v>
      </c>
      <c r="J453" s="149">
        <v>-4078632.8292613667</v>
      </c>
      <c r="K453" s="155">
        <v>0.96615085005884116</v>
      </c>
    </row>
    <row r="454" spans="1:11">
      <c r="A454" s="162" t="s">
        <v>600</v>
      </c>
      <c r="B454" s="149">
        <v>-195067142.27051273</v>
      </c>
      <c r="C454" s="149">
        <v>-195067142.27051273</v>
      </c>
      <c r="D454" s="149">
        <v>0</v>
      </c>
      <c r="E454" s="149">
        <v>0</v>
      </c>
      <c r="F454" s="149">
        <v>-195067142.27051273</v>
      </c>
      <c r="G454" s="149">
        <v>-188086237.03257361</v>
      </c>
      <c r="H454" s="149">
        <v>0</v>
      </c>
      <c r="I454" s="149">
        <v>0</v>
      </c>
      <c r="J454" s="149">
        <v>-188086237.03257361</v>
      </c>
      <c r="K454" s="155">
        <v>0.96421280818140953</v>
      </c>
    </row>
    <row r="455" spans="1:11">
      <c r="A455" s="162" t="s">
        <v>601</v>
      </c>
      <c r="B455" s="149">
        <v>-113525065.11196963</v>
      </c>
      <c r="C455" s="149">
        <v>-113525065.11196963</v>
      </c>
      <c r="D455" s="149">
        <v>0</v>
      </c>
      <c r="E455" s="149">
        <v>0</v>
      </c>
      <c r="F455" s="149">
        <v>-113525065.11196963</v>
      </c>
      <c r="G455" s="149">
        <v>-113525065.11196963</v>
      </c>
      <c r="H455" s="149">
        <v>0</v>
      </c>
      <c r="I455" s="149">
        <v>0</v>
      </c>
      <c r="J455" s="149">
        <v>-113525065.11196963</v>
      </c>
      <c r="K455" s="155">
        <v>1</v>
      </c>
    </row>
    <row r="456" spans="1:11">
      <c r="A456" s="162" t="s">
        <v>602</v>
      </c>
      <c r="B456" s="149">
        <v>-8536651.1431866828</v>
      </c>
      <c r="C456" s="149">
        <v>-8536651.1431866828</v>
      </c>
      <c r="D456" s="149">
        <v>0</v>
      </c>
      <c r="E456" s="149">
        <v>0</v>
      </c>
      <c r="F456" s="149">
        <v>-8536651.1431866828</v>
      </c>
      <c r="G456" s="149">
        <v>-8247692.7586455913</v>
      </c>
      <c r="H456" s="149">
        <v>0</v>
      </c>
      <c r="I456" s="149">
        <v>0</v>
      </c>
      <c r="J456" s="149">
        <v>-8247692.7586455913</v>
      </c>
      <c r="K456" s="155">
        <v>0.96615085005884116</v>
      </c>
    </row>
    <row r="457" spans="1:11">
      <c r="A457" s="162" t="s">
        <v>603</v>
      </c>
      <c r="B457" s="149">
        <v>0</v>
      </c>
      <c r="C457" s="149">
        <v>0</v>
      </c>
      <c r="D457" s="149">
        <v>0</v>
      </c>
      <c r="E457" s="149">
        <v>0</v>
      </c>
      <c r="F457" s="149">
        <v>0</v>
      </c>
      <c r="G457" s="149">
        <v>0</v>
      </c>
      <c r="H457" s="149">
        <v>0</v>
      </c>
      <c r="I457" s="149">
        <v>0</v>
      </c>
      <c r="J457" s="149">
        <v>0</v>
      </c>
      <c r="K457" s="155">
        <v>0.96615085005884116</v>
      </c>
    </row>
    <row r="458" spans="1:11">
      <c r="A458" s="162" t="s">
        <v>604</v>
      </c>
      <c r="B458" s="149">
        <v>0</v>
      </c>
      <c r="C458" s="149">
        <v>0</v>
      </c>
      <c r="D458" s="149">
        <v>0</v>
      </c>
      <c r="E458" s="149">
        <v>0</v>
      </c>
      <c r="F458" s="149">
        <v>0</v>
      </c>
      <c r="G458" s="149">
        <v>0</v>
      </c>
      <c r="H458" s="149">
        <v>0</v>
      </c>
      <c r="I458" s="149">
        <v>0</v>
      </c>
      <c r="J458" s="149">
        <v>0</v>
      </c>
      <c r="K458" s="155">
        <v>0.94712157517284312</v>
      </c>
    </row>
    <row r="459" spans="1:11" ht="15.75" thickBot="1">
      <c r="A459" s="162" t="s">
        <v>605</v>
      </c>
      <c r="B459" s="149">
        <v>0</v>
      </c>
      <c r="C459" s="149">
        <v>0</v>
      </c>
      <c r="D459" s="149">
        <v>0</v>
      </c>
      <c r="E459" s="149">
        <v>0</v>
      </c>
      <c r="F459" s="149">
        <v>0</v>
      </c>
      <c r="G459" s="149">
        <v>0</v>
      </c>
      <c r="H459" s="149">
        <v>0</v>
      </c>
      <c r="I459" s="149">
        <v>0</v>
      </c>
      <c r="J459" s="149">
        <v>0</v>
      </c>
      <c r="K459" s="155">
        <v>0.94712157517284312</v>
      </c>
    </row>
    <row r="460" spans="1:11">
      <c r="A460" s="161" t="s">
        <v>250</v>
      </c>
      <c r="B460" s="156">
        <v>-472636885.85425121</v>
      </c>
      <c r="C460" s="156">
        <v>-472636885.85425121</v>
      </c>
      <c r="D460" s="156">
        <v>0</v>
      </c>
      <c r="E460" s="156">
        <v>0</v>
      </c>
      <c r="F460" s="156">
        <v>-472636885.85425121</v>
      </c>
      <c r="G460" s="156">
        <v>-460103207.69767201</v>
      </c>
      <c r="H460" s="156">
        <v>0</v>
      </c>
      <c r="I460" s="156">
        <v>0</v>
      </c>
      <c r="J460" s="156">
        <v>-460103207.69767201</v>
      </c>
      <c r="K460" s="157" t="s">
        <v>334</v>
      </c>
    </row>
    <row r="461" spans="1:11">
      <c r="A461" s="144"/>
      <c r="B461" s="144"/>
      <c r="C461" s="144"/>
      <c r="D461" s="144"/>
      <c r="E461" s="144"/>
      <c r="F461" s="144"/>
      <c r="G461" s="144"/>
      <c r="H461" s="144"/>
      <c r="I461" s="144"/>
      <c r="J461" s="144"/>
      <c r="K461" s="144"/>
    </row>
    <row r="462" spans="1:11">
      <c r="A462" s="161" t="s">
        <v>251</v>
      </c>
      <c r="B462" s="149"/>
      <c r="C462" s="149"/>
      <c r="D462" s="149"/>
      <c r="E462" s="149"/>
      <c r="F462" s="149"/>
      <c r="G462" s="149"/>
      <c r="H462" s="149"/>
      <c r="I462" s="149"/>
      <c r="J462" s="149"/>
      <c r="K462" s="149"/>
    </row>
    <row r="463" spans="1:11">
      <c r="A463" s="162" t="s">
        <v>606</v>
      </c>
      <c r="B463" s="149">
        <v>-116120512.69527777</v>
      </c>
      <c r="C463" s="149">
        <v>-116120512.69527777</v>
      </c>
      <c r="D463" s="149">
        <v>0</v>
      </c>
      <c r="E463" s="149">
        <v>0</v>
      </c>
      <c r="F463" s="149">
        <v>-116120512.69527777</v>
      </c>
      <c r="G463" s="149">
        <v>-112189932.04981107</v>
      </c>
      <c r="H463" s="149">
        <v>0</v>
      </c>
      <c r="I463" s="149">
        <v>0</v>
      </c>
      <c r="J463" s="149">
        <v>-112189932.04981107</v>
      </c>
      <c r="K463" s="155">
        <v>0.96615085005884116</v>
      </c>
    </row>
    <row r="464" spans="1:11">
      <c r="A464" s="162" t="s">
        <v>607</v>
      </c>
      <c r="B464" s="149">
        <v>-2233805.5321996827</v>
      </c>
      <c r="C464" s="149">
        <v>-2233805.5321996827</v>
      </c>
      <c r="D464" s="149">
        <v>0</v>
      </c>
      <c r="E464" s="149">
        <v>0</v>
      </c>
      <c r="F464" s="149">
        <v>-2233805.5321996827</v>
      </c>
      <c r="G464" s="149">
        <v>-2233805.5321996827</v>
      </c>
      <c r="H464" s="149">
        <v>0</v>
      </c>
      <c r="I464" s="149">
        <v>0</v>
      </c>
      <c r="J464" s="149">
        <v>-2233805.5321996827</v>
      </c>
      <c r="K464" s="155">
        <v>1</v>
      </c>
    </row>
    <row r="465" spans="1:11">
      <c r="A465" s="162" t="s">
        <v>608</v>
      </c>
      <c r="B465" s="149">
        <v>-4694123.3225976089</v>
      </c>
      <c r="C465" s="149">
        <v>-4694123.3225976089</v>
      </c>
      <c r="D465" s="149">
        <v>0</v>
      </c>
      <c r="E465" s="149">
        <v>0</v>
      </c>
      <c r="F465" s="149">
        <v>-4694123.3225976089</v>
      </c>
      <c r="G465" s="149">
        <v>-4694123.3225976089</v>
      </c>
      <c r="H465" s="149">
        <v>0</v>
      </c>
      <c r="I465" s="149">
        <v>0</v>
      </c>
      <c r="J465" s="149">
        <v>-4694123.3225976089</v>
      </c>
      <c r="K465" s="155">
        <v>1</v>
      </c>
    </row>
    <row r="466" spans="1:11">
      <c r="A466" s="162" t="s">
        <v>609</v>
      </c>
      <c r="B466" s="149">
        <v>0</v>
      </c>
      <c r="C466" s="149">
        <v>0</v>
      </c>
      <c r="D466" s="149">
        <v>0</v>
      </c>
      <c r="E466" s="149">
        <v>0</v>
      </c>
      <c r="F466" s="149">
        <v>0</v>
      </c>
      <c r="G466" s="149">
        <v>0</v>
      </c>
      <c r="H466" s="149">
        <v>0</v>
      </c>
      <c r="I466" s="149">
        <v>0</v>
      </c>
      <c r="J466" s="149">
        <v>0</v>
      </c>
      <c r="K466" s="155">
        <v>0.96615085005884116</v>
      </c>
    </row>
    <row r="467" spans="1:11">
      <c r="A467" s="162" t="s">
        <v>610</v>
      </c>
      <c r="B467" s="149">
        <v>-1285.0599999999997</v>
      </c>
      <c r="C467" s="149">
        <v>-1285.0599999999997</v>
      </c>
      <c r="D467" s="149">
        <v>1285.0599999999997</v>
      </c>
      <c r="E467" s="149">
        <v>0</v>
      </c>
      <c r="F467" s="149">
        <v>0</v>
      </c>
      <c r="G467" s="149">
        <v>0</v>
      </c>
      <c r="H467" s="149">
        <v>0</v>
      </c>
      <c r="I467" s="149">
        <v>0</v>
      </c>
      <c r="J467" s="149">
        <v>0</v>
      </c>
      <c r="K467" s="155">
        <v>0</v>
      </c>
    </row>
    <row r="468" spans="1:11" ht="15.75" thickBot="1">
      <c r="A468" s="162" t="s">
        <v>611</v>
      </c>
      <c r="B468" s="149">
        <v>0</v>
      </c>
      <c r="C468" s="149">
        <v>0</v>
      </c>
      <c r="D468" s="149">
        <v>0</v>
      </c>
      <c r="E468" s="149">
        <v>0</v>
      </c>
      <c r="F468" s="149">
        <v>0</v>
      </c>
      <c r="G468" s="149">
        <v>0</v>
      </c>
      <c r="H468" s="149">
        <v>0</v>
      </c>
      <c r="I468" s="149">
        <v>0</v>
      </c>
      <c r="J468" s="149">
        <v>0</v>
      </c>
      <c r="K468" s="155">
        <v>1</v>
      </c>
    </row>
    <row r="469" spans="1:11">
      <c r="A469" s="161" t="s">
        <v>251</v>
      </c>
      <c r="B469" s="156">
        <v>-123049726.61007506</v>
      </c>
      <c r="C469" s="156">
        <v>-123049726.61007506</v>
      </c>
      <c r="D469" s="156">
        <v>1285.0599999999997</v>
      </c>
      <c r="E469" s="156">
        <v>0</v>
      </c>
      <c r="F469" s="156">
        <v>-123048441.55007505</v>
      </c>
      <c r="G469" s="156">
        <v>-119117860.90460835</v>
      </c>
      <c r="H469" s="156">
        <v>0</v>
      </c>
      <c r="I469" s="156">
        <v>0</v>
      </c>
      <c r="J469" s="156">
        <v>-119117860.90460835</v>
      </c>
      <c r="K469" s="157" t="s">
        <v>334</v>
      </c>
    </row>
    <row r="470" spans="1:11">
      <c r="A470" s="144"/>
      <c r="B470" s="144"/>
      <c r="C470" s="144"/>
      <c r="D470" s="144"/>
      <c r="E470" s="144"/>
      <c r="F470" s="144"/>
      <c r="G470" s="144"/>
      <c r="H470" s="144"/>
      <c r="I470" s="144"/>
      <c r="J470" s="144"/>
      <c r="K470" s="144"/>
    </row>
    <row r="471" spans="1:11">
      <c r="A471" s="161" t="s">
        <v>612</v>
      </c>
      <c r="B471" s="149"/>
      <c r="C471" s="149"/>
      <c r="D471" s="149"/>
      <c r="E471" s="149"/>
      <c r="F471" s="149"/>
      <c r="G471" s="149"/>
      <c r="H471" s="149"/>
      <c r="I471" s="149"/>
      <c r="J471" s="149"/>
      <c r="K471" s="149"/>
    </row>
    <row r="472" spans="1:11" ht="15.75" thickBot="1">
      <c r="A472" s="162" t="s">
        <v>613</v>
      </c>
      <c r="B472" s="149">
        <v>0</v>
      </c>
      <c r="C472" s="149">
        <v>0</v>
      </c>
      <c r="D472" s="149">
        <v>0</v>
      </c>
      <c r="E472" s="149">
        <v>0</v>
      </c>
      <c r="F472" s="149">
        <v>0</v>
      </c>
      <c r="G472" s="149">
        <v>0</v>
      </c>
      <c r="H472" s="149">
        <v>0</v>
      </c>
      <c r="I472" s="149">
        <v>0</v>
      </c>
      <c r="J472" s="149">
        <v>0</v>
      </c>
      <c r="K472" s="155">
        <v>0.96615085005884116</v>
      </c>
    </row>
    <row r="473" spans="1:11">
      <c r="A473" s="161" t="s">
        <v>612</v>
      </c>
      <c r="B473" s="156">
        <v>0</v>
      </c>
      <c r="C473" s="156">
        <v>0</v>
      </c>
      <c r="D473" s="156">
        <v>0</v>
      </c>
      <c r="E473" s="156">
        <v>0</v>
      </c>
      <c r="F473" s="156">
        <v>0</v>
      </c>
      <c r="G473" s="156">
        <v>0</v>
      </c>
      <c r="H473" s="156">
        <v>0</v>
      </c>
      <c r="I473" s="156">
        <v>0</v>
      </c>
      <c r="J473" s="156">
        <v>0</v>
      </c>
      <c r="K473" s="157" t="s">
        <v>334</v>
      </c>
    </row>
    <row r="474" spans="1:11">
      <c r="A474" s="144"/>
      <c r="B474" s="144"/>
      <c r="C474" s="144"/>
      <c r="D474" s="144"/>
      <c r="E474" s="144"/>
      <c r="F474" s="144"/>
      <c r="G474" s="144"/>
      <c r="H474" s="144"/>
      <c r="I474" s="144"/>
      <c r="J474" s="144"/>
      <c r="K474" s="144"/>
    </row>
    <row r="475" spans="1:11">
      <c r="A475" s="161" t="s">
        <v>614</v>
      </c>
      <c r="B475" s="149"/>
      <c r="C475" s="149"/>
      <c r="D475" s="149"/>
      <c r="E475" s="149"/>
      <c r="F475" s="149"/>
      <c r="G475" s="149"/>
      <c r="H475" s="149"/>
      <c r="I475" s="149"/>
      <c r="J475" s="149"/>
      <c r="K475" s="149"/>
    </row>
    <row r="476" spans="1:11" ht="15.75" thickBot="1">
      <c r="A476" s="162" t="s">
        <v>615</v>
      </c>
      <c r="B476" s="149">
        <v>0</v>
      </c>
      <c r="C476" s="149">
        <v>0</v>
      </c>
      <c r="D476" s="149">
        <v>0</v>
      </c>
      <c r="E476" s="149">
        <v>0</v>
      </c>
      <c r="F476" s="149">
        <v>0</v>
      </c>
      <c r="G476" s="149">
        <v>0</v>
      </c>
      <c r="H476" s="149">
        <v>0</v>
      </c>
      <c r="I476" s="149">
        <v>0</v>
      </c>
      <c r="J476" s="149">
        <v>0</v>
      </c>
      <c r="K476" s="155">
        <v>0.96615085005884116</v>
      </c>
    </row>
    <row r="477" spans="1:11">
      <c r="A477" s="161" t="s">
        <v>614</v>
      </c>
      <c r="B477" s="156">
        <v>0</v>
      </c>
      <c r="C477" s="156">
        <v>0</v>
      </c>
      <c r="D477" s="156">
        <v>0</v>
      </c>
      <c r="E477" s="156">
        <v>0</v>
      </c>
      <c r="F477" s="156">
        <v>0</v>
      </c>
      <c r="G477" s="156">
        <v>0</v>
      </c>
      <c r="H477" s="156">
        <v>0</v>
      </c>
      <c r="I477" s="156">
        <v>0</v>
      </c>
      <c r="J477" s="156">
        <v>0</v>
      </c>
      <c r="K477" s="157" t="s">
        <v>334</v>
      </c>
    </row>
    <row r="478" spans="1:11">
      <c r="A478" s="144"/>
      <c r="B478" s="144"/>
      <c r="C478" s="144"/>
      <c r="D478" s="144"/>
      <c r="E478" s="144"/>
      <c r="F478" s="144"/>
      <c r="G478" s="144"/>
      <c r="H478" s="144"/>
      <c r="I478" s="144"/>
      <c r="J478" s="144"/>
      <c r="K478" s="144"/>
    </row>
    <row r="479" spans="1:11">
      <c r="A479" s="161" t="s">
        <v>616</v>
      </c>
      <c r="B479" s="149"/>
      <c r="C479" s="149"/>
      <c r="D479" s="149"/>
      <c r="E479" s="149"/>
      <c r="F479" s="149"/>
      <c r="G479" s="149"/>
      <c r="H479" s="149"/>
      <c r="I479" s="149"/>
      <c r="J479" s="149"/>
      <c r="K479" s="149"/>
    </row>
    <row r="480" spans="1:11" ht="15.75" thickBot="1">
      <c r="A480" s="162" t="s">
        <v>617</v>
      </c>
      <c r="B480" s="149">
        <v>0</v>
      </c>
      <c r="C480" s="149">
        <v>0</v>
      </c>
      <c r="D480" s="149">
        <v>0</v>
      </c>
      <c r="E480" s="149">
        <v>0</v>
      </c>
      <c r="F480" s="149">
        <v>0</v>
      </c>
      <c r="G480" s="149">
        <v>0</v>
      </c>
      <c r="H480" s="149">
        <v>0</v>
      </c>
      <c r="I480" s="149">
        <v>0</v>
      </c>
      <c r="J480" s="149">
        <v>0</v>
      </c>
      <c r="K480" s="155">
        <v>0.96615085005884116</v>
      </c>
    </row>
    <row r="481" spans="1:11">
      <c r="A481" s="161" t="s">
        <v>616</v>
      </c>
      <c r="B481" s="156">
        <v>0</v>
      </c>
      <c r="C481" s="156">
        <v>0</v>
      </c>
      <c r="D481" s="156">
        <v>0</v>
      </c>
      <c r="E481" s="156">
        <v>0</v>
      </c>
      <c r="F481" s="156">
        <v>0</v>
      </c>
      <c r="G481" s="156">
        <v>0</v>
      </c>
      <c r="H481" s="156">
        <v>0</v>
      </c>
      <c r="I481" s="156">
        <v>0</v>
      </c>
      <c r="J481" s="156">
        <v>0</v>
      </c>
      <c r="K481" s="157" t="s">
        <v>334</v>
      </c>
    </row>
    <row r="482" spans="1:11">
      <c r="A482" s="144"/>
      <c r="B482" s="144"/>
      <c r="C482" s="144"/>
      <c r="D482" s="144"/>
      <c r="E482" s="144"/>
      <c r="F482" s="144"/>
      <c r="G482" s="144"/>
      <c r="H482" s="144"/>
      <c r="I482" s="144"/>
      <c r="J482" s="144"/>
      <c r="K482" s="144"/>
    </row>
    <row r="483" spans="1:11">
      <c r="A483" s="161" t="s">
        <v>252</v>
      </c>
      <c r="B483" s="149"/>
      <c r="C483" s="149"/>
      <c r="D483" s="149"/>
      <c r="E483" s="149"/>
      <c r="F483" s="149"/>
      <c r="G483" s="149"/>
      <c r="H483" s="149"/>
      <c r="I483" s="149"/>
      <c r="J483" s="149"/>
      <c r="K483" s="149"/>
    </row>
    <row r="484" spans="1:11" ht="15.75" thickBot="1">
      <c r="A484" s="162" t="s">
        <v>618</v>
      </c>
      <c r="B484" s="149">
        <v>-87007369.829613596</v>
      </c>
      <c r="C484" s="149">
        <v>-87007369.829613596</v>
      </c>
      <c r="D484" s="149">
        <v>0</v>
      </c>
      <c r="E484" s="149">
        <v>0</v>
      </c>
      <c r="F484" s="149">
        <v>-87007369.829613596</v>
      </c>
      <c r="G484" s="149">
        <v>-84062244.322265148</v>
      </c>
      <c r="H484" s="149">
        <v>0</v>
      </c>
      <c r="I484" s="149">
        <v>0</v>
      </c>
      <c r="J484" s="149">
        <v>-84062244.322265148</v>
      </c>
      <c r="K484" s="155">
        <v>0.96615085005884116</v>
      </c>
    </row>
    <row r="485" spans="1:11">
      <c r="A485" s="161" t="s">
        <v>252</v>
      </c>
      <c r="B485" s="156">
        <v>-87007369.829613596</v>
      </c>
      <c r="C485" s="156">
        <v>-87007369.829613596</v>
      </c>
      <c r="D485" s="156">
        <v>0</v>
      </c>
      <c r="E485" s="156">
        <v>0</v>
      </c>
      <c r="F485" s="156">
        <v>-87007369.829613596</v>
      </c>
      <c r="G485" s="156">
        <v>-84062244.322265148</v>
      </c>
      <c r="H485" s="156">
        <v>0</v>
      </c>
      <c r="I485" s="156">
        <v>0</v>
      </c>
      <c r="J485" s="156">
        <v>-84062244.322265148</v>
      </c>
      <c r="K485" s="157" t="s">
        <v>334</v>
      </c>
    </row>
    <row r="486" spans="1:11">
      <c r="A486" s="144"/>
      <c r="B486" s="144"/>
      <c r="C486" s="144"/>
      <c r="D486" s="144"/>
      <c r="E486" s="144"/>
      <c r="F486" s="144"/>
      <c r="G486" s="144"/>
      <c r="H486" s="144"/>
      <c r="I486" s="144"/>
      <c r="J486" s="144"/>
      <c r="K486" s="144"/>
    </row>
    <row r="487" spans="1:11">
      <c r="A487" s="161" t="s">
        <v>253</v>
      </c>
      <c r="B487" s="149"/>
      <c r="C487" s="149"/>
      <c r="D487" s="149"/>
      <c r="E487" s="149"/>
      <c r="F487" s="149"/>
      <c r="G487" s="149"/>
      <c r="H487" s="149"/>
      <c r="I487" s="149"/>
      <c r="J487" s="149"/>
      <c r="K487" s="149"/>
    </row>
    <row r="488" spans="1:11">
      <c r="A488" s="162" t="s">
        <v>619</v>
      </c>
      <c r="B488" s="149">
        <v>-450433683.82872349</v>
      </c>
      <c r="C488" s="149">
        <v>-450433683.82872349</v>
      </c>
      <c r="D488" s="149">
        <v>0</v>
      </c>
      <c r="E488" s="149">
        <v>0</v>
      </c>
      <c r="F488" s="149">
        <v>-450433683.82872349</v>
      </c>
      <c r="G488" s="149">
        <v>-435186886.5262565</v>
      </c>
      <c r="H488" s="149">
        <v>0</v>
      </c>
      <c r="I488" s="149">
        <v>0</v>
      </c>
      <c r="J488" s="149">
        <v>-435186886.5262565</v>
      </c>
      <c r="K488" s="155">
        <v>0.96615085005884116</v>
      </c>
    </row>
    <row r="489" spans="1:11">
      <c r="A489" s="162" t="s">
        <v>620</v>
      </c>
      <c r="B489" s="149">
        <v>-4284498.4900000012</v>
      </c>
      <c r="C489" s="149">
        <v>-4284498.4900000012</v>
      </c>
      <c r="D489" s="149">
        <v>0</v>
      </c>
      <c r="E489" s="149">
        <v>0</v>
      </c>
      <c r="F489" s="149">
        <v>-4284498.4900000012</v>
      </c>
      <c r="G489" s="149">
        <v>-4123910.0879860152</v>
      </c>
      <c r="H489" s="149">
        <v>0</v>
      </c>
      <c r="I489" s="149">
        <v>0</v>
      </c>
      <c r="J489" s="149">
        <v>-4123910.0879860152</v>
      </c>
      <c r="K489" s="155">
        <v>0.96251873996716342</v>
      </c>
    </row>
    <row r="490" spans="1:11">
      <c r="A490" s="162" t="s">
        <v>621</v>
      </c>
      <c r="B490" s="149">
        <v>-227850.54</v>
      </c>
      <c r="C490" s="149">
        <v>-227850.54</v>
      </c>
      <c r="D490" s="149">
        <v>0</v>
      </c>
      <c r="E490" s="149">
        <v>0</v>
      </c>
      <c r="F490" s="149">
        <v>-227850.54</v>
      </c>
      <c r="G490" s="149">
        <v>0</v>
      </c>
      <c r="H490" s="149">
        <v>0</v>
      </c>
      <c r="I490" s="149">
        <v>0</v>
      </c>
      <c r="J490" s="149">
        <v>0</v>
      </c>
      <c r="K490" s="155">
        <v>0</v>
      </c>
    </row>
    <row r="491" spans="1:11">
      <c r="A491" s="162" t="s">
        <v>622</v>
      </c>
      <c r="B491" s="149">
        <v>0</v>
      </c>
      <c r="C491" s="149">
        <v>0</v>
      </c>
      <c r="D491" s="149">
        <v>0</v>
      </c>
      <c r="E491" s="149">
        <v>0</v>
      </c>
      <c r="F491" s="149">
        <v>0</v>
      </c>
      <c r="G491" s="149">
        <v>0</v>
      </c>
      <c r="H491" s="149">
        <v>0</v>
      </c>
      <c r="I491" s="149">
        <v>0</v>
      </c>
      <c r="J491" s="149">
        <v>0</v>
      </c>
      <c r="K491" s="155">
        <v>1</v>
      </c>
    </row>
    <row r="492" spans="1:11">
      <c r="A492" s="162" t="s">
        <v>623</v>
      </c>
      <c r="B492" s="149">
        <v>0</v>
      </c>
      <c r="C492" s="149">
        <v>0</v>
      </c>
      <c r="D492" s="149">
        <v>0</v>
      </c>
      <c r="E492" s="149">
        <v>0</v>
      </c>
      <c r="F492" s="149">
        <v>0</v>
      </c>
      <c r="G492" s="149">
        <v>0</v>
      </c>
      <c r="H492" s="149">
        <v>0</v>
      </c>
      <c r="I492" s="149">
        <v>0</v>
      </c>
      <c r="J492" s="149">
        <v>0</v>
      </c>
      <c r="K492" s="155">
        <v>0.96615085005884116</v>
      </c>
    </row>
    <row r="493" spans="1:11">
      <c r="A493" s="162" t="s">
        <v>624</v>
      </c>
      <c r="B493" s="149">
        <v>-12267064.508455588</v>
      </c>
      <c r="C493" s="149">
        <v>-12267064.508455588</v>
      </c>
      <c r="D493" s="149">
        <v>12267064.508455588</v>
      </c>
      <c r="E493" s="149">
        <v>0</v>
      </c>
      <c r="F493" s="149">
        <v>0</v>
      </c>
      <c r="G493" s="149">
        <v>-11851834.802571006</v>
      </c>
      <c r="H493" s="149">
        <v>11851834.802571006</v>
      </c>
      <c r="I493" s="149">
        <v>0</v>
      </c>
      <c r="J493" s="149">
        <v>0</v>
      </c>
      <c r="K493" s="155">
        <v>0.96615085005884116</v>
      </c>
    </row>
    <row r="494" spans="1:11">
      <c r="A494" s="162" t="s">
        <v>625</v>
      </c>
      <c r="B494" s="149">
        <v>0</v>
      </c>
      <c r="C494" s="149">
        <v>0</v>
      </c>
      <c r="D494" s="149">
        <v>0</v>
      </c>
      <c r="E494" s="149">
        <v>0</v>
      </c>
      <c r="F494" s="149">
        <v>0</v>
      </c>
      <c r="G494" s="149">
        <v>0</v>
      </c>
      <c r="H494" s="149">
        <v>0</v>
      </c>
      <c r="I494" s="149">
        <v>0</v>
      </c>
      <c r="J494" s="149">
        <v>0</v>
      </c>
      <c r="K494" s="155">
        <v>0.95059518137784804</v>
      </c>
    </row>
    <row r="495" spans="1:11">
      <c r="A495" s="162" t="s">
        <v>626</v>
      </c>
      <c r="B495" s="149">
        <v>-3372903.11</v>
      </c>
      <c r="C495" s="149">
        <v>-3372903.11</v>
      </c>
      <c r="D495" s="149">
        <v>0</v>
      </c>
      <c r="E495" s="149">
        <v>0</v>
      </c>
      <c r="F495" s="149">
        <v>-3372903.11</v>
      </c>
      <c r="G495" s="149">
        <v>-3372903.11</v>
      </c>
      <c r="H495" s="149">
        <v>0</v>
      </c>
      <c r="I495" s="149">
        <v>0</v>
      </c>
      <c r="J495" s="149">
        <v>-3372903.11</v>
      </c>
      <c r="K495" s="155">
        <v>1</v>
      </c>
    </row>
    <row r="496" spans="1:11">
      <c r="A496" s="162" t="s">
        <v>627</v>
      </c>
      <c r="B496" s="149">
        <v>-8257963.2870306587</v>
      </c>
      <c r="C496" s="149">
        <v>-8257963.2870306587</v>
      </c>
      <c r="D496" s="149">
        <v>8257963.2870306587</v>
      </c>
      <c r="E496" s="149">
        <v>0</v>
      </c>
      <c r="F496" s="149">
        <v>0</v>
      </c>
      <c r="G496" s="149">
        <v>-8257963.2870306587</v>
      </c>
      <c r="H496" s="149">
        <v>8257963.2870306587</v>
      </c>
      <c r="I496" s="149">
        <v>0</v>
      </c>
      <c r="J496" s="149">
        <v>0</v>
      </c>
      <c r="K496" s="155">
        <v>1</v>
      </c>
    </row>
    <row r="497" spans="1:11">
      <c r="A497" s="162" t="s">
        <v>628</v>
      </c>
      <c r="B497" s="149">
        <v>0</v>
      </c>
      <c r="C497" s="149">
        <v>0</v>
      </c>
      <c r="D497" s="149">
        <v>0</v>
      </c>
      <c r="E497" s="149">
        <v>0</v>
      </c>
      <c r="F497" s="149">
        <v>0</v>
      </c>
      <c r="G497" s="149">
        <v>0</v>
      </c>
      <c r="H497" s="149">
        <v>0</v>
      </c>
      <c r="I497" s="149">
        <v>0</v>
      </c>
      <c r="J497" s="149">
        <v>0</v>
      </c>
      <c r="K497" s="155">
        <v>0.94712157517284312</v>
      </c>
    </row>
    <row r="498" spans="1:11">
      <c r="A498" s="162" t="s">
        <v>629</v>
      </c>
      <c r="B498" s="149">
        <v>0</v>
      </c>
      <c r="C498" s="149">
        <v>0</v>
      </c>
      <c r="D498" s="149">
        <v>0</v>
      </c>
      <c r="E498" s="149">
        <v>0</v>
      </c>
      <c r="F498" s="149">
        <v>0</v>
      </c>
      <c r="G498" s="149">
        <v>0</v>
      </c>
      <c r="H498" s="149">
        <v>0</v>
      </c>
      <c r="I498" s="149">
        <v>0</v>
      </c>
      <c r="J498" s="149">
        <v>0</v>
      </c>
      <c r="K498" s="155">
        <v>1</v>
      </c>
    </row>
    <row r="499" spans="1:11" ht="15.75" thickBot="1">
      <c r="A499" s="162" t="s">
        <v>630</v>
      </c>
      <c r="B499" s="149">
        <v>-235307344</v>
      </c>
      <c r="C499" s="149">
        <v>-235307344</v>
      </c>
      <c r="D499" s="149">
        <v>0</v>
      </c>
      <c r="E499" s="149">
        <v>0</v>
      </c>
      <c r="F499" s="149">
        <v>-235307344</v>
      </c>
      <c r="G499" s="149">
        <v>-223209604.29332504</v>
      </c>
      <c r="H499" s="149">
        <v>0</v>
      </c>
      <c r="I499" s="149">
        <v>0</v>
      </c>
      <c r="J499" s="149">
        <v>-223209604.29332504</v>
      </c>
      <c r="K499" s="155">
        <v>0.94858749624629246</v>
      </c>
    </row>
    <row r="500" spans="1:11">
      <c r="A500" s="161" t="s">
        <v>253</v>
      </c>
      <c r="B500" s="156">
        <v>-714151307.76420975</v>
      </c>
      <c r="C500" s="156">
        <v>-714151307.76420975</v>
      </c>
      <c r="D500" s="156">
        <v>20525027.795486245</v>
      </c>
      <c r="E500" s="156">
        <v>0</v>
      </c>
      <c r="F500" s="156">
        <v>-693626279.96872354</v>
      </c>
      <c r="G500" s="156">
        <v>-686003102.10716915</v>
      </c>
      <c r="H500" s="156">
        <v>20109798.089601666</v>
      </c>
      <c r="I500" s="156">
        <v>0</v>
      </c>
      <c r="J500" s="156">
        <v>-665893304.01756752</v>
      </c>
      <c r="K500" s="157" t="s">
        <v>334</v>
      </c>
    </row>
    <row r="501" spans="1:11" ht="15.75" thickBot="1">
      <c r="A501" s="144"/>
      <c r="B501" s="144"/>
      <c r="C501" s="144"/>
      <c r="D501" s="144"/>
      <c r="E501" s="144"/>
      <c r="F501" s="144"/>
      <c r="G501" s="144"/>
      <c r="H501" s="144"/>
      <c r="I501" s="144"/>
      <c r="J501" s="144"/>
      <c r="K501" s="144"/>
    </row>
    <row r="502" spans="1:11">
      <c r="A502" s="153" t="s">
        <v>85</v>
      </c>
      <c r="B502" s="156">
        <v>-1979435950.9234209</v>
      </c>
      <c r="C502" s="156">
        <v>-1979435950.9234209</v>
      </c>
      <c r="D502" s="156">
        <v>20776312.855486244</v>
      </c>
      <c r="E502" s="156">
        <v>0</v>
      </c>
      <c r="F502" s="156">
        <v>-1958659638.0679348</v>
      </c>
      <c r="G502" s="156">
        <v>-1912156877.2630386</v>
      </c>
      <c r="H502" s="156">
        <v>20351335.802116375</v>
      </c>
      <c r="I502" s="156">
        <v>0</v>
      </c>
      <c r="J502" s="156">
        <v>-1891805541.4609222</v>
      </c>
      <c r="K502" s="157" t="s">
        <v>334</v>
      </c>
    </row>
    <row r="503" spans="1:11">
      <c r="A503" s="144"/>
      <c r="B503" s="144"/>
      <c r="C503" s="144"/>
      <c r="D503" s="144"/>
      <c r="E503" s="144"/>
      <c r="F503" s="144"/>
      <c r="G503" s="144"/>
      <c r="H503" s="144"/>
      <c r="I503" s="144"/>
      <c r="J503" s="144"/>
      <c r="K503" s="144"/>
    </row>
    <row r="504" spans="1:11">
      <c r="A504" s="153" t="s">
        <v>94</v>
      </c>
      <c r="B504" s="149"/>
      <c r="C504" s="149"/>
      <c r="D504" s="149"/>
      <c r="E504" s="149"/>
      <c r="F504" s="149"/>
      <c r="G504" s="149"/>
      <c r="H504" s="149"/>
      <c r="I504" s="149"/>
      <c r="J504" s="149"/>
      <c r="K504" s="149"/>
    </row>
    <row r="505" spans="1:11">
      <c r="A505" s="161" t="s">
        <v>254</v>
      </c>
      <c r="B505" s="149"/>
      <c r="C505" s="149"/>
      <c r="D505" s="149"/>
      <c r="E505" s="149"/>
      <c r="F505" s="149"/>
      <c r="G505" s="149"/>
      <c r="H505" s="149"/>
      <c r="I505" s="149"/>
      <c r="J505" s="149"/>
      <c r="K505" s="149"/>
    </row>
    <row r="506" spans="1:11" ht="15.75" thickBot="1">
      <c r="A506" s="162" t="s">
        <v>631</v>
      </c>
      <c r="B506" s="149">
        <v>-2925100.4064145545</v>
      </c>
      <c r="C506" s="149">
        <v>-2925100.4064145545</v>
      </c>
      <c r="D506" s="149">
        <v>0</v>
      </c>
      <c r="E506" s="149">
        <v>0</v>
      </c>
      <c r="F506" s="149">
        <v>-2925100.4064145545</v>
      </c>
      <c r="G506" s="149">
        <v>-2826088.2441648836</v>
      </c>
      <c r="H506" s="149">
        <v>0</v>
      </c>
      <c r="I506" s="149">
        <v>0</v>
      </c>
      <c r="J506" s="149">
        <v>-2826088.2441648836</v>
      </c>
      <c r="K506" s="155">
        <v>0.96615085005884116</v>
      </c>
    </row>
    <row r="507" spans="1:11">
      <c r="A507" s="161" t="s">
        <v>254</v>
      </c>
      <c r="B507" s="156">
        <v>-2925100.4064145545</v>
      </c>
      <c r="C507" s="156">
        <v>-2925100.4064145545</v>
      </c>
      <c r="D507" s="156">
        <v>0</v>
      </c>
      <c r="E507" s="156">
        <v>0</v>
      </c>
      <c r="F507" s="156">
        <v>-2925100.4064145545</v>
      </c>
      <c r="G507" s="156">
        <v>-2826088.2441648836</v>
      </c>
      <c r="H507" s="156">
        <v>0</v>
      </c>
      <c r="I507" s="156">
        <v>0</v>
      </c>
      <c r="J507" s="156">
        <v>-2826088.2441648836</v>
      </c>
      <c r="K507" s="157" t="s">
        <v>334</v>
      </c>
    </row>
    <row r="508" spans="1:11">
      <c r="A508" s="144"/>
      <c r="B508" s="144"/>
      <c r="C508" s="144"/>
      <c r="D508" s="144"/>
      <c r="E508" s="144"/>
      <c r="F508" s="144"/>
      <c r="G508" s="144"/>
      <c r="H508" s="144"/>
      <c r="I508" s="144"/>
      <c r="J508" s="144"/>
      <c r="K508" s="144"/>
    </row>
    <row r="509" spans="1:11">
      <c r="A509" s="161" t="s">
        <v>86</v>
      </c>
      <c r="B509" s="149"/>
      <c r="C509" s="149"/>
      <c r="D509" s="149"/>
      <c r="E509" s="149"/>
      <c r="F509" s="149"/>
      <c r="G509" s="149"/>
      <c r="H509" s="149"/>
      <c r="I509" s="149"/>
      <c r="J509" s="149"/>
      <c r="K509" s="149"/>
    </row>
    <row r="510" spans="1:11">
      <c r="A510" s="162" t="s">
        <v>632</v>
      </c>
      <c r="B510" s="149">
        <v>-2571859</v>
      </c>
      <c r="C510" s="149">
        <v>-2571859</v>
      </c>
      <c r="D510" s="149">
        <v>0</v>
      </c>
      <c r="E510" s="149">
        <v>0</v>
      </c>
      <c r="F510" s="149">
        <v>-2571859</v>
      </c>
      <c r="G510" s="149">
        <v>-2484803.759081481</v>
      </c>
      <c r="H510" s="149">
        <v>0</v>
      </c>
      <c r="I510" s="149">
        <v>0</v>
      </c>
      <c r="J510" s="149">
        <v>-2484803.759081481</v>
      </c>
      <c r="K510" s="155">
        <v>0.96615085005884116</v>
      </c>
    </row>
    <row r="511" spans="1:11">
      <c r="A511" s="162" t="s">
        <v>633</v>
      </c>
      <c r="B511" s="149">
        <v>-5020000</v>
      </c>
      <c r="C511" s="149">
        <v>-5020000</v>
      </c>
      <c r="D511" s="149">
        <v>0</v>
      </c>
      <c r="E511" s="149">
        <v>0</v>
      </c>
      <c r="F511" s="149">
        <v>-5020000</v>
      </c>
      <c r="G511" s="149">
        <v>-4831844.0746351602</v>
      </c>
      <c r="H511" s="149">
        <v>0</v>
      </c>
      <c r="I511" s="149">
        <v>0</v>
      </c>
      <c r="J511" s="149">
        <v>-4831844.0746351602</v>
      </c>
      <c r="K511" s="155">
        <v>0.96251873996716342</v>
      </c>
    </row>
    <row r="512" spans="1:11">
      <c r="A512" s="162" t="s">
        <v>634</v>
      </c>
      <c r="B512" s="149">
        <v>-132521491.03999999</v>
      </c>
      <c r="C512" s="149">
        <v>-132521491.03999999</v>
      </c>
      <c r="D512" s="149">
        <v>0</v>
      </c>
      <c r="E512" s="149">
        <v>0</v>
      </c>
      <c r="F512" s="149">
        <v>-132521491.03999999</v>
      </c>
      <c r="G512" s="149">
        <v>-128035751.2193611</v>
      </c>
      <c r="H512" s="149">
        <v>0</v>
      </c>
      <c r="I512" s="149">
        <v>0</v>
      </c>
      <c r="J512" s="149">
        <v>-128035751.2193611</v>
      </c>
      <c r="K512" s="155">
        <v>0.96615085005884116</v>
      </c>
    </row>
    <row r="513" spans="1:11">
      <c r="A513" s="162" t="s">
        <v>635</v>
      </c>
      <c r="B513" s="149">
        <v>-28892065.000000101</v>
      </c>
      <c r="C513" s="149">
        <v>-28892065.000000101</v>
      </c>
      <c r="D513" s="149">
        <v>14858595</v>
      </c>
      <c r="E513" s="149">
        <v>0</v>
      </c>
      <c r="F513" s="149">
        <v>-14033470.000000101</v>
      </c>
      <c r="G513" s="149">
        <v>-27464657.769055672</v>
      </c>
      <c r="H513" s="149">
        <v>14072895.90125533</v>
      </c>
      <c r="I513" s="149">
        <v>0</v>
      </c>
      <c r="J513" s="149">
        <v>-13391761.867800342</v>
      </c>
      <c r="K513" s="155">
        <v>0.95059518137784804</v>
      </c>
    </row>
    <row r="514" spans="1:11">
      <c r="A514" s="162" t="s">
        <v>636</v>
      </c>
      <c r="B514" s="149">
        <v>0</v>
      </c>
      <c r="C514" s="149">
        <v>0</v>
      </c>
      <c r="D514" s="149">
        <v>0</v>
      </c>
      <c r="E514" s="149">
        <v>0</v>
      </c>
      <c r="F514" s="149">
        <v>0</v>
      </c>
      <c r="G514" s="149">
        <v>0</v>
      </c>
      <c r="H514" s="149">
        <v>0</v>
      </c>
      <c r="I514" s="149">
        <v>0</v>
      </c>
      <c r="J514" s="149">
        <v>0</v>
      </c>
      <c r="K514" s="155">
        <v>1</v>
      </c>
    </row>
    <row r="515" spans="1:11" ht="15.75" thickBot="1">
      <c r="A515" s="162" t="s">
        <v>637</v>
      </c>
      <c r="B515" s="149">
        <v>0</v>
      </c>
      <c r="C515" s="149">
        <v>0</v>
      </c>
      <c r="D515" s="149">
        <v>0</v>
      </c>
      <c r="E515" s="149">
        <v>0</v>
      </c>
      <c r="F515" s="149">
        <v>0</v>
      </c>
      <c r="G515" s="149">
        <v>0</v>
      </c>
      <c r="H515" s="149">
        <v>0</v>
      </c>
      <c r="I515" s="149">
        <v>0</v>
      </c>
      <c r="J515" s="149">
        <v>0</v>
      </c>
      <c r="K515" s="155">
        <v>0.96745351419595016</v>
      </c>
    </row>
    <row r="516" spans="1:11">
      <c r="A516" s="161" t="s">
        <v>86</v>
      </c>
      <c r="B516" s="156">
        <v>-169005415.04000008</v>
      </c>
      <c r="C516" s="156">
        <v>-169005415.04000008</v>
      </c>
      <c r="D516" s="156">
        <v>14858595</v>
      </c>
      <c r="E516" s="156">
        <v>0</v>
      </c>
      <c r="F516" s="156">
        <v>-154146820.04000008</v>
      </c>
      <c r="G516" s="156">
        <v>-162817056.82213339</v>
      </c>
      <c r="H516" s="156">
        <v>14072895.90125533</v>
      </c>
      <c r="I516" s="156">
        <v>0</v>
      </c>
      <c r="J516" s="156">
        <v>-148744160.92087808</v>
      </c>
      <c r="K516" s="157" t="s">
        <v>334</v>
      </c>
    </row>
    <row r="517" spans="1:11">
      <c r="A517" s="144"/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</row>
    <row r="518" spans="1:11">
      <c r="A518" s="161" t="s">
        <v>255</v>
      </c>
      <c r="B518" s="149"/>
      <c r="C518" s="149"/>
      <c r="D518" s="149"/>
      <c r="E518" s="149"/>
      <c r="F518" s="149"/>
      <c r="G518" s="149"/>
      <c r="H518" s="149"/>
      <c r="I518" s="149"/>
      <c r="J518" s="149"/>
      <c r="K518" s="149"/>
    </row>
    <row r="519" spans="1:11">
      <c r="A519" s="162" t="s">
        <v>638</v>
      </c>
      <c r="B519" s="149">
        <v>-2125503855.2561541</v>
      </c>
      <c r="C519" s="149">
        <v>-2125503855.2561541</v>
      </c>
      <c r="D519" s="149">
        <v>2125503855.2561541</v>
      </c>
      <c r="E519" s="149">
        <v>0</v>
      </c>
      <c r="F519" s="149">
        <v>0</v>
      </c>
      <c r="G519" s="149">
        <v>-2056326174.2046065</v>
      </c>
      <c r="H519" s="149">
        <v>2056326174.2046065</v>
      </c>
      <c r="I519" s="149">
        <v>0</v>
      </c>
      <c r="J519" s="149">
        <v>0</v>
      </c>
      <c r="K519" s="155">
        <v>0.96745351419595016</v>
      </c>
    </row>
    <row r="520" spans="1:11">
      <c r="A520" s="162" t="s">
        <v>639</v>
      </c>
      <c r="B520" s="149">
        <v>0</v>
      </c>
      <c r="C520" s="149">
        <v>0</v>
      </c>
      <c r="D520" s="149">
        <v>0</v>
      </c>
      <c r="E520" s="149">
        <v>0</v>
      </c>
      <c r="F520" s="149">
        <v>0</v>
      </c>
      <c r="G520" s="149">
        <v>0</v>
      </c>
      <c r="H520" s="149">
        <v>0</v>
      </c>
      <c r="I520" s="149">
        <v>0</v>
      </c>
      <c r="J520" s="149">
        <v>0</v>
      </c>
      <c r="K520" s="155">
        <v>1</v>
      </c>
    </row>
    <row r="521" spans="1:11">
      <c r="A521" s="162" t="s">
        <v>640</v>
      </c>
      <c r="B521" s="149">
        <v>-10709.97</v>
      </c>
      <c r="C521" s="149">
        <v>-10709.97</v>
      </c>
      <c r="D521" s="149">
        <v>0</v>
      </c>
      <c r="E521" s="149">
        <v>0</v>
      </c>
      <c r="F521" s="149">
        <v>-10709.97</v>
      </c>
      <c r="G521" s="149">
        <v>-10709.97</v>
      </c>
      <c r="H521" s="149">
        <v>0</v>
      </c>
      <c r="I521" s="149">
        <v>0</v>
      </c>
      <c r="J521" s="149">
        <v>-10709.97</v>
      </c>
      <c r="K521" s="155">
        <v>1</v>
      </c>
    </row>
    <row r="522" spans="1:11">
      <c r="A522" s="162" t="s">
        <v>641</v>
      </c>
      <c r="B522" s="149">
        <v>-109054</v>
      </c>
      <c r="C522" s="149">
        <v>-109054</v>
      </c>
      <c r="D522" s="149">
        <v>0</v>
      </c>
      <c r="E522" s="149">
        <v>0</v>
      </c>
      <c r="F522" s="149">
        <v>-109054</v>
      </c>
      <c r="G522" s="149">
        <v>-105362.61480231686</v>
      </c>
      <c r="H522" s="149">
        <v>0</v>
      </c>
      <c r="I522" s="149">
        <v>0</v>
      </c>
      <c r="J522" s="149">
        <v>-105362.61480231686</v>
      </c>
      <c r="K522" s="155">
        <v>0.96615085005884116</v>
      </c>
    </row>
    <row r="523" spans="1:11">
      <c r="A523" s="162" t="s">
        <v>642</v>
      </c>
      <c r="B523" s="149">
        <v>0</v>
      </c>
      <c r="C523" s="149">
        <v>0</v>
      </c>
      <c r="D523" s="149">
        <v>0</v>
      </c>
      <c r="E523" s="149">
        <v>0</v>
      </c>
      <c r="F523" s="149">
        <v>0</v>
      </c>
      <c r="G523" s="149">
        <v>0</v>
      </c>
      <c r="H523" s="149">
        <v>0</v>
      </c>
      <c r="I523" s="149">
        <v>0</v>
      </c>
      <c r="J523" s="149">
        <v>0</v>
      </c>
      <c r="K523" s="155">
        <v>0.96745351419595016</v>
      </c>
    </row>
    <row r="524" spans="1:11">
      <c r="A524" s="162" t="s">
        <v>643</v>
      </c>
      <c r="B524" s="149">
        <v>-30924321.615384616</v>
      </c>
      <c r="C524" s="149">
        <v>-30924321.615384616</v>
      </c>
      <c r="D524" s="149">
        <v>0</v>
      </c>
      <c r="E524" s="149">
        <v>0</v>
      </c>
      <c r="F524" s="149">
        <v>-30924321.615384616</v>
      </c>
      <c r="G524" s="149">
        <v>-29877559.616196841</v>
      </c>
      <c r="H524" s="149">
        <v>0</v>
      </c>
      <c r="I524" s="149">
        <v>0</v>
      </c>
      <c r="J524" s="149">
        <v>-29877559.616196841</v>
      </c>
      <c r="K524" s="155">
        <v>0.96615085005884116</v>
      </c>
    </row>
    <row r="525" spans="1:11">
      <c r="A525" s="162" t="s">
        <v>644</v>
      </c>
      <c r="B525" s="149">
        <v>0</v>
      </c>
      <c r="C525" s="149">
        <v>0</v>
      </c>
      <c r="D525" s="149">
        <v>0</v>
      </c>
      <c r="E525" s="149">
        <v>0</v>
      </c>
      <c r="F525" s="149">
        <v>0</v>
      </c>
      <c r="G525" s="149">
        <v>0</v>
      </c>
      <c r="H525" s="149">
        <v>0</v>
      </c>
      <c r="I525" s="149">
        <v>0</v>
      </c>
      <c r="J525" s="149">
        <v>0</v>
      </c>
      <c r="K525" s="155">
        <v>0.96745351419595016</v>
      </c>
    </row>
    <row r="526" spans="1:11">
      <c r="A526" s="162" t="s">
        <v>645</v>
      </c>
      <c r="B526" s="149">
        <v>-981106</v>
      </c>
      <c r="C526" s="149">
        <v>-981106</v>
      </c>
      <c r="D526" s="149">
        <v>0</v>
      </c>
      <c r="E526" s="149">
        <v>0</v>
      </c>
      <c r="F526" s="149">
        <v>-981106</v>
      </c>
      <c r="G526" s="149">
        <v>-947896.39589782944</v>
      </c>
      <c r="H526" s="149">
        <v>0</v>
      </c>
      <c r="I526" s="149">
        <v>0</v>
      </c>
      <c r="J526" s="149">
        <v>-947896.39589782944</v>
      </c>
      <c r="K526" s="155">
        <v>0.96615085005884116</v>
      </c>
    </row>
    <row r="527" spans="1:11">
      <c r="A527" s="162" t="s">
        <v>646</v>
      </c>
      <c r="B527" s="149">
        <v>0</v>
      </c>
      <c r="C527" s="149">
        <v>0</v>
      </c>
      <c r="D527" s="149">
        <v>0</v>
      </c>
      <c r="E527" s="149">
        <v>0</v>
      </c>
      <c r="F527" s="149">
        <v>0</v>
      </c>
      <c r="G527" s="149">
        <v>0</v>
      </c>
      <c r="H527" s="149">
        <v>0</v>
      </c>
      <c r="I527" s="149">
        <v>0</v>
      </c>
      <c r="J527" s="149">
        <v>0</v>
      </c>
      <c r="K527" s="155">
        <v>0.94858749624629246</v>
      </c>
    </row>
    <row r="528" spans="1:11">
      <c r="A528" s="162" t="s">
        <v>647</v>
      </c>
      <c r="B528" s="149">
        <v>-245043865.17000008</v>
      </c>
      <c r="C528" s="149">
        <v>-245043865.17000008</v>
      </c>
      <c r="D528" s="149">
        <v>245043865.17000008</v>
      </c>
      <c r="E528" s="149">
        <v>-94680672.5346625</v>
      </c>
      <c r="F528" s="149">
        <v>-94680672.5346625</v>
      </c>
      <c r="G528" s="149">
        <v>-245043865.17000008</v>
      </c>
      <c r="H528" s="149">
        <v>245043865.17000008</v>
      </c>
      <c r="I528" s="149">
        <v>-90002991.081064135</v>
      </c>
      <c r="J528" s="149">
        <v>-90002991.081064135</v>
      </c>
      <c r="K528" s="155">
        <v>1</v>
      </c>
    </row>
    <row r="529" spans="1:13">
      <c r="A529" s="162" t="s">
        <v>648</v>
      </c>
      <c r="B529" s="149">
        <v>-154831291.84073299</v>
      </c>
      <c r="C529" s="149">
        <v>-154831291.84073299</v>
      </c>
      <c r="D529" s="149">
        <v>0</v>
      </c>
      <c r="E529" s="149">
        <v>0</v>
      </c>
      <c r="F529" s="149">
        <v>-154831291.84073299</v>
      </c>
      <c r="G529" s="149">
        <v>0</v>
      </c>
      <c r="H529" s="149">
        <v>0</v>
      </c>
      <c r="I529" s="149">
        <v>0</v>
      </c>
      <c r="J529" s="149">
        <v>0</v>
      </c>
      <c r="K529" s="155">
        <v>0</v>
      </c>
    </row>
    <row r="530" spans="1:13">
      <c r="A530" s="162" t="s">
        <v>649</v>
      </c>
      <c r="B530" s="149">
        <v>4</v>
      </c>
      <c r="C530" s="149">
        <v>4</v>
      </c>
      <c r="D530" s="149">
        <v>0</v>
      </c>
      <c r="E530" s="149">
        <v>0</v>
      </c>
      <c r="F530" s="149">
        <v>4</v>
      </c>
      <c r="G530" s="149">
        <v>4</v>
      </c>
      <c r="H530" s="149">
        <v>0</v>
      </c>
      <c r="I530" s="149">
        <v>0</v>
      </c>
      <c r="J530" s="149">
        <v>4</v>
      </c>
      <c r="K530" s="155">
        <v>1</v>
      </c>
      <c r="L530" s="110"/>
      <c r="M530" s="109"/>
    </row>
    <row r="531" spans="1:13">
      <c r="A531" s="162" t="s">
        <v>650</v>
      </c>
      <c r="B531" s="149">
        <v>0</v>
      </c>
      <c r="C531" s="149">
        <v>0</v>
      </c>
      <c r="D531" s="149">
        <v>0</v>
      </c>
      <c r="E531" s="149">
        <v>0</v>
      </c>
      <c r="F531" s="149">
        <v>0</v>
      </c>
      <c r="G531" s="149">
        <v>0</v>
      </c>
      <c r="H531" s="149">
        <v>0</v>
      </c>
      <c r="I531" s="149">
        <v>0</v>
      </c>
      <c r="J531" s="149">
        <v>0</v>
      </c>
      <c r="K531" s="155">
        <v>1</v>
      </c>
    </row>
    <row r="532" spans="1:13">
      <c r="A532" s="162" t="s">
        <v>651</v>
      </c>
      <c r="B532" s="149">
        <v>-90068483</v>
      </c>
      <c r="C532" s="149">
        <v>-90068483</v>
      </c>
      <c r="D532" s="149">
        <v>0</v>
      </c>
      <c r="E532" s="149">
        <v>0</v>
      </c>
      <c r="F532" s="149">
        <v>-90068483</v>
      </c>
      <c r="G532" s="149">
        <v>-85305803.492388442</v>
      </c>
      <c r="H532" s="149">
        <v>0</v>
      </c>
      <c r="I532" s="149">
        <v>0</v>
      </c>
      <c r="J532" s="149">
        <v>-85305803.492388442</v>
      </c>
      <c r="K532" s="155">
        <v>0.94712157517284312</v>
      </c>
    </row>
    <row r="533" spans="1:13">
      <c r="A533" s="162" t="s">
        <v>652</v>
      </c>
      <c r="B533" s="149">
        <v>-48642195.782779932</v>
      </c>
      <c r="C533" s="149">
        <v>-48642195.782779932</v>
      </c>
      <c r="D533" s="149">
        <v>0</v>
      </c>
      <c r="E533" s="149">
        <v>0</v>
      </c>
      <c r="F533" s="149">
        <v>-48642195.782779932</v>
      </c>
      <c r="G533" s="149">
        <v>-48642195.782779932</v>
      </c>
      <c r="H533" s="149">
        <v>0</v>
      </c>
      <c r="I533" s="149">
        <v>0</v>
      </c>
      <c r="J533" s="149">
        <v>-48642195.782779932</v>
      </c>
      <c r="K533" s="155">
        <v>1</v>
      </c>
    </row>
    <row r="534" spans="1:13">
      <c r="A534" s="162" t="s">
        <v>653</v>
      </c>
      <c r="B534" s="149">
        <v>-31885532.41639588</v>
      </c>
      <c r="C534" s="149">
        <v>-31885532.41639588</v>
      </c>
      <c r="D534" s="149">
        <v>0</v>
      </c>
      <c r="E534" s="149">
        <v>0</v>
      </c>
      <c r="F534" s="149">
        <v>-31885532.41639588</v>
      </c>
      <c r="G534" s="149">
        <v>-31885532.41639588</v>
      </c>
      <c r="H534" s="149">
        <v>0</v>
      </c>
      <c r="I534" s="149">
        <v>0</v>
      </c>
      <c r="J534" s="149">
        <v>-31885532.41639588</v>
      </c>
      <c r="K534" s="155">
        <v>1</v>
      </c>
    </row>
    <row r="535" spans="1:13">
      <c r="A535" s="162" t="s">
        <v>654</v>
      </c>
      <c r="B535" s="149">
        <v>-5992051.0203258898</v>
      </c>
      <c r="C535" s="149">
        <v>-5992051.0203258898</v>
      </c>
      <c r="D535" s="149">
        <v>0</v>
      </c>
      <c r="E535" s="149">
        <v>0</v>
      </c>
      <c r="F535" s="149">
        <v>-5992051.0203258898</v>
      </c>
      <c r="G535" s="149">
        <v>-5992051.0203258898</v>
      </c>
      <c r="H535" s="149">
        <v>0</v>
      </c>
      <c r="I535" s="149">
        <v>0</v>
      </c>
      <c r="J535" s="149">
        <v>-5992051.0203258898</v>
      </c>
      <c r="K535" s="155">
        <v>1</v>
      </c>
    </row>
    <row r="536" spans="1:13">
      <c r="A536" s="162" t="s">
        <v>655</v>
      </c>
      <c r="B536" s="149">
        <v>-1759061.9252626544</v>
      </c>
      <c r="C536" s="149">
        <v>-1759061.9252626544</v>
      </c>
      <c r="D536" s="149">
        <v>1759061.9252626544</v>
      </c>
      <c r="E536" s="149">
        <v>0</v>
      </c>
      <c r="F536" s="149">
        <v>0</v>
      </c>
      <c r="G536" s="149">
        <v>-1759061.9252626544</v>
      </c>
      <c r="H536" s="149">
        <v>1759061.9252626544</v>
      </c>
      <c r="I536" s="149">
        <v>0</v>
      </c>
      <c r="J536" s="149">
        <v>0</v>
      </c>
      <c r="K536" s="155">
        <v>1</v>
      </c>
    </row>
    <row r="537" spans="1:13">
      <c r="A537" s="162" t="s">
        <v>656</v>
      </c>
      <c r="B537" s="149">
        <v>-1577241.5069527626</v>
      </c>
      <c r="C537" s="149">
        <v>-1577241.5069527626</v>
      </c>
      <c r="D537" s="149">
        <v>1577241.5069527626</v>
      </c>
      <c r="E537" s="149">
        <v>0</v>
      </c>
      <c r="F537" s="149">
        <v>0</v>
      </c>
      <c r="G537" s="149">
        <v>0</v>
      </c>
      <c r="H537" s="149">
        <v>0</v>
      </c>
      <c r="I537" s="149">
        <v>0</v>
      </c>
      <c r="J537" s="149">
        <v>0</v>
      </c>
      <c r="K537" s="155">
        <v>0</v>
      </c>
    </row>
    <row r="538" spans="1:13">
      <c r="A538" s="162" t="s">
        <v>657</v>
      </c>
      <c r="B538" s="149">
        <v>-2931.5123076922723</v>
      </c>
      <c r="C538" s="149">
        <v>-2931.5123076922723</v>
      </c>
      <c r="D538" s="149">
        <v>2931.5123076922723</v>
      </c>
      <c r="E538" s="149">
        <v>0</v>
      </c>
      <c r="F538" s="149">
        <v>0</v>
      </c>
      <c r="G538" s="149">
        <v>-2776.4985545000814</v>
      </c>
      <c r="H538" s="149">
        <v>2776.4985545000814</v>
      </c>
      <c r="I538" s="149">
        <v>0</v>
      </c>
      <c r="J538" s="149">
        <v>0</v>
      </c>
      <c r="K538" s="155">
        <v>0.94712157517284312</v>
      </c>
    </row>
    <row r="539" spans="1:13" ht="15.75" thickBot="1">
      <c r="A539" s="162" t="s">
        <v>658</v>
      </c>
      <c r="B539" s="149">
        <v>-5686444.8125000056</v>
      </c>
      <c r="C539" s="149">
        <v>-5686444.8125000056</v>
      </c>
      <c r="D539" s="149">
        <v>5686444.8125000056</v>
      </c>
      <c r="E539" s="149">
        <v>0</v>
      </c>
      <c r="F539" s="149">
        <v>0</v>
      </c>
      <c r="G539" s="149">
        <v>-5385754.5679484475</v>
      </c>
      <c r="H539" s="149">
        <v>5385754.5679484475</v>
      </c>
      <c r="I539" s="149">
        <v>0</v>
      </c>
      <c r="J539" s="149">
        <v>0</v>
      </c>
      <c r="K539" s="155">
        <v>0.94712157517284312</v>
      </c>
    </row>
    <row r="540" spans="1:13">
      <c r="A540" s="161" t="s">
        <v>255</v>
      </c>
      <c r="B540" s="156">
        <v>-2743018141.8287959</v>
      </c>
      <c r="C540" s="156">
        <v>-2743018141.8287959</v>
      </c>
      <c r="D540" s="156">
        <v>2379573400.183177</v>
      </c>
      <c r="E540" s="156">
        <v>-94680672.5346625</v>
      </c>
      <c r="F540" s="156">
        <v>-458125414.18028188</v>
      </c>
      <c r="G540" s="156">
        <v>-2511284739.6751585</v>
      </c>
      <c r="H540" s="156">
        <v>2308517632.3663721</v>
      </c>
      <c r="I540" s="156">
        <v>-90002991.081064135</v>
      </c>
      <c r="J540" s="156">
        <v>-292770098.38985127</v>
      </c>
      <c r="K540" s="157" t="s">
        <v>334</v>
      </c>
    </row>
    <row r="541" spans="1:13">
      <c r="A541" s="144"/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</row>
    <row r="542" spans="1:13">
      <c r="A542" s="161" t="s">
        <v>256</v>
      </c>
      <c r="B542" s="149"/>
      <c r="C542" s="149"/>
      <c r="D542" s="149"/>
      <c r="E542" s="149"/>
      <c r="F542" s="149"/>
      <c r="G542" s="149"/>
      <c r="H542" s="149"/>
      <c r="I542" s="149"/>
      <c r="J542" s="149"/>
      <c r="K542" s="149"/>
    </row>
    <row r="543" spans="1:13" ht="15.75" thickBot="1">
      <c r="A543" s="162" t="s">
        <v>659</v>
      </c>
      <c r="B543" s="149">
        <v>-38903547.615384616</v>
      </c>
      <c r="C543" s="149">
        <v>-38903547.615384616</v>
      </c>
      <c r="D543" s="149">
        <v>0</v>
      </c>
      <c r="E543" s="149">
        <v>0</v>
      </c>
      <c r="F543" s="149">
        <v>-38903547.615384616</v>
      </c>
      <c r="G543" s="149">
        <v>-37586695.598908447</v>
      </c>
      <c r="H543" s="149">
        <v>0</v>
      </c>
      <c r="I543" s="149">
        <v>0</v>
      </c>
      <c r="J543" s="149">
        <v>-37586695.598908447</v>
      </c>
      <c r="K543" s="155">
        <v>0.96615085005884116</v>
      </c>
    </row>
    <row r="544" spans="1:13">
      <c r="A544" s="161" t="s">
        <v>256</v>
      </c>
      <c r="B544" s="156">
        <v>-38903547.615384616</v>
      </c>
      <c r="C544" s="156">
        <v>-38903547.615384616</v>
      </c>
      <c r="D544" s="156">
        <v>0</v>
      </c>
      <c r="E544" s="156">
        <v>0</v>
      </c>
      <c r="F544" s="156">
        <v>-38903547.615384616</v>
      </c>
      <c r="G544" s="156">
        <v>-37586695.598908447</v>
      </c>
      <c r="H544" s="156">
        <v>0</v>
      </c>
      <c r="I544" s="156">
        <v>0</v>
      </c>
      <c r="J544" s="156">
        <v>-37586695.598908447</v>
      </c>
      <c r="K544" s="157" t="s">
        <v>334</v>
      </c>
    </row>
    <row r="545" spans="1:11" ht="15.75" thickBot="1">
      <c r="A545" s="144"/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</row>
    <row r="546" spans="1:11">
      <c r="A546" s="153" t="s">
        <v>94</v>
      </c>
      <c r="B546" s="156">
        <v>-2953852204.890595</v>
      </c>
      <c r="C546" s="156">
        <v>-2953852204.890595</v>
      </c>
      <c r="D546" s="156">
        <v>2394431995.183177</v>
      </c>
      <c r="E546" s="156">
        <v>-94680672.5346625</v>
      </c>
      <c r="F546" s="156">
        <v>-654100882.24208117</v>
      </c>
      <c r="G546" s="156">
        <v>-2714514580.3403654</v>
      </c>
      <c r="H546" s="156">
        <v>2322590528.2676272</v>
      </c>
      <c r="I546" s="156">
        <v>-90002991.081064135</v>
      </c>
      <c r="J546" s="156">
        <v>-481927043.15380263</v>
      </c>
      <c r="K546" s="157" t="s">
        <v>334</v>
      </c>
    </row>
    <row r="547" spans="1:11" ht="15.75" thickBot="1">
      <c r="A547" s="144"/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</row>
    <row r="548" spans="1:11">
      <c r="A548" s="160" t="s">
        <v>276</v>
      </c>
      <c r="B548" s="156">
        <v>-7034802252.1301308</v>
      </c>
      <c r="C548" s="156">
        <v>-7034802252.1301308</v>
      </c>
      <c r="D548" s="156">
        <v>4087939754.1307669</v>
      </c>
      <c r="E548" s="156">
        <v>-44181019.820875727</v>
      </c>
      <c r="F548" s="156">
        <v>-2991043517.8202415</v>
      </c>
      <c r="G548" s="156">
        <v>-6662910225.8346643</v>
      </c>
      <c r="H548" s="156">
        <v>3965145362.2327862</v>
      </c>
      <c r="I548" s="156">
        <v>-41997363.666865498</v>
      </c>
      <c r="J548" s="156">
        <v>-2739762227.2687445</v>
      </c>
      <c r="K548" s="157" t="s">
        <v>334</v>
      </c>
    </row>
    <row r="549" spans="1:11" ht="15.75" thickBot="1">
      <c r="A549" s="144"/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</row>
    <row r="550" spans="1:11" ht="15.75" thickBot="1">
      <c r="A550" s="159" t="s">
        <v>257</v>
      </c>
      <c r="B550" s="158">
        <v>33051446344.310284</v>
      </c>
      <c r="C550" s="158">
        <v>33051446344.310284</v>
      </c>
      <c r="D550" s="158">
        <v>825578944.52776909</v>
      </c>
      <c r="E550" s="158">
        <v>-123181948.33138284</v>
      </c>
      <c r="F550" s="158">
        <v>33753843340.506672</v>
      </c>
      <c r="G550" s="158">
        <v>31780973314.459526</v>
      </c>
      <c r="H550" s="158">
        <v>792762573.68391323</v>
      </c>
      <c r="I550" s="158">
        <v>-116591933.7825835</v>
      </c>
      <c r="J550" s="158">
        <v>32457143954.360855</v>
      </c>
      <c r="K550" s="157" t="s">
        <v>334</v>
      </c>
    </row>
    <row r="551" spans="1:11" ht="15.75" thickTop="1"/>
  </sheetData>
  <mergeCells count="2">
    <mergeCell ref="A1:A2"/>
    <mergeCell ref="B1:K1"/>
  </mergeCells>
  <pageMargins left="0.7" right="0.7" top="0.75" bottom="0.75" header="0.3" footer="0.3"/>
  <pageSetup scale="33" fitToHeight="1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4"/>
  <sheetViews>
    <sheetView showGridLines="0" workbookViewId="0">
      <pane xSplit="1" ySplit="4" topLeftCell="J5" activePane="bottomRight" state="frozen"/>
      <selection sqref="A1:A2"/>
      <selection pane="topRight" sqref="A1:A2"/>
      <selection pane="bottomLeft" sqref="A1:A2"/>
      <selection pane="bottomRight" activeCell="A2" sqref="A1:A2"/>
    </sheetView>
  </sheetViews>
  <sheetFormatPr defaultColWidth="9.140625" defaultRowHeight="15"/>
  <cols>
    <col min="1" max="1" width="103.140625" style="126" bestFit="1" customWidth="1"/>
    <col min="2" max="3" width="15" style="126" bestFit="1" customWidth="1"/>
    <col min="4" max="4" width="14" style="126" bestFit="1" customWidth="1"/>
    <col min="5" max="5" width="11.7109375" style="126" bestFit="1" customWidth="1"/>
    <col min="6" max="6" width="14" style="126" bestFit="1" customWidth="1"/>
    <col min="7" max="7" width="15" style="126" bestFit="1" customWidth="1"/>
    <col min="8" max="8" width="14" style="126" bestFit="1" customWidth="1"/>
    <col min="9" max="9" width="11.7109375" style="126" bestFit="1" customWidth="1"/>
    <col min="10" max="10" width="14" style="126" bestFit="1" customWidth="1"/>
    <col min="11" max="16384" width="9.140625" style="126"/>
  </cols>
  <sheetData>
    <row r="1" spans="1:11" s="144" customFormat="1">
      <c r="A1" s="381" t="s">
        <v>1938</v>
      </c>
    </row>
    <row r="2" spans="1:11" s="144" customFormat="1" ht="15.75" thickBot="1">
      <c r="A2" s="381" t="s">
        <v>1930</v>
      </c>
    </row>
    <row r="3" spans="1:11" ht="15.75" customHeight="1" thickBot="1">
      <c r="A3" s="409" t="s">
        <v>724</v>
      </c>
      <c r="B3" s="409" t="s">
        <v>280</v>
      </c>
      <c r="C3" s="401"/>
      <c r="D3" s="401"/>
      <c r="E3" s="401"/>
      <c r="F3" s="401"/>
      <c r="G3" s="401"/>
      <c r="H3" s="401"/>
      <c r="I3" s="401"/>
      <c r="J3" s="401"/>
      <c r="K3" s="403"/>
    </row>
    <row r="4" spans="1:11" ht="39" thickBot="1">
      <c r="A4" s="409"/>
      <c r="B4" s="128" t="s">
        <v>135</v>
      </c>
      <c r="C4" s="128" t="s">
        <v>134</v>
      </c>
      <c r="D4" s="128" t="s">
        <v>137</v>
      </c>
      <c r="E4" s="128" t="s">
        <v>277</v>
      </c>
      <c r="F4" s="128" t="s">
        <v>133</v>
      </c>
      <c r="G4" s="128" t="s">
        <v>132</v>
      </c>
      <c r="H4" s="128" t="s">
        <v>136</v>
      </c>
      <c r="I4" s="128" t="s">
        <v>321</v>
      </c>
      <c r="J4" s="128" t="s">
        <v>131</v>
      </c>
      <c r="K4" s="128" t="s">
        <v>327</v>
      </c>
    </row>
    <row r="5" spans="1:11">
      <c r="A5" s="159" t="s">
        <v>725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</row>
    <row r="6" spans="1:11">
      <c r="A6" s="160" t="s">
        <v>726</v>
      </c>
      <c r="B6" s="149"/>
      <c r="C6" s="149"/>
      <c r="D6" s="149"/>
      <c r="E6" s="149"/>
      <c r="F6" s="149"/>
      <c r="G6" s="149"/>
      <c r="H6" s="149"/>
      <c r="I6" s="149"/>
      <c r="J6" s="149"/>
      <c r="K6" s="149"/>
    </row>
    <row r="7" spans="1:11">
      <c r="A7" s="153" t="s">
        <v>727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</row>
    <row r="8" spans="1:11">
      <c r="A8" s="161" t="s">
        <v>728</v>
      </c>
      <c r="B8" s="149">
        <v>-5661800495.7011261</v>
      </c>
      <c r="C8" s="149">
        <v>-5661800495.7011261</v>
      </c>
      <c r="D8" s="149">
        <v>0</v>
      </c>
      <c r="E8" s="149">
        <v>0</v>
      </c>
      <c r="F8" s="149">
        <v>-5661800495.7011261</v>
      </c>
      <c r="G8" s="149">
        <v>-5661800495.7011261</v>
      </c>
      <c r="H8" s="149">
        <v>0</v>
      </c>
      <c r="I8" s="149">
        <v>0</v>
      </c>
      <c r="J8" s="149">
        <v>-5661800495.7011261</v>
      </c>
      <c r="K8" s="155">
        <v>1</v>
      </c>
    </row>
    <row r="9" spans="1:11">
      <c r="A9" s="161" t="s">
        <v>729</v>
      </c>
      <c r="B9" s="149">
        <v>-2878977416.0831709</v>
      </c>
      <c r="C9" s="149">
        <v>-2878977416.0831709</v>
      </c>
      <c r="D9" s="149">
        <v>2878977416.0831709</v>
      </c>
      <c r="E9" s="149">
        <v>0</v>
      </c>
      <c r="F9" s="149">
        <v>0</v>
      </c>
      <c r="G9" s="149">
        <v>-2878977416.0831709</v>
      </c>
      <c r="H9" s="149">
        <v>2878977416.0831709</v>
      </c>
      <c r="I9" s="149">
        <v>0</v>
      </c>
      <c r="J9" s="149">
        <v>0</v>
      </c>
      <c r="K9" s="155">
        <v>1</v>
      </c>
    </row>
    <row r="10" spans="1:11">
      <c r="A10" s="161" t="s">
        <v>730</v>
      </c>
      <c r="B10" s="149">
        <v>0</v>
      </c>
      <c r="C10" s="149">
        <v>0</v>
      </c>
      <c r="D10" s="149">
        <v>0</v>
      </c>
      <c r="E10" s="149">
        <v>0</v>
      </c>
      <c r="F10" s="149">
        <v>0</v>
      </c>
      <c r="G10" s="149">
        <v>0</v>
      </c>
      <c r="H10" s="149">
        <v>0</v>
      </c>
      <c r="I10" s="149">
        <v>0</v>
      </c>
      <c r="J10" s="149">
        <v>0</v>
      </c>
      <c r="K10" s="155">
        <v>1</v>
      </c>
    </row>
    <row r="11" spans="1:11">
      <c r="A11" s="161" t="s">
        <v>731</v>
      </c>
      <c r="B11" s="149">
        <v>-451142181.26791</v>
      </c>
      <c r="C11" s="149">
        <v>-451142181.26791</v>
      </c>
      <c r="D11" s="149">
        <v>451142181.26791</v>
      </c>
      <c r="E11" s="149">
        <v>0</v>
      </c>
      <c r="F11" s="149">
        <v>0</v>
      </c>
      <c r="G11" s="149">
        <v>-451142181.26791</v>
      </c>
      <c r="H11" s="149">
        <v>451142181.26791</v>
      </c>
      <c r="I11" s="149">
        <v>0</v>
      </c>
      <c r="J11" s="149">
        <v>0</v>
      </c>
      <c r="K11" s="155">
        <v>1</v>
      </c>
    </row>
    <row r="12" spans="1:11">
      <c r="A12" s="161" t="s">
        <v>732</v>
      </c>
      <c r="B12" s="149">
        <v>-134828164.90076768</v>
      </c>
      <c r="C12" s="149">
        <v>-134828164.90076768</v>
      </c>
      <c r="D12" s="149">
        <v>134828164.90076768</v>
      </c>
      <c r="E12" s="149">
        <v>0</v>
      </c>
      <c r="F12" s="149">
        <v>0</v>
      </c>
      <c r="G12" s="149">
        <v>-134828164.90076768</v>
      </c>
      <c r="H12" s="149">
        <v>134828164.90076768</v>
      </c>
      <c r="I12" s="149">
        <v>0</v>
      </c>
      <c r="J12" s="149">
        <v>0</v>
      </c>
      <c r="K12" s="155">
        <v>1</v>
      </c>
    </row>
    <row r="13" spans="1:11">
      <c r="A13" s="161" t="s">
        <v>733</v>
      </c>
      <c r="B13" s="149">
        <v>-207106226.19888884</v>
      </c>
      <c r="C13" s="149">
        <v>-207106226.19888884</v>
      </c>
      <c r="D13" s="149">
        <v>207106226.19888884</v>
      </c>
      <c r="E13" s="149">
        <v>0</v>
      </c>
      <c r="F13" s="149">
        <v>0</v>
      </c>
      <c r="G13" s="149">
        <v>-207106226.19888884</v>
      </c>
      <c r="H13" s="149">
        <v>207106226.19888884</v>
      </c>
      <c r="I13" s="149">
        <v>0</v>
      </c>
      <c r="J13" s="149">
        <v>0</v>
      </c>
      <c r="K13" s="155">
        <v>1</v>
      </c>
    </row>
    <row r="14" spans="1:11">
      <c r="A14" s="161" t="s">
        <v>734</v>
      </c>
      <c r="B14" s="149">
        <v>-116244681.80487876</v>
      </c>
      <c r="C14" s="149">
        <v>-116244681.80487876</v>
      </c>
      <c r="D14" s="149">
        <v>116244681.80487876</v>
      </c>
      <c r="E14" s="149">
        <v>0</v>
      </c>
      <c r="F14" s="149">
        <v>0</v>
      </c>
      <c r="G14" s="149">
        <v>-116244681.80487876</v>
      </c>
      <c r="H14" s="149">
        <v>116244681.80487876</v>
      </c>
      <c r="I14" s="149">
        <v>0</v>
      </c>
      <c r="J14" s="149">
        <v>0</v>
      </c>
      <c r="K14" s="155">
        <v>1</v>
      </c>
    </row>
    <row r="15" spans="1:11">
      <c r="A15" s="161" t="s">
        <v>735</v>
      </c>
      <c r="B15" s="149">
        <v>0</v>
      </c>
      <c r="C15" s="149">
        <v>0</v>
      </c>
      <c r="D15" s="149">
        <v>0</v>
      </c>
      <c r="E15" s="149">
        <v>0</v>
      </c>
      <c r="F15" s="149">
        <v>0</v>
      </c>
      <c r="G15" s="149">
        <v>0</v>
      </c>
      <c r="H15" s="149">
        <v>0</v>
      </c>
      <c r="I15" s="149">
        <v>0</v>
      </c>
      <c r="J15" s="149">
        <v>0</v>
      </c>
      <c r="K15" s="155">
        <v>1</v>
      </c>
    </row>
    <row r="16" spans="1:11">
      <c r="A16" s="161" t="s">
        <v>736</v>
      </c>
      <c r="B16" s="149">
        <v>-316396759.58868837</v>
      </c>
      <c r="C16" s="149">
        <v>-316396759.58868837</v>
      </c>
      <c r="D16" s="149">
        <v>316396759.58868837</v>
      </c>
      <c r="E16" s="149">
        <v>0</v>
      </c>
      <c r="F16" s="149">
        <v>0</v>
      </c>
      <c r="G16" s="149">
        <v>-316396759.58868837</v>
      </c>
      <c r="H16" s="149">
        <v>316396759.58868837</v>
      </c>
      <c r="I16" s="149">
        <v>0</v>
      </c>
      <c r="J16" s="149">
        <v>0</v>
      </c>
      <c r="K16" s="155">
        <v>1</v>
      </c>
    </row>
    <row r="17" spans="1:11">
      <c r="A17" s="161" t="s">
        <v>737</v>
      </c>
      <c r="B17" s="149">
        <v>-238869543.11578563</v>
      </c>
      <c r="C17" s="149">
        <v>-238869543.11578563</v>
      </c>
      <c r="D17" s="149">
        <v>238869543.11578563</v>
      </c>
      <c r="E17" s="149">
        <v>0</v>
      </c>
      <c r="F17" s="149">
        <v>0</v>
      </c>
      <c r="G17" s="149">
        <v>-238869543.11578563</v>
      </c>
      <c r="H17" s="149">
        <v>238869543.11578563</v>
      </c>
      <c r="I17" s="149">
        <v>0</v>
      </c>
      <c r="J17" s="149">
        <v>0</v>
      </c>
      <c r="K17" s="155">
        <v>1</v>
      </c>
    </row>
    <row r="18" spans="1:11">
      <c r="A18" s="161" t="s">
        <v>738</v>
      </c>
      <c r="B18" s="149">
        <v>62386998.586679436</v>
      </c>
      <c r="C18" s="149">
        <v>62386998.586679436</v>
      </c>
      <c r="D18" s="149">
        <v>-62386998.586679436</v>
      </c>
      <c r="E18" s="149">
        <v>0</v>
      </c>
      <c r="F18" s="149">
        <v>0</v>
      </c>
      <c r="G18" s="149">
        <v>62386998.586679436</v>
      </c>
      <c r="H18" s="149">
        <v>-62386998.586679436</v>
      </c>
      <c r="I18" s="149">
        <v>0</v>
      </c>
      <c r="J18" s="149">
        <v>0</v>
      </c>
      <c r="K18" s="155">
        <v>1</v>
      </c>
    </row>
    <row r="19" spans="1:11">
      <c r="A19" s="161" t="s">
        <v>739</v>
      </c>
      <c r="B19" s="149">
        <v>0</v>
      </c>
      <c r="C19" s="149">
        <v>0</v>
      </c>
      <c r="D19" s="149">
        <v>0</v>
      </c>
      <c r="E19" s="149">
        <v>0</v>
      </c>
      <c r="F19" s="149">
        <v>0</v>
      </c>
      <c r="G19" s="149">
        <v>0</v>
      </c>
      <c r="H19" s="149">
        <v>0</v>
      </c>
      <c r="I19" s="149">
        <v>0</v>
      </c>
      <c r="J19" s="149">
        <v>0</v>
      </c>
      <c r="K19" s="155">
        <v>1</v>
      </c>
    </row>
    <row r="20" spans="1:11">
      <c r="A20" s="161" t="s">
        <v>740</v>
      </c>
      <c r="B20" s="149">
        <v>-62386998.586679436</v>
      </c>
      <c r="C20" s="149">
        <v>-62386998.586679436</v>
      </c>
      <c r="D20" s="149">
        <v>0</v>
      </c>
      <c r="E20" s="149">
        <v>0</v>
      </c>
      <c r="F20" s="149">
        <v>-62386998.586679436</v>
      </c>
      <c r="G20" s="149">
        <v>-62386998.586679436</v>
      </c>
      <c r="H20" s="149">
        <v>0</v>
      </c>
      <c r="I20" s="149">
        <v>0</v>
      </c>
      <c r="J20" s="149">
        <v>-62386998.586679436</v>
      </c>
      <c r="K20" s="155">
        <v>1</v>
      </c>
    </row>
    <row r="21" spans="1:11">
      <c r="A21" s="161" t="s">
        <v>741</v>
      </c>
      <c r="B21" s="149">
        <v>-180329891.03067315</v>
      </c>
      <c r="C21" s="149">
        <v>-180329891.03067315</v>
      </c>
      <c r="D21" s="149">
        <v>0</v>
      </c>
      <c r="E21" s="149">
        <v>0</v>
      </c>
      <c r="F21" s="149">
        <v>-180329891.03067315</v>
      </c>
      <c r="G21" s="149">
        <v>0</v>
      </c>
      <c r="H21" s="149">
        <v>0</v>
      </c>
      <c r="I21" s="149">
        <v>0</v>
      </c>
      <c r="J21" s="149">
        <v>0</v>
      </c>
      <c r="K21" s="155">
        <v>0</v>
      </c>
    </row>
    <row r="22" spans="1:11">
      <c r="A22" s="161" t="s">
        <v>742</v>
      </c>
      <c r="B22" s="149">
        <v>-27883452</v>
      </c>
      <c r="C22" s="149">
        <v>-27883452</v>
      </c>
      <c r="D22" s="149">
        <v>0</v>
      </c>
      <c r="E22" s="149">
        <v>0</v>
      </c>
      <c r="F22" s="149">
        <v>-27883452</v>
      </c>
      <c r="G22" s="149">
        <v>0</v>
      </c>
      <c r="H22" s="149">
        <v>0</v>
      </c>
      <c r="I22" s="149">
        <v>0</v>
      </c>
      <c r="J22" s="149">
        <v>0</v>
      </c>
      <c r="K22" s="155">
        <v>0</v>
      </c>
    </row>
    <row r="23" spans="1:11">
      <c r="A23" s="161" t="s">
        <v>743</v>
      </c>
      <c r="B23" s="149">
        <v>-159975287.89562288</v>
      </c>
      <c r="C23" s="149">
        <v>-159975287.89562288</v>
      </c>
      <c r="D23" s="149">
        <v>159975287.89562288</v>
      </c>
      <c r="E23" s="149">
        <v>0</v>
      </c>
      <c r="F23" s="149">
        <v>0</v>
      </c>
      <c r="G23" s="149">
        <v>0</v>
      </c>
      <c r="H23" s="149">
        <v>0</v>
      </c>
      <c r="I23" s="149">
        <v>0</v>
      </c>
      <c r="J23" s="149">
        <v>0</v>
      </c>
      <c r="K23" s="155">
        <v>0</v>
      </c>
    </row>
    <row r="24" spans="1:11">
      <c r="A24" s="161" t="s">
        <v>744</v>
      </c>
      <c r="B24" s="149">
        <v>-58210902.16902709</v>
      </c>
      <c r="C24" s="149">
        <v>-58210902.16902709</v>
      </c>
      <c r="D24" s="149">
        <v>58210902.16902709</v>
      </c>
      <c r="E24" s="149">
        <v>0</v>
      </c>
      <c r="F24" s="149">
        <v>0</v>
      </c>
      <c r="G24" s="149">
        <v>-55132801.35456121</v>
      </c>
      <c r="H24" s="149">
        <v>55132801.35456121</v>
      </c>
      <c r="I24" s="149">
        <v>0</v>
      </c>
      <c r="J24" s="149">
        <v>0</v>
      </c>
      <c r="K24" s="155">
        <v>0.94712157517284312</v>
      </c>
    </row>
    <row r="25" spans="1:11">
      <c r="A25" s="161" t="s">
        <v>745</v>
      </c>
      <c r="B25" s="149">
        <v>0</v>
      </c>
      <c r="C25" s="149">
        <v>0</v>
      </c>
      <c r="D25" s="149">
        <v>0</v>
      </c>
      <c r="E25" s="149">
        <v>0</v>
      </c>
      <c r="F25" s="149">
        <v>0</v>
      </c>
      <c r="G25" s="149">
        <v>0</v>
      </c>
      <c r="H25" s="149">
        <v>0</v>
      </c>
      <c r="I25" s="149">
        <v>0</v>
      </c>
      <c r="J25" s="149">
        <v>0</v>
      </c>
      <c r="K25" s="155">
        <v>1</v>
      </c>
    </row>
    <row r="26" spans="1:11">
      <c r="A26" s="161" t="s">
        <v>746</v>
      </c>
      <c r="B26" s="149">
        <v>-4682067.011345</v>
      </c>
      <c r="C26" s="149">
        <v>-4682067.011345</v>
      </c>
      <c r="D26" s="149">
        <v>4682067.011345</v>
      </c>
      <c r="E26" s="149">
        <v>0</v>
      </c>
      <c r="F26" s="149">
        <v>0</v>
      </c>
      <c r="G26" s="149">
        <v>-4434486.6828498822</v>
      </c>
      <c r="H26" s="149">
        <v>4434486.6828498822</v>
      </c>
      <c r="I26" s="149">
        <v>0</v>
      </c>
      <c r="J26" s="149">
        <v>0</v>
      </c>
      <c r="K26" s="155">
        <v>0.94712157517284312</v>
      </c>
    </row>
    <row r="27" spans="1:11">
      <c r="A27" s="161" t="s">
        <v>747</v>
      </c>
      <c r="B27" s="149">
        <v>0</v>
      </c>
      <c r="C27" s="149">
        <v>0</v>
      </c>
      <c r="D27" s="149">
        <v>0</v>
      </c>
      <c r="E27" s="149">
        <v>0</v>
      </c>
      <c r="F27" s="149">
        <v>0</v>
      </c>
      <c r="G27" s="149">
        <v>0</v>
      </c>
      <c r="H27" s="149">
        <v>0</v>
      </c>
      <c r="I27" s="149">
        <v>0</v>
      </c>
      <c r="J27" s="149">
        <v>0</v>
      </c>
      <c r="K27" s="155">
        <v>1</v>
      </c>
    </row>
    <row r="28" spans="1:11">
      <c r="A28" s="161" t="s">
        <v>748</v>
      </c>
      <c r="B28" s="149">
        <v>-3300017.69</v>
      </c>
      <c r="C28" s="149">
        <v>-3300017.69</v>
      </c>
      <c r="D28" s="149">
        <v>0</v>
      </c>
      <c r="E28" s="149">
        <v>0</v>
      </c>
      <c r="F28" s="149">
        <v>-3300017.69</v>
      </c>
      <c r="G28" s="149">
        <v>-3136980.9145756569</v>
      </c>
      <c r="H28" s="149">
        <v>0</v>
      </c>
      <c r="I28" s="149">
        <v>0</v>
      </c>
      <c r="J28" s="149">
        <v>-3136980.9145756569</v>
      </c>
      <c r="K28" s="155">
        <v>0.95059518137784804</v>
      </c>
    </row>
    <row r="29" spans="1:11">
      <c r="A29" s="161" t="s">
        <v>749</v>
      </c>
      <c r="B29" s="149">
        <v>0</v>
      </c>
      <c r="C29" s="149">
        <v>0</v>
      </c>
      <c r="D29" s="149">
        <v>0</v>
      </c>
      <c r="E29" s="149">
        <v>0</v>
      </c>
      <c r="F29" s="149">
        <v>0</v>
      </c>
      <c r="G29" s="149">
        <v>0</v>
      </c>
      <c r="H29" s="149">
        <v>0</v>
      </c>
      <c r="I29" s="149">
        <v>0</v>
      </c>
      <c r="J29" s="149">
        <v>0</v>
      </c>
      <c r="K29" s="155">
        <v>1</v>
      </c>
    </row>
    <row r="30" spans="1:11">
      <c r="A30" s="161" t="s">
        <v>750</v>
      </c>
      <c r="B30" s="149">
        <v>0</v>
      </c>
      <c r="C30" s="149">
        <v>0</v>
      </c>
      <c r="D30" s="149">
        <v>0</v>
      </c>
      <c r="E30" s="149">
        <v>0</v>
      </c>
      <c r="F30" s="149">
        <v>0</v>
      </c>
      <c r="G30" s="149">
        <v>0</v>
      </c>
      <c r="H30" s="149">
        <v>0</v>
      </c>
      <c r="I30" s="149">
        <v>0</v>
      </c>
      <c r="J30" s="149">
        <v>0</v>
      </c>
      <c r="K30" s="155">
        <v>1</v>
      </c>
    </row>
    <row r="31" spans="1:11">
      <c r="A31" s="161" t="s">
        <v>751</v>
      </c>
      <c r="B31" s="149">
        <v>0</v>
      </c>
      <c r="C31" s="149">
        <v>0</v>
      </c>
      <c r="D31" s="149">
        <v>0</v>
      </c>
      <c r="E31" s="149">
        <v>0</v>
      </c>
      <c r="F31" s="149">
        <v>0</v>
      </c>
      <c r="G31" s="149">
        <v>0</v>
      </c>
      <c r="H31" s="149">
        <v>0</v>
      </c>
      <c r="I31" s="149">
        <v>0</v>
      </c>
      <c r="J31" s="149">
        <v>0</v>
      </c>
      <c r="K31" s="155">
        <v>1</v>
      </c>
    </row>
    <row r="32" spans="1:11">
      <c r="A32" s="161" t="s">
        <v>752</v>
      </c>
      <c r="B32" s="149">
        <v>-1004441.7279492915</v>
      </c>
      <c r="C32" s="149">
        <v>-1004441.7279492915</v>
      </c>
      <c r="D32" s="149">
        <v>0</v>
      </c>
      <c r="E32" s="149">
        <v>0</v>
      </c>
      <c r="F32" s="149">
        <v>-1004441.7279492915</v>
      </c>
      <c r="G32" s="149">
        <v>-1004441.7279492915</v>
      </c>
      <c r="H32" s="149">
        <v>0</v>
      </c>
      <c r="I32" s="149">
        <v>0</v>
      </c>
      <c r="J32" s="149">
        <v>-1004441.7279492915</v>
      </c>
      <c r="K32" s="155">
        <v>1</v>
      </c>
    </row>
    <row r="33" spans="1:11">
      <c r="A33" s="161" t="s">
        <v>753</v>
      </c>
      <c r="B33" s="149">
        <v>0</v>
      </c>
      <c r="C33" s="149">
        <v>0</v>
      </c>
      <c r="D33" s="149">
        <v>0</v>
      </c>
      <c r="E33" s="149">
        <v>0</v>
      </c>
      <c r="F33" s="149">
        <v>0</v>
      </c>
      <c r="G33" s="149">
        <v>0</v>
      </c>
      <c r="H33" s="149">
        <v>0</v>
      </c>
      <c r="I33" s="149">
        <v>0</v>
      </c>
      <c r="J33" s="149">
        <v>0</v>
      </c>
      <c r="K33" s="155">
        <v>1</v>
      </c>
    </row>
    <row r="34" spans="1:11" ht="15.75" thickBot="1">
      <c r="A34" s="161" t="s">
        <v>754</v>
      </c>
      <c r="B34" s="149">
        <v>560378.75256148912</v>
      </c>
      <c r="C34" s="149">
        <v>560378.75256148912</v>
      </c>
      <c r="D34" s="149">
        <v>0</v>
      </c>
      <c r="E34" s="149">
        <v>0</v>
      </c>
      <c r="F34" s="149">
        <v>560378.75256148912</v>
      </c>
      <c r="G34" s="149">
        <v>0</v>
      </c>
      <c r="H34" s="149">
        <v>0</v>
      </c>
      <c r="I34" s="149">
        <v>0</v>
      </c>
      <c r="J34" s="149">
        <v>0</v>
      </c>
      <c r="K34" s="155">
        <v>0</v>
      </c>
    </row>
    <row r="35" spans="1:11">
      <c r="A35" s="153" t="s">
        <v>727</v>
      </c>
      <c r="B35" s="156">
        <v>-10440191149.433273</v>
      </c>
      <c r="C35" s="156">
        <v>-10440191149.433273</v>
      </c>
      <c r="D35" s="156">
        <v>4504046231.4494066</v>
      </c>
      <c r="E35" s="156">
        <v>0</v>
      </c>
      <c r="F35" s="156">
        <v>-5936144917.9838657</v>
      </c>
      <c r="G35" s="156">
        <v>-10069074179.341152</v>
      </c>
      <c r="H35" s="156">
        <v>4340745262.4108219</v>
      </c>
      <c r="I35" s="156">
        <v>0</v>
      </c>
      <c r="J35" s="156">
        <v>-5728328916.9303303</v>
      </c>
      <c r="K35" s="157" t="s">
        <v>334</v>
      </c>
    </row>
    <row r="36" spans="1:11">
      <c r="A36" s="144"/>
      <c r="B36" s="144"/>
      <c r="C36" s="144"/>
      <c r="D36" s="144"/>
      <c r="E36" s="144"/>
      <c r="F36" s="144"/>
      <c r="G36" s="144"/>
      <c r="H36" s="144"/>
      <c r="I36" s="144"/>
      <c r="J36" s="144"/>
      <c r="K36" s="144"/>
    </row>
    <row r="37" spans="1:11">
      <c r="A37" s="153" t="s">
        <v>755</v>
      </c>
      <c r="B37" s="149"/>
      <c r="C37" s="149"/>
      <c r="D37" s="149"/>
      <c r="E37" s="149"/>
      <c r="F37" s="149"/>
      <c r="G37" s="149"/>
      <c r="H37" s="149"/>
      <c r="I37" s="149"/>
      <c r="J37" s="149"/>
      <c r="K37" s="149"/>
    </row>
    <row r="38" spans="1:11">
      <c r="A38" s="161" t="s">
        <v>756</v>
      </c>
      <c r="B38" s="149">
        <v>0</v>
      </c>
      <c r="C38" s="149">
        <v>0</v>
      </c>
      <c r="D38" s="149">
        <v>0</v>
      </c>
      <c r="E38" s="149">
        <v>0</v>
      </c>
      <c r="F38" s="149">
        <v>0</v>
      </c>
      <c r="G38" s="149">
        <v>0</v>
      </c>
      <c r="H38" s="149">
        <v>0</v>
      </c>
      <c r="I38" s="149">
        <v>0</v>
      </c>
      <c r="J38" s="149">
        <v>0</v>
      </c>
      <c r="K38" s="155">
        <v>1</v>
      </c>
    </row>
    <row r="39" spans="1:11">
      <c r="A39" s="161" t="s">
        <v>757</v>
      </c>
      <c r="B39" s="149">
        <v>-59902438.385227382</v>
      </c>
      <c r="C39" s="149">
        <v>-59902438.385227382</v>
      </c>
      <c r="D39" s="149">
        <v>0</v>
      </c>
      <c r="E39" s="149">
        <v>0</v>
      </c>
      <c r="F39" s="149">
        <v>-59902438.385227382</v>
      </c>
      <c r="G39" s="149">
        <v>-59902438.385227382</v>
      </c>
      <c r="H39" s="149">
        <v>0</v>
      </c>
      <c r="I39" s="149">
        <v>0</v>
      </c>
      <c r="J39" s="149">
        <v>-59902438.385227382</v>
      </c>
      <c r="K39" s="155">
        <v>1</v>
      </c>
    </row>
    <row r="40" spans="1:11">
      <c r="A40" s="161" t="s">
        <v>758</v>
      </c>
      <c r="B40" s="149">
        <v>-1002948.7879780806</v>
      </c>
      <c r="C40" s="149">
        <v>-1002948.7879780806</v>
      </c>
      <c r="D40" s="149">
        <v>0</v>
      </c>
      <c r="E40" s="149">
        <v>0</v>
      </c>
      <c r="F40" s="149">
        <v>-1002948.7879780806</v>
      </c>
      <c r="G40" s="149">
        <v>-1002948.7879780806</v>
      </c>
      <c r="H40" s="149">
        <v>0</v>
      </c>
      <c r="I40" s="149">
        <v>0</v>
      </c>
      <c r="J40" s="149">
        <v>-1002948.7879780806</v>
      </c>
      <c r="K40" s="155">
        <v>1</v>
      </c>
    </row>
    <row r="41" spans="1:11">
      <c r="A41" s="161" t="s">
        <v>759</v>
      </c>
      <c r="B41" s="149">
        <v>-14693791</v>
      </c>
      <c r="C41" s="149">
        <v>-14693791</v>
      </c>
      <c r="D41" s="149">
        <v>0</v>
      </c>
      <c r="E41" s="149">
        <v>0</v>
      </c>
      <c r="F41" s="149">
        <v>-14693791</v>
      </c>
      <c r="G41" s="149">
        <v>-14693791</v>
      </c>
      <c r="H41" s="149">
        <v>0</v>
      </c>
      <c r="I41" s="149">
        <v>0</v>
      </c>
      <c r="J41" s="149">
        <v>-14693791</v>
      </c>
      <c r="K41" s="155">
        <v>1</v>
      </c>
    </row>
    <row r="42" spans="1:11">
      <c r="A42" s="161" t="s">
        <v>760</v>
      </c>
      <c r="B42" s="149">
        <v>-17541660</v>
      </c>
      <c r="C42" s="149">
        <v>-17541660</v>
      </c>
      <c r="D42" s="149">
        <v>0</v>
      </c>
      <c r="E42" s="149">
        <v>0</v>
      </c>
      <c r="F42" s="149">
        <v>-17541660</v>
      </c>
      <c r="G42" s="149">
        <v>-17541660</v>
      </c>
      <c r="H42" s="149">
        <v>0</v>
      </c>
      <c r="I42" s="149">
        <v>0</v>
      </c>
      <c r="J42" s="149">
        <v>-17541660</v>
      </c>
      <c r="K42" s="155">
        <v>1</v>
      </c>
    </row>
    <row r="43" spans="1:11">
      <c r="A43" s="161" t="s">
        <v>761</v>
      </c>
      <c r="B43" s="149">
        <v>-6046323.6905591143</v>
      </c>
      <c r="C43" s="149">
        <v>-6046323.6905591143</v>
      </c>
      <c r="D43" s="149">
        <v>0</v>
      </c>
      <c r="E43" s="149">
        <v>0</v>
      </c>
      <c r="F43" s="149">
        <v>-6046323.6905591143</v>
      </c>
      <c r="G43" s="149">
        <v>-6046323.6905591143</v>
      </c>
      <c r="H43" s="149">
        <v>0</v>
      </c>
      <c r="I43" s="149">
        <v>0</v>
      </c>
      <c r="J43" s="149">
        <v>-6046323.6905591143</v>
      </c>
      <c r="K43" s="155">
        <v>1</v>
      </c>
    </row>
    <row r="44" spans="1:11">
      <c r="A44" s="161" t="s">
        <v>762</v>
      </c>
      <c r="B44" s="149">
        <v>-1398331.4659101004</v>
      </c>
      <c r="C44" s="149">
        <v>-1398331.4659101004</v>
      </c>
      <c r="D44" s="149">
        <v>0</v>
      </c>
      <c r="E44" s="149">
        <v>0</v>
      </c>
      <c r="F44" s="149">
        <v>-1398331.4659101004</v>
      </c>
      <c r="G44" s="149">
        <v>-1398331.4659101004</v>
      </c>
      <c r="H44" s="149">
        <v>0</v>
      </c>
      <c r="I44" s="149">
        <v>0</v>
      </c>
      <c r="J44" s="149">
        <v>-1398331.4659101004</v>
      </c>
      <c r="K44" s="155">
        <v>1</v>
      </c>
    </row>
    <row r="45" spans="1:11">
      <c r="A45" s="161" t="s">
        <v>763</v>
      </c>
      <c r="B45" s="149">
        <v>-1811268.4800000002</v>
      </c>
      <c r="C45" s="149">
        <v>-1811268.4800000002</v>
      </c>
      <c r="D45" s="149">
        <v>0</v>
      </c>
      <c r="E45" s="149">
        <v>0</v>
      </c>
      <c r="F45" s="149">
        <v>-1811268.4800000002</v>
      </c>
      <c r="G45" s="149">
        <v>-1811268.4800000002</v>
      </c>
      <c r="H45" s="149">
        <v>0</v>
      </c>
      <c r="I45" s="149">
        <v>0</v>
      </c>
      <c r="J45" s="149">
        <v>-1811268.4800000002</v>
      </c>
      <c r="K45" s="155">
        <v>1</v>
      </c>
    </row>
    <row r="46" spans="1:11">
      <c r="A46" s="161" t="s">
        <v>764</v>
      </c>
      <c r="B46" s="149">
        <v>1426032.1199999999</v>
      </c>
      <c r="C46" s="149">
        <v>1426032.1199999999</v>
      </c>
      <c r="D46" s="149">
        <v>0</v>
      </c>
      <c r="E46" s="149">
        <v>0</v>
      </c>
      <c r="F46" s="149">
        <v>1426032.1199999999</v>
      </c>
      <c r="G46" s="149">
        <v>1426032.1199999999</v>
      </c>
      <c r="H46" s="149">
        <v>0</v>
      </c>
      <c r="I46" s="149">
        <v>0</v>
      </c>
      <c r="J46" s="149">
        <v>1426032.1199999999</v>
      </c>
      <c r="K46" s="155">
        <v>1</v>
      </c>
    </row>
    <row r="47" spans="1:11">
      <c r="A47" s="161" t="s">
        <v>765</v>
      </c>
      <c r="B47" s="149">
        <v>-23464510.369023953</v>
      </c>
      <c r="C47" s="149">
        <v>-23464510.369023953</v>
      </c>
      <c r="D47" s="149">
        <v>0</v>
      </c>
      <c r="E47" s="149">
        <v>0</v>
      </c>
      <c r="F47" s="149">
        <v>-23464510.369023953</v>
      </c>
      <c r="G47" s="149">
        <v>-22700823.015399534</v>
      </c>
      <c r="H47" s="149">
        <v>0</v>
      </c>
      <c r="I47" s="149">
        <v>0</v>
      </c>
      <c r="J47" s="149">
        <v>-22700823.015399534</v>
      </c>
      <c r="K47" s="155">
        <v>0.96745351419595016</v>
      </c>
    </row>
    <row r="48" spans="1:11">
      <c r="A48" s="161" t="s">
        <v>766</v>
      </c>
      <c r="B48" s="149">
        <v>-1973952</v>
      </c>
      <c r="C48" s="149">
        <v>-1973952</v>
      </c>
      <c r="D48" s="149">
        <v>0</v>
      </c>
      <c r="E48" s="149">
        <v>0</v>
      </c>
      <c r="F48" s="149">
        <v>-1973952</v>
      </c>
      <c r="G48" s="149">
        <v>-1909706.7992541243</v>
      </c>
      <c r="H48" s="149">
        <v>0</v>
      </c>
      <c r="I48" s="149">
        <v>0</v>
      </c>
      <c r="J48" s="149">
        <v>-1909706.7992541243</v>
      </c>
      <c r="K48" s="155">
        <v>0.96745351419595016</v>
      </c>
    </row>
    <row r="49" spans="1:11">
      <c r="A49" s="161" t="s">
        <v>767</v>
      </c>
      <c r="B49" s="149">
        <v>-33211000</v>
      </c>
      <c r="C49" s="149">
        <v>-33211000</v>
      </c>
      <c r="D49" s="149">
        <v>0</v>
      </c>
      <c r="E49" s="149">
        <v>0</v>
      </c>
      <c r="F49" s="149">
        <v>-33211000</v>
      </c>
      <c r="G49" s="149">
        <v>-33211000</v>
      </c>
      <c r="H49" s="149">
        <v>0</v>
      </c>
      <c r="I49" s="149">
        <v>0</v>
      </c>
      <c r="J49" s="149">
        <v>-33211000</v>
      </c>
      <c r="K49" s="155">
        <v>1</v>
      </c>
    </row>
    <row r="50" spans="1:11">
      <c r="A50" s="161" t="s">
        <v>768</v>
      </c>
      <c r="B50" s="149">
        <v>0</v>
      </c>
      <c r="C50" s="149">
        <v>0</v>
      </c>
      <c r="D50" s="149">
        <v>0</v>
      </c>
      <c r="E50" s="149">
        <v>0</v>
      </c>
      <c r="F50" s="149">
        <v>0</v>
      </c>
      <c r="G50" s="149">
        <v>0</v>
      </c>
      <c r="H50" s="149">
        <v>0</v>
      </c>
      <c r="I50" s="149">
        <v>0</v>
      </c>
      <c r="J50" s="149">
        <v>0</v>
      </c>
      <c r="K50" s="155">
        <v>0.95059518137784804</v>
      </c>
    </row>
    <row r="51" spans="1:11">
      <c r="A51" s="161" t="s">
        <v>769</v>
      </c>
      <c r="B51" s="149">
        <v>0</v>
      </c>
      <c r="C51" s="149">
        <v>0</v>
      </c>
      <c r="D51" s="149">
        <v>0</v>
      </c>
      <c r="E51" s="149">
        <v>0</v>
      </c>
      <c r="F51" s="149">
        <v>0</v>
      </c>
      <c r="G51" s="149">
        <v>0</v>
      </c>
      <c r="H51" s="149">
        <v>0</v>
      </c>
      <c r="I51" s="149">
        <v>0</v>
      </c>
      <c r="J51" s="149">
        <v>0</v>
      </c>
      <c r="K51" s="155">
        <v>1</v>
      </c>
    </row>
    <row r="52" spans="1:11">
      <c r="A52" s="161" t="s">
        <v>770</v>
      </c>
      <c r="B52" s="149">
        <v>0</v>
      </c>
      <c r="C52" s="149">
        <v>0</v>
      </c>
      <c r="D52" s="149">
        <v>0</v>
      </c>
      <c r="E52" s="149">
        <v>0</v>
      </c>
      <c r="F52" s="149">
        <v>0</v>
      </c>
      <c r="G52" s="149">
        <v>0</v>
      </c>
      <c r="H52" s="149">
        <v>0</v>
      </c>
      <c r="I52" s="149">
        <v>0</v>
      </c>
      <c r="J52" s="149">
        <v>0</v>
      </c>
      <c r="K52" s="155">
        <v>0.89674086323795554</v>
      </c>
    </row>
    <row r="53" spans="1:11">
      <c r="A53" s="161" t="s">
        <v>771</v>
      </c>
      <c r="B53" s="149">
        <v>-44878199.43462</v>
      </c>
      <c r="C53" s="149">
        <v>-44878199.43462</v>
      </c>
      <c r="D53" s="149">
        <v>0</v>
      </c>
      <c r="E53" s="149">
        <v>0</v>
      </c>
      <c r="F53" s="149">
        <v>-44878199.43462</v>
      </c>
      <c r="G53" s="149">
        <v>0</v>
      </c>
      <c r="H53" s="149">
        <v>0</v>
      </c>
      <c r="I53" s="149">
        <v>0</v>
      </c>
      <c r="J53" s="149">
        <v>0</v>
      </c>
      <c r="K53" s="155">
        <v>0</v>
      </c>
    </row>
    <row r="54" spans="1:11">
      <c r="A54" s="161" t="s">
        <v>772</v>
      </c>
      <c r="B54" s="149">
        <v>-241122</v>
      </c>
      <c r="C54" s="149">
        <v>-241122</v>
      </c>
      <c r="D54" s="149">
        <v>0</v>
      </c>
      <c r="E54" s="149">
        <v>0</v>
      </c>
      <c r="F54" s="149">
        <v>-241122</v>
      </c>
      <c r="G54" s="149">
        <v>0</v>
      </c>
      <c r="H54" s="149">
        <v>0</v>
      </c>
      <c r="I54" s="149">
        <v>0</v>
      </c>
      <c r="J54" s="149">
        <v>0</v>
      </c>
      <c r="K54" s="155">
        <v>0</v>
      </c>
    </row>
    <row r="55" spans="1:11">
      <c r="A55" s="161" t="s">
        <v>773</v>
      </c>
      <c r="B55" s="149">
        <v>-3665636.97</v>
      </c>
      <c r="C55" s="149">
        <v>-3665636.97</v>
      </c>
      <c r="D55" s="149">
        <v>0</v>
      </c>
      <c r="E55" s="149">
        <v>0</v>
      </c>
      <c r="F55" s="149">
        <v>-3665636.97</v>
      </c>
      <c r="G55" s="149">
        <v>-3287126.4607947641</v>
      </c>
      <c r="H55" s="149">
        <v>0</v>
      </c>
      <c r="I55" s="149">
        <v>0</v>
      </c>
      <c r="J55" s="149">
        <v>-3287126.4607947641</v>
      </c>
      <c r="K55" s="155">
        <v>0.89674086323795554</v>
      </c>
    </row>
    <row r="56" spans="1:11">
      <c r="A56" s="161" t="s">
        <v>774</v>
      </c>
      <c r="B56" s="149">
        <v>-1153583.5988386027</v>
      </c>
      <c r="C56" s="149">
        <v>-1153583.5988386027</v>
      </c>
      <c r="D56" s="149">
        <v>0</v>
      </c>
      <c r="E56" s="149">
        <v>0</v>
      </c>
      <c r="F56" s="149">
        <v>-1153583.5988386027</v>
      </c>
      <c r="G56" s="149">
        <v>-1096591.0103724923</v>
      </c>
      <c r="H56" s="149">
        <v>0</v>
      </c>
      <c r="I56" s="149">
        <v>0</v>
      </c>
      <c r="J56" s="149">
        <v>-1096591.0103724923</v>
      </c>
      <c r="K56" s="155">
        <v>0.95059518137784804</v>
      </c>
    </row>
    <row r="57" spans="1:11">
      <c r="A57" s="161" t="s">
        <v>775</v>
      </c>
      <c r="B57" s="149">
        <v>-423878.33909526223</v>
      </c>
      <c r="C57" s="149">
        <v>-423878.33909526223</v>
      </c>
      <c r="D57" s="149">
        <v>0</v>
      </c>
      <c r="E57" s="149">
        <v>0</v>
      </c>
      <c r="F57" s="149">
        <v>-423878.33909526223</v>
      </c>
      <c r="G57" s="149">
        <v>-402936.70663440175</v>
      </c>
      <c r="H57" s="149">
        <v>0</v>
      </c>
      <c r="I57" s="149">
        <v>0</v>
      </c>
      <c r="J57" s="149">
        <v>-402936.70663440175</v>
      </c>
      <c r="K57" s="155">
        <v>0.95059518137784804</v>
      </c>
    </row>
    <row r="58" spans="1:11">
      <c r="A58" s="161" t="s">
        <v>776</v>
      </c>
      <c r="B58" s="149">
        <v>-256054.48356263476</v>
      </c>
      <c r="C58" s="149">
        <v>-256054.48356263476</v>
      </c>
      <c r="D58" s="149">
        <v>0</v>
      </c>
      <c r="E58" s="149">
        <v>0</v>
      </c>
      <c r="F58" s="149">
        <v>-256054.48356263476</v>
      </c>
      <c r="G58" s="149">
        <v>-256054.48356263476</v>
      </c>
      <c r="H58" s="149">
        <v>0</v>
      </c>
      <c r="I58" s="149">
        <v>0</v>
      </c>
      <c r="J58" s="149">
        <v>-256054.48356263476</v>
      </c>
      <c r="K58" s="155">
        <v>1</v>
      </c>
    </row>
    <row r="59" spans="1:11">
      <c r="A59" s="161" t="s">
        <v>777</v>
      </c>
      <c r="B59" s="149">
        <v>0</v>
      </c>
      <c r="C59" s="149">
        <v>0</v>
      </c>
      <c r="D59" s="149">
        <v>0</v>
      </c>
      <c r="E59" s="149">
        <v>0</v>
      </c>
      <c r="F59" s="149">
        <v>0</v>
      </c>
      <c r="G59" s="149">
        <v>0</v>
      </c>
      <c r="H59" s="149">
        <v>0</v>
      </c>
      <c r="I59" s="149">
        <v>0</v>
      </c>
      <c r="J59" s="149">
        <v>0</v>
      </c>
      <c r="K59" s="155">
        <v>0.89674086323795554</v>
      </c>
    </row>
    <row r="60" spans="1:11">
      <c r="A60" s="161" t="s">
        <v>778</v>
      </c>
      <c r="B60" s="149">
        <v>0</v>
      </c>
      <c r="C60" s="149">
        <v>0</v>
      </c>
      <c r="D60" s="149">
        <v>0</v>
      </c>
      <c r="E60" s="149">
        <v>0</v>
      </c>
      <c r="F60" s="149">
        <v>0</v>
      </c>
      <c r="G60" s="149">
        <v>0</v>
      </c>
      <c r="H60" s="149">
        <v>0</v>
      </c>
      <c r="I60" s="149">
        <v>0</v>
      </c>
      <c r="J60" s="149">
        <v>0</v>
      </c>
      <c r="K60" s="155">
        <v>1</v>
      </c>
    </row>
    <row r="61" spans="1:11">
      <c r="A61" s="161" t="s">
        <v>779</v>
      </c>
      <c r="B61" s="149">
        <v>-1684507.61</v>
      </c>
      <c r="C61" s="149">
        <v>-1684507.61</v>
      </c>
      <c r="D61" s="149">
        <v>0</v>
      </c>
      <c r="E61" s="149">
        <v>0</v>
      </c>
      <c r="F61" s="149">
        <v>-1684507.61</v>
      </c>
      <c r="G61" s="149">
        <v>-1601284.8170603155</v>
      </c>
      <c r="H61" s="149">
        <v>0</v>
      </c>
      <c r="I61" s="149">
        <v>0</v>
      </c>
      <c r="J61" s="149">
        <v>-1601284.8170603155</v>
      </c>
      <c r="K61" s="155">
        <v>0.95059518137784804</v>
      </c>
    </row>
    <row r="62" spans="1:11">
      <c r="A62" s="161" t="s">
        <v>780</v>
      </c>
      <c r="B62" s="149">
        <v>-28439892.170000002</v>
      </c>
      <c r="C62" s="149">
        <v>-28439892.170000002</v>
      </c>
      <c r="D62" s="149">
        <v>0</v>
      </c>
      <c r="E62" s="149">
        <v>0</v>
      </c>
      <c r="F62" s="149">
        <v>-28439892.170000002</v>
      </c>
      <c r="G62" s="149">
        <v>-28439892.170000002</v>
      </c>
      <c r="H62" s="149">
        <v>0</v>
      </c>
      <c r="I62" s="149">
        <v>0</v>
      </c>
      <c r="J62" s="149">
        <v>-28439892.170000002</v>
      </c>
      <c r="K62" s="155">
        <v>1</v>
      </c>
    </row>
    <row r="63" spans="1:11">
      <c r="A63" s="161" t="s">
        <v>781</v>
      </c>
      <c r="B63" s="149">
        <v>0</v>
      </c>
      <c r="C63" s="149">
        <v>0</v>
      </c>
      <c r="D63" s="149">
        <v>0</v>
      </c>
      <c r="E63" s="149">
        <v>0</v>
      </c>
      <c r="F63" s="149">
        <v>0</v>
      </c>
      <c r="G63" s="149">
        <v>0</v>
      </c>
      <c r="H63" s="149">
        <v>0</v>
      </c>
      <c r="I63" s="149">
        <v>0</v>
      </c>
      <c r="J63" s="149">
        <v>0</v>
      </c>
      <c r="K63" s="155">
        <v>0.94712157517284312</v>
      </c>
    </row>
    <row r="64" spans="1:11">
      <c r="A64" s="161" t="s">
        <v>782</v>
      </c>
      <c r="B64" s="149">
        <v>-1198456.4858332563</v>
      </c>
      <c r="C64" s="149">
        <v>-1198456.4858332563</v>
      </c>
      <c r="D64" s="149">
        <v>1198456.4858332563</v>
      </c>
      <c r="E64" s="149">
        <v>0</v>
      </c>
      <c r="F64" s="149">
        <v>0</v>
      </c>
      <c r="G64" s="149">
        <v>-1135083.9946385038</v>
      </c>
      <c r="H64" s="149">
        <v>1135083.9946385038</v>
      </c>
      <c r="I64" s="149">
        <v>0</v>
      </c>
      <c r="J64" s="149">
        <v>0</v>
      </c>
      <c r="K64" s="155">
        <v>0.94712157517284312</v>
      </c>
    </row>
    <row r="65" spans="1:11">
      <c r="A65" s="161" t="s">
        <v>783</v>
      </c>
      <c r="B65" s="149">
        <v>0</v>
      </c>
      <c r="C65" s="149">
        <v>0</v>
      </c>
      <c r="D65" s="149">
        <v>0</v>
      </c>
      <c r="E65" s="149">
        <v>0</v>
      </c>
      <c r="F65" s="149">
        <v>0</v>
      </c>
      <c r="G65" s="149">
        <v>0</v>
      </c>
      <c r="H65" s="149">
        <v>0</v>
      </c>
      <c r="I65" s="149">
        <v>0</v>
      </c>
      <c r="J65" s="149">
        <v>0</v>
      </c>
      <c r="K65" s="155">
        <v>0.94712157517284312</v>
      </c>
    </row>
    <row r="66" spans="1:11">
      <c r="A66" s="161" t="s">
        <v>784</v>
      </c>
      <c r="B66" s="149">
        <v>-12366997.542679515</v>
      </c>
      <c r="C66" s="149">
        <v>-12366997.542679515</v>
      </c>
      <c r="D66" s="149">
        <v>12366997.542679515</v>
      </c>
      <c r="E66" s="149">
        <v>0</v>
      </c>
      <c r="F66" s="149">
        <v>0</v>
      </c>
      <c r="G66" s="149">
        <v>-12366997.542679515</v>
      </c>
      <c r="H66" s="149">
        <v>12366997.542679515</v>
      </c>
      <c r="I66" s="149">
        <v>0</v>
      </c>
      <c r="J66" s="149">
        <v>0</v>
      </c>
      <c r="K66" s="155">
        <v>1</v>
      </c>
    </row>
    <row r="67" spans="1:11">
      <c r="A67" s="161" t="s">
        <v>785</v>
      </c>
      <c r="B67" s="149">
        <v>0</v>
      </c>
      <c r="C67" s="149">
        <v>0</v>
      </c>
      <c r="D67" s="149">
        <v>0</v>
      </c>
      <c r="E67" s="149">
        <v>0</v>
      </c>
      <c r="F67" s="149">
        <v>0</v>
      </c>
      <c r="G67" s="149">
        <v>0</v>
      </c>
      <c r="H67" s="149">
        <v>0</v>
      </c>
      <c r="I67" s="149">
        <v>0</v>
      </c>
      <c r="J67" s="149">
        <v>0</v>
      </c>
      <c r="K67" s="155">
        <v>1</v>
      </c>
    </row>
    <row r="68" spans="1:11">
      <c r="A68" s="161" t="s">
        <v>786</v>
      </c>
      <c r="B68" s="149">
        <v>0</v>
      </c>
      <c r="C68" s="149">
        <v>0</v>
      </c>
      <c r="D68" s="149">
        <v>0</v>
      </c>
      <c r="E68" s="149">
        <v>0</v>
      </c>
      <c r="F68" s="149">
        <v>0</v>
      </c>
      <c r="G68" s="149">
        <v>0</v>
      </c>
      <c r="H68" s="149">
        <v>0</v>
      </c>
      <c r="I68" s="149">
        <v>0</v>
      </c>
      <c r="J68" s="149">
        <v>0</v>
      </c>
      <c r="K68" s="155">
        <v>1</v>
      </c>
    </row>
    <row r="69" spans="1:11">
      <c r="A69" s="161" t="s">
        <v>787</v>
      </c>
      <c r="B69" s="149">
        <v>0</v>
      </c>
      <c r="C69" s="149">
        <v>0</v>
      </c>
      <c r="D69" s="149">
        <v>0</v>
      </c>
      <c r="E69" s="149">
        <v>0</v>
      </c>
      <c r="F69" s="149">
        <v>0</v>
      </c>
      <c r="G69" s="149">
        <v>0</v>
      </c>
      <c r="H69" s="149">
        <v>0</v>
      </c>
      <c r="I69" s="149">
        <v>0</v>
      </c>
      <c r="J69" s="149">
        <v>0</v>
      </c>
      <c r="K69" s="155">
        <v>1</v>
      </c>
    </row>
    <row r="70" spans="1:11">
      <c r="A70" s="161" t="s">
        <v>788</v>
      </c>
      <c r="B70" s="149">
        <v>0</v>
      </c>
      <c r="C70" s="149">
        <v>0</v>
      </c>
      <c r="D70" s="149">
        <v>0</v>
      </c>
      <c r="E70" s="149">
        <v>0</v>
      </c>
      <c r="F70" s="149">
        <v>0</v>
      </c>
      <c r="G70" s="149">
        <v>0</v>
      </c>
      <c r="H70" s="149">
        <v>0</v>
      </c>
      <c r="I70" s="149">
        <v>0</v>
      </c>
      <c r="J70" s="149">
        <v>0</v>
      </c>
      <c r="K70" s="155">
        <v>1</v>
      </c>
    </row>
    <row r="71" spans="1:11">
      <c r="A71" s="161" t="s">
        <v>789</v>
      </c>
      <c r="B71" s="149">
        <v>0</v>
      </c>
      <c r="C71" s="149">
        <v>0</v>
      </c>
      <c r="D71" s="149">
        <v>0</v>
      </c>
      <c r="E71" s="149">
        <v>0</v>
      </c>
      <c r="F71" s="149">
        <v>0</v>
      </c>
      <c r="G71" s="149">
        <v>0</v>
      </c>
      <c r="H71" s="149">
        <v>0</v>
      </c>
      <c r="I71" s="149">
        <v>0</v>
      </c>
      <c r="J71" s="149">
        <v>0</v>
      </c>
      <c r="K71" s="155">
        <v>1</v>
      </c>
    </row>
    <row r="72" spans="1:11">
      <c r="A72" s="161" t="s">
        <v>790</v>
      </c>
      <c r="B72" s="149">
        <v>0</v>
      </c>
      <c r="C72" s="149">
        <v>0</v>
      </c>
      <c r="D72" s="149">
        <v>0</v>
      </c>
      <c r="E72" s="149">
        <v>0</v>
      </c>
      <c r="F72" s="149">
        <v>0</v>
      </c>
      <c r="G72" s="149">
        <v>0</v>
      </c>
      <c r="H72" s="149">
        <v>0</v>
      </c>
      <c r="I72" s="149">
        <v>0</v>
      </c>
      <c r="J72" s="149">
        <v>0</v>
      </c>
      <c r="K72" s="155">
        <v>1</v>
      </c>
    </row>
    <row r="73" spans="1:11">
      <c r="A73" s="161" t="s">
        <v>791</v>
      </c>
      <c r="B73" s="149">
        <v>0</v>
      </c>
      <c r="C73" s="149">
        <v>0</v>
      </c>
      <c r="D73" s="149">
        <v>0</v>
      </c>
      <c r="E73" s="149">
        <v>0</v>
      </c>
      <c r="F73" s="149">
        <v>0</v>
      </c>
      <c r="G73" s="149">
        <v>0</v>
      </c>
      <c r="H73" s="149">
        <v>0</v>
      </c>
      <c r="I73" s="149">
        <v>0</v>
      </c>
      <c r="J73" s="149">
        <v>0</v>
      </c>
      <c r="K73" s="155">
        <v>1</v>
      </c>
    </row>
    <row r="74" spans="1:11">
      <c r="A74" s="161" t="s">
        <v>792</v>
      </c>
      <c r="B74" s="149">
        <v>2.0954757928848267E-8</v>
      </c>
      <c r="C74" s="149">
        <v>2.0954757928848267E-8</v>
      </c>
      <c r="D74" s="149">
        <v>-2.0954757928848267E-8</v>
      </c>
      <c r="E74" s="149">
        <v>0</v>
      </c>
      <c r="F74" s="149">
        <v>0</v>
      </c>
      <c r="G74" s="149">
        <v>0</v>
      </c>
      <c r="H74" s="149">
        <v>0</v>
      </c>
      <c r="I74" s="149">
        <v>0</v>
      </c>
      <c r="J74" s="149">
        <v>0</v>
      </c>
      <c r="K74" s="155">
        <v>0</v>
      </c>
    </row>
    <row r="75" spans="1:11">
      <c r="A75" s="161" t="s">
        <v>793</v>
      </c>
      <c r="B75" s="149">
        <v>-6617994.2852364825</v>
      </c>
      <c r="C75" s="149">
        <v>-6617994.2852364825</v>
      </c>
      <c r="D75" s="149">
        <v>6617994.2852364825</v>
      </c>
      <c r="E75" s="149">
        <v>0</v>
      </c>
      <c r="F75" s="149">
        <v>0</v>
      </c>
      <c r="G75" s="149">
        <v>-6617994.2852364825</v>
      </c>
      <c r="H75" s="149">
        <v>6617994.2852364825</v>
      </c>
      <c r="I75" s="149">
        <v>0</v>
      </c>
      <c r="J75" s="149">
        <v>0</v>
      </c>
      <c r="K75" s="155">
        <v>1</v>
      </c>
    </row>
    <row r="76" spans="1:11">
      <c r="A76" s="161" t="s">
        <v>794</v>
      </c>
      <c r="B76" s="149">
        <v>11303114</v>
      </c>
      <c r="C76" s="149">
        <v>11303114</v>
      </c>
      <c r="D76" s="149">
        <v>-11303114</v>
      </c>
      <c r="E76" s="149">
        <v>0</v>
      </c>
      <c r="F76" s="149">
        <v>0</v>
      </c>
      <c r="G76" s="149">
        <v>11303114</v>
      </c>
      <c r="H76" s="149">
        <v>-11303114</v>
      </c>
      <c r="I76" s="149">
        <v>0</v>
      </c>
      <c r="J76" s="149">
        <v>0</v>
      </c>
      <c r="K76" s="155">
        <v>1</v>
      </c>
    </row>
    <row r="77" spans="1:11" ht="15.75" thickBot="1">
      <c r="A77" s="161" t="s">
        <v>795</v>
      </c>
      <c r="B77" s="149">
        <v>16778.242079421878</v>
      </c>
      <c r="C77" s="149">
        <v>16778.242079421878</v>
      </c>
      <c r="D77" s="149">
        <v>-16778.242079421878</v>
      </c>
      <c r="E77" s="149">
        <v>0</v>
      </c>
      <c r="F77" s="149">
        <v>0</v>
      </c>
      <c r="G77" s="149">
        <v>16778.242079421878</v>
      </c>
      <c r="H77" s="149">
        <v>-16778.242079421878</v>
      </c>
      <c r="I77" s="149">
        <v>0</v>
      </c>
      <c r="J77" s="149">
        <v>0</v>
      </c>
      <c r="K77" s="155">
        <v>1</v>
      </c>
    </row>
    <row r="78" spans="1:11">
      <c r="A78" s="153" t="s">
        <v>755</v>
      </c>
      <c r="B78" s="156">
        <v>-249226622.736485</v>
      </c>
      <c r="C78" s="156">
        <v>-249226622.736485</v>
      </c>
      <c r="D78" s="156">
        <v>8863556.0716698021</v>
      </c>
      <c r="E78" s="156">
        <v>0</v>
      </c>
      <c r="F78" s="156">
        <v>-240363066.66481519</v>
      </c>
      <c r="G78" s="156">
        <v>-202676328.73322809</v>
      </c>
      <c r="H78" s="156">
        <v>8800183.5804750733</v>
      </c>
      <c r="I78" s="156">
        <v>0</v>
      </c>
      <c r="J78" s="156">
        <v>-193876145.152753</v>
      </c>
      <c r="K78" s="157" t="s">
        <v>334</v>
      </c>
    </row>
    <row r="79" spans="1:11" ht="15.75" thickBot="1">
      <c r="A79" s="144"/>
      <c r="B79" s="144"/>
      <c r="C79" s="144"/>
      <c r="D79" s="144"/>
      <c r="E79" s="144"/>
      <c r="F79" s="144"/>
      <c r="G79" s="144"/>
      <c r="H79" s="144"/>
      <c r="I79" s="144"/>
      <c r="J79" s="144"/>
      <c r="K79" s="144"/>
    </row>
    <row r="80" spans="1:11">
      <c r="A80" s="160" t="s">
        <v>726</v>
      </c>
      <c r="B80" s="156">
        <v>-10689417772.169758</v>
      </c>
      <c r="C80" s="156">
        <v>-10689417772.169758</v>
      </c>
      <c r="D80" s="156">
        <v>4512909787.5210762</v>
      </c>
      <c r="E80" s="156">
        <v>0</v>
      </c>
      <c r="F80" s="156">
        <v>-6176507984.6486807</v>
      </c>
      <c r="G80" s="156">
        <v>-10271750508.074381</v>
      </c>
      <c r="H80" s="156">
        <v>4349545445.9912968</v>
      </c>
      <c r="I80" s="156">
        <v>0</v>
      </c>
      <c r="J80" s="156">
        <v>-5922205062.0830832</v>
      </c>
      <c r="K80" s="157" t="s">
        <v>334</v>
      </c>
    </row>
    <row r="81" spans="1:11">
      <c r="A81" s="144"/>
      <c r="B81" s="144"/>
      <c r="C81" s="144"/>
      <c r="D81" s="144"/>
      <c r="E81" s="144"/>
      <c r="F81" s="144"/>
      <c r="G81" s="144"/>
      <c r="H81" s="144"/>
      <c r="I81" s="144"/>
      <c r="J81" s="144"/>
      <c r="K81" s="144"/>
    </row>
    <row r="82" spans="1:11">
      <c r="A82" s="160" t="s">
        <v>796</v>
      </c>
      <c r="B82" s="149"/>
      <c r="C82" s="149"/>
      <c r="D82" s="149"/>
      <c r="E82" s="149"/>
      <c r="F82" s="149"/>
      <c r="G82" s="149"/>
      <c r="H82" s="149"/>
      <c r="I82" s="149"/>
      <c r="J82" s="149"/>
      <c r="K82" s="149"/>
    </row>
    <row r="83" spans="1:11">
      <c r="A83" s="153" t="s">
        <v>797</v>
      </c>
      <c r="B83" s="149"/>
      <c r="C83" s="149"/>
      <c r="D83" s="149"/>
      <c r="E83" s="149"/>
      <c r="F83" s="149"/>
      <c r="G83" s="149"/>
      <c r="H83" s="149"/>
      <c r="I83" s="149"/>
      <c r="J83" s="149"/>
      <c r="K83" s="149"/>
    </row>
    <row r="84" spans="1:11">
      <c r="A84" s="161" t="s">
        <v>798</v>
      </c>
      <c r="B84" s="149">
        <v>7007719.0200000005</v>
      </c>
      <c r="C84" s="149">
        <v>7007719.0200000005</v>
      </c>
      <c r="D84" s="149">
        <v>0</v>
      </c>
      <c r="E84" s="149">
        <v>0</v>
      </c>
      <c r="F84" s="149">
        <v>7007719.0200000005</v>
      </c>
      <c r="G84" s="149">
        <v>6661503.9328618962</v>
      </c>
      <c r="H84" s="149">
        <v>0</v>
      </c>
      <c r="I84" s="149">
        <v>0</v>
      </c>
      <c r="J84" s="149">
        <v>6661503.9328618962</v>
      </c>
      <c r="K84" s="155">
        <v>0.95059518137784804</v>
      </c>
    </row>
    <row r="85" spans="1:11">
      <c r="A85" s="161" t="s">
        <v>799</v>
      </c>
      <c r="B85" s="149">
        <v>354158442.03000009</v>
      </c>
      <c r="C85" s="149">
        <v>354158442.03000009</v>
      </c>
      <c r="D85" s="149">
        <v>-354158442.03000009</v>
      </c>
      <c r="E85" s="149">
        <v>0</v>
      </c>
      <c r="F85" s="149">
        <v>0</v>
      </c>
      <c r="G85" s="149">
        <v>335431101.47621375</v>
      </c>
      <c r="H85" s="149">
        <v>-335431101.47621375</v>
      </c>
      <c r="I85" s="149">
        <v>0</v>
      </c>
      <c r="J85" s="149">
        <v>0</v>
      </c>
      <c r="K85" s="155">
        <v>0.94712157517284312</v>
      </c>
    </row>
    <row r="86" spans="1:11">
      <c r="A86" s="161" t="s">
        <v>800</v>
      </c>
      <c r="B86" s="149">
        <v>9641141.5099999979</v>
      </c>
      <c r="C86" s="149">
        <v>9641141.5099999979</v>
      </c>
      <c r="D86" s="149">
        <v>0</v>
      </c>
      <c r="E86" s="149">
        <v>0</v>
      </c>
      <c r="F86" s="149">
        <v>9641141.5099999979</v>
      </c>
      <c r="G86" s="149">
        <v>9145466.2859270982</v>
      </c>
      <c r="H86" s="149">
        <v>0</v>
      </c>
      <c r="I86" s="149">
        <v>0</v>
      </c>
      <c r="J86" s="149">
        <v>9145466.2859270982</v>
      </c>
      <c r="K86" s="155">
        <v>0.94858749624629246</v>
      </c>
    </row>
    <row r="87" spans="1:11">
      <c r="A87" s="161" t="s">
        <v>801</v>
      </c>
      <c r="B87" s="149">
        <v>5883308.1499999994</v>
      </c>
      <c r="C87" s="149">
        <v>5883308.1499999994</v>
      </c>
      <c r="D87" s="149">
        <v>0</v>
      </c>
      <c r="E87" s="149">
        <v>0</v>
      </c>
      <c r="F87" s="149">
        <v>5883308.1499999994</v>
      </c>
      <c r="G87" s="149">
        <v>5592644.3779510213</v>
      </c>
      <c r="H87" s="149">
        <v>0</v>
      </c>
      <c r="I87" s="149">
        <v>0</v>
      </c>
      <c r="J87" s="149">
        <v>5592644.3779510213</v>
      </c>
      <c r="K87" s="155">
        <v>0.95059518137784804</v>
      </c>
    </row>
    <row r="88" spans="1:11">
      <c r="A88" s="161" t="s">
        <v>802</v>
      </c>
      <c r="B88" s="149">
        <v>1708562.3899999997</v>
      </c>
      <c r="C88" s="149">
        <v>1708562.3899999997</v>
      </c>
      <c r="D88" s="149">
        <v>0</v>
      </c>
      <c r="E88" s="149">
        <v>0</v>
      </c>
      <c r="F88" s="149">
        <v>1708562.3899999997</v>
      </c>
      <c r="G88" s="149">
        <v>1624151.1750174193</v>
      </c>
      <c r="H88" s="149">
        <v>0</v>
      </c>
      <c r="I88" s="149">
        <v>0</v>
      </c>
      <c r="J88" s="149">
        <v>1624151.1750174193</v>
      </c>
      <c r="K88" s="155">
        <v>0.95059518137784804</v>
      </c>
    </row>
    <row r="89" spans="1:11">
      <c r="A89" s="161" t="s">
        <v>803</v>
      </c>
      <c r="B89" s="149">
        <v>17412557.649999991</v>
      </c>
      <c r="C89" s="149">
        <v>17412557.649999991</v>
      </c>
      <c r="D89" s="149">
        <v>0</v>
      </c>
      <c r="E89" s="149">
        <v>0</v>
      </c>
      <c r="F89" s="149">
        <v>17412557.649999991</v>
      </c>
      <c r="G89" s="149">
        <v>16552293.397553977</v>
      </c>
      <c r="H89" s="149">
        <v>0</v>
      </c>
      <c r="I89" s="149">
        <v>0</v>
      </c>
      <c r="J89" s="149">
        <v>16552293.397553977</v>
      </c>
      <c r="K89" s="155">
        <v>0.95059518137784804</v>
      </c>
    </row>
    <row r="90" spans="1:11">
      <c r="A90" s="161" t="s">
        <v>804</v>
      </c>
      <c r="B90" s="149">
        <v>4282809.63</v>
      </c>
      <c r="C90" s="149">
        <v>4282809.63</v>
      </c>
      <c r="D90" s="149">
        <v>-4282809.63</v>
      </c>
      <c r="E90" s="149">
        <v>0</v>
      </c>
      <c r="F90" s="149">
        <v>0</v>
      </c>
      <c r="G90" s="149">
        <v>4056341.4029310215</v>
      </c>
      <c r="H90" s="149">
        <v>-4056341.4029310215</v>
      </c>
      <c r="I90" s="149">
        <v>0</v>
      </c>
      <c r="J90" s="149">
        <v>0</v>
      </c>
      <c r="K90" s="155">
        <v>0.94712157517284312</v>
      </c>
    </row>
    <row r="91" spans="1:11">
      <c r="A91" s="161" t="s">
        <v>805</v>
      </c>
      <c r="B91" s="149">
        <v>464106.32999999996</v>
      </c>
      <c r="C91" s="149">
        <v>464106.32999999996</v>
      </c>
      <c r="D91" s="149">
        <v>-464106.32999999996</v>
      </c>
      <c r="E91" s="149">
        <v>0</v>
      </c>
      <c r="F91" s="149">
        <v>0</v>
      </c>
      <c r="G91" s="149">
        <v>439565.1183172873</v>
      </c>
      <c r="H91" s="149">
        <v>-439565.1183172873</v>
      </c>
      <c r="I91" s="149">
        <v>0</v>
      </c>
      <c r="J91" s="149">
        <v>0</v>
      </c>
      <c r="K91" s="155">
        <v>0.94712157517284312</v>
      </c>
    </row>
    <row r="92" spans="1:11">
      <c r="A92" s="161" t="s">
        <v>806</v>
      </c>
      <c r="B92" s="149">
        <v>66098.959999999992</v>
      </c>
      <c r="C92" s="149">
        <v>66098.959999999992</v>
      </c>
      <c r="D92" s="149">
        <v>0</v>
      </c>
      <c r="E92" s="149">
        <v>0</v>
      </c>
      <c r="F92" s="149">
        <v>66098.959999999992</v>
      </c>
      <c r="G92" s="149">
        <v>62833.352870087117</v>
      </c>
      <c r="H92" s="149">
        <v>0</v>
      </c>
      <c r="I92" s="149">
        <v>0</v>
      </c>
      <c r="J92" s="149">
        <v>62833.352870087117</v>
      </c>
      <c r="K92" s="155">
        <v>0.95059518137784804</v>
      </c>
    </row>
    <row r="93" spans="1:11">
      <c r="A93" s="161" t="s">
        <v>807</v>
      </c>
      <c r="B93" s="149">
        <v>0</v>
      </c>
      <c r="C93" s="149">
        <v>0</v>
      </c>
      <c r="D93" s="149">
        <v>0</v>
      </c>
      <c r="E93" s="149">
        <v>0</v>
      </c>
      <c r="F93" s="149">
        <v>0</v>
      </c>
      <c r="G93" s="149">
        <v>0</v>
      </c>
      <c r="H93" s="149">
        <v>0</v>
      </c>
      <c r="I93" s="149">
        <v>0</v>
      </c>
      <c r="J93" s="149">
        <v>0</v>
      </c>
      <c r="K93" s="155">
        <v>0.94712157517284312</v>
      </c>
    </row>
    <row r="94" spans="1:11">
      <c r="A94" s="161" t="s">
        <v>808</v>
      </c>
      <c r="B94" s="149">
        <v>7552020.7399999965</v>
      </c>
      <c r="C94" s="149">
        <v>7552020.7399999965</v>
      </c>
      <c r="D94" s="149">
        <v>0</v>
      </c>
      <c r="E94" s="149">
        <v>0</v>
      </c>
      <c r="F94" s="149">
        <v>7552020.7399999965</v>
      </c>
      <c r="G94" s="149">
        <v>7163752.4453566698</v>
      </c>
      <c r="H94" s="149">
        <v>0</v>
      </c>
      <c r="I94" s="149">
        <v>0</v>
      </c>
      <c r="J94" s="149">
        <v>7163752.4453566698</v>
      </c>
      <c r="K94" s="155">
        <v>0.94858749624629246</v>
      </c>
    </row>
    <row r="95" spans="1:11">
      <c r="A95" s="161" t="s">
        <v>809</v>
      </c>
      <c r="B95" s="149">
        <v>5532801.9099999992</v>
      </c>
      <c r="C95" s="149">
        <v>5532801.9099999992</v>
      </c>
      <c r="D95" s="149">
        <v>0</v>
      </c>
      <c r="E95" s="149">
        <v>0</v>
      </c>
      <c r="F95" s="149">
        <v>5532801.9099999992</v>
      </c>
      <c r="G95" s="149">
        <v>5259454.835164153</v>
      </c>
      <c r="H95" s="149">
        <v>0</v>
      </c>
      <c r="I95" s="149">
        <v>0</v>
      </c>
      <c r="J95" s="149">
        <v>5259454.835164153</v>
      </c>
      <c r="K95" s="155">
        <v>0.95059518137784804</v>
      </c>
    </row>
    <row r="96" spans="1:11">
      <c r="A96" s="161" t="s">
        <v>810</v>
      </c>
      <c r="B96" s="149">
        <v>2318811.92</v>
      </c>
      <c r="C96" s="149">
        <v>2318811.92</v>
      </c>
      <c r="D96" s="149">
        <v>-2318811.92</v>
      </c>
      <c r="E96" s="149">
        <v>0</v>
      </c>
      <c r="F96" s="149">
        <v>0</v>
      </c>
      <c r="G96" s="149">
        <v>2196196.7981999647</v>
      </c>
      <c r="H96" s="149">
        <v>-2196196.7981999647</v>
      </c>
      <c r="I96" s="149">
        <v>0</v>
      </c>
      <c r="J96" s="149">
        <v>0</v>
      </c>
      <c r="K96" s="155">
        <v>0.94712157517284312</v>
      </c>
    </row>
    <row r="97" spans="1:11">
      <c r="A97" s="161" t="s">
        <v>811</v>
      </c>
      <c r="B97" s="149">
        <v>0</v>
      </c>
      <c r="C97" s="149">
        <v>0</v>
      </c>
      <c r="D97" s="149">
        <v>0</v>
      </c>
      <c r="E97" s="149">
        <v>0</v>
      </c>
      <c r="F97" s="149">
        <v>0</v>
      </c>
      <c r="G97" s="149">
        <v>0</v>
      </c>
      <c r="H97" s="149">
        <v>0</v>
      </c>
      <c r="I97" s="149">
        <v>0</v>
      </c>
      <c r="J97" s="149">
        <v>0</v>
      </c>
      <c r="K97" s="155">
        <v>0.94712157517284312</v>
      </c>
    </row>
    <row r="98" spans="1:11">
      <c r="A98" s="161" t="s">
        <v>812</v>
      </c>
      <c r="B98" s="149">
        <v>17293958.350000001</v>
      </c>
      <c r="C98" s="149">
        <v>17293958.350000001</v>
      </c>
      <c r="D98" s="149">
        <v>0</v>
      </c>
      <c r="E98" s="149">
        <v>0</v>
      </c>
      <c r="F98" s="149">
        <v>17293958.350000001</v>
      </c>
      <c r="G98" s="149">
        <v>16404832.651414165</v>
      </c>
      <c r="H98" s="149">
        <v>0</v>
      </c>
      <c r="I98" s="149">
        <v>0</v>
      </c>
      <c r="J98" s="149">
        <v>16404832.651414165</v>
      </c>
      <c r="K98" s="155">
        <v>0.94858749624629246</v>
      </c>
    </row>
    <row r="99" spans="1:11">
      <c r="A99" s="161" t="s">
        <v>813</v>
      </c>
      <c r="B99" s="149">
        <v>6471227.5700000003</v>
      </c>
      <c r="C99" s="149">
        <v>6471227.5700000003</v>
      </c>
      <c r="D99" s="149">
        <v>-6471227.5700000003</v>
      </c>
      <c r="E99" s="149">
        <v>0</v>
      </c>
      <c r="F99" s="149">
        <v>0</v>
      </c>
      <c r="G99" s="149">
        <v>6129039.2494003298</v>
      </c>
      <c r="H99" s="149">
        <v>-6129039.2494003298</v>
      </c>
      <c r="I99" s="149">
        <v>0</v>
      </c>
      <c r="J99" s="149">
        <v>0</v>
      </c>
      <c r="K99" s="155">
        <v>0.94712157517284312</v>
      </c>
    </row>
    <row r="100" spans="1:11">
      <c r="A100" s="161" t="s">
        <v>814</v>
      </c>
      <c r="B100" s="149">
        <v>4694835.34</v>
      </c>
      <c r="C100" s="149">
        <v>4694835.34</v>
      </c>
      <c r="D100" s="149">
        <v>0</v>
      </c>
      <c r="E100" s="149">
        <v>0</v>
      </c>
      <c r="F100" s="149">
        <v>4694835.34</v>
      </c>
      <c r="G100" s="149">
        <v>4453462.1004592115</v>
      </c>
      <c r="H100" s="149">
        <v>0</v>
      </c>
      <c r="I100" s="149">
        <v>0</v>
      </c>
      <c r="J100" s="149">
        <v>4453462.1004592115</v>
      </c>
      <c r="K100" s="155">
        <v>0.94858749624629246</v>
      </c>
    </row>
    <row r="101" spans="1:11">
      <c r="A101" s="161" t="s">
        <v>815</v>
      </c>
      <c r="B101" s="149">
        <v>5000</v>
      </c>
      <c r="C101" s="149">
        <v>5000</v>
      </c>
      <c r="D101" s="149">
        <v>-5000</v>
      </c>
      <c r="E101" s="149">
        <v>0</v>
      </c>
      <c r="F101" s="149">
        <v>0</v>
      </c>
      <c r="G101" s="149">
        <v>4735.6078758642152</v>
      </c>
      <c r="H101" s="149">
        <v>-4735.6078758642152</v>
      </c>
      <c r="I101" s="149">
        <v>0</v>
      </c>
      <c r="J101" s="149">
        <v>0</v>
      </c>
      <c r="K101" s="155">
        <v>0.94712157517284312</v>
      </c>
    </row>
    <row r="102" spans="1:11">
      <c r="A102" s="161" t="s">
        <v>816</v>
      </c>
      <c r="B102" s="149">
        <v>1729758.51</v>
      </c>
      <c r="C102" s="149">
        <v>1729758.51</v>
      </c>
      <c r="D102" s="149">
        <v>0</v>
      </c>
      <c r="E102" s="149">
        <v>0</v>
      </c>
      <c r="F102" s="149">
        <v>1729758.51</v>
      </c>
      <c r="G102" s="149">
        <v>1640827.2941116174</v>
      </c>
      <c r="H102" s="149">
        <v>0</v>
      </c>
      <c r="I102" s="149">
        <v>0</v>
      </c>
      <c r="J102" s="149">
        <v>1640827.2941116174</v>
      </c>
      <c r="K102" s="155">
        <v>0.94858749624629246</v>
      </c>
    </row>
    <row r="103" spans="1:11" ht="15.75" thickBot="1">
      <c r="A103" s="161" t="s">
        <v>817</v>
      </c>
      <c r="B103" s="149">
        <v>152280.60999999999</v>
      </c>
      <c r="C103" s="149">
        <v>152280.60999999999</v>
      </c>
      <c r="D103" s="149">
        <v>-152280.60999999999</v>
      </c>
      <c r="E103" s="149">
        <v>0</v>
      </c>
      <c r="F103" s="149">
        <v>0</v>
      </c>
      <c r="G103" s="149">
        <v>144228.2512114814</v>
      </c>
      <c r="H103" s="149">
        <v>-144228.2512114814</v>
      </c>
      <c r="I103" s="149">
        <v>0</v>
      </c>
      <c r="J103" s="149">
        <v>0</v>
      </c>
      <c r="K103" s="155">
        <v>0.94712157517284312</v>
      </c>
    </row>
    <row r="104" spans="1:11">
      <c r="A104" s="153" t="s">
        <v>797</v>
      </c>
      <c r="B104" s="156">
        <v>446375440.62</v>
      </c>
      <c r="C104" s="156">
        <v>446375440.62</v>
      </c>
      <c r="D104" s="156">
        <v>-367852678.09000009</v>
      </c>
      <c r="E104" s="156">
        <v>0</v>
      </c>
      <c r="F104" s="156">
        <v>78522762.529999986</v>
      </c>
      <c r="G104" s="156">
        <v>422962429.75283706</v>
      </c>
      <c r="H104" s="156">
        <v>-348401207.90414971</v>
      </c>
      <c r="I104" s="156">
        <v>0</v>
      </c>
      <c r="J104" s="156">
        <v>74561221.848687321</v>
      </c>
      <c r="K104" s="157" t="s">
        <v>334</v>
      </c>
    </row>
    <row r="105" spans="1:11">
      <c r="A105" s="144"/>
      <c r="B105" s="144"/>
      <c r="C105" s="144"/>
      <c r="D105" s="144"/>
      <c r="E105" s="144"/>
      <c r="F105" s="144"/>
      <c r="G105" s="144"/>
      <c r="H105" s="144"/>
      <c r="I105" s="144"/>
      <c r="J105" s="144"/>
      <c r="K105" s="144"/>
    </row>
    <row r="106" spans="1:11">
      <c r="A106" s="153" t="s">
        <v>818</v>
      </c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</row>
    <row r="107" spans="1:11">
      <c r="A107" s="161" t="s">
        <v>819</v>
      </c>
      <c r="B107" s="149">
        <v>77979736.470000014</v>
      </c>
      <c r="C107" s="149">
        <v>77979736.470000014</v>
      </c>
      <c r="D107" s="149">
        <v>0</v>
      </c>
      <c r="E107" s="149">
        <v>0</v>
      </c>
      <c r="F107" s="149">
        <v>77979736.470000014</v>
      </c>
      <c r="G107" s="149">
        <v>74127161.733496457</v>
      </c>
      <c r="H107" s="149">
        <v>0</v>
      </c>
      <c r="I107" s="149">
        <v>0</v>
      </c>
      <c r="J107" s="149">
        <v>74127161.733496457</v>
      </c>
      <c r="K107" s="155">
        <v>0.95059518137784804</v>
      </c>
    </row>
    <row r="108" spans="1:11">
      <c r="A108" s="161" t="s">
        <v>820</v>
      </c>
      <c r="B108" s="149">
        <v>190042472.27055633</v>
      </c>
      <c r="C108" s="149">
        <v>190042472.27055633</v>
      </c>
      <c r="D108" s="149">
        <v>-190042472.27055633</v>
      </c>
      <c r="E108" s="149">
        <v>0</v>
      </c>
      <c r="F108" s="149">
        <v>0</v>
      </c>
      <c r="G108" s="149">
        <v>179993325.68663067</v>
      </c>
      <c r="H108" s="149">
        <v>-179993325.68663067</v>
      </c>
      <c r="I108" s="149">
        <v>0</v>
      </c>
      <c r="J108" s="149">
        <v>0</v>
      </c>
      <c r="K108" s="155">
        <v>0.94712157517284312</v>
      </c>
    </row>
    <row r="109" spans="1:11">
      <c r="A109" s="161" t="s">
        <v>821</v>
      </c>
      <c r="B109" s="149">
        <v>0</v>
      </c>
      <c r="C109" s="149">
        <v>0</v>
      </c>
      <c r="D109" s="149">
        <v>0</v>
      </c>
      <c r="E109" s="149">
        <v>0</v>
      </c>
      <c r="F109" s="149">
        <v>0</v>
      </c>
      <c r="G109" s="149">
        <v>0</v>
      </c>
      <c r="H109" s="149">
        <v>0</v>
      </c>
      <c r="I109" s="149">
        <v>0</v>
      </c>
      <c r="J109" s="149">
        <v>0</v>
      </c>
      <c r="K109" s="155">
        <v>0.94712157517284312</v>
      </c>
    </row>
    <row r="110" spans="1:11">
      <c r="A110" s="161" t="s">
        <v>822</v>
      </c>
      <c r="B110" s="149">
        <v>35399614.359999999</v>
      </c>
      <c r="C110" s="149">
        <v>35399614.359999999</v>
      </c>
      <c r="D110" s="149">
        <v>-35399614.359999999</v>
      </c>
      <c r="E110" s="149">
        <v>0</v>
      </c>
      <c r="F110" s="149">
        <v>0</v>
      </c>
      <c r="G110" s="149">
        <v>33527738.513154395</v>
      </c>
      <c r="H110" s="149">
        <v>-33527738.513154395</v>
      </c>
      <c r="I110" s="149">
        <v>0</v>
      </c>
      <c r="J110" s="149">
        <v>0</v>
      </c>
      <c r="K110" s="155">
        <v>0.94712157517284312</v>
      </c>
    </row>
    <row r="111" spans="1:11">
      <c r="A111" s="161" t="s">
        <v>823</v>
      </c>
      <c r="B111" s="149">
        <v>0</v>
      </c>
      <c r="C111" s="149">
        <v>0</v>
      </c>
      <c r="D111" s="149">
        <v>0</v>
      </c>
      <c r="E111" s="149">
        <v>0</v>
      </c>
      <c r="F111" s="149">
        <v>0</v>
      </c>
      <c r="G111" s="149">
        <v>0</v>
      </c>
      <c r="H111" s="149">
        <v>0</v>
      </c>
      <c r="I111" s="149">
        <v>0</v>
      </c>
      <c r="J111" s="149">
        <v>0</v>
      </c>
      <c r="K111" s="155">
        <v>1</v>
      </c>
    </row>
    <row r="112" spans="1:11">
      <c r="A112" s="161" t="s">
        <v>824</v>
      </c>
      <c r="B112" s="149">
        <v>0</v>
      </c>
      <c r="C112" s="149">
        <v>0</v>
      </c>
      <c r="D112" s="149">
        <v>0</v>
      </c>
      <c r="E112" s="149">
        <v>0</v>
      </c>
      <c r="F112" s="149">
        <v>0</v>
      </c>
      <c r="G112" s="149">
        <v>0</v>
      </c>
      <c r="H112" s="149">
        <v>0</v>
      </c>
      <c r="I112" s="149">
        <v>0</v>
      </c>
      <c r="J112" s="149">
        <v>0</v>
      </c>
      <c r="K112" s="155">
        <v>1</v>
      </c>
    </row>
    <row r="113" spans="1:11">
      <c r="A113" s="161" t="s">
        <v>825</v>
      </c>
      <c r="B113" s="149">
        <v>0</v>
      </c>
      <c r="C113" s="149">
        <v>0</v>
      </c>
      <c r="D113" s="149">
        <v>0</v>
      </c>
      <c r="E113" s="149">
        <v>0</v>
      </c>
      <c r="F113" s="149">
        <v>0</v>
      </c>
      <c r="G113" s="149">
        <v>0</v>
      </c>
      <c r="H113" s="149">
        <v>0</v>
      </c>
      <c r="I113" s="149">
        <v>0</v>
      </c>
      <c r="J113" s="149">
        <v>0</v>
      </c>
      <c r="K113" s="155">
        <v>0.94712157517284312</v>
      </c>
    </row>
    <row r="114" spans="1:11">
      <c r="A114" s="161" t="s">
        <v>826</v>
      </c>
      <c r="B114" s="149">
        <v>0</v>
      </c>
      <c r="C114" s="149">
        <v>0</v>
      </c>
      <c r="D114" s="149">
        <v>0</v>
      </c>
      <c r="E114" s="149">
        <v>0</v>
      </c>
      <c r="F114" s="149">
        <v>0</v>
      </c>
      <c r="G114" s="149">
        <v>0</v>
      </c>
      <c r="H114" s="149">
        <v>0</v>
      </c>
      <c r="I114" s="149">
        <v>0</v>
      </c>
      <c r="J114" s="149">
        <v>0</v>
      </c>
      <c r="K114" s="155">
        <v>0.94712157517284312</v>
      </c>
    </row>
    <row r="115" spans="1:11">
      <c r="A115" s="161" t="s">
        <v>827</v>
      </c>
      <c r="B115" s="149">
        <v>11753694.840000002</v>
      </c>
      <c r="C115" s="149">
        <v>11753694.840000002</v>
      </c>
      <c r="D115" s="149">
        <v>0</v>
      </c>
      <c r="E115" s="149">
        <v>0</v>
      </c>
      <c r="F115" s="149">
        <v>11753694.840000002</v>
      </c>
      <c r="G115" s="149">
        <v>11149407.959918568</v>
      </c>
      <c r="H115" s="149">
        <v>0</v>
      </c>
      <c r="I115" s="149">
        <v>0</v>
      </c>
      <c r="J115" s="149">
        <v>11149407.959918568</v>
      </c>
      <c r="K115" s="155">
        <v>0.94858749624629246</v>
      </c>
    </row>
    <row r="116" spans="1:11">
      <c r="A116" s="161" t="s">
        <v>828</v>
      </c>
      <c r="B116" s="149">
        <v>9741268.1000000015</v>
      </c>
      <c r="C116" s="149">
        <v>9741268.1000000015</v>
      </c>
      <c r="D116" s="149">
        <v>0</v>
      </c>
      <c r="E116" s="149">
        <v>0</v>
      </c>
      <c r="F116" s="149">
        <v>9741268.1000000015</v>
      </c>
      <c r="G116" s="149">
        <v>9260002.516369747</v>
      </c>
      <c r="H116" s="149">
        <v>0</v>
      </c>
      <c r="I116" s="149">
        <v>0</v>
      </c>
      <c r="J116" s="149">
        <v>9260002.516369747</v>
      </c>
      <c r="K116" s="155">
        <v>0.95059518137784804</v>
      </c>
    </row>
    <row r="117" spans="1:11">
      <c r="A117" s="161" t="s">
        <v>829</v>
      </c>
      <c r="B117" s="149">
        <v>49339303.560000002</v>
      </c>
      <c r="C117" s="149">
        <v>49339303.560000002</v>
      </c>
      <c r="D117" s="149">
        <v>0</v>
      </c>
      <c r="E117" s="149">
        <v>0</v>
      </c>
      <c r="F117" s="149">
        <v>49339303.560000002</v>
      </c>
      <c r="G117" s="149">
        <v>46901704.216674909</v>
      </c>
      <c r="H117" s="149">
        <v>0</v>
      </c>
      <c r="I117" s="149">
        <v>0</v>
      </c>
      <c r="J117" s="149">
        <v>46901704.216674909</v>
      </c>
      <c r="K117" s="155">
        <v>0.95059518137784804</v>
      </c>
    </row>
    <row r="118" spans="1:11">
      <c r="A118" s="161" t="s">
        <v>830</v>
      </c>
      <c r="B118" s="149">
        <v>0</v>
      </c>
      <c r="C118" s="149">
        <v>0</v>
      </c>
      <c r="D118" s="149">
        <v>0</v>
      </c>
      <c r="E118" s="149">
        <v>0</v>
      </c>
      <c r="F118" s="149">
        <v>0</v>
      </c>
      <c r="G118" s="149">
        <v>0</v>
      </c>
      <c r="H118" s="149">
        <v>0</v>
      </c>
      <c r="I118" s="149">
        <v>0</v>
      </c>
      <c r="J118" s="149">
        <v>0</v>
      </c>
      <c r="K118" s="155">
        <v>0.94712157517284312</v>
      </c>
    </row>
    <row r="119" spans="1:11">
      <c r="A119" s="161" t="s">
        <v>831</v>
      </c>
      <c r="B119" s="149">
        <v>104021.72</v>
      </c>
      <c r="C119" s="149">
        <v>104021.72</v>
      </c>
      <c r="D119" s="149">
        <v>0</v>
      </c>
      <c r="E119" s="149">
        <v>0</v>
      </c>
      <c r="F119" s="149">
        <v>104021.72</v>
      </c>
      <c r="G119" s="149">
        <v>98882.545790635719</v>
      </c>
      <c r="H119" s="149">
        <v>0</v>
      </c>
      <c r="I119" s="149">
        <v>0</v>
      </c>
      <c r="J119" s="149">
        <v>98882.545790635719</v>
      </c>
      <c r="K119" s="155">
        <v>0.95059518137784804</v>
      </c>
    </row>
    <row r="120" spans="1:11">
      <c r="A120" s="161" t="s">
        <v>832</v>
      </c>
      <c r="B120" s="149">
        <v>87668029.440000013</v>
      </c>
      <c r="C120" s="149">
        <v>87668029.440000013</v>
      </c>
      <c r="D120" s="149">
        <v>0</v>
      </c>
      <c r="E120" s="149">
        <v>0</v>
      </c>
      <c r="F120" s="149">
        <v>87668029.440000013</v>
      </c>
      <c r="G120" s="149">
        <v>83336806.346555337</v>
      </c>
      <c r="H120" s="149">
        <v>0</v>
      </c>
      <c r="I120" s="149">
        <v>0</v>
      </c>
      <c r="J120" s="149">
        <v>83336806.346555337</v>
      </c>
      <c r="K120" s="155">
        <v>0.95059518137784804</v>
      </c>
    </row>
    <row r="121" spans="1:11">
      <c r="A121" s="161" t="s">
        <v>833</v>
      </c>
      <c r="B121" s="149">
        <v>17837.52</v>
      </c>
      <c r="C121" s="149">
        <v>17837.52</v>
      </c>
      <c r="D121" s="149">
        <v>-17837.52</v>
      </c>
      <c r="E121" s="149">
        <v>0</v>
      </c>
      <c r="F121" s="149">
        <v>0</v>
      </c>
      <c r="G121" s="149">
        <v>16894.300039577094</v>
      </c>
      <c r="H121" s="149">
        <v>-16894.300039577094</v>
      </c>
      <c r="I121" s="149">
        <v>0</v>
      </c>
      <c r="J121" s="149">
        <v>0</v>
      </c>
      <c r="K121" s="155">
        <v>0.94712157517284312</v>
      </c>
    </row>
    <row r="122" spans="1:11">
      <c r="A122" s="161" t="s">
        <v>834</v>
      </c>
      <c r="B122" s="149">
        <v>0</v>
      </c>
      <c r="C122" s="149">
        <v>0</v>
      </c>
      <c r="D122" s="149">
        <v>0</v>
      </c>
      <c r="E122" s="149">
        <v>0</v>
      </c>
      <c r="F122" s="149">
        <v>0</v>
      </c>
      <c r="G122" s="149">
        <v>0</v>
      </c>
      <c r="H122" s="149">
        <v>0</v>
      </c>
      <c r="I122" s="149">
        <v>0</v>
      </c>
      <c r="J122" s="149">
        <v>0</v>
      </c>
      <c r="K122" s="155">
        <v>1</v>
      </c>
    </row>
    <row r="123" spans="1:11">
      <c r="A123" s="161" t="s">
        <v>835</v>
      </c>
      <c r="B123" s="149">
        <v>0</v>
      </c>
      <c r="C123" s="149">
        <v>0</v>
      </c>
      <c r="D123" s="149">
        <v>0</v>
      </c>
      <c r="E123" s="149">
        <v>0</v>
      </c>
      <c r="F123" s="149">
        <v>0</v>
      </c>
      <c r="G123" s="149">
        <v>0</v>
      </c>
      <c r="H123" s="149">
        <v>0</v>
      </c>
      <c r="I123" s="149">
        <v>0</v>
      </c>
      <c r="J123" s="149">
        <v>0</v>
      </c>
      <c r="K123" s="155">
        <v>0.95059518137784804</v>
      </c>
    </row>
    <row r="124" spans="1:11">
      <c r="A124" s="161" t="s">
        <v>836</v>
      </c>
      <c r="B124" s="149">
        <v>84301296.589999989</v>
      </c>
      <c r="C124" s="149">
        <v>84301296.589999989</v>
      </c>
      <c r="D124" s="149">
        <v>0</v>
      </c>
      <c r="E124" s="149">
        <v>-39902439.811610237</v>
      </c>
      <c r="F124" s="149">
        <v>44398856.778389752</v>
      </c>
      <c r="G124" s="149">
        <v>79967155.862624198</v>
      </c>
      <c r="H124" s="149">
        <v>0</v>
      </c>
      <c r="I124" s="149">
        <v>-37850955.475013711</v>
      </c>
      <c r="J124" s="149">
        <v>42116200.387610488</v>
      </c>
      <c r="K124" s="155">
        <v>0.94858749624629246</v>
      </c>
    </row>
    <row r="125" spans="1:11">
      <c r="A125" s="161" t="s">
        <v>837</v>
      </c>
      <c r="B125" s="149">
        <v>8282053.2199999997</v>
      </c>
      <c r="C125" s="149">
        <v>8282053.2199999997</v>
      </c>
      <c r="D125" s="149">
        <v>0</v>
      </c>
      <c r="E125" s="149">
        <v>0</v>
      </c>
      <c r="F125" s="149">
        <v>8282053.2199999997</v>
      </c>
      <c r="G125" s="149">
        <v>7872879.88284689</v>
      </c>
      <c r="H125" s="149">
        <v>0</v>
      </c>
      <c r="I125" s="149">
        <v>0</v>
      </c>
      <c r="J125" s="149">
        <v>7872879.88284689</v>
      </c>
      <c r="K125" s="155">
        <v>0.95059518137784804</v>
      </c>
    </row>
    <row r="126" spans="1:11">
      <c r="A126" s="161" t="s">
        <v>838</v>
      </c>
      <c r="B126" s="149">
        <v>27161800</v>
      </c>
      <c r="C126" s="149">
        <v>27161800</v>
      </c>
      <c r="D126" s="149">
        <v>-27161800</v>
      </c>
      <c r="E126" s="149">
        <v>0</v>
      </c>
      <c r="F126" s="149">
        <v>0</v>
      </c>
      <c r="G126" s="149">
        <v>25725526.80052973</v>
      </c>
      <c r="H126" s="149">
        <v>-25725526.80052973</v>
      </c>
      <c r="I126" s="149">
        <v>0</v>
      </c>
      <c r="J126" s="149">
        <v>0</v>
      </c>
      <c r="K126" s="155">
        <v>0.94712157517284312</v>
      </c>
    </row>
    <row r="127" spans="1:11">
      <c r="A127" s="161" t="s">
        <v>839</v>
      </c>
      <c r="B127" s="149">
        <v>0</v>
      </c>
      <c r="C127" s="149">
        <v>0</v>
      </c>
      <c r="D127" s="149">
        <v>0</v>
      </c>
      <c r="E127" s="149">
        <v>0</v>
      </c>
      <c r="F127" s="149">
        <v>0</v>
      </c>
      <c r="G127" s="149">
        <v>0</v>
      </c>
      <c r="H127" s="149">
        <v>0</v>
      </c>
      <c r="I127" s="149">
        <v>0</v>
      </c>
      <c r="J127" s="149">
        <v>0</v>
      </c>
      <c r="K127" s="155">
        <v>0.94712157517284312</v>
      </c>
    </row>
    <row r="128" spans="1:11">
      <c r="A128" s="161" t="s">
        <v>840</v>
      </c>
      <c r="B128" s="149">
        <v>20982857.239999998</v>
      </c>
      <c r="C128" s="149">
        <v>20982857.239999998</v>
      </c>
      <c r="D128" s="149">
        <v>0</v>
      </c>
      <c r="E128" s="149">
        <v>0</v>
      </c>
      <c r="F128" s="149">
        <v>20982857.239999998</v>
      </c>
      <c r="G128" s="149">
        <v>19904076.01338499</v>
      </c>
      <c r="H128" s="149">
        <v>0</v>
      </c>
      <c r="I128" s="149">
        <v>0</v>
      </c>
      <c r="J128" s="149">
        <v>19904076.01338499</v>
      </c>
      <c r="K128" s="155">
        <v>0.94858749624629246</v>
      </c>
    </row>
    <row r="129" spans="1:11">
      <c r="A129" s="161" t="s">
        <v>841</v>
      </c>
      <c r="B129" s="149">
        <v>7381795.2700000005</v>
      </c>
      <c r="C129" s="149">
        <v>7381795.2700000005</v>
      </c>
      <c r="D129" s="149">
        <v>0</v>
      </c>
      <c r="E129" s="149">
        <v>0</v>
      </c>
      <c r="F129" s="149">
        <v>7381795.2700000005</v>
      </c>
      <c r="G129" s="149">
        <v>7002278.6929720249</v>
      </c>
      <c r="H129" s="149">
        <v>0</v>
      </c>
      <c r="I129" s="149">
        <v>0</v>
      </c>
      <c r="J129" s="149">
        <v>7002278.6929720249</v>
      </c>
      <c r="K129" s="155">
        <v>0.94858749624629246</v>
      </c>
    </row>
    <row r="130" spans="1:11">
      <c r="A130" s="161" t="s">
        <v>842</v>
      </c>
      <c r="B130" s="149">
        <v>0</v>
      </c>
      <c r="C130" s="149">
        <v>0</v>
      </c>
      <c r="D130" s="149">
        <v>0</v>
      </c>
      <c r="E130" s="149">
        <v>0</v>
      </c>
      <c r="F130" s="149">
        <v>0</v>
      </c>
      <c r="G130" s="149">
        <v>0</v>
      </c>
      <c r="H130" s="149">
        <v>0</v>
      </c>
      <c r="I130" s="149">
        <v>0</v>
      </c>
      <c r="J130" s="149">
        <v>0</v>
      </c>
      <c r="K130" s="155">
        <v>0.94712157517284312</v>
      </c>
    </row>
    <row r="131" spans="1:11">
      <c r="A131" s="161" t="s">
        <v>843</v>
      </c>
      <c r="B131" s="149">
        <v>18014840.279999997</v>
      </c>
      <c r="C131" s="149">
        <v>18014840.279999997</v>
      </c>
      <c r="D131" s="149">
        <v>0</v>
      </c>
      <c r="E131" s="149">
        <v>0</v>
      </c>
      <c r="F131" s="149">
        <v>18014840.279999997</v>
      </c>
      <c r="G131" s="149">
        <v>17088652.236482054</v>
      </c>
      <c r="H131" s="149">
        <v>0</v>
      </c>
      <c r="I131" s="149">
        <v>0</v>
      </c>
      <c r="J131" s="149">
        <v>17088652.236482054</v>
      </c>
      <c r="K131" s="155">
        <v>0.94858749624629246</v>
      </c>
    </row>
    <row r="132" spans="1:11" ht="15.75" thickBot="1">
      <c r="A132" s="161" t="s">
        <v>844</v>
      </c>
      <c r="B132" s="149">
        <v>0</v>
      </c>
      <c r="C132" s="149">
        <v>0</v>
      </c>
      <c r="D132" s="149">
        <v>0</v>
      </c>
      <c r="E132" s="149">
        <v>0</v>
      </c>
      <c r="F132" s="149">
        <v>0</v>
      </c>
      <c r="G132" s="149">
        <v>0</v>
      </c>
      <c r="H132" s="149">
        <v>0</v>
      </c>
      <c r="I132" s="149">
        <v>0</v>
      </c>
      <c r="J132" s="149">
        <v>0</v>
      </c>
      <c r="K132" s="155">
        <v>0.94712157517284312</v>
      </c>
    </row>
    <row r="133" spans="1:11">
      <c r="A133" s="153" t="s">
        <v>818</v>
      </c>
      <c r="B133" s="156">
        <v>628170620.88055634</v>
      </c>
      <c r="C133" s="156">
        <v>628170620.88055634</v>
      </c>
      <c r="D133" s="156">
        <v>-252621724.15055636</v>
      </c>
      <c r="E133" s="156">
        <v>-39902439.811610237</v>
      </c>
      <c r="F133" s="156">
        <v>335646456.9183898</v>
      </c>
      <c r="G133" s="156">
        <v>595972493.3074702</v>
      </c>
      <c r="H133" s="156">
        <v>-239263485.30035436</v>
      </c>
      <c r="I133" s="156">
        <v>-37850955.475013711</v>
      </c>
      <c r="J133" s="156">
        <v>318858052.53210211</v>
      </c>
      <c r="K133" s="157" t="s">
        <v>334</v>
      </c>
    </row>
    <row r="134" spans="1:11">
      <c r="A134" s="144"/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</row>
    <row r="135" spans="1:11">
      <c r="A135" s="153" t="s">
        <v>845</v>
      </c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</row>
    <row r="136" spans="1:11">
      <c r="A136" s="161" t="s">
        <v>846</v>
      </c>
      <c r="B136" s="149">
        <v>16234534.090000009</v>
      </c>
      <c r="C136" s="149">
        <v>16234534.090000009</v>
      </c>
      <c r="D136" s="149">
        <v>0</v>
      </c>
      <c r="E136" s="149">
        <v>0</v>
      </c>
      <c r="F136" s="149">
        <v>16234534.090000009</v>
      </c>
      <c r="G136" s="149">
        <v>15432469.877868416</v>
      </c>
      <c r="H136" s="149">
        <v>0</v>
      </c>
      <c r="I136" s="149">
        <v>0</v>
      </c>
      <c r="J136" s="149">
        <v>15432469.877868416</v>
      </c>
      <c r="K136" s="155">
        <v>0.95059518137784804</v>
      </c>
    </row>
    <row r="137" spans="1:11">
      <c r="A137" s="161" t="s">
        <v>847</v>
      </c>
      <c r="B137" s="149">
        <v>239753.81999999998</v>
      </c>
      <c r="C137" s="149">
        <v>239753.81999999998</v>
      </c>
      <c r="D137" s="149">
        <v>-239753.81999999998</v>
      </c>
      <c r="E137" s="149">
        <v>0</v>
      </c>
      <c r="F137" s="149">
        <v>0</v>
      </c>
      <c r="G137" s="149">
        <v>227076.01565210629</v>
      </c>
      <c r="H137" s="149">
        <v>-227076.01565210629</v>
      </c>
      <c r="I137" s="149">
        <v>0</v>
      </c>
      <c r="J137" s="149">
        <v>0</v>
      </c>
      <c r="K137" s="155">
        <v>0.94712157517284312</v>
      </c>
    </row>
    <row r="138" spans="1:11">
      <c r="A138" s="161" t="s">
        <v>848</v>
      </c>
      <c r="B138" s="149">
        <v>2323846287.9000826</v>
      </c>
      <c r="C138" s="149">
        <v>2323846287.9000826</v>
      </c>
      <c r="D138" s="149">
        <v>-2323846287.9000826</v>
      </c>
      <c r="E138" s="149">
        <v>0</v>
      </c>
      <c r="F138" s="149">
        <v>0</v>
      </c>
      <c r="G138" s="149">
        <v>2200964956.6554904</v>
      </c>
      <c r="H138" s="149">
        <v>-2200964956.6554904</v>
      </c>
      <c r="I138" s="149">
        <v>0</v>
      </c>
      <c r="J138" s="149">
        <v>0</v>
      </c>
      <c r="K138" s="155">
        <v>0.94712157517284312</v>
      </c>
    </row>
    <row r="139" spans="1:11">
      <c r="A139" s="161" t="s">
        <v>849</v>
      </c>
      <c r="B139" s="149">
        <v>4397354.0099999979</v>
      </c>
      <c r="C139" s="149">
        <v>4397354.0099999979</v>
      </c>
      <c r="D139" s="149">
        <v>0</v>
      </c>
      <c r="E139" s="149">
        <v>0</v>
      </c>
      <c r="F139" s="149">
        <v>4397354.0099999979</v>
      </c>
      <c r="G139" s="149">
        <v>4171275.0304544922</v>
      </c>
      <c r="H139" s="149">
        <v>0</v>
      </c>
      <c r="I139" s="149">
        <v>0</v>
      </c>
      <c r="J139" s="149">
        <v>4171275.0304544922</v>
      </c>
      <c r="K139" s="155">
        <v>0.94858749624629246</v>
      </c>
    </row>
    <row r="140" spans="1:11">
      <c r="A140" s="161" t="s">
        <v>850</v>
      </c>
      <c r="B140" s="149">
        <v>19700794.380000006</v>
      </c>
      <c r="C140" s="149">
        <v>19700794.380000006</v>
      </c>
      <c r="D140" s="149">
        <v>0</v>
      </c>
      <c r="E140" s="149">
        <v>0</v>
      </c>
      <c r="F140" s="149">
        <v>19700794.380000006</v>
      </c>
      <c r="G140" s="149">
        <v>18727480.206943795</v>
      </c>
      <c r="H140" s="149">
        <v>0</v>
      </c>
      <c r="I140" s="149">
        <v>0</v>
      </c>
      <c r="J140" s="149">
        <v>18727480.206943795</v>
      </c>
      <c r="K140" s="155">
        <v>0.95059518137784804</v>
      </c>
    </row>
    <row r="141" spans="1:11">
      <c r="A141" s="161" t="s">
        <v>851</v>
      </c>
      <c r="B141" s="149">
        <v>29409970.63000001</v>
      </c>
      <c r="C141" s="149">
        <v>29409970.63000001</v>
      </c>
      <c r="D141" s="149">
        <v>0</v>
      </c>
      <c r="E141" s="149">
        <v>0</v>
      </c>
      <c r="F141" s="149">
        <v>29409970.63000001</v>
      </c>
      <c r="G141" s="149">
        <v>27956976.365342043</v>
      </c>
      <c r="H141" s="149">
        <v>0</v>
      </c>
      <c r="I141" s="149">
        <v>0</v>
      </c>
      <c r="J141" s="149">
        <v>27956976.365342043</v>
      </c>
      <c r="K141" s="155">
        <v>0.95059518137784804</v>
      </c>
    </row>
    <row r="142" spans="1:11">
      <c r="A142" s="161" t="s">
        <v>852</v>
      </c>
      <c r="B142" s="149">
        <v>1851119.8399999999</v>
      </c>
      <c r="C142" s="149">
        <v>1851119.8399999999</v>
      </c>
      <c r="D142" s="149">
        <v>-1851119.8399999999</v>
      </c>
      <c r="E142" s="149">
        <v>0</v>
      </c>
      <c r="F142" s="149">
        <v>0</v>
      </c>
      <c r="G142" s="149">
        <v>1753235.5386945012</v>
      </c>
      <c r="H142" s="149">
        <v>-1753235.5386945012</v>
      </c>
      <c r="I142" s="149">
        <v>0</v>
      </c>
      <c r="J142" s="149">
        <v>0</v>
      </c>
      <c r="K142" s="155">
        <v>0.94712157517284312</v>
      </c>
    </row>
    <row r="143" spans="1:11">
      <c r="A143" s="161" t="s">
        <v>853</v>
      </c>
      <c r="B143" s="149">
        <v>4243153.125</v>
      </c>
      <c r="C143" s="149">
        <v>4243153.125</v>
      </c>
      <c r="D143" s="149">
        <v>0</v>
      </c>
      <c r="E143" s="149">
        <v>0</v>
      </c>
      <c r="F143" s="149">
        <v>4243153.125</v>
      </c>
      <c r="G143" s="149">
        <v>4033520.9144733576</v>
      </c>
      <c r="H143" s="149">
        <v>0</v>
      </c>
      <c r="I143" s="149">
        <v>0</v>
      </c>
      <c r="J143" s="149">
        <v>4033520.9144733576</v>
      </c>
      <c r="K143" s="155">
        <v>0.95059518137784804</v>
      </c>
    </row>
    <row r="144" spans="1:11">
      <c r="A144" s="161" t="s">
        <v>854</v>
      </c>
      <c r="B144" s="149">
        <v>1270337.6000000001</v>
      </c>
      <c r="C144" s="149">
        <v>1270337.6000000001</v>
      </c>
      <c r="D144" s="149">
        <v>-1270337.6000000001</v>
      </c>
      <c r="E144" s="149">
        <v>0</v>
      </c>
      <c r="F144" s="149">
        <v>0</v>
      </c>
      <c r="G144" s="149">
        <v>1203164.1487132893</v>
      </c>
      <c r="H144" s="149">
        <v>-1203164.1487132893</v>
      </c>
      <c r="I144" s="149">
        <v>0</v>
      </c>
      <c r="J144" s="149">
        <v>0</v>
      </c>
      <c r="K144" s="155">
        <v>0.94712157517284312</v>
      </c>
    </row>
    <row r="145" spans="1:11">
      <c r="A145" s="161" t="s">
        <v>855</v>
      </c>
      <c r="B145" s="149">
        <v>0</v>
      </c>
      <c r="C145" s="149">
        <v>0</v>
      </c>
      <c r="D145" s="149">
        <v>0</v>
      </c>
      <c r="E145" s="149">
        <v>0</v>
      </c>
      <c r="F145" s="149">
        <v>0</v>
      </c>
      <c r="G145" s="149">
        <v>0</v>
      </c>
      <c r="H145" s="149">
        <v>0</v>
      </c>
      <c r="I145" s="149">
        <v>0</v>
      </c>
      <c r="J145" s="149">
        <v>0</v>
      </c>
      <c r="K145" s="155">
        <v>0.95059518137784804</v>
      </c>
    </row>
    <row r="146" spans="1:11">
      <c r="A146" s="161" t="s">
        <v>856</v>
      </c>
      <c r="B146" s="149">
        <v>10309490.880000008</v>
      </c>
      <c r="C146" s="149">
        <v>10309490.880000008</v>
      </c>
      <c r="D146" s="149">
        <v>0</v>
      </c>
      <c r="E146" s="149">
        <v>0</v>
      </c>
      <c r="F146" s="149">
        <v>10309490.880000008</v>
      </c>
      <c r="G146" s="149">
        <v>9779454.1414331943</v>
      </c>
      <c r="H146" s="149">
        <v>0</v>
      </c>
      <c r="I146" s="149">
        <v>0</v>
      </c>
      <c r="J146" s="149">
        <v>9779454.1414331943</v>
      </c>
      <c r="K146" s="155">
        <v>0.94858749624629246</v>
      </c>
    </row>
    <row r="147" spans="1:11">
      <c r="A147" s="161" t="s">
        <v>857</v>
      </c>
      <c r="B147" s="149">
        <v>228484</v>
      </c>
      <c r="C147" s="149">
        <v>228484</v>
      </c>
      <c r="D147" s="149">
        <v>-228484</v>
      </c>
      <c r="E147" s="149">
        <v>0</v>
      </c>
      <c r="F147" s="149">
        <v>0</v>
      </c>
      <c r="G147" s="149">
        <v>216402.12598179188</v>
      </c>
      <c r="H147" s="149">
        <v>-216402.12598179188</v>
      </c>
      <c r="I147" s="149">
        <v>0</v>
      </c>
      <c r="J147" s="149">
        <v>0</v>
      </c>
      <c r="K147" s="155">
        <v>0.94712157517284312</v>
      </c>
    </row>
    <row r="148" spans="1:11">
      <c r="A148" s="161" t="s">
        <v>858</v>
      </c>
      <c r="B148" s="149">
        <v>14993664.259999987</v>
      </c>
      <c r="C148" s="149">
        <v>14993664.259999987</v>
      </c>
      <c r="D148" s="149">
        <v>0</v>
      </c>
      <c r="E148" s="149">
        <v>0</v>
      </c>
      <c r="F148" s="149">
        <v>14993664.259999987</v>
      </c>
      <c r="G148" s="149">
        <v>14252904.996753246</v>
      </c>
      <c r="H148" s="149">
        <v>0</v>
      </c>
      <c r="I148" s="149">
        <v>0</v>
      </c>
      <c r="J148" s="149">
        <v>14252904.996753246</v>
      </c>
      <c r="K148" s="155">
        <v>0.95059518137784804</v>
      </c>
    </row>
    <row r="149" spans="1:11">
      <c r="A149" s="161" t="s">
        <v>859</v>
      </c>
      <c r="B149" s="149">
        <v>323080.69999999995</v>
      </c>
      <c r="C149" s="149">
        <v>323080.69999999995</v>
      </c>
      <c r="D149" s="149">
        <v>-323080.69999999995</v>
      </c>
      <c r="E149" s="149">
        <v>0</v>
      </c>
      <c r="F149" s="149">
        <v>0</v>
      </c>
      <c r="G149" s="149">
        <v>305996.70149194472</v>
      </c>
      <c r="H149" s="149">
        <v>-305996.70149194472</v>
      </c>
      <c r="I149" s="149">
        <v>0</v>
      </c>
      <c r="J149" s="149">
        <v>0</v>
      </c>
      <c r="K149" s="155">
        <v>0.94712157517284312</v>
      </c>
    </row>
    <row r="150" spans="1:11">
      <c r="A150" s="161" t="s">
        <v>860</v>
      </c>
      <c r="B150" s="149">
        <v>62856592.370000005</v>
      </c>
      <c r="C150" s="149">
        <v>62856592.370000005</v>
      </c>
      <c r="D150" s="149">
        <v>0</v>
      </c>
      <c r="E150" s="149">
        <v>0</v>
      </c>
      <c r="F150" s="149">
        <v>62856592.370000005</v>
      </c>
      <c r="G150" s="149">
        <v>59624977.578832112</v>
      </c>
      <c r="H150" s="149">
        <v>0</v>
      </c>
      <c r="I150" s="149">
        <v>0</v>
      </c>
      <c r="J150" s="149">
        <v>59624977.578832112</v>
      </c>
      <c r="K150" s="155">
        <v>0.94858749624629246</v>
      </c>
    </row>
    <row r="151" spans="1:11">
      <c r="A151" s="161" t="s">
        <v>861</v>
      </c>
      <c r="B151" s="149">
        <v>0</v>
      </c>
      <c r="C151" s="149">
        <v>0</v>
      </c>
      <c r="D151" s="149">
        <v>0</v>
      </c>
      <c r="E151" s="149">
        <v>0</v>
      </c>
      <c r="F151" s="149">
        <v>0</v>
      </c>
      <c r="G151" s="149">
        <v>0</v>
      </c>
      <c r="H151" s="149">
        <v>0</v>
      </c>
      <c r="I151" s="149">
        <v>0</v>
      </c>
      <c r="J151" s="149">
        <v>0</v>
      </c>
      <c r="K151" s="155">
        <v>0.94712157517284312</v>
      </c>
    </row>
    <row r="152" spans="1:11">
      <c r="A152" s="161" t="s">
        <v>862</v>
      </c>
      <c r="B152" s="149">
        <v>3992122.48</v>
      </c>
      <c r="C152" s="149">
        <v>3992122.48</v>
      </c>
      <c r="D152" s="149">
        <v>-3992122.48</v>
      </c>
      <c r="E152" s="149">
        <v>0</v>
      </c>
      <c r="F152" s="149">
        <v>0</v>
      </c>
      <c r="G152" s="149">
        <v>3781025.331540517</v>
      </c>
      <c r="H152" s="149">
        <v>-3781025.331540517</v>
      </c>
      <c r="I152" s="149">
        <v>0</v>
      </c>
      <c r="J152" s="149">
        <v>0</v>
      </c>
      <c r="K152" s="155">
        <v>0.94712157517284312</v>
      </c>
    </row>
    <row r="153" spans="1:11">
      <c r="A153" s="161" t="s">
        <v>863</v>
      </c>
      <c r="B153" s="149">
        <v>7833206.3000000007</v>
      </c>
      <c r="C153" s="149">
        <v>7833206.3000000007</v>
      </c>
      <c r="D153" s="149">
        <v>0</v>
      </c>
      <c r="E153" s="149">
        <v>0</v>
      </c>
      <c r="F153" s="149">
        <v>7833206.3000000007</v>
      </c>
      <c r="G153" s="149">
        <v>7430481.5516976854</v>
      </c>
      <c r="H153" s="149">
        <v>0</v>
      </c>
      <c r="I153" s="149">
        <v>0</v>
      </c>
      <c r="J153" s="149">
        <v>7430481.5516976854</v>
      </c>
      <c r="K153" s="155">
        <v>0.94858749624629246</v>
      </c>
    </row>
    <row r="154" spans="1:11">
      <c r="A154" s="161" t="s">
        <v>864</v>
      </c>
      <c r="B154" s="149">
        <v>29399.349999999995</v>
      </c>
      <c r="C154" s="149">
        <v>29399.349999999995</v>
      </c>
      <c r="D154" s="149">
        <v>-29399.349999999995</v>
      </c>
      <c r="E154" s="149">
        <v>0</v>
      </c>
      <c r="F154" s="149">
        <v>0</v>
      </c>
      <c r="G154" s="149">
        <v>27844.75868105772</v>
      </c>
      <c r="H154" s="149">
        <v>-27844.75868105772</v>
      </c>
      <c r="I154" s="149">
        <v>0</v>
      </c>
      <c r="J154" s="149">
        <v>0</v>
      </c>
      <c r="K154" s="155">
        <v>0.94712157517284312</v>
      </c>
    </row>
    <row r="155" spans="1:11">
      <c r="A155" s="161" t="s">
        <v>865</v>
      </c>
      <c r="B155" s="149">
        <v>201253012.49000001</v>
      </c>
      <c r="C155" s="149">
        <v>201253012.49000001</v>
      </c>
      <c r="D155" s="149">
        <v>-201253012.49000001</v>
      </c>
      <c r="E155" s="149">
        <v>0</v>
      </c>
      <c r="F155" s="149">
        <v>0</v>
      </c>
      <c r="G155" s="149">
        <v>190611070.19780868</v>
      </c>
      <c r="H155" s="149">
        <v>-190611070.19780868</v>
      </c>
      <c r="I155" s="149">
        <v>0</v>
      </c>
      <c r="J155" s="149">
        <v>0</v>
      </c>
      <c r="K155" s="155">
        <v>0.94712157517284312</v>
      </c>
    </row>
    <row r="156" spans="1:11">
      <c r="A156" s="161" t="s">
        <v>866</v>
      </c>
      <c r="B156" s="149">
        <v>0</v>
      </c>
      <c r="C156" s="149">
        <v>0</v>
      </c>
      <c r="D156" s="149">
        <v>0</v>
      </c>
      <c r="E156" s="149">
        <v>0</v>
      </c>
      <c r="F156" s="149">
        <v>0</v>
      </c>
      <c r="G156" s="149">
        <v>0</v>
      </c>
      <c r="H156" s="149">
        <v>0</v>
      </c>
      <c r="I156" s="149">
        <v>0</v>
      </c>
      <c r="J156" s="149">
        <v>0</v>
      </c>
      <c r="K156" s="155">
        <v>1</v>
      </c>
    </row>
    <row r="157" spans="1:11">
      <c r="A157" s="161" t="s">
        <v>867</v>
      </c>
      <c r="B157" s="149">
        <v>0</v>
      </c>
      <c r="C157" s="149">
        <v>0</v>
      </c>
      <c r="D157" s="149">
        <v>0</v>
      </c>
      <c r="E157" s="149">
        <v>0</v>
      </c>
      <c r="F157" s="149">
        <v>0</v>
      </c>
      <c r="G157" s="149">
        <v>0</v>
      </c>
      <c r="H157" s="149">
        <v>0</v>
      </c>
      <c r="I157" s="149">
        <v>0</v>
      </c>
      <c r="J157" s="149">
        <v>0</v>
      </c>
      <c r="K157" s="155">
        <v>1</v>
      </c>
    </row>
    <row r="158" spans="1:11">
      <c r="A158" s="161" t="s">
        <v>868</v>
      </c>
      <c r="B158" s="149">
        <v>0</v>
      </c>
      <c r="C158" s="149">
        <v>0</v>
      </c>
      <c r="D158" s="149">
        <v>0</v>
      </c>
      <c r="E158" s="149">
        <v>0</v>
      </c>
      <c r="F158" s="149">
        <v>0</v>
      </c>
      <c r="G158" s="149">
        <v>0</v>
      </c>
      <c r="H158" s="149">
        <v>0</v>
      </c>
      <c r="I158" s="149">
        <v>0</v>
      </c>
      <c r="J158" s="149">
        <v>0</v>
      </c>
      <c r="K158" s="155">
        <v>0.95059518137784804</v>
      </c>
    </row>
    <row r="159" spans="1:11">
      <c r="A159" s="161" t="s">
        <v>869</v>
      </c>
      <c r="B159" s="149">
        <v>0</v>
      </c>
      <c r="C159" s="149">
        <v>0</v>
      </c>
      <c r="D159" s="149">
        <v>0</v>
      </c>
      <c r="E159" s="149">
        <v>0</v>
      </c>
      <c r="F159" s="149">
        <v>0</v>
      </c>
      <c r="G159" s="149">
        <v>0</v>
      </c>
      <c r="H159" s="149">
        <v>0</v>
      </c>
      <c r="I159" s="149">
        <v>0</v>
      </c>
      <c r="J159" s="149">
        <v>0</v>
      </c>
      <c r="K159" s="155">
        <v>1</v>
      </c>
    </row>
    <row r="160" spans="1:11">
      <c r="A160" s="161" t="s">
        <v>870</v>
      </c>
      <c r="B160" s="149">
        <v>161357422.10999998</v>
      </c>
      <c r="C160" s="149">
        <v>161357422.10999998</v>
      </c>
      <c r="D160" s="149">
        <v>-161357422.10999998</v>
      </c>
      <c r="E160" s="149">
        <v>0</v>
      </c>
      <c r="F160" s="149">
        <v>0</v>
      </c>
      <c r="G160" s="149">
        <v>152825095.79465252</v>
      </c>
      <c r="H160" s="149">
        <v>-152825095.79465252</v>
      </c>
      <c r="I160" s="149">
        <v>0</v>
      </c>
      <c r="J160" s="149">
        <v>0</v>
      </c>
      <c r="K160" s="155">
        <v>0.94712157517284312</v>
      </c>
    </row>
    <row r="161" spans="1:11">
      <c r="A161" s="161" t="s">
        <v>871</v>
      </c>
      <c r="B161" s="149">
        <v>0</v>
      </c>
      <c r="C161" s="149">
        <v>0</v>
      </c>
      <c r="D161" s="149">
        <v>0</v>
      </c>
      <c r="E161" s="149">
        <v>0</v>
      </c>
      <c r="F161" s="149">
        <v>0</v>
      </c>
      <c r="G161" s="149">
        <v>0</v>
      </c>
      <c r="H161" s="149">
        <v>0</v>
      </c>
      <c r="I161" s="149">
        <v>0</v>
      </c>
      <c r="J161" s="149">
        <v>0</v>
      </c>
      <c r="K161" s="155">
        <v>1</v>
      </c>
    </row>
    <row r="162" spans="1:11">
      <c r="A162" s="161" t="s">
        <v>872</v>
      </c>
      <c r="B162" s="149">
        <v>3954104.3199999994</v>
      </c>
      <c r="C162" s="149">
        <v>3954104.3199999994</v>
      </c>
      <c r="D162" s="149">
        <v>0</v>
      </c>
      <c r="E162" s="149">
        <v>0</v>
      </c>
      <c r="F162" s="149">
        <v>3954104.3199999994</v>
      </c>
      <c r="G162" s="149">
        <v>3758752.5132573317</v>
      </c>
      <c r="H162" s="149">
        <v>0</v>
      </c>
      <c r="I162" s="149">
        <v>0</v>
      </c>
      <c r="J162" s="149">
        <v>3758752.5132573317</v>
      </c>
      <c r="K162" s="155">
        <v>0.95059518137784804</v>
      </c>
    </row>
    <row r="163" spans="1:11">
      <c r="A163" s="161" t="s">
        <v>873</v>
      </c>
      <c r="B163" s="149">
        <v>2569341.3600000008</v>
      </c>
      <c r="C163" s="149">
        <v>2569341.3600000008</v>
      </c>
      <c r="D163" s="149">
        <v>0</v>
      </c>
      <c r="E163" s="149">
        <v>0</v>
      </c>
      <c r="F163" s="149">
        <v>2569341.3600000008</v>
      </c>
      <c r="G163" s="149">
        <v>2442403.5161308073</v>
      </c>
      <c r="H163" s="149">
        <v>0</v>
      </c>
      <c r="I163" s="149">
        <v>0</v>
      </c>
      <c r="J163" s="149">
        <v>2442403.5161308073</v>
      </c>
      <c r="K163" s="155">
        <v>0.95059518137784804</v>
      </c>
    </row>
    <row r="164" spans="1:11">
      <c r="A164" s="161" t="s">
        <v>874</v>
      </c>
      <c r="B164" s="149">
        <v>231505.97394184396</v>
      </c>
      <c r="C164" s="149">
        <v>231505.97394184396</v>
      </c>
      <c r="D164" s="149">
        <v>-231505.97394184396</v>
      </c>
      <c r="E164" s="149">
        <v>0</v>
      </c>
      <c r="F164" s="149">
        <v>0</v>
      </c>
      <c r="G164" s="149">
        <v>231505.97394184396</v>
      </c>
      <c r="H164" s="149">
        <v>-231505.97394184396</v>
      </c>
      <c r="I164" s="149">
        <v>0</v>
      </c>
      <c r="J164" s="149">
        <v>0</v>
      </c>
      <c r="K164" s="155">
        <v>1</v>
      </c>
    </row>
    <row r="165" spans="1:11">
      <c r="A165" s="161" t="s">
        <v>875</v>
      </c>
      <c r="B165" s="149">
        <v>90031969.607142866</v>
      </c>
      <c r="C165" s="149">
        <v>90031969.607142866</v>
      </c>
      <c r="D165" s="149">
        <v>-90031969.607142866</v>
      </c>
      <c r="E165" s="149">
        <v>0</v>
      </c>
      <c r="F165" s="149">
        <v>0</v>
      </c>
      <c r="G165" s="149">
        <v>85271220.87023069</v>
      </c>
      <c r="H165" s="149">
        <v>-85271220.87023069</v>
      </c>
      <c r="I165" s="149">
        <v>0</v>
      </c>
      <c r="J165" s="149">
        <v>0</v>
      </c>
      <c r="K165" s="155">
        <v>0.94712157517284312</v>
      </c>
    </row>
    <row r="166" spans="1:11">
      <c r="A166" s="161" t="s">
        <v>876</v>
      </c>
      <c r="B166" s="149">
        <v>0</v>
      </c>
      <c r="C166" s="149">
        <v>0</v>
      </c>
      <c r="D166" s="149">
        <v>0</v>
      </c>
      <c r="E166" s="149">
        <v>0</v>
      </c>
      <c r="F166" s="149">
        <v>0</v>
      </c>
      <c r="G166" s="149">
        <v>0</v>
      </c>
      <c r="H166" s="149">
        <v>0</v>
      </c>
      <c r="I166" s="149">
        <v>0</v>
      </c>
      <c r="J166" s="149">
        <v>0</v>
      </c>
      <c r="K166" s="155">
        <v>1</v>
      </c>
    </row>
    <row r="167" spans="1:11">
      <c r="A167" s="161" t="s">
        <v>877</v>
      </c>
      <c r="B167" s="149">
        <v>0</v>
      </c>
      <c r="C167" s="149">
        <v>0</v>
      </c>
      <c r="D167" s="149">
        <v>0</v>
      </c>
      <c r="E167" s="149">
        <v>0</v>
      </c>
      <c r="F167" s="149">
        <v>0</v>
      </c>
      <c r="G167" s="149">
        <v>0</v>
      </c>
      <c r="H167" s="149">
        <v>0</v>
      </c>
      <c r="I167" s="149">
        <v>0</v>
      </c>
      <c r="J167" s="149">
        <v>0</v>
      </c>
      <c r="K167" s="155">
        <v>1</v>
      </c>
    </row>
    <row r="168" spans="1:11">
      <c r="A168" s="161" t="s">
        <v>878</v>
      </c>
      <c r="B168" s="149">
        <v>0</v>
      </c>
      <c r="C168" s="149">
        <v>0</v>
      </c>
      <c r="D168" s="149">
        <v>0</v>
      </c>
      <c r="E168" s="149">
        <v>0</v>
      </c>
      <c r="F168" s="149">
        <v>0</v>
      </c>
      <c r="G168" s="149">
        <v>0</v>
      </c>
      <c r="H168" s="149">
        <v>0</v>
      </c>
      <c r="I168" s="149">
        <v>0</v>
      </c>
      <c r="J168" s="149">
        <v>0</v>
      </c>
      <c r="K168" s="155">
        <v>0.94712157517284312</v>
      </c>
    </row>
    <row r="169" spans="1:11">
      <c r="A169" s="161" t="s">
        <v>879</v>
      </c>
      <c r="B169" s="149">
        <v>0</v>
      </c>
      <c r="C169" s="149">
        <v>0</v>
      </c>
      <c r="D169" s="149">
        <v>0</v>
      </c>
      <c r="E169" s="149">
        <v>0</v>
      </c>
      <c r="F169" s="149">
        <v>0</v>
      </c>
      <c r="G169" s="149">
        <v>0</v>
      </c>
      <c r="H169" s="149">
        <v>0</v>
      </c>
      <c r="I169" s="149">
        <v>0</v>
      </c>
      <c r="J169" s="149">
        <v>0</v>
      </c>
      <c r="K169" s="155">
        <v>0.94712157517284312</v>
      </c>
    </row>
    <row r="170" spans="1:11">
      <c r="A170" s="161" t="s">
        <v>880</v>
      </c>
      <c r="B170" s="149">
        <v>0</v>
      </c>
      <c r="C170" s="149">
        <v>0</v>
      </c>
      <c r="D170" s="149">
        <v>0</v>
      </c>
      <c r="E170" s="149">
        <v>0</v>
      </c>
      <c r="F170" s="149">
        <v>0</v>
      </c>
      <c r="G170" s="149">
        <v>0</v>
      </c>
      <c r="H170" s="149">
        <v>0</v>
      </c>
      <c r="I170" s="149">
        <v>0</v>
      </c>
      <c r="J170" s="149">
        <v>0</v>
      </c>
      <c r="K170" s="155">
        <v>0.94712157517284312</v>
      </c>
    </row>
    <row r="171" spans="1:11">
      <c r="A171" s="161" t="s">
        <v>881</v>
      </c>
      <c r="B171" s="149">
        <v>0</v>
      </c>
      <c r="C171" s="149">
        <v>0</v>
      </c>
      <c r="D171" s="149">
        <v>0</v>
      </c>
      <c r="E171" s="149">
        <v>0</v>
      </c>
      <c r="F171" s="149">
        <v>0</v>
      </c>
      <c r="G171" s="149">
        <v>0</v>
      </c>
      <c r="H171" s="149">
        <v>0</v>
      </c>
      <c r="I171" s="149">
        <v>0</v>
      </c>
      <c r="J171" s="149">
        <v>0</v>
      </c>
      <c r="K171" s="155">
        <v>0.94712157517284312</v>
      </c>
    </row>
    <row r="172" spans="1:11">
      <c r="A172" s="161" t="s">
        <v>882</v>
      </c>
      <c r="B172" s="149">
        <v>0</v>
      </c>
      <c r="C172" s="149">
        <v>0</v>
      </c>
      <c r="D172" s="149">
        <v>0</v>
      </c>
      <c r="E172" s="149">
        <v>0</v>
      </c>
      <c r="F172" s="149">
        <v>0</v>
      </c>
      <c r="G172" s="149">
        <v>0</v>
      </c>
      <c r="H172" s="149">
        <v>0</v>
      </c>
      <c r="I172" s="149">
        <v>0</v>
      </c>
      <c r="J172" s="149">
        <v>0</v>
      </c>
      <c r="K172" s="155">
        <v>0.94712157517284312</v>
      </c>
    </row>
    <row r="173" spans="1:11">
      <c r="A173" s="161" t="s">
        <v>883</v>
      </c>
      <c r="B173" s="149">
        <v>0</v>
      </c>
      <c r="C173" s="149">
        <v>0</v>
      </c>
      <c r="D173" s="149">
        <v>0</v>
      </c>
      <c r="E173" s="149">
        <v>0</v>
      </c>
      <c r="F173" s="149">
        <v>0</v>
      </c>
      <c r="G173" s="149">
        <v>0</v>
      </c>
      <c r="H173" s="149">
        <v>0</v>
      </c>
      <c r="I173" s="149">
        <v>0</v>
      </c>
      <c r="J173" s="149">
        <v>0</v>
      </c>
      <c r="K173" s="155">
        <v>0.94712157517284312</v>
      </c>
    </row>
    <row r="174" spans="1:11">
      <c r="A174" s="161" t="s">
        <v>884</v>
      </c>
      <c r="B174" s="149">
        <v>0</v>
      </c>
      <c r="C174" s="149">
        <v>0</v>
      </c>
      <c r="D174" s="149">
        <v>0</v>
      </c>
      <c r="E174" s="149">
        <v>0</v>
      </c>
      <c r="F174" s="149">
        <v>0</v>
      </c>
      <c r="G174" s="149">
        <v>0</v>
      </c>
      <c r="H174" s="149">
        <v>0</v>
      </c>
      <c r="I174" s="149">
        <v>0</v>
      </c>
      <c r="J174" s="149">
        <v>0</v>
      </c>
      <c r="K174" s="155">
        <v>0.94712157517284312</v>
      </c>
    </row>
    <row r="175" spans="1:11">
      <c r="A175" s="161" t="s">
        <v>885</v>
      </c>
      <c r="B175" s="149">
        <v>0</v>
      </c>
      <c r="C175" s="149">
        <v>0</v>
      </c>
      <c r="D175" s="149">
        <v>0</v>
      </c>
      <c r="E175" s="149">
        <v>0</v>
      </c>
      <c r="F175" s="149">
        <v>0</v>
      </c>
      <c r="G175" s="149">
        <v>0</v>
      </c>
      <c r="H175" s="149">
        <v>0</v>
      </c>
      <c r="I175" s="149">
        <v>0</v>
      </c>
      <c r="J175" s="149">
        <v>0</v>
      </c>
      <c r="K175" s="155">
        <v>0.94712157517284312</v>
      </c>
    </row>
    <row r="176" spans="1:11">
      <c r="A176" s="161" t="s">
        <v>886</v>
      </c>
      <c r="B176" s="149">
        <v>0</v>
      </c>
      <c r="C176" s="149">
        <v>0</v>
      </c>
      <c r="D176" s="149">
        <v>0</v>
      </c>
      <c r="E176" s="149">
        <v>0</v>
      </c>
      <c r="F176" s="149">
        <v>0</v>
      </c>
      <c r="G176" s="149">
        <v>0</v>
      </c>
      <c r="H176" s="149">
        <v>0</v>
      </c>
      <c r="I176" s="149">
        <v>0</v>
      </c>
      <c r="J176" s="149">
        <v>0</v>
      </c>
      <c r="K176" s="155">
        <v>0.94712157517284312</v>
      </c>
    </row>
    <row r="177" spans="1:11">
      <c r="A177" s="161" t="s">
        <v>887</v>
      </c>
      <c r="B177" s="149">
        <v>0</v>
      </c>
      <c r="C177" s="149">
        <v>0</v>
      </c>
      <c r="D177" s="149">
        <v>0</v>
      </c>
      <c r="E177" s="149">
        <v>0</v>
      </c>
      <c r="F177" s="149">
        <v>0</v>
      </c>
      <c r="G177" s="149">
        <v>0</v>
      </c>
      <c r="H177" s="149">
        <v>0</v>
      </c>
      <c r="I177" s="149">
        <v>0</v>
      </c>
      <c r="J177" s="149">
        <v>0</v>
      </c>
      <c r="K177" s="155">
        <v>0.94712157517284312</v>
      </c>
    </row>
    <row r="178" spans="1:11">
      <c r="A178" s="161" t="s">
        <v>888</v>
      </c>
      <c r="B178" s="149">
        <v>0</v>
      </c>
      <c r="C178" s="149">
        <v>0</v>
      </c>
      <c r="D178" s="149">
        <v>0</v>
      </c>
      <c r="E178" s="149">
        <v>0</v>
      </c>
      <c r="F178" s="149">
        <v>0</v>
      </c>
      <c r="G178" s="149">
        <v>0</v>
      </c>
      <c r="H178" s="149">
        <v>0</v>
      </c>
      <c r="I178" s="149">
        <v>0</v>
      </c>
      <c r="J178" s="149">
        <v>0</v>
      </c>
      <c r="K178" s="155">
        <v>0.94712157517284312</v>
      </c>
    </row>
    <row r="179" spans="1:11">
      <c r="A179" s="161" t="s">
        <v>889</v>
      </c>
      <c r="B179" s="149">
        <v>0</v>
      </c>
      <c r="C179" s="149">
        <v>0</v>
      </c>
      <c r="D179" s="149">
        <v>0</v>
      </c>
      <c r="E179" s="149">
        <v>0</v>
      </c>
      <c r="F179" s="149">
        <v>0</v>
      </c>
      <c r="G179" s="149">
        <v>0</v>
      </c>
      <c r="H179" s="149">
        <v>0</v>
      </c>
      <c r="I179" s="149">
        <v>0</v>
      </c>
      <c r="J179" s="149">
        <v>0</v>
      </c>
      <c r="K179" s="155">
        <v>0.94712157517284312</v>
      </c>
    </row>
    <row r="180" spans="1:11">
      <c r="A180" s="161" t="s">
        <v>890</v>
      </c>
      <c r="B180" s="149">
        <v>0</v>
      </c>
      <c r="C180" s="149">
        <v>0</v>
      </c>
      <c r="D180" s="149">
        <v>0</v>
      </c>
      <c r="E180" s="149">
        <v>0</v>
      </c>
      <c r="F180" s="149">
        <v>0</v>
      </c>
      <c r="G180" s="149">
        <v>0</v>
      </c>
      <c r="H180" s="149">
        <v>0</v>
      </c>
      <c r="I180" s="149">
        <v>0</v>
      </c>
      <c r="J180" s="149">
        <v>0</v>
      </c>
      <c r="K180" s="155">
        <v>0.94712157517284312</v>
      </c>
    </row>
    <row r="181" spans="1:11">
      <c r="A181" s="161" t="s">
        <v>891</v>
      </c>
      <c r="B181" s="149">
        <v>0</v>
      </c>
      <c r="C181" s="149">
        <v>0</v>
      </c>
      <c r="D181" s="149">
        <v>0</v>
      </c>
      <c r="E181" s="149">
        <v>0</v>
      </c>
      <c r="F181" s="149">
        <v>0</v>
      </c>
      <c r="G181" s="149">
        <v>0</v>
      </c>
      <c r="H181" s="149">
        <v>0</v>
      </c>
      <c r="I181" s="149">
        <v>0</v>
      </c>
      <c r="J181" s="149">
        <v>0</v>
      </c>
      <c r="K181" s="155">
        <v>0.94712157517284312</v>
      </c>
    </row>
    <row r="182" spans="1:11">
      <c r="A182" s="161" t="s">
        <v>892</v>
      </c>
      <c r="B182" s="149">
        <v>0</v>
      </c>
      <c r="C182" s="149">
        <v>0</v>
      </c>
      <c r="D182" s="149">
        <v>0</v>
      </c>
      <c r="E182" s="149">
        <v>0</v>
      </c>
      <c r="F182" s="149">
        <v>0</v>
      </c>
      <c r="G182" s="149">
        <v>0</v>
      </c>
      <c r="H182" s="149">
        <v>0</v>
      </c>
      <c r="I182" s="149">
        <v>0</v>
      </c>
      <c r="J182" s="149">
        <v>0</v>
      </c>
      <c r="K182" s="155">
        <v>0.94712157517284312</v>
      </c>
    </row>
    <row r="183" spans="1:11">
      <c r="A183" s="161" t="s">
        <v>893</v>
      </c>
      <c r="B183" s="149">
        <v>0</v>
      </c>
      <c r="C183" s="149">
        <v>0</v>
      </c>
      <c r="D183" s="149">
        <v>0</v>
      </c>
      <c r="E183" s="149">
        <v>0</v>
      </c>
      <c r="F183" s="149">
        <v>0</v>
      </c>
      <c r="G183" s="149">
        <v>0</v>
      </c>
      <c r="H183" s="149">
        <v>0</v>
      </c>
      <c r="I183" s="149">
        <v>0</v>
      </c>
      <c r="J183" s="149">
        <v>0</v>
      </c>
      <c r="K183" s="155">
        <v>0.94712157517284312</v>
      </c>
    </row>
    <row r="184" spans="1:11">
      <c r="A184" s="161" t="s">
        <v>894</v>
      </c>
      <c r="B184" s="149">
        <v>0</v>
      </c>
      <c r="C184" s="149">
        <v>0</v>
      </c>
      <c r="D184" s="149">
        <v>0</v>
      </c>
      <c r="E184" s="149">
        <v>0</v>
      </c>
      <c r="F184" s="149">
        <v>0</v>
      </c>
      <c r="G184" s="149">
        <v>0</v>
      </c>
      <c r="H184" s="149">
        <v>0</v>
      </c>
      <c r="I184" s="149">
        <v>0</v>
      </c>
      <c r="J184" s="149">
        <v>0</v>
      </c>
      <c r="K184" s="155">
        <v>0.95059518137784804</v>
      </c>
    </row>
    <row r="185" spans="1:11" ht="15.75" thickBot="1">
      <c r="A185" s="161" t="s">
        <v>895</v>
      </c>
      <c r="B185" s="149">
        <v>0</v>
      </c>
      <c r="C185" s="149">
        <v>0</v>
      </c>
      <c r="D185" s="149">
        <v>0</v>
      </c>
      <c r="E185" s="149">
        <v>0</v>
      </c>
      <c r="F185" s="149">
        <v>0</v>
      </c>
      <c r="G185" s="149">
        <v>0</v>
      </c>
      <c r="H185" s="149">
        <v>0</v>
      </c>
      <c r="I185" s="149">
        <v>0</v>
      </c>
      <c r="J185" s="149">
        <v>0</v>
      </c>
      <c r="K185" s="155">
        <v>0.94712157517284312</v>
      </c>
    </row>
    <row r="186" spans="1:11">
      <c r="A186" s="153" t="s">
        <v>845</v>
      </c>
      <c r="B186" s="156">
        <v>2961156701.5961676</v>
      </c>
      <c r="C186" s="156">
        <v>2961156701.5961676</v>
      </c>
      <c r="D186" s="156">
        <v>-2784654495.8711672</v>
      </c>
      <c r="E186" s="156">
        <v>0</v>
      </c>
      <c r="F186" s="156">
        <v>176502205.72500005</v>
      </c>
      <c r="G186" s="156">
        <v>2805029290.806066</v>
      </c>
      <c r="H186" s="156">
        <v>-2637418594.1128788</v>
      </c>
      <c r="I186" s="156">
        <v>0</v>
      </c>
      <c r="J186" s="156">
        <v>167610696.69318646</v>
      </c>
      <c r="K186" s="157" t="s">
        <v>334</v>
      </c>
    </row>
    <row r="187" spans="1:11">
      <c r="A187" s="144"/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</row>
    <row r="188" spans="1:11">
      <c r="A188" s="153" t="s">
        <v>896</v>
      </c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</row>
    <row r="189" spans="1:11">
      <c r="A189" s="161" t="s">
        <v>897</v>
      </c>
      <c r="B189" s="149">
        <v>6917557.5100000035</v>
      </c>
      <c r="C189" s="149">
        <v>6917557.5100000035</v>
      </c>
      <c r="D189" s="149">
        <v>0</v>
      </c>
      <c r="E189" s="149">
        <v>0</v>
      </c>
      <c r="F189" s="149">
        <v>6917557.5100000035</v>
      </c>
      <c r="G189" s="149">
        <v>6203256.493015605</v>
      </c>
      <c r="H189" s="149">
        <v>0</v>
      </c>
      <c r="I189" s="149">
        <v>0</v>
      </c>
      <c r="J189" s="149">
        <v>6203256.493015605</v>
      </c>
      <c r="K189" s="155">
        <v>0.89674086323795554</v>
      </c>
    </row>
    <row r="190" spans="1:11">
      <c r="A190" s="161" t="s">
        <v>898</v>
      </c>
      <c r="B190" s="149">
        <v>10823215.369999999</v>
      </c>
      <c r="C190" s="149">
        <v>10823215.369999999</v>
      </c>
      <c r="D190" s="149">
        <v>0</v>
      </c>
      <c r="E190" s="149">
        <v>0</v>
      </c>
      <c r="F190" s="149">
        <v>10823215.369999999</v>
      </c>
      <c r="G190" s="149">
        <v>9705619.4939041082</v>
      </c>
      <c r="H190" s="149">
        <v>0</v>
      </c>
      <c r="I190" s="149">
        <v>0</v>
      </c>
      <c r="J190" s="149">
        <v>9705619.4939041082</v>
      </c>
      <c r="K190" s="155">
        <v>0.89674086323795554</v>
      </c>
    </row>
    <row r="191" spans="1:11">
      <c r="A191" s="161" t="s">
        <v>899</v>
      </c>
      <c r="B191" s="149">
        <v>3325046.8200000003</v>
      </c>
      <c r="C191" s="149">
        <v>3325046.8200000003</v>
      </c>
      <c r="D191" s="149">
        <v>0</v>
      </c>
      <c r="E191" s="149">
        <v>0</v>
      </c>
      <c r="F191" s="149">
        <v>3325046.8200000003</v>
      </c>
      <c r="G191" s="149">
        <v>2981705.3556734193</v>
      </c>
      <c r="H191" s="149">
        <v>0</v>
      </c>
      <c r="I191" s="149">
        <v>0</v>
      </c>
      <c r="J191" s="149">
        <v>2981705.3556734193</v>
      </c>
      <c r="K191" s="155">
        <v>0.89674086323795554</v>
      </c>
    </row>
    <row r="192" spans="1:11">
      <c r="A192" s="161" t="s">
        <v>900</v>
      </c>
      <c r="B192" s="149">
        <v>375000</v>
      </c>
      <c r="C192" s="149">
        <v>375000</v>
      </c>
      <c r="D192" s="149">
        <v>0</v>
      </c>
      <c r="E192" s="149">
        <v>0</v>
      </c>
      <c r="F192" s="149">
        <v>375000</v>
      </c>
      <c r="G192" s="149">
        <v>336277.82371423335</v>
      </c>
      <c r="H192" s="149">
        <v>0</v>
      </c>
      <c r="I192" s="149">
        <v>0</v>
      </c>
      <c r="J192" s="149">
        <v>336277.82371423335</v>
      </c>
      <c r="K192" s="155">
        <v>0.89674086323795554</v>
      </c>
    </row>
    <row r="193" spans="1:11">
      <c r="A193" s="161" t="s">
        <v>901</v>
      </c>
      <c r="B193" s="149">
        <v>0</v>
      </c>
      <c r="C193" s="149">
        <v>0</v>
      </c>
      <c r="D193" s="149">
        <v>0</v>
      </c>
      <c r="E193" s="149">
        <v>0</v>
      </c>
      <c r="F193" s="149">
        <v>0</v>
      </c>
      <c r="G193" s="149">
        <v>0</v>
      </c>
      <c r="H193" s="149">
        <v>0</v>
      </c>
      <c r="I193" s="149">
        <v>0</v>
      </c>
      <c r="J193" s="149">
        <v>0</v>
      </c>
      <c r="K193" s="155">
        <v>0.89674086323795554</v>
      </c>
    </row>
    <row r="194" spans="1:11">
      <c r="A194" s="161" t="s">
        <v>902</v>
      </c>
      <c r="B194" s="149">
        <v>18491427.080000002</v>
      </c>
      <c r="C194" s="149">
        <v>18491427.080000002</v>
      </c>
      <c r="D194" s="149">
        <v>0</v>
      </c>
      <c r="E194" s="149">
        <v>0</v>
      </c>
      <c r="F194" s="149">
        <v>18491427.080000002</v>
      </c>
      <c r="G194" s="149">
        <v>16582018.282220909</v>
      </c>
      <c r="H194" s="149">
        <v>0</v>
      </c>
      <c r="I194" s="149">
        <v>0</v>
      </c>
      <c r="J194" s="149">
        <v>16582018.282220909</v>
      </c>
      <c r="K194" s="155">
        <v>0.89674086323795554</v>
      </c>
    </row>
    <row r="195" spans="1:11">
      <c r="A195" s="161" t="s">
        <v>903</v>
      </c>
      <c r="B195" s="149">
        <v>1874690.9899999995</v>
      </c>
      <c r="C195" s="149">
        <v>1874690.9899999995</v>
      </c>
      <c r="D195" s="149">
        <v>-1874690.9899999995</v>
      </c>
      <c r="E195" s="149">
        <v>0</v>
      </c>
      <c r="F195" s="149">
        <v>0</v>
      </c>
      <c r="G195" s="149">
        <v>1775560.2834111361</v>
      </c>
      <c r="H195" s="149">
        <v>-1775560.2834111361</v>
      </c>
      <c r="I195" s="149">
        <v>0</v>
      </c>
      <c r="J195" s="149">
        <v>0</v>
      </c>
      <c r="K195" s="155">
        <v>0.94712157517284312</v>
      </c>
    </row>
    <row r="196" spans="1:11">
      <c r="A196" s="161" t="s">
        <v>904</v>
      </c>
      <c r="B196" s="149">
        <v>2128606.92</v>
      </c>
      <c r="C196" s="149">
        <v>2128606.92</v>
      </c>
      <c r="D196" s="149">
        <v>-2128606.92</v>
      </c>
      <c r="E196" s="149">
        <v>0</v>
      </c>
      <c r="F196" s="149">
        <v>0</v>
      </c>
      <c r="G196" s="149">
        <v>2016049.538994214</v>
      </c>
      <c r="H196" s="149">
        <v>-2016049.538994214</v>
      </c>
      <c r="I196" s="149">
        <v>0</v>
      </c>
      <c r="J196" s="149">
        <v>0</v>
      </c>
      <c r="K196" s="155">
        <v>0.94712157517284312</v>
      </c>
    </row>
    <row r="197" spans="1:11">
      <c r="A197" s="161" t="s">
        <v>905</v>
      </c>
      <c r="B197" s="149">
        <v>0</v>
      </c>
      <c r="C197" s="149">
        <v>0</v>
      </c>
      <c r="D197" s="149">
        <v>0</v>
      </c>
      <c r="E197" s="149">
        <v>0</v>
      </c>
      <c r="F197" s="149">
        <v>0</v>
      </c>
      <c r="G197" s="149">
        <v>0</v>
      </c>
      <c r="H197" s="149">
        <v>0</v>
      </c>
      <c r="I197" s="149">
        <v>0</v>
      </c>
      <c r="J197" s="149">
        <v>0</v>
      </c>
      <c r="K197" s="155">
        <v>0.89674086323795554</v>
      </c>
    </row>
    <row r="198" spans="1:11">
      <c r="A198" s="161" t="s">
        <v>906</v>
      </c>
      <c r="B198" s="149">
        <v>4108463.0399999977</v>
      </c>
      <c r="C198" s="149">
        <v>4108463.0399999977</v>
      </c>
      <c r="D198" s="149">
        <v>0</v>
      </c>
      <c r="E198" s="149">
        <v>0</v>
      </c>
      <c r="F198" s="149">
        <v>4108463.0399999977</v>
      </c>
      <c r="G198" s="149">
        <v>3684226.6930708331</v>
      </c>
      <c r="H198" s="149">
        <v>0</v>
      </c>
      <c r="I198" s="149">
        <v>0</v>
      </c>
      <c r="J198" s="149">
        <v>3684226.6930708331</v>
      </c>
      <c r="K198" s="155">
        <v>0.89674086323795554</v>
      </c>
    </row>
    <row r="199" spans="1:11">
      <c r="A199" s="161" t="s">
        <v>907</v>
      </c>
      <c r="B199" s="149">
        <v>0</v>
      </c>
      <c r="C199" s="149">
        <v>0</v>
      </c>
      <c r="D199" s="149">
        <v>0</v>
      </c>
      <c r="E199" s="149">
        <v>0</v>
      </c>
      <c r="F199" s="149">
        <v>0</v>
      </c>
      <c r="G199" s="149">
        <v>0</v>
      </c>
      <c r="H199" s="149">
        <v>0</v>
      </c>
      <c r="I199" s="149">
        <v>0</v>
      </c>
      <c r="J199" s="149">
        <v>0</v>
      </c>
      <c r="K199" s="155">
        <v>0.89674086323795554</v>
      </c>
    </row>
    <row r="200" spans="1:11">
      <c r="A200" s="161" t="s">
        <v>908</v>
      </c>
      <c r="B200" s="149">
        <v>12000</v>
      </c>
      <c r="C200" s="149">
        <v>12000</v>
      </c>
      <c r="D200" s="149">
        <v>0</v>
      </c>
      <c r="E200" s="149">
        <v>0</v>
      </c>
      <c r="F200" s="149">
        <v>12000</v>
      </c>
      <c r="G200" s="149">
        <v>10760.890358855466</v>
      </c>
      <c r="H200" s="149">
        <v>0</v>
      </c>
      <c r="I200" s="149">
        <v>0</v>
      </c>
      <c r="J200" s="149">
        <v>10760.890358855466</v>
      </c>
      <c r="K200" s="155">
        <v>0.89674086323795554</v>
      </c>
    </row>
    <row r="201" spans="1:11">
      <c r="A201" s="161" t="s">
        <v>909</v>
      </c>
      <c r="B201" s="149">
        <v>609360.59</v>
      </c>
      <c r="C201" s="149">
        <v>609360.59</v>
      </c>
      <c r="D201" s="149">
        <v>0</v>
      </c>
      <c r="E201" s="149">
        <v>0</v>
      </c>
      <c r="F201" s="149">
        <v>609360.59</v>
      </c>
      <c r="G201" s="149">
        <v>546438.54149978992</v>
      </c>
      <c r="H201" s="149">
        <v>0</v>
      </c>
      <c r="I201" s="149">
        <v>0</v>
      </c>
      <c r="J201" s="149">
        <v>546438.54149978992</v>
      </c>
      <c r="K201" s="155">
        <v>0.89674086323795554</v>
      </c>
    </row>
    <row r="202" spans="1:11">
      <c r="A202" s="161" t="s">
        <v>910</v>
      </c>
      <c r="B202" s="149">
        <v>4125513.9799999995</v>
      </c>
      <c r="C202" s="149">
        <v>4125513.9799999995</v>
      </c>
      <c r="D202" s="149">
        <v>0</v>
      </c>
      <c r="E202" s="149">
        <v>0</v>
      </c>
      <c r="F202" s="149">
        <v>4125513.9799999995</v>
      </c>
      <c r="G202" s="149">
        <v>3699516.9677254534</v>
      </c>
      <c r="H202" s="149">
        <v>0</v>
      </c>
      <c r="I202" s="149">
        <v>0</v>
      </c>
      <c r="J202" s="149">
        <v>3699516.9677254534</v>
      </c>
      <c r="K202" s="155">
        <v>0.89674086323795554</v>
      </c>
    </row>
    <row r="203" spans="1:11">
      <c r="A203" s="161" t="s">
        <v>911</v>
      </c>
      <c r="B203" s="149">
        <v>4695042.5099999988</v>
      </c>
      <c r="C203" s="149">
        <v>4695042.5099999988</v>
      </c>
      <c r="D203" s="149">
        <v>0</v>
      </c>
      <c r="E203" s="149">
        <v>0</v>
      </c>
      <c r="F203" s="149">
        <v>4695042.5099999988</v>
      </c>
      <c r="G203" s="149">
        <v>4210236.4733562963</v>
      </c>
      <c r="H203" s="149">
        <v>0</v>
      </c>
      <c r="I203" s="149">
        <v>0</v>
      </c>
      <c r="J203" s="149">
        <v>4210236.4733562963</v>
      </c>
      <c r="K203" s="155">
        <v>0.89674086323795554</v>
      </c>
    </row>
    <row r="204" spans="1:11">
      <c r="A204" s="161" t="s">
        <v>912</v>
      </c>
      <c r="B204" s="149">
        <v>1184440.01</v>
      </c>
      <c r="C204" s="149">
        <v>1184440.01</v>
      </c>
      <c r="D204" s="149">
        <v>-1184440.01</v>
      </c>
      <c r="E204" s="149">
        <v>0</v>
      </c>
      <c r="F204" s="149">
        <v>0</v>
      </c>
      <c r="G204" s="149">
        <v>1121808.6879689381</v>
      </c>
      <c r="H204" s="149">
        <v>-1121808.6879689381</v>
      </c>
      <c r="I204" s="149">
        <v>0</v>
      </c>
      <c r="J204" s="149">
        <v>0</v>
      </c>
      <c r="K204" s="155">
        <v>0.94712157517284312</v>
      </c>
    </row>
    <row r="205" spans="1:11">
      <c r="A205" s="161" t="s">
        <v>913</v>
      </c>
      <c r="B205" s="149">
        <v>11419948.070000004</v>
      </c>
      <c r="C205" s="149">
        <v>11419948.070000004</v>
      </c>
      <c r="D205" s="149">
        <v>0</v>
      </c>
      <c r="E205" s="149">
        <v>0</v>
      </c>
      <c r="F205" s="149">
        <v>11419948.070000004</v>
      </c>
      <c r="G205" s="149">
        <v>10240734.090424428</v>
      </c>
      <c r="H205" s="149">
        <v>0</v>
      </c>
      <c r="I205" s="149">
        <v>0</v>
      </c>
      <c r="J205" s="149">
        <v>10240734.090424428</v>
      </c>
      <c r="K205" s="155">
        <v>0.89674086323795554</v>
      </c>
    </row>
    <row r="206" spans="1:11">
      <c r="A206" s="161" t="s">
        <v>914</v>
      </c>
      <c r="B206" s="149">
        <v>1254000</v>
      </c>
      <c r="C206" s="149">
        <v>1254000</v>
      </c>
      <c r="D206" s="149">
        <v>0</v>
      </c>
      <c r="E206" s="149">
        <v>0</v>
      </c>
      <c r="F206" s="149">
        <v>1254000</v>
      </c>
      <c r="G206" s="149">
        <v>1124513.0425003963</v>
      </c>
      <c r="H206" s="149">
        <v>0</v>
      </c>
      <c r="I206" s="149">
        <v>0</v>
      </c>
      <c r="J206" s="149">
        <v>1124513.0425003963</v>
      </c>
      <c r="K206" s="155">
        <v>0.89674086323795554</v>
      </c>
    </row>
    <row r="207" spans="1:11" ht="15.75" thickBot="1">
      <c r="A207" s="161" t="s">
        <v>915</v>
      </c>
      <c r="B207" s="149">
        <v>643783.55000000016</v>
      </c>
      <c r="C207" s="149">
        <v>643783.55000000016</v>
      </c>
      <c r="D207" s="149">
        <v>0</v>
      </c>
      <c r="E207" s="149">
        <v>0</v>
      </c>
      <c r="F207" s="149">
        <v>643783.55000000016</v>
      </c>
      <c r="G207" s="149">
        <v>577307.01636539563</v>
      </c>
      <c r="H207" s="149">
        <v>0</v>
      </c>
      <c r="I207" s="149">
        <v>0</v>
      </c>
      <c r="J207" s="149">
        <v>577307.01636539563</v>
      </c>
      <c r="K207" s="155">
        <v>0.89674086323795554</v>
      </c>
    </row>
    <row r="208" spans="1:11">
      <c r="A208" s="153" t="s">
        <v>896</v>
      </c>
      <c r="B208" s="156">
        <v>71988096.439999998</v>
      </c>
      <c r="C208" s="156">
        <v>71988096.439999998</v>
      </c>
      <c r="D208" s="156">
        <v>-5187737.919999999</v>
      </c>
      <c r="E208" s="156">
        <v>0</v>
      </c>
      <c r="F208" s="156">
        <v>66800358.519999996</v>
      </c>
      <c r="G208" s="156">
        <v>64816029.674204029</v>
      </c>
      <c r="H208" s="156">
        <v>-4913418.510374289</v>
      </c>
      <c r="I208" s="156">
        <v>0</v>
      </c>
      <c r="J208" s="156">
        <v>59902611.163829736</v>
      </c>
      <c r="K208" s="157" t="s">
        <v>334</v>
      </c>
    </row>
    <row r="209" spans="1:11">
      <c r="A209" s="144"/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</row>
    <row r="210" spans="1:11">
      <c r="A210" s="153" t="s">
        <v>916</v>
      </c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</row>
    <row r="211" spans="1:11">
      <c r="A211" s="161" t="s">
        <v>917</v>
      </c>
      <c r="B211" s="149">
        <v>21701549.749999996</v>
      </c>
      <c r="C211" s="149">
        <v>21701549.749999996</v>
      </c>
      <c r="D211" s="149">
        <v>0</v>
      </c>
      <c r="E211" s="149">
        <v>0</v>
      </c>
      <c r="F211" s="149">
        <v>21701549.749999996</v>
      </c>
      <c r="G211" s="149">
        <v>21701549.749999996</v>
      </c>
      <c r="H211" s="149">
        <v>0</v>
      </c>
      <c r="I211" s="149">
        <v>0</v>
      </c>
      <c r="J211" s="149">
        <v>21701549.749999996</v>
      </c>
      <c r="K211" s="155">
        <v>1</v>
      </c>
    </row>
    <row r="212" spans="1:11">
      <c r="A212" s="161" t="s">
        <v>918</v>
      </c>
      <c r="B212" s="149">
        <v>5768134.9100000001</v>
      </c>
      <c r="C212" s="149">
        <v>5768134.9100000001</v>
      </c>
      <c r="D212" s="149">
        <v>0</v>
      </c>
      <c r="E212" s="149">
        <v>0</v>
      </c>
      <c r="F212" s="149">
        <v>5768134.9100000001</v>
      </c>
      <c r="G212" s="149">
        <v>5768134.9100000001</v>
      </c>
      <c r="H212" s="149">
        <v>0</v>
      </c>
      <c r="I212" s="149">
        <v>0</v>
      </c>
      <c r="J212" s="149">
        <v>5768134.9100000001</v>
      </c>
      <c r="K212" s="155">
        <v>1</v>
      </c>
    </row>
    <row r="213" spans="1:11">
      <c r="A213" s="161" t="s">
        <v>919</v>
      </c>
      <c r="B213" s="149">
        <v>2696034.77</v>
      </c>
      <c r="C213" s="149">
        <v>2696034.77</v>
      </c>
      <c r="D213" s="149">
        <v>0</v>
      </c>
      <c r="E213" s="149">
        <v>0</v>
      </c>
      <c r="F213" s="149">
        <v>2696034.77</v>
      </c>
      <c r="G213" s="149">
        <v>2696034.77</v>
      </c>
      <c r="H213" s="149">
        <v>0</v>
      </c>
      <c r="I213" s="149">
        <v>0</v>
      </c>
      <c r="J213" s="149">
        <v>2696034.77</v>
      </c>
      <c r="K213" s="155">
        <v>1</v>
      </c>
    </row>
    <row r="214" spans="1:11">
      <c r="A214" s="161" t="s">
        <v>920</v>
      </c>
      <c r="B214" s="149">
        <v>14426977.470000027</v>
      </c>
      <c r="C214" s="149">
        <v>14426977.470000027</v>
      </c>
      <c r="D214" s="149">
        <v>0</v>
      </c>
      <c r="E214" s="149">
        <v>0</v>
      </c>
      <c r="F214" s="149">
        <v>14426977.470000027</v>
      </c>
      <c r="G214" s="149">
        <v>14426977.470000025</v>
      </c>
      <c r="H214" s="149">
        <v>0</v>
      </c>
      <c r="I214" s="149">
        <v>0</v>
      </c>
      <c r="J214" s="149">
        <v>14426977.470000025</v>
      </c>
      <c r="K214" s="155">
        <v>0.99999999999999989</v>
      </c>
    </row>
    <row r="215" spans="1:11">
      <c r="A215" s="161" t="s">
        <v>921</v>
      </c>
      <c r="B215" s="149">
        <v>5792958.209999999</v>
      </c>
      <c r="C215" s="149">
        <v>5792958.209999999</v>
      </c>
      <c r="D215" s="149">
        <v>0</v>
      </c>
      <c r="E215" s="149">
        <v>0</v>
      </c>
      <c r="F215" s="149">
        <v>5792958.209999999</v>
      </c>
      <c r="G215" s="149">
        <v>5792958.2099999981</v>
      </c>
      <c r="H215" s="149">
        <v>0</v>
      </c>
      <c r="I215" s="149">
        <v>0</v>
      </c>
      <c r="J215" s="149">
        <v>5792958.2099999981</v>
      </c>
      <c r="K215" s="155">
        <v>0.99999999999999989</v>
      </c>
    </row>
    <row r="216" spans="1:11">
      <c r="A216" s="161" t="s">
        <v>922</v>
      </c>
      <c r="B216" s="149">
        <v>267528.5</v>
      </c>
      <c r="C216" s="149">
        <v>267528.5</v>
      </c>
      <c r="D216" s="149">
        <v>0</v>
      </c>
      <c r="E216" s="149">
        <v>0</v>
      </c>
      <c r="F216" s="149">
        <v>267528.5</v>
      </c>
      <c r="G216" s="149">
        <v>267528.5</v>
      </c>
      <c r="H216" s="149">
        <v>0</v>
      </c>
      <c r="I216" s="149">
        <v>0</v>
      </c>
      <c r="J216" s="149">
        <v>267528.5</v>
      </c>
      <c r="K216" s="155">
        <v>1</v>
      </c>
    </row>
    <row r="217" spans="1:11">
      <c r="A217" s="161" t="s">
        <v>923</v>
      </c>
      <c r="B217" s="149">
        <v>3470409.920000005</v>
      </c>
      <c r="C217" s="149">
        <v>3470409.920000005</v>
      </c>
      <c r="D217" s="149">
        <v>0</v>
      </c>
      <c r="E217" s="149">
        <v>0</v>
      </c>
      <c r="F217" s="149">
        <v>3470409.920000005</v>
      </c>
      <c r="G217" s="149">
        <v>3462498.7355810548</v>
      </c>
      <c r="H217" s="149">
        <v>0</v>
      </c>
      <c r="I217" s="149">
        <v>0</v>
      </c>
      <c r="J217" s="149">
        <v>3462498.7355810548</v>
      </c>
      <c r="K217" s="155">
        <v>0.99772038906027838</v>
      </c>
    </row>
    <row r="218" spans="1:11">
      <c r="A218" s="161" t="s">
        <v>924</v>
      </c>
      <c r="B218" s="149">
        <v>2442656.8100000005</v>
      </c>
      <c r="C218" s="149">
        <v>2442656.8100000005</v>
      </c>
      <c r="D218" s="149">
        <v>0</v>
      </c>
      <c r="E218" s="149">
        <v>0</v>
      </c>
      <c r="F218" s="149">
        <v>2442656.8100000005</v>
      </c>
      <c r="G218" s="149">
        <v>2442656.8100000005</v>
      </c>
      <c r="H218" s="149">
        <v>0</v>
      </c>
      <c r="I218" s="149">
        <v>0</v>
      </c>
      <c r="J218" s="149">
        <v>2442656.8100000005</v>
      </c>
      <c r="K218" s="155">
        <v>1</v>
      </c>
    </row>
    <row r="219" spans="1:11">
      <c r="A219" s="161" t="s">
        <v>925</v>
      </c>
      <c r="B219" s="149">
        <v>1535523.4</v>
      </c>
      <c r="C219" s="149">
        <v>1535523.4</v>
      </c>
      <c r="D219" s="149">
        <v>-1535523.4</v>
      </c>
      <c r="E219" s="149">
        <v>0</v>
      </c>
      <c r="F219" s="149">
        <v>0</v>
      </c>
      <c r="G219" s="149">
        <v>1535523.4</v>
      </c>
      <c r="H219" s="149">
        <v>-1535523.4</v>
      </c>
      <c r="I219" s="149">
        <v>0</v>
      </c>
      <c r="J219" s="149">
        <v>0</v>
      </c>
      <c r="K219" s="155">
        <v>1</v>
      </c>
    </row>
    <row r="220" spans="1:11">
      <c r="A220" s="161" t="s">
        <v>926</v>
      </c>
      <c r="B220" s="149">
        <v>37628020.389999963</v>
      </c>
      <c r="C220" s="149">
        <v>37628020.389999963</v>
      </c>
      <c r="D220" s="149">
        <v>0</v>
      </c>
      <c r="E220" s="149">
        <v>0</v>
      </c>
      <c r="F220" s="149">
        <v>37628020.389999963</v>
      </c>
      <c r="G220" s="149">
        <v>37628020.389999963</v>
      </c>
      <c r="H220" s="149">
        <v>0</v>
      </c>
      <c r="I220" s="149">
        <v>0</v>
      </c>
      <c r="J220" s="149">
        <v>37628020.389999963</v>
      </c>
      <c r="K220" s="155">
        <v>1</v>
      </c>
    </row>
    <row r="221" spans="1:11">
      <c r="A221" s="161" t="s">
        <v>927</v>
      </c>
      <c r="B221" s="149">
        <v>10358000</v>
      </c>
      <c r="C221" s="149">
        <v>10358000</v>
      </c>
      <c r="D221" s="149">
        <v>0</v>
      </c>
      <c r="E221" s="149">
        <v>0</v>
      </c>
      <c r="F221" s="149">
        <v>10358000</v>
      </c>
      <c r="G221" s="149">
        <v>10358000</v>
      </c>
      <c r="H221" s="149">
        <v>0</v>
      </c>
      <c r="I221" s="149">
        <v>0</v>
      </c>
      <c r="J221" s="149">
        <v>10358000</v>
      </c>
      <c r="K221" s="155">
        <v>1</v>
      </c>
    </row>
    <row r="222" spans="1:11">
      <c r="A222" s="161" t="s">
        <v>928</v>
      </c>
      <c r="B222" s="149">
        <v>16097705.640000006</v>
      </c>
      <c r="C222" s="149">
        <v>16097705.640000006</v>
      </c>
      <c r="D222" s="149">
        <v>0</v>
      </c>
      <c r="E222" s="149">
        <v>0</v>
      </c>
      <c r="F222" s="149">
        <v>16097705.640000006</v>
      </c>
      <c r="G222" s="149">
        <v>16097705.640000006</v>
      </c>
      <c r="H222" s="149">
        <v>0</v>
      </c>
      <c r="I222" s="149">
        <v>0</v>
      </c>
      <c r="J222" s="149">
        <v>16097705.640000006</v>
      </c>
      <c r="K222" s="155">
        <v>1</v>
      </c>
    </row>
    <row r="223" spans="1:11">
      <c r="A223" s="161" t="s">
        <v>929</v>
      </c>
      <c r="B223" s="149">
        <v>1262182.42</v>
      </c>
      <c r="C223" s="149">
        <v>1262182.42</v>
      </c>
      <c r="D223" s="149">
        <v>-1262182.42</v>
      </c>
      <c r="E223" s="149">
        <v>0</v>
      </c>
      <c r="F223" s="149">
        <v>0</v>
      </c>
      <c r="G223" s="149">
        <v>1262182.42</v>
      </c>
      <c r="H223" s="149">
        <v>-1262182.42</v>
      </c>
      <c r="I223" s="149">
        <v>0</v>
      </c>
      <c r="J223" s="149">
        <v>0</v>
      </c>
      <c r="K223" s="155">
        <v>1</v>
      </c>
    </row>
    <row r="224" spans="1:11">
      <c r="A224" s="161" t="s">
        <v>930</v>
      </c>
      <c r="B224" s="149">
        <v>0</v>
      </c>
      <c r="C224" s="149">
        <v>0</v>
      </c>
      <c r="D224" s="149">
        <v>0</v>
      </c>
      <c r="E224" s="149">
        <v>0</v>
      </c>
      <c r="F224" s="149">
        <v>0</v>
      </c>
      <c r="G224" s="149">
        <v>0</v>
      </c>
      <c r="H224" s="149">
        <v>0</v>
      </c>
      <c r="I224" s="149">
        <v>0</v>
      </c>
      <c r="J224" s="149">
        <v>0</v>
      </c>
      <c r="K224" s="155">
        <v>1</v>
      </c>
    </row>
    <row r="225" spans="1:11">
      <c r="A225" s="161" t="s">
        <v>931</v>
      </c>
      <c r="B225" s="149">
        <v>11073958.000000002</v>
      </c>
      <c r="C225" s="149">
        <v>11073958.000000002</v>
      </c>
      <c r="D225" s="149">
        <v>0</v>
      </c>
      <c r="E225" s="149">
        <v>0</v>
      </c>
      <c r="F225" s="149">
        <v>11073958.000000002</v>
      </c>
      <c r="G225" s="149">
        <v>11073958.000000002</v>
      </c>
      <c r="H225" s="149">
        <v>0</v>
      </c>
      <c r="I225" s="149">
        <v>0</v>
      </c>
      <c r="J225" s="149">
        <v>11073958.000000002</v>
      </c>
      <c r="K225" s="155">
        <v>1</v>
      </c>
    </row>
    <row r="226" spans="1:11">
      <c r="A226" s="161" t="s">
        <v>932</v>
      </c>
      <c r="B226" s="149">
        <v>3327434.5500000003</v>
      </c>
      <c r="C226" s="149">
        <v>3327434.5500000003</v>
      </c>
      <c r="D226" s="149">
        <v>-3327434.5500000003</v>
      </c>
      <c r="E226" s="149">
        <v>0</v>
      </c>
      <c r="F226" s="149">
        <v>0</v>
      </c>
      <c r="G226" s="149">
        <v>3151485.0522805406</v>
      </c>
      <c r="H226" s="149">
        <v>-3151485.0522805406</v>
      </c>
      <c r="I226" s="149">
        <v>0</v>
      </c>
      <c r="J226" s="149">
        <v>0</v>
      </c>
      <c r="K226" s="155">
        <v>0.94712157517284312</v>
      </c>
    </row>
    <row r="227" spans="1:11">
      <c r="A227" s="161" t="s">
        <v>933</v>
      </c>
      <c r="B227" s="149">
        <v>116078114.41000013</v>
      </c>
      <c r="C227" s="149">
        <v>116078114.41000013</v>
      </c>
      <c r="D227" s="149">
        <v>0</v>
      </c>
      <c r="E227" s="149">
        <v>0</v>
      </c>
      <c r="F227" s="149">
        <v>116078114.41000013</v>
      </c>
      <c r="G227" s="149">
        <v>116078114.41000012</v>
      </c>
      <c r="H227" s="149">
        <v>0</v>
      </c>
      <c r="I227" s="149">
        <v>0</v>
      </c>
      <c r="J227" s="149">
        <v>116078114.41000012</v>
      </c>
      <c r="K227" s="155">
        <v>0.99999999999999989</v>
      </c>
    </row>
    <row r="228" spans="1:11">
      <c r="A228" s="161" t="s">
        <v>934</v>
      </c>
      <c r="B228" s="149">
        <v>25091133.760000005</v>
      </c>
      <c r="C228" s="149">
        <v>25091133.760000005</v>
      </c>
      <c r="D228" s="149">
        <v>0</v>
      </c>
      <c r="E228" s="149">
        <v>0</v>
      </c>
      <c r="F228" s="149">
        <v>25091133.760000005</v>
      </c>
      <c r="G228" s="149">
        <v>25091133.760000002</v>
      </c>
      <c r="H228" s="149">
        <v>0</v>
      </c>
      <c r="I228" s="149">
        <v>0</v>
      </c>
      <c r="J228" s="149">
        <v>25091133.760000002</v>
      </c>
      <c r="K228" s="155">
        <v>0.99999999999999989</v>
      </c>
    </row>
    <row r="229" spans="1:11">
      <c r="A229" s="161" t="s">
        <v>935</v>
      </c>
      <c r="B229" s="149">
        <v>39032.089999999997</v>
      </c>
      <c r="C229" s="149">
        <v>39032.089999999997</v>
      </c>
      <c r="D229" s="149">
        <v>0</v>
      </c>
      <c r="E229" s="149">
        <v>0</v>
      </c>
      <c r="F229" s="149">
        <v>39032.089999999997</v>
      </c>
      <c r="G229" s="149">
        <v>39032.089999999997</v>
      </c>
      <c r="H229" s="149">
        <v>0</v>
      </c>
      <c r="I229" s="149">
        <v>0</v>
      </c>
      <c r="J229" s="149">
        <v>39032.089999999997</v>
      </c>
      <c r="K229" s="155">
        <v>1</v>
      </c>
    </row>
    <row r="230" spans="1:11">
      <c r="A230" s="161" t="s">
        <v>936</v>
      </c>
      <c r="B230" s="149">
        <v>11158299.170000015</v>
      </c>
      <c r="C230" s="149">
        <v>11158299.170000015</v>
      </c>
      <c r="D230" s="149">
        <v>0</v>
      </c>
      <c r="E230" s="149">
        <v>0</v>
      </c>
      <c r="F230" s="149">
        <v>11158299.170000015</v>
      </c>
      <c r="G230" s="149">
        <v>11158299.170000015</v>
      </c>
      <c r="H230" s="149">
        <v>0</v>
      </c>
      <c r="I230" s="149">
        <v>0</v>
      </c>
      <c r="J230" s="149">
        <v>11158299.170000015</v>
      </c>
      <c r="K230" s="155">
        <v>1</v>
      </c>
    </row>
    <row r="231" spans="1:11">
      <c r="A231" s="161" t="s">
        <v>937</v>
      </c>
      <c r="B231" s="149">
        <v>3998619.9500000016</v>
      </c>
      <c r="C231" s="149">
        <v>3998619.9500000016</v>
      </c>
      <c r="D231" s="149">
        <v>0</v>
      </c>
      <c r="E231" s="149">
        <v>0</v>
      </c>
      <c r="F231" s="149">
        <v>3998619.9500000016</v>
      </c>
      <c r="G231" s="149">
        <v>3989504.6522181924</v>
      </c>
      <c r="H231" s="149">
        <v>0</v>
      </c>
      <c r="I231" s="149">
        <v>0</v>
      </c>
      <c r="J231" s="149">
        <v>3989504.6522181924</v>
      </c>
      <c r="K231" s="155">
        <v>0.99772038906027838</v>
      </c>
    </row>
    <row r="232" spans="1:11" ht="15.75" thickBot="1">
      <c r="A232" s="161" t="s">
        <v>938</v>
      </c>
      <c r="B232" s="149">
        <v>6170583.2400000058</v>
      </c>
      <c r="C232" s="149">
        <v>6170583.2400000058</v>
      </c>
      <c r="D232" s="149">
        <v>0</v>
      </c>
      <c r="E232" s="149">
        <v>0</v>
      </c>
      <c r="F232" s="149">
        <v>6170583.2400000058</v>
      </c>
      <c r="G232" s="149">
        <v>6170583.2400000058</v>
      </c>
      <c r="H232" s="149">
        <v>0</v>
      </c>
      <c r="I232" s="149">
        <v>0</v>
      </c>
      <c r="J232" s="149">
        <v>6170583.2400000058</v>
      </c>
      <c r="K232" s="155">
        <v>1</v>
      </c>
    </row>
    <row r="233" spans="1:11">
      <c r="A233" s="153" t="s">
        <v>916</v>
      </c>
      <c r="B233" s="156">
        <v>300384857.36000013</v>
      </c>
      <c r="C233" s="156">
        <v>300384857.36000013</v>
      </c>
      <c r="D233" s="156">
        <v>-6125140.3700000001</v>
      </c>
      <c r="E233" s="156">
        <v>0</v>
      </c>
      <c r="F233" s="156">
        <v>294259716.99000013</v>
      </c>
      <c r="G233" s="156">
        <v>300191881.38007987</v>
      </c>
      <c r="H233" s="156">
        <v>-5949190.8722805399</v>
      </c>
      <c r="I233" s="156">
        <v>0</v>
      </c>
      <c r="J233" s="156">
        <v>294242690.50779933</v>
      </c>
      <c r="K233" s="157" t="s">
        <v>334</v>
      </c>
    </row>
    <row r="234" spans="1:11">
      <c r="A234" s="144"/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</row>
    <row r="235" spans="1:11">
      <c r="A235" s="153" t="s">
        <v>939</v>
      </c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</row>
    <row r="236" spans="1:11">
      <c r="A236" s="161" t="s">
        <v>940</v>
      </c>
      <c r="B236" s="149">
        <v>6379931.7100000009</v>
      </c>
      <c r="C236" s="149">
        <v>6379931.7100000009</v>
      </c>
      <c r="D236" s="149">
        <v>0</v>
      </c>
      <c r="E236" s="149">
        <v>0</v>
      </c>
      <c r="F236" s="149">
        <v>6379931.7100000009</v>
      </c>
      <c r="G236" s="149">
        <v>6379919.5490102563</v>
      </c>
      <c r="H236" s="149">
        <v>0</v>
      </c>
      <c r="I236" s="149">
        <v>0</v>
      </c>
      <c r="J236" s="149">
        <v>6379919.5490102563</v>
      </c>
      <c r="K236" s="155">
        <v>0.99999809386835203</v>
      </c>
    </row>
    <row r="237" spans="1:11">
      <c r="A237" s="161" t="s">
        <v>941</v>
      </c>
      <c r="B237" s="149">
        <v>12031202.190000001</v>
      </c>
      <c r="C237" s="149">
        <v>12031202.190000001</v>
      </c>
      <c r="D237" s="149">
        <v>0</v>
      </c>
      <c r="E237" s="149">
        <v>0</v>
      </c>
      <c r="F237" s="149">
        <v>12031202.190000001</v>
      </c>
      <c r="G237" s="149">
        <v>12031007.314114474</v>
      </c>
      <c r="H237" s="149">
        <v>0</v>
      </c>
      <c r="I237" s="149">
        <v>0</v>
      </c>
      <c r="J237" s="149">
        <v>12031007.314114474</v>
      </c>
      <c r="K237" s="155">
        <v>0.99998380245943419</v>
      </c>
    </row>
    <row r="238" spans="1:11">
      <c r="A238" s="161" t="s">
        <v>942</v>
      </c>
      <c r="B238" s="149">
        <v>83759406.650000006</v>
      </c>
      <c r="C238" s="149">
        <v>83759406.650000006</v>
      </c>
      <c r="D238" s="149">
        <v>0</v>
      </c>
      <c r="E238" s="149">
        <v>0</v>
      </c>
      <c r="F238" s="149">
        <v>83759406.650000006</v>
      </c>
      <c r="G238" s="149">
        <v>83759406.650000006</v>
      </c>
      <c r="H238" s="149">
        <v>0</v>
      </c>
      <c r="I238" s="149">
        <v>0</v>
      </c>
      <c r="J238" s="149">
        <v>83759406.650000006</v>
      </c>
      <c r="K238" s="155">
        <v>1</v>
      </c>
    </row>
    <row r="239" spans="1:11">
      <c r="A239" s="161" t="s">
        <v>943</v>
      </c>
      <c r="B239" s="149">
        <v>6445711.3699999992</v>
      </c>
      <c r="C239" s="149">
        <v>6445711.3699999992</v>
      </c>
      <c r="D239" s="149">
        <v>0</v>
      </c>
      <c r="E239" s="149">
        <v>0</v>
      </c>
      <c r="F239" s="149">
        <v>6445711.3699999992</v>
      </c>
      <c r="G239" s="149">
        <v>6445711.3699999992</v>
      </c>
      <c r="H239" s="149">
        <v>0</v>
      </c>
      <c r="I239" s="149">
        <v>0</v>
      </c>
      <c r="J239" s="149">
        <v>6445711.3699999992</v>
      </c>
      <c r="K239" s="155">
        <v>1</v>
      </c>
    </row>
    <row r="240" spans="1:11">
      <c r="A240" s="161" t="s">
        <v>944</v>
      </c>
      <c r="B240" s="149">
        <v>106531.84000000001</v>
      </c>
      <c r="C240" s="149">
        <v>106531.84000000001</v>
      </c>
      <c r="D240" s="149">
        <v>-106531.84000000001</v>
      </c>
      <c r="E240" s="149">
        <v>0</v>
      </c>
      <c r="F240" s="149">
        <v>0</v>
      </c>
      <c r="G240" s="149">
        <v>106531.84000000001</v>
      </c>
      <c r="H240" s="149">
        <v>-106531.84000000001</v>
      </c>
      <c r="I240" s="149">
        <v>0</v>
      </c>
      <c r="J240" s="149">
        <v>0</v>
      </c>
      <c r="K240" s="155">
        <v>1</v>
      </c>
    </row>
    <row r="241" spans="1:11" ht="15.75" thickBot="1">
      <c r="A241" s="161" t="s">
        <v>945</v>
      </c>
      <c r="B241" s="149">
        <v>0</v>
      </c>
      <c r="C241" s="149">
        <v>0</v>
      </c>
      <c r="D241" s="149">
        <v>0</v>
      </c>
      <c r="E241" s="149">
        <v>0</v>
      </c>
      <c r="F241" s="149">
        <v>0</v>
      </c>
      <c r="G241" s="149">
        <v>0</v>
      </c>
      <c r="H241" s="149">
        <v>0</v>
      </c>
      <c r="I241" s="149">
        <v>0</v>
      </c>
      <c r="J241" s="149">
        <v>0</v>
      </c>
      <c r="K241" s="155">
        <v>0.99937364288452957</v>
      </c>
    </row>
    <row r="242" spans="1:11">
      <c r="A242" s="153" t="s">
        <v>939</v>
      </c>
      <c r="B242" s="156">
        <v>108722783.76000002</v>
      </c>
      <c r="C242" s="156">
        <v>108722783.76000002</v>
      </c>
      <c r="D242" s="156">
        <v>-106531.84000000001</v>
      </c>
      <c r="E242" s="156">
        <v>0</v>
      </c>
      <c r="F242" s="156">
        <v>108616251.92000002</v>
      </c>
      <c r="G242" s="156">
        <v>108722576.72312474</v>
      </c>
      <c r="H242" s="156">
        <v>-106531.84000000001</v>
      </c>
      <c r="I242" s="156">
        <v>0</v>
      </c>
      <c r="J242" s="156">
        <v>108616044.88312474</v>
      </c>
      <c r="K242" s="157" t="s">
        <v>334</v>
      </c>
    </row>
    <row r="243" spans="1:11">
      <c r="A243" s="144"/>
      <c r="B243" s="144"/>
      <c r="C243" s="144"/>
      <c r="D243" s="144"/>
      <c r="E243" s="144"/>
      <c r="F243" s="144"/>
      <c r="G243" s="144"/>
      <c r="H243" s="144"/>
      <c r="I243" s="144"/>
      <c r="J243" s="144"/>
      <c r="K243" s="144"/>
    </row>
    <row r="244" spans="1:11">
      <c r="A244" s="153" t="s">
        <v>946</v>
      </c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</row>
    <row r="245" spans="1:11">
      <c r="A245" s="161" t="s">
        <v>947</v>
      </c>
      <c r="B245" s="149">
        <v>2874460.1099999994</v>
      </c>
      <c r="C245" s="149">
        <v>2874460.1099999994</v>
      </c>
      <c r="D245" s="149">
        <v>0</v>
      </c>
      <c r="E245" s="149">
        <v>0</v>
      </c>
      <c r="F245" s="149">
        <v>2874460.1099999994</v>
      </c>
      <c r="G245" s="149">
        <v>2874460.1099999994</v>
      </c>
      <c r="H245" s="149">
        <v>0</v>
      </c>
      <c r="I245" s="149">
        <v>0</v>
      </c>
      <c r="J245" s="149">
        <v>2874460.1099999994</v>
      </c>
      <c r="K245" s="155">
        <v>1</v>
      </c>
    </row>
    <row r="246" spans="1:11">
      <c r="A246" s="161" t="s">
        <v>948</v>
      </c>
      <c r="B246" s="149">
        <v>5238827.1199999992</v>
      </c>
      <c r="C246" s="149">
        <v>5238827.1199999992</v>
      </c>
      <c r="D246" s="149">
        <v>-5238827.1199999992</v>
      </c>
      <c r="E246" s="149">
        <v>0</v>
      </c>
      <c r="F246" s="149">
        <v>0</v>
      </c>
      <c r="G246" s="149">
        <v>5238827.1199999992</v>
      </c>
      <c r="H246" s="149">
        <v>-5238827.1199999992</v>
      </c>
      <c r="I246" s="149">
        <v>0</v>
      </c>
      <c r="J246" s="149">
        <v>0</v>
      </c>
      <c r="K246" s="155">
        <v>1</v>
      </c>
    </row>
    <row r="247" spans="1:11">
      <c r="A247" s="161" t="s">
        <v>949</v>
      </c>
      <c r="B247" s="149">
        <v>2786728.2600000007</v>
      </c>
      <c r="C247" s="149">
        <v>2786728.2600000007</v>
      </c>
      <c r="D247" s="149">
        <v>0</v>
      </c>
      <c r="E247" s="149">
        <v>0</v>
      </c>
      <c r="F247" s="149">
        <v>2786728.2600000007</v>
      </c>
      <c r="G247" s="149">
        <v>2786728.2600000007</v>
      </c>
      <c r="H247" s="149">
        <v>0</v>
      </c>
      <c r="I247" s="149">
        <v>0</v>
      </c>
      <c r="J247" s="149">
        <v>2786728.2600000007</v>
      </c>
      <c r="K247" s="155">
        <v>1</v>
      </c>
    </row>
    <row r="248" spans="1:11">
      <c r="A248" s="161" t="s">
        <v>950</v>
      </c>
      <c r="B248" s="149">
        <v>34884127.950000033</v>
      </c>
      <c r="C248" s="149">
        <v>34884127.950000033</v>
      </c>
      <c r="D248" s="149">
        <v>-34884127.950000033</v>
      </c>
      <c r="E248" s="149">
        <v>0</v>
      </c>
      <c r="F248" s="149">
        <v>0</v>
      </c>
      <c r="G248" s="149">
        <v>34884127.950000033</v>
      </c>
      <c r="H248" s="149">
        <v>-34884127.950000033</v>
      </c>
      <c r="I248" s="149">
        <v>0</v>
      </c>
      <c r="J248" s="149">
        <v>0</v>
      </c>
      <c r="K248" s="155">
        <v>1</v>
      </c>
    </row>
    <row r="249" spans="1:11">
      <c r="A249" s="161" t="s">
        <v>951</v>
      </c>
      <c r="B249" s="149">
        <v>82829.72</v>
      </c>
      <c r="C249" s="149">
        <v>82829.72</v>
      </c>
      <c r="D249" s="149">
        <v>0</v>
      </c>
      <c r="E249" s="149">
        <v>0</v>
      </c>
      <c r="F249" s="149">
        <v>82829.72</v>
      </c>
      <c r="G249" s="149">
        <v>82829.72</v>
      </c>
      <c r="H249" s="149">
        <v>0</v>
      </c>
      <c r="I249" s="149">
        <v>0</v>
      </c>
      <c r="J249" s="149">
        <v>82829.72</v>
      </c>
      <c r="K249" s="155">
        <v>1</v>
      </c>
    </row>
    <row r="250" spans="1:11">
      <c r="A250" s="161" t="s">
        <v>952</v>
      </c>
      <c r="B250" s="149">
        <v>8566468.3300000001</v>
      </c>
      <c r="C250" s="149">
        <v>8566468.3300000001</v>
      </c>
      <c r="D250" s="149">
        <v>-8566468.3300000001</v>
      </c>
      <c r="E250" s="149">
        <v>0</v>
      </c>
      <c r="F250" s="149">
        <v>0</v>
      </c>
      <c r="G250" s="149">
        <v>8566468.3300000001</v>
      </c>
      <c r="H250" s="149">
        <v>-8566468.3300000001</v>
      </c>
      <c r="I250" s="149">
        <v>0</v>
      </c>
      <c r="J250" s="149">
        <v>0</v>
      </c>
      <c r="K250" s="155">
        <v>1</v>
      </c>
    </row>
    <row r="251" spans="1:11">
      <c r="A251" s="161" t="s">
        <v>953</v>
      </c>
      <c r="B251" s="149">
        <v>8193602.8599999985</v>
      </c>
      <c r="C251" s="149">
        <v>8193602.8599999985</v>
      </c>
      <c r="D251" s="149">
        <v>0</v>
      </c>
      <c r="E251" s="149">
        <v>0</v>
      </c>
      <c r="F251" s="149">
        <v>8193602.8599999985</v>
      </c>
      <c r="G251" s="149">
        <v>8193602.8599999985</v>
      </c>
      <c r="H251" s="149">
        <v>0</v>
      </c>
      <c r="I251" s="149">
        <v>0</v>
      </c>
      <c r="J251" s="149">
        <v>8193602.8599999985</v>
      </c>
      <c r="K251" s="155">
        <v>1</v>
      </c>
    </row>
    <row r="252" spans="1:11" ht="15.75" thickBot="1">
      <c r="A252" s="161" t="s">
        <v>954</v>
      </c>
      <c r="B252" s="149">
        <v>3438251.350000001</v>
      </c>
      <c r="C252" s="149">
        <v>3438251.350000001</v>
      </c>
      <c r="D252" s="149">
        <v>-3438251.350000001</v>
      </c>
      <c r="E252" s="149">
        <v>0</v>
      </c>
      <c r="F252" s="149">
        <v>0</v>
      </c>
      <c r="G252" s="149">
        <v>3438251.350000001</v>
      </c>
      <c r="H252" s="149">
        <v>-3438251.350000001</v>
      </c>
      <c r="I252" s="149">
        <v>0</v>
      </c>
      <c r="J252" s="149">
        <v>0</v>
      </c>
      <c r="K252" s="155">
        <v>1</v>
      </c>
    </row>
    <row r="253" spans="1:11">
      <c r="A253" s="153" t="s">
        <v>946</v>
      </c>
      <c r="B253" s="156">
        <v>66065295.700000025</v>
      </c>
      <c r="C253" s="156">
        <v>66065295.700000025</v>
      </c>
      <c r="D253" s="156">
        <v>-52127674.75000003</v>
      </c>
      <c r="E253" s="156">
        <v>0</v>
      </c>
      <c r="F253" s="156">
        <v>13937620.949999999</v>
      </c>
      <c r="G253" s="156">
        <v>66065295.700000025</v>
      </c>
      <c r="H253" s="156">
        <v>-52127674.75000003</v>
      </c>
      <c r="I253" s="156">
        <v>0</v>
      </c>
      <c r="J253" s="156">
        <v>13937620.949999999</v>
      </c>
      <c r="K253" s="157" t="s">
        <v>334</v>
      </c>
    </row>
    <row r="254" spans="1:11">
      <c r="A254" s="144"/>
      <c r="B254" s="144"/>
      <c r="C254" s="144"/>
      <c r="D254" s="144"/>
      <c r="E254" s="144"/>
      <c r="F254" s="144"/>
      <c r="G254" s="144"/>
      <c r="H254" s="144"/>
      <c r="I254" s="144"/>
      <c r="J254" s="144"/>
      <c r="K254" s="144"/>
    </row>
    <row r="255" spans="1:11">
      <c r="A255" s="153" t="s">
        <v>955</v>
      </c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</row>
    <row r="256" spans="1:11">
      <c r="A256" s="161" t="s">
        <v>956</v>
      </c>
      <c r="B256" s="149">
        <v>0</v>
      </c>
      <c r="C256" s="149">
        <v>0</v>
      </c>
      <c r="D256" s="149">
        <v>0</v>
      </c>
      <c r="E256" s="149">
        <v>0</v>
      </c>
      <c r="F256" s="149">
        <v>0</v>
      </c>
      <c r="G256" s="149">
        <v>0</v>
      </c>
      <c r="H256" s="149">
        <v>0</v>
      </c>
      <c r="I256" s="149">
        <v>0</v>
      </c>
      <c r="J256" s="149">
        <v>0</v>
      </c>
      <c r="K256" s="155">
        <v>1</v>
      </c>
    </row>
    <row r="257" spans="1:11">
      <c r="A257" s="161" t="s">
        <v>957</v>
      </c>
      <c r="B257" s="149">
        <v>0</v>
      </c>
      <c r="C257" s="149">
        <v>0</v>
      </c>
      <c r="D257" s="149">
        <v>0</v>
      </c>
      <c r="E257" s="149">
        <v>0</v>
      </c>
      <c r="F257" s="149">
        <v>0</v>
      </c>
      <c r="G257" s="149">
        <v>0</v>
      </c>
      <c r="H257" s="149">
        <v>0</v>
      </c>
      <c r="I257" s="149">
        <v>0</v>
      </c>
      <c r="J257" s="149">
        <v>0</v>
      </c>
      <c r="K257" s="155">
        <v>1</v>
      </c>
    </row>
    <row r="258" spans="1:11" ht="15.75" thickBot="1">
      <c r="A258" s="161" t="s">
        <v>958</v>
      </c>
      <c r="B258" s="149">
        <v>14241782.479999999</v>
      </c>
      <c r="C258" s="149">
        <v>14241782.479999999</v>
      </c>
      <c r="D258" s="149">
        <v>0</v>
      </c>
      <c r="E258" s="149">
        <v>0</v>
      </c>
      <c r="F258" s="149">
        <v>14241782.479999999</v>
      </c>
      <c r="G258" s="149">
        <v>14241782.479999999</v>
      </c>
      <c r="H258" s="149">
        <v>0</v>
      </c>
      <c r="I258" s="149">
        <v>0</v>
      </c>
      <c r="J258" s="149">
        <v>14241782.479999999</v>
      </c>
      <c r="K258" s="155">
        <v>1</v>
      </c>
    </row>
    <row r="259" spans="1:11">
      <c r="A259" s="153" t="s">
        <v>955</v>
      </c>
      <c r="B259" s="156">
        <v>14241782.479999999</v>
      </c>
      <c r="C259" s="156">
        <v>14241782.479999999</v>
      </c>
      <c r="D259" s="156">
        <v>0</v>
      </c>
      <c r="E259" s="156">
        <v>0</v>
      </c>
      <c r="F259" s="156">
        <v>14241782.479999999</v>
      </c>
      <c r="G259" s="156">
        <v>14241782.479999999</v>
      </c>
      <c r="H259" s="156">
        <v>0</v>
      </c>
      <c r="I259" s="156">
        <v>0</v>
      </c>
      <c r="J259" s="156">
        <v>14241782.479999999</v>
      </c>
      <c r="K259" s="157" t="s">
        <v>334</v>
      </c>
    </row>
    <row r="260" spans="1:11">
      <c r="A260" s="144"/>
      <c r="B260" s="144"/>
      <c r="C260" s="144"/>
      <c r="D260" s="144"/>
      <c r="E260" s="144"/>
      <c r="F260" s="144"/>
      <c r="G260" s="144"/>
      <c r="H260" s="144"/>
      <c r="I260" s="144"/>
      <c r="J260" s="144"/>
      <c r="K260" s="144"/>
    </row>
    <row r="261" spans="1:11">
      <c r="A261" s="153" t="s">
        <v>959</v>
      </c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</row>
    <row r="262" spans="1:11">
      <c r="A262" s="161" t="s">
        <v>960</v>
      </c>
      <c r="B262" s="149">
        <v>213331773.59000012</v>
      </c>
      <c r="C262" s="149">
        <v>213331773.59000012</v>
      </c>
      <c r="D262" s="149">
        <v>-27160870.824831005</v>
      </c>
      <c r="E262" s="149">
        <v>0</v>
      </c>
      <c r="F262" s="149">
        <v>186170902.76516911</v>
      </c>
      <c r="G262" s="149">
        <v>206388574.0493004</v>
      </c>
      <c r="H262" s="149">
        <v>-26276879.928105012</v>
      </c>
      <c r="I262" s="149">
        <v>0</v>
      </c>
      <c r="J262" s="149">
        <v>180111694.12119538</v>
      </c>
      <c r="K262" s="155">
        <v>0.96745351419595016</v>
      </c>
    </row>
    <row r="263" spans="1:11">
      <c r="A263" s="161" t="s">
        <v>961</v>
      </c>
      <c r="B263" s="149">
        <v>44907687.470000021</v>
      </c>
      <c r="C263" s="149">
        <v>44907687.470000021</v>
      </c>
      <c r="D263" s="149">
        <v>-437982.57</v>
      </c>
      <c r="E263" s="149">
        <v>0</v>
      </c>
      <c r="F263" s="149">
        <v>44469704.900000021</v>
      </c>
      <c r="G263" s="149">
        <v>43446100.057264961</v>
      </c>
      <c r="H263" s="149">
        <v>-423727.77650307375</v>
      </c>
      <c r="I263" s="149">
        <v>0</v>
      </c>
      <c r="J263" s="149">
        <v>43022372.28076189</v>
      </c>
      <c r="K263" s="155">
        <v>0.96745351419595016</v>
      </c>
    </row>
    <row r="264" spans="1:11">
      <c r="A264" s="161" t="s">
        <v>962</v>
      </c>
      <c r="B264" s="149">
        <v>515499.99999999988</v>
      </c>
      <c r="C264" s="149">
        <v>515499.99999999988</v>
      </c>
      <c r="D264" s="149">
        <v>-515499.99999999988</v>
      </c>
      <c r="E264" s="149">
        <v>0</v>
      </c>
      <c r="F264" s="149">
        <v>0</v>
      </c>
      <c r="G264" s="149">
        <v>515499.99999999988</v>
      </c>
      <c r="H264" s="149">
        <v>-515499.99999999988</v>
      </c>
      <c r="I264" s="149">
        <v>0</v>
      </c>
      <c r="J264" s="149">
        <v>0</v>
      </c>
      <c r="K264" s="155">
        <v>1</v>
      </c>
    </row>
    <row r="265" spans="1:11">
      <c r="A265" s="161" t="s">
        <v>963</v>
      </c>
      <c r="B265" s="149">
        <v>0</v>
      </c>
      <c r="C265" s="149">
        <v>0</v>
      </c>
      <c r="D265" s="149">
        <v>0</v>
      </c>
      <c r="E265" s="149">
        <v>0</v>
      </c>
      <c r="F265" s="149">
        <v>0</v>
      </c>
      <c r="G265" s="149">
        <v>0</v>
      </c>
      <c r="H265" s="149">
        <v>0</v>
      </c>
      <c r="I265" s="149">
        <v>0</v>
      </c>
      <c r="J265" s="149">
        <v>0</v>
      </c>
      <c r="K265" s="155">
        <v>0.94712157517284312</v>
      </c>
    </row>
    <row r="266" spans="1:11">
      <c r="A266" s="161" t="s">
        <v>964</v>
      </c>
      <c r="B266" s="149">
        <v>-99223787.140000001</v>
      </c>
      <c r="C266" s="149">
        <v>-99223787.140000001</v>
      </c>
      <c r="D266" s="149">
        <v>0</v>
      </c>
      <c r="E266" s="149">
        <v>0</v>
      </c>
      <c r="F266" s="149">
        <v>-99223787.140000001</v>
      </c>
      <c r="G266" s="149">
        <v>-95994401.560423926</v>
      </c>
      <c r="H266" s="149">
        <v>0</v>
      </c>
      <c r="I266" s="149">
        <v>0</v>
      </c>
      <c r="J266" s="149">
        <v>-95994401.560423926</v>
      </c>
      <c r="K266" s="155">
        <v>0.96745351419595016</v>
      </c>
    </row>
    <row r="267" spans="1:11">
      <c r="A267" s="161" t="s">
        <v>965</v>
      </c>
      <c r="B267" s="149">
        <v>-450999.99999999988</v>
      </c>
      <c r="C267" s="149">
        <v>-450999.99999999988</v>
      </c>
      <c r="D267" s="149">
        <v>450999.99999999988</v>
      </c>
      <c r="E267" s="149">
        <v>0</v>
      </c>
      <c r="F267" s="149">
        <v>0</v>
      </c>
      <c r="G267" s="149">
        <v>-450999.99999999988</v>
      </c>
      <c r="H267" s="149">
        <v>450999.99999999988</v>
      </c>
      <c r="I267" s="149">
        <v>0</v>
      </c>
      <c r="J267" s="149">
        <v>0</v>
      </c>
      <c r="K267" s="155">
        <v>1</v>
      </c>
    </row>
    <row r="268" spans="1:11">
      <c r="A268" s="161" t="s">
        <v>966</v>
      </c>
      <c r="B268" s="149">
        <v>39002008.720000029</v>
      </c>
      <c r="C268" s="149">
        <v>39002008.720000029</v>
      </c>
      <c r="D268" s="149">
        <v>0</v>
      </c>
      <c r="E268" s="149">
        <v>0</v>
      </c>
      <c r="F268" s="149">
        <v>39002008.720000029</v>
      </c>
      <c r="G268" s="149">
        <v>37732630.396865122</v>
      </c>
      <c r="H268" s="149">
        <v>0</v>
      </c>
      <c r="I268" s="149">
        <v>0</v>
      </c>
      <c r="J268" s="149">
        <v>37732630.396865122</v>
      </c>
      <c r="K268" s="155">
        <v>0.96745351419595016</v>
      </c>
    </row>
    <row r="269" spans="1:11">
      <c r="A269" s="161" t="s">
        <v>967</v>
      </c>
      <c r="B269" s="149">
        <v>0</v>
      </c>
      <c r="C269" s="149">
        <v>0</v>
      </c>
      <c r="D269" s="149">
        <v>0</v>
      </c>
      <c r="E269" s="149">
        <v>0</v>
      </c>
      <c r="F269" s="149">
        <v>0</v>
      </c>
      <c r="G269" s="149">
        <v>0</v>
      </c>
      <c r="H269" s="149">
        <v>0</v>
      </c>
      <c r="I269" s="149">
        <v>0</v>
      </c>
      <c r="J269" s="149">
        <v>0</v>
      </c>
      <c r="K269" s="155">
        <v>1</v>
      </c>
    </row>
    <row r="270" spans="1:11">
      <c r="A270" s="161" t="s">
        <v>968</v>
      </c>
      <c r="B270" s="149">
        <v>0</v>
      </c>
      <c r="C270" s="149">
        <v>0</v>
      </c>
      <c r="D270" s="149">
        <v>0</v>
      </c>
      <c r="E270" s="149">
        <v>0</v>
      </c>
      <c r="F270" s="149">
        <v>0</v>
      </c>
      <c r="G270" s="149">
        <v>0</v>
      </c>
      <c r="H270" s="149">
        <v>0</v>
      </c>
      <c r="I270" s="149">
        <v>0</v>
      </c>
      <c r="J270" s="149">
        <v>0</v>
      </c>
      <c r="K270" s="155">
        <v>0.94712157517284312</v>
      </c>
    </row>
    <row r="271" spans="1:11">
      <c r="A271" s="161" t="s">
        <v>969</v>
      </c>
      <c r="B271" s="149">
        <v>0</v>
      </c>
      <c r="C271" s="149">
        <v>0</v>
      </c>
      <c r="D271" s="149">
        <v>0</v>
      </c>
      <c r="E271" s="149">
        <v>0</v>
      </c>
      <c r="F271" s="149">
        <v>0</v>
      </c>
      <c r="G271" s="149">
        <v>0</v>
      </c>
      <c r="H271" s="149">
        <v>0</v>
      </c>
      <c r="I271" s="149">
        <v>0</v>
      </c>
      <c r="J271" s="149">
        <v>0</v>
      </c>
      <c r="K271" s="155">
        <v>0.94712157517284312</v>
      </c>
    </row>
    <row r="272" spans="1:11">
      <c r="A272" s="161" t="s">
        <v>970</v>
      </c>
      <c r="B272" s="149">
        <v>14539117.02</v>
      </c>
      <c r="C272" s="149">
        <v>14539117.02</v>
      </c>
      <c r="D272" s="149">
        <v>0</v>
      </c>
      <c r="E272" s="149">
        <v>0</v>
      </c>
      <c r="F272" s="149">
        <v>14539117.02</v>
      </c>
      <c r="G272" s="149">
        <v>13994172.594325539</v>
      </c>
      <c r="H272" s="149">
        <v>0</v>
      </c>
      <c r="I272" s="149">
        <v>0</v>
      </c>
      <c r="J272" s="149">
        <v>13994172.594325539</v>
      </c>
      <c r="K272" s="155">
        <v>0.96251873996716342</v>
      </c>
    </row>
    <row r="273" spans="1:11">
      <c r="A273" s="161" t="s">
        <v>971</v>
      </c>
      <c r="B273" s="149">
        <v>1110030.9200000002</v>
      </c>
      <c r="C273" s="149">
        <v>1110030.9200000002</v>
      </c>
      <c r="D273" s="149">
        <v>0</v>
      </c>
      <c r="E273" s="149">
        <v>0</v>
      </c>
      <c r="F273" s="149">
        <v>1110030.9200000002</v>
      </c>
      <c r="G273" s="149">
        <v>1055190.0437324196</v>
      </c>
      <c r="H273" s="149">
        <v>0</v>
      </c>
      <c r="I273" s="149">
        <v>0</v>
      </c>
      <c r="J273" s="149">
        <v>1055190.0437324196</v>
      </c>
      <c r="K273" s="155">
        <v>0.95059518137784804</v>
      </c>
    </row>
    <row r="274" spans="1:11">
      <c r="A274" s="161" t="s">
        <v>972</v>
      </c>
      <c r="B274" s="149">
        <v>482874.3899999999</v>
      </c>
      <c r="C274" s="149">
        <v>482874.3899999999</v>
      </c>
      <c r="D274" s="149">
        <v>-482874.3899999999</v>
      </c>
      <c r="E274" s="149">
        <v>0</v>
      </c>
      <c r="F274" s="149">
        <v>0</v>
      </c>
      <c r="G274" s="149">
        <v>464775.64942521258</v>
      </c>
      <c r="H274" s="149">
        <v>-464775.64942521258</v>
      </c>
      <c r="I274" s="149">
        <v>0</v>
      </c>
      <c r="J274" s="149">
        <v>0</v>
      </c>
      <c r="K274" s="155">
        <v>0.96251873996716342</v>
      </c>
    </row>
    <row r="275" spans="1:11">
      <c r="A275" s="161" t="s">
        <v>973</v>
      </c>
      <c r="B275" s="149">
        <v>0</v>
      </c>
      <c r="C275" s="149">
        <v>0</v>
      </c>
      <c r="D275" s="149">
        <v>0</v>
      </c>
      <c r="E275" s="149">
        <v>0</v>
      </c>
      <c r="F275" s="149">
        <v>0</v>
      </c>
      <c r="G275" s="149">
        <v>0</v>
      </c>
      <c r="H275" s="149">
        <v>0</v>
      </c>
      <c r="I275" s="149">
        <v>0</v>
      </c>
      <c r="J275" s="149">
        <v>0</v>
      </c>
      <c r="K275" s="155">
        <v>0.94712157517284312</v>
      </c>
    </row>
    <row r="276" spans="1:11">
      <c r="A276" s="161" t="s">
        <v>974</v>
      </c>
      <c r="B276" s="149">
        <v>28139406.899999999</v>
      </c>
      <c r="C276" s="149">
        <v>28139406.899999999</v>
      </c>
      <c r="D276" s="149">
        <v>0</v>
      </c>
      <c r="E276" s="149">
        <v>0</v>
      </c>
      <c r="F276" s="149">
        <v>28139406.899999999</v>
      </c>
      <c r="G276" s="149">
        <v>27223568.092794765</v>
      </c>
      <c r="H276" s="149">
        <v>0</v>
      </c>
      <c r="I276" s="149">
        <v>0</v>
      </c>
      <c r="J276" s="149">
        <v>27223568.092794765</v>
      </c>
      <c r="K276" s="155">
        <v>0.96745351419595016</v>
      </c>
    </row>
    <row r="277" spans="1:11">
      <c r="A277" s="161" t="s">
        <v>975</v>
      </c>
      <c r="B277" s="149">
        <v>726120.15000000014</v>
      </c>
      <c r="C277" s="149">
        <v>726120.15000000014</v>
      </c>
      <c r="D277" s="149">
        <v>-726120.15000000014</v>
      </c>
      <c r="E277" s="149">
        <v>0</v>
      </c>
      <c r="F277" s="149">
        <v>0</v>
      </c>
      <c r="G277" s="149">
        <v>687724.06023274129</v>
      </c>
      <c r="H277" s="149">
        <v>-687724.06023274129</v>
      </c>
      <c r="I277" s="149">
        <v>0</v>
      </c>
      <c r="J277" s="149">
        <v>0</v>
      </c>
      <c r="K277" s="155">
        <v>0.94712157517284312</v>
      </c>
    </row>
    <row r="278" spans="1:11">
      <c r="A278" s="161" t="s">
        <v>976</v>
      </c>
      <c r="B278" s="149">
        <v>0</v>
      </c>
      <c r="C278" s="149">
        <v>0</v>
      </c>
      <c r="D278" s="149">
        <v>0</v>
      </c>
      <c r="E278" s="149">
        <v>0</v>
      </c>
      <c r="F278" s="149">
        <v>0</v>
      </c>
      <c r="G278" s="149">
        <v>0</v>
      </c>
      <c r="H278" s="149">
        <v>0</v>
      </c>
      <c r="I278" s="149">
        <v>0</v>
      </c>
      <c r="J278" s="149">
        <v>0</v>
      </c>
      <c r="K278" s="155">
        <v>0.94712157517284312</v>
      </c>
    </row>
    <row r="279" spans="1:11">
      <c r="A279" s="161" t="s">
        <v>977</v>
      </c>
      <c r="B279" s="149">
        <v>186.41</v>
      </c>
      <c r="C279" s="149">
        <v>186.41</v>
      </c>
      <c r="D279" s="149">
        <v>-186.41</v>
      </c>
      <c r="E279" s="149">
        <v>0</v>
      </c>
      <c r="F279" s="149">
        <v>0</v>
      </c>
      <c r="G279" s="149">
        <v>176.55293282796967</v>
      </c>
      <c r="H279" s="149">
        <v>-176.55293282796967</v>
      </c>
      <c r="I279" s="149">
        <v>0</v>
      </c>
      <c r="J279" s="149">
        <v>0</v>
      </c>
      <c r="K279" s="155">
        <v>0.94712157517284312</v>
      </c>
    </row>
    <row r="280" spans="1:11">
      <c r="A280" s="161" t="s">
        <v>978</v>
      </c>
      <c r="B280" s="149">
        <v>108800.69</v>
      </c>
      <c r="C280" s="149">
        <v>108800.69</v>
      </c>
      <c r="D280" s="149">
        <v>-108800.69</v>
      </c>
      <c r="E280" s="149">
        <v>0</v>
      </c>
      <c r="F280" s="149">
        <v>0</v>
      </c>
      <c r="G280" s="149">
        <v>108800.69</v>
      </c>
      <c r="H280" s="149">
        <v>-108800.69</v>
      </c>
      <c r="I280" s="149">
        <v>0</v>
      </c>
      <c r="J280" s="149">
        <v>0</v>
      </c>
      <c r="K280" s="155">
        <v>1</v>
      </c>
    </row>
    <row r="281" spans="1:11">
      <c r="A281" s="161" t="s">
        <v>979</v>
      </c>
      <c r="B281" s="149">
        <v>13087.890000000003</v>
      </c>
      <c r="C281" s="149">
        <v>13087.890000000003</v>
      </c>
      <c r="D281" s="149">
        <v>-13087.890000000003</v>
      </c>
      <c r="E281" s="149">
        <v>0</v>
      </c>
      <c r="F281" s="149">
        <v>0</v>
      </c>
      <c r="G281" s="149">
        <v>12395.822992488904</v>
      </c>
      <c r="H281" s="149">
        <v>-12395.822992488904</v>
      </c>
      <c r="I281" s="149">
        <v>0</v>
      </c>
      <c r="J281" s="149">
        <v>0</v>
      </c>
      <c r="K281" s="155">
        <v>0.94712157517284312</v>
      </c>
    </row>
    <row r="282" spans="1:11">
      <c r="A282" s="161" t="s">
        <v>980</v>
      </c>
      <c r="B282" s="149">
        <v>60156096.379999869</v>
      </c>
      <c r="C282" s="149">
        <v>60156096.379999869</v>
      </c>
      <c r="D282" s="149">
        <v>0</v>
      </c>
      <c r="E282" s="149">
        <v>0</v>
      </c>
      <c r="F282" s="149">
        <v>60156096.379999869</v>
      </c>
      <c r="G282" s="149">
        <v>58198226.843141146</v>
      </c>
      <c r="H282" s="149">
        <v>0</v>
      </c>
      <c r="I282" s="149">
        <v>0</v>
      </c>
      <c r="J282" s="149">
        <v>58198226.843141146</v>
      </c>
      <c r="K282" s="155">
        <v>0.96745351419595016</v>
      </c>
    </row>
    <row r="283" spans="1:11">
      <c r="A283" s="161" t="s">
        <v>981</v>
      </c>
      <c r="B283" s="149">
        <v>30125.830000000005</v>
      </c>
      <c r="C283" s="149">
        <v>30125.830000000005</v>
      </c>
      <c r="D283" s="149">
        <v>-30125.830000000005</v>
      </c>
      <c r="E283" s="149">
        <v>0</v>
      </c>
      <c r="F283" s="149">
        <v>0</v>
      </c>
      <c r="G283" s="149">
        <v>28532.823562989299</v>
      </c>
      <c r="H283" s="149">
        <v>-28532.823562989299</v>
      </c>
      <c r="I283" s="149">
        <v>0</v>
      </c>
      <c r="J283" s="149">
        <v>0</v>
      </c>
      <c r="K283" s="155">
        <v>0.94712157517284312</v>
      </c>
    </row>
    <row r="284" spans="1:11">
      <c r="A284" s="161" t="s">
        <v>982</v>
      </c>
      <c r="B284" s="149">
        <v>237197.07000000007</v>
      </c>
      <c r="C284" s="149">
        <v>237197.07000000007</v>
      </c>
      <c r="D284" s="149">
        <v>-237197.07000000007</v>
      </c>
      <c r="E284" s="149">
        <v>0</v>
      </c>
      <c r="F284" s="149">
        <v>0</v>
      </c>
      <c r="G284" s="149">
        <v>224654.4625647832</v>
      </c>
      <c r="H284" s="149">
        <v>-224654.4625647832</v>
      </c>
      <c r="I284" s="149">
        <v>0</v>
      </c>
      <c r="J284" s="149">
        <v>0</v>
      </c>
      <c r="K284" s="155">
        <v>0.94712157517284312</v>
      </c>
    </row>
    <row r="285" spans="1:11">
      <c r="A285" s="161" t="s">
        <v>983</v>
      </c>
      <c r="B285" s="149">
        <v>221500.18</v>
      </c>
      <c r="C285" s="149">
        <v>221500.18</v>
      </c>
      <c r="D285" s="149">
        <v>-221500.18</v>
      </c>
      <c r="E285" s="149">
        <v>0</v>
      </c>
      <c r="F285" s="149">
        <v>0</v>
      </c>
      <c r="G285" s="149">
        <v>209787.59938266827</v>
      </c>
      <c r="H285" s="149">
        <v>-209787.59938266827</v>
      </c>
      <c r="I285" s="149">
        <v>0</v>
      </c>
      <c r="J285" s="149">
        <v>0</v>
      </c>
      <c r="K285" s="155">
        <v>0.94712157517284312</v>
      </c>
    </row>
    <row r="286" spans="1:11">
      <c r="A286" s="161" t="s">
        <v>984</v>
      </c>
      <c r="B286" s="149">
        <v>0</v>
      </c>
      <c r="C286" s="149">
        <v>0</v>
      </c>
      <c r="D286" s="149">
        <v>0</v>
      </c>
      <c r="E286" s="149">
        <v>0</v>
      </c>
      <c r="F286" s="149">
        <v>0</v>
      </c>
      <c r="G286" s="149">
        <v>0</v>
      </c>
      <c r="H286" s="149">
        <v>0</v>
      </c>
      <c r="I286" s="149">
        <v>0</v>
      </c>
      <c r="J286" s="149">
        <v>0</v>
      </c>
      <c r="K286" s="155">
        <v>0.94712157517284312</v>
      </c>
    </row>
    <row r="287" spans="1:11">
      <c r="A287" s="161" t="s">
        <v>985</v>
      </c>
      <c r="B287" s="149">
        <v>1652953.0199999996</v>
      </c>
      <c r="C287" s="149">
        <v>1652953.0199999996</v>
      </c>
      <c r="D287" s="149">
        <v>-1652953.0199999996</v>
      </c>
      <c r="E287" s="149">
        <v>0</v>
      </c>
      <c r="F287" s="149">
        <v>0</v>
      </c>
      <c r="G287" s="149">
        <v>1652953.0199999996</v>
      </c>
      <c r="H287" s="149">
        <v>-1652953.0199999996</v>
      </c>
      <c r="I287" s="149">
        <v>0</v>
      </c>
      <c r="J287" s="149">
        <v>0</v>
      </c>
      <c r="K287" s="155">
        <v>1</v>
      </c>
    </row>
    <row r="288" spans="1:11">
      <c r="A288" s="161" t="s">
        <v>986</v>
      </c>
      <c r="B288" s="149">
        <v>0</v>
      </c>
      <c r="C288" s="149">
        <v>0</v>
      </c>
      <c r="D288" s="149">
        <v>0</v>
      </c>
      <c r="E288" s="149">
        <v>0</v>
      </c>
      <c r="F288" s="149">
        <v>0</v>
      </c>
      <c r="G288" s="149">
        <v>0</v>
      </c>
      <c r="H288" s="149">
        <v>0</v>
      </c>
      <c r="I288" s="149">
        <v>0</v>
      </c>
      <c r="J288" s="149">
        <v>0</v>
      </c>
      <c r="K288" s="155">
        <v>0.96745351419595016</v>
      </c>
    </row>
    <row r="289" spans="1:11">
      <c r="A289" s="161" t="s">
        <v>987</v>
      </c>
      <c r="B289" s="149">
        <v>1857863.0999999994</v>
      </c>
      <c r="C289" s="149">
        <v>1857863.0999999994</v>
      </c>
      <c r="D289" s="149">
        <v>0</v>
      </c>
      <c r="E289" s="149">
        <v>1231250.000000004</v>
      </c>
      <c r="F289" s="149">
        <v>3089113.1000000034</v>
      </c>
      <c r="G289" s="149">
        <v>1857863.0999999994</v>
      </c>
      <c r="H289" s="149">
        <v>0</v>
      </c>
      <c r="I289" s="149">
        <v>1231250.000000004</v>
      </c>
      <c r="J289" s="149">
        <v>3089113.1000000034</v>
      </c>
      <c r="K289" s="155">
        <v>1</v>
      </c>
    </row>
    <row r="290" spans="1:11">
      <c r="A290" s="161" t="s">
        <v>988</v>
      </c>
      <c r="B290" s="149">
        <v>110600.04000000001</v>
      </c>
      <c r="C290" s="149">
        <v>110600.04000000001</v>
      </c>
      <c r="D290" s="149">
        <v>0</v>
      </c>
      <c r="E290" s="149">
        <v>0</v>
      </c>
      <c r="F290" s="149">
        <v>110600.04000000001</v>
      </c>
      <c r="G290" s="149">
        <v>0</v>
      </c>
      <c r="H290" s="149">
        <v>0</v>
      </c>
      <c r="I290" s="149">
        <v>0</v>
      </c>
      <c r="J290" s="149">
        <v>0</v>
      </c>
      <c r="K290" s="155">
        <v>0</v>
      </c>
    </row>
    <row r="291" spans="1:11">
      <c r="A291" s="161" t="s">
        <v>989</v>
      </c>
      <c r="B291" s="149">
        <v>320760</v>
      </c>
      <c r="C291" s="149">
        <v>320760</v>
      </c>
      <c r="D291" s="149">
        <v>0</v>
      </c>
      <c r="E291" s="149">
        <v>0</v>
      </c>
      <c r="F291" s="149">
        <v>320760</v>
      </c>
      <c r="G291" s="149">
        <v>0</v>
      </c>
      <c r="H291" s="149">
        <v>0</v>
      </c>
      <c r="I291" s="149">
        <v>0</v>
      </c>
      <c r="J291" s="149">
        <v>0</v>
      </c>
      <c r="K291" s="155">
        <v>0</v>
      </c>
    </row>
    <row r="292" spans="1:11">
      <c r="A292" s="161" t="s">
        <v>990</v>
      </c>
      <c r="B292" s="149">
        <v>2257231.7776195621</v>
      </c>
      <c r="C292" s="149">
        <v>2257231.7776195621</v>
      </c>
      <c r="D292" s="149">
        <v>-2257231.7776195621</v>
      </c>
      <c r="E292" s="149">
        <v>0</v>
      </c>
      <c r="F292" s="149">
        <v>0</v>
      </c>
      <c r="G292" s="149">
        <v>2257231.7776195621</v>
      </c>
      <c r="H292" s="149">
        <v>-2257231.7776195621</v>
      </c>
      <c r="I292" s="149">
        <v>0</v>
      </c>
      <c r="J292" s="149">
        <v>0</v>
      </c>
      <c r="K292" s="155">
        <v>1</v>
      </c>
    </row>
    <row r="293" spans="1:11">
      <c r="A293" s="161" t="s">
        <v>991</v>
      </c>
      <c r="B293" s="149">
        <v>12973610.320000004</v>
      </c>
      <c r="C293" s="149">
        <v>12973610.320000004</v>
      </c>
      <c r="D293" s="149">
        <v>-2369308.4835000006</v>
      </c>
      <c r="E293" s="149">
        <v>0</v>
      </c>
      <c r="F293" s="149">
        <v>10604301.836500004</v>
      </c>
      <c r="G293" s="149">
        <v>12551364.895892849</v>
      </c>
      <c r="H293" s="149">
        <v>-2292195.8185763531</v>
      </c>
      <c r="I293" s="149">
        <v>0</v>
      </c>
      <c r="J293" s="149">
        <v>10259169.077316497</v>
      </c>
      <c r="K293" s="155">
        <v>0.96745351419595016</v>
      </c>
    </row>
    <row r="294" spans="1:11">
      <c r="A294" s="161" t="s">
        <v>992</v>
      </c>
      <c r="B294" s="149">
        <v>0</v>
      </c>
      <c r="C294" s="149">
        <v>0</v>
      </c>
      <c r="D294" s="149">
        <v>0</v>
      </c>
      <c r="E294" s="149">
        <v>0</v>
      </c>
      <c r="F294" s="149">
        <v>0</v>
      </c>
      <c r="G294" s="149">
        <v>0</v>
      </c>
      <c r="H294" s="149">
        <v>0</v>
      </c>
      <c r="I294" s="149">
        <v>0</v>
      </c>
      <c r="J294" s="149">
        <v>0</v>
      </c>
      <c r="K294" s="155">
        <v>1</v>
      </c>
    </row>
    <row r="295" spans="1:11">
      <c r="A295" s="161" t="s">
        <v>993</v>
      </c>
      <c r="B295" s="149">
        <v>0</v>
      </c>
      <c r="C295" s="149">
        <v>0</v>
      </c>
      <c r="D295" s="149">
        <v>0</v>
      </c>
      <c r="E295" s="149">
        <v>0</v>
      </c>
      <c r="F295" s="149">
        <v>0</v>
      </c>
      <c r="G295" s="149">
        <v>0</v>
      </c>
      <c r="H295" s="149">
        <v>0</v>
      </c>
      <c r="I295" s="149">
        <v>0</v>
      </c>
      <c r="J295" s="149">
        <v>0</v>
      </c>
      <c r="K295" s="155">
        <v>1</v>
      </c>
    </row>
    <row r="296" spans="1:11">
      <c r="A296" s="161" t="s">
        <v>994</v>
      </c>
      <c r="B296" s="149">
        <v>10118683.459999999</v>
      </c>
      <c r="C296" s="149">
        <v>10118683.459999999</v>
      </c>
      <c r="D296" s="149">
        <v>0</v>
      </c>
      <c r="E296" s="149">
        <v>0</v>
      </c>
      <c r="F296" s="149">
        <v>10118683.459999999</v>
      </c>
      <c r="G296" s="149">
        <v>9789355.872413436</v>
      </c>
      <c r="H296" s="149">
        <v>0</v>
      </c>
      <c r="I296" s="149">
        <v>0</v>
      </c>
      <c r="J296" s="149">
        <v>9789355.872413436</v>
      </c>
      <c r="K296" s="155">
        <v>0.96745351419595016</v>
      </c>
    </row>
    <row r="297" spans="1:11">
      <c r="A297" s="161" t="s">
        <v>995</v>
      </c>
      <c r="B297" s="149">
        <v>0</v>
      </c>
      <c r="C297" s="149">
        <v>0</v>
      </c>
      <c r="D297" s="149">
        <v>0</v>
      </c>
      <c r="E297" s="149">
        <v>0</v>
      </c>
      <c r="F297" s="149">
        <v>0</v>
      </c>
      <c r="G297" s="149">
        <v>0</v>
      </c>
      <c r="H297" s="149">
        <v>0</v>
      </c>
      <c r="I297" s="149">
        <v>0</v>
      </c>
      <c r="J297" s="149">
        <v>0</v>
      </c>
      <c r="K297" s="155">
        <v>1</v>
      </c>
    </row>
    <row r="298" spans="1:11">
      <c r="A298" s="161" t="s">
        <v>996</v>
      </c>
      <c r="B298" s="149">
        <v>14197526.220000003</v>
      </c>
      <c r="C298" s="149">
        <v>14197526.220000003</v>
      </c>
      <c r="D298" s="149">
        <v>0</v>
      </c>
      <c r="E298" s="149">
        <v>0</v>
      </c>
      <c r="F298" s="149">
        <v>14197526.220000003</v>
      </c>
      <c r="G298" s="149">
        <v>13735446.634428147</v>
      </c>
      <c r="H298" s="149">
        <v>0</v>
      </c>
      <c r="I298" s="149">
        <v>0</v>
      </c>
      <c r="J298" s="149">
        <v>13735446.634428147</v>
      </c>
      <c r="K298" s="155">
        <v>0.96745351419595016</v>
      </c>
    </row>
    <row r="299" spans="1:11" ht="15.75" thickBot="1">
      <c r="A299" s="161" t="s">
        <v>997</v>
      </c>
      <c r="B299" s="149">
        <v>0</v>
      </c>
      <c r="C299" s="149">
        <v>0</v>
      </c>
      <c r="D299" s="149">
        <v>0</v>
      </c>
      <c r="E299" s="149">
        <v>0</v>
      </c>
      <c r="F299" s="149">
        <v>0</v>
      </c>
      <c r="G299" s="149">
        <v>0</v>
      </c>
      <c r="H299" s="149">
        <v>0</v>
      </c>
      <c r="I299" s="149">
        <v>0</v>
      </c>
      <c r="J299" s="149">
        <v>0</v>
      </c>
      <c r="K299" s="155">
        <v>0.94712157517284312</v>
      </c>
    </row>
    <row r="300" spans="1:11">
      <c r="A300" s="153" t="s">
        <v>959</v>
      </c>
      <c r="B300" s="156">
        <v>347335954.40761954</v>
      </c>
      <c r="C300" s="156">
        <v>347335954.40761954</v>
      </c>
      <c r="D300" s="156">
        <v>-35762739.285950571</v>
      </c>
      <c r="E300" s="156">
        <v>1231250.000000004</v>
      </c>
      <c r="F300" s="156">
        <v>312804465.12166905</v>
      </c>
      <c r="G300" s="156">
        <v>335689623.47844809</v>
      </c>
      <c r="H300" s="156">
        <v>-34704335.981897719</v>
      </c>
      <c r="I300" s="156">
        <v>1231250.000000004</v>
      </c>
      <c r="J300" s="156">
        <v>302216537.49655044</v>
      </c>
      <c r="K300" s="157" t="s">
        <v>334</v>
      </c>
    </row>
    <row r="301" spans="1:11" ht="15.75" thickBot="1">
      <c r="A301" s="144"/>
      <c r="B301" s="144"/>
      <c r="C301" s="144"/>
      <c r="D301" s="144"/>
      <c r="E301" s="144"/>
      <c r="F301" s="144"/>
      <c r="G301" s="144"/>
      <c r="H301" s="144"/>
      <c r="I301" s="144"/>
      <c r="J301" s="144"/>
      <c r="K301" s="144"/>
    </row>
    <row r="302" spans="1:11">
      <c r="A302" s="160" t="s">
        <v>796</v>
      </c>
      <c r="B302" s="156">
        <v>4944441533.2443438</v>
      </c>
      <c r="C302" s="156">
        <v>4944441533.2443438</v>
      </c>
      <c r="D302" s="156">
        <v>-3504438722.2776747</v>
      </c>
      <c r="E302" s="156">
        <v>-38671189.811610229</v>
      </c>
      <c r="F302" s="156">
        <v>1401331621.1550591</v>
      </c>
      <c r="G302" s="156">
        <v>4713691403.3022289</v>
      </c>
      <c r="H302" s="156">
        <v>-3322884439.2719355</v>
      </c>
      <c r="I302" s="156">
        <v>-36619705.475013703</v>
      </c>
      <c r="J302" s="156">
        <v>1354187258.55528</v>
      </c>
      <c r="K302" s="157" t="s">
        <v>334</v>
      </c>
    </row>
    <row r="303" spans="1:11">
      <c r="A303" s="144"/>
      <c r="B303" s="144"/>
      <c r="C303" s="144"/>
      <c r="D303" s="144"/>
      <c r="E303" s="144"/>
      <c r="F303" s="144"/>
      <c r="G303" s="144"/>
      <c r="H303" s="144"/>
      <c r="I303" s="144"/>
      <c r="J303" s="144"/>
      <c r="K303" s="144"/>
    </row>
    <row r="304" spans="1:11">
      <c r="A304" s="160" t="s">
        <v>998</v>
      </c>
      <c r="B304" s="149"/>
      <c r="C304" s="149"/>
      <c r="D304" s="149"/>
      <c r="E304" s="149"/>
      <c r="F304" s="149"/>
      <c r="G304" s="149"/>
      <c r="H304" s="149"/>
      <c r="I304" s="149"/>
      <c r="J304" s="149"/>
      <c r="K304" s="149"/>
    </row>
    <row r="305" spans="1:11">
      <c r="A305" s="153" t="s">
        <v>999</v>
      </c>
      <c r="B305" s="149"/>
      <c r="C305" s="149"/>
      <c r="D305" s="149"/>
      <c r="E305" s="149"/>
      <c r="F305" s="149"/>
      <c r="G305" s="149"/>
      <c r="H305" s="149"/>
      <c r="I305" s="149"/>
      <c r="J305" s="149"/>
      <c r="K305" s="149"/>
    </row>
    <row r="306" spans="1:11">
      <c r="A306" s="161" t="s">
        <v>1000</v>
      </c>
      <c r="B306" s="149">
        <v>102433386.02604645</v>
      </c>
      <c r="C306" s="149">
        <v>102433386.02604645</v>
      </c>
      <c r="D306" s="149">
        <v>0</v>
      </c>
      <c r="E306" s="149">
        <v>-92317.562446489057</v>
      </c>
      <c r="F306" s="149">
        <v>102341068.46359996</v>
      </c>
      <c r="G306" s="149">
        <v>99099539.281888977</v>
      </c>
      <c r="H306" s="149">
        <v>0</v>
      </c>
      <c r="I306" s="149">
        <v>-89312.950210859912</v>
      </c>
      <c r="J306" s="149">
        <v>99010226.331678122</v>
      </c>
      <c r="K306" s="155">
        <v>0.96745351419595016</v>
      </c>
    </row>
    <row r="307" spans="1:11">
      <c r="A307" s="161" t="s">
        <v>1001</v>
      </c>
      <c r="B307" s="149">
        <v>-864263.79645727878</v>
      </c>
      <c r="C307" s="149">
        <v>-864263.79645727878</v>
      </c>
      <c r="D307" s="149">
        <v>0</v>
      </c>
      <c r="E307" s="149">
        <v>0</v>
      </c>
      <c r="F307" s="149">
        <v>-864263.79645727878</v>
      </c>
      <c r="G307" s="149">
        <v>-836135.04707492772</v>
      </c>
      <c r="H307" s="149">
        <v>0</v>
      </c>
      <c r="I307" s="149">
        <v>0</v>
      </c>
      <c r="J307" s="149">
        <v>-836135.04707492772</v>
      </c>
      <c r="K307" s="155">
        <v>0.96745351419595016</v>
      </c>
    </row>
    <row r="308" spans="1:11">
      <c r="A308" s="161" t="s">
        <v>1002</v>
      </c>
      <c r="B308" s="149">
        <v>1143857.9659328319</v>
      </c>
      <c r="C308" s="149">
        <v>1143857.9659328319</v>
      </c>
      <c r="D308" s="149">
        <v>0</v>
      </c>
      <c r="E308" s="149">
        <v>0</v>
      </c>
      <c r="F308" s="149">
        <v>1143857.9659328319</v>
      </c>
      <c r="G308" s="149">
        <v>0</v>
      </c>
      <c r="H308" s="149">
        <v>0</v>
      </c>
      <c r="I308" s="149">
        <v>0</v>
      </c>
      <c r="J308" s="149">
        <v>0</v>
      </c>
      <c r="K308" s="155">
        <v>0</v>
      </c>
    </row>
    <row r="309" spans="1:11">
      <c r="A309" s="161" t="s">
        <v>1003</v>
      </c>
      <c r="B309" s="149">
        <v>1108999.232660912</v>
      </c>
      <c r="C309" s="149">
        <v>1108999.232660912</v>
      </c>
      <c r="D309" s="149">
        <v>-1108999.232660912</v>
      </c>
      <c r="E309" s="149">
        <v>0</v>
      </c>
      <c r="F309" s="149">
        <v>0</v>
      </c>
      <c r="G309" s="149">
        <v>1108999.232660912</v>
      </c>
      <c r="H309" s="149">
        <v>-1108999.232660912</v>
      </c>
      <c r="I309" s="149">
        <v>0</v>
      </c>
      <c r="J309" s="149">
        <v>0</v>
      </c>
      <c r="K309" s="155">
        <v>1</v>
      </c>
    </row>
    <row r="310" spans="1:11">
      <c r="A310" s="161" t="s">
        <v>1004</v>
      </c>
      <c r="B310" s="149">
        <v>0</v>
      </c>
      <c r="C310" s="149">
        <v>0</v>
      </c>
      <c r="D310" s="149">
        <v>0</v>
      </c>
      <c r="E310" s="149">
        <v>0</v>
      </c>
      <c r="F310" s="149">
        <v>0</v>
      </c>
      <c r="G310" s="149">
        <v>0</v>
      </c>
      <c r="H310" s="149">
        <v>0</v>
      </c>
      <c r="I310" s="149">
        <v>0</v>
      </c>
      <c r="J310" s="149">
        <v>0</v>
      </c>
      <c r="K310" s="155">
        <v>1</v>
      </c>
    </row>
    <row r="311" spans="1:11">
      <c r="A311" s="161" t="s">
        <v>1005</v>
      </c>
      <c r="B311" s="149">
        <v>0</v>
      </c>
      <c r="C311" s="149">
        <v>0</v>
      </c>
      <c r="D311" s="149">
        <v>0</v>
      </c>
      <c r="E311" s="149">
        <v>0</v>
      </c>
      <c r="F311" s="149">
        <v>0</v>
      </c>
      <c r="G311" s="149">
        <v>0</v>
      </c>
      <c r="H311" s="149">
        <v>0</v>
      </c>
      <c r="I311" s="149">
        <v>0</v>
      </c>
      <c r="J311" s="149">
        <v>0</v>
      </c>
      <c r="K311" s="155">
        <v>0.96251873996716342</v>
      </c>
    </row>
    <row r="312" spans="1:11">
      <c r="A312" s="161" t="s">
        <v>1006</v>
      </c>
      <c r="B312" s="149">
        <v>225120.44928702011</v>
      </c>
      <c r="C312" s="149">
        <v>225120.44928702011</v>
      </c>
      <c r="D312" s="149">
        <v>-225120.44928702011</v>
      </c>
      <c r="E312" s="149">
        <v>0</v>
      </c>
      <c r="F312" s="149">
        <v>0</v>
      </c>
      <c r="G312" s="149">
        <v>213216.43453234065</v>
      </c>
      <c r="H312" s="149">
        <v>-213216.43453234065</v>
      </c>
      <c r="I312" s="149">
        <v>0</v>
      </c>
      <c r="J312" s="149">
        <v>0</v>
      </c>
      <c r="K312" s="155">
        <v>0.94712157517284312</v>
      </c>
    </row>
    <row r="313" spans="1:11" ht="15.75" thickBot="1">
      <c r="A313" s="161" t="s">
        <v>1007</v>
      </c>
      <c r="B313" s="149">
        <v>0</v>
      </c>
      <c r="C313" s="149">
        <v>0</v>
      </c>
      <c r="D313" s="149">
        <v>0</v>
      </c>
      <c r="E313" s="149">
        <v>0</v>
      </c>
      <c r="F313" s="149">
        <v>0</v>
      </c>
      <c r="G313" s="149">
        <v>0</v>
      </c>
      <c r="H313" s="149">
        <v>0</v>
      </c>
      <c r="I313" s="149">
        <v>0</v>
      </c>
      <c r="J313" s="149">
        <v>0</v>
      </c>
      <c r="K313" s="155">
        <v>0.94712157517284312</v>
      </c>
    </row>
    <row r="314" spans="1:11">
      <c r="A314" s="153" t="s">
        <v>999</v>
      </c>
      <c r="B314" s="156">
        <v>104047099.87746996</v>
      </c>
      <c r="C314" s="156">
        <v>104047099.87746996</v>
      </c>
      <c r="D314" s="156">
        <v>-1334119.6819479321</v>
      </c>
      <c r="E314" s="156">
        <v>-92317.562446489057</v>
      </c>
      <c r="F314" s="156">
        <v>102620662.63307552</v>
      </c>
      <c r="G314" s="156">
        <v>99585619.902007312</v>
      </c>
      <c r="H314" s="156">
        <v>-1322215.6671932526</v>
      </c>
      <c r="I314" s="156">
        <v>-89312.950210859912</v>
      </c>
      <c r="J314" s="156">
        <v>98174091.284603193</v>
      </c>
      <c r="K314" s="157" t="s">
        <v>334</v>
      </c>
    </row>
    <row r="315" spans="1:11">
      <c r="A315" s="144"/>
      <c r="B315" s="144"/>
      <c r="C315" s="144"/>
      <c r="D315" s="144"/>
      <c r="E315" s="144"/>
      <c r="F315" s="144"/>
      <c r="G315" s="144"/>
      <c r="H315" s="144"/>
      <c r="I315" s="144"/>
      <c r="J315" s="144"/>
      <c r="K315" s="144"/>
    </row>
    <row r="316" spans="1:11">
      <c r="A316" s="153" t="s">
        <v>1008</v>
      </c>
      <c r="B316" s="149"/>
      <c r="C316" s="149"/>
      <c r="D316" s="149"/>
      <c r="E316" s="149"/>
      <c r="F316" s="149"/>
      <c r="G316" s="149"/>
      <c r="H316" s="149"/>
      <c r="I316" s="149"/>
      <c r="J316" s="149"/>
      <c r="K316" s="149"/>
    </row>
    <row r="317" spans="1:11">
      <c r="A317" s="161" t="s">
        <v>1009</v>
      </c>
      <c r="B317" s="149">
        <v>57281463.660765253</v>
      </c>
      <c r="C317" s="149">
        <v>57281463.660765253</v>
      </c>
      <c r="D317" s="149">
        <v>0</v>
      </c>
      <c r="E317" s="149">
        <v>31449233.555971567</v>
      </c>
      <c r="F317" s="149">
        <v>88730697.216736823</v>
      </c>
      <c r="G317" s="149">
        <v>54451483.338193759</v>
      </c>
      <c r="H317" s="149">
        <v>0</v>
      </c>
      <c r="I317" s="149">
        <v>29895489.876333095</v>
      </c>
      <c r="J317" s="149">
        <v>84346973.214526862</v>
      </c>
      <c r="K317" s="155">
        <v>0.95059518137784804</v>
      </c>
    </row>
    <row r="318" spans="1:11">
      <c r="A318" s="161" t="s">
        <v>1010</v>
      </c>
      <c r="B318" s="149">
        <v>9711696</v>
      </c>
      <c r="C318" s="149">
        <v>9711696</v>
      </c>
      <c r="D318" s="149">
        <v>0</v>
      </c>
      <c r="E318" s="149">
        <v>2889061.0536463675</v>
      </c>
      <c r="F318" s="149">
        <v>12600757.053646367</v>
      </c>
      <c r="G318" s="149">
        <v>9231891.4206065219</v>
      </c>
      <c r="H318" s="149">
        <v>0</v>
      </c>
      <c r="I318" s="149">
        <v>2746327.5163026457</v>
      </c>
      <c r="J318" s="149">
        <v>11978218.936909167</v>
      </c>
      <c r="K318" s="155">
        <v>0.95059518137784804</v>
      </c>
    </row>
    <row r="319" spans="1:11">
      <c r="A319" s="161" t="s">
        <v>1011</v>
      </c>
      <c r="B319" s="149">
        <v>23034939.798594698</v>
      </c>
      <c r="C319" s="149">
        <v>23034939.798594698</v>
      </c>
      <c r="D319" s="149">
        <v>-23034939.798594698</v>
      </c>
      <c r="E319" s="149">
        <v>0</v>
      </c>
      <c r="F319" s="149">
        <v>0</v>
      </c>
      <c r="G319" s="149">
        <v>21816888.466056623</v>
      </c>
      <c r="H319" s="149">
        <v>-21816888.466056623</v>
      </c>
      <c r="I319" s="149">
        <v>0</v>
      </c>
      <c r="J319" s="149">
        <v>0</v>
      </c>
      <c r="K319" s="155">
        <v>0.94712157517284312</v>
      </c>
    </row>
    <row r="320" spans="1:11">
      <c r="A320" s="161" t="s">
        <v>1012</v>
      </c>
      <c r="B320" s="149">
        <v>0</v>
      </c>
      <c r="C320" s="149">
        <v>0</v>
      </c>
      <c r="D320" s="149">
        <v>0</v>
      </c>
      <c r="E320" s="149">
        <v>0</v>
      </c>
      <c r="F320" s="149">
        <v>0</v>
      </c>
      <c r="G320" s="149">
        <v>0</v>
      </c>
      <c r="H320" s="149">
        <v>0</v>
      </c>
      <c r="I320" s="149">
        <v>0</v>
      </c>
      <c r="J320" s="149">
        <v>0</v>
      </c>
      <c r="K320" s="155">
        <v>0.94712157517284312</v>
      </c>
    </row>
    <row r="321" spans="1:11">
      <c r="A321" s="161" t="s">
        <v>1013</v>
      </c>
      <c r="B321" s="149">
        <v>0</v>
      </c>
      <c r="C321" s="149">
        <v>0</v>
      </c>
      <c r="D321" s="149">
        <v>0</v>
      </c>
      <c r="E321" s="149">
        <v>0</v>
      </c>
      <c r="F321" s="149">
        <v>0</v>
      </c>
      <c r="G321" s="149">
        <v>0</v>
      </c>
      <c r="H321" s="149">
        <v>0</v>
      </c>
      <c r="I321" s="149">
        <v>0</v>
      </c>
      <c r="J321" s="149">
        <v>0</v>
      </c>
      <c r="K321" s="155">
        <v>0.95059518137784804</v>
      </c>
    </row>
    <row r="322" spans="1:11">
      <c r="A322" s="161" t="s">
        <v>1014</v>
      </c>
      <c r="B322" s="149">
        <v>0</v>
      </c>
      <c r="C322" s="149">
        <v>0</v>
      </c>
      <c r="D322" s="149">
        <v>0</v>
      </c>
      <c r="E322" s="149">
        <v>0</v>
      </c>
      <c r="F322" s="149">
        <v>0</v>
      </c>
      <c r="G322" s="149">
        <v>0</v>
      </c>
      <c r="H322" s="149">
        <v>0</v>
      </c>
      <c r="I322" s="149">
        <v>0</v>
      </c>
      <c r="J322" s="149">
        <v>0</v>
      </c>
      <c r="K322" s="155">
        <v>0.94712157517284312</v>
      </c>
    </row>
    <row r="323" spans="1:11" ht="15.75" thickBot="1">
      <c r="A323" s="161" t="s">
        <v>1015</v>
      </c>
      <c r="B323" s="149">
        <v>1656000</v>
      </c>
      <c r="C323" s="149">
        <v>1656000</v>
      </c>
      <c r="D323" s="149">
        <v>0</v>
      </c>
      <c r="E323" s="149">
        <v>0</v>
      </c>
      <c r="F323" s="149">
        <v>1656000</v>
      </c>
      <c r="G323" s="149">
        <v>1656000</v>
      </c>
      <c r="H323" s="149">
        <v>0</v>
      </c>
      <c r="I323" s="149">
        <v>0</v>
      </c>
      <c r="J323" s="149">
        <v>1656000</v>
      </c>
      <c r="K323" s="155">
        <v>1</v>
      </c>
    </row>
    <row r="324" spans="1:11">
      <c r="A324" s="153" t="s">
        <v>1008</v>
      </c>
      <c r="B324" s="156">
        <v>91684099.459359944</v>
      </c>
      <c r="C324" s="156">
        <v>91684099.459359944</v>
      </c>
      <c r="D324" s="156">
        <v>-23034939.798594698</v>
      </c>
      <c r="E324" s="156">
        <v>34338294.609617934</v>
      </c>
      <c r="F324" s="156">
        <v>102987454.27038319</v>
      </c>
      <c r="G324" s="156">
        <v>87156263.224856913</v>
      </c>
      <c r="H324" s="156">
        <v>-21816888.466056623</v>
      </c>
      <c r="I324" s="156">
        <v>32641817.39263574</v>
      </c>
      <c r="J324" s="156">
        <v>97981192.151436031</v>
      </c>
      <c r="K324" s="157" t="s">
        <v>334</v>
      </c>
    </row>
    <row r="325" spans="1:11">
      <c r="A325" s="144"/>
      <c r="B325" s="144"/>
      <c r="C325" s="144"/>
      <c r="D325" s="144"/>
      <c r="E325" s="144"/>
      <c r="F325" s="144"/>
      <c r="G325" s="144"/>
      <c r="H325" s="144"/>
      <c r="I325" s="144"/>
      <c r="J325" s="144"/>
      <c r="K325" s="144"/>
    </row>
    <row r="326" spans="1:11">
      <c r="A326" s="153" t="s">
        <v>1016</v>
      </c>
      <c r="B326" s="149"/>
      <c r="C326" s="149"/>
      <c r="D326" s="149"/>
      <c r="E326" s="149"/>
      <c r="F326" s="149"/>
      <c r="G326" s="149"/>
      <c r="H326" s="149"/>
      <c r="I326" s="149"/>
      <c r="J326" s="149"/>
      <c r="K326" s="149"/>
    </row>
    <row r="327" spans="1:11">
      <c r="A327" s="161" t="s">
        <v>1017</v>
      </c>
      <c r="B327" s="149">
        <v>78101445.165355012</v>
      </c>
      <c r="C327" s="149">
        <v>78101445.165355012</v>
      </c>
      <c r="D327" s="149">
        <v>0</v>
      </c>
      <c r="E327" s="149">
        <v>158560589.19079608</v>
      </c>
      <c r="F327" s="149">
        <v>236662034.3561511</v>
      </c>
      <c r="G327" s="149">
        <v>74242857.432832703</v>
      </c>
      <c r="H327" s="149">
        <v>0</v>
      </c>
      <c r="I327" s="149">
        <v>150726932.04120326</v>
      </c>
      <c r="J327" s="149">
        <v>224969789.47403598</v>
      </c>
      <c r="K327" s="155">
        <v>0.95059518137784804</v>
      </c>
    </row>
    <row r="328" spans="1:11">
      <c r="A328" s="161" t="s">
        <v>1018</v>
      </c>
      <c r="B328" s="149">
        <v>31418202.703133762</v>
      </c>
      <c r="C328" s="149">
        <v>31418202.703133762</v>
      </c>
      <c r="D328" s="149">
        <v>0</v>
      </c>
      <c r="E328" s="149">
        <v>0</v>
      </c>
      <c r="F328" s="149">
        <v>31418202.703133762</v>
      </c>
      <c r="G328" s="149">
        <v>29865992.097151432</v>
      </c>
      <c r="H328" s="149">
        <v>0</v>
      </c>
      <c r="I328" s="149">
        <v>0</v>
      </c>
      <c r="J328" s="149">
        <v>29865992.097151432</v>
      </c>
      <c r="K328" s="155">
        <v>0.95059518137784804</v>
      </c>
    </row>
    <row r="329" spans="1:11">
      <c r="A329" s="161" t="s">
        <v>1019</v>
      </c>
      <c r="B329" s="149">
        <v>13651560.317047128</v>
      </c>
      <c r="C329" s="149">
        <v>13651560.317047128</v>
      </c>
      <c r="D329" s="149">
        <v>0</v>
      </c>
      <c r="E329" s="149">
        <v>0</v>
      </c>
      <c r="F329" s="149">
        <v>13651560.317047128</v>
      </c>
      <c r="G329" s="149">
        <v>12977107.455674049</v>
      </c>
      <c r="H329" s="149">
        <v>0</v>
      </c>
      <c r="I329" s="149">
        <v>0</v>
      </c>
      <c r="J329" s="149">
        <v>12977107.455674049</v>
      </c>
      <c r="K329" s="155">
        <v>0.95059518137784804</v>
      </c>
    </row>
    <row r="330" spans="1:11">
      <c r="A330" s="161" t="s">
        <v>1020</v>
      </c>
      <c r="B330" s="149">
        <v>39941028.695096299</v>
      </c>
      <c r="C330" s="149">
        <v>39941028.695096299</v>
      </c>
      <c r="D330" s="149">
        <v>0</v>
      </c>
      <c r="E330" s="149">
        <v>0</v>
      </c>
      <c r="F330" s="149">
        <v>39941028.695096299</v>
      </c>
      <c r="G330" s="149">
        <v>37967749.416832902</v>
      </c>
      <c r="H330" s="149">
        <v>0</v>
      </c>
      <c r="I330" s="149">
        <v>0</v>
      </c>
      <c r="J330" s="149">
        <v>37967749.416832902</v>
      </c>
      <c r="K330" s="155">
        <v>0.95059518137784804</v>
      </c>
    </row>
    <row r="331" spans="1:11">
      <c r="A331" s="161" t="s">
        <v>1021</v>
      </c>
      <c r="B331" s="149">
        <v>3337501.7577378112</v>
      </c>
      <c r="C331" s="149">
        <v>3337501.7577378112</v>
      </c>
      <c r="D331" s="149">
        <v>0</v>
      </c>
      <c r="E331" s="149">
        <v>0</v>
      </c>
      <c r="F331" s="149">
        <v>3337501.7577378112</v>
      </c>
      <c r="G331" s="149">
        <v>0</v>
      </c>
      <c r="H331" s="149">
        <v>0</v>
      </c>
      <c r="I331" s="149">
        <v>0</v>
      </c>
      <c r="J331" s="149">
        <v>0</v>
      </c>
      <c r="K331" s="155">
        <v>0</v>
      </c>
    </row>
    <row r="332" spans="1:11">
      <c r="A332" s="161" t="s">
        <v>1022</v>
      </c>
      <c r="B332" s="149">
        <v>1708328.7085669627</v>
      </c>
      <c r="C332" s="149">
        <v>1708328.7085669627</v>
      </c>
      <c r="D332" s="149">
        <v>-1708328.7085669627</v>
      </c>
      <c r="E332" s="149">
        <v>0</v>
      </c>
      <c r="F332" s="149">
        <v>0</v>
      </c>
      <c r="G332" s="149">
        <v>1617994.9773709306</v>
      </c>
      <c r="H332" s="149">
        <v>-1617994.9773709306</v>
      </c>
      <c r="I332" s="149">
        <v>0</v>
      </c>
      <c r="J332" s="149">
        <v>0</v>
      </c>
      <c r="K332" s="155">
        <v>0.94712157517284312</v>
      </c>
    </row>
    <row r="333" spans="1:11">
      <c r="A333" s="161" t="s">
        <v>1023</v>
      </c>
      <c r="B333" s="149">
        <v>0</v>
      </c>
      <c r="C333" s="149">
        <v>0</v>
      </c>
      <c r="D333" s="149">
        <v>0</v>
      </c>
      <c r="E333" s="149">
        <v>0</v>
      </c>
      <c r="F333" s="149">
        <v>0</v>
      </c>
      <c r="G333" s="149">
        <v>0</v>
      </c>
      <c r="H333" s="149">
        <v>0</v>
      </c>
      <c r="I333" s="149">
        <v>0</v>
      </c>
      <c r="J333" s="149">
        <v>0</v>
      </c>
      <c r="K333" s="155">
        <v>0.95059518137784804</v>
      </c>
    </row>
    <row r="334" spans="1:11" ht="15.75" thickBot="1">
      <c r="A334" s="161" t="s">
        <v>1024</v>
      </c>
      <c r="B334" s="149">
        <v>0</v>
      </c>
      <c r="C334" s="149">
        <v>0</v>
      </c>
      <c r="D334" s="149">
        <v>0</v>
      </c>
      <c r="E334" s="149">
        <v>0</v>
      </c>
      <c r="F334" s="149">
        <v>0</v>
      </c>
      <c r="G334" s="149">
        <v>0</v>
      </c>
      <c r="H334" s="149">
        <v>0</v>
      </c>
      <c r="I334" s="149">
        <v>0</v>
      </c>
      <c r="J334" s="149">
        <v>0</v>
      </c>
      <c r="K334" s="155">
        <v>0.94712157517284312</v>
      </c>
    </row>
    <row r="335" spans="1:11">
      <c r="A335" s="153" t="s">
        <v>1016</v>
      </c>
      <c r="B335" s="156">
        <v>168158067.346937</v>
      </c>
      <c r="C335" s="156">
        <v>168158067.346937</v>
      </c>
      <c r="D335" s="156">
        <v>-1708328.7085669627</v>
      </c>
      <c r="E335" s="156">
        <v>158560589.19079608</v>
      </c>
      <c r="F335" s="156">
        <v>325010327.82916611</v>
      </c>
      <c r="G335" s="156">
        <v>156671701.37986201</v>
      </c>
      <c r="H335" s="156">
        <v>-1617994.9773709306</v>
      </c>
      <c r="I335" s="156">
        <v>150726932.04120326</v>
      </c>
      <c r="J335" s="156">
        <v>305780638.44369435</v>
      </c>
      <c r="K335" s="157" t="s">
        <v>334</v>
      </c>
    </row>
    <row r="336" spans="1:11">
      <c r="A336" s="144"/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</row>
    <row r="337" spans="1:11">
      <c r="A337" s="153" t="s">
        <v>1025</v>
      </c>
      <c r="B337" s="149"/>
      <c r="C337" s="149"/>
      <c r="D337" s="149"/>
      <c r="E337" s="149"/>
      <c r="F337" s="149"/>
      <c r="G337" s="149"/>
      <c r="H337" s="149"/>
      <c r="I337" s="149"/>
      <c r="J337" s="149"/>
      <c r="K337" s="149"/>
    </row>
    <row r="338" spans="1:11">
      <c r="A338" s="161" t="s">
        <v>1026</v>
      </c>
      <c r="B338" s="149">
        <v>432996025.21375674</v>
      </c>
      <c r="C338" s="149">
        <v>432996025.21375674</v>
      </c>
      <c r="D338" s="149">
        <v>0</v>
      </c>
      <c r="E338" s="149">
        <v>86039298.516184151</v>
      </c>
      <c r="F338" s="149">
        <v>519035323.72994089</v>
      </c>
      <c r="G338" s="149">
        <v>411603935.12395835</v>
      </c>
      <c r="H338" s="149">
        <v>0</v>
      </c>
      <c r="I338" s="149">
        <v>81788542.578614891</v>
      </c>
      <c r="J338" s="149">
        <v>493392477.70257324</v>
      </c>
      <c r="K338" s="155">
        <v>0.95059518137784804</v>
      </c>
    </row>
    <row r="339" spans="1:11">
      <c r="A339" s="161" t="s">
        <v>1027</v>
      </c>
      <c r="B339" s="149">
        <v>8272812</v>
      </c>
      <c r="C339" s="149">
        <v>8272812</v>
      </c>
      <c r="D339" s="149">
        <v>0</v>
      </c>
      <c r="E339" s="149">
        <v>5933141.4858807242</v>
      </c>
      <c r="F339" s="149">
        <v>14205953.485880725</v>
      </c>
      <c r="G339" s="149">
        <v>7864095.2236448377</v>
      </c>
      <c r="H339" s="149">
        <v>0</v>
      </c>
      <c r="I339" s="149">
        <v>5640015.7069112221</v>
      </c>
      <c r="J339" s="149">
        <v>13504110.930556059</v>
      </c>
      <c r="K339" s="155">
        <v>0.95059518137784804</v>
      </c>
    </row>
    <row r="340" spans="1:11">
      <c r="A340" s="161" t="s">
        <v>1028</v>
      </c>
      <c r="B340" s="149">
        <v>453816</v>
      </c>
      <c r="C340" s="149">
        <v>453816</v>
      </c>
      <c r="D340" s="149">
        <v>-453816</v>
      </c>
      <c r="E340" s="149">
        <v>0</v>
      </c>
      <c r="F340" s="149">
        <v>0</v>
      </c>
      <c r="G340" s="149">
        <v>429818.92475863895</v>
      </c>
      <c r="H340" s="149">
        <v>-429818.92475863895</v>
      </c>
      <c r="I340" s="149">
        <v>0</v>
      </c>
      <c r="J340" s="149">
        <v>0</v>
      </c>
      <c r="K340" s="155">
        <v>0.94712157517284312</v>
      </c>
    </row>
    <row r="341" spans="1:11">
      <c r="A341" s="161" t="s">
        <v>1029</v>
      </c>
      <c r="B341" s="149">
        <v>1658922.0670017994</v>
      </c>
      <c r="C341" s="149">
        <v>1658922.0670017994</v>
      </c>
      <c r="D341" s="149">
        <v>-1658922.0670017994</v>
      </c>
      <c r="E341" s="149">
        <v>0</v>
      </c>
      <c r="F341" s="149">
        <v>0</v>
      </c>
      <c r="G341" s="149">
        <v>1571200.881187733</v>
      </c>
      <c r="H341" s="149">
        <v>-1571200.881187733</v>
      </c>
      <c r="I341" s="149">
        <v>0</v>
      </c>
      <c r="J341" s="149">
        <v>0</v>
      </c>
      <c r="K341" s="155">
        <v>0.94712157517284312</v>
      </c>
    </row>
    <row r="342" spans="1:11">
      <c r="A342" s="161" t="s">
        <v>1030</v>
      </c>
      <c r="B342" s="149">
        <v>21320679.657033768</v>
      </c>
      <c r="C342" s="149">
        <v>21320679.657033768</v>
      </c>
      <c r="D342" s="149">
        <v>-21320679.657033768</v>
      </c>
      <c r="E342" s="149">
        <v>0</v>
      </c>
      <c r="F342" s="149">
        <v>0</v>
      </c>
      <c r="G342" s="149">
        <v>20193275.700525414</v>
      </c>
      <c r="H342" s="149">
        <v>-20193275.700525414</v>
      </c>
      <c r="I342" s="149">
        <v>0</v>
      </c>
      <c r="J342" s="149">
        <v>0</v>
      </c>
      <c r="K342" s="155">
        <v>0.94712157517284312</v>
      </c>
    </row>
    <row r="343" spans="1:11">
      <c r="A343" s="161" t="s">
        <v>1031</v>
      </c>
      <c r="B343" s="149">
        <v>0</v>
      </c>
      <c r="C343" s="149">
        <v>0</v>
      </c>
      <c r="D343" s="149">
        <v>0</v>
      </c>
      <c r="E343" s="149">
        <v>0</v>
      </c>
      <c r="F343" s="149">
        <v>0</v>
      </c>
      <c r="G343" s="149">
        <v>0</v>
      </c>
      <c r="H343" s="149">
        <v>0</v>
      </c>
      <c r="I343" s="149">
        <v>0</v>
      </c>
      <c r="J343" s="149">
        <v>0</v>
      </c>
      <c r="K343" s="155">
        <v>0.94712157517284312</v>
      </c>
    </row>
    <row r="344" spans="1:11" ht="15.75" thickBot="1">
      <c r="A344" s="161" t="s">
        <v>1032</v>
      </c>
      <c r="B344" s="149">
        <v>0</v>
      </c>
      <c r="C344" s="149">
        <v>0</v>
      </c>
      <c r="D344" s="149">
        <v>0</v>
      </c>
      <c r="E344" s="149">
        <v>0</v>
      </c>
      <c r="F344" s="149">
        <v>0</v>
      </c>
      <c r="G344" s="149">
        <v>0</v>
      </c>
      <c r="H344" s="149">
        <v>0</v>
      </c>
      <c r="I344" s="149">
        <v>0</v>
      </c>
      <c r="J344" s="149">
        <v>0</v>
      </c>
      <c r="K344" s="155">
        <v>0.94712157517284312</v>
      </c>
    </row>
    <row r="345" spans="1:11">
      <c r="A345" s="153" t="s">
        <v>1025</v>
      </c>
      <c r="B345" s="156">
        <v>464702254.9377923</v>
      </c>
      <c r="C345" s="156">
        <v>464702254.9377923</v>
      </c>
      <c r="D345" s="156">
        <v>-23433417.724035569</v>
      </c>
      <c r="E345" s="156">
        <v>91972440.002064869</v>
      </c>
      <c r="F345" s="156">
        <v>533241277.21582162</v>
      </c>
      <c r="G345" s="156">
        <v>441662325.85407495</v>
      </c>
      <c r="H345" s="156">
        <v>-22194295.506471787</v>
      </c>
      <c r="I345" s="156">
        <v>87428558.285526112</v>
      </c>
      <c r="J345" s="156">
        <v>506896588.6331293</v>
      </c>
      <c r="K345" s="157" t="s">
        <v>334</v>
      </c>
    </row>
    <row r="346" spans="1:11">
      <c r="A346" s="144"/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</row>
    <row r="347" spans="1:11">
      <c r="A347" s="153" t="s">
        <v>1033</v>
      </c>
      <c r="B347" s="149"/>
      <c r="C347" s="149"/>
      <c r="D347" s="149"/>
      <c r="E347" s="149"/>
      <c r="F347" s="149"/>
      <c r="G347" s="149"/>
      <c r="H347" s="149"/>
      <c r="I347" s="149"/>
      <c r="J347" s="149"/>
      <c r="K347" s="149"/>
    </row>
    <row r="348" spans="1:11">
      <c r="A348" s="161" t="s">
        <v>1034</v>
      </c>
      <c r="B348" s="149">
        <v>128604795.19499685</v>
      </c>
      <c r="C348" s="149">
        <v>128604795.19499685</v>
      </c>
      <c r="D348" s="149">
        <v>0</v>
      </c>
      <c r="E348" s="149">
        <v>-6416455.1926012235</v>
      </c>
      <c r="F348" s="149">
        <v>122188340.00239563</v>
      </c>
      <c r="G348" s="149">
        <v>115325175.05970195</v>
      </c>
      <c r="H348" s="149">
        <v>0</v>
      </c>
      <c r="I348" s="149">
        <v>-5753897.5683408864</v>
      </c>
      <c r="J348" s="149">
        <v>109571277.49136107</v>
      </c>
      <c r="K348" s="155">
        <v>0.89674086323795554</v>
      </c>
    </row>
    <row r="349" spans="1:11">
      <c r="A349" s="161" t="s">
        <v>1035</v>
      </c>
      <c r="B349" s="149">
        <v>235451.74043150456</v>
      </c>
      <c r="C349" s="149">
        <v>235451.74043150456</v>
      </c>
      <c r="D349" s="149">
        <v>-235451.74043150456</v>
      </c>
      <c r="E349" s="149">
        <v>0</v>
      </c>
      <c r="F349" s="149">
        <v>0</v>
      </c>
      <c r="G349" s="149">
        <v>223001.42327467399</v>
      </c>
      <c r="H349" s="149">
        <v>-223001.42327467399</v>
      </c>
      <c r="I349" s="149">
        <v>0</v>
      </c>
      <c r="J349" s="149">
        <v>0</v>
      </c>
      <c r="K349" s="155">
        <v>0.94712157517284312</v>
      </c>
    </row>
    <row r="350" spans="1:11">
      <c r="A350" s="161" t="s">
        <v>1036</v>
      </c>
      <c r="B350" s="149">
        <v>0</v>
      </c>
      <c r="C350" s="149">
        <v>0</v>
      </c>
      <c r="D350" s="149">
        <v>0</v>
      </c>
      <c r="E350" s="149">
        <v>0</v>
      </c>
      <c r="F350" s="149">
        <v>0</v>
      </c>
      <c r="G350" s="149">
        <v>0</v>
      </c>
      <c r="H350" s="149">
        <v>0</v>
      </c>
      <c r="I350" s="149">
        <v>0</v>
      </c>
      <c r="J350" s="149">
        <v>0</v>
      </c>
      <c r="K350" s="155">
        <v>1</v>
      </c>
    </row>
    <row r="351" spans="1:11">
      <c r="A351" s="161" t="s">
        <v>1037</v>
      </c>
      <c r="B351" s="149">
        <v>19007.075910511943</v>
      </c>
      <c r="C351" s="149">
        <v>19007.075910511943</v>
      </c>
      <c r="D351" s="149">
        <v>0</v>
      </c>
      <c r="E351" s="149">
        <v>0</v>
      </c>
      <c r="F351" s="149">
        <v>19007.075910511943</v>
      </c>
      <c r="G351" s="149">
        <v>0</v>
      </c>
      <c r="H351" s="149">
        <v>0</v>
      </c>
      <c r="I351" s="149">
        <v>0</v>
      </c>
      <c r="J351" s="149">
        <v>0</v>
      </c>
      <c r="K351" s="155">
        <v>0</v>
      </c>
    </row>
    <row r="352" spans="1:11">
      <c r="A352" s="161" t="s">
        <v>1038</v>
      </c>
      <c r="B352" s="149">
        <v>12094814.488115111</v>
      </c>
      <c r="C352" s="149">
        <v>12094814.488115111</v>
      </c>
      <c r="D352" s="149">
        <v>0</v>
      </c>
      <c r="E352" s="149">
        <v>0</v>
      </c>
      <c r="F352" s="149">
        <v>12094814.488115111</v>
      </c>
      <c r="G352" s="149">
        <v>11497272.372061208</v>
      </c>
      <c r="H352" s="149">
        <v>0</v>
      </c>
      <c r="I352" s="149">
        <v>0</v>
      </c>
      <c r="J352" s="149">
        <v>11497272.372061208</v>
      </c>
      <c r="K352" s="155">
        <v>0.95059518137784804</v>
      </c>
    </row>
    <row r="353" spans="1:11">
      <c r="A353" s="161" t="s">
        <v>1039</v>
      </c>
      <c r="B353" s="149">
        <v>1916365.2569913475</v>
      </c>
      <c r="C353" s="149">
        <v>1916365.2569913475</v>
      </c>
      <c r="D353" s="149">
        <v>0</v>
      </c>
      <c r="E353" s="149">
        <v>0</v>
      </c>
      <c r="F353" s="149">
        <v>1916365.2569913475</v>
      </c>
      <c r="G353" s="149">
        <v>1916365.2569913475</v>
      </c>
      <c r="H353" s="149">
        <v>0</v>
      </c>
      <c r="I353" s="149">
        <v>0</v>
      </c>
      <c r="J353" s="149">
        <v>1916365.2569913475</v>
      </c>
      <c r="K353" s="155">
        <v>1</v>
      </c>
    </row>
    <row r="354" spans="1:11" ht="15.75" thickBot="1">
      <c r="A354" s="161" t="s">
        <v>1040</v>
      </c>
      <c r="B354" s="149">
        <v>142823.98852234814</v>
      </c>
      <c r="C354" s="149">
        <v>142823.98852234814</v>
      </c>
      <c r="D354" s="149">
        <v>0</v>
      </c>
      <c r="E354" s="149">
        <v>0</v>
      </c>
      <c r="F354" s="149">
        <v>142823.98852234814</v>
      </c>
      <c r="G354" s="149">
        <v>0</v>
      </c>
      <c r="H354" s="149">
        <v>0</v>
      </c>
      <c r="I354" s="149">
        <v>0</v>
      </c>
      <c r="J354" s="149">
        <v>0</v>
      </c>
      <c r="K354" s="155">
        <v>0</v>
      </c>
    </row>
    <row r="355" spans="1:11">
      <c r="A355" s="153" t="s">
        <v>1033</v>
      </c>
      <c r="B355" s="156">
        <v>143013257.74496767</v>
      </c>
      <c r="C355" s="156">
        <v>143013257.74496767</v>
      </c>
      <c r="D355" s="156">
        <v>-235451.74043150456</v>
      </c>
      <c r="E355" s="156">
        <v>-6416455.1926012235</v>
      </c>
      <c r="F355" s="156">
        <v>136361350.81193495</v>
      </c>
      <c r="G355" s="156">
        <v>128961814.11202918</v>
      </c>
      <c r="H355" s="156">
        <v>-223001.42327467399</v>
      </c>
      <c r="I355" s="156">
        <v>-5753897.5683408864</v>
      </c>
      <c r="J355" s="156">
        <v>122984915.12041362</v>
      </c>
      <c r="K355" s="157" t="s">
        <v>334</v>
      </c>
    </row>
    <row r="356" spans="1:11">
      <c r="A356" s="144"/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</row>
    <row r="357" spans="1:11">
      <c r="A357" s="153" t="s">
        <v>1041</v>
      </c>
      <c r="B357" s="149"/>
      <c r="C357" s="149"/>
      <c r="D357" s="149"/>
      <c r="E357" s="149"/>
      <c r="F357" s="149"/>
      <c r="G357" s="149"/>
      <c r="H357" s="149"/>
      <c r="I357" s="149"/>
      <c r="J357" s="149"/>
      <c r="K357" s="149"/>
    </row>
    <row r="358" spans="1:11">
      <c r="A358" s="161" t="s">
        <v>1042</v>
      </c>
      <c r="B358" s="149">
        <v>3726393.1823173692</v>
      </c>
      <c r="C358" s="149">
        <v>3726393.1823173692</v>
      </c>
      <c r="D358" s="149">
        <v>0</v>
      </c>
      <c r="E358" s="149">
        <v>0</v>
      </c>
      <c r="F358" s="149">
        <v>3726393.1823173692</v>
      </c>
      <c r="G358" s="149">
        <v>3726393.1823173692</v>
      </c>
      <c r="H358" s="149">
        <v>0</v>
      </c>
      <c r="I358" s="149">
        <v>0</v>
      </c>
      <c r="J358" s="149">
        <v>3726393.1823173692</v>
      </c>
      <c r="K358" s="155">
        <v>1</v>
      </c>
    </row>
    <row r="359" spans="1:11">
      <c r="A359" s="161" t="s">
        <v>1043</v>
      </c>
      <c r="B359" s="149">
        <v>46984233.825812265</v>
      </c>
      <c r="C359" s="149">
        <v>46984233.825812265</v>
      </c>
      <c r="D359" s="149">
        <v>0</v>
      </c>
      <c r="E359" s="149">
        <v>0</v>
      </c>
      <c r="F359" s="149">
        <v>46984233.825812265</v>
      </c>
      <c r="G359" s="149">
        <v>46984233.825812265</v>
      </c>
      <c r="H359" s="149">
        <v>0</v>
      </c>
      <c r="I359" s="149">
        <v>0</v>
      </c>
      <c r="J359" s="149">
        <v>46984233.825812265</v>
      </c>
      <c r="K359" s="155">
        <v>1</v>
      </c>
    </row>
    <row r="360" spans="1:11">
      <c r="A360" s="161" t="s">
        <v>1044</v>
      </c>
      <c r="B360" s="149">
        <v>79301413.862068877</v>
      </c>
      <c r="C360" s="149">
        <v>79301413.862068877</v>
      </c>
      <c r="D360" s="149">
        <v>0</v>
      </c>
      <c r="E360" s="149">
        <v>0</v>
      </c>
      <c r="F360" s="149">
        <v>79301413.862068877</v>
      </c>
      <c r="G360" s="149">
        <v>79301413.862068877</v>
      </c>
      <c r="H360" s="149">
        <v>0</v>
      </c>
      <c r="I360" s="149">
        <v>0</v>
      </c>
      <c r="J360" s="149">
        <v>79301413.862068877</v>
      </c>
      <c r="K360" s="155">
        <v>1</v>
      </c>
    </row>
    <row r="361" spans="1:11">
      <c r="A361" s="161" t="s">
        <v>1045</v>
      </c>
      <c r="B361" s="149">
        <v>82277943.767491296</v>
      </c>
      <c r="C361" s="149">
        <v>82277943.767491296</v>
      </c>
      <c r="D361" s="149">
        <v>0</v>
      </c>
      <c r="E361" s="149">
        <v>0</v>
      </c>
      <c r="F361" s="149">
        <v>82277943.767491296</v>
      </c>
      <c r="G361" s="149">
        <v>82277943.767491296</v>
      </c>
      <c r="H361" s="149">
        <v>0</v>
      </c>
      <c r="I361" s="149">
        <v>0</v>
      </c>
      <c r="J361" s="149">
        <v>82277943.767491296</v>
      </c>
      <c r="K361" s="155">
        <v>1</v>
      </c>
    </row>
    <row r="362" spans="1:11">
      <c r="A362" s="161" t="s">
        <v>1046</v>
      </c>
      <c r="B362" s="149">
        <v>26899389.312896844</v>
      </c>
      <c r="C362" s="149">
        <v>26899389.312896844</v>
      </c>
      <c r="D362" s="149">
        <v>0</v>
      </c>
      <c r="E362" s="149">
        <v>0</v>
      </c>
      <c r="F362" s="149">
        <v>26899389.312896844</v>
      </c>
      <c r="G362" s="149">
        <v>26899389.312896844</v>
      </c>
      <c r="H362" s="149">
        <v>0</v>
      </c>
      <c r="I362" s="149">
        <v>0</v>
      </c>
      <c r="J362" s="149">
        <v>26899389.312896844</v>
      </c>
      <c r="K362" s="155">
        <v>1</v>
      </c>
    </row>
    <row r="363" spans="1:11">
      <c r="A363" s="161" t="s">
        <v>1047</v>
      </c>
      <c r="B363" s="149">
        <v>68296922.011014655</v>
      </c>
      <c r="C363" s="149">
        <v>68296922.011014655</v>
      </c>
      <c r="D363" s="149">
        <v>0</v>
      </c>
      <c r="E363" s="149">
        <v>0</v>
      </c>
      <c r="F363" s="149">
        <v>68296922.011014655</v>
      </c>
      <c r="G363" s="149">
        <v>68296922.011014655</v>
      </c>
      <c r="H363" s="149">
        <v>0</v>
      </c>
      <c r="I363" s="149">
        <v>0</v>
      </c>
      <c r="J363" s="149">
        <v>68296922.011014655</v>
      </c>
      <c r="K363" s="155">
        <v>1</v>
      </c>
    </row>
    <row r="364" spans="1:11">
      <c r="A364" s="161" t="s">
        <v>1048</v>
      </c>
      <c r="B364" s="149">
        <v>83462393.294078618</v>
      </c>
      <c r="C364" s="149">
        <v>83462393.294078618</v>
      </c>
      <c r="D364" s="149">
        <v>0</v>
      </c>
      <c r="E364" s="149">
        <v>-21875315.213089112</v>
      </c>
      <c r="F364" s="149">
        <v>61587078.08098951</v>
      </c>
      <c r="G364" s="149">
        <v>83462393.294078618</v>
      </c>
      <c r="H364" s="149">
        <v>0</v>
      </c>
      <c r="I364" s="149">
        <v>-21875315.213089112</v>
      </c>
      <c r="J364" s="149">
        <v>61587078.08098951</v>
      </c>
      <c r="K364" s="155">
        <v>1</v>
      </c>
    </row>
    <row r="365" spans="1:11">
      <c r="A365" s="161" t="s">
        <v>1049</v>
      </c>
      <c r="B365" s="149">
        <v>39338326.450008981</v>
      </c>
      <c r="C365" s="149">
        <v>39338326.450008981</v>
      </c>
      <c r="D365" s="149">
        <v>0</v>
      </c>
      <c r="E365" s="149">
        <v>0</v>
      </c>
      <c r="F365" s="149">
        <v>39338326.450008981</v>
      </c>
      <c r="G365" s="149">
        <v>39338326.450008981</v>
      </c>
      <c r="H365" s="149">
        <v>0</v>
      </c>
      <c r="I365" s="149">
        <v>0</v>
      </c>
      <c r="J365" s="149">
        <v>39338326.450008981</v>
      </c>
      <c r="K365" s="155">
        <v>1</v>
      </c>
    </row>
    <row r="366" spans="1:11">
      <c r="A366" s="161" t="s">
        <v>1050</v>
      </c>
      <c r="B366" s="149">
        <v>54948325.940522775</v>
      </c>
      <c r="C366" s="149">
        <v>54948325.940522775</v>
      </c>
      <c r="D366" s="149">
        <v>0</v>
      </c>
      <c r="E366" s="149">
        <v>0</v>
      </c>
      <c r="F366" s="149">
        <v>54948325.940522775</v>
      </c>
      <c r="G366" s="149">
        <v>54823065.135589369</v>
      </c>
      <c r="H366" s="149">
        <v>0</v>
      </c>
      <c r="I366" s="149">
        <v>0</v>
      </c>
      <c r="J366" s="149">
        <v>54823065.135589369</v>
      </c>
      <c r="K366" s="155">
        <v>0.99772038906027838</v>
      </c>
    </row>
    <row r="367" spans="1:11">
      <c r="A367" s="161" t="s">
        <v>1051</v>
      </c>
      <c r="B367" s="149">
        <v>3356096.0031430372</v>
      </c>
      <c r="C367" s="149">
        <v>3356096.0031430372</v>
      </c>
      <c r="D367" s="149">
        <v>0</v>
      </c>
      <c r="E367" s="149">
        <v>0</v>
      </c>
      <c r="F367" s="149">
        <v>3356096.0031430372</v>
      </c>
      <c r="G367" s="149">
        <v>3356096.0031430372</v>
      </c>
      <c r="H367" s="149">
        <v>0</v>
      </c>
      <c r="I367" s="149">
        <v>0</v>
      </c>
      <c r="J367" s="149">
        <v>3356096.0031430372</v>
      </c>
      <c r="K367" s="155">
        <v>1</v>
      </c>
    </row>
    <row r="368" spans="1:11">
      <c r="A368" s="161" t="s">
        <v>1052</v>
      </c>
      <c r="B368" s="149">
        <v>18999919.082505837</v>
      </c>
      <c r="C368" s="149">
        <v>18999919.082505837</v>
      </c>
      <c r="D368" s="149">
        <v>0</v>
      </c>
      <c r="E368" s="149">
        <v>0</v>
      </c>
      <c r="F368" s="149">
        <v>18999919.082505837</v>
      </c>
      <c r="G368" s="149">
        <v>18999919.082505837</v>
      </c>
      <c r="H368" s="149">
        <v>0</v>
      </c>
      <c r="I368" s="149">
        <v>0</v>
      </c>
      <c r="J368" s="149">
        <v>18999919.082505837</v>
      </c>
      <c r="K368" s="155">
        <v>1</v>
      </c>
    </row>
    <row r="369" spans="1:11">
      <c r="A369" s="161" t="s">
        <v>1053</v>
      </c>
      <c r="B369" s="149">
        <v>189231.69630803377</v>
      </c>
      <c r="C369" s="149">
        <v>189231.69630803377</v>
      </c>
      <c r="D369" s="149">
        <v>-189231.69630803377</v>
      </c>
      <c r="E369" s="149">
        <v>0</v>
      </c>
      <c r="F369" s="149">
        <v>0</v>
      </c>
      <c r="G369" s="149">
        <v>179225.42227989403</v>
      </c>
      <c r="H369" s="149">
        <v>-179225.42227989403</v>
      </c>
      <c r="I369" s="149">
        <v>0</v>
      </c>
      <c r="J369" s="149">
        <v>0</v>
      </c>
      <c r="K369" s="155">
        <v>0.94712157517284312</v>
      </c>
    </row>
    <row r="370" spans="1:11">
      <c r="A370" s="161" t="s">
        <v>1054</v>
      </c>
      <c r="B370" s="149">
        <v>0</v>
      </c>
      <c r="C370" s="149">
        <v>0</v>
      </c>
      <c r="D370" s="149">
        <v>0</v>
      </c>
      <c r="E370" s="149">
        <v>0</v>
      </c>
      <c r="F370" s="149">
        <v>0</v>
      </c>
      <c r="G370" s="149">
        <v>0</v>
      </c>
      <c r="H370" s="149">
        <v>0</v>
      </c>
      <c r="I370" s="149">
        <v>0</v>
      </c>
      <c r="J370" s="149">
        <v>0</v>
      </c>
      <c r="K370" s="155">
        <v>1</v>
      </c>
    </row>
    <row r="371" spans="1:11">
      <c r="A371" s="161" t="s">
        <v>1055</v>
      </c>
      <c r="B371" s="149">
        <v>3881199.8081582161</v>
      </c>
      <c r="C371" s="149">
        <v>3881199.8081582161</v>
      </c>
      <c r="D371" s="149">
        <v>-3881199.8081582161</v>
      </c>
      <c r="E371" s="149">
        <v>0</v>
      </c>
      <c r="F371" s="149">
        <v>0</v>
      </c>
      <c r="G371" s="149">
        <v>3881199.8081582161</v>
      </c>
      <c r="H371" s="149">
        <v>-3881199.8081582161</v>
      </c>
      <c r="I371" s="149">
        <v>0</v>
      </c>
      <c r="J371" s="149">
        <v>0</v>
      </c>
      <c r="K371" s="155">
        <v>1</v>
      </c>
    </row>
    <row r="372" spans="1:11">
      <c r="A372" s="161" t="s">
        <v>1056</v>
      </c>
      <c r="B372" s="149">
        <v>0</v>
      </c>
      <c r="C372" s="149">
        <v>0</v>
      </c>
      <c r="D372" s="149">
        <v>0</v>
      </c>
      <c r="E372" s="149">
        <v>0</v>
      </c>
      <c r="F372" s="149">
        <v>0</v>
      </c>
      <c r="G372" s="149">
        <v>0</v>
      </c>
      <c r="H372" s="149">
        <v>0</v>
      </c>
      <c r="I372" s="149">
        <v>0</v>
      </c>
      <c r="J372" s="149">
        <v>0</v>
      </c>
      <c r="K372" s="155">
        <v>1</v>
      </c>
    </row>
    <row r="373" spans="1:11">
      <c r="A373" s="161" t="s">
        <v>1057</v>
      </c>
      <c r="B373" s="149">
        <v>0</v>
      </c>
      <c r="C373" s="149">
        <v>0</v>
      </c>
      <c r="D373" s="149">
        <v>0</v>
      </c>
      <c r="E373" s="149">
        <v>0</v>
      </c>
      <c r="F373" s="149">
        <v>0</v>
      </c>
      <c r="G373" s="149">
        <v>0</v>
      </c>
      <c r="H373" s="149">
        <v>0</v>
      </c>
      <c r="I373" s="149">
        <v>0</v>
      </c>
      <c r="J373" s="149">
        <v>0</v>
      </c>
      <c r="K373" s="155">
        <v>1</v>
      </c>
    </row>
    <row r="374" spans="1:11">
      <c r="A374" s="161" t="s">
        <v>1058</v>
      </c>
      <c r="B374" s="149">
        <v>0</v>
      </c>
      <c r="C374" s="149">
        <v>0</v>
      </c>
      <c r="D374" s="149">
        <v>0</v>
      </c>
      <c r="E374" s="149">
        <v>0</v>
      </c>
      <c r="F374" s="149">
        <v>0</v>
      </c>
      <c r="G374" s="149">
        <v>0</v>
      </c>
      <c r="H374" s="149">
        <v>0</v>
      </c>
      <c r="I374" s="149">
        <v>0</v>
      </c>
      <c r="J374" s="149">
        <v>0</v>
      </c>
      <c r="K374" s="155">
        <v>1</v>
      </c>
    </row>
    <row r="375" spans="1:11">
      <c r="A375" s="161" t="s">
        <v>1059</v>
      </c>
      <c r="B375" s="149">
        <v>0</v>
      </c>
      <c r="C375" s="149">
        <v>0</v>
      </c>
      <c r="D375" s="149">
        <v>0</v>
      </c>
      <c r="E375" s="149">
        <v>0</v>
      </c>
      <c r="F375" s="149">
        <v>0</v>
      </c>
      <c r="G375" s="149">
        <v>0</v>
      </c>
      <c r="H375" s="149">
        <v>0</v>
      </c>
      <c r="I375" s="149">
        <v>0</v>
      </c>
      <c r="J375" s="149">
        <v>0</v>
      </c>
      <c r="K375" s="155">
        <v>1</v>
      </c>
    </row>
    <row r="376" spans="1:11">
      <c r="A376" s="161" t="s">
        <v>1060</v>
      </c>
      <c r="B376" s="149">
        <v>0</v>
      </c>
      <c r="C376" s="149">
        <v>0</v>
      </c>
      <c r="D376" s="149">
        <v>0</v>
      </c>
      <c r="E376" s="149">
        <v>0</v>
      </c>
      <c r="F376" s="149">
        <v>0</v>
      </c>
      <c r="G376" s="149">
        <v>0</v>
      </c>
      <c r="H376" s="149">
        <v>0</v>
      </c>
      <c r="I376" s="149">
        <v>0</v>
      </c>
      <c r="J376" s="149">
        <v>0</v>
      </c>
      <c r="K376" s="155">
        <v>1</v>
      </c>
    </row>
    <row r="377" spans="1:11">
      <c r="A377" s="161" t="s">
        <v>1061</v>
      </c>
      <c r="B377" s="149">
        <v>4404904.1357174879</v>
      </c>
      <c r="C377" s="149">
        <v>4404904.1357174879</v>
      </c>
      <c r="D377" s="149">
        <v>-4404904.1357174879</v>
      </c>
      <c r="E377" s="149">
        <v>0</v>
      </c>
      <c r="F377" s="149">
        <v>0</v>
      </c>
      <c r="G377" s="149">
        <v>4404904.1357174879</v>
      </c>
      <c r="H377" s="149">
        <v>-4404904.1357174879</v>
      </c>
      <c r="I377" s="149">
        <v>0</v>
      </c>
      <c r="J377" s="149">
        <v>0</v>
      </c>
      <c r="K377" s="155">
        <v>1</v>
      </c>
    </row>
    <row r="378" spans="1:11">
      <c r="A378" s="161" t="s">
        <v>1062</v>
      </c>
      <c r="B378" s="149">
        <v>0</v>
      </c>
      <c r="C378" s="149">
        <v>0</v>
      </c>
      <c r="D378" s="149">
        <v>0</v>
      </c>
      <c r="E378" s="149">
        <v>0</v>
      </c>
      <c r="F378" s="149">
        <v>0</v>
      </c>
      <c r="G378" s="149">
        <v>0</v>
      </c>
      <c r="H378" s="149">
        <v>0</v>
      </c>
      <c r="I378" s="149">
        <v>0</v>
      </c>
      <c r="J378" s="149">
        <v>0</v>
      </c>
      <c r="K378" s="155">
        <v>1</v>
      </c>
    </row>
    <row r="379" spans="1:11" ht="15.75" thickBot="1">
      <c r="A379" s="161" t="s">
        <v>1063</v>
      </c>
      <c r="B379" s="149">
        <v>0</v>
      </c>
      <c r="C379" s="149">
        <v>0</v>
      </c>
      <c r="D379" s="149">
        <v>0</v>
      </c>
      <c r="E379" s="149">
        <v>0</v>
      </c>
      <c r="F379" s="149">
        <v>0</v>
      </c>
      <c r="G379" s="149">
        <v>0</v>
      </c>
      <c r="H379" s="149">
        <v>0</v>
      </c>
      <c r="I379" s="149">
        <v>0</v>
      </c>
      <c r="J379" s="149">
        <v>0</v>
      </c>
      <c r="K379" s="155">
        <v>0.99999999999999989</v>
      </c>
    </row>
    <row r="380" spans="1:11">
      <c r="A380" s="153" t="s">
        <v>1041</v>
      </c>
      <c r="B380" s="156">
        <v>516066692.37204432</v>
      </c>
      <c r="C380" s="156">
        <v>516066692.37204432</v>
      </c>
      <c r="D380" s="156">
        <v>-8475335.6401837375</v>
      </c>
      <c r="E380" s="156">
        <v>-21875315.213089112</v>
      </c>
      <c r="F380" s="156">
        <v>485716041.51877147</v>
      </c>
      <c r="G380" s="156">
        <v>515931425.29308277</v>
      </c>
      <c r="H380" s="156">
        <v>-8465329.3661555983</v>
      </c>
      <c r="I380" s="156">
        <v>-21875315.213089112</v>
      </c>
      <c r="J380" s="156">
        <v>485590780.71383804</v>
      </c>
      <c r="K380" s="157" t="s">
        <v>334</v>
      </c>
    </row>
    <row r="381" spans="1:11">
      <c r="A381" s="144"/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</row>
    <row r="382" spans="1:11">
      <c r="A382" s="153" t="s">
        <v>1064</v>
      </c>
      <c r="B382" s="149"/>
      <c r="C382" s="149"/>
      <c r="D382" s="149"/>
      <c r="E382" s="149"/>
      <c r="F382" s="149"/>
      <c r="G382" s="149"/>
      <c r="H382" s="149"/>
      <c r="I382" s="149"/>
      <c r="J382" s="149"/>
      <c r="K382" s="149"/>
    </row>
    <row r="383" spans="1:11">
      <c r="A383" s="161" t="s">
        <v>1065</v>
      </c>
      <c r="B383" s="149">
        <v>10193914.166115997</v>
      </c>
      <c r="C383" s="149">
        <v>10193914.166115997</v>
      </c>
      <c r="D383" s="149">
        <v>0</v>
      </c>
      <c r="E383" s="149">
        <v>0</v>
      </c>
      <c r="F383" s="149">
        <v>10193914.166115997</v>
      </c>
      <c r="G383" s="149">
        <v>9862138.0834208</v>
      </c>
      <c r="H383" s="149">
        <v>0</v>
      </c>
      <c r="I383" s="149">
        <v>0</v>
      </c>
      <c r="J383" s="149">
        <v>9862138.0834208</v>
      </c>
      <c r="K383" s="155">
        <v>0.96745351419595016</v>
      </c>
    </row>
    <row r="384" spans="1:11">
      <c r="A384" s="161" t="s">
        <v>1066</v>
      </c>
      <c r="B384" s="149">
        <v>49002480.719240911</v>
      </c>
      <c r="C384" s="149">
        <v>49002480.719240911</v>
      </c>
      <c r="D384" s="149">
        <v>0</v>
      </c>
      <c r="E384" s="149">
        <v>-2657149.6220995495</v>
      </c>
      <c r="F384" s="149">
        <v>46345331.097141363</v>
      </c>
      <c r="G384" s="149">
        <v>47407622.176148914</v>
      </c>
      <c r="H384" s="149">
        <v>0</v>
      </c>
      <c r="I384" s="149">
        <v>-2570668.7396446499</v>
      </c>
      <c r="J384" s="149">
        <v>44836953.436504267</v>
      </c>
      <c r="K384" s="155">
        <v>0.96745351419595016</v>
      </c>
    </row>
    <row r="385" spans="1:11">
      <c r="A385" s="161" t="s">
        <v>1067</v>
      </c>
      <c r="B385" s="149">
        <v>531361.11396905582</v>
      </c>
      <c r="C385" s="149">
        <v>531361.11396905582</v>
      </c>
      <c r="D385" s="149">
        <v>-531361.11396905582</v>
      </c>
      <c r="E385" s="149">
        <v>0</v>
      </c>
      <c r="F385" s="149">
        <v>0</v>
      </c>
      <c r="G385" s="149">
        <v>531361.11396905582</v>
      </c>
      <c r="H385" s="149">
        <v>-531361.11396905582</v>
      </c>
      <c r="I385" s="149">
        <v>0</v>
      </c>
      <c r="J385" s="149">
        <v>0</v>
      </c>
      <c r="K385" s="155">
        <v>1</v>
      </c>
    </row>
    <row r="386" spans="1:11">
      <c r="A386" s="161" t="s">
        <v>1068</v>
      </c>
      <c r="B386" s="149">
        <v>193513.45077712828</v>
      </c>
      <c r="C386" s="149">
        <v>193513.45077712828</v>
      </c>
      <c r="D386" s="149">
        <v>-193513.45077712828</v>
      </c>
      <c r="E386" s="149">
        <v>0</v>
      </c>
      <c r="F386" s="149">
        <v>0</v>
      </c>
      <c r="G386" s="149">
        <v>183280.76431716618</v>
      </c>
      <c r="H386" s="149">
        <v>-183280.76431716618</v>
      </c>
      <c r="I386" s="149">
        <v>0</v>
      </c>
      <c r="J386" s="149">
        <v>0</v>
      </c>
      <c r="K386" s="155">
        <v>0.94712157517284312</v>
      </c>
    </row>
    <row r="387" spans="1:11">
      <c r="A387" s="161" t="s">
        <v>1069</v>
      </c>
      <c r="B387" s="149">
        <v>0</v>
      </c>
      <c r="C387" s="149">
        <v>0</v>
      </c>
      <c r="D387" s="149">
        <v>0</v>
      </c>
      <c r="E387" s="149">
        <v>0</v>
      </c>
      <c r="F387" s="149">
        <v>0</v>
      </c>
      <c r="G387" s="149">
        <v>0</v>
      </c>
      <c r="H387" s="149">
        <v>0</v>
      </c>
      <c r="I387" s="149">
        <v>0</v>
      </c>
      <c r="J387" s="149">
        <v>0</v>
      </c>
      <c r="K387" s="155">
        <v>0.94712157517284312</v>
      </c>
    </row>
    <row r="388" spans="1:11" ht="15.75" thickBot="1">
      <c r="A388" s="161" t="s">
        <v>1070</v>
      </c>
      <c r="B388" s="149">
        <v>0</v>
      </c>
      <c r="C388" s="149">
        <v>0</v>
      </c>
      <c r="D388" s="149">
        <v>0</v>
      </c>
      <c r="E388" s="149">
        <v>0</v>
      </c>
      <c r="F388" s="149">
        <v>0</v>
      </c>
      <c r="G388" s="149">
        <v>0</v>
      </c>
      <c r="H388" s="149">
        <v>0</v>
      </c>
      <c r="I388" s="149">
        <v>0</v>
      </c>
      <c r="J388" s="149">
        <v>0</v>
      </c>
      <c r="K388" s="155">
        <v>0.96745351419595016</v>
      </c>
    </row>
    <row r="389" spans="1:11">
      <c r="A389" s="153" t="s">
        <v>1064</v>
      </c>
      <c r="B389" s="156">
        <v>59921269.450103097</v>
      </c>
      <c r="C389" s="156">
        <v>59921269.450103097</v>
      </c>
      <c r="D389" s="156">
        <v>-724874.56474618404</v>
      </c>
      <c r="E389" s="156">
        <v>-2657149.6220995495</v>
      </c>
      <c r="F389" s="156">
        <v>56539245.263257362</v>
      </c>
      <c r="G389" s="156">
        <v>57984402.13785594</v>
      </c>
      <c r="H389" s="156">
        <v>-714641.878286222</v>
      </c>
      <c r="I389" s="156">
        <v>-2570668.7396446499</v>
      </c>
      <c r="J389" s="156">
        <v>54699091.519925065</v>
      </c>
      <c r="K389" s="157" t="s">
        <v>334</v>
      </c>
    </row>
    <row r="390" spans="1:11">
      <c r="A390" s="144"/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</row>
    <row r="391" spans="1:11">
      <c r="A391" s="153" t="s">
        <v>1071</v>
      </c>
      <c r="B391" s="149"/>
      <c r="C391" s="149"/>
      <c r="D391" s="149"/>
      <c r="E391" s="149"/>
      <c r="F391" s="149"/>
      <c r="G391" s="149"/>
      <c r="H391" s="149"/>
      <c r="I391" s="149"/>
      <c r="J391" s="149"/>
      <c r="K391" s="149"/>
    </row>
    <row r="392" spans="1:11">
      <c r="A392" s="161" t="s">
        <v>1072</v>
      </c>
      <c r="B392" s="149">
        <v>0</v>
      </c>
      <c r="C392" s="149">
        <v>0</v>
      </c>
      <c r="D392" s="149">
        <v>0</v>
      </c>
      <c r="E392" s="149">
        <v>0</v>
      </c>
      <c r="F392" s="149">
        <v>0</v>
      </c>
      <c r="G392" s="149">
        <v>0</v>
      </c>
      <c r="H392" s="149">
        <v>0</v>
      </c>
      <c r="I392" s="149">
        <v>0</v>
      </c>
      <c r="J392" s="149">
        <v>0</v>
      </c>
      <c r="K392" s="155">
        <v>0.95059518137784804</v>
      </c>
    </row>
    <row r="393" spans="1:11" ht="15.75" thickBot="1">
      <c r="A393" s="161" t="s">
        <v>1073</v>
      </c>
      <c r="B393" s="149">
        <v>0</v>
      </c>
      <c r="C393" s="149">
        <v>0</v>
      </c>
      <c r="D393" s="149">
        <v>0</v>
      </c>
      <c r="E393" s="149">
        <v>0</v>
      </c>
      <c r="F393" s="149">
        <v>0</v>
      </c>
      <c r="G393" s="149">
        <v>0</v>
      </c>
      <c r="H393" s="149">
        <v>0</v>
      </c>
      <c r="I393" s="149">
        <v>0</v>
      </c>
      <c r="J393" s="149">
        <v>0</v>
      </c>
      <c r="K393" s="155">
        <v>0.96745351419595016</v>
      </c>
    </row>
    <row r="394" spans="1:11">
      <c r="A394" s="153" t="s">
        <v>1071</v>
      </c>
      <c r="B394" s="156">
        <v>0</v>
      </c>
      <c r="C394" s="156">
        <v>0</v>
      </c>
      <c r="D394" s="156">
        <v>0</v>
      </c>
      <c r="E394" s="156">
        <v>0</v>
      </c>
      <c r="F394" s="156">
        <v>0</v>
      </c>
      <c r="G394" s="156">
        <v>0</v>
      </c>
      <c r="H394" s="156">
        <v>0</v>
      </c>
      <c r="I394" s="156">
        <v>0</v>
      </c>
      <c r="J394" s="156">
        <v>0</v>
      </c>
      <c r="K394" s="157" t="s">
        <v>334</v>
      </c>
    </row>
    <row r="395" spans="1:11" ht="15.75" thickBot="1">
      <c r="A395" s="144"/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</row>
    <row r="396" spans="1:11">
      <c r="A396" s="160" t="s">
        <v>998</v>
      </c>
      <c r="B396" s="156">
        <v>1547592741.1886742</v>
      </c>
      <c r="C396" s="156">
        <v>1547592741.1886742</v>
      </c>
      <c r="D396" s="156">
        <v>-58946467.85850659</v>
      </c>
      <c r="E396" s="156">
        <v>253830086.21224251</v>
      </c>
      <c r="F396" s="156">
        <v>1742476359.5424101</v>
      </c>
      <c r="G396" s="156">
        <v>1487953551.9037693</v>
      </c>
      <c r="H396" s="156">
        <v>-56354367.28480909</v>
      </c>
      <c r="I396" s="156">
        <v>240508113.2480796</v>
      </c>
      <c r="J396" s="156">
        <v>1672107297.8670397</v>
      </c>
      <c r="K396" s="157" t="s">
        <v>334</v>
      </c>
    </row>
    <row r="397" spans="1:11">
      <c r="A397" s="144"/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</row>
    <row r="398" spans="1:11">
      <c r="A398" s="160" t="s">
        <v>1074</v>
      </c>
      <c r="B398" s="149"/>
      <c r="C398" s="149"/>
      <c r="D398" s="149"/>
      <c r="E398" s="149"/>
      <c r="F398" s="149"/>
      <c r="G398" s="149"/>
      <c r="H398" s="149"/>
      <c r="I398" s="149"/>
      <c r="J398" s="149"/>
      <c r="K398" s="149"/>
    </row>
    <row r="399" spans="1:11">
      <c r="A399" s="161" t="s">
        <v>1075</v>
      </c>
      <c r="B399" s="149">
        <v>0</v>
      </c>
      <c r="C399" s="149">
        <v>0</v>
      </c>
      <c r="D399" s="149">
        <v>0</v>
      </c>
      <c r="E399" s="149">
        <v>0</v>
      </c>
      <c r="F399" s="149">
        <v>0</v>
      </c>
      <c r="G399" s="149">
        <v>0</v>
      </c>
      <c r="H399" s="149">
        <v>0</v>
      </c>
      <c r="I399" s="149">
        <v>0</v>
      </c>
      <c r="J399" s="149">
        <v>0</v>
      </c>
      <c r="K399" s="155">
        <v>0.96745351419595016</v>
      </c>
    </row>
    <row r="400" spans="1:11">
      <c r="A400" s="161" t="s">
        <v>1076</v>
      </c>
      <c r="B400" s="149">
        <v>82553065.840000004</v>
      </c>
      <c r="C400" s="149">
        <v>82553065.840000004</v>
      </c>
      <c r="D400" s="149">
        <v>0</v>
      </c>
      <c r="E400" s="149">
        <v>0</v>
      </c>
      <c r="F400" s="149">
        <v>82553065.840000004</v>
      </c>
      <c r="G400" s="149">
        <v>79866253.654557645</v>
      </c>
      <c r="H400" s="149">
        <v>0</v>
      </c>
      <c r="I400" s="149">
        <v>0</v>
      </c>
      <c r="J400" s="149">
        <v>79866253.654557645</v>
      </c>
      <c r="K400" s="155">
        <v>0.96745351419595016</v>
      </c>
    </row>
    <row r="401" spans="1:11">
      <c r="A401" s="161" t="s">
        <v>1077</v>
      </c>
      <c r="B401" s="149">
        <v>-10600238</v>
      </c>
      <c r="C401" s="149">
        <v>-10600238</v>
      </c>
      <c r="D401" s="149">
        <v>0</v>
      </c>
      <c r="E401" s="149">
        <v>0</v>
      </c>
      <c r="F401" s="149">
        <v>-10600238</v>
      </c>
      <c r="G401" s="149">
        <v>-10220885.249371288</v>
      </c>
      <c r="H401" s="149">
        <v>0</v>
      </c>
      <c r="I401" s="149">
        <v>0</v>
      </c>
      <c r="J401" s="149">
        <v>-10220885.249371288</v>
      </c>
      <c r="K401" s="155">
        <v>0.96421280818140953</v>
      </c>
    </row>
    <row r="402" spans="1:11">
      <c r="A402" s="161" t="s">
        <v>1078</v>
      </c>
      <c r="B402" s="149">
        <v>-81688801.600000009</v>
      </c>
      <c r="C402" s="149">
        <v>-81688801.600000009</v>
      </c>
      <c r="D402" s="149">
        <v>0</v>
      </c>
      <c r="E402" s="149">
        <v>0</v>
      </c>
      <c r="F402" s="149">
        <v>-81688801.600000009</v>
      </c>
      <c r="G402" s="149">
        <v>-79030118.178375766</v>
      </c>
      <c r="H402" s="149">
        <v>0</v>
      </c>
      <c r="I402" s="149">
        <v>0</v>
      </c>
      <c r="J402" s="149">
        <v>-79030118.178375766</v>
      </c>
      <c r="K402" s="155">
        <v>0.96745351419595016</v>
      </c>
    </row>
    <row r="403" spans="1:11">
      <c r="A403" s="161" t="s">
        <v>1079</v>
      </c>
      <c r="B403" s="149">
        <v>0</v>
      </c>
      <c r="C403" s="149">
        <v>0</v>
      </c>
      <c r="D403" s="149">
        <v>0</v>
      </c>
      <c r="E403" s="149">
        <v>0</v>
      </c>
      <c r="F403" s="149">
        <v>0</v>
      </c>
      <c r="G403" s="149">
        <v>0</v>
      </c>
      <c r="H403" s="149">
        <v>0</v>
      </c>
      <c r="I403" s="149">
        <v>0</v>
      </c>
      <c r="J403" s="149">
        <v>0</v>
      </c>
      <c r="K403" s="155">
        <v>0.96745351419595016</v>
      </c>
    </row>
    <row r="404" spans="1:11">
      <c r="A404" s="161" t="s">
        <v>1080</v>
      </c>
      <c r="B404" s="149">
        <v>0</v>
      </c>
      <c r="C404" s="149">
        <v>0</v>
      </c>
      <c r="D404" s="149">
        <v>0</v>
      </c>
      <c r="E404" s="149">
        <v>0</v>
      </c>
      <c r="F404" s="149">
        <v>0</v>
      </c>
      <c r="G404" s="149">
        <v>0</v>
      </c>
      <c r="H404" s="149">
        <v>0</v>
      </c>
      <c r="I404" s="149">
        <v>0</v>
      </c>
      <c r="J404" s="149">
        <v>0</v>
      </c>
      <c r="K404" s="155">
        <v>0.94712157517284312</v>
      </c>
    </row>
    <row r="405" spans="1:11">
      <c r="A405" s="161" t="s">
        <v>1081</v>
      </c>
      <c r="B405" s="149">
        <v>0</v>
      </c>
      <c r="C405" s="149">
        <v>0</v>
      </c>
      <c r="D405" s="149">
        <v>0</v>
      </c>
      <c r="E405" s="149">
        <v>0</v>
      </c>
      <c r="F405" s="149">
        <v>0</v>
      </c>
      <c r="G405" s="149">
        <v>0</v>
      </c>
      <c r="H405" s="149">
        <v>0</v>
      </c>
      <c r="I405" s="149">
        <v>0</v>
      </c>
      <c r="J405" s="149">
        <v>0</v>
      </c>
      <c r="K405" s="155">
        <v>0.95059518137784804</v>
      </c>
    </row>
    <row r="406" spans="1:11">
      <c r="A406" s="161" t="s">
        <v>1082</v>
      </c>
      <c r="B406" s="149">
        <v>0</v>
      </c>
      <c r="C406" s="149">
        <v>0</v>
      </c>
      <c r="D406" s="149">
        <v>0</v>
      </c>
      <c r="E406" s="149">
        <v>0</v>
      </c>
      <c r="F406" s="149">
        <v>0</v>
      </c>
      <c r="G406" s="149">
        <v>0</v>
      </c>
      <c r="H406" s="149">
        <v>0</v>
      </c>
      <c r="I406" s="149">
        <v>0</v>
      </c>
      <c r="J406" s="149">
        <v>0</v>
      </c>
      <c r="K406" s="155">
        <v>0.99772038906027838</v>
      </c>
    </row>
    <row r="407" spans="1:11">
      <c r="A407" s="161" t="s">
        <v>1083</v>
      </c>
      <c r="B407" s="149">
        <v>0</v>
      </c>
      <c r="C407" s="149">
        <v>0</v>
      </c>
      <c r="D407" s="149">
        <v>0</v>
      </c>
      <c r="E407" s="149">
        <v>0</v>
      </c>
      <c r="F407" s="149">
        <v>0</v>
      </c>
      <c r="G407" s="149">
        <v>0</v>
      </c>
      <c r="H407" s="149">
        <v>0</v>
      </c>
      <c r="I407" s="149">
        <v>0</v>
      </c>
      <c r="J407" s="149">
        <v>0</v>
      </c>
      <c r="K407" s="155">
        <v>1</v>
      </c>
    </row>
    <row r="408" spans="1:11">
      <c r="A408" s="161" t="s">
        <v>1084</v>
      </c>
      <c r="B408" s="149">
        <v>107376244.14889705</v>
      </c>
      <c r="C408" s="149">
        <v>107376244.14889705</v>
      </c>
      <c r="D408" s="149">
        <v>-107376244.14889705</v>
      </c>
      <c r="E408" s="149">
        <v>0</v>
      </c>
      <c r="F408" s="149">
        <v>0</v>
      </c>
      <c r="G408" s="149">
        <v>107376244.14889705</v>
      </c>
      <c r="H408" s="149">
        <v>-107376244.14889705</v>
      </c>
      <c r="I408" s="149">
        <v>0</v>
      </c>
      <c r="J408" s="149">
        <v>0</v>
      </c>
      <c r="K408" s="155">
        <v>1</v>
      </c>
    </row>
    <row r="409" spans="1:11">
      <c r="A409" s="161" t="s">
        <v>1085</v>
      </c>
      <c r="B409" s="149">
        <v>0</v>
      </c>
      <c r="C409" s="149">
        <v>0</v>
      </c>
      <c r="D409" s="149">
        <v>0</v>
      </c>
      <c r="E409" s="149">
        <v>0</v>
      </c>
      <c r="F409" s="149">
        <v>0</v>
      </c>
      <c r="G409" s="149">
        <v>0</v>
      </c>
      <c r="H409" s="149">
        <v>0</v>
      </c>
      <c r="I409" s="149">
        <v>0</v>
      </c>
      <c r="J409" s="149">
        <v>0</v>
      </c>
      <c r="K409" s="155">
        <v>1</v>
      </c>
    </row>
    <row r="410" spans="1:11">
      <c r="A410" s="161" t="s">
        <v>1086</v>
      </c>
      <c r="B410" s="149">
        <v>0</v>
      </c>
      <c r="C410" s="149">
        <v>0</v>
      </c>
      <c r="D410" s="149">
        <v>0</v>
      </c>
      <c r="E410" s="149">
        <v>0</v>
      </c>
      <c r="F410" s="149">
        <v>0</v>
      </c>
      <c r="G410" s="149">
        <v>0</v>
      </c>
      <c r="H410" s="149">
        <v>0</v>
      </c>
      <c r="I410" s="149">
        <v>0</v>
      </c>
      <c r="J410" s="149">
        <v>0</v>
      </c>
      <c r="K410" s="155">
        <v>1</v>
      </c>
    </row>
    <row r="411" spans="1:11">
      <c r="A411" s="161" t="s">
        <v>1087</v>
      </c>
      <c r="B411" s="149">
        <v>0</v>
      </c>
      <c r="C411" s="149">
        <v>0</v>
      </c>
      <c r="D411" s="149">
        <v>0</v>
      </c>
      <c r="E411" s="149">
        <v>0</v>
      </c>
      <c r="F411" s="149">
        <v>0</v>
      </c>
      <c r="G411" s="149">
        <v>0</v>
      </c>
      <c r="H411" s="149">
        <v>0</v>
      </c>
      <c r="I411" s="149">
        <v>0</v>
      </c>
      <c r="J411" s="149">
        <v>0</v>
      </c>
      <c r="K411" s="155">
        <v>1</v>
      </c>
    </row>
    <row r="412" spans="1:11">
      <c r="A412" s="161" t="s">
        <v>1088</v>
      </c>
      <c r="B412" s="149">
        <v>0</v>
      </c>
      <c r="C412" s="149">
        <v>0</v>
      </c>
      <c r="D412" s="149">
        <v>0</v>
      </c>
      <c r="E412" s="149">
        <v>0</v>
      </c>
      <c r="F412" s="149">
        <v>0</v>
      </c>
      <c r="G412" s="149">
        <v>0</v>
      </c>
      <c r="H412" s="149">
        <v>0</v>
      </c>
      <c r="I412" s="149">
        <v>0</v>
      </c>
      <c r="J412" s="149">
        <v>0</v>
      </c>
      <c r="K412" s="155">
        <v>0.96615085005884116</v>
      </c>
    </row>
    <row r="413" spans="1:11">
      <c r="A413" s="161" t="s">
        <v>1089</v>
      </c>
      <c r="B413" s="149">
        <v>0</v>
      </c>
      <c r="C413" s="149">
        <v>0</v>
      </c>
      <c r="D413" s="149">
        <v>0</v>
      </c>
      <c r="E413" s="149">
        <v>0</v>
      </c>
      <c r="F413" s="149">
        <v>0</v>
      </c>
      <c r="G413" s="149">
        <v>0</v>
      </c>
      <c r="H413" s="149">
        <v>0</v>
      </c>
      <c r="I413" s="149">
        <v>0</v>
      </c>
      <c r="J413" s="149">
        <v>0</v>
      </c>
      <c r="K413" s="155">
        <v>1</v>
      </c>
    </row>
    <row r="414" spans="1:11">
      <c r="A414" s="161" t="s">
        <v>1090</v>
      </c>
      <c r="B414" s="149">
        <v>8940363.7599999942</v>
      </c>
      <c r="C414" s="149">
        <v>8940363.7599999942</v>
      </c>
      <c r="D414" s="149">
        <v>-8940363.7599999942</v>
      </c>
      <c r="E414" s="149">
        <v>0</v>
      </c>
      <c r="F414" s="149">
        <v>0</v>
      </c>
      <c r="G414" s="149">
        <v>8940363.7599999942</v>
      </c>
      <c r="H414" s="149">
        <v>-8940363.7599999942</v>
      </c>
      <c r="I414" s="149">
        <v>0</v>
      </c>
      <c r="J414" s="149">
        <v>0</v>
      </c>
      <c r="K414" s="155">
        <v>1</v>
      </c>
    </row>
    <row r="415" spans="1:11">
      <c r="A415" s="161" t="s">
        <v>1091</v>
      </c>
      <c r="B415" s="149">
        <v>4392095.76</v>
      </c>
      <c r="C415" s="149">
        <v>4392095.76</v>
      </c>
      <c r="D415" s="149">
        <v>0</v>
      </c>
      <c r="E415" s="149">
        <v>0</v>
      </c>
      <c r="F415" s="149">
        <v>4392095.76</v>
      </c>
      <c r="G415" s="149">
        <v>4392095.76</v>
      </c>
      <c r="H415" s="149">
        <v>0</v>
      </c>
      <c r="I415" s="149">
        <v>0</v>
      </c>
      <c r="J415" s="149">
        <v>4392095.76</v>
      </c>
      <c r="K415" s="155">
        <v>1</v>
      </c>
    </row>
    <row r="416" spans="1:11">
      <c r="A416" s="161" t="s">
        <v>1092</v>
      </c>
      <c r="B416" s="149">
        <v>1948260</v>
      </c>
      <c r="C416" s="149">
        <v>1948260</v>
      </c>
      <c r="D416" s="149">
        <v>-1948260</v>
      </c>
      <c r="E416" s="149">
        <v>0</v>
      </c>
      <c r="F416" s="149">
        <v>0</v>
      </c>
      <c r="G416" s="149">
        <v>1845239.0800462433</v>
      </c>
      <c r="H416" s="149">
        <v>-1845239.0800462433</v>
      </c>
      <c r="I416" s="149">
        <v>0</v>
      </c>
      <c r="J416" s="149">
        <v>0</v>
      </c>
      <c r="K416" s="155">
        <v>0.94712157517284312</v>
      </c>
    </row>
    <row r="417" spans="1:11">
      <c r="A417" s="161" t="s">
        <v>1093</v>
      </c>
      <c r="B417" s="149">
        <v>-10101168</v>
      </c>
      <c r="C417" s="149">
        <v>-10101168</v>
      </c>
      <c r="D417" s="149">
        <v>10101168</v>
      </c>
      <c r="E417" s="149">
        <v>0</v>
      </c>
      <c r="F417" s="149">
        <v>0</v>
      </c>
      <c r="G417" s="149">
        <v>-9567034.147245517</v>
      </c>
      <c r="H417" s="149">
        <v>9567034.147245517</v>
      </c>
      <c r="I417" s="149">
        <v>0</v>
      </c>
      <c r="J417" s="149">
        <v>0</v>
      </c>
      <c r="K417" s="155">
        <v>0.94712157517284312</v>
      </c>
    </row>
    <row r="418" spans="1:11">
      <c r="A418" s="161" t="s">
        <v>1094</v>
      </c>
      <c r="B418" s="149">
        <v>-1229710.44</v>
      </c>
      <c r="C418" s="149">
        <v>-1229710.44</v>
      </c>
      <c r="D418" s="149">
        <v>0</v>
      </c>
      <c r="E418" s="149">
        <v>0</v>
      </c>
      <c r="F418" s="149">
        <v>-1229710.44</v>
      </c>
      <c r="G418" s="149">
        <v>-1189687.686621448</v>
      </c>
      <c r="H418" s="149">
        <v>0</v>
      </c>
      <c r="I418" s="149">
        <v>0</v>
      </c>
      <c r="J418" s="149">
        <v>-1189687.686621448</v>
      </c>
      <c r="K418" s="155">
        <v>0.96745351419595016</v>
      </c>
    </row>
    <row r="419" spans="1:11">
      <c r="A419" s="161" t="s">
        <v>1095</v>
      </c>
      <c r="B419" s="149">
        <v>0</v>
      </c>
      <c r="C419" s="149">
        <v>0</v>
      </c>
      <c r="D419" s="149">
        <v>0</v>
      </c>
      <c r="E419" s="149">
        <v>0</v>
      </c>
      <c r="F419" s="149">
        <v>0</v>
      </c>
      <c r="G419" s="149">
        <v>0</v>
      </c>
      <c r="H419" s="149">
        <v>0</v>
      </c>
      <c r="I419" s="149">
        <v>0</v>
      </c>
      <c r="J419" s="149">
        <v>0</v>
      </c>
      <c r="K419" s="155">
        <v>0.94712157517284312</v>
      </c>
    </row>
    <row r="420" spans="1:11" ht="15.75" thickBot="1">
      <c r="A420" s="161" t="s">
        <v>1096</v>
      </c>
      <c r="B420" s="149">
        <v>-4500366.7995811542</v>
      </c>
      <c r="C420" s="149">
        <v>-4500366.7995811542</v>
      </c>
      <c r="D420" s="149">
        <v>0</v>
      </c>
      <c r="E420" s="149">
        <v>0</v>
      </c>
      <c r="F420" s="149">
        <v>-4500366.7995811542</v>
      </c>
      <c r="G420" s="149">
        <v>0</v>
      </c>
      <c r="H420" s="149">
        <v>0</v>
      </c>
      <c r="I420" s="149">
        <v>0</v>
      </c>
      <c r="J420" s="149">
        <v>0</v>
      </c>
      <c r="K420" s="155">
        <v>0</v>
      </c>
    </row>
    <row r="421" spans="1:11">
      <c r="A421" s="160" t="s">
        <v>1074</v>
      </c>
      <c r="B421" s="156">
        <v>97089744.669315889</v>
      </c>
      <c r="C421" s="156">
        <v>97089744.669315889</v>
      </c>
      <c r="D421" s="156">
        <v>-108163699.90889704</v>
      </c>
      <c r="E421" s="156">
        <v>0</v>
      </c>
      <c r="F421" s="156">
        <v>-11073955.23958116</v>
      </c>
      <c r="G421" s="156">
        <v>102412471.14188692</v>
      </c>
      <c r="H421" s="156">
        <v>-108594812.84169777</v>
      </c>
      <c r="I421" s="156">
        <v>0</v>
      </c>
      <c r="J421" s="156">
        <v>-6182341.6998108588</v>
      </c>
      <c r="K421" s="157" t="s">
        <v>334</v>
      </c>
    </row>
    <row r="422" spans="1:11">
      <c r="A422" s="144"/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</row>
    <row r="423" spans="1:11">
      <c r="A423" s="160" t="s">
        <v>1097</v>
      </c>
      <c r="B423" s="149"/>
      <c r="C423" s="149"/>
      <c r="D423" s="149"/>
      <c r="E423" s="149"/>
      <c r="F423" s="149"/>
      <c r="G423" s="149"/>
      <c r="H423" s="149"/>
      <c r="I423" s="149"/>
      <c r="J423" s="149"/>
      <c r="K423" s="149"/>
    </row>
    <row r="424" spans="1:11">
      <c r="A424" s="161" t="s">
        <v>1098</v>
      </c>
      <c r="B424" s="149">
        <v>48636696.991453618</v>
      </c>
      <c r="C424" s="149">
        <v>48636696.991453618</v>
      </c>
      <c r="D424" s="149">
        <v>0</v>
      </c>
      <c r="E424" s="149">
        <v>0</v>
      </c>
      <c r="F424" s="149">
        <v>48636696.991453618</v>
      </c>
      <c r="G424" s="149">
        <v>47053743.423265398</v>
      </c>
      <c r="H424" s="149">
        <v>0</v>
      </c>
      <c r="I424" s="149">
        <v>0</v>
      </c>
      <c r="J424" s="149">
        <v>47053743.423265398</v>
      </c>
      <c r="K424" s="155">
        <v>0.96745351419595016</v>
      </c>
    </row>
    <row r="425" spans="1:11">
      <c r="A425" s="161" t="s">
        <v>1099</v>
      </c>
      <c r="B425" s="149">
        <v>165352.19999999998</v>
      </c>
      <c r="C425" s="149">
        <v>165352.19999999998</v>
      </c>
      <c r="D425" s="149">
        <v>-165352.19999999998</v>
      </c>
      <c r="E425" s="149">
        <v>0</v>
      </c>
      <c r="F425" s="149">
        <v>0</v>
      </c>
      <c r="G425" s="149">
        <v>156608.63612229496</v>
      </c>
      <c r="H425" s="149">
        <v>-156608.63612229496</v>
      </c>
      <c r="I425" s="149">
        <v>0</v>
      </c>
      <c r="J425" s="149">
        <v>0</v>
      </c>
      <c r="K425" s="155">
        <v>0.94712157517284312</v>
      </c>
    </row>
    <row r="426" spans="1:11">
      <c r="A426" s="161" t="s">
        <v>1100</v>
      </c>
      <c r="B426" s="149">
        <v>1177095.01</v>
      </c>
      <c r="C426" s="149">
        <v>1177095.01</v>
      </c>
      <c r="D426" s="149">
        <v>-1177095.01</v>
      </c>
      <c r="E426" s="149">
        <v>0</v>
      </c>
      <c r="F426" s="149">
        <v>0</v>
      </c>
      <c r="G426" s="149">
        <v>1177095.01</v>
      </c>
      <c r="H426" s="149">
        <v>-1177095.01</v>
      </c>
      <c r="I426" s="149">
        <v>0</v>
      </c>
      <c r="J426" s="149">
        <v>0</v>
      </c>
      <c r="K426" s="155">
        <v>1</v>
      </c>
    </row>
    <row r="427" spans="1:11">
      <c r="A427" s="161" t="s">
        <v>1101</v>
      </c>
      <c r="B427" s="149">
        <v>167427.26999999999</v>
      </c>
      <c r="C427" s="149">
        <v>167427.26999999999</v>
      </c>
      <c r="D427" s="149">
        <v>-167427.26999999999</v>
      </c>
      <c r="E427" s="149">
        <v>0</v>
      </c>
      <c r="F427" s="149">
        <v>0</v>
      </c>
      <c r="G427" s="149">
        <v>158573.97968928888</v>
      </c>
      <c r="H427" s="149">
        <v>-158573.97968928888</v>
      </c>
      <c r="I427" s="149">
        <v>0</v>
      </c>
      <c r="J427" s="149">
        <v>0</v>
      </c>
      <c r="K427" s="155">
        <v>0.94712157517284312</v>
      </c>
    </row>
    <row r="428" spans="1:11">
      <c r="A428" s="161" t="s">
        <v>1102</v>
      </c>
      <c r="B428" s="149">
        <v>0</v>
      </c>
      <c r="C428" s="149">
        <v>0</v>
      </c>
      <c r="D428" s="149">
        <v>0</v>
      </c>
      <c r="E428" s="149">
        <v>0</v>
      </c>
      <c r="F428" s="149">
        <v>0</v>
      </c>
      <c r="G428" s="149">
        <v>0</v>
      </c>
      <c r="H428" s="149">
        <v>0</v>
      </c>
      <c r="I428" s="149">
        <v>0</v>
      </c>
      <c r="J428" s="149">
        <v>0</v>
      </c>
      <c r="K428" s="155">
        <v>0.94712157517284312</v>
      </c>
    </row>
    <row r="429" spans="1:11">
      <c r="A429" s="161" t="s">
        <v>1103</v>
      </c>
      <c r="B429" s="149">
        <v>546170000.00000036</v>
      </c>
      <c r="C429" s="149">
        <v>546170000.00000036</v>
      </c>
      <c r="D429" s="149">
        <v>0</v>
      </c>
      <c r="E429" s="149">
        <v>0</v>
      </c>
      <c r="F429" s="149">
        <v>546170000.00000036</v>
      </c>
      <c r="G429" s="149">
        <v>526624109.44444078</v>
      </c>
      <c r="H429" s="149">
        <v>0</v>
      </c>
      <c r="I429" s="149">
        <v>0</v>
      </c>
      <c r="J429" s="149">
        <v>526624109.44444078</v>
      </c>
      <c r="K429" s="155">
        <v>0.96421280818140953</v>
      </c>
    </row>
    <row r="430" spans="1:11">
      <c r="A430" s="161" t="s">
        <v>1104</v>
      </c>
      <c r="B430" s="149">
        <v>22190.65</v>
      </c>
      <c r="C430" s="149">
        <v>22190.65</v>
      </c>
      <c r="D430" s="149">
        <v>-22190.65</v>
      </c>
      <c r="E430" s="149">
        <v>0</v>
      </c>
      <c r="F430" s="149">
        <v>0</v>
      </c>
      <c r="G430" s="149">
        <v>21017.243382109253</v>
      </c>
      <c r="H430" s="149">
        <v>-21017.243382109253</v>
      </c>
      <c r="I430" s="149">
        <v>0</v>
      </c>
      <c r="J430" s="149">
        <v>0</v>
      </c>
      <c r="K430" s="155">
        <v>0.94712157517284312</v>
      </c>
    </row>
    <row r="431" spans="1:11">
      <c r="A431" s="161" t="s">
        <v>1105</v>
      </c>
      <c r="B431" s="149">
        <v>439538804.36569929</v>
      </c>
      <c r="C431" s="149">
        <v>439538804.36569929</v>
      </c>
      <c r="D431" s="149">
        <v>-439538804.36569929</v>
      </c>
      <c r="E431" s="149">
        <v>0</v>
      </c>
      <c r="F431" s="149">
        <v>0</v>
      </c>
      <c r="G431" s="149">
        <v>439538804.36569929</v>
      </c>
      <c r="H431" s="149">
        <v>-439538804.36569929</v>
      </c>
      <c r="I431" s="149">
        <v>0</v>
      </c>
      <c r="J431" s="149">
        <v>0</v>
      </c>
      <c r="K431" s="155">
        <v>1</v>
      </c>
    </row>
    <row r="432" spans="1:11">
      <c r="A432" s="161" t="s">
        <v>1106</v>
      </c>
      <c r="B432" s="149">
        <v>0</v>
      </c>
      <c r="C432" s="149">
        <v>0</v>
      </c>
      <c r="D432" s="149">
        <v>0</v>
      </c>
      <c r="E432" s="149">
        <v>0</v>
      </c>
      <c r="F432" s="149">
        <v>0</v>
      </c>
      <c r="G432" s="149">
        <v>0</v>
      </c>
      <c r="H432" s="149">
        <v>0</v>
      </c>
      <c r="I432" s="149">
        <v>0</v>
      </c>
      <c r="J432" s="149">
        <v>0</v>
      </c>
      <c r="K432" s="155">
        <v>0.96745351419595016</v>
      </c>
    </row>
    <row r="433" spans="1:11">
      <c r="A433" s="161" t="s">
        <v>1107</v>
      </c>
      <c r="B433" s="149">
        <v>0</v>
      </c>
      <c r="C433" s="149">
        <v>0</v>
      </c>
      <c r="D433" s="149">
        <v>0</v>
      </c>
      <c r="E433" s="149">
        <v>0</v>
      </c>
      <c r="F433" s="149">
        <v>0</v>
      </c>
      <c r="G433" s="149">
        <v>0</v>
      </c>
      <c r="H433" s="149">
        <v>0</v>
      </c>
      <c r="I433" s="149">
        <v>0</v>
      </c>
      <c r="J433" s="149">
        <v>0</v>
      </c>
      <c r="K433" s="155">
        <v>0.96745351419595016</v>
      </c>
    </row>
    <row r="434" spans="1:11">
      <c r="A434" s="161" t="s">
        <v>1108</v>
      </c>
      <c r="B434" s="149">
        <v>0</v>
      </c>
      <c r="C434" s="149">
        <v>0</v>
      </c>
      <c r="D434" s="149">
        <v>0</v>
      </c>
      <c r="E434" s="149">
        <v>0</v>
      </c>
      <c r="F434" s="149">
        <v>0</v>
      </c>
      <c r="G434" s="149">
        <v>0</v>
      </c>
      <c r="H434" s="149">
        <v>0</v>
      </c>
      <c r="I434" s="149">
        <v>0</v>
      </c>
      <c r="J434" s="149">
        <v>0</v>
      </c>
      <c r="K434" s="155">
        <v>0.96745351419595016</v>
      </c>
    </row>
    <row r="435" spans="1:11">
      <c r="A435" s="161" t="s">
        <v>1109</v>
      </c>
      <c r="B435" s="149">
        <v>0</v>
      </c>
      <c r="C435" s="149">
        <v>0</v>
      </c>
      <c r="D435" s="149">
        <v>0</v>
      </c>
      <c r="E435" s="149">
        <v>0</v>
      </c>
      <c r="F435" s="149">
        <v>0</v>
      </c>
      <c r="G435" s="149">
        <v>0</v>
      </c>
      <c r="H435" s="149">
        <v>0</v>
      </c>
      <c r="I435" s="149">
        <v>0</v>
      </c>
      <c r="J435" s="149">
        <v>0</v>
      </c>
      <c r="K435" s="155">
        <v>1</v>
      </c>
    </row>
    <row r="436" spans="1:11">
      <c r="A436" s="161" t="s">
        <v>1110</v>
      </c>
      <c r="B436" s="149">
        <v>0</v>
      </c>
      <c r="C436" s="149">
        <v>0</v>
      </c>
      <c r="D436" s="149">
        <v>0</v>
      </c>
      <c r="E436" s="149">
        <v>0</v>
      </c>
      <c r="F436" s="149">
        <v>0</v>
      </c>
      <c r="G436" s="149">
        <v>0</v>
      </c>
      <c r="H436" s="149">
        <v>0</v>
      </c>
      <c r="I436" s="149">
        <v>0</v>
      </c>
      <c r="J436" s="149">
        <v>0</v>
      </c>
      <c r="K436" s="155">
        <v>1</v>
      </c>
    </row>
    <row r="437" spans="1:11">
      <c r="A437" s="161" t="s">
        <v>1111</v>
      </c>
      <c r="B437" s="149">
        <v>238869543.11578557</v>
      </c>
      <c r="C437" s="149">
        <v>238869543.11578557</v>
      </c>
      <c r="D437" s="149">
        <v>-238869543.11578557</v>
      </c>
      <c r="E437" s="149">
        <v>0</v>
      </c>
      <c r="F437" s="149">
        <v>0</v>
      </c>
      <c r="G437" s="149">
        <v>238869543.11578557</v>
      </c>
      <c r="H437" s="149">
        <v>-238869543.11578557</v>
      </c>
      <c r="I437" s="149">
        <v>0</v>
      </c>
      <c r="J437" s="149">
        <v>0</v>
      </c>
      <c r="K437" s="155">
        <v>1</v>
      </c>
    </row>
    <row r="438" spans="1:11">
      <c r="A438" s="161" t="s">
        <v>1112</v>
      </c>
      <c r="B438" s="149">
        <v>11278554.53169775</v>
      </c>
      <c r="C438" s="149">
        <v>11278554.53169775</v>
      </c>
      <c r="D438" s="149">
        <v>-11278554.53169775</v>
      </c>
      <c r="E438" s="149">
        <v>0</v>
      </c>
      <c r="F438" s="149">
        <v>0</v>
      </c>
      <c r="G438" s="149">
        <v>11278554.53169775</v>
      </c>
      <c r="H438" s="149">
        <v>-11278554.53169775</v>
      </c>
      <c r="I438" s="149">
        <v>0</v>
      </c>
      <c r="J438" s="149">
        <v>0</v>
      </c>
      <c r="K438" s="155">
        <v>1</v>
      </c>
    </row>
    <row r="439" spans="1:11">
      <c r="A439" s="161" t="s">
        <v>1113</v>
      </c>
      <c r="B439" s="149">
        <v>0</v>
      </c>
      <c r="C439" s="149">
        <v>0</v>
      </c>
      <c r="D439" s="149">
        <v>0</v>
      </c>
      <c r="E439" s="149">
        <v>0</v>
      </c>
      <c r="F439" s="149">
        <v>0</v>
      </c>
      <c r="G439" s="149">
        <v>0</v>
      </c>
      <c r="H439" s="149">
        <v>0</v>
      </c>
      <c r="I439" s="149">
        <v>0</v>
      </c>
      <c r="J439" s="149">
        <v>0</v>
      </c>
      <c r="K439" s="155">
        <v>1</v>
      </c>
    </row>
    <row r="440" spans="1:11">
      <c r="A440" s="161" t="s">
        <v>1114</v>
      </c>
      <c r="B440" s="149">
        <v>0</v>
      </c>
      <c r="C440" s="149">
        <v>0</v>
      </c>
      <c r="D440" s="149">
        <v>0</v>
      </c>
      <c r="E440" s="149">
        <v>0</v>
      </c>
      <c r="F440" s="149">
        <v>0</v>
      </c>
      <c r="G440" s="149">
        <v>0</v>
      </c>
      <c r="H440" s="149">
        <v>0</v>
      </c>
      <c r="I440" s="149">
        <v>0</v>
      </c>
      <c r="J440" s="149">
        <v>0</v>
      </c>
      <c r="K440" s="155">
        <v>1</v>
      </c>
    </row>
    <row r="441" spans="1:11">
      <c r="A441" s="161" t="s">
        <v>1115</v>
      </c>
      <c r="B441" s="149">
        <v>0</v>
      </c>
      <c r="C441" s="149">
        <v>0</v>
      </c>
      <c r="D441" s="149">
        <v>0</v>
      </c>
      <c r="E441" s="149">
        <v>0</v>
      </c>
      <c r="F441" s="149">
        <v>0</v>
      </c>
      <c r="G441" s="149">
        <v>0</v>
      </c>
      <c r="H441" s="149">
        <v>0</v>
      </c>
      <c r="I441" s="149">
        <v>0</v>
      </c>
      <c r="J441" s="149">
        <v>0</v>
      </c>
      <c r="K441" s="155">
        <v>1</v>
      </c>
    </row>
    <row r="442" spans="1:11">
      <c r="A442" s="161" t="s">
        <v>1116</v>
      </c>
      <c r="B442" s="149">
        <v>4446632.8812756501</v>
      </c>
      <c r="C442" s="149">
        <v>4446632.8812756501</v>
      </c>
      <c r="D442" s="149">
        <v>0</v>
      </c>
      <c r="E442" s="149">
        <v>0</v>
      </c>
      <c r="F442" s="149">
        <v>4446632.8812756501</v>
      </c>
      <c r="G442" s="149">
        <v>4446632.8812756501</v>
      </c>
      <c r="H442" s="149">
        <v>0</v>
      </c>
      <c r="I442" s="149">
        <v>0</v>
      </c>
      <c r="J442" s="149">
        <v>4446632.8812756501</v>
      </c>
      <c r="K442" s="155">
        <v>1</v>
      </c>
    </row>
    <row r="443" spans="1:11">
      <c r="A443" s="161" t="s">
        <v>1117</v>
      </c>
      <c r="B443" s="149">
        <v>324822.37051289523</v>
      </c>
      <c r="C443" s="149">
        <v>324822.37051289523</v>
      </c>
      <c r="D443" s="149">
        <v>-324822.37051289523</v>
      </c>
      <c r="E443" s="149">
        <v>0</v>
      </c>
      <c r="F443" s="149">
        <v>0</v>
      </c>
      <c r="G443" s="149">
        <v>324822.37051289523</v>
      </c>
      <c r="H443" s="149">
        <v>-324822.37051289523</v>
      </c>
      <c r="I443" s="149">
        <v>0</v>
      </c>
      <c r="J443" s="149">
        <v>0</v>
      </c>
      <c r="K443" s="155">
        <v>1</v>
      </c>
    </row>
    <row r="444" spans="1:11">
      <c r="A444" s="161" t="s">
        <v>1118</v>
      </c>
      <c r="B444" s="149">
        <v>52157.639746143541</v>
      </c>
      <c r="C444" s="149">
        <v>52157.639746143541</v>
      </c>
      <c r="D444" s="149">
        <v>-52157.639746143541</v>
      </c>
      <c r="E444" s="149">
        <v>0</v>
      </c>
      <c r="F444" s="149">
        <v>0</v>
      </c>
      <c r="G444" s="149">
        <v>52157.639746143541</v>
      </c>
      <c r="H444" s="149">
        <v>-52157.639746143541</v>
      </c>
      <c r="I444" s="149">
        <v>0</v>
      </c>
      <c r="J444" s="149">
        <v>0</v>
      </c>
      <c r="K444" s="155">
        <v>1</v>
      </c>
    </row>
    <row r="445" spans="1:11">
      <c r="A445" s="161" t="s">
        <v>1119</v>
      </c>
      <c r="B445" s="149">
        <v>2073714.5479153856</v>
      </c>
      <c r="C445" s="149">
        <v>2073714.5479153856</v>
      </c>
      <c r="D445" s="149">
        <v>-2073714.5479153856</v>
      </c>
      <c r="E445" s="149">
        <v>0</v>
      </c>
      <c r="F445" s="149">
        <v>0</v>
      </c>
      <c r="G445" s="149">
        <v>2073714.5479153856</v>
      </c>
      <c r="H445" s="149">
        <v>-2073714.5479153856</v>
      </c>
      <c r="I445" s="149">
        <v>0</v>
      </c>
      <c r="J445" s="149">
        <v>0</v>
      </c>
      <c r="K445" s="155">
        <v>1</v>
      </c>
    </row>
    <row r="446" spans="1:11">
      <c r="A446" s="161" t="s">
        <v>1120</v>
      </c>
      <c r="B446" s="149">
        <v>0</v>
      </c>
      <c r="C446" s="149">
        <v>0</v>
      </c>
      <c r="D446" s="149">
        <v>0</v>
      </c>
      <c r="E446" s="149">
        <v>0</v>
      </c>
      <c r="F446" s="149">
        <v>0</v>
      </c>
      <c r="G446" s="149">
        <v>0</v>
      </c>
      <c r="H446" s="149">
        <v>0</v>
      </c>
      <c r="I446" s="149">
        <v>0</v>
      </c>
      <c r="J446" s="149">
        <v>0</v>
      </c>
      <c r="K446" s="155">
        <v>1</v>
      </c>
    </row>
    <row r="447" spans="1:11">
      <c r="A447" s="161" t="s">
        <v>1121</v>
      </c>
      <c r="B447" s="149">
        <v>236709.9051345849</v>
      </c>
      <c r="C447" s="149">
        <v>236709.9051345849</v>
      </c>
      <c r="D447" s="149">
        <v>-236709.9051345849</v>
      </c>
      <c r="E447" s="149">
        <v>0</v>
      </c>
      <c r="F447" s="149">
        <v>0</v>
      </c>
      <c r="G447" s="149">
        <v>236709.9051345849</v>
      </c>
      <c r="H447" s="149">
        <v>-236709.9051345849</v>
      </c>
      <c r="I447" s="149">
        <v>0</v>
      </c>
      <c r="J447" s="149">
        <v>0</v>
      </c>
      <c r="K447" s="155">
        <v>1</v>
      </c>
    </row>
    <row r="448" spans="1:11">
      <c r="A448" s="161" t="s">
        <v>1122</v>
      </c>
      <c r="B448" s="149">
        <v>0</v>
      </c>
      <c r="C448" s="149">
        <v>0</v>
      </c>
      <c r="D448" s="149">
        <v>0</v>
      </c>
      <c r="E448" s="149">
        <v>0</v>
      </c>
      <c r="F448" s="149">
        <v>0</v>
      </c>
      <c r="G448" s="149">
        <v>0</v>
      </c>
      <c r="H448" s="149">
        <v>0</v>
      </c>
      <c r="I448" s="149">
        <v>0</v>
      </c>
      <c r="J448" s="149">
        <v>0</v>
      </c>
      <c r="K448" s="155">
        <v>0.96745351419595016</v>
      </c>
    </row>
    <row r="449" spans="1:11">
      <c r="A449" s="161" t="s">
        <v>1123</v>
      </c>
      <c r="B449" s="149">
        <v>0</v>
      </c>
      <c r="C449" s="149">
        <v>0</v>
      </c>
      <c r="D449" s="149">
        <v>0</v>
      </c>
      <c r="E449" s="149">
        <v>0</v>
      </c>
      <c r="F449" s="149">
        <v>0</v>
      </c>
      <c r="G449" s="149">
        <v>0</v>
      </c>
      <c r="H449" s="149">
        <v>0</v>
      </c>
      <c r="I449" s="149">
        <v>0</v>
      </c>
      <c r="J449" s="149">
        <v>0</v>
      </c>
      <c r="K449" s="155">
        <v>1</v>
      </c>
    </row>
    <row r="450" spans="1:11">
      <c r="A450" s="161" t="s">
        <v>1124</v>
      </c>
      <c r="B450" s="149">
        <v>153881.43874857025</v>
      </c>
      <c r="C450" s="149">
        <v>153881.43874857025</v>
      </c>
      <c r="D450" s="149">
        <v>-153881.43874857025</v>
      </c>
      <c r="E450" s="149">
        <v>0</v>
      </c>
      <c r="F450" s="149">
        <v>0</v>
      </c>
      <c r="G450" s="149">
        <v>153881.43874857025</v>
      </c>
      <c r="H450" s="149">
        <v>-153881.43874857025</v>
      </c>
      <c r="I450" s="149">
        <v>0</v>
      </c>
      <c r="J450" s="149">
        <v>0</v>
      </c>
      <c r="K450" s="155">
        <v>1</v>
      </c>
    </row>
    <row r="451" spans="1:11">
      <c r="A451" s="161" t="s">
        <v>1125</v>
      </c>
      <c r="B451" s="149">
        <v>63733.44000000001</v>
      </c>
      <c r="C451" s="149">
        <v>63733.44000000001</v>
      </c>
      <c r="D451" s="149">
        <v>0</v>
      </c>
      <c r="E451" s="149">
        <v>0</v>
      </c>
      <c r="F451" s="149">
        <v>63733.44000000001</v>
      </c>
      <c r="G451" s="149">
        <v>61659.140499796747</v>
      </c>
      <c r="H451" s="149">
        <v>0</v>
      </c>
      <c r="I451" s="149">
        <v>0</v>
      </c>
      <c r="J451" s="149">
        <v>61659.140499796747</v>
      </c>
      <c r="K451" s="155">
        <v>0.96745351419595016</v>
      </c>
    </row>
    <row r="452" spans="1:11">
      <c r="A452" s="161" t="s">
        <v>1126</v>
      </c>
      <c r="B452" s="149">
        <v>0</v>
      </c>
      <c r="C452" s="149">
        <v>0</v>
      </c>
      <c r="D452" s="149">
        <v>0</v>
      </c>
      <c r="E452" s="149">
        <v>0</v>
      </c>
      <c r="F452" s="149">
        <v>0</v>
      </c>
      <c r="G452" s="149">
        <v>0</v>
      </c>
      <c r="H452" s="149">
        <v>0</v>
      </c>
      <c r="I452" s="149">
        <v>0</v>
      </c>
      <c r="J452" s="149">
        <v>0</v>
      </c>
      <c r="K452" s="155">
        <v>0.96421280818140953</v>
      </c>
    </row>
    <row r="453" spans="1:11">
      <c r="A453" s="161" t="s">
        <v>1127</v>
      </c>
      <c r="B453" s="149">
        <v>0</v>
      </c>
      <c r="C453" s="149">
        <v>0</v>
      </c>
      <c r="D453" s="149">
        <v>0</v>
      </c>
      <c r="E453" s="149">
        <v>0</v>
      </c>
      <c r="F453" s="149">
        <v>0</v>
      </c>
      <c r="G453" s="149">
        <v>0</v>
      </c>
      <c r="H453" s="149">
        <v>0</v>
      </c>
      <c r="I453" s="149">
        <v>0</v>
      </c>
      <c r="J453" s="149">
        <v>0</v>
      </c>
      <c r="K453" s="155">
        <v>0.94712157517284312</v>
      </c>
    </row>
    <row r="454" spans="1:11" ht="15.75" thickBot="1">
      <c r="A454" s="161" t="s">
        <v>1128</v>
      </c>
      <c r="B454" s="149">
        <v>0</v>
      </c>
      <c r="C454" s="149">
        <v>0</v>
      </c>
      <c r="D454" s="149">
        <v>0</v>
      </c>
      <c r="E454" s="149">
        <v>0</v>
      </c>
      <c r="F454" s="149">
        <v>0</v>
      </c>
      <c r="G454" s="149">
        <v>0</v>
      </c>
      <c r="H454" s="149">
        <v>0</v>
      </c>
      <c r="I454" s="149">
        <v>0</v>
      </c>
      <c r="J454" s="149">
        <v>0</v>
      </c>
      <c r="K454" s="155">
        <v>0.94712157517284312</v>
      </c>
    </row>
    <row r="455" spans="1:11">
      <c r="A455" s="160" t="s">
        <v>1097</v>
      </c>
      <c r="B455" s="156">
        <v>1293377316.3579702</v>
      </c>
      <c r="C455" s="156">
        <v>1293377316.3579702</v>
      </c>
      <c r="D455" s="156">
        <v>-694060253.04524016</v>
      </c>
      <c r="E455" s="156">
        <v>0</v>
      </c>
      <c r="F455" s="156">
        <v>599317063.31272972</v>
      </c>
      <c r="G455" s="156">
        <v>1272227627.6739159</v>
      </c>
      <c r="H455" s="156">
        <v>-694041482.78443384</v>
      </c>
      <c r="I455" s="156">
        <v>0</v>
      </c>
      <c r="J455" s="156">
        <v>578186144.88948166</v>
      </c>
      <c r="K455" s="157" t="s">
        <v>334</v>
      </c>
    </row>
    <row r="456" spans="1:11">
      <c r="A456" s="144"/>
      <c r="B456" s="144"/>
      <c r="C456" s="144"/>
      <c r="D456" s="144"/>
      <c r="E456" s="144"/>
      <c r="F456" s="144"/>
      <c r="G456" s="144"/>
      <c r="H456" s="144"/>
      <c r="I456" s="144"/>
      <c r="J456" s="144"/>
      <c r="K456" s="144"/>
    </row>
    <row r="457" spans="1:11">
      <c r="A457" s="160" t="s">
        <v>1129</v>
      </c>
      <c r="B457" s="149"/>
      <c r="C457" s="149"/>
      <c r="D457" s="149"/>
      <c r="E457" s="149"/>
      <c r="F457" s="149"/>
      <c r="G457" s="149"/>
      <c r="H457" s="149"/>
      <c r="I457" s="149"/>
      <c r="J457" s="149"/>
      <c r="K457" s="149"/>
    </row>
    <row r="458" spans="1:11">
      <c r="A458" s="153" t="s">
        <v>1130</v>
      </c>
      <c r="B458" s="149"/>
      <c r="C458" s="149"/>
      <c r="D458" s="149"/>
      <c r="E458" s="149"/>
      <c r="F458" s="149"/>
      <c r="G458" s="149"/>
      <c r="H458" s="149"/>
      <c r="I458" s="149"/>
      <c r="J458" s="149"/>
      <c r="K458" s="149"/>
    </row>
    <row r="459" spans="1:11">
      <c r="A459" s="161" t="s">
        <v>1131</v>
      </c>
      <c r="B459" s="149">
        <v>354972866.37026238</v>
      </c>
      <c r="C459" s="149">
        <v>354972866.37026238</v>
      </c>
      <c r="D459" s="149">
        <v>-30496885.092368707</v>
      </c>
      <c r="E459" s="149">
        <v>-71163804.98450911</v>
      </c>
      <c r="F459" s="149">
        <v>253312176.29338458</v>
      </c>
      <c r="G459" s="149">
        <v>340626721.29193693</v>
      </c>
      <c r="H459" s="149">
        <v>-37352360.881302789</v>
      </c>
      <c r="I459" s="149">
        <v>-67436090.870941535</v>
      </c>
      <c r="J459" s="149">
        <v>235838269.53969261</v>
      </c>
      <c r="K459" s="155">
        <v>1.9237980428923878</v>
      </c>
    </row>
    <row r="460" spans="1:11" ht="15.75" thickBot="1">
      <c r="A460" s="161" t="s">
        <v>1132</v>
      </c>
      <c r="B460" s="149">
        <v>42562371.858713038</v>
      </c>
      <c r="C460" s="149">
        <v>42562371.858713038</v>
      </c>
      <c r="D460" s="149">
        <v>-5071288.5263198186</v>
      </c>
      <c r="E460" s="149">
        <v>-11833739.302034777</v>
      </c>
      <c r="F460" s="149">
        <v>25657344.030358441</v>
      </c>
      <c r="G460" s="149">
        <v>40842223.589899093</v>
      </c>
      <c r="H460" s="149">
        <v>-6211276.9417132223</v>
      </c>
      <c r="I460" s="149">
        <v>-11213862.427518625</v>
      </c>
      <c r="J460" s="149">
        <v>23417084.220667243</v>
      </c>
      <c r="K460" s="155">
        <v>1.923798042892388</v>
      </c>
    </row>
    <row r="461" spans="1:11">
      <c r="A461" s="153" t="s">
        <v>1130</v>
      </c>
      <c r="B461" s="156">
        <v>397535238.22897542</v>
      </c>
      <c r="C461" s="156">
        <v>397535238.22897542</v>
      </c>
      <c r="D461" s="156">
        <v>-35568173.618688524</v>
      </c>
      <c r="E461" s="156">
        <v>-82997544.286543891</v>
      </c>
      <c r="F461" s="156">
        <v>278969520.32374305</v>
      </c>
      <c r="G461" s="156">
        <v>381468944.88183606</v>
      </c>
      <c r="H461" s="156">
        <v>-43563637.82301601</v>
      </c>
      <c r="I461" s="156">
        <v>-78649953.298460156</v>
      </c>
      <c r="J461" s="156">
        <v>259255353.76035985</v>
      </c>
      <c r="K461" s="157" t="s">
        <v>334</v>
      </c>
    </row>
    <row r="462" spans="1:11">
      <c r="A462" s="144"/>
      <c r="B462" s="144"/>
      <c r="C462" s="144"/>
      <c r="D462" s="144"/>
      <c r="E462" s="144"/>
      <c r="F462" s="144"/>
      <c r="G462" s="144"/>
      <c r="H462" s="144"/>
      <c r="I462" s="144"/>
      <c r="J462" s="144"/>
      <c r="K462" s="144"/>
    </row>
    <row r="463" spans="1:11">
      <c r="A463" s="153" t="s">
        <v>1133</v>
      </c>
      <c r="B463" s="149"/>
      <c r="C463" s="149"/>
      <c r="D463" s="149"/>
      <c r="E463" s="149"/>
      <c r="F463" s="149"/>
      <c r="G463" s="149"/>
      <c r="H463" s="149"/>
      <c r="I463" s="149"/>
      <c r="J463" s="149"/>
      <c r="K463" s="149"/>
    </row>
    <row r="464" spans="1:11">
      <c r="A464" s="161" t="s">
        <v>1134</v>
      </c>
      <c r="B464" s="149">
        <v>395575960.29289305</v>
      </c>
      <c r="C464" s="149">
        <v>395575960.29289305</v>
      </c>
      <c r="D464" s="149">
        <v>-8915040.0351160876</v>
      </c>
      <c r="E464" s="149">
        <v>0</v>
      </c>
      <c r="F464" s="149">
        <v>386660920.25777698</v>
      </c>
      <c r="G464" s="149">
        <v>379548218.98718256</v>
      </c>
      <c r="H464" s="149">
        <v>-8802284.2516188547</v>
      </c>
      <c r="I464" s="149">
        <v>0</v>
      </c>
      <c r="J464" s="149">
        <v>370745934.7355637</v>
      </c>
      <c r="K464" s="155">
        <v>1.9236953275593738</v>
      </c>
    </row>
    <row r="465" spans="1:11" ht="15.75" thickBot="1">
      <c r="A465" s="161" t="s">
        <v>1135</v>
      </c>
      <c r="B465" s="149">
        <v>82650292.252117455</v>
      </c>
      <c r="C465" s="149">
        <v>82650292.252117455</v>
      </c>
      <c r="D465" s="149">
        <v>-1482470.7541387295</v>
      </c>
      <c r="E465" s="149">
        <v>0</v>
      </c>
      <c r="F465" s="149">
        <v>81167821.497978732</v>
      </c>
      <c r="G465" s="149">
        <v>79304431.114015251</v>
      </c>
      <c r="H465" s="149">
        <v>-1463720.7372306483</v>
      </c>
      <c r="I465" s="149">
        <v>0</v>
      </c>
      <c r="J465" s="149">
        <v>77840710.376784608</v>
      </c>
      <c r="K465" s="155">
        <v>1.9237306629048272</v>
      </c>
    </row>
    <row r="466" spans="1:11">
      <c r="A466" s="153" t="s">
        <v>1133</v>
      </c>
      <c r="B466" s="156">
        <v>478226252.54501051</v>
      </c>
      <c r="C466" s="156">
        <v>478226252.54501051</v>
      </c>
      <c r="D466" s="156">
        <v>-10397510.789254818</v>
      </c>
      <c r="E466" s="156">
        <v>0</v>
      </c>
      <c r="F466" s="156">
        <v>467828741.75575572</v>
      </c>
      <c r="G466" s="156">
        <v>458852650.10119784</v>
      </c>
      <c r="H466" s="156">
        <v>-10266004.988849502</v>
      </c>
      <c r="I466" s="156">
        <v>0</v>
      </c>
      <c r="J466" s="156">
        <v>448586645.11234832</v>
      </c>
      <c r="K466" s="157" t="s">
        <v>334</v>
      </c>
    </row>
    <row r="467" spans="1:11">
      <c r="A467" s="144"/>
      <c r="B467" s="144"/>
      <c r="C467" s="144"/>
      <c r="D467" s="144"/>
      <c r="E467" s="144"/>
      <c r="F467" s="144"/>
      <c r="G467" s="144"/>
      <c r="H467" s="144"/>
      <c r="I467" s="144"/>
      <c r="J467" s="144"/>
      <c r="K467" s="144"/>
    </row>
    <row r="468" spans="1:11">
      <c r="A468" s="153" t="s">
        <v>1136</v>
      </c>
      <c r="B468" s="149"/>
      <c r="C468" s="149"/>
      <c r="D468" s="149"/>
      <c r="E468" s="149"/>
      <c r="F468" s="149"/>
      <c r="G468" s="149"/>
      <c r="H468" s="149"/>
      <c r="I468" s="149"/>
      <c r="J468" s="149"/>
      <c r="K468" s="149"/>
    </row>
    <row r="469" spans="1:11" ht="15.75" thickBot="1">
      <c r="A469" s="161" t="s">
        <v>1137</v>
      </c>
      <c r="B469" s="149">
        <v>-3802880.1062057726</v>
      </c>
      <c r="C469" s="149">
        <v>-3802880.1062057726</v>
      </c>
      <c r="D469" s="149">
        <v>0</v>
      </c>
      <c r="E469" s="149">
        <v>0</v>
      </c>
      <c r="F469" s="149">
        <v>-3802880.1062057726</v>
      </c>
      <c r="G469" s="149">
        <v>-3666785.7063818849</v>
      </c>
      <c r="H469" s="149">
        <v>0</v>
      </c>
      <c r="I469" s="149">
        <v>0</v>
      </c>
      <c r="J469" s="149">
        <v>-3666785.7063818849</v>
      </c>
      <c r="K469" s="155">
        <v>0.96421280818140953</v>
      </c>
    </row>
    <row r="470" spans="1:11">
      <c r="A470" s="153" t="s">
        <v>1136</v>
      </c>
      <c r="B470" s="156">
        <v>-3802880.1062057726</v>
      </c>
      <c r="C470" s="156">
        <v>-3802880.1062057726</v>
      </c>
      <c r="D470" s="156">
        <v>0</v>
      </c>
      <c r="E470" s="156">
        <v>0</v>
      </c>
      <c r="F470" s="156">
        <v>-3802880.1062057726</v>
      </c>
      <c r="G470" s="156">
        <v>-3666785.7063818849</v>
      </c>
      <c r="H470" s="156">
        <v>0</v>
      </c>
      <c r="I470" s="156">
        <v>0</v>
      </c>
      <c r="J470" s="156">
        <v>-3666785.7063818849</v>
      </c>
      <c r="K470" s="157" t="s">
        <v>334</v>
      </c>
    </row>
    <row r="471" spans="1:11" ht="15.75" thickBot="1">
      <c r="A471" s="144"/>
      <c r="B471" s="144"/>
      <c r="C471" s="144"/>
      <c r="D471" s="144"/>
      <c r="E471" s="144"/>
      <c r="F471" s="144"/>
      <c r="G471" s="144"/>
      <c r="H471" s="144"/>
      <c r="I471" s="144"/>
      <c r="J471" s="144"/>
      <c r="K471" s="144"/>
    </row>
    <row r="472" spans="1:11">
      <c r="A472" s="160" t="s">
        <v>1129</v>
      </c>
      <c r="B472" s="156">
        <v>871958610.66778004</v>
      </c>
      <c r="C472" s="156">
        <v>871958610.66778004</v>
      </c>
      <c r="D472" s="156">
        <v>-45965684.407943338</v>
      </c>
      <c r="E472" s="156">
        <v>-82997544.286543891</v>
      </c>
      <c r="F472" s="156">
        <v>742995381.97329295</v>
      </c>
      <c r="G472" s="156">
        <v>836654809.27665198</v>
      </c>
      <c r="H472" s="156">
        <v>-53829642.811865509</v>
      </c>
      <c r="I472" s="156">
        <v>-78649953.298460156</v>
      </c>
      <c r="J472" s="156">
        <v>704175213.16632628</v>
      </c>
      <c r="K472" s="157" t="s">
        <v>334</v>
      </c>
    </row>
    <row r="473" spans="1:11">
      <c r="A473" s="144"/>
      <c r="B473" s="144"/>
      <c r="C473" s="144"/>
      <c r="D473" s="144"/>
      <c r="E473" s="144"/>
      <c r="F473" s="144"/>
      <c r="G473" s="144"/>
      <c r="H473" s="144"/>
      <c r="I473" s="144"/>
      <c r="J473" s="144"/>
      <c r="K473" s="144"/>
    </row>
    <row r="474" spans="1:11">
      <c r="A474" s="160" t="s">
        <v>1138</v>
      </c>
      <c r="B474" s="149"/>
      <c r="C474" s="149"/>
      <c r="D474" s="149"/>
      <c r="E474" s="149"/>
      <c r="F474" s="149"/>
      <c r="G474" s="149"/>
      <c r="H474" s="149"/>
      <c r="I474" s="149"/>
      <c r="J474" s="149"/>
      <c r="K474" s="149"/>
    </row>
    <row r="475" spans="1:11">
      <c r="A475" s="161" t="s">
        <v>1139</v>
      </c>
      <c r="B475" s="149">
        <v>-5759289</v>
      </c>
      <c r="C475" s="149">
        <v>-5759289</v>
      </c>
      <c r="D475" s="149">
        <v>0</v>
      </c>
      <c r="E475" s="149">
        <v>0</v>
      </c>
      <c r="F475" s="149">
        <v>-5759289</v>
      </c>
      <c r="G475" s="149">
        <v>-5759289</v>
      </c>
      <c r="H475" s="149">
        <v>0</v>
      </c>
      <c r="I475" s="149">
        <v>0</v>
      </c>
      <c r="J475" s="149">
        <v>-5759289</v>
      </c>
      <c r="K475" s="155">
        <v>1</v>
      </c>
    </row>
    <row r="476" spans="1:11">
      <c r="A476" s="161" t="s">
        <v>1140</v>
      </c>
      <c r="B476" s="149">
        <v>0</v>
      </c>
      <c r="C476" s="149">
        <v>0</v>
      </c>
      <c r="D476" s="149">
        <v>0</v>
      </c>
      <c r="E476" s="149">
        <v>0</v>
      </c>
      <c r="F476" s="149">
        <v>0</v>
      </c>
      <c r="G476" s="149">
        <v>0</v>
      </c>
      <c r="H476" s="149">
        <v>0</v>
      </c>
      <c r="I476" s="149">
        <v>0</v>
      </c>
      <c r="J476" s="149">
        <v>0</v>
      </c>
      <c r="K476" s="155">
        <v>1</v>
      </c>
    </row>
    <row r="477" spans="1:11" ht="15.75" thickBot="1">
      <c r="A477" s="161" t="s">
        <v>1141</v>
      </c>
      <c r="B477" s="149">
        <v>-4160.7400000000034</v>
      </c>
      <c r="C477" s="149">
        <v>-4160.7400000000034</v>
      </c>
      <c r="D477" s="149">
        <v>4160.7400000000034</v>
      </c>
      <c r="E477" s="149">
        <v>0</v>
      </c>
      <c r="F477" s="149">
        <v>0</v>
      </c>
      <c r="G477" s="149">
        <v>-3940.7266226846587</v>
      </c>
      <c r="H477" s="149">
        <v>3940.7266226846587</v>
      </c>
      <c r="I477" s="149">
        <v>0</v>
      </c>
      <c r="J477" s="149">
        <v>0</v>
      </c>
      <c r="K477" s="155">
        <v>0.94712157517284312</v>
      </c>
    </row>
    <row r="478" spans="1:11">
      <c r="A478" s="160" t="s">
        <v>1138</v>
      </c>
      <c r="B478" s="156">
        <v>-5763449.7400000002</v>
      </c>
      <c r="C478" s="156">
        <v>-5763449.7400000002</v>
      </c>
      <c r="D478" s="156">
        <v>4160.7400000000034</v>
      </c>
      <c r="E478" s="156">
        <v>0</v>
      </c>
      <c r="F478" s="156">
        <v>-5759289</v>
      </c>
      <c r="G478" s="156">
        <v>-5763229.7266226849</v>
      </c>
      <c r="H478" s="156">
        <v>3940.7266226846587</v>
      </c>
      <c r="I478" s="156">
        <v>0</v>
      </c>
      <c r="J478" s="156">
        <v>-5759289</v>
      </c>
      <c r="K478" s="157" t="s">
        <v>334</v>
      </c>
    </row>
    <row r="479" spans="1:11" ht="15.75" thickBot="1">
      <c r="A479" s="144"/>
      <c r="B479" s="144"/>
      <c r="C479" s="144"/>
      <c r="D479" s="144"/>
      <c r="E479" s="144"/>
      <c r="F479" s="144"/>
      <c r="G479" s="144"/>
      <c r="H479" s="144"/>
      <c r="I479" s="144"/>
      <c r="J479" s="144"/>
      <c r="K479" s="144"/>
    </row>
    <row r="480" spans="1:11" ht="15.75" thickBot="1">
      <c r="A480" s="159" t="s">
        <v>725</v>
      </c>
      <c r="B480" s="158">
        <v>-1940721275.7816741</v>
      </c>
      <c r="C480" s="158">
        <v>-1940721275.7816741</v>
      </c>
      <c r="D480" s="158">
        <v>101339120.76281442</v>
      </c>
      <c r="E480" s="158">
        <v>132161352.1140884</v>
      </c>
      <c r="F480" s="158">
        <v>-1707220802.9047704</v>
      </c>
      <c r="G480" s="158">
        <v>-1864573874.5025506</v>
      </c>
      <c r="H480" s="158">
        <v>113844641.72317772</v>
      </c>
      <c r="I480" s="158">
        <v>125238454.47460574</v>
      </c>
      <c r="J480" s="158">
        <v>-1625490778.3047669</v>
      </c>
      <c r="K480" s="157" t="s">
        <v>334</v>
      </c>
    </row>
    <row r="481" spans="9:10" ht="15.75" thickTop="1"/>
    <row r="482" spans="9:10">
      <c r="I482" s="130" t="s">
        <v>707</v>
      </c>
      <c r="J482" s="129" t="e">
        <f>#REF!*1000</f>
        <v>#REF!</v>
      </c>
    </row>
    <row r="484" spans="9:10">
      <c r="J484" s="129" t="e">
        <f>J480+J482</f>
        <v>#REF!</v>
      </c>
    </row>
  </sheetData>
  <mergeCells count="2">
    <mergeCell ref="B3:K3"/>
    <mergeCell ref="A3:A4"/>
  </mergeCells>
  <pageMargins left="0.7" right="0.7" top="0.75" bottom="0.75" header="0.3" footer="0.3"/>
  <pageSetup scale="3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97"/>
  <sheetViews>
    <sheetView zoomScale="90" zoomScaleNormal="90" workbookViewId="0">
      <selection activeCell="A2" sqref="A1:A2"/>
    </sheetView>
  </sheetViews>
  <sheetFormatPr defaultColWidth="8.85546875" defaultRowHeight="12.75"/>
  <cols>
    <col min="1" max="1" width="49.42578125" style="7" customWidth="1"/>
    <col min="2" max="2" width="14.140625" style="7" bestFit="1" customWidth="1"/>
    <col min="3" max="3" width="15.140625" style="7" customWidth="1"/>
    <col min="4" max="4" width="12.5703125" style="7" bestFit="1" customWidth="1"/>
    <col min="5" max="5" width="17" style="7" customWidth="1"/>
    <col min="6" max="6" width="13" style="7" bestFit="1" customWidth="1"/>
    <col min="7" max="7" width="17.85546875" style="7" bestFit="1" customWidth="1"/>
    <col min="8" max="8" width="13" style="7" bestFit="1" customWidth="1"/>
    <col min="9" max="9" width="14.140625" style="7" customWidth="1"/>
    <col min="10" max="10" width="10" style="10" bestFit="1" customWidth="1"/>
    <col min="11" max="11" width="10.28515625" style="7" bestFit="1" customWidth="1"/>
    <col min="12" max="13" width="11.5703125" style="7" bestFit="1" customWidth="1"/>
    <col min="14" max="14" width="8.85546875" style="286"/>
    <col min="15" max="15" width="15" style="286" customWidth="1"/>
    <col min="16" max="16384" width="8.85546875" style="286"/>
  </cols>
  <sheetData>
    <row r="1" spans="1:15">
      <c r="A1" s="40" t="s">
        <v>1931</v>
      </c>
    </row>
    <row r="2" spans="1:15">
      <c r="A2" s="40" t="s">
        <v>1930</v>
      </c>
    </row>
    <row r="3" spans="1:15">
      <c r="A3" s="6" t="s">
        <v>22</v>
      </c>
      <c r="D3" s="8"/>
      <c r="I3" s="9"/>
      <c r="K3" s="9"/>
    </row>
    <row r="4" spans="1:15">
      <c r="A4" s="310" t="s">
        <v>1495</v>
      </c>
      <c r="D4" s="8"/>
      <c r="I4" s="9"/>
      <c r="K4" s="9"/>
    </row>
    <row r="5" spans="1:15" ht="13.5" thickBot="1">
      <c r="A5" s="311" t="s">
        <v>1919</v>
      </c>
      <c r="B5" s="12" t="s">
        <v>23</v>
      </c>
      <c r="C5" s="13" t="s">
        <v>24</v>
      </c>
      <c r="D5" s="12" t="s">
        <v>25</v>
      </c>
      <c r="E5" s="12" t="s">
        <v>26</v>
      </c>
      <c r="F5" s="12" t="s">
        <v>27</v>
      </c>
      <c r="G5" s="12" t="s">
        <v>28</v>
      </c>
      <c r="H5" s="14" t="s">
        <v>29</v>
      </c>
      <c r="I5" s="15" t="s">
        <v>30</v>
      </c>
      <c r="J5" s="14" t="s">
        <v>31</v>
      </c>
      <c r="K5" s="14" t="s">
        <v>32</v>
      </c>
      <c r="L5" s="14" t="s">
        <v>33</v>
      </c>
      <c r="M5" s="14" t="s">
        <v>1920</v>
      </c>
    </row>
    <row r="6" spans="1:15" ht="15.75" customHeight="1" thickBot="1">
      <c r="B6" s="16" t="s">
        <v>34</v>
      </c>
      <c r="C6" s="388" t="s">
        <v>35</v>
      </c>
      <c r="D6" s="389"/>
      <c r="E6" s="390"/>
      <c r="F6" s="17" t="s">
        <v>36</v>
      </c>
      <c r="G6" s="16" t="s">
        <v>37</v>
      </c>
      <c r="H6" s="16" t="s">
        <v>36</v>
      </c>
      <c r="I6" s="18"/>
      <c r="J6" s="19"/>
      <c r="K6" s="18" t="s">
        <v>38</v>
      </c>
      <c r="L6" s="16" t="s">
        <v>39</v>
      </c>
      <c r="M6" s="16" t="s">
        <v>95</v>
      </c>
    </row>
    <row r="7" spans="1:15" ht="18.75" thickBot="1">
      <c r="A7" s="20" t="s">
        <v>40</v>
      </c>
      <c r="B7" s="21" t="s">
        <v>41</v>
      </c>
      <c r="C7" s="23" t="s">
        <v>1921</v>
      </c>
      <c r="D7" s="22" t="s">
        <v>96</v>
      </c>
      <c r="E7" s="93" t="s">
        <v>97</v>
      </c>
      <c r="F7" s="24" t="s">
        <v>42</v>
      </c>
      <c r="G7" s="24" t="s">
        <v>98</v>
      </c>
      <c r="H7" s="24" t="s">
        <v>43</v>
      </c>
      <c r="I7" s="25" t="s">
        <v>44</v>
      </c>
      <c r="J7" s="26" t="s">
        <v>45</v>
      </c>
      <c r="K7" s="25" t="s">
        <v>46</v>
      </c>
      <c r="L7" s="25" t="s">
        <v>99</v>
      </c>
      <c r="M7" s="25" t="s">
        <v>46</v>
      </c>
    </row>
    <row r="8" spans="1:15">
      <c r="B8" s="27"/>
      <c r="C8" s="27"/>
      <c r="D8" s="8"/>
      <c r="I8" s="9"/>
      <c r="K8" s="9"/>
    </row>
    <row r="9" spans="1:15">
      <c r="A9" s="7" t="s">
        <v>1</v>
      </c>
      <c r="B9" s="28">
        <v>10670247.932473088</v>
      </c>
      <c r="C9" s="28">
        <f>-'[35]Non Utility 2017'!J31/1000</f>
        <v>-34879.325198576378</v>
      </c>
      <c r="D9" s="28">
        <f>C31+C35+C38+C40</f>
        <v>-144882.45814005667</v>
      </c>
      <c r="E9" s="28">
        <f>H56</f>
        <v>-688533.13081021607</v>
      </c>
      <c r="F9" s="28">
        <f>SUM(B9:E9)</f>
        <v>9801953.0183242392</v>
      </c>
      <c r="G9" s="312">
        <f>D$74</f>
        <v>0.96110449482395943</v>
      </c>
      <c r="H9" s="28">
        <f>F9*G9</f>
        <v>9420701.1039647032</v>
      </c>
      <c r="I9" s="10">
        <f>H9/H$23</f>
        <v>0.29025046434188689</v>
      </c>
      <c r="J9" s="30">
        <f>B88</f>
        <v>4.599225935649006E-2</v>
      </c>
      <c r="K9" s="2">
        <f>I9*J9</f>
        <v>1.3349274634353732E-2</v>
      </c>
      <c r="L9" s="29">
        <f>H9*J9</f>
        <v>433279.32849351683</v>
      </c>
      <c r="M9" s="29">
        <f>L9</f>
        <v>433279.32849351683</v>
      </c>
      <c r="N9" s="30"/>
      <c r="O9" s="141"/>
    </row>
    <row r="10" spans="1:15" ht="8.25" customHeight="1">
      <c r="A10" s="12"/>
      <c r="B10" s="31"/>
      <c r="C10" s="31"/>
      <c r="D10" s="38"/>
      <c r="E10" s="313"/>
      <c r="F10" s="39"/>
      <c r="G10" s="314"/>
      <c r="H10" s="39"/>
      <c r="I10" s="10"/>
      <c r="J10" s="30"/>
      <c r="K10" s="10"/>
      <c r="L10" s="8"/>
      <c r="M10" s="8"/>
      <c r="N10" s="138"/>
    </row>
    <row r="11" spans="1:15">
      <c r="A11" s="7" t="s">
        <v>2</v>
      </c>
      <c r="B11" s="315">
        <v>567486.18058173615</v>
      </c>
      <c r="C11" s="315">
        <v>0</v>
      </c>
      <c r="D11" s="38">
        <f>C41</f>
        <v>1285.7840155063413</v>
      </c>
      <c r="E11" s="315">
        <f>H57</f>
        <v>-37330.809643510016</v>
      </c>
      <c r="F11" s="315">
        <f>SUM(B11:E11)</f>
        <v>531441.1549537325</v>
      </c>
      <c r="G11" s="312">
        <f>D$74</f>
        <v>0.96110449482395943</v>
      </c>
      <c r="H11" s="315">
        <f>F11*G11</f>
        <v>510770.48276046861</v>
      </c>
      <c r="I11" s="10">
        <f>H11/H$23</f>
        <v>1.5736766102361972E-2</v>
      </c>
      <c r="J11" s="30">
        <f>B90</f>
        <v>1.9870973464656057E-2</v>
      </c>
      <c r="K11" s="2">
        <f>I11*J11</f>
        <v>3.1270486163953367E-4</v>
      </c>
      <c r="L11" s="8">
        <f>H11*J11</f>
        <v>10149.506709462836</v>
      </c>
      <c r="M11" s="8">
        <f>L11</f>
        <v>10149.506709462836</v>
      </c>
      <c r="N11" s="30"/>
      <c r="O11" s="141"/>
    </row>
    <row r="12" spans="1:15" ht="8.25" customHeight="1">
      <c r="A12" s="34"/>
      <c r="B12" s="35"/>
      <c r="C12" s="35"/>
      <c r="D12" s="107"/>
      <c r="E12" s="316"/>
      <c r="F12" s="316"/>
      <c r="G12" s="314"/>
      <c r="H12" s="316"/>
      <c r="I12" s="10"/>
      <c r="J12" s="30"/>
      <c r="K12" s="10"/>
      <c r="L12" s="36"/>
      <c r="M12" s="36"/>
      <c r="N12" s="138"/>
    </row>
    <row r="13" spans="1:15">
      <c r="A13" s="7" t="s">
        <v>19</v>
      </c>
      <c r="B13" s="315">
        <v>0</v>
      </c>
      <c r="C13" s="315">
        <v>0</v>
      </c>
      <c r="D13" s="38">
        <v>0</v>
      </c>
      <c r="E13" s="315">
        <f>H58</f>
        <v>0</v>
      </c>
      <c r="F13" s="315">
        <f>SUM(B13:E13)</f>
        <v>0</v>
      </c>
      <c r="G13" s="312">
        <f>D$74</f>
        <v>0.96110449482395943</v>
      </c>
      <c r="H13" s="315">
        <f>F13*G13</f>
        <v>0</v>
      </c>
      <c r="I13" s="10">
        <f>H13/H$23</f>
        <v>0</v>
      </c>
      <c r="J13" s="30">
        <f>B89</f>
        <v>0</v>
      </c>
      <c r="K13" s="2">
        <f>I13*J13</f>
        <v>0</v>
      </c>
      <c r="L13" s="8">
        <f>H13*J13</f>
        <v>0</v>
      </c>
      <c r="M13" s="8">
        <f>L13</f>
        <v>0</v>
      </c>
      <c r="N13" s="30"/>
      <c r="O13" s="141"/>
    </row>
    <row r="14" spans="1:15" ht="8.25" customHeight="1">
      <c r="B14" s="35"/>
      <c r="C14" s="35"/>
      <c r="D14" s="38"/>
      <c r="E14" s="39"/>
      <c r="F14" s="39"/>
      <c r="G14" s="314"/>
      <c r="H14" s="39"/>
      <c r="I14" s="10"/>
      <c r="J14" s="30"/>
      <c r="K14" s="10"/>
      <c r="L14" s="8"/>
      <c r="M14" s="8"/>
      <c r="N14" s="138"/>
    </row>
    <row r="15" spans="1:15">
      <c r="A15" s="7" t="s">
        <v>3</v>
      </c>
      <c r="B15" s="38">
        <v>444134.5102198206</v>
      </c>
      <c r="C15" s="38">
        <v>0</v>
      </c>
      <c r="D15" s="38">
        <f>C42</f>
        <v>1006.2994897778519</v>
      </c>
      <c r="E15" s="315">
        <f>H59</f>
        <v>-29216.395789820715</v>
      </c>
      <c r="F15" s="315">
        <f>SUM(B15:E15)</f>
        <v>415924.41391977773</v>
      </c>
      <c r="G15" s="312">
        <v>1</v>
      </c>
      <c r="H15" s="315">
        <f>F15*G15</f>
        <v>415924.41391977773</v>
      </c>
      <c r="I15" s="10">
        <f>H15/H$23</f>
        <v>1.2814572178766682E-2</v>
      </c>
      <c r="J15" s="30">
        <f>B85</f>
        <v>2.0453840162474882E-2</v>
      </c>
      <c r="K15" s="2">
        <f>I15*J15</f>
        <v>2.6210721109499118E-4</v>
      </c>
      <c r="L15" s="8">
        <f>H15*J15</f>
        <v>8507.2514819861772</v>
      </c>
      <c r="M15" s="8">
        <f>L15</f>
        <v>8507.2514819861772</v>
      </c>
      <c r="N15" s="30"/>
      <c r="O15" s="141"/>
    </row>
    <row r="16" spans="1:15" ht="8.25" customHeight="1">
      <c r="B16" s="39"/>
      <c r="C16" s="39"/>
      <c r="D16" s="38"/>
      <c r="E16" s="39"/>
      <c r="F16" s="39"/>
      <c r="G16" s="314"/>
      <c r="H16" s="39"/>
      <c r="I16" s="10"/>
      <c r="J16" s="30"/>
      <c r="K16" s="10"/>
      <c r="L16" s="36"/>
      <c r="M16" s="36"/>
      <c r="N16" s="138"/>
    </row>
    <row r="17" spans="1:17">
      <c r="A17" s="34" t="s">
        <v>4</v>
      </c>
      <c r="B17" s="38">
        <v>16401228.476597</v>
      </c>
      <c r="C17" s="38">
        <f>-'[35]Non Utility 2017'!J30/1000</f>
        <v>-53612.979315166544</v>
      </c>
      <c r="D17" s="38">
        <f>C36+C43</f>
        <v>25979.401197815332</v>
      </c>
      <c r="E17" s="315">
        <f>H60</f>
        <v>-1074665.406140262</v>
      </c>
      <c r="F17" s="315">
        <f>SUM(B17:E17)</f>
        <v>15298929.492339386</v>
      </c>
      <c r="G17" s="312">
        <f>D$74</f>
        <v>0.96110449482395943</v>
      </c>
      <c r="H17" s="315">
        <f>F17*G17</f>
        <v>14703869.90108222</v>
      </c>
      <c r="I17" s="10">
        <f>H17/H$23</f>
        <v>0.45302414537021057</v>
      </c>
      <c r="J17" s="30">
        <f>B84</f>
        <v>0.115</v>
      </c>
      <c r="K17" s="2">
        <f>I17*J17</f>
        <v>5.2097776717574221E-2</v>
      </c>
      <c r="L17" s="8">
        <f>H17*J17</f>
        <v>1690945.0386244552</v>
      </c>
      <c r="M17" s="8">
        <f>L17/0.61425</f>
        <v>2752861.2757418891</v>
      </c>
      <c r="N17" s="30"/>
      <c r="O17" s="141"/>
    </row>
    <row r="18" spans="1:17" ht="8.25" customHeight="1">
      <c r="B18" s="39"/>
      <c r="C18" s="39"/>
      <c r="D18" s="38"/>
      <c r="E18" s="39"/>
      <c r="F18" s="39"/>
      <c r="G18" s="314"/>
      <c r="H18" s="39"/>
      <c r="I18" s="10"/>
      <c r="J18" s="30"/>
      <c r="K18" s="10"/>
      <c r="L18" s="8"/>
      <c r="M18" s="8"/>
      <c r="N18" s="138"/>
    </row>
    <row r="19" spans="1:17">
      <c r="A19" s="7" t="s">
        <v>20</v>
      </c>
      <c r="B19" s="38">
        <v>8530650.6987262685</v>
      </c>
      <c r="C19" s="38">
        <f>'[35]Non Utility 2017'!C28/1000</f>
        <v>-33997.172061719284</v>
      </c>
      <c r="D19" s="38">
        <f>C32+C33+C34+C39</f>
        <v>-370638.97828690248</v>
      </c>
      <c r="E19" s="315">
        <f>H61</f>
        <v>-533343.27489345742</v>
      </c>
      <c r="F19" s="315">
        <f>SUM(B19:E19)</f>
        <v>7592671.27348419</v>
      </c>
      <c r="G19" s="312">
        <f>D$74</f>
        <v>0.96110449482395943</v>
      </c>
      <c r="H19" s="315">
        <f>F19*G19</f>
        <v>7297350.4886664115</v>
      </c>
      <c r="I19" s="10">
        <f>H19/H$23</f>
        <v>0.22483033315954964</v>
      </c>
      <c r="J19" s="30">
        <f>B86</f>
        <v>0</v>
      </c>
      <c r="K19" s="2">
        <f>I19*J19</f>
        <v>0</v>
      </c>
      <c r="L19" s="8">
        <f>H19*J19</f>
        <v>0</v>
      </c>
      <c r="M19" s="8">
        <f>L19</f>
        <v>0</v>
      </c>
      <c r="N19" s="30"/>
      <c r="O19" s="141"/>
    </row>
    <row r="20" spans="1:17" ht="8.25" customHeight="1">
      <c r="B20" s="39"/>
      <c r="C20" s="39"/>
      <c r="D20" s="38"/>
      <c r="E20" s="39"/>
      <c r="F20" s="39"/>
      <c r="G20" s="314"/>
      <c r="H20" s="39"/>
      <c r="I20" s="10"/>
      <c r="J20" s="30"/>
      <c r="K20" s="10"/>
      <c r="L20" s="36"/>
      <c r="M20" s="36"/>
      <c r="N20" s="138"/>
    </row>
    <row r="21" spans="1:17">
      <c r="A21" s="7" t="s">
        <v>77</v>
      </c>
      <c r="B21" s="38">
        <v>263675.08530465845</v>
      </c>
      <c r="C21" s="38">
        <v>0</v>
      </c>
      <c r="D21" s="38">
        <f>C37+C44</f>
        <v>-142823.47415240842</v>
      </c>
      <c r="E21" s="315">
        <f>H62</f>
        <v>-7931.9811310158411</v>
      </c>
      <c r="F21" s="315">
        <f>SUM(B21:E21)</f>
        <v>112919.63002123419</v>
      </c>
      <c r="G21" s="312">
        <f>D$74</f>
        <v>0.96110449482395943</v>
      </c>
      <c r="H21" s="315">
        <f>F21*G21</f>
        <v>108527.56396726669</v>
      </c>
      <c r="I21" s="10">
        <f>H21/H$23</f>
        <v>3.3437188472242407E-3</v>
      </c>
      <c r="J21" s="30">
        <f>E97</f>
        <v>8.8052316730257263E-2</v>
      </c>
      <c r="K21" s="2">
        <f>I21*J21</f>
        <v>2.9442219099271955E-4</v>
      </c>
      <c r="L21" s="8">
        <f>H21*J21</f>
        <v>9556.103436409021</v>
      </c>
      <c r="M21" s="8">
        <f>H21*F97</f>
        <v>14333.273663706803</v>
      </c>
      <c r="N21" s="30"/>
      <c r="O21" s="141"/>
    </row>
    <row r="22" spans="1:17" ht="14.45" customHeight="1">
      <c r="B22" s="39"/>
      <c r="C22" s="39"/>
      <c r="D22" s="38"/>
      <c r="E22" s="39"/>
      <c r="F22" s="39"/>
      <c r="G22" s="314"/>
      <c r="H22" s="39"/>
      <c r="I22" s="10"/>
      <c r="J22" s="30"/>
      <c r="K22" s="10"/>
      <c r="N22" s="138"/>
    </row>
    <row r="23" spans="1:17" ht="13.5" thickBot="1">
      <c r="A23" s="40" t="s">
        <v>21</v>
      </c>
      <c r="B23" s="281">
        <f t="shared" ref="B23:H23" si="0">SUM(B9:B22)</f>
        <v>36877422.883902565</v>
      </c>
      <c r="C23" s="281">
        <f>SUM(C9:C22)</f>
        <v>-122489.47657546221</v>
      </c>
      <c r="D23" s="281">
        <f>SUM(D9:D22)</f>
        <v>-630073.42587626807</v>
      </c>
      <c r="E23" s="281">
        <f t="shared" si="0"/>
        <v>-2371020.9984082822</v>
      </c>
      <c r="F23" s="281">
        <f t="shared" si="0"/>
        <v>33753838.983042568</v>
      </c>
      <c r="G23" s="317" t="s">
        <v>54</v>
      </c>
      <c r="H23" s="281">
        <f t="shared" si="0"/>
        <v>32457143.954360846</v>
      </c>
      <c r="I23" s="42">
        <f>SUM(I9:I21)</f>
        <v>1</v>
      </c>
      <c r="J23" s="30"/>
      <c r="K23" s="43">
        <f>SUM(K9:K22)</f>
        <v>6.631628561565521E-2</v>
      </c>
      <c r="L23" s="41">
        <f>SUM(L9:L22)</f>
        <v>2152437.2287458302</v>
      </c>
      <c r="M23" s="41">
        <f>SUM(M9:M22)</f>
        <v>3219130.6360905617</v>
      </c>
    </row>
    <row r="24" spans="1:17" ht="13.5" thickTop="1">
      <c r="B24" s="95"/>
      <c r="C24" s="95"/>
      <c r="D24" s="38"/>
      <c r="E24" s="111"/>
      <c r="F24" s="28"/>
      <c r="G24" s="39"/>
      <c r="H24" s="39"/>
      <c r="I24" s="9"/>
      <c r="J24" s="118"/>
      <c r="K24" s="112"/>
    </row>
    <row r="25" spans="1:17">
      <c r="A25" s="44" t="s">
        <v>100</v>
      </c>
      <c r="B25" s="39"/>
      <c r="C25" s="39"/>
      <c r="D25" s="38"/>
      <c r="E25" s="39"/>
      <c r="F25" s="39"/>
      <c r="G25" s="39"/>
      <c r="H25" s="318"/>
      <c r="I25" s="81"/>
      <c r="J25" s="46"/>
      <c r="K25" s="47"/>
      <c r="L25" s="47"/>
      <c r="M25" s="286"/>
    </row>
    <row r="26" spans="1:17">
      <c r="A26" s="7" t="s">
        <v>55</v>
      </c>
      <c r="B26" s="39"/>
      <c r="C26" s="38">
        <v>702396.99619638571</v>
      </c>
      <c r="E26" s="39"/>
      <c r="F26" s="39"/>
      <c r="G26" s="39"/>
      <c r="H26" s="88"/>
      <c r="I26" s="81"/>
      <c r="J26" s="46"/>
      <c r="K26" s="47"/>
      <c r="L26" s="47"/>
      <c r="M26" s="286"/>
    </row>
    <row r="27" spans="1:17">
      <c r="A27" s="7" t="s">
        <v>56</v>
      </c>
      <c r="C27" s="38">
        <v>-3825980.897056398</v>
      </c>
      <c r="I27" s="45"/>
      <c r="J27" s="46"/>
      <c r="K27" s="47"/>
      <c r="L27" s="47"/>
      <c r="M27" s="286"/>
    </row>
    <row r="28" spans="1:17">
      <c r="A28" s="40" t="s">
        <v>102</v>
      </c>
      <c r="C28" s="319">
        <f>SUM(C26:C27)</f>
        <v>-3123583.9008600125</v>
      </c>
      <c r="G28" s="8"/>
      <c r="I28" s="45"/>
      <c r="J28" s="45"/>
      <c r="K28" s="79"/>
      <c r="L28" s="79"/>
      <c r="M28" s="286"/>
    </row>
    <row r="29" spans="1:17">
      <c r="I29" s="10"/>
      <c r="J29" s="9"/>
      <c r="K29" s="80"/>
      <c r="L29" s="80"/>
      <c r="M29" s="286"/>
    </row>
    <row r="30" spans="1:17" ht="15" customHeight="1">
      <c r="A30" s="50" t="s">
        <v>103</v>
      </c>
      <c r="B30" s="51" t="s">
        <v>57</v>
      </c>
      <c r="C30" s="51" t="s">
        <v>91</v>
      </c>
      <c r="E30" s="44"/>
      <c r="F30" s="51"/>
      <c r="G30" s="51"/>
      <c r="H30" s="51"/>
      <c r="I30" s="51"/>
      <c r="J30" s="51"/>
      <c r="K30" s="51"/>
      <c r="L30" s="51"/>
      <c r="M30" s="51"/>
      <c r="N30" s="10"/>
      <c r="O30" s="9"/>
      <c r="P30" s="7"/>
      <c r="Q30" s="7"/>
    </row>
    <row r="31" spans="1:17">
      <c r="A31" s="7" t="s">
        <v>58</v>
      </c>
      <c r="B31" s="52" t="s">
        <v>59</v>
      </c>
      <c r="C31" s="38">
        <v>-117863.03714374913</v>
      </c>
      <c r="E31" s="284"/>
      <c r="F31" s="320"/>
      <c r="G31" s="320"/>
      <c r="H31" s="320"/>
      <c r="I31" s="320"/>
      <c r="J31" s="320"/>
      <c r="K31" s="320"/>
      <c r="L31" s="320"/>
      <c r="M31" s="320"/>
    </row>
    <row r="32" spans="1:17">
      <c r="A32" s="7" t="s">
        <v>60</v>
      </c>
      <c r="B32" s="52" t="s">
        <v>61</v>
      </c>
      <c r="C32" s="38">
        <v>-89870.592989193145</v>
      </c>
      <c r="E32" s="320"/>
      <c r="F32" s="320"/>
      <c r="G32" s="320"/>
      <c r="H32" s="320"/>
      <c r="I32" s="320"/>
      <c r="J32" s="320"/>
      <c r="K32" s="320"/>
      <c r="L32" s="320"/>
      <c r="M32" s="320"/>
    </row>
    <row r="33" spans="1:13">
      <c r="A33" s="7" t="s">
        <v>62</v>
      </c>
      <c r="B33" s="52" t="s">
        <v>61</v>
      </c>
      <c r="C33" s="38">
        <v>46125.712766674071</v>
      </c>
      <c r="E33" s="320"/>
      <c r="F33" s="320"/>
      <c r="G33" s="320"/>
      <c r="H33" s="320"/>
      <c r="I33" s="320"/>
      <c r="J33" s="320"/>
      <c r="K33" s="320"/>
      <c r="L33" s="320"/>
      <c r="M33" s="320"/>
    </row>
    <row r="34" spans="1:13">
      <c r="A34" s="7" t="s">
        <v>121</v>
      </c>
      <c r="B34" s="52" t="s">
        <v>61</v>
      </c>
      <c r="C34" s="38">
        <v>-262667.28899999987</v>
      </c>
      <c r="D34" s="286"/>
      <c r="E34" s="284"/>
      <c r="F34" s="285"/>
      <c r="G34" s="285"/>
      <c r="H34" s="285"/>
      <c r="I34" s="285"/>
      <c r="J34" s="285"/>
      <c r="K34" s="285"/>
      <c r="L34" s="285"/>
      <c r="M34" s="285"/>
    </row>
    <row r="35" spans="1:13" ht="12.75" customHeight="1">
      <c r="A35" s="7" t="s">
        <v>63</v>
      </c>
      <c r="B35" s="52" t="s">
        <v>59</v>
      </c>
      <c r="C35" s="38">
        <v>-3.3889299999999998</v>
      </c>
      <c r="E35" s="284"/>
      <c r="F35" s="285"/>
      <c r="G35" s="285"/>
      <c r="H35" s="285"/>
      <c r="I35" s="285"/>
      <c r="J35" s="285"/>
      <c r="K35" s="285"/>
      <c r="L35" s="285"/>
      <c r="M35" s="285"/>
    </row>
    <row r="36" spans="1:13">
      <c r="A36" s="7" t="s">
        <v>1572</v>
      </c>
      <c r="B36" s="52" t="s">
        <v>64</v>
      </c>
      <c r="C36" s="38">
        <f>-'[35]Non Utility 2017'!E28/1000</f>
        <v>-11181.745859999999</v>
      </c>
      <c r="E36" s="284"/>
      <c r="F36" s="285"/>
      <c r="G36" s="285"/>
      <c r="H36" s="285"/>
      <c r="I36" s="285"/>
      <c r="J36" s="285"/>
      <c r="K36" s="285"/>
      <c r="L36" s="285"/>
      <c r="M36" s="285"/>
    </row>
    <row r="37" spans="1:13">
      <c r="A37" s="7" t="s">
        <v>65</v>
      </c>
      <c r="B37" s="52" t="s">
        <v>66</v>
      </c>
      <c r="C37" s="38">
        <v>-143420.897</v>
      </c>
      <c r="D37" s="286"/>
      <c r="E37" s="284"/>
      <c r="F37" s="285"/>
      <c r="G37" s="285"/>
      <c r="H37" s="285"/>
      <c r="I37" s="285"/>
      <c r="J37" s="285"/>
      <c r="K37" s="285"/>
      <c r="L37" s="285"/>
      <c r="M37" s="285"/>
    </row>
    <row r="38" spans="1:13">
      <c r="A38" s="7" t="s">
        <v>67</v>
      </c>
      <c r="B38" s="52" t="s">
        <v>59</v>
      </c>
      <c r="C38" s="38">
        <v>-51192.187720000016</v>
      </c>
      <c r="D38" s="286"/>
      <c r="E38" s="284"/>
      <c r="F38" s="285"/>
      <c r="G38" s="285"/>
      <c r="H38" s="285"/>
      <c r="I38" s="285"/>
      <c r="J38" s="285"/>
      <c r="K38" s="285"/>
      <c r="L38" s="285"/>
      <c r="M38" s="285"/>
    </row>
    <row r="39" spans="1:13">
      <c r="A39" s="7" t="s">
        <v>322</v>
      </c>
      <c r="B39" s="52" t="s">
        <v>61</v>
      </c>
      <c r="C39" s="38">
        <v>-64226.809064383538</v>
      </c>
      <c r="D39" s="286"/>
      <c r="E39" s="284"/>
      <c r="F39" s="285"/>
      <c r="G39" s="285"/>
      <c r="H39" s="285"/>
      <c r="I39" s="285"/>
      <c r="J39" s="285"/>
      <c r="K39" s="285"/>
      <c r="L39" s="285"/>
      <c r="M39" s="285"/>
    </row>
    <row r="40" spans="1:13">
      <c r="A40" s="7" t="s">
        <v>322</v>
      </c>
      <c r="B40" s="52" t="s">
        <v>59</v>
      </c>
      <c r="C40" s="38">
        <v>24176.155653692465</v>
      </c>
      <c r="D40" s="286"/>
      <c r="E40" s="284"/>
      <c r="F40" s="276"/>
      <c r="G40" s="276"/>
      <c r="H40" s="285"/>
      <c r="I40" s="285"/>
      <c r="J40" s="285"/>
      <c r="K40" s="285"/>
      <c r="L40" s="285"/>
      <c r="M40" s="285"/>
    </row>
    <row r="41" spans="1:13">
      <c r="A41" s="7" t="s">
        <v>322</v>
      </c>
      <c r="B41" s="52" t="s">
        <v>323</v>
      </c>
      <c r="C41" s="38">
        <v>1285.7840155063413</v>
      </c>
      <c r="D41" s="286"/>
      <c r="E41" s="284"/>
      <c r="F41" s="276"/>
      <c r="G41" s="276"/>
      <c r="H41" s="285"/>
      <c r="I41" s="284"/>
      <c r="J41" s="285"/>
      <c r="K41" s="285"/>
      <c r="L41" s="285"/>
      <c r="M41" s="284"/>
    </row>
    <row r="42" spans="1:13">
      <c r="A42" s="7" t="s">
        <v>322</v>
      </c>
      <c r="B42" s="52" t="s">
        <v>324</v>
      </c>
      <c r="C42" s="38">
        <v>1006.2994897778519</v>
      </c>
      <c r="D42" s="286"/>
      <c r="E42" s="284"/>
      <c r="F42" s="276"/>
      <c r="G42" s="276"/>
      <c r="H42" s="285"/>
      <c r="I42" s="284"/>
      <c r="J42" s="285"/>
      <c r="K42" s="285"/>
      <c r="L42" s="285"/>
      <c r="M42" s="284"/>
    </row>
    <row r="43" spans="1:13">
      <c r="A43" s="7" t="s">
        <v>322</v>
      </c>
      <c r="B43" s="52" t="s">
        <v>64</v>
      </c>
      <c r="C43" s="38">
        <v>37161.147057815331</v>
      </c>
      <c r="D43" s="286"/>
      <c r="E43" s="284"/>
      <c r="F43" s="276"/>
      <c r="G43" s="276"/>
      <c r="H43" s="285"/>
      <c r="I43" s="284"/>
      <c r="J43" s="285"/>
      <c r="K43" s="285"/>
      <c r="L43" s="285"/>
      <c r="M43" s="284"/>
    </row>
    <row r="44" spans="1:13">
      <c r="A44" s="7" t="s">
        <v>322</v>
      </c>
      <c r="B44" s="52" t="s">
        <v>66</v>
      </c>
      <c r="C44" s="38">
        <v>597.42284759156314</v>
      </c>
      <c r="D44" s="286"/>
      <c r="E44" s="284"/>
      <c r="F44" s="276"/>
      <c r="G44" s="276"/>
      <c r="H44" s="285"/>
      <c r="I44" s="285"/>
      <c r="J44" s="285"/>
      <c r="K44" s="285"/>
      <c r="L44" s="285"/>
      <c r="M44" s="285"/>
    </row>
    <row r="45" spans="1:13">
      <c r="A45" s="40" t="s">
        <v>105</v>
      </c>
      <c r="C45" s="319">
        <f>SUM(C31:C44)</f>
        <v>-630073.42587626807</v>
      </c>
      <c r="D45" s="286"/>
      <c r="E45" s="111"/>
      <c r="F45" s="277"/>
      <c r="I45" s="10"/>
      <c r="J45" s="9"/>
      <c r="M45" s="286"/>
    </row>
    <row r="46" spans="1:13">
      <c r="C46" s="38"/>
      <c r="D46" s="286"/>
      <c r="I46" s="10"/>
      <c r="J46" s="9"/>
      <c r="M46" s="286"/>
    </row>
    <row r="47" spans="1:13">
      <c r="A47" s="7" t="s">
        <v>1922</v>
      </c>
      <c r="C47" s="54">
        <f>C28</f>
        <v>-3123583.9008600125</v>
      </c>
      <c r="D47" s="286"/>
      <c r="E47" s="284"/>
      <c r="F47" s="320"/>
      <c r="G47" s="320"/>
      <c r="H47" s="320"/>
      <c r="I47" s="320"/>
      <c r="J47" s="320"/>
      <c r="K47" s="320"/>
      <c r="L47" s="320"/>
      <c r="M47" s="320"/>
    </row>
    <row r="48" spans="1:13">
      <c r="A48" s="7" t="s">
        <v>1923</v>
      </c>
      <c r="C48" s="8">
        <f>C45</f>
        <v>-630073.42587626807</v>
      </c>
      <c r="D48" s="286"/>
      <c r="E48" s="320"/>
      <c r="F48" s="320"/>
      <c r="G48" s="320"/>
      <c r="H48" s="320"/>
      <c r="I48" s="320"/>
      <c r="J48" s="320"/>
      <c r="K48" s="320"/>
      <c r="L48" s="320"/>
      <c r="M48" s="320"/>
    </row>
    <row r="49" spans="1:13">
      <c r="A49" s="7" t="s">
        <v>1924</v>
      </c>
      <c r="C49" s="8">
        <f>C23</f>
        <v>-122489.47657546221</v>
      </c>
      <c r="D49" s="286"/>
      <c r="E49" s="320"/>
      <c r="F49" s="320"/>
      <c r="G49" s="320"/>
      <c r="H49" s="320"/>
      <c r="I49" s="320"/>
      <c r="J49" s="320"/>
      <c r="K49" s="320"/>
      <c r="L49" s="320"/>
      <c r="M49" s="320"/>
    </row>
    <row r="50" spans="1:13" ht="13.5" thickBot="1">
      <c r="A50" s="40" t="s">
        <v>108</v>
      </c>
      <c r="C50" s="321">
        <f>C28-C45-C23</f>
        <v>-2371020.9984082822</v>
      </c>
      <c r="D50" s="286"/>
      <c r="E50" s="320"/>
      <c r="F50" s="320"/>
      <c r="G50" s="320"/>
      <c r="H50" s="320"/>
      <c r="I50" s="320"/>
      <c r="J50" s="320"/>
      <c r="K50" s="320"/>
      <c r="L50" s="320"/>
      <c r="M50" s="320"/>
    </row>
    <row r="51" spans="1:13">
      <c r="D51" s="8"/>
      <c r="I51" s="10"/>
      <c r="J51" s="9"/>
      <c r="M51" s="286"/>
    </row>
    <row r="52" spans="1:13" ht="7.5" customHeight="1" thickBot="1">
      <c r="D52" s="8"/>
      <c r="I52" s="10"/>
      <c r="J52" s="9"/>
      <c r="M52" s="286"/>
    </row>
    <row r="53" spans="1:13" ht="16.5" customHeight="1" thickBot="1">
      <c r="A53" s="94" t="s">
        <v>70</v>
      </c>
      <c r="B53" s="392" t="s">
        <v>109</v>
      </c>
      <c r="C53" s="393"/>
      <c r="D53" s="393"/>
      <c r="E53" s="393"/>
      <c r="F53" s="393"/>
      <c r="G53" s="394"/>
      <c r="H53" s="395"/>
      <c r="I53" s="9"/>
      <c r="K53" s="9"/>
      <c r="L53" s="88"/>
      <c r="M53" s="88"/>
    </row>
    <row r="54" spans="1:13" ht="20.25" customHeight="1">
      <c r="B54" s="12" t="s">
        <v>23</v>
      </c>
      <c r="C54" s="56" t="s">
        <v>24</v>
      </c>
      <c r="D54" s="56" t="s">
        <v>25</v>
      </c>
      <c r="E54" s="12" t="s">
        <v>1925</v>
      </c>
      <c r="F54" s="56" t="s">
        <v>78</v>
      </c>
      <c r="G54" s="56" t="s">
        <v>27</v>
      </c>
      <c r="H54" s="57" t="s">
        <v>1926</v>
      </c>
      <c r="J54" s="7"/>
      <c r="K54" s="9"/>
      <c r="L54" s="89"/>
      <c r="M54" s="90"/>
    </row>
    <row r="55" spans="1:13" ht="33.75">
      <c r="B55" s="58" t="s">
        <v>73</v>
      </c>
      <c r="C55" s="58" t="s">
        <v>1927</v>
      </c>
      <c r="D55" s="58" t="s">
        <v>74</v>
      </c>
      <c r="E55" s="58" t="s">
        <v>75</v>
      </c>
      <c r="F55" s="58" t="s">
        <v>76</v>
      </c>
      <c r="G55" s="58" t="s">
        <v>110</v>
      </c>
      <c r="H55" s="58" t="s">
        <v>111</v>
      </c>
      <c r="J55" s="7"/>
      <c r="K55" s="9"/>
      <c r="L55" s="91"/>
      <c r="M55" s="90"/>
    </row>
    <row r="56" spans="1:13">
      <c r="A56" s="59" t="str">
        <f>A9</f>
        <v>LONG TERM DEBT</v>
      </c>
      <c r="B56" s="60">
        <f>B9</f>
        <v>10670247.932473088</v>
      </c>
      <c r="C56" s="322">
        <f>C9</f>
        <v>-34879.325198576378</v>
      </c>
      <c r="D56" s="322">
        <f>D9</f>
        <v>-144882.45814005667</v>
      </c>
      <c r="E56" s="60">
        <f>B56+C56+D56</f>
        <v>10490486.149134455</v>
      </c>
      <c r="F56" s="4">
        <f t="shared" ref="F56:F62" si="1">E56/$E$63</f>
        <v>0.29039520580899253</v>
      </c>
      <c r="G56" s="61"/>
      <c r="H56" s="29">
        <f>$G$63*F56</f>
        <v>-688533.13081021607</v>
      </c>
      <c r="J56" s="7"/>
      <c r="K56" s="9"/>
      <c r="L56" s="10"/>
      <c r="M56" s="9"/>
    </row>
    <row r="57" spans="1:13">
      <c r="A57" s="59" t="str">
        <f>A11</f>
        <v>SHORT TERM DEBT</v>
      </c>
      <c r="B57" s="60">
        <f>B11</f>
        <v>567486.18058173615</v>
      </c>
      <c r="C57" s="322">
        <v>0</v>
      </c>
      <c r="D57" s="322">
        <f>D11</f>
        <v>1285.7840155063413</v>
      </c>
      <c r="E57" s="60">
        <f t="shared" ref="E57:E62" si="2">B57+C57+D57</f>
        <v>568771.96459724254</v>
      </c>
      <c r="F57" s="4">
        <f t="shared" si="1"/>
        <v>1.5744613678483236E-2</v>
      </c>
      <c r="G57" s="61"/>
      <c r="H57" s="29">
        <f t="shared" ref="H57:H62" si="3">$G$63*F57</f>
        <v>-37330.809643510016</v>
      </c>
      <c r="J57" s="7"/>
      <c r="K57" s="9"/>
      <c r="L57" s="10"/>
      <c r="M57" s="9"/>
    </row>
    <row r="58" spans="1:13">
      <c r="A58" s="59" t="str">
        <f>A13</f>
        <v>PREFERRED STOCK</v>
      </c>
      <c r="B58" s="60">
        <f>B13</f>
        <v>0</v>
      </c>
      <c r="C58" s="322">
        <v>0</v>
      </c>
      <c r="D58" s="322">
        <f>D13</f>
        <v>0</v>
      </c>
      <c r="E58" s="60">
        <f t="shared" si="2"/>
        <v>0</v>
      </c>
      <c r="F58" s="4">
        <f t="shared" si="1"/>
        <v>0</v>
      </c>
      <c r="G58" s="61"/>
      <c r="H58" s="29">
        <f t="shared" si="3"/>
        <v>0</v>
      </c>
      <c r="J58" s="7"/>
      <c r="K58" s="9"/>
      <c r="L58" s="10"/>
      <c r="M58" s="9"/>
    </row>
    <row r="59" spans="1:13">
      <c r="A59" s="59" t="str">
        <f>A15</f>
        <v>CUSTOMER DEPOSITS</v>
      </c>
      <c r="B59" s="60">
        <f>B15</f>
        <v>444134.5102198206</v>
      </c>
      <c r="C59" s="322">
        <v>0</v>
      </c>
      <c r="D59" s="322">
        <f>D15</f>
        <v>1006.2994897778519</v>
      </c>
      <c r="E59" s="60">
        <f t="shared" si="2"/>
        <v>445140.80970959843</v>
      </c>
      <c r="F59" s="4">
        <f t="shared" si="1"/>
        <v>1.2322284707488595E-2</v>
      </c>
      <c r="G59" s="61"/>
      <c r="H59" s="29">
        <f t="shared" si="3"/>
        <v>-29216.395789820715</v>
      </c>
      <c r="J59" s="7"/>
      <c r="K59" s="9"/>
      <c r="L59" s="10"/>
      <c r="M59" s="9"/>
    </row>
    <row r="60" spans="1:13">
      <c r="A60" s="59" t="str">
        <f>A17</f>
        <v>COMMON EQUITY</v>
      </c>
      <c r="B60" s="60">
        <f>B17</f>
        <v>16401228.476597</v>
      </c>
      <c r="C60" s="322">
        <f>C17</f>
        <v>-53612.979315166544</v>
      </c>
      <c r="D60" s="322">
        <f>D17</f>
        <v>25979.401197815332</v>
      </c>
      <c r="E60" s="60">
        <f t="shared" si="2"/>
        <v>16373594.898479648</v>
      </c>
      <c r="F60" s="4">
        <f t="shared" si="1"/>
        <v>0.45325005846076788</v>
      </c>
      <c r="G60" s="61"/>
      <c r="H60" s="29">
        <f t="shared" si="3"/>
        <v>-1074665.406140262</v>
      </c>
      <c r="J60" s="7"/>
      <c r="K60" s="9"/>
      <c r="L60" s="10"/>
      <c r="M60" s="9"/>
    </row>
    <row r="61" spans="1:13">
      <c r="A61" s="59" t="str">
        <f>A19</f>
        <v>DEFERRED INCOME TAXES</v>
      </c>
      <c r="B61" s="60">
        <f>B19</f>
        <v>8530650.6987262685</v>
      </c>
      <c r="C61" s="322">
        <f>C19</f>
        <v>-33997.172061719284</v>
      </c>
      <c r="D61" s="322">
        <f>D19</f>
        <v>-370638.97828690248</v>
      </c>
      <c r="E61" s="60">
        <f t="shared" si="2"/>
        <v>8126014.5483776471</v>
      </c>
      <c r="F61" s="4">
        <f t="shared" si="1"/>
        <v>0.22494245105863775</v>
      </c>
      <c r="G61" s="61"/>
      <c r="H61" s="29">
        <f t="shared" si="3"/>
        <v>-533343.27489345742</v>
      </c>
      <c r="J61" s="7"/>
      <c r="K61" s="9"/>
      <c r="L61" s="10"/>
      <c r="M61" s="9"/>
    </row>
    <row r="62" spans="1:13">
      <c r="A62" s="59" t="str">
        <f>A21</f>
        <v>TAX CREDITS WTD COST</v>
      </c>
      <c r="B62" s="60">
        <f>B21</f>
        <v>263675.08530465845</v>
      </c>
      <c r="C62" s="322">
        <v>0</v>
      </c>
      <c r="D62" s="322">
        <f>D21</f>
        <v>-142823.47415240842</v>
      </c>
      <c r="E62" s="60">
        <f t="shared" si="2"/>
        <v>120851.61115225003</v>
      </c>
      <c r="F62" s="4">
        <f t="shared" si="1"/>
        <v>3.3453862856300102E-3</v>
      </c>
      <c r="G62" s="61"/>
      <c r="H62" s="29">
        <f t="shared" si="3"/>
        <v>-7931.9811310158411</v>
      </c>
      <c r="J62" s="7"/>
      <c r="K62" s="9"/>
      <c r="L62" s="10"/>
      <c r="M62" s="9"/>
    </row>
    <row r="63" spans="1:13" ht="13.5" thickBot="1">
      <c r="B63" s="62">
        <f>SUM(B56:B62)</f>
        <v>36877422.883902565</v>
      </c>
      <c r="C63" s="323">
        <f>SUM(C56:C62)</f>
        <v>-122489.47657546221</v>
      </c>
      <c r="D63" s="323">
        <f>SUM(D56:D62)</f>
        <v>-630073.42587626807</v>
      </c>
      <c r="E63" s="64">
        <f>SUM(E56:E62)</f>
        <v>36124859.981450841</v>
      </c>
      <c r="F63" s="5">
        <f>SUM(F56:F62)</f>
        <v>0.99999999999999989</v>
      </c>
      <c r="G63" s="63">
        <f>C50</f>
        <v>-2371020.9984082822</v>
      </c>
      <c r="H63" s="41">
        <f>SUM(H56:H62)</f>
        <v>-2371020.9984082822</v>
      </c>
      <c r="J63" s="7"/>
      <c r="K63" s="9"/>
      <c r="L63" s="10"/>
      <c r="M63" s="9"/>
    </row>
    <row r="64" spans="1:13" ht="11.25" customHeight="1" thickTop="1">
      <c r="D64" s="8"/>
      <c r="I64" s="10"/>
      <c r="J64" s="9"/>
      <c r="M64" s="286"/>
    </row>
    <row r="65" spans="1:13" s="84" customFormat="1">
      <c r="A65" s="83"/>
      <c r="B65" s="47"/>
      <c r="C65" s="47"/>
      <c r="D65" s="54"/>
      <c r="E65" s="47"/>
      <c r="F65" s="47"/>
      <c r="G65" s="47"/>
      <c r="H65" s="47"/>
      <c r="I65" s="45"/>
      <c r="J65" s="46"/>
      <c r="K65" s="47"/>
      <c r="L65" s="47"/>
    </row>
    <row r="66" spans="1:13" s="84" customFormat="1">
      <c r="A66" s="47"/>
      <c r="B66" s="85"/>
      <c r="C66" s="85"/>
      <c r="D66" s="47"/>
      <c r="E66" s="47"/>
      <c r="F66" s="47"/>
      <c r="G66" s="47"/>
      <c r="H66" s="47"/>
      <c r="I66" s="47"/>
      <c r="J66" s="45"/>
      <c r="K66" s="46"/>
      <c r="L66" s="47"/>
      <c r="M66" s="47"/>
    </row>
    <row r="67" spans="1:13" s="84" customFormat="1">
      <c r="A67" s="47"/>
      <c r="B67" s="49"/>
      <c r="C67" s="49"/>
      <c r="D67" s="86"/>
      <c r="E67" s="47"/>
      <c r="F67" s="47"/>
      <c r="G67" s="47"/>
      <c r="H67" s="47"/>
      <c r="I67" s="47"/>
      <c r="J67" s="45"/>
      <c r="K67" s="46"/>
      <c r="L67" s="47"/>
      <c r="M67" s="47"/>
    </row>
    <row r="68" spans="1:13">
      <c r="D68" s="8"/>
      <c r="F68" s="49"/>
      <c r="G68" s="47"/>
      <c r="H68" s="47"/>
      <c r="I68" s="10"/>
      <c r="J68" s="9"/>
      <c r="M68" s="286"/>
    </row>
    <row r="69" spans="1:13" ht="18">
      <c r="A69" s="44" t="s">
        <v>113</v>
      </c>
      <c r="D69" s="8"/>
      <c r="I69" s="10"/>
      <c r="J69" s="9"/>
      <c r="M69" s="286"/>
    </row>
    <row r="70" spans="1:13">
      <c r="B70" s="13" t="s">
        <v>23</v>
      </c>
      <c r="C70" s="13" t="s">
        <v>24</v>
      </c>
      <c r="D70" s="36" t="s">
        <v>114</v>
      </c>
      <c r="E70" s="286"/>
      <c r="F70" s="39"/>
      <c r="G70" s="39"/>
      <c r="I70" s="10"/>
      <c r="J70" s="9"/>
      <c r="M70" s="286"/>
    </row>
    <row r="71" spans="1:13">
      <c r="B71" s="24" t="s">
        <v>68</v>
      </c>
      <c r="C71" s="66" t="s">
        <v>129</v>
      </c>
      <c r="D71" s="68" t="s">
        <v>115</v>
      </c>
      <c r="E71" s="286"/>
      <c r="F71" s="38"/>
      <c r="G71" s="39"/>
      <c r="I71" s="10"/>
      <c r="J71" s="9"/>
      <c r="M71" s="286"/>
    </row>
    <row r="72" spans="1:13">
      <c r="A72" s="7" t="s">
        <v>69</v>
      </c>
      <c r="B72" s="38">
        <f>F23</f>
        <v>33753838.983042568</v>
      </c>
      <c r="C72" s="38">
        <f>'[35]Rate Base 2017'!J552/1000</f>
        <v>32457143.954360854</v>
      </c>
      <c r="D72" s="69"/>
      <c r="E72" s="286"/>
      <c r="I72" s="10"/>
      <c r="J72" s="9"/>
      <c r="M72" s="286"/>
    </row>
    <row r="73" spans="1:13">
      <c r="A73" s="7" t="s">
        <v>130</v>
      </c>
      <c r="B73" s="8">
        <f>-F15</f>
        <v>-415924.41391977773</v>
      </c>
      <c r="C73" s="8">
        <f>-F15</f>
        <v>-415924.41391977773</v>
      </c>
      <c r="D73" s="69"/>
      <c r="E73" s="286"/>
      <c r="I73" s="9"/>
      <c r="K73" s="9"/>
    </row>
    <row r="74" spans="1:13">
      <c r="A74" s="40" t="s">
        <v>116</v>
      </c>
      <c r="B74" s="324">
        <f>SUM(B72:B73)</f>
        <v>33337914.569122791</v>
      </c>
      <c r="C74" s="324">
        <f>SUM(C72:C73)</f>
        <v>32041219.540441077</v>
      </c>
      <c r="D74" s="325">
        <f>C74/B74</f>
        <v>0.96110449482395943</v>
      </c>
      <c r="E74" s="286"/>
      <c r="I74" s="9"/>
      <c r="K74" s="9"/>
    </row>
    <row r="75" spans="1:13">
      <c r="A75" s="44"/>
      <c r="K75" s="9"/>
    </row>
    <row r="76" spans="1:13">
      <c r="A76" s="7" t="s">
        <v>51</v>
      </c>
      <c r="B76" s="108">
        <f>B17</f>
        <v>16401228.476597</v>
      </c>
      <c r="C76" s="108"/>
      <c r="D76" s="65"/>
      <c r="K76" s="9"/>
    </row>
    <row r="77" spans="1:13">
      <c r="A77" s="7" t="s">
        <v>50</v>
      </c>
      <c r="B77" s="108">
        <f>B15</f>
        <v>444134.5102198206</v>
      </c>
      <c r="C77" s="108"/>
      <c r="D77" s="8"/>
      <c r="K77" s="9"/>
    </row>
    <row r="78" spans="1:13">
      <c r="A78" s="7" t="s">
        <v>52</v>
      </c>
      <c r="B78" s="108">
        <f>B19</f>
        <v>8530650.6987262685</v>
      </c>
      <c r="C78" s="108"/>
      <c r="D78" s="8"/>
      <c r="K78" s="9"/>
    </row>
    <row r="79" spans="1:13">
      <c r="A79" s="7" t="s">
        <v>53</v>
      </c>
      <c r="B79" s="108">
        <f>B21</f>
        <v>263675.08530465845</v>
      </c>
      <c r="C79" s="108"/>
      <c r="D79" s="8"/>
      <c r="K79" s="9"/>
    </row>
    <row r="80" spans="1:13">
      <c r="A80" s="7" t="s">
        <v>47</v>
      </c>
      <c r="B80" s="108">
        <f>B9</f>
        <v>10670247.932473088</v>
      </c>
      <c r="C80" s="108"/>
      <c r="D80" s="8"/>
      <c r="K80" s="9"/>
    </row>
    <row r="81" spans="1:13">
      <c r="A81" s="7" t="s">
        <v>49</v>
      </c>
      <c r="B81" s="108">
        <f>B13</f>
        <v>0</v>
      </c>
      <c r="C81" s="108"/>
      <c r="D81" s="8"/>
      <c r="K81" s="9"/>
    </row>
    <row r="82" spans="1:13">
      <c r="A82" s="7" t="s">
        <v>48</v>
      </c>
      <c r="B82" s="108">
        <f>B11</f>
        <v>567486.18058173615</v>
      </c>
      <c r="C82" s="108"/>
      <c r="D82" s="8"/>
      <c r="K82" s="9"/>
    </row>
    <row r="83" spans="1:13">
      <c r="K83" s="9"/>
    </row>
    <row r="84" spans="1:13">
      <c r="A84" s="7" t="s">
        <v>51</v>
      </c>
      <c r="B84" s="326">
        <v>0.115</v>
      </c>
      <c r="C84" s="326"/>
      <c r="K84" s="9"/>
    </row>
    <row r="85" spans="1:13">
      <c r="A85" s="7" t="s">
        <v>50</v>
      </c>
      <c r="B85" s="326">
        <v>2.0453840162474882E-2</v>
      </c>
      <c r="C85" s="326"/>
      <c r="K85" s="9"/>
    </row>
    <row r="86" spans="1:13">
      <c r="A86" s="7" t="s">
        <v>52</v>
      </c>
      <c r="B86" s="326">
        <v>0</v>
      </c>
      <c r="C86" s="326"/>
      <c r="K86" s="9"/>
    </row>
    <row r="87" spans="1:13">
      <c r="A87" s="7" t="s">
        <v>53</v>
      </c>
      <c r="B87" s="326">
        <v>8.796221567316316E-2</v>
      </c>
      <c r="C87" s="326"/>
      <c r="K87" s="9"/>
    </row>
    <row r="88" spans="1:13">
      <c r="A88" s="7" t="s">
        <v>47</v>
      </c>
      <c r="B88" s="326">
        <v>4.599225935649006E-2</v>
      </c>
      <c r="C88" s="326"/>
      <c r="K88" s="9"/>
    </row>
    <row r="89" spans="1:13">
      <c r="A89" s="7" t="s">
        <v>49</v>
      </c>
      <c r="B89" s="326">
        <v>0</v>
      </c>
      <c r="C89" s="326"/>
      <c r="K89" s="9"/>
    </row>
    <row r="90" spans="1:13">
      <c r="A90" s="7" t="s">
        <v>48</v>
      </c>
      <c r="B90" s="326">
        <v>1.9870973464656057E-2</v>
      </c>
      <c r="C90" s="326"/>
      <c r="K90" s="9"/>
    </row>
    <row r="91" spans="1:13">
      <c r="B91" s="92"/>
      <c r="C91" s="92"/>
      <c r="K91" s="9"/>
    </row>
    <row r="92" spans="1:13" ht="14.45" customHeight="1">
      <c r="B92" s="13" t="s">
        <v>23</v>
      </c>
      <c r="C92" s="13" t="s">
        <v>24</v>
      </c>
      <c r="D92" s="36">
        <v>-3</v>
      </c>
      <c r="E92" s="36" t="s">
        <v>112</v>
      </c>
      <c r="F92" s="396" t="s">
        <v>123</v>
      </c>
      <c r="G92" s="286"/>
      <c r="K92" s="9"/>
    </row>
    <row r="93" spans="1:13" ht="18" customHeight="1" thickBot="1">
      <c r="A93" s="44" t="s">
        <v>117</v>
      </c>
      <c r="B93" s="71" t="s">
        <v>118</v>
      </c>
      <c r="C93" s="71" t="s">
        <v>44</v>
      </c>
      <c r="D93" s="71" t="s">
        <v>45</v>
      </c>
      <c r="E93" s="71" t="s">
        <v>119</v>
      </c>
      <c r="F93" s="397"/>
      <c r="G93" s="286"/>
      <c r="I93" s="10"/>
      <c r="J93" s="9"/>
      <c r="M93" s="286"/>
    </row>
    <row r="94" spans="1:13">
      <c r="A94" s="7" t="s">
        <v>1</v>
      </c>
      <c r="B94" s="72">
        <f>H9</f>
        <v>9420701.1039647032</v>
      </c>
      <c r="C94" s="73">
        <f>B94/$B$97</f>
        <v>0.39050232652816369</v>
      </c>
      <c r="D94" s="73">
        <f>J9</f>
        <v>4.599225935649006E-2</v>
      </c>
      <c r="E94" s="73">
        <f>C94*D94</f>
        <v>1.7960084280996075E-2</v>
      </c>
      <c r="F94" s="73">
        <f>E94</f>
        <v>1.7960084280996075E-2</v>
      </c>
      <c r="G94" s="286"/>
      <c r="I94" s="10"/>
      <c r="J94" s="9"/>
      <c r="M94" s="286"/>
    </row>
    <row r="95" spans="1:13">
      <c r="A95" s="7" t="s">
        <v>19</v>
      </c>
      <c r="B95" s="72">
        <f>H13</f>
        <v>0</v>
      </c>
      <c r="C95" s="73">
        <f>B95/$B$97</f>
        <v>0</v>
      </c>
      <c r="D95" s="73">
        <f>J13</f>
        <v>0</v>
      </c>
      <c r="E95" s="73">
        <f>C95*D95</f>
        <v>0</v>
      </c>
      <c r="F95" s="73">
        <f>E95/0.61425</f>
        <v>0</v>
      </c>
      <c r="G95" s="286"/>
      <c r="I95" s="10"/>
      <c r="J95" s="7"/>
      <c r="M95" s="286"/>
    </row>
    <row r="96" spans="1:13" ht="13.5" thickBot="1">
      <c r="A96" s="7" t="s">
        <v>4</v>
      </c>
      <c r="B96" s="74">
        <f>H17</f>
        <v>14703869.90108222</v>
      </c>
      <c r="C96" s="73">
        <f>B96/$B$97</f>
        <v>0.60949767347183637</v>
      </c>
      <c r="D96" s="75">
        <f>J17</f>
        <v>0.115</v>
      </c>
      <c r="E96" s="73">
        <f>C96*D96</f>
        <v>7.0092232449261188E-2</v>
      </c>
      <c r="F96" s="73">
        <f>E96/0.61425</f>
        <v>0.11411026853766576</v>
      </c>
      <c r="G96" s="286"/>
      <c r="I96" s="10"/>
      <c r="J96" s="7"/>
      <c r="M96" s="286"/>
    </row>
    <row r="97" spans="1:13">
      <c r="A97" s="40" t="s">
        <v>120</v>
      </c>
      <c r="B97" s="76">
        <f>SUM(B94:B96)</f>
        <v>24124571.005046923</v>
      </c>
      <c r="C97" s="77">
        <f>SUM(C94:C96)</f>
        <v>1</v>
      </c>
      <c r="D97" s="77"/>
      <c r="E97" s="78">
        <f>SUM(E94:E96)</f>
        <v>8.8052316730257263E-2</v>
      </c>
      <c r="F97" s="78">
        <f>SUM(F94:F96)</f>
        <v>0.13207035281866183</v>
      </c>
      <c r="G97" s="286"/>
      <c r="I97" s="10"/>
      <c r="J97" s="7"/>
      <c r="M97" s="286"/>
    </row>
  </sheetData>
  <mergeCells count="3">
    <mergeCell ref="C6:E6"/>
    <mergeCell ref="B53:H53"/>
    <mergeCell ref="F92:F93"/>
  </mergeCells>
  <pageMargins left="0.5" right="0.5" top="1" bottom="1" header="0.5" footer="0.5"/>
  <pageSetup scale="66" fitToHeight="2" orientation="landscape" r:id="rId1"/>
  <headerFooter alignWithMargins="0"/>
  <rowBreaks count="1" manualBreakCount="1">
    <brk id="46" max="12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7"/>
  <sheetViews>
    <sheetView showGridLines="0" workbookViewId="0">
      <pane xSplit="1" ySplit="4" topLeftCell="B5" activePane="bottomRight" state="frozen"/>
      <selection sqref="A1:A2"/>
      <selection pane="topRight" sqref="A1:A2"/>
      <selection pane="bottomLeft" sqref="A1:A2"/>
      <selection pane="bottomRight" activeCell="A2" sqref="A1:A2"/>
    </sheetView>
  </sheetViews>
  <sheetFormatPr defaultRowHeight="15"/>
  <cols>
    <col min="1" max="1" width="82.28515625" bestFit="1" customWidth="1"/>
    <col min="2" max="2" width="15" bestFit="1" customWidth="1"/>
    <col min="3" max="3" width="17" customWidth="1"/>
    <col min="4" max="4" width="12.85546875" bestFit="1" customWidth="1"/>
    <col min="5" max="5" width="10.85546875" bestFit="1" customWidth="1"/>
    <col min="6" max="6" width="11.85546875" bestFit="1" customWidth="1"/>
    <col min="8" max="8" width="11.85546875" bestFit="1" customWidth="1"/>
    <col min="9" max="10" width="10.85546875" bestFit="1" customWidth="1"/>
  </cols>
  <sheetData>
    <row r="1" spans="1:4" s="144" customFormat="1">
      <c r="A1" s="381" t="s">
        <v>1939</v>
      </c>
    </row>
    <row r="2" spans="1:4" s="144" customFormat="1" ht="15.75" thickBot="1">
      <c r="A2" s="381" t="s">
        <v>1930</v>
      </c>
    </row>
    <row r="3" spans="1:4" ht="15.75" thickBot="1">
      <c r="A3" s="402" t="s">
        <v>1152</v>
      </c>
      <c r="B3" s="164" t="s">
        <v>280</v>
      </c>
      <c r="C3" t="s">
        <v>1503</v>
      </c>
      <c r="D3" t="s">
        <v>1503</v>
      </c>
    </row>
    <row r="4" spans="1:4" ht="15.75" thickBot="1">
      <c r="A4" s="402"/>
      <c r="B4" s="142" t="s">
        <v>140</v>
      </c>
      <c r="C4" t="s">
        <v>1569</v>
      </c>
      <c r="D4" t="s">
        <v>1570</v>
      </c>
    </row>
    <row r="5" spans="1:4">
      <c r="A5" s="159" t="s">
        <v>1153</v>
      </c>
      <c r="B5" s="149"/>
    </row>
    <row r="6" spans="1:4">
      <c r="A6" s="160" t="s">
        <v>93</v>
      </c>
      <c r="B6" s="149"/>
    </row>
    <row r="7" spans="1:4">
      <c r="A7" s="153" t="s">
        <v>1154</v>
      </c>
      <c r="B7" s="149"/>
    </row>
    <row r="8" spans="1:4">
      <c r="A8" s="163" t="s">
        <v>1155</v>
      </c>
      <c r="B8" s="149">
        <v>45133156701.389511</v>
      </c>
    </row>
    <row r="9" spans="1:4">
      <c r="A9" s="163" t="s">
        <v>1156</v>
      </c>
      <c r="B9" s="149">
        <v>192.38999999999993</v>
      </c>
    </row>
    <row r="10" spans="1:4">
      <c r="A10" s="163" t="s">
        <v>1157</v>
      </c>
      <c r="B10" s="149">
        <v>25237631.370000001</v>
      </c>
    </row>
    <row r="11" spans="1:4">
      <c r="A11" s="163" t="s">
        <v>1158</v>
      </c>
      <c r="B11" s="149">
        <v>59224687.570000015</v>
      </c>
    </row>
    <row r="12" spans="1:4">
      <c r="A12" s="163" t="s">
        <v>1159</v>
      </c>
      <c r="B12" s="149">
        <v>151582.5</v>
      </c>
    </row>
    <row r="13" spans="1:4">
      <c r="A13" s="163" t="s">
        <v>1160</v>
      </c>
      <c r="B13" s="149">
        <v>2832886.9600000004</v>
      </c>
    </row>
    <row r="14" spans="1:4">
      <c r="A14" s="163" t="s">
        <v>1161</v>
      </c>
      <c r="B14" s="149">
        <v>1568737605.3499999</v>
      </c>
    </row>
    <row r="15" spans="1:4" ht="15.75" thickBot="1">
      <c r="A15" s="163" t="s">
        <v>1162</v>
      </c>
      <c r="B15" s="149">
        <v>107382869.72000001</v>
      </c>
    </row>
    <row r="16" spans="1:4">
      <c r="A16" s="153" t="s">
        <v>1154</v>
      </c>
      <c r="B16" s="156">
        <v>46896724157.249512</v>
      </c>
    </row>
    <row r="17" spans="1:2">
      <c r="A17" s="144"/>
      <c r="B17" s="144"/>
    </row>
    <row r="18" spans="1:2">
      <c r="A18" s="153" t="s">
        <v>79</v>
      </c>
      <c r="B18" s="149"/>
    </row>
    <row r="19" spans="1:2">
      <c r="A19" s="163" t="s">
        <v>1163</v>
      </c>
      <c r="B19" s="149">
        <v>149701127.68328163</v>
      </c>
    </row>
    <row r="20" spans="1:2">
      <c r="A20" s="163" t="s">
        <v>1164</v>
      </c>
      <c r="B20" s="149">
        <v>1369104.6999999997</v>
      </c>
    </row>
    <row r="21" spans="1:2" ht="15.75" thickBot="1">
      <c r="A21" s="163" t="s">
        <v>1165</v>
      </c>
      <c r="B21" s="149">
        <v>112253723.96000002</v>
      </c>
    </row>
    <row r="22" spans="1:2">
      <c r="A22" s="153" t="s">
        <v>79</v>
      </c>
      <c r="B22" s="156">
        <v>263323956.34328163</v>
      </c>
    </row>
    <row r="23" spans="1:2">
      <c r="A23" s="144"/>
      <c r="B23" s="144"/>
    </row>
    <row r="24" spans="1:2">
      <c r="A24" s="153" t="s">
        <v>80</v>
      </c>
      <c r="B24" s="149"/>
    </row>
    <row r="25" spans="1:2">
      <c r="A25" s="163" t="s">
        <v>1166</v>
      </c>
      <c r="B25" s="149">
        <v>-4355022.0600000005</v>
      </c>
    </row>
    <row r="26" spans="1:2" ht="15.75" thickBot="1">
      <c r="A26" s="163" t="s">
        <v>1167</v>
      </c>
      <c r="B26" s="149">
        <v>1797072914.056231</v>
      </c>
    </row>
    <row r="27" spans="1:2">
      <c r="A27" s="153" t="s">
        <v>80</v>
      </c>
      <c r="B27" s="156">
        <v>1792717891.9962311</v>
      </c>
    </row>
    <row r="28" spans="1:2">
      <c r="A28" s="144"/>
      <c r="B28" s="144"/>
    </row>
    <row r="29" spans="1:2">
      <c r="A29" s="153" t="s">
        <v>1168</v>
      </c>
      <c r="B29" s="149"/>
    </row>
    <row r="30" spans="1:2">
      <c r="A30" s="163" t="s">
        <v>1169</v>
      </c>
      <c r="B30" s="149">
        <v>-91513539.090000004</v>
      </c>
    </row>
    <row r="31" spans="1:2">
      <c r="A31" s="163" t="s">
        <v>1170</v>
      </c>
      <c r="B31" s="149">
        <v>-12333687046.64563</v>
      </c>
    </row>
    <row r="32" spans="1:2">
      <c r="A32" s="163" t="s">
        <v>1171</v>
      </c>
      <c r="B32" s="149">
        <v>-5744276.8861997575</v>
      </c>
    </row>
    <row r="33" spans="1:2">
      <c r="A33" s="163" t="s">
        <v>1172</v>
      </c>
      <c r="B33" s="149">
        <v>-274904264.33158821</v>
      </c>
    </row>
    <row r="34" spans="1:2">
      <c r="A34" s="163" t="s">
        <v>1173</v>
      </c>
      <c r="B34" s="149">
        <v>-1506025.5937124765</v>
      </c>
    </row>
    <row r="35" spans="1:2">
      <c r="A35" s="163" t="s">
        <v>1174</v>
      </c>
      <c r="B35" s="149">
        <v>-21581529.198895656</v>
      </c>
    </row>
    <row r="36" spans="1:2">
      <c r="A36" s="163" t="s">
        <v>1175</v>
      </c>
      <c r="B36" s="149">
        <v>-370389680.17538488</v>
      </c>
    </row>
    <row r="37" spans="1:2">
      <c r="A37" s="163" t="s">
        <v>1176</v>
      </c>
      <c r="B37" s="149">
        <v>-252904782.44727787</v>
      </c>
    </row>
    <row r="38" spans="1:2">
      <c r="A38" s="163" t="s">
        <v>1177</v>
      </c>
      <c r="B38" s="149">
        <v>56079542</v>
      </c>
    </row>
    <row r="39" spans="1:2">
      <c r="A39" s="163" t="s">
        <v>1178</v>
      </c>
      <c r="B39" s="149">
        <v>-717160.46000000008</v>
      </c>
    </row>
    <row r="40" spans="1:2">
      <c r="A40" s="163" t="s">
        <v>1179</v>
      </c>
      <c r="B40" s="149">
        <v>-356332180.02999985</v>
      </c>
    </row>
    <row r="41" spans="1:2">
      <c r="A41" s="163" t="s">
        <v>1180</v>
      </c>
      <c r="B41" s="149">
        <v>-912004688.33000004</v>
      </c>
    </row>
    <row r="42" spans="1:2">
      <c r="A42" s="163" t="s">
        <v>1181</v>
      </c>
      <c r="B42" s="149">
        <v>-682803771.91077745</v>
      </c>
    </row>
    <row r="43" spans="1:2">
      <c r="A43" s="163" t="s">
        <v>1182</v>
      </c>
      <c r="B43" s="149">
        <v>-1265598407.2214417</v>
      </c>
    </row>
    <row r="44" spans="1:2">
      <c r="A44" s="163" t="s">
        <v>1183</v>
      </c>
      <c r="B44" s="149">
        <v>-767362335.23999989</v>
      </c>
    </row>
    <row r="45" spans="1:2">
      <c r="A45" s="163" t="s">
        <v>1184</v>
      </c>
      <c r="B45" s="149">
        <v>3602025015.9384613</v>
      </c>
    </row>
    <row r="46" spans="1:2">
      <c r="A46" s="163" t="s">
        <v>1185</v>
      </c>
      <c r="B46" s="149">
        <v>-6779781.3799999999</v>
      </c>
    </row>
    <row r="47" spans="1:2">
      <c r="A47" s="163" t="s">
        <v>1186</v>
      </c>
      <c r="B47" s="149">
        <v>-3077567</v>
      </c>
    </row>
    <row r="48" spans="1:2">
      <c r="A48" s="163" t="s">
        <v>1187</v>
      </c>
      <c r="B48" s="149">
        <v>-894452514.69000041</v>
      </c>
    </row>
    <row r="49" spans="1:2">
      <c r="A49" s="163" t="s">
        <v>1188</v>
      </c>
      <c r="B49" s="149">
        <v>-537538138.71404815</v>
      </c>
    </row>
    <row r="50" spans="1:2">
      <c r="A50" s="163" t="s">
        <v>1189</v>
      </c>
      <c r="B50" s="149">
        <v>-1167464.5696399638</v>
      </c>
    </row>
    <row r="51" spans="1:2">
      <c r="A51" s="163" t="s">
        <v>1190</v>
      </c>
      <c r="B51" s="149">
        <v>-149118.55000000002</v>
      </c>
    </row>
    <row r="52" spans="1:2">
      <c r="A52" s="163" t="s">
        <v>1191</v>
      </c>
      <c r="B52" s="149">
        <v>12595573.789999995</v>
      </c>
    </row>
    <row r="53" spans="1:2">
      <c r="A53" s="163" t="s">
        <v>1192</v>
      </c>
      <c r="B53" s="149">
        <v>-8032499.8500000006</v>
      </c>
    </row>
    <row r="54" spans="1:2" ht="15.75" thickBot="1">
      <c r="A54" s="163" t="s">
        <v>1193</v>
      </c>
      <c r="B54" s="149">
        <v>-71400287.859999999</v>
      </c>
    </row>
    <row r="55" spans="1:2">
      <c r="A55" s="153" t="s">
        <v>1168</v>
      </c>
      <c r="B55" s="156">
        <v>-15188946928.446135</v>
      </c>
    </row>
    <row r="56" spans="1:2">
      <c r="A56" s="144"/>
      <c r="B56" s="144"/>
    </row>
    <row r="57" spans="1:2">
      <c r="A57" s="153" t="s">
        <v>81</v>
      </c>
      <c r="B57" s="149"/>
    </row>
    <row r="58" spans="1:2">
      <c r="A58" s="163" t="s">
        <v>1194</v>
      </c>
      <c r="B58" s="149">
        <v>428660227.50769234</v>
      </c>
    </row>
    <row r="59" spans="1:2">
      <c r="A59" s="163" t="s">
        <v>1195</v>
      </c>
      <c r="B59" s="149">
        <v>807457614.95999992</v>
      </c>
    </row>
    <row r="60" spans="1:2">
      <c r="A60" s="163" t="s">
        <v>1196</v>
      </c>
      <c r="B60" s="149">
        <v>60655473.820000015</v>
      </c>
    </row>
    <row r="61" spans="1:2" ht="15.75" thickBot="1">
      <c r="A61" s="163" t="s">
        <v>1197</v>
      </c>
      <c r="B61" s="149">
        <v>-632549145.10091567</v>
      </c>
    </row>
    <row r="62" spans="1:2">
      <c r="A62" s="153" t="s">
        <v>81</v>
      </c>
      <c r="B62" s="156">
        <v>664224171.18677664</v>
      </c>
    </row>
    <row r="63" spans="1:2" ht="15.75" thickBot="1">
      <c r="A63" s="144"/>
      <c r="B63" s="144"/>
    </row>
    <row r="64" spans="1:2">
      <c r="A64" s="160" t="s">
        <v>93</v>
      </c>
      <c r="B64" s="156">
        <v>34428043248.329666</v>
      </c>
    </row>
    <row r="65" spans="1:4">
      <c r="A65" s="144"/>
      <c r="B65" s="144"/>
    </row>
    <row r="66" spans="1:4">
      <c r="A66" s="160" t="s">
        <v>1198</v>
      </c>
      <c r="B66" s="149"/>
    </row>
    <row r="67" spans="1:4">
      <c r="A67" s="153" t="s">
        <v>1199</v>
      </c>
      <c r="B67" s="149"/>
    </row>
    <row r="68" spans="1:4">
      <c r="A68" s="163" t="s">
        <v>1200</v>
      </c>
      <c r="B68" s="149">
        <v>-0.62999999523162842</v>
      </c>
      <c r="D68" s="230">
        <f>B68</f>
        <v>-0.62999999523162842</v>
      </c>
    </row>
    <row r="69" spans="1:4">
      <c r="A69" s="163" t="s">
        <v>1201</v>
      </c>
      <c r="B69" s="149">
        <v>-20670.153846153848</v>
      </c>
      <c r="D69" s="230">
        <f t="shared" ref="D69:D76" si="0">B69</f>
        <v>-20670.153846153848</v>
      </c>
    </row>
    <row r="70" spans="1:4">
      <c r="A70" s="163" t="s">
        <v>1202</v>
      </c>
      <c r="B70" s="149">
        <v>-2331764.6923076925</v>
      </c>
      <c r="D70" s="230">
        <f t="shared" si="0"/>
        <v>-2331764.6923076925</v>
      </c>
    </row>
    <row r="71" spans="1:4">
      <c r="A71" s="163" t="s">
        <v>1203</v>
      </c>
      <c r="B71" s="149">
        <v>-27334672.692307692</v>
      </c>
      <c r="D71" s="230">
        <f t="shared" si="0"/>
        <v>-27334672.692307692</v>
      </c>
    </row>
    <row r="72" spans="1:4">
      <c r="A72" s="163" t="s">
        <v>1204</v>
      </c>
      <c r="B72" s="149">
        <v>-7926136.769230769</v>
      </c>
      <c r="D72" s="230">
        <f t="shared" si="0"/>
        <v>-7926136.769230769</v>
      </c>
    </row>
    <row r="73" spans="1:4">
      <c r="A73" s="163" t="s">
        <v>1205</v>
      </c>
      <c r="B73" s="149">
        <v>6915180.5600000015</v>
      </c>
      <c r="D73" s="230"/>
    </row>
    <row r="74" spans="1:4">
      <c r="A74" s="163" t="s">
        <v>1206</v>
      </c>
      <c r="B74" s="149">
        <v>4266565.3000000017</v>
      </c>
      <c r="D74" s="230"/>
    </row>
    <row r="75" spans="1:4">
      <c r="A75" s="163" t="s">
        <v>1207</v>
      </c>
      <c r="B75" s="149">
        <v>2176820</v>
      </c>
      <c r="D75" s="230">
        <f t="shared" si="0"/>
        <v>2176820</v>
      </c>
    </row>
    <row r="76" spans="1:4">
      <c r="A76" s="163" t="s">
        <v>1208</v>
      </c>
      <c r="B76" s="149">
        <v>3265051.6153846155</v>
      </c>
      <c r="D76" s="230">
        <f t="shared" si="0"/>
        <v>3265051.6153846155</v>
      </c>
    </row>
    <row r="77" spans="1:4">
      <c r="A77" s="163" t="s">
        <v>1209</v>
      </c>
      <c r="B77" s="149">
        <v>4445126.4334736271</v>
      </c>
      <c r="C77" s="230">
        <f>B77</f>
        <v>4445126.4334736271</v>
      </c>
    </row>
    <row r="78" spans="1:4">
      <c r="A78" s="163" t="s">
        <v>1210</v>
      </c>
      <c r="B78" s="149">
        <v>-275451.76923076925</v>
      </c>
      <c r="D78" s="230">
        <f t="shared" ref="D78:D82" si="1">B78</f>
        <v>-275451.76923076925</v>
      </c>
    </row>
    <row r="79" spans="1:4">
      <c r="A79" s="163" t="s">
        <v>1211</v>
      </c>
      <c r="B79" s="149">
        <v>-1119601.4615384615</v>
      </c>
      <c r="D79" s="230">
        <f t="shared" si="1"/>
        <v>-1119601.4615384615</v>
      </c>
    </row>
    <row r="80" spans="1:4">
      <c r="A80" s="163" t="s">
        <v>1212</v>
      </c>
      <c r="B80" s="149">
        <v>-150232.84615384616</v>
      </c>
      <c r="D80" s="230">
        <f t="shared" si="1"/>
        <v>-150232.84615384616</v>
      </c>
    </row>
    <row r="81" spans="1:10">
      <c r="A81" s="163" t="s">
        <v>1213</v>
      </c>
      <c r="B81" s="149">
        <v>-3172930.0291531933</v>
      </c>
      <c r="D81" s="230">
        <f t="shared" si="1"/>
        <v>-3172930.0291531933</v>
      </c>
    </row>
    <row r="82" spans="1:10">
      <c r="A82" s="163" t="s">
        <v>1214</v>
      </c>
      <c r="B82" s="149">
        <v>-561342.84615384613</v>
      </c>
      <c r="D82" s="230">
        <f t="shared" si="1"/>
        <v>-561342.84615384613</v>
      </c>
    </row>
    <row r="83" spans="1:10">
      <c r="A83" s="163" t="s">
        <v>1215</v>
      </c>
      <c r="B83" s="149">
        <v>-32752862.979489498</v>
      </c>
      <c r="C83" s="230">
        <f>B83</f>
        <v>-32752862.979489498</v>
      </c>
    </row>
    <row r="84" spans="1:10">
      <c r="A84" s="163" t="s">
        <v>1216</v>
      </c>
      <c r="B84" s="149">
        <v>-5689435.5157034155</v>
      </c>
      <c r="C84" s="230">
        <f>B84</f>
        <v>-5689435.5157034155</v>
      </c>
    </row>
    <row r="85" spans="1:10">
      <c r="A85" s="163" t="s">
        <v>1217</v>
      </c>
      <c r="B85" s="149">
        <v>15969901.520000001</v>
      </c>
      <c r="D85" s="230">
        <f t="shared" ref="D85:D88" si="2">B85</f>
        <v>15969901.520000001</v>
      </c>
      <c r="F85" s="230">
        <f>D88+D87+D86+D85+D72+D71+D70+D69+D68</f>
        <v>122327163.91230769</v>
      </c>
    </row>
    <row r="86" spans="1:10">
      <c r="A86" s="163" t="s">
        <v>1218</v>
      </c>
      <c r="B86" s="149">
        <v>114298960.47000001</v>
      </c>
      <c r="D86" s="230">
        <f t="shared" si="2"/>
        <v>114298960.47000001</v>
      </c>
    </row>
    <row r="87" spans="1:10">
      <c r="A87" s="163" t="s">
        <v>1219</v>
      </c>
      <c r="B87" s="149">
        <v>29429857.560000002</v>
      </c>
      <c r="D87" s="230">
        <f t="shared" si="2"/>
        <v>29429857.560000002</v>
      </c>
    </row>
    <row r="88" spans="1:10" ht="15.75" thickBot="1">
      <c r="A88" s="163" t="s">
        <v>1220</v>
      </c>
      <c r="B88" s="149">
        <v>241689.29999999996</v>
      </c>
      <c r="D88" s="230">
        <f t="shared" si="2"/>
        <v>241689.29999999996</v>
      </c>
    </row>
    <row r="89" spans="1:10">
      <c r="A89" s="153" t="s">
        <v>1199</v>
      </c>
      <c r="B89" s="156">
        <v>99674050.373742923</v>
      </c>
      <c r="C89" s="230">
        <f>C77+C83+C84</f>
        <v>-33997172.061719283</v>
      </c>
      <c r="D89" s="230">
        <f>SUM(D68:D88)</f>
        <v>122489476.57546221</v>
      </c>
      <c r="E89" s="230">
        <f>B89-C89-D89</f>
        <v>11181745.859999999</v>
      </c>
    </row>
    <row r="90" spans="1:10">
      <c r="A90" s="144"/>
      <c r="B90" s="144"/>
    </row>
    <row r="91" spans="1:10">
      <c r="A91" s="153" t="s">
        <v>1221</v>
      </c>
      <c r="B91" s="149"/>
      <c r="E91" t="s">
        <v>1571</v>
      </c>
      <c r="F91" s="231">
        <f>'2017 Cap Str Recon (CD)'!B17</f>
        <v>16401228.476597</v>
      </c>
      <c r="G91" s="233">
        <f>F91/$F$93</f>
        <v>0.6058490578335024</v>
      </c>
      <c r="H91" s="282">
        <f>($C$89+D89)*G91</f>
        <v>53612979.31516654</v>
      </c>
      <c r="I91" s="282"/>
      <c r="J91" s="282"/>
    </row>
    <row r="92" spans="1:10" ht="15.75" thickBot="1">
      <c r="A92" s="163" t="s">
        <v>1222</v>
      </c>
      <c r="B92" s="149">
        <v>-0.05</v>
      </c>
      <c r="E92" t="s">
        <v>59</v>
      </c>
      <c r="F92" s="232">
        <f>'2017 Cap Str Recon (CD)'!B9</f>
        <v>10670247.932473088</v>
      </c>
      <c r="G92" s="233">
        <f>F92/$F$93</f>
        <v>0.39415094216649754</v>
      </c>
      <c r="H92" s="282">
        <f>($C$89+D89)*G92</f>
        <v>34879325.198576376</v>
      </c>
      <c r="I92" s="279"/>
      <c r="J92" s="279"/>
    </row>
    <row r="93" spans="1:10">
      <c r="A93" s="153" t="s">
        <v>1221</v>
      </c>
      <c r="B93" s="156">
        <v>-0.05</v>
      </c>
      <c r="E93" t="s">
        <v>0</v>
      </c>
      <c r="F93" s="231">
        <f>SUM(F91:F92)</f>
        <v>27071476.409070089</v>
      </c>
      <c r="G93" s="233">
        <f>SUM(G91:G92)</f>
        <v>1</v>
      </c>
      <c r="H93" s="230">
        <f>SUM(H91:H92)</f>
        <v>88492304.513742924</v>
      </c>
    </row>
    <row r="94" spans="1:10">
      <c r="A94" s="144"/>
      <c r="B94" s="144"/>
    </row>
    <row r="95" spans="1:10">
      <c r="A95" s="153" t="s">
        <v>1223</v>
      </c>
      <c r="B95" s="149"/>
    </row>
    <row r="96" spans="1:10">
      <c r="A96" s="163" t="s">
        <v>1224</v>
      </c>
      <c r="B96" s="149">
        <v>3520426.7000000007</v>
      </c>
    </row>
    <row r="97" spans="1:2">
      <c r="A97" s="163" t="s">
        <v>1225</v>
      </c>
      <c r="B97" s="149">
        <v>27539810.051316157</v>
      </c>
    </row>
    <row r="98" spans="1:2">
      <c r="A98" s="163" t="s">
        <v>1226</v>
      </c>
      <c r="B98" s="149">
        <v>76496182.620044172</v>
      </c>
    </row>
    <row r="99" spans="1:2">
      <c r="A99" s="163" t="s">
        <v>1227</v>
      </c>
      <c r="B99" s="149">
        <v>671814.53999999992</v>
      </c>
    </row>
    <row r="100" spans="1:2">
      <c r="A100" s="163" t="s">
        <v>1228</v>
      </c>
      <c r="B100" s="149">
        <v>-3210270.86</v>
      </c>
    </row>
    <row r="101" spans="1:2">
      <c r="A101" s="163" t="s">
        <v>1229</v>
      </c>
      <c r="B101" s="149">
        <v>-38392.69</v>
      </c>
    </row>
    <row r="102" spans="1:2">
      <c r="A102" s="163" t="s">
        <v>1230</v>
      </c>
      <c r="B102" s="149">
        <v>427419.46</v>
      </c>
    </row>
    <row r="103" spans="1:2">
      <c r="A103" s="163" t="s">
        <v>1231</v>
      </c>
      <c r="B103" s="149">
        <v>619306445.08505738</v>
      </c>
    </row>
    <row r="104" spans="1:2">
      <c r="A104" s="163" t="s">
        <v>1232</v>
      </c>
      <c r="B104" s="149">
        <v>2166930694.4314418</v>
      </c>
    </row>
    <row r="105" spans="1:2">
      <c r="A105" s="163" t="s">
        <v>1233</v>
      </c>
      <c r="B105" s="149">
        <v>18982810.139999993</v>
      </c>
    </row>
    <row r="106" spans="1:2">
      <c r="A106" s="163" t="s">
        <v>1234</v>
      </c>
      <c r="B106" s="149">
        <v>13921058.029999999</v>
      </c>
    </row>
    <row r="107" spans="1:2">
      <c r="A107" s="163" t="s">
        <v>1235</v>
      </c>
      <c r="B107" s="149">
        <v>289741</v>
      </c>
    </row>
    <row r="108" spans="1:2">
      <c r="A108" s="163" t="s">
        <v>1236</v>
      </c>
      <c r="B108" s="149">
        <v>4790839.4800000023</v>
      </c>
    </row>
    <row r="109" spans="1:2">
      <c r="A109" s="163" t="s">
        <v>1237</v>
      </c>
      <c r="B109" s="149">
        <v>762571495.76000011</v>
      </c>
    </row>
    <row r="110" spans="1:2" ht="15.75" thickBot="1">
      <c r="A110" s="163" t="s">
        <v>1238</v>
      </c>
      <c r="B110" s="149">
        <v>109600.92307692308</v>
      </c>
    </row>
    <row r="111" spans="1:2">
      <c r="A111" s="153" t="s">
        <v>1223</v>
      </c>
      <c r="B111" s="156">
        <v>3692309674.6709371</v>
      </c>
    </row>
    <row r="112" spans="1:2" ht="15.75" thickBot="1">
      <c r="A112" s="144"/>
      <c r="B112" s="144"/>
    </row>
    <row r="113" spans="1:4">
      <c r="A113" s="160" t="s">
        <v>1198</v>
      </c>
      <c r="B113" s="156">
        <v>3791983724.9946799</v>
      </c>
      <c r="C113" s="230">
        <f>B113-C89</f>
        <v>3825980897.0563993</v>
      </c>
      <c r="D113" s="230"/>
    </row>
    <row r="114" spans="1:4">
      <c r="A114" s="144"/>
      <c r="B114" s="144"/>
    </row>
    <row r="115" spans="1:4">
      <c r="A115" s="160" t="s">
        <v>82</v>
      </c>
      <c r="B115" s="149"/>
    </row>
    <row r="116" spans="1:4">
      <c r="A116" s="163" t="s">
        <v>1239</v>
      </c>
      <c r="B116" s="149">
        <v>853020.38384615059</v>
      </c>
    </row>
    <row r="117" spans="1:4">
      <c r="A117" s="163" t="s">
        <v>1240</v>
      </c>
      <c r="B117" s="149">
        <v>2145909.2199999997</v>
      </c>
    </row>
    <row r="118" spans="1:4">
      <c r="A118" s="163" t="s">
        <v>1241</v>
      </c>
      <c r="B118" s="149">
        <v>3300</v>
      </c>
    </row>
    <row r="119" spans="1:4">
      <c r="A119" s="163" t="s">
        <v>1242</v>
      </c>
      <c r="B119" s="149">
        <v>0</v>
      </c>
    </row>
    <row r="120" spans="1:4">
      <c r="A120" s="163" t="s">
        <v>1243</v>
      </c>
      <c r="B120" s="149">
        <v>613472383.37732697</v>
      </c>
    </row>
    <row r="121" spans="1:4">
      <c r="A121" s="163" t="s">
        <v>1244</v>
      </c>
      <c r="B121" s="149">
        <v>11253039.960000005</v>
      </c>
    </row>
    <row r="122" spans="1:4">
      <c r="A122" s="163" t="s">
        <v>1245</v>
      </c>
      <c r="B122" s="149">
        <v>7869637.0407445421</v>
      </c>
    </row>
    <row r="123" spans="1:4">
      <c r="A123" s="163" t="s">
        <v>1246</v>
      </c>
      <c r="B123" s="149">
        <v>36629078.322507322</v>
      </c>
    </row>
    <row r="124" spans="1:4">
      <c r="A124" s="163" t="s">
        <v>1247</v>
      </c>
      <c r="B124" s="149">
        <v>24400190.950769227</v>
      </c>
    </row>
    <row r="125" spans="1:4">
      <c r="A125" s="163" t="s">
        <v>1248</v>
      </c>
      <c r="B125" s="149">
        <v>23757847.392307695</v>
      </c>
    </row>
    <row r="126" spans="1:4">
      <c r="A126" s="163" t="s">
        <v>1249</v>
      </c>
      <c r="B126" s="149">
        <v>5846771.5474087307</v>
      </c>
    </row>
    <row r="127" spans="1:4">
      <c r="A127" s="163" t="s">
        <v>1250</v>
      </c>
      <c r="B127" s="149">
        <v>23978332</v>
      </c>
    </row>
    <row r="128" spans="1:4">
      <c r="A128" s="163" t="s">
        <v>1251</v>
      </c>
      <c r="B128" s="149">
        <v>-3173661.519307693</v>
      </c>
    </row>
    <row r="129" spans="1:2">
      <c r="A129" s="163" t="s">
        <v>1252</v>
      </c>
      <c r="B129" s="149">
        <v>-2867098</v>
      </c>
    </row>
    <row r="130" spans="1:2">
      <c r="A130" s="163" t="s">
        <v>1253</v>
      </c>
      <c r="B130" s="149">
        <v>36318609.699999996</v>
      </c>
    </row>
    <row r="131" spans="1:2">
      <c r="A131" s="163" t="s">
        <v>1254</v>
      </c>
      <c r="B131" s="149">
        <v>-1014029.6099999999</v>
      </c>
    </row>
    <row r="132" spans="1:2">
      <c r="A132" s="163" t="s">
        <v>1255</v>
      </c>
      <c r="B132" s="149">
        <v>331284598.68440396</v>
      </c>
    </row>
    <row r="133" spans="1:2">
      <c r="A133" s="163" t="s">
        <v>1256</v>
      </c>
      <c r="B133" s="149">
        <v>191269328.69230768</v>
      </c>
    </row>
    <row r="134" spans="1:2">
      <c r="A134" s="163" t="s">
        <v>1257</v>
      </c>
      <c r="B134" s="149">
        <v>107439054.63938645</v>
      </c>
    </row>
    <row r="135" spans="1:2">
      <c r="A135" s="163" t="s">
        <v>1258</v>
      </c>
      <c r="B135" s="149">
        <v>2497646.1017948715</v>
      </c>
    </row>
    <row r="136" spans="1:2">
      <c r="A136" s="163" t="s">
        <v>1259</v>
      </c>
      <c r="B136" s="149">
        <v>175605550.85538462</v>
      </c>
    </row>
    <row r="137" spans="1:2">
      <c r="A137" s="163" t="s">
        <v>1260</v>
      </c>
      <c r="B137" s="149">
        <v>7022969.923076923</v>
      </c>
    </row>
    <row r="138" spans="1:2">
      <c r="A138" s="163" t="s">
        <v>1261</v>
      </c>
      <c r="B138" s="149">
        <v>1840205.1976923081</v>
      </c>
    </row>
    <row r="139" spans="1:2">
      <c r="A139" s="163" t="s">
        <v>1262</v>
      </c>
      <c r="B139" s="149">
        <v>41175966.79029163</v>
      </c>
    </row>
    <row r="140" spans="1:2">
      <c r="A140" s="163" t="s">
        <v>1263</v>
      </c>
      <c r="B140" s="149">
        <v>312037.89212752401</v>
      </c>
    </row>
    <row r="141" spans="1:2">
      <c r="A141" s="163" t="s">
        <v>1264</v>
      </c>
      <c r="B141" s="149">
        <v>21639230.769230768</v>
      </c>
    </row>
    <row r="142" spans="1:2">
      <c r="A142" s="163" t="s">
        <v>1265</v>
      </c>
      <c r="B142" s="149">
        <v>20417954.104434911</v>
      </c>
    </row>
    <row r="143" spans="1:2">
      <c r="A143" s="163" t="s">
        <v>1266</v>
      </c>
      <c r="B143" s="149">
        <v>50678145.659999982</v>
      </c>
    </row>
    <row r="144" spans="1:2">
      <c r="A144" s="163" t="s">
        <v>1267</v>
      </c>
      <c r="B144" s="149">
        <v>3388.93</v>
      </c>
    </row>
    <row r="145" spans="1:2">
      <c r="A145" s="163" t="s">
        <v>1268</v>
      </c>
      <c r="B145" s="149">
        <v>2001.43</v>
      </c>
    </row>
    <row r="146" spans="1:2">
      <c r="A146" s="163" t="s">
        <v>1269</v>
      </c>
      <c r="B146" s="149">
        <v>16052342.98076923</v>
      </c>
    </row>
    <row r="147" spans="1:2">
      <c r="A147" s="163" t="s">
        <v>1270</v>
      </c>
      <c r="B147" s="149">
        <v>6494805.1446153838</v>
      </c>
    </row>
    <row r="148" spans="1:2">
      <c r="A148" s="163" t="s">
        <v>1271</v>
      </c>
      <c r="B148" s="149">
        <v>56200</v>
      </c>
    </row>
    <row r="149" spans="1:2">
      <c r="A149" s="163" t="s">
        <v>1272</v>
      </c>
      <c r="B149" s="149">
        <v>228509849.76347876</v>
      </c>
    </row>
    <row r="150" spans="1:2">
      <c r="A150" s="163" t="s">
        <v>1273</v>
      </c>
      <c r="B150" s="149">
        <v>16216674.636777818</v>
      </c>
    </row>
    <row r="151" spans="1:2">
      <c r="A151" s="163" t="s">
        <v>1274</v>
      </c>
      <c r="B151" s="149">
        <v>26274042.280360699</v>
      </c>
    </row>
    <row r="152" spans="1:2">
      <c r="A152" s="163" t="s">
        <v>1275</v>
      </c>
      <c r="B152" s="149">
        <v>3951563.39</v>
      </c>
    </row>
    <row r="153" spans="1:2" ht="15.75" thickBot="1">
      <c r="A153" s="163" t="s">
        <v>1276</v>
      </c>
      <c r="B153" s="149">
        <v>1296307</v>
      </c>
    </row>
    <row r="154" spans="1:2">
      <c r="A154" s="160" t="s">
        <v>82</v>
      </c>
      <c r="B154" s="156">
        <v>2029513195.6317368</v>
      </c>
    </row>
    <row r="155" spans="1:2">
      <c r="A155" s="144"/>
      <c r="B155" s="144"/>
    </row>
    <row r="156" spans="1:2">
      <c r="A156" s="160" t="s">
        <v>1277</v>
      </c>
      <c r="B156" s="149"/>
    </row>
    <row r="157" spans="1:2">
      <c r="A157" s="153" t="s">
        <v>1278</v>
      </c>
      <c r="B157" s="149"/>
    </row>
    <row r="158" spans="1:2">
      <c r="A158" s="163" t="s">
        <v>1279</v>
      </c>
      <c r="B158" s="149">
        <v>80369908.653612629</v>
      </c>
    </row>
    <row r="159" spans="1:2" ht="15.75" thickBot="1">
      <c r="A159" s="163" t="s">
        <v>1280</v>
      </c>
      <c r="B159" s="149">
        <v>575028.24999999988</v>
      </c>
    </row>
    <row r="160" spans="1:2">
      <c r="A160" s="153" t="s">
        <v>1278</v>
      </c>
      <c r="B160" s="156">
        <v>80944936.903612629</v>
      </c>
    </row>
    <row r="161" spans="1:2">
      <c r="A161" s="144"/>
      <c r="B161" s="144"/>
    </row>
    <row r="162" spans="1:2">
      <c r="A162" s="153" t="s">
        <v>1281</v>
      </c>
      <c r="B162" s="149"/>
    </row>
    <row r="163" spans="1:2" ht="15.75" thickBot="1">
      <c r="A163" s="163" t="s">
        <v>1282</v>
      </c>
      <c r="B163" s="149">
        <v>280492810.51999998</v>
      </c>
    </row>
    <row r="164" spans="1:2">
      <c r="A164" s="153" t="s">
        <v>1281</v>
      </c>
      <c r="B164" s="156">
        <v>280492810.51999998</v>
      </c>
    </row>
    <row r="165" spans="1:2">
      <c r="A165" s="144"/>
      <c r="B165" s="144"/>
    </row>
    <row r="166" spans="1:2">
      <c r="A166" s="153" t="s">
        <v>1283</v>
      </c>
      <c r="B166" s="149"/>
    </row>
    <row r="167" spans="1:2">
      <c r="A167" s="163" t="s">
        <v>1284</v>
      </c>
      <c r="B167" s="149">
        <v>39111434.32</v>
      </c>
    </row>
    <row r="168" spans="1:2">
      <c r="A168" s="163" t="s">
        <v>1285</v>
      </c>
      <c r="B168" s="149">
        <v>-39111434.32</v>
      </c>
    </row>
    <row r="169" spans="1:2">
      <c r="A169" s="163" t="s">
        <v>1286</v>
      </c>
      <c r="B169" s="149">
        <v>-23473.299999999996</v>
      </c>
    </row>
    <row r="170" spans="1:2">
      <c r="A170" s="163" t="s">
        <v>1287</v>
      </c>
      <c r="B170" s="149">
        <v>11608982.970000001</v>
      </c>
    </row>
    <row r="171" spans="1:2">
      <c r="A171" s="163" t="s">
        <v>1288</v>
      </c>
      <c r="B171" s="149">
        <v>-246968.22000000006</v>
      </c>
    </row>
    <row r="172" spans="1:2">
      <c r="A172" s="163" t="s">
        <v>1289</v>
      </c>
      <c r="B172" s="149">
        <v>212380423</v>
      </c>
    </row>
    <row r="173" spans="1:2">
      <c r="A173" s="163" t="s">
        <v>1290</v>
      </c>
      <c r="B173" s="149">
        <v>17679044</v>
      </c>
    </row>
    <row r="174" spans="1:2">
      <c r="A174" s="163" t="s">
        <v>1291</v>
      </c>
      <c r="B174" s="149">
        <v>2201737.0399999926</v>
      </c>
    </row>
    <row r="175" spans="1:2">
      <c r="A175" s="163" t="s">
        <v>1292</v>
      </c>
      <c r="B175" s="149">
        <v>347025</v>
      </c>
    </row>
    <row r="176" spans="1:2">
      <c r="A176" s="163" t="s">
        <v>1293</v>
      </c>
      <c r="B176" s="149">
        <v>894452514.69000041</v>
      </c>
    </row>
    <row r="177" spans="1:2">
      <c r="A177" s="163" t="s">
        <v>1294</v>
      </c>
      <c r="B177" s="149">
        <v>146014234.30999997</v>
      </c>
    </row>
    <row r="178" spans="1:2">
      <c r="A178" s="163" t="s">
        <v>1295</v>
      </c>
      <c r="B178" s="149">
        <v>700549.4615384615</v>
      </c>
    </row>
    <row r="179" spans="1:2">
      <c r="A179" s="163" t="s">
        <v>1296</v>
      </c>
      <c r="B179" s="149">
        <v>34582359.769230768</v>
      </c>
    </row>
    <row r="180" spans="1:2">
      <c r="A180" s="163" t="s">
        <v>1297</v>
      </c>
      <c r="B180" s="149">
        <v>439946.23076923075</v>
      </c>
    </row>
    <row r="181" spans="1:2">
      <c r="A181" s="163" t="s">
        <v>1298</v>
      </c>
      <c r="B181" s="149">
        <v>55067307.538461536</v>
      </c>
    </row>
    <row r="182" spans="1:2">
      <c r="A182" s="163" t="s">
        <v>1299</v>
      </c>
      <c r="B182" s="149">
        <v>4903846.1098901117</v>
      </c>
    </row>
    <row r="183" spans="1:2">
      <c r="A183" s="163" t="s">
        <v>1300</v>
      </c>
      <c r="B183" s="149">
        <v>224565359.66346148</v>
      </c>
    </row>
    <row r="184" spans="1:2">
      <c r="A184" s="163" t="s">
        <v>1301</v>
      </c>
      <c r="B184" s="149">
        <v>3079623.3365384615</v>
      </c>
    </row>
    <row r="185" spans="1:2">
      <c r="A185" s="163" t="s">
        <v>1302</v>
      </c>
      <c r="B185" s="149">
        <v>357587224.8901099</v>
      </c>
    </row>
    <row r="186" spans="1:2">
      <c r="A186" s="163" t="s">
        <v>1303</v>
      </c>
      <c r="B186" s="149">
        <v>126079806.64374913</v>
      </c>
    </row>
    <row r="187" spans="1:2">
      <c r="A187" s="163" t="s">
        <v>1304</v>
      </c>
      <c r="B187" s="149">
        <v>93690630.06919314</v>
      </c>
    </row>
    <row r="188" spans="1:2">
      <c r="A188" s="163" t="s">
        <v>1305</v>
      </c>
      <c r="B188" s="149">
        <v>62279192.55999998</v>
      </c>
    </row>
    <row r="189" spans="1:2">
      <c r="A189" s="163" t="s">
        <v>1306</v>
      </c>
      <c r="B189" s="149">
        <v>-62279192.55999998</v>
      </c>
    </row>
    <row r="190" spans="1:2">
      <c r="A190" s="163" t="s">
        <v>1307</v>
      </c>
      <c r="B190" s="149">
        <v>-3820037.0799999987</v>
      </c>
    </row>
    <row r="191" spans="1:2">
      <c r="A191" s="163" t="s">
        <v>1308</v>
      </c>
      <c r="B191" s="149">
        <v>-8216769.5</v>
      </c>
    </row>
    <row r="192" spans="1:2">
      <c r="A192" s="163" t="s">
        <v>1309</v>
      </c>
      <c r="B192" s="149">
        <v>200083.30544476869</v>
      </c>
    </row>
    <row r="193" spans="1:2">
      <c r="A193" s="163" t="s">
        <v>1310</v>
      </c>
      <c r="B193" s="149">
        <v>17808.151841680305</v>
      </c>
    </row>
    <row r="194" spans="1:2">
      <c r="A194" s="163" t="s">
        <v>1311</v>
      </c>
      <c r="B194" s="149">
        <v>131766.05535298618</v>
      </c>
    </row>
    <row r="195" spans="1:2">
      <c r="A195" s="163" t="s">
        <v>1312</v>
      </c>
      <c r="B195" s="149">
        <v>2174399.1929159546</v>
      </c>
    </row>
    <row r="196" spans="1:2">
      <c r="A196" s="163" t="s">
        <v>1313</v>
      </c>
      <c r="B196" s="149">
        <v>8700.8312449855021</v>
      </c>
    </row>
    <row r="197" spans="1:2">
      <c r="A197" s="163" t="s">
        <v>1314</v>
      </c>
      <c r="B197" s="149">
        <v>10272143</v>
      </c>
    </row>
    <row r="198" spans="1:2">
      <c r="A198" s="163" t="s">
        <v>1315</v>
      </c>
      <c r="B198" s="149">
        <v>4396063</v>
      </c>
    </row>
    <row r="199" spans="1:2">
      <c r="A199" s="163" t="s">
        <v>1316</v>
      </c>
      <c r="B199" s="149">
        <v>30366078</v>
      </c>
    </row>
    <row r="200" spans="1:2">
      <c r="A200" s="163" t="s">
        <v>1317</v>
      </c>
      <c r="B200" s="149">
        <v>201142</v>
      </c>
    </row>
    <row r="201" spans="1:2">
      <c r="A201" s="163" t="s">
        <v>1318</v>
      </c>
      <c r="B201" s="149">
        <v>-9654042</v>
      </c>
    </row>
    <row r="202" spans="1:2" ht="15.75" thickBot="1">
      <c r="A202" s="163" t="s">
        <v>1319</v>
      </c>
      <c r="B202" s="149">
        <v>9654042</v>
      </c>
    </row>
    <row r="203" spans="1:2">
      <c r="A203" s="153" t="s">
        <v>1283</v>
      </c>
      <c r="B203" s="156">
        <v>2220841550.1597433</v>
      </c>
    </row>
    <row r="204" spans="1:2">
      <c r="A204" s="144"/>
      <c r="B204" s="144"/>
    </row>
    <row r="205" spans="1:2">
      <c r="A205" s="153" t="s">
        <v>83</v>
      </c>
      <c r="B205" s="149"/>
    </row>
    <row r="206" spans="1:2">
      <c r="A206" s="163" t="s">
        <v>1320</v>
      </c>
      <c r="B206" s="149">
        <v>6983.2400000000007</v>
      </c>
    </row>
    <row r="207" spans="1:2">
      <c r="A207" s="163" t="s">
        <v>1321</v>
      </c>
      <c r="B207" s="149">
        <v>307638.10000000003</v>
      </c>
    </row>
    <row r="208" spans="1:2">
      <c r="A208" s="163" t="s">
        <v>1322</v>
      </c>
      <c r="B208" s="149">
        <v>3098895.0099999988</v>
      </c>
    </row>
    <row r="209" spans="1:2">
      <c r="A209" s="163" t="s">
        <v>1323</v>
      </c>
      <c r="B209" s="149">
        <v>52308.58</v>
      </c>
    </row>
    <row r="210" spans="1:2">
      <c r="A210" s="163" t="s">
        <v>1324</v>
      </c>
      <c r="B210" s="149">
        <v>3211.43</v>
      </c>
    </row>
    <row r="211" spans="1:2">
      <c r="A211" s="163" t="s">
        <v>1325</v>
      </c>
      <c r="B211" s="149">
        <v>8329.58</v>
      </c>
    </row>
    <row r="212" spans="1:2">
      <c r="A212" s="163" t="s">
        <v>1326</v>
      </c>
      <c r="B212" s="149">
        <v>-1636043.5117658169</v>
      </c>
    </row>
    <row r="213" spans="1:2">
      <c r="A213" s="163" t="s">
        <v>1327</v>
      </c>
      <c r="B213" s="149">
        <v>9484.5300000000007</v>
      </c>
    </row>
    <row r="214" spans="1:2">
      <c r="A214" s="163" t="s">
        <v>1328</v>
      </c>
      <c r="B214" s="149">
        <v>3818901.6300000004</v>
      </c>
    </row>
    <row r="215" spans="1:2">
      <c r="A215" s="163" t="s">
        <v>1329</v>
      </c>
      <c r="B215" s="149">
        <v>2206792.36</v>
      </c>
    </row>
    <row r="216" spans="1:2">
      <c r="A216" s="163" t="s">
        <v>1330</v>
      </c>
      <c r="B216" s="149">
        <v>49364.650000000016</v>
      </c>
    </row>
    <row r="217" spans="1:2">
      <c r="A217" s="163" t="s">
        <v>1331</v>
      </c>
      <c r="B217" s="149">
        <v>75886.670000000013</v>
      </c>
    </row>
    <row r="218" spans="1:2">
      <c r="A218" s="163" t="s">
        <v>1332</v>
      </c>
      <c r="B218" s="149">
        <v>233682.14999999994</v>
      </c>
    </row>
    <row r="219" spans="1:2">
      <c r="A219" s="163" t="s">
        <v>1333</v>
      </c>
      <c r="B219" s="149">
        <v>532122.24000000011</v>
      </c>
    </row>
    <row r="220" spans="1:2">
      <c r="A220" s="163" t="s">
        <v>1334</v>
      </c>
      <c r="B220" s="149">
        <v>139513.43999999997</v>
      </c>
    </row>
    <row r="221" spans="1:2">
      <c r="A221" s="163" t="s">
        <v>1335</v>
      </c>
      <c r="B221" s="149">
        <v>164.91000000000003</v>
      </c>
    </row>
    <row r="222" spans="1:2">
      <c r="A222" s="163" t="s">
        <v>1336</v>
      </c>
      <c r="B222" s="149">
        <v>8848041.3938461505</v>
      </c>
    </row>
    <row r="223" spans="1:2">
      <c r="A223" s="163" t="s">
        <v>1337</v>
      </c>
      <c r="B223" s="149">
        <v>981106</v>
      </c>
    </row>
    <row r="224" spans="1:2">
      <c r="A224" s="163" t="s">
        <v>1338</v>
      </c>
      <c r="B224" s="149">
        <v>272401</v>
      </c>
    </row>
    <row r="225" spans="1:2">
      <c r="A225" s="163" t="s">
        <v>1339</v>
      </c>
      <c r="B225" s="149">
        <v>97479769.830000013</v>
      </c>
    </row>
    <row r="226" spans="1:2">
      <c r="A226" s="163" t="s">
        <v>1340</v>
      </c>
      <c r="B226" s="149">
        <v>-97479769.830000013</v>
      </c>
    </row>
    <row r="227" spans="1:2">
      <c r="A227" s="163" t="s">
        <v>1341</v>
      </c>
      <c r="B227" s="149">
        <v>1333622980</v>
      </c>
    </row>
    <row r="228" spans="1:2">
      <c r="A228" s="163" t="s">
        <v>1342</v>
      </c>
      <c r="B228" s="149">
        <v>956294.33</v>
      </c>
    </row>
    <row r="229" spans="1:2">
      <c r="A229" s="163" t="s">
        <v>1343</v>
      </c>
      <c r="B229" s="149">
        <v>33732507</v>
      </c>
    </row>
    <row r="230" spans="1:2">
      <c r="A230" s="163" t="s">
        <v>1344</v>
      </c>
      <c r="B230" s="149">
        <v>2583941.2100000004</v>
      </c>
    </row>
    <row r="231" spans="1:2">
      <c r="A231" s="163" t="s">
        <v>1345</v>
      </c>
      <c r="B231" s="149">
        <v>442101.23000000004</v>
      </c>
    </row>
    <row r="232" spans="1:2">
      <c r="A232" s="163" t="s">
        <v>1346</v>
      </c>
      <c r="B232" s="149">
        <v>12574633.923076924</v>
      </c>
    </row>
    <row r="233" spans="1:2" ht="15.75" thickBot="1">
      <c r="A233" s="163" t="s">
        <v>1347</v>
      </c>
      <c r="B233" s="149">
        <v>4925003.7599999988</v>
      </c>
    </row>
    <row r="234" spans="1:2">
      <c r="A234" s="153" t="s">
        <v>83</v>
      </c>
      <c r="B234" s="156">
        <v>1407846244.8551571</v>
      </c>
    </row>
    <row r="235" spans="1:2">
      <c r="A235" s="144"/>
      <c r="B235" s="144"/>
    </row>
    <row r="236" spans="1:2">
      <c r="A236" s="153" t="s">
        <v>1348</v>
      </c>
      <c r="B236" s="149"/>
    </row>
    <row r="237" spans="1:2" ht="15.75" thickBot="1">
      <c r="A237" s="163" t="s">
        <v>1349</v>
      </c>
      <c r="B237" s="149">
        <v>94059699.677503258</v>
      </c>
    </row>
    <row r="238" spans="1:2">
      <c r="A238" s="153" t="s">
        <v>1348</v>
      </c>
      <c r="B238" s="156">
        <v>94059699.677503258</v>
      </c>
    </row>
    <row r="239" spans="1:2">
      <c r="A239" s="144"/>
      <c r="B239" s="144"/>
    </row>
    <row r="240" spans="1:2">
      <c r="A240" s="153" t="s">
        <v>1350</v>
      </c>
      <c r="B240" s="149"/>
    </row>
    <row r="241" spans="1:2">
      <c r="A241" s="163" t="s">
        <v>1351</v>
      </c>
      <c r="B241" s="149">
        <v>690259684.67110682</v>
      </c>
    </row>
    <row r="242" spans="1:2">
      <c r="A242" s="163" t="s">
        <v>1352</v>
      </c>
      <c r="B242" s="149">
        <v>88149702</v>
      </c>
    </row>
    <row r="243" spans="1:2">
      <c r="A243" s="163" t="s">
        <v>1353</v>
      </c>
      <c r="B243" s="149">
        <v>39549138.219254561</v>
      </c>
    </row>
    <row r="244" spans="1:2">
      <c r="A244" s="163" t="s">
        <v>1354</v>
      </c>
      <c r="B244" s="149">
        <v>114782406.12293535</v>
      </c>
    </row>
    <row r="245" spans="1:2">
      <c r="A245" s="163" t="s">
        <v>1355</v>
      </c>
      <c r="B245" s="149">
        <v>14752814</v>
      </c>
    </row>
    <row r="246" spans="1:2" ht="15.75" thickBot="1">
      <c r="A246" s="163" t="s">
        <v>1356</v>
      </c>
      <c r="B246" s="149">
        <v>6576574.5474195043</v>
      </c>
    </row>
    <row r="247" spans="1:2">
      <c r="A247" s="153" t="s">
        <v>1350</v>
      </c>
      <c r="B247" s="156">
        <v>954070319.56071639</v>
      </c>
    </row>
    <row r="248" spans="1:2" ht="15.75" thickBot="1">
      <c r="A248" s="144"/>
      <c r="B248" s="144"/>
    </row>
    <row r="249" spans="1:2">
      <c r="A249" s="160" t="s">
        <v>1277</v>
      </c>
      <c r="B249" s="156">
        <v>5038255561.6767321</v>
      </c>
    </row>
    <row r="250" spans="1:2" ht="15.75" thickBot="1">
      <c r="A250" s="144"/>
      <c r="B250" s="144"/>
    </row>
    <row r="251" spans="1:2" ht="15.75" thickBot="1">
      <c r="A251" s="159" t="s">
        <v>1153</v>
      </c>
      <c r="B251" s="158">
        <v>45287795730.63282</v>
      </c>
    </row>
    <row r="252" spans="1:2" ht="15.75" thickTop="1">
      <c r="A252" s="144"/>
      <c r="B252" s="144"/>
    </row>
    <row r="253" spans="1:2">
      <c r="A253" s="159" t="s">
        <v>1357</v>
      </c>
      <c r="B253" s="149"/>
    </row>
    <row r="254" spans="1:2">
      <c r="A254" s="160" t="s">
        <v>4</v>
      </c>
      <c r="B254" s="149"/>
    </row>
    <row r="255" spans="1:2">
      <c r="A255" s="163" t="s">
        <v>1358</v>
      </c>
      <c r="B255" s="149">
        <v>-1373068514.9199998</v>
      </c>
    </row>
    <row r="256" spans="1:2">
      <c r="A256" s="163" t="s">
        <v>1359</v>
      </c>
      <c r="B256" s="149">
        <v>-7653246433.5200033</v>
      </c>
    </row>
    <row r="257" spans="1:2">
      <c r="A257" s="163" t="s">
        <v>1360</v>
      </c>
      <c r="B257" s="149">
        <v>-89661935</v>
      </c>
    </row>
    <row r="258" spans="1:2">
      <c r="A258" s="163" t="s">
        <v>1361</v>
      </c>
      <c r="B258" s="149">
        <v>3741472.1599999988</v>
      </c>
    </row>
    <row r="259" spans="1:2" ht="15.75" thickBot="1">
      <c r="A259" s="163" t="s">
        <v>1362</v>
      </c>
      <c r="B259" s="149">
        <v>-7288993065.3169966</v>
      </c>
    </row>
    <row r="260" spans="1:2">
      <c r="A260" s="160" t="s">
        <v>4</v>
      </c>
      <c r="B260" s="156">
        <v>-16401228476.597</v>
      </c>
    </row>
    <row r="261" spans="1:2">
      <c r="A261" s="144"/>
      <c r="B261" s="144"/>
    </row>
    <row r="262" spans="1:2">
      <c r="A262" s="160" t="s">
        <v>1</v>
      </c>
      <c r="B262" s="149"/>
    </row>
    <row r="263" spans="1:2">
      <c r="A263" s="163" t="s">
        <v>1363</v>
      </c>
      <c r="B263" s="149">
        <v>-10308271000</v>
      </c>
    </row>
    <row r="264" spans="1:2">
      <c r="A264" s="163" t="s">
        <v>1364</v>
      </c>
      <c r="B264" s="149">
        <v>-168957305.15384614</v>
      </c>
    </row>
    <row r="265" spans="1:2">
      <c r="A265" s="163" t="s">
        <v>1365</v>
      </c>
      <c r="B265" s="149">
        <v>-62378145</v>
      </c>
    </row>
    <row r="266" spans="1:2">
      <c r="A266" s="163" t="s">
        <v>1366</v>
      </c>
      <c r="B266" s="149">
        <v>62378145</v>
      </c>
    </row>
    <row r="267" spans="1:2">
      <c r="A267" s="163" t="s">
        <v>1367</v>
      </c>
      <c r="B267" s="149">
        <v>-346153846.15384614</v>
      </c>
    </row>
    <row r="268" spans="1:2">
      <c r="A268" s="163" t="s">
        <v>1368</v>
      </c>
      <c r="B268" s="149">
        <v>31422250.116187017</v>
      </c>
    </row>
    <row r="269" spans="1:2" ht="15.75" thickBot="1">
      <c r="A269" s="163" t="s">
        <v>1369</v>
      </c>
      <c r="B269" s="149">
        <v>8278.2500000000036</v>
      </c>
    </row>
    <row r="270" spans="1:2">
      <c r="A270" s="160" t="s">
        <v>1</v>
      </c>
      <c r="B270" s="156">
        <v>-10791951622.941507</v>
      </c>
    </row>
    <row r="271" spans="1:2">
      <c r="A271" s="144"/>
      <c r="B271" s="144"/>
    </row>
    <row r="272" spans="1:2">
      <c r="A272" s="160" t="s">
        <v>84</v>
      </c>
      <c r="B272" s="149"/>
    </row>
    <row r="273" spans="1:2">
      <c r="A273" s="163" t="s">
        <v>1370</v>
      </c>
      <c r="B273" s="149">
        <v>-50345992.845384628</v>
      </c>
    </row>
    <row r="274" spans="1:2">
      <c r="A274" s="163" t="s">
        <v>1371</v>
      </c>
      <c r="B274" s="149">
        <v>-119574111.81671818</v>
      </c>
    </row>
    <row r="275" spans="1:2">
      <c r="A275" s="163" t="s">
        <v>1372</v>
      </c>
      <c r="B275" s="149">
        <v>-671814.53999999992</v>
      </c>
    </row>
    <row r="276" spans="1:2">
      <c r="A276" s="163" t="s">
        <v>1373</v>
      </c>
      <c r="B276" s="149">
        <v>324635</v>
      </c>
    </row>
    <row r="277" spans="1:2">
      <c r="A277" s="163" t="s">
        <v>1374</v>
      </c>
      <c r="B277" s="149">
        <v>-19599684.769230768</v>
      </c>
    </row>
    <row r="278" spans="1:2">
      <c r="A278" s="163" t="s">
        <v>1375</v>
      </c>
      <c r="B278" s="149">
        <v>-7889068.4830769217</v>
      </c>
    </row>
    <row r="279" spans="1:2">
      <c r="A279" s="163" t="s">
        <v>1376</v>
      </c>
      <c r="B279" s="149">
        <v>-191209064</v>
      </c>
    </row>
    <row r="280" spans="1:2">
      <c r="A280" s="163" t="s">
        <v>1377</v>
      </c>
      <c r="B280" s="149">
        <v>-25476554.688461538</v>
      </c>
    </row>
    <row r="281" spans="1:2">
      <c r="A281" s="163" t="s">
        <v>1378</v>
      </c>
      <c r="B281" s="149">
        <v>-55608843.276319861</v>
      </c>
    </row>
    <row r="282" spans="1:2">
      <c r="A282" s="163" t="s">
        <v>1379</v>
      </c>
      <c r="B282" s="149">
        <v>-22797123.220000003</v>
      </c>
    </row>
    <row r="283" spans="1:2">
      <c r="A283" s="163" t="s">
        <v>1380</v>
      </c>
      <c r="B283" s="149">
        <v>-106526031.27999999</v>
      </c>
    </row>
    <row r="284" spans="1:2">
      <c r="A284" s="163" t="s">
        <v>1381</v>
      </c>
      <c r="B284" s="149">
        <v>-1552375918.8123083</v>
      </c>
    </row>
    <row r="285" spans="1:2" ht="15.75" thickBot="1">
      <c r="A285" s="163" t="s">
        <v>1382</v>
      </c>
      <c r="B285" s="149">
        <v>-110516.43000000001</v>
      </c>
    </row>
    <row r="286" spans="1:2">
      <c r="A286" s="160" t="s">
        <v>84</v>
      </c>
      <c r="B286" s="156">
        <v>-2151860089.1615</v>
      </c>
    </row>
    <row r="287" spans="1:2">
      <c r="A287" s="144"/>
      <c r="B287" s="144"/>
    </row>
    <row r="288" spans="1:2">
      <c r="A288" s="160" t="s">
        <v>1383</v>
      </c>
      <c r="B288" s="149"/>
    </row>
    <row r="289" spans="1:2" ht="15.75" thickBot="1">
      <c r="A289" s="163" t="s">
        <v>1384</v>
      </c>
      <c r="B289" s="149">
        <v>-567486180.58173609</v>
      </c>
    </row>
    <row r="290" spans="1:2">
      <c r="A290" s="160" t="s">
        <v>1383</v>
      </c>
      <c r="B290" s="156">
        <v>-567486180.58173609</v>
      </c>
    </row>
    <row r="291" spans="1:2">
      <c r="A291" s="144"/>
      <c r="B291" s="144"/>
    </row>
    <row r="292" spans="1:2">
      <c r="A292" s="160" t="s">
        <v>3</v>
      </c>
      <c r="B292" s="149"/>
    </row>
    <row r="293" spans="1:2" ht="15.75" thickBot="1">
      <c r="A293" s="163" t="s">
        <v>1385</v>
      </c>
      <c r="B293" s="149">
        <v>-444134510.21982062</v>
      </c>
    </row>
    <row r="294" spans="1:2">
      <c r="A294" s="160" t="s">
        <v>3</v>
      </c>
      <c r="B294" s="156">
        <v>-444134510.21982062</v>
      </c>
    </row>
    <row r="295" spans="1:2">
      <c r="A295" s="144"/>
      <c r="B295" s="144"/>
    </row>
    <row r="296" spans="1:2">
      <c r="A296" s="160" t="s">
        <v>85</v>
      </c>
      <c r="B296" s="149"/>
    </row>
    <row r="297" spans="1:2">
      <c r="A297" s="163" t="s">
        <v>1386</v>
      </c>
      <c r="B297" s="149">
        <v>226058034.21999994</v>
      </c>
    </row>
    <row r="298" spans="1:2">
      <c r="A298" s="163" t="s">
        <v>1387</v>
      </c>
      <c r="B298" s="149">
        <v>-166818219.1637533</v>
      </c>
    </row>
    <row r="299" spans="1:2">
      <c r="A299" s="163" t="s">
        <v>1388</v>
      </c>
      <c r="B299" s="149">
        <v>-20896588.950173177</v>
      </c>
    </row>
    <row r="300" spans="1:2">
      <c r="A300" s="163" t="s">
        <v>1389</v>
      </c>
      <c r="B300" s="149">
        <v>-235930639.19726455</v>
      </c>
    </row>
    <row r="301" spans="1:2">
      <c r="A301" s="163" t="s">
        <v>1390</v>
      </c>
      <c r="B301" s="149">
        <v>-174325.17461538466</v>
      </c>
    </row>
    <row r="302" spans="1:2">
      <c r="A302" s="163" t="s">
        <v>1391</v>
      </c>
      <c r="B302" s="149">
        <v>0.27</v>
      </c>
    </row>
    <row r="303" spans="1:2">
      <c r="A303" s="163" t="s">
        <v>1392</v>
      </c>
      <c r="B303" s="149">
        <v>-353230603.4094649</v>
      </c>
    </row>
    <row r="304" spans="1:2">
      <c r="A304" s="163" t="s">
        <v>1393</v>
      </c>
      <c r="B304" s="149">
        <v>-1000000</v>
      </c>
    </row>
    <row r="305" spans="1:2">
      <c r="A305" s="163" t="s">
        <v>1394</v>
      </c>
      <c r="B305" s="149">
        <v>-30284295.120000001</v>
      </c>
    </row>
    <row r="306" spans="1:2">
      <c r="A306" s="163" t="s">
        <v>1395</v>
      </c>
      <c r="B306" s="149">
        <v>-250000</v>
      </c>
    </row>
    <row r="307" spans="1:2">
      <c r="A307" s="163" t="s">
        <v>1396</v>
      </c>
      <c r="B307" s="149">
        <v>-64024.339999999975</v>
      </c>
    </row>
    <row r="308" spans="1:2">
      <c r="A308" s="163" t="s">
        <v>1397</v>
      </c>
      <c r="B308" s="149">
        <v>-151286499.36634624</v>
      </c>
    </row>
    <row r="309" spans="1:2">
      <c r="A309" s="163" t="s">
        <v>1398</v>
      </c>
      <c r="B309" s="149">
        <v>-4221527.9622358838</v>
      </c>
    </row>
    <row r="310" spans="1:2">
      <c r="A310" s="163" t="s">
        <v>1399</v>
      </c>
      <c r="B310" s="149">
        <v>-1.9999999999999997E-2</v>
      </c>
    </row>
    <row r="311" spans="1:2">
      <c r="A311" s="163" t="s">
        <v>1400</v>
      </c>
      <c r="B311" s="149">
        <v>-195067142.27051273</v>
      </c>
    </row>
    <row r="312" spans="1:2">
      <c r="A312" s="163" t="s">
        <v>1401</v>
      </c>
      <c r="B312" s="149">
        <v>-72707837.364598423</v>
      </c>
    </row>
    <row r="313" spans="1:2">
      <c r="A313" s="163" t="s">
        <v>1402</v>
      </c>
      <c r="B313" s="149">
        <v>-5784.7899999999991</v>
      </c>
    </row>
    <row r="314" spans="1:2">
      <c r="A314" s="163" t="s">
        <v>1403</v>
      </c>
      <c r="B314" s="149">
        <v>-8530866.3331866823</v>
      </c>
    </row>
    <row r="315" spans="1:2">
      <c r="A315" s="163" t="s">
        <v>1404</v>
      </c>
      <c r="B315" s="149">
        <v>-38598333.383547664</v>
      </c>
    </row>
    <row r="316" spans="1:2">
      <c r="A316" s="163" t="s">
        <v>1405</v>
      </c>
      <c r="B316" s="149">
        <v>-2218894.3638235475</v>
      </c>
    </row>
    <row r="317" spans="1:2">
      <c r="A317" s="163" t="s">
        <v>1406</v>
      </c>
      <c r="B317" s="149">
        <v>-116120512.69527777</v>
      </c>
    </row>
    <row r="318" spans="1:2">
      <c r="A318" s="163" t="s">
        <v>1407</v>
      </c>
      <c r="B318" s="149">
        <v>-4694123.3225976089</v>
      </c>
    </row>
    <row r="319" spans="1:2">
      <c r="A319" s="163" t="s">
        <v>1408</v>
      </c>
      <c r="B319" s="149">
        <v>-1285.0599999999997</v>
      </c>
    </row>
    <row r="320" spans="1:2">
      <c r="A320" s="163" t="s">
        <v>1409</v>
      </c>
      <c r="B320" s="149">
        <v>-2233805.5321996827</v>
      </c>
    </row>
    <row r="321" spans="1:2">
      <c r="A321" s="163" t="s">
        <v>1410</v>
      </c>
      <c r="B321" s="149">
        <v>-87007369.829613596</v>
      </c>
    </row>
    <row r="322" spans="1:2">
      <c r="A322" s="163" t="s">
        <v>1411</v>
      </c>
      <c r="B322" s="149">
        <v>-2598155.7899999996</v>
      </c>
    </row>
    <row r="323" spans="1:2">
      <c r="A323" s="163" t="s">
        <v>1412</v>
      </c>
      <c r="B323" s="149">
        <v>-25698461.488461457</v>
      </c>
    </row>
    <row r="324" spans="1:2">
      <c r="A324" s="163" t="s">
        <v>1413</v>
      </c>
      <c r="B324" s="149">
        <v>-13157619.076923076</v>
      </c>
    </row>
    <row r="325" spans="1:2">
      <c r="A325" s="163" t="s">
        <v>1414</v>
      </c>
      <c r="B325" s="149">
        <v>-3951206.9751954582</v>
      </c>
    </row>
    <row r="326" spans="1:2">
      <c r="A326" s="163" t="s">
        <v>1415</v>
      </c>
      <c r="B326" s="149">
        <v>-2487319.6999999997</v>
      </c>
    </row>
    <row r="327" spans="1:2">
      <c r="A327" s="163" t="s">
        <v>1416</v>
      </c>
      <c r="B327" s="149">
        <v>-21997266.998461537</v>
      </c>
    </row>
    <row r="328" spans="1:2">
      <c r="A328" s="163" t="s">
        <v>1417</v>
      </c>
      <c r="B328" s="149">
        <v>-4284498.4900000012</v>
      </c>
    </row>
    <row r="329" spans="1:2">
      <c r="A329" s="163" t="s">
        <v>1418</v>
      </c>
      <c r="B329" s="149">
        <v>-21535394.550000004</v>
      </c>
    </row>
    <row r="330" spans="1:2">
      <c r="A330" s="163" t="s">
        <v>1419</v>
      </c>
      <c r="B330" s="149">
        <v>-2349883.9900000012</v>
      </c>
    </row>
    <row r="331" spans="1:2">
      <c r="A331" s="163" t="s">
        <v>1420</v>
      </c>
      <c r="B331" s="149">
        <v>-39988658.060000002</v>
      </c>
    </row>
    <row r="332" spans="1:2">
      <c r="A332" s="163" t="s">
        <v>1421</v>
      </c>
      <c r="B332" s="149">
        <v>-227850.54</v>
      </c>
    </row>
    <row r="333" spans="1:2">
      <c r="A333" s="163" t="s">
        <v>1422</v>
      </c>
      <c r="B333" s="149">
        <v>-15459339.307692308</v>
      </c>
    </row>
    <row r="334" spans="1:2">
      <c r="A334" s="163" t="s">
        <v>1423</v>
      </c>
      <c r="B334" s="149">
        <v>-228961841.28814343</v>
      </c>
    </row>
    <row r="335" spans="1:2">
      <c r="A335" s="163" t="s">
        <v>1424</v>
      </c>
      <c r="B335" s="149">
        <v>-60801013.153846152</v>
      </c>
    </row>
    <row r="336" spans="1:2">
      <c r="A336" s="163" t="s">
        <v>1425</v>
      </c>
      <c r="B336" s="149">
        <v>-1200071.26</v>
      </c>
    </row>
    <row r="337" spans="1:2">
      <c r="A337" s="163" t="s">
        <v>1426</v>
      </c>
      <c r="B337" s="149">
        <v>-12267064.508455588</v>
      </c>
    </row>
    <row r="338" spans="1:2">
      <c r="A338" s="163" t="s">
        <v>1427</v>
      </c>
      <c r="B338" s="149">
        <v>-10247452.189999999</v>
      </c>
    </row>
    <row r="339" spans="1:2">
      <c r="A339" s="163" t="s">
        <v>1428</v>
      </c>
      <c r="B339" s="149">
        <v>-3372903.11</v>
      </c>
    </row>
    <row r="340" spans="1:2">
      <c r="A340" s="163" t="s">
        <v>1429</v>
      </c>
      <c r="B340" s="149">
        <v>-8257963.2870306587</v>
      </c>
    </row>
    <row r="341" spans="1:2">
      <c r="A341" s="163" t="s">
        <v>1430</v>
      </c>
      <c r="B341" s="149">
        <v>-1296923.076923077</v>
      </c>
    </row>
    <row r="342" spans="1:2">
      <c r="A342" s="163" t="s">
        <v>1431</v>
      </c>
      <c r="B342" s="149">
        <v>-216331996.40000007</v>
      </c>
    </row>
    <row r="343" spans="1:2" ht="15.75" thickBot="1">
      <c r="A343" s="163" t="s">
        <v>1432</v>
      </c>
      <c r="B343" s="149">
        <v>-18975347.599999998</v>
      </c>
    </row>
    <row r="344" spans="1:2">
      <c r="A344" s="160" t="s">
        <v>85</v>
      </c>
      <c r="B344" s="156">
        <v>-1980732874.0003436</v>
      </c>
    </row>
    <row r="345" spans="1:2">
      <c r="A345" s="144"/>
      <c r="B345" s="144"/>
    </row>
    <row r="346" spans="1:2">
      <c r="A346" s="160" t="s">
        <v>94</v>
      </c>
      <c r="B346" s="149"/>
    </row>
    <row r="347" spans="1:2">
      <c r="A347" s="153" t="s">
        <v>86</v>
      </c>
      <c r="B347" s="149"/>
    </row>
    <row r="348" spans="1:2">
      <c r="A348" s="163" t="s">
        <v>1433</v>
      </c>
      <c r="B348" s="149">
        <v>-2925100.4064145545</v>
      </c>
    </row>
    <row r="349" spans="1:2">
      <c r="A349" s="163" t="s">
        <v>1434</v>
      </c>
      <c r="B349" s="149">
        <v>-2224834</v>
      </c>
    </row>
    <row r="350" spans="1:2">
      <c r="A350" s="163" t="s">
        <v>1435</v>
      </c>
      <c r="B350" s="149">
        <v>-347025</v>
      </c>
    </row>
    <row r="351" spans="1:2">
      <c r="A351" s="163" t="s">
        <v>1436</v>
      </c>
      <c r="B351" s="149">
        <v>-5020000</v>
      </c>
    </row>
    <row r="352" spans="1:2">
      <c r="A352" s="163" t="s">
        <v>1437</v>
      </c>
      <c r="B352" s="149">
        <v>-60000000.409999974</v>
      </c>
    </row>
    <row r="353" spans="1:2">
      <c r="A353" s="163" t="s">
        <v>1438</v>
      </c>
      <c r="B353" s="149">
        <v>-49063.410000000018</v>
      </c>
    </row>
    <row r="354" spans="1:2">
      <c r="A354" s="163" t="s">
        <v>1439</v>
      </c>
      <c r="B354" s="149">
        <v>-132226719.30999996</v>
      </c>
    </row>
    <row r="355" spans="1:2">
      <c r="A355" s="163" t="s">
        <v>1440</v>
      </c>
      <c r="B355" s="149">
        <v>-956294.33</v>
      </c>
    </row>
    <row r="356" spans="1:2">
      <c r="A356" s="163" t="s">
        <v>1441</v>
      </c>
      <c r="B356" s="149">
        <v>-14858595</v>
      </c>
    </row>
    <row r="357" spans="1:2">
      <c r="A357" s="163" t="s">
        <v>1442</v>
      </c>
      <c r="B357" s="149">
        <v>-14033470.000000099</v>
      </c>
    </row>
    <row r="358" spans="1:2">
      <c r="A358" s="163" t="s">
        <v>1443</v>
      </c>
      <c r="B358" s="149">
        <v>-40020250.000000022</v>
      </c>
    </row>
    <row r="359" spans="1:2">
      <c r="A359" s="163" t="s">
        <v>1444</v>
      </c>
      <c r="B359" s="149">
        <v>106188229.09</v>
      </c>
    </row>
    <row r="360" spans="1:2">
      <c r="A360" s="163" t="s">
        <v>1445</v>
      </c>
      <c r="B360" s="149">
        <v>2548831.6000000006</v>
      </c>
    </row>
    <row r="361" spans="1:2" ht="15.75" thickBot="1">
      <c r="A361" s="163" t="s">
        <v>1446</v>
      </c>
      <c r="B361" s="149">
        <v>-8006224.2699999968</v>
      </c>
    </row>
    <row r="362" spans="1:2">
      <c r="A362" s="153" t="s">
        <v>86</v>
      </c>
      <c r="B362" s="156">
        <v>-171930515.44641462</v>
      </c>
    </row>
    <row r="363" spans="1:2">
      <c r="A363" s="144"/>
      <c r="B363" s="144"/>
    </row>
    <row r="364" spans="1:2">
      <c r="A364" s="153" t="s">
        <v>1447</v>
      </c>
      <c r="B364" s="149"/>
    </row>
    <row r="365" spans="1:2" ht="15.75" thickBot="1">
      <c r="A365" s="163" t="s">
        <v>1448</v>
      </c>
      <c r="B365" s="149">
        <v>-23883017.199999992</v>
      </c>
    </row>
    <row r="366" spans="1:2">
      <c r="A366" s="153" t="s">
        <v>1447</v>
      </c>
      <c r="B366" s="156">
        <v>-23883017.199999992</v>
      </c>
    </row>
    <row r="367" spans="1:2">
      <c r="A367" s="144"/>
      <c r="B367" s="144"/>
    </row>
    <row r="368" spans="1:2">
      <c r="A368" s="153" t="s">
        <v>1449</v>
      </c>
      <c r="B368" s="149"/>
    </row>
    <row r="369" spans="1:2">
      <c r="A369" s="163" t="s">
        <v>1450</v>
      </c>
      <c r="B369" s="149">
        <v>-47999020.769999988</v>
      </c>
    </row>
    <row r="370" spans="1:2">
      <c r="A370" s="163" t="s">
        <v>1451</v>
      </c>
      <c r="B370" s="149">
        <v>-2125503855.2561541</v>
      </c>
    </row>
    <row r="371" spans="1:2">
      <c r="A371" s="163" t="s">
        <v>1452</v>
      </c>
      <c r="B371" s="149">
        <v>-109054</v>
      </c>
    </row>
    <row r="372" spans="1:2">
      <c r="A372" s="163" t="s">
        <v>1453</v>
      </c>
      <c r="B372" s="149">
        <v>-30924321.615384616</v>
      </c>
    </row>
    <row r="373" spans="1:2">
      <c r="A373" s="163" t="s">
        <v>1454</v>
      </c>
      <c r="B373" s="149">
        <v>-10709.97</v>
      </c>
    </row>
    <row r="374" spans="1:2">
      <c r="A374" s="163" t="s">
        <v>1455</v>
      </c>
      <c r="B374" s="149">
        <v>-981106</v>
      </c>
    </row>
    <row r="375" spans="1:2">
      <c r="A375" s="163" t="s">
        <v>1456</v>
      </c>
      <c r="B375" s="149">
        <v>-263594.35999999993</v>
      </c>
    </row>
    <row r="376" spans="1:2">
      <c r="A376" s="163" t="s">
        <v>1457</v>
      </c>
      <c r="B376" s="149">
        <v>-244780270.81000006</v>
      </c>
    </row>
    <row r="377" spans="1:2">
      <c r="A377" s="163" t="s">
        <v>1458</v>
      </c>
      <c r="B377" s="149">
        <v>-175786601.61000007</v>
      </c>
    </row>
    <row r="378" spans="1:2">
      <c r="A378" s="163" t="s">
        <v>1459</v>
      </c>
      <c r="B378" s="149">
        <v>33632.18</v>
      </c>
    </row>
    <row r="379" spans="1:2">
      <c r="A379" s="163" t="s">
        <v>1460</v>
      </c>
      <c r="B379" s="149">
        <v>3492646.2999999993</v>
      </c>
    </row>
    <row r="380" spans="1:2">
      <c r="A380" s="163" t="s">
        <v>1461</v>
      </c>
      <c r="B380" s="149">
        <v>17429031.289267011</v>
      </c>
    </row>
    <row r="381" spans="1:2">
      <c r="A381" s="163" t="s">
        <v>1462</v>
      </c>
      <c r="B381" s="149">
        <v>4</v>
      </c>
    </row>
    <row r="382" spans="1:2">
      <c r="A382" s="163" t="s">
        <v>1463</v>
      </c>
      <c r="B382" s="149">
        <v>-20544286</v>
      </c>
    </row>
    <row r="383" spans="1:2">
      <c r="A383" s="163" t="s">
        <v>1464</v>
      </c>
      <c r="B383" s="149">
        <v>-8792041</v>
      </c>
    </row>
    <row r="384" spans="1:2">
      <c r="A384" s="163" t="s">
        <v>1465</v>
      </c>
      <c r="B384" s="149">
        <v>-60732156</v>
      </c>
    </row>
    <row r="385" spans="1:2">
      <c r="A385" s="163" t="s">
        <v>1466</v>
      </c>
      <c r="B385" s="149">
        <v>-643175.01277992863</v>
      </c>
    </row>
    <row r="386" spans="1:2">
      <c r="A386" s="163" t="s">
        <v>1467</v>
      </c>
      <c r="B386" s="149">
        <v>-758193</v>
      </c>
    </row>
    <row r="387" spans="1:2">
      <c r="A387" s="163" t="s">
        <v>1468</v>
      </c>
      <c r="B387" s="149">
        <v>-4928251.8125000056</v>
      </c>
    </row>
    <row r="388" spans="1:2">
      <c r="A388" s="163" t="s">
        <v>1469</v>
      </c>
      <c r="B388" s="149">
        <v>-31885532.41639588</v>
      </c>
    </row>
    <row r="389" spans="1:2">
      <c r="A389" s="163" t="s">
        <v>1470</v>
      </c>
      <c r="B389" s="149">
        <v>-5992051.0203258898</v>
      </c>
    </row>
    <row r="390" spans="1:2">
      <c r="A390" s="163" t="s">
        <v>1471</v>
      </c>
      <c r="B390" s="149">
        <v>-1759061.9252626544</v>
      </c>
    </row>
    <row r="391" spans="1:2">
      <c r="A391" s="163" t="s">
        <v>1472</v>
      </c>
      <c r="B391" s="149">
        <v>-6107.6799999999994</v>
      </c>
    </row>
    <row r="392" spans="1:2">
      <c r="A392" s="163" t="s">
        <v>1473</v>
      </c>
      <c r="B392" s="149">
        <v>-3884.7600000000016</v>
      </c>
    </row>
    <row r="393" spans="1:2">
      <c r="A393" s="163" t="s">
        <v>1474</v>
      </c>
      <c r="B393" s="149">
        <v>-1567249.0669527624</v>
      </c>
    </row>
    <row r="394" spans="1:2" ht="15.75" thickBot="1">
      <c r="A394" s="163" t="s">
        <v>1475</v>
      </c>
      <c r="B394" s="149">
        <v>-2931.5123076922723</v>
      </c>
    </row>
    <row r="395" spans="1:2">
      <c r="A395" s="153" t="s">
        <v>1449</v>
      </c>
      <c r="B395" s="156">
        <v>-2743018141.8287954</v>
      </c>
    </row>
    <row r="396" spans="1:2">
      <c r="A396" s="144"/>
      <c r="B396" s="144"/>
    </row>
    <row r="397" spans="1:2">
      <c r="A397" s="153" t="s">
        <v>281</v>
      </c>
      <c r="B397" s="149"/>
    </row>
    <row r="398" spans="1:2">
      <c r="A398" s="163" t="s">
        <v>1476</v>
      </c>
      <c r="B398" s="149">
        <v>-120254188.30465847</v>
      </c>
    </row>
    <row r="399" spans="1:2">
      <c r="A399" s="163" t="s">
        <v>1477</v>
      </c>
      <c r="B399" s="149">
        <v>-186139047</v>
      </c>
    </row>
    <row r="400" spans="1:2" ht="15.75" thickBot="1">
      <c r="A400" s="163" t="s">
        <v>1478</v>
      </c>
      <c r="B400" s="149">
        <v>42718150</v>
      </c>
    </row>
    <row r="401" spans="1:2">
      <c r="A401" s="153" t="s">
        <v>281</v>
      </c>
      <c r="B401" s="156">
        <v>-263675085.30465847</v>
      </c>
    </row>
    <row r="402" spans="1:2">
      <c r="A402" s="144"/>
      <c r="B402" s="144"/>
    </row>
    <row r="403" spans="1:2">
      <c r="A403" s="153" t="s">
        <v>1479</v>
      </c>
      <c r="B403" s="149"/>
    </row>
    <row r="404" spans="1:2">
      <c r="A404" s="163" t="s">
        <v>1480</v>
      </c>
      <c r="B404" s="149">
        <v>-9943559.7692307699</v>
      </c>
    </row>
    <row r="405" spans="1:2" ht="15.75" thickBot="1">
      <c r="A405" s="163" t="s">
        <v>1481</v>
      </c>
      <c r="B405" s="149">
        <v>-28959987.846153848</v>
      </c>
    </row>
    <row r="406" spans="1:2">
      <c r="A406" s="153" t="s">
        <v>1479</v>
      </c>
      <c r="B406" s="156">
        <v>-38903547.615384616</v>
      </c>
    </row>
    <row r="407" spans="1:2">
      <c r="A407" s="144"/>
      <c r="B407" s="144"/>
    </row>
    <row r="408" spans="1:2">
      <c r="A408" s="153" t="s">
        <v>1482</v>
      </c>
      <c r="B408" s="149"/>
    </row>
    <row r="409" spans="1:2" ht="15.75" thickBot="1">
      <c r="A409" s="163" t="s">
        <v>1483</v>
      </c>
      <c r="B409" s="149">
        <v>-1658030.190388226</v>
      </c>
    </row>
    <row r="410" spans="1:2">
      <c r="A410" s="153" t="s">
        <v>1482</v>
      </c>
      <c r="B410" s="156">
        <v>-1658030.190388226</v>
      </c>
    </row>
    <row r="411" spans="1:2">
      <c r="A411" s="144"/>
      <c r="B411" s="144"/>
    </row>
    <row r="412" spans="1:2">
      <c r="A412" s="153" t="s">
        <v>1484</v>
      </c>
      <c r="B412" s="149"/>
    </row>
    <row r="413" spans="1:2">
      <c r="A413" s="163" t="s">
        <v>1485</v>
      </c>
      <c r="B413" s="149">
        <v>-7251870441.0712643</v>
      </c>
    </row>
    <row r="414" spans="1:2">
      <c r="A414" s="163" t="s">
        <v>1486</v>
      </c>
      <c r="B414" s="149">
        <v>-917311327.16220737</v>
      </c>
    </row>
    <row r="415" spans="1:2">
      <c r="A415" s="163" t="s">
        <v>1487</v>
      </c>
      <c r="B415" s="149">
        <v>-1190584152.897927</v>
      </c>
    </row>
    <row r="416" spans="1:2">
      <c r="A416" s="163" t="s">
        <v>1488</v>
      </c>
      <c r="B416" s="149">
        <v>-128258961</v>
      </c>
    </row>
    <row r="417" spans="1:2">
      <c r="A417" s="163" t="s">
        <v>1489</v>
      </c>
      <c r="B417" s="149">
        <v>-197980737.41386545</v>
      </c>
    </row>
    <row r="418" spans="1:2" ht="15.75" thickBot="1">
      <c r="A418" s="163" t="s">
        <v>1490</v>
      </c>
      <c r="B418" s="149">
        <v>-21328020</v>
      </c>
    </row>
    <row r="419" spans="1:2">
      <c r="A419" s="153" t="s">
        <v>1484</v>
      </c>
      <c r="B419" s="156">
        <v>-9707333639.5452652</v>
      </c>
    </row>
    <row r="420" spans="1:2" ht="15.75" thickBot="1">
      <c r="A420" s="144"/>
      <c r="B420" s="144"/>
    </row>
    <row r="421" spans="1:2">
      <c r="A421" s="160" t="s">
        <v>94</v>
      </c>
      <c r="B421" s="156">
        <v>-12950401977.130907</v>
      </c>
    </row>
    <row r="422" spans="1:2" ht="15.75" thickBot="1">
      <c r="A422" s="144"/>
      <c r="B422" s="144"/>
    </row>
    <row r="423" spans="1:2" ht="15.75" thickBot="1">
      <c r="A423" s="159" t="s">
        <v>1357</v>
      </c>
      <c r="B423" s="158">
        <v>-45287795730.632812</v>
      </c>
    </row>
    <row r="425" spans="1:2">
      <c r="B425" s="230">
        <f>B423-B419-B410-B401-B366-B294-B290-B270-B260</f>
        <v>-7086445168.0524368</v>
      </c>
    </row>
    <row r="426" spans="1:2">
      <c r="B426" s="230">
        <f>B251-B247-B238-B164-B160</f>
        <v>43878227963.970993</v>
      </c>
    </row>
    <row r="427" spans="1:2">
      <c r="B427" s="230">
        <f>B425+B426</f>
        <v>36791782795.918556</v>
      </c>
    </row>
  </sheetData>
  <mergeCells count="1">
    <mergeCell ref="A3:A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workbookViewId="0">
      <selection sqref="A1:A2"/>
    </sheetView>
  </sheetViews>
  <sheetFormatPr defaultColWidth="7.28515625" defaultRowHeight="12"/>
  <cols>
    <col min="1" max="1" width="4.85546875" style="288" customWidth="1"/>
    <col min="2" max="2" width="34.28515625" style="288" customWidth="1"/>
    <col min="3" max="6" width="12.42578125" style="288" customWidth="1"/>
    <col min="7" max="7" width="13.140625" style="288" customWidth="1"/>
    <col min="8" max="11" width="12.42578125" style="288" customWidth="1"/>
    <col min="12" max="16384" width="7.28515625" style="288"/>
  </cols>
  <sheetData>
    <row r="1" spans="1:11">
      <c r="A1" s="382" t="s">
        <v>1940</v>
      </c>
    </row>
    <row r="2" spans="1:11">
      <c r="A2" s="382" t="s">
        <v>1930</v>
      </c>
    </row>
    <row r="4" spans="1:11" ht="12.75">
      <c r="A4" s="287" t="s">
        <v>1864</v>
      </c>
    </row>
    <row r="5" spans="1:11" ht="12.75" thickBot="1">
      <c r="A5" s="289"/>
      <c r="B5" s="289"/>
      <c r="C5" s="289"/>
      <c r="D5" s="289"/>
      <c r="E5" s="289"/>
      <c r="F5" s="289"/>
      <c r="G5" s="289"/>
      <c r="H5" s="289"/>
      <c r="I5" s="289"/>
      <c r="J5" s="289"/>
      <c r="K5" s="289"/>
    </row>
    <row r="7" spans="1:11" ht="12.75">
      <c r="A7" s="290" t="s">
        <v>706</v>
      </c>
      <c r="C7" s="290" t="s">
        <v>1865</v>
      </c>
      <c r="I7" s="290" t="s">
        <v>705</v>
      </c>
    </row>
    <row r="8" spans="1:11" ht="12.75">
      <c r="D8" s="290" t="s">
        <v>1866</v>
      </c>
      <c r="I8" s="290" t="s">
        <v>1867</v>
      </c>
    </row>
    <row r="9" spans="1:11" ht="12.75">
      <c r="A9" s="290" t="s">
        <v>704</v>
      </c>
      <c r="D9" s="290" t="s">
        <v>1868</v>
      </c>
      <c r="I9" s="290" t="s">
        <v>703</v>
      </c>
    </row>
    <row r="10" spans="1:11" ht="12.75">
      <c r="B10" s="290" t="s">
        <v>702</v>
      </c>
      <c r="I10" s="290" t="s">
        <v>1869</v>
      </c>
    </row>
    <row r="11" spans="1:11" ht="12.75">
      <c r="E11" s="290" t="s">
        <v>1870</v>
      </c>
      <c r="I11" s="290" t="s">
        <v>1871</v>
      </c>
    </row>
    <row r="12" spans="1:11" ht="12.75">
      <c r="A12" s="290" t="s">
        <v>700</v>
      </c>
      <c r="I12" s="290" t="s">
        <v>1872</v>
      </c>
    </row>
    <row r="14" spans="1:11" ht="12.75" thickBot="1">
      <c r="A14" s="289"/>
      <c r="B14" s="289"/>
      <c r="C14" s="289"/>
      <c r="D14" s="289"/>
      <c r="E14" s="289"/>
      <c r="F14" s="289"/>
      <c r="G14" s="289"/>
      <c r="H14" s="289"/>
      <c r="I14" s="289"/>
      <c r="J14" s="289"/>
      <c r="K14" s="289"/>
    </row>
    <row r="15" spans="1:11" ht="12.75">
      <c r="B15" s="291" t="s">
        <v>23</v>
      </c>
      <c r="C15" s="291" t="s">
        <v>24</v>
      </c>
      <c r="D15" s="291" t="s">
        <v>25</v>
      </c>
      <c r="E15" s="291" t="s">
        <v>26</v>
      </c>
      <c r="F15" s="291" t="s">
        <v>78</v>
      </c>
      <c r="G15" s="291" t="s">
        <v>27</v>
      </c>
      <c r="H15" s="291" t="s">
        <v>28</v>
      </c>
      <c r="I15" s="291" t="s">
        <v>29</v>
      </c>
      <c r="J15" s="291" t="s">
        <v>30</v>
      </c>
    </row>
    <row r="16" spans="1:11" ht="12.75" thickBot="1">
      <c r="A16" s="289"/>
      <c r="B16" s="289"/>
      <c r="C16" s="289"/>
      <c r="D16" s="289"/>
      <c r="E16" s="289"/>
      <c r="F16" s="289"/>
      <c r="G16" s="289"/>
      <c r="H16" s="289"/>
      <c r="I16" s="289"/>
      <c r="J16" s="289"/>
      <c r="K16" s="289"/>
    </row>
    <row r="17" spans="1:10" ht="51.75" thickBot="1">
      <c r="A17" s="292" t="s">
        <v>699</v>
      </c>
      <c r="B17" s="292" t="s">
        <v>1873</v>
      </c>
      <c r="C17" s="292" t="s">
        <v>1874</v>
      </c>
      <c r="D17" s="292" t="s">
        <v>1875</v>
      </c>
      <c r="E17" s="292" t="s">
        <v>1876</v>
      </c>
      <c r="F17" s="292" t="s">
        <v>1877</v>
      </c>
      <c r="G17" s="292" t="s">
        <v>1878</v>
      </c>
      <c r="H17" s="292" t="s">
        <v>1879</v>
      </c>
      <c r="I17" s="292" t="s">
        <v>1880</v>
      </c>
      <c r="J17" s="292" t="s">
        <v>1881</v>
      </c>
    </row>
    <row r="18" spans="1:10" ht="12.75">
      <c r="A18" s="291" t="s">
        <v>697</v>
      </c>
      <c r="B18" s="293" t="s">
        <v>1882</v>
      </c>
      <c r="C18" s="294">
        <v>0</v>
      </c>
      <c r="D18" s="294">
        <v>0</v>
      </c>
      <c r="E18" s="294">
        <v>0</v>
      </c>
      <c r="F18" s="295">
        <v>458200.55386154901</v>
      </c>
      <c r="G18" s="370">
        <v>451306.56699999998</v>
      </c>
      <c r="H18" s="296" t="s">
        <v>334</v>
      </c>
      <c r="I18" s="296">
        <v>767.22116389999894</v>
      </c>
      <c r="J18" s="296">
        <v>1.0000000000000001E-5</v>
      </c>
    </row>
    <row r="19" spans="1:10" ht="12.75">
      <c r="A19" s="291" t="s">
        <v>696</v>
      </c>
      <c r="B19" s="293" t="s">
        <v>1883</v>
      </c>
      <c r="C19" s="294">
        <v>0</v>
      </c>
      <c r="D19" s="294">
        <v>0</v>
      </c>
      <c r="E19" s="294">
        <v>0</v>
      </c>
      <c r="F19" s="294">
        <v>455856.21325459401</v>
      </c>
      <c r="G19" s="371">
        <v>449784.36800000002</v>
      </c>
      <c r="H19" s="294">
        <v>0</v>
      </c>
      <c r="I19" s="297">
        <v>764.63342560000001</v>
      </c>
      <c r="J19" s="297">
        <v>1.0000000000000001E-5</v>
      </c>
    </row>
    <row r="20" spans="1:10" ht="12.75">
      <c r="A20" s="291" t="s">
        <v>695</v>
      </c>
      <c r="B20" s="293" t="s">
        <v>1884</v>
      </c>
      <c r="C20" s="294">
        <v>0</v>
      </c>
      <c r="D20" s="294">
        <v>0</v>
      </c>
      <c r="E20" s="294">
        <v>0</v>
      </c>
      <c r="F20" s="294">
        <v>453511.87264763896</v>
      </c>
      <c r="G20" s="371">
        <v>448262.17</v>
      </c>
      <c r="H20" s="294">
        <v>0</v>
      </c>
      <c r="I20" s="294">
        <v>762.04568900000004</v>
      </c>
      <c r="J20" s="294">
        <v>1.0000000000000001E-5</v>
      </c>
    </row>
    <row r="21" spans="1:10" ht="12.75">
      <c r="A21" s="291" t="s">
        <v>694</v>
      </c>
      <c r="B21" s="293" t="s">
        <v>1885</v>
      </c>
      <c r="C21" s="294">
        <v>0</v>
      </c>
      <c r="D21" s="294">
        <v>0</v>
      </c>
      <c r="E21" s="294">
        <v>0</v>
      </c>
      <c r="F21" s="294">
        <v>451167.53204068501</v>
      </c>
      <c r="G21" s="371">
        <v>446739.97200000001</v>
      </c>
      <c r="H21" s="294">
        <v>0</v>
      </c>
      <c r="I21" s="294">
        <v>759.45795239999995</v>
      </c>
      <c r="J21" s="294">
        <v>1.0000000000000001E-5</v>
      </c>
    </row>
    <row r="22" spans="1:10" ht="12.75">
      <c r="A22" s="291" t="s">
        <v>693</v>
      </c>
      <c r="B22" s="293" t="s">
        <v>1886</v>
      </c>
      <c r="C22" s="294">
        <v>0</v>
      </c>
      <c r="D22" s="294">
        <v>0</v>
      </c>
      <c r="E22" s="294">
        <v>0</v>
      </c>
      <c r="F22" s="294">
        <v>448823.19143373001</v>
      </c>
      <c r="G22" s="371">
        <v>445217.77399999998</v>
      </c>
      <c r="H22" s="294">
        <v>0</v>
      </c>
      <c r="I22" s="294">
        <v>756.87021579999998</v>
      </c>
      <c r="J22" s="294">
        <v>1.0000000000000001E-5</v>
      </c>
    </row>
    <row r="23" spans="1:10" ht="12.75">
      <c r="A23" s="291" t="s">
        <v>692</v>
      </c>
      <c r="B23" s="293" t="s">
        <v>1632</v>
      </c>
      <c r="C23" s="294">
        <v>0</v>
      </c>
      <c r="D23" s="294">
        <v>0</v>
      </c>
      <c r="E23" s="294">
        <v>0</v>
      </c>
      <c r="F23" s="294">
        <v>446478.85082677501</v>
      </c>
      <c r="G23" s="371">
        <v>443695.576</v>
      </c>
      <c r="H23" s="294">
        <v>0</v>
      </c>
      <c r="I23" s="294">
        <v>754.2824791999999</v>
      </c>
      <c r="J23" s="294">
        <v>8438.5260416000001</v>
      </c>
    </row>
    <row r="24" spans="1:10" ht="12.75">
      <c r="A24" s="291" t="s">
        <v>691</v>
      </c>
      <c r="B24" s="293" t="s">
        <v>1887</v>
      </c>
      <c r="C24" s="294">
        <v>0</v>
      </c>
      <c r="D24" s="294">
        <v>0</v>
      </c>
      <c r="E24" s="294">
        <v>0</v>
      </c>
      <c r="F24" s="294">
        <v>444134.51021982095</v>
      </c>
      <c r="G24" s="371">
        <v>442173.37800000003</v>
      </c>
      <c r="H24" s="294">
        <v>0</v>
      </c>
      <c r="I24" s="294">
        <v>751.69474260000004</v>
      </c>
      <c r="J24" s="294">
        <v>751.69474260000004</v>
      </c>
    </row>
    <row r="25" spans="1:10" ht="12.75">
      <c r="A25" s="291" t="s">
        <v>690</v>
      </c>
      <c r="B25" s="293" t="s">
        <v>1888</v>
      </c>
      <c r="C25" s="294">
        <v>0</v>
      </c>
      <c r="D25" s="294">
        <v>0</v>
      </c>
      <c r="E25" s="294">
        <v>0</v>
      </c>
      <c r="F25" s="294">
        <v>441790.16961286601</v>
      </c>
      <c r="G25" s="371">
        <v>440651.179</v>
      </c>
      <c r="H25" s="294"/>
      <c r="I25" s="294">
        <v>749.10700429999895</v>
      </c>
      <c r="J25" s="294">
        <v>1.0000000000000001E-5</v>
      </c>
    </row>
    <row r="26" spans="1:10" ht="12.75">
      <c r="A26" s="291" t="s">
        <v>689</v>
      </c>
      <c r="B26" s="293" t="s">
        <v>1889</v>
      </c>
      <c r="C26" s="294">
        <v>0</v>
      </c>
      <c r="D26" s="294">
        <v>0</v>
      </c>
      <c r="E26" s="294">
        <v>0</v>
      </c>
      <c r="F26" s="294">
        <v>439445.82900591101</v>
      </c>
      <c r="G26" s="371">
        <v>439128.98100000003</v>
      </c>
      <c r="H26" s="294">
        <v>0</v>
      </c>
      <c r="I26" s="294">
        <v>746.5192677</v>
      </c>
      <c r="J26" s="294">
        <v>1.0000000000000001E-5</v>
      </c>
    </row>
    <row r="27" spans="1:10" ht="12.75">
      <c r="A27" s="291" t="s">
        <v>688</v>
      </c>
      <c r="B27" s="293" t="s">
        <v>1890</v>
      </c>
      <c r="C27" s="294">
        <v>0</v>
      </c>
      <c r="D27" s="294">
        <v>0</v>
      </c>
      <c r="E27" s="294">
        <v>0</v>
      </c>
      <c r="F27" s="294">
        <v>437101.48839895602</v>
      </c>
      <c r="G27" s="371">
        <v>437606.783</v>
      </c>
      <c r="H27" s="294">
        <v>0</v>
      </c>
      <c r="I27" s="294">
        <v>743.93153109999901</v>
      </c>
      <c r="J27" s="294">
        <v>1.0000000000000001E-5</v>
      </c>
    </row>
    <row r="28" spans="1:10" ht="12.75">
      <c r="A28" s="291" t="s">
        <v>687</v>
      </c>
      <c r="B28" s="293" t="s">
        <v>1891</v>
      </c>
      <c r="C28" s="294">
        <v>0</v>
      </c>
      <c r="D28" s="294">
        <v>0</v>
      </c>
      <c r="E28" s="294">
        <v>0</v>
      </c>
      <c r="F28" s="294">
        <v>434757.14779200201</v>
      </c>
      <c r="G28" s="371">
        <v>436084.58500000002</v>
      </c>
      <c r="H28" s="294">
        <v>0</v>
      </c>
      <c r="I28" s="294">
        <v>741.34379449999994</v>
      </c>
      <c r="J28" s="294">
        <v>1.0000000000000001E-5</v>
      </c>
    </row>
    <row r="29" spans="1:10" ht="12.75">
      <c r="A29" s="291" t="s">
        <v>686</v>
      </c>
      <c r="B29" s="293" t="s">
        <v>1892</v>
      </c>
      <c r="C29" s="294">
        <v>0</v>
      </c>
      <c r="D29" s="294">
        <v>0</v>
      </c>
      <c r="E29" s="294">
        <v>0</v>
      </c>
      <c r="F29" s="294">
        <v>432412.80718504696</v>
      </c>
      <c r="G29" s="371">
        <v>434562.38699999999</v>
      </c>
      <c r="H29" s="294">
        <v>0</v>
      </c>
      <c r="I29" s="294">
        <v>738.75605789999997</v>
      </c>
      <c r="J29" s="294">
        <v>1.0000000000000001E-5</v>
      </c>
    </row>
    <row r="30" spans="1:10" ht="12.75">
      <c r="A30" s="291" t="s">
        <v>685</v>
      </c>
      <c r="B30" s="293" t="s">
        <v>1893</v>
      </c>
      <c r="C30" s="294">
        <v>0</v>
      </c>
      <c r="D30" s="294">
        <v>0</v>
      </c>
      <c r="E30" s="294">
        <v>0</v>
      </c>
      <c r="F30" s="294">
        <v>430068.46657809196</v>
      </c>
      <c r="G30" s="371">
        <v>433040.18900000001</v>
      </c>
      <c r="H30" s="294">
        <v>0</v>
      </c>
      <c r="I30" s="294"/>
      <c r="J30" s="294"/>
    </row>
    <row r="31" spans="1:10" ht="15">
      <c r="A31" s="291" t="s">
        <v>684</v>
      </c>
      <c r="G31" s="298"/>
      <c r="H31" s="373" t="s">
        <v>1894</v>
      </c>
      <c r="I31" s="288">
        <v>0</v>
      </c>
      <c r="J31" s="288">
        <v>0</v>
      </c>
    </row>
    <row r="32" spans="1:10" ht="13.5" thickBot="1">
      <c r="A32" s="291" t="s">
        <v>683</v>
      </c>
      <c r="B32" s="293" t="s">
        <v>1895</v>
      </c>
      <c r="C32" s="299">
        <v>0</v>
      </c>
      <c r="D32" s="299">
        <v>0</v>
      </c>
      <c r="E32" s="299">
        <v>0</v>
      </c>
      <c r="F32" s="300">
        <v>444134.51021982043</v>
      </c>
      <c r="G32" s="372">
        <f>AVERAGE(G18:G30)</f>
        <v>442173.37761538464</v>
      </c>
      <c r="H32" s="374">
        <f>G32-F32</f>
        <v>-1961.1326044357847</v>
      </c>
      <c r="I32" s="299"/>
      <c r="J32" s="299"/>
    </row>
    <row r="33" spans="1:11" ht="15.75" thickTop="1">
      <c r="A33" s="291" t="s">
        <v>682</v>
      </c>
      <c r="H33" s="375">
        <f>G32/F32-1</f>
        <v>-4.4156276067471856E-3</v>
      </c>
      <c r="I33" s="302">
        <f>SUM(I18:I29)</f>
        <v>9035.8633239999981</v>
      </c>
      <c r="J33" s="303">
        <f>SUM(J18:J29)</f>
        <v>9190.2208842</v>
      </c>
    </row>
    <row r="34" spans="1:11" ht="12.75">
      <c r="A34" s="291" t="s">
        <v>681</v>
      </c>
      <c r="B34" s="293" t="s">
        <v>1896</v>
      </c>
      <c r="C34" s="299">
        <v>0</v>
      </c>
      <c r="D34" s="299">
        <v>0</v>
      </c>
      <c r="E34" s="299">
        <v>0</v>
      </c>
      <c r="F34" s="299">
        <v>0</v>
      </c>
      <c r="G34" s="301">
        <v>0</v>
      </c>
      <c r="H34" s="301">
        <v>0</v>
      </c>
      <c r="I34" s="302"/>
      <c r="J34" s="303"/>
    </row>
    <row r="35" spans="1:11" ht="12.75">
      <c r="A35" s="291" t="s">
        <v>680</v>
      </c>
      <c r="G35" s="304"/>
      <c r="H35" s="304"/>
      <c r="I35" s="304"/>
      <c r="J35" s="304"/>
    </row>
    <row r="36" spans="1:11" ht="12.75">
      <c r="A36" s="291" t="s">
        <v>679</v>
      </c>
      <c r="H36" s="288" t="s">
        <v>1897</v>
      </c>
    </row>
    <row r="37" spans="1:11" ht="12.75">
      <c r="A37" s="291" t="s">
        <v>678</v>
      </c>
      <c r="B37" s="293" t="s">
        <v>1898</v>
      </c>
      <c r="C37" s="305">
        <v>0</v>
      </c>
      <c r="D37" s="305">
        <v>0</v>
      </c>
      <c r="E37" s="305">
        <v>0</v>
      </c>
      <c r="F37" s="299">
        <v>0</v>
      </c>
      <c r="G37" s="305">
        <v>0</v>
      </c>
      <c r="H37" s="305">
        <f>I33/G32</f>
        <v>2.0435113874855797E-2</v>
      </c>
      <c r="I37" s="305">
        <v>0</v>
      </c>
      <c r="J37" s="305">
        <v>0</v>
      </c>
    </row>
    <row r="38" spans="1:11" ht="12.75">
      <c r="A38" s="291" t="s">
        <v>677</v>
      </c>
      <c r="B38" s="293" t="s">
        <v>1899</v>
      </c>
      <c r="C38" s="299">
        <v>0</v>
      </c>
      <c r="D38" s="299">
        <v>0</v>
      </c>
      <c r="E38" s="299">
        <v>0</v>
      </c>
      <c r="F38" s="299">
        <v>0</v>
      </c>
      <c r="G38" s="299">
        <v>0</v>
      </c>
      <c r="H38" s="299">
        <v>0</v>
      </c>
      <c r="I38" s="299">
        <v>0</v>
      </c>
      <c r="J38" s="299">
        <v>0</v>
      </c>
    </row>
    <row r="39" spans="1:11" ht="12.75">
      <c r="A39" s="291" t="s">
        <v>676</v>
      </c>
      <c r="B39" s="293" t="s">
        <v>1900</v>
      </c>
      <c r="C39" s="299">
        <v>0</v>
      </c>
      <c r="D39" s="301">
        <v>0</v>
      </c>
      <c r="E39" s="301">
        <v>0</v>
      </c>
      <c r="F39" s="301">
        <v>0</v>
      </c>
      <c r="G39" s="299">
        <v>0</v>
      </c>
      <c r="H39" s="299">
        <v>0</v>
      </c>
      <c r="I39" s="299">
        <v>0</v>
      </c>
      <c r="J39" s="299">
        <v>0</v>
      </c>
    </row>
    <row r="40" spans="1:11" ht="12.75">
      <c r="A40" s="291" t="s">
        <v>675</v>
      </c>
      <c r="B40" s="293" t="s">
        <v>1901</v>
      </c>
      <c r="C40" s="299">
        <v>0</v>
      </c>
      <c r="D40" s="301">
        <v>0</v>
      </c>
      <c r="E40" s="306"/>
      <c r="F40" s="301">
        <v>0</v>
      </c>
      <c r="G40" s="299">
        <v>0</v>
      </c>
      <c r="H40" s="299">
        <v>0</v>
      </c>
      <c r="I40" s="299">
        <v>0</v>
      </c>
      <c r="J40" s="299">
        <v>0</v>
      </c>
    </row>
    <row r="41" spans="1:11" ht="12.75">
      <c r="A41" s="291" t="s">
        <v>674</v>
      </c>
      <c r="B41" s="290" t="s">
        <v>334</v>
      </c>
      <c r="D41" s="304"/>
      <c r="E41" s="304"/>
      <c r="F41" s="304"/>
    </row>
    <row r="42" spans="1:11" ht="12.75">
      <c r="A42" s="291" t="s">
        <v>673</v>
      </c>
      <c r="B42" s="290" t="s">
        <v>1861</v>
      </c>
    </row>
    <row r="43" spans="1:11" ht="12.75">
      <c r="A43" s="291" t="s">
        <v>672</v>
      </c>
      <c r="B43" s="290" t="s">
        <v>1902</v>
      </c>
    </row>
    <row r="44" spans="1:11" ht="12.75">
      <c r="A44" s="291" t="s">
        <v>671</v>
      </c>
    </row>
    <row r="45" spans="1:11" ht="12.75">
      <c r="A45" s="291" t="s">
        <v>670</v>
      </c>
    </row>
    <row r="46" spans="1:11" ht="12.75" thickBot="1">
      <c r="A46" s="289"/>
      <c r="B46" s="289"/>
      <c r="C46" s="289"/>
      <c r="D46" s="289"/>
      <c r="E46" s="289"/>
      <c r="F46" s="289"/>
      <c r="G46" s="289"/>
      <c r="H46" s="289"/>
      <c r="I46" s="289"/>
      <c r="J46" s="289"/>
      <c r="K46" s="289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workbookViewId="0">
      <selection activeCell="A2" sqref="A1:A2"/>
    </sheetView>
  </sheetViews>
  <sheetFormatPr defaultColWidth="7.28515625" defaultRowHeight="12"/>
  <cols>
    <col min="1" max="1" width="4.85546875" style="288" customWidth="1"/>
    <col min="2" max="2" width="37.28515625" style="288" customWidth="1"/>
    <col min="3" max="11" width="12.42578125" style="288" customWidth="1"/>
    <col min="12" max="16384" width="7.28515625" style="288"/>
  </cols>
  <sheetData>
    <row r="1" spans="1:11">
      <c r="A1" s="380" t="s">
        <v>1941</v>
      </c>
    </row>
    <row r="2" spans="1:11">
      <c r="A2" s="380" t="s">
        <v>1930</v>
      </c>
    </row>
    <row r="3" spans="1:11" ht="12.75">
      <c r="A3" s="287" t="s">
        <v>1903</v>
      </c>
    </row>
    <row r="4" spans="1:11" ht="24.6" customHeight="1" thickBot="1">
      <c r="A4" s="289" t="s">
        <v>1904</v>
      </c>
      <c r="B4" s="289"/>
      <c r="C4" s="289"/>
      <c r="D4" s="289"/>
      <c r="E4" s="289"/>
      <c r="F4" s="289"/>
      <c r="G4" s="289"/>
      <c r="H4" s="289"/>
      <c r="I4" s="289"/>
      <c r="J4" s="289"/>
      <c r="K4" s="289"/>
    </row>
    <row r="6" spans="1:11" ht="12.75">
      <c r="A6" s="290" t="s">
        <v>706</v>
      </c>
      <c r="C6" s="290" t="s">
        <v>1865</v>
      </c>
      <c r="I6" s="290" t="s">
        <v>705</v>
      </c>
    </row>
    <row r="7" spans="1:11" ht="12.75">
      <c r="D7" s="290" t="s">
        <v>1866</v>
      </c>
      <c r="I7" s="290" t="s">
        <v>1566</v>
      </c>
    </row>
    <row r="8" spans="1:11" ht="12.75">
      <c r="A8" s="290" t="s">
        <v>704</v>
      </c>
      <c r="D8" s="290" t="s">
        <v>1868</v>
      </c>
      <c r="I8" s="290" t="s">
        <v>703</v>
      </c>
    </row>
    <row r="9" spans="1:11" ht="12.75">
      <c r="B9" s="290" t="s">
        <v>702</v>
      </c>
      <c r="I9" s="290" t="s">
        <v>701</v>
      </c>
    </row>
    <row r="10" spans="1:11" ht="12.75">
      <c r="E10" s="290" t="s">
        <v>1870</v>
      </c>
      <c r="I10" s="290" t="s">
        <v>1905</v>
      </c>
    </row>
    <row r="11" spans="1:11" ht="12.75">
      <c r="A11" s="290" t="s">
        <v>700</v>
      </c>
      <c r="I11" s="290" t="s">
        <v>1872</v>
      </c>
    </row>
    <row r="12" spans="1:11" ht="7.9" customHeight="1"/>
    <row r="13" spans="1:11" ht="12.75" thickBot="1">
      <c r="A13" s="289"/>
      <c r="B13" s="289"/>
      <c r="C13" s="289"/>
      <c r="D13" s="289"/>
      <c r="E13" s="289"/>
      <c r="F13" s="289"/>
      <c r="G13" s="289"/>
      <c r="H13" s="289"/>
      <c r="I13" s="289"/>
      <c r="J13" s="289"/>
      <c r="K13" s="289"/>
    </row>
    <row r="14" spans="1:11" ht="12.75">
      <c r="B14" s="291" t="s">
        <v>23</v>
      </c>
      <c r="C14" s="291" t="s">
        <v>24</v>
      </c>
      <c r="D14" s="291" t="s">
        <v>25</v>
      </c>
      <c r="E14" s="291" t="s">
        <v>26</v>
      </c>
      <c r="F14" s="291" t="s">
        <v>78</v>
      </c>
      <c r="G14" s="291" t="s">
        <v>27</v>
      </c>
      <c r="H14" s="291" t="s">
        <v>28</v>
      </c>
      <c r="I14" s="291" t="s">
        <v>29</v>
      </c>
      <c r="J14" s="291" t="s">
        <v>30</v>
      </c>
    </row>
    <row r="15" spans="1:11" ht="12.75" thickBot="1">
      <c r="A15" s="289"/>
      <c r="B15" s="289"/>
      <c r="C15" s="289"/>
      <c r="D15" s="289"/>
      <c r="E15" s="289"/>
      <c r="F15" s="289"/>
      <c r="G15" s="289"/>
      <c r="H15" s="289"/>
      <c r="I15" s="289"/>
      <c r="J15" s="289"/>
      <c r="K15" s="289"/>
    </row>
    <row r="16" spans="1:11" ht="51.75" thickBot="1">
      <c r="A16" s="292" t="s">
        <v>699</v>
      </c>
      <c r="B16" s="292" t="s">
        <v>1873</v>
      </c>
      <c r="C16" s="292" t="s">
        <v>1874</v>
      </c>
      <c r="D16" s="292" t="s">
        <v>1875</v>
      </c>
      <c r="E16" s="292" t="s">
        <v>1876</v>
      </c>
      <c r="F16" s="292" t="s">
        <v>1877</v>
      </c>
      <c r="G16" s="292" t="s">
        <v>1906</v>
      </c>
      <c r="H16" s="292" t="s">
        <v>1879</v>
      </c>
      <c r="I16" s="292" t="s">
        <v>1880</v>
      </c>
      <c r="J16" s="292" t="s">
        <v>1881</v>
      </c>
    </row>
    <row r="17" spans="1:10" ht="12.75">
      <c r="A17" s="291" t="s">
        <v>697</v>
      </c>
      <c r="B17" s="293" t="s">
        <v>1893</v>
      </c>
      <c r="C17" s="299">
        <v>0</v>
      </c>
      <c r="D17" s="299">
        <v>0</v>
      </c>
      <c r="E17" s="299">
        <v>0</v>
      </c>
      <c r="F17" s="297">
        <v>430068.46657809196</v>
      </c>
      <c r="G17" s="370">
        <v>433040.18900000001</v>
      </c>
      <c r="H17" s="376">
        <v>0</v>
      </c>
      <c r="I17" s="299">
        <v>0</v>
      </c>
      <c r="J17" s="299">
        <v>0</v>
      </c>
    </row>
    <row r="18" spans="1:10" ht="12.75">
      <c r="A18" s="291" t="s">
        <v>696</v>
      </c>
      <c r="B18" s="293" t="s">
        <v>1907</v>
      </c>
      <c r="C18" s="299">
        <v>0</v>
      </c>
      <c r="D18" s="299">
        <v>0</v>
      </c>
      <c r="E18" s="299">
        <v>0</v>
      </c>
      <c r="F18" s="299">
        <v>430039.22274553002</v>
      </c>
      <c r="G18" s="376">
        <v>432822.185</v>
      </c>
      <c r="H18" s="376">
        <v>0</v>
      </c>
      <c r="I18" s="297">
        <v>736.1683213</v>
      </c>
      <c r="J18" s="297">
        <v>1.0000000000000001E-5</v>
      </c>
    </row>
    <row r="19" spans="1:10" ht="12.75">
      <c r="A19" s="291" t="s">
        <v>695</v>
      </c>
      <c r="B19" s="293" t="s">
        <v>1908</v>
      </c>
      <c r="C19" s="299">
        <v>0</v>
      </c>
      <c r="D19" s="299">
        <v>0</v>
      </c>
      <c r="E19" s="299">
        <v>0</v>
      </c>
      <c r="F19" s="299">
        <v>430009.97891296702</v>
      </c>
      <c r="G19" s="376">
        <v>432604.18199999997</v>
      </c>
      <c r="H19" s="376">
        <v>0</v>
      </c>
      <c r="I19" s="299">
        <v>735.79771449999998</v>
      </c>
      <c r="J19" s="299">
        <v>1.0000000000000001E-5</v>
      </c>
    </row>
    <row r="20" spans="1:10" ht="12.75">
      <c r="A20" s="291" t="s">
        <v>694</v>
      </c>
      <c r="B20" s="293" t="s">
        <v>1909</v>
      </c>
      <c r="C20" s="299">
        <v>0</v>
      </c>
      <c r="D20" s="299">
        <v>0</v>
      </c>
      <c r="E20" s="299">
        <v>0</v>
      </c>
      <c r="F20" s="299">
        <v>429980.73508040397</v>
      </c>
      <c r="G20" s="376">
        <v>432386.179</v>
      </c>
      <c r="H20" s="376">
        <v>0</v>
      </c>
      <c r="I20" s="299">
        <v>735.42710939999995</v>
      </c>
      <c r="J20" s="299">
        <v>1.0000000000000001E-5</v>
      </c>
    </row>
    <row r="21" spans="1:10" ht="12.75">
      <c r="A21" s="291" t="s">
        <v>693</v>
      </c>
      <c r="B21" s="293" t="s">
        <v>1910</v>
      </c>
      <c r="C21" s="299">
        <v>0</v>
      </c>
      <c r="D21" s="299">
        <v>0</v>
      </c>
      <c r="E21" s="299">
        <v>0</v>
      </c>
      <c r="F21" s="299">
        <v>429951.49124784098</v>
      </c>
      <c r="G21" s="376">
        <v>432168.17499999999</v>
      </c>
      <c r="H21" s="376">
        <v>0</v>
      </c>
      <c r="I21" s="299">
        <v>735.05650429999901</v>
      </c>
      <c r="J21" s="299">
        <v>1.0000000000000001E-5</v>
      </c>
    </row>
    <row r="22" spans="1:10" ht="12.75">
      <c r="A22" s="291" t="s">
        <v>692</v>
      </c>
      <c r="B22" s="293" t="s">
        <v>1644</v>
      </c>
      <c r="C22" s="299">
        <v>0</v>
      </c>
      <c r="D22" s="299">
        <v>0</v>
      </c>
      <c r="E22" s="299">
        <v>0</v>
      </c>
      <c r="F22" s="299">
        <v>429922.24741527898</v>
      </c>
      <c r="G22" s="376">
        <v>431950.17200000002</v>
      </c>
      <c r="H22" s="376"/>
      <c r="I22" s="299">
        <v>734.68589750000001</v>
      </c>
      <c r="J22" s="299">
        <v>1.0000000000000001E-5</v>
      </c>
    </row>
    <row r="23" spans="1:10" ht="12.75">
      <c r="A23" s="291" t="s">
        <v>691</v>
      </c>
      <c r="B23" s="293" t="s">
        <v>1911</v>
      </c>
      <c r="C23" s="299">
        <v>0</v>
      </c>
      <c r="D23" s="299">
        <v>0</v>
      </c>
      <c r="E23" s="299">
        <v>0</v>
      </c>
      <c r="F23" s="299">
        <v>429893.00358271599</v>
      </c>
      <c r="G23" s="376">
        <v>431732.16899999999</v>
      </c>
      <c r="H23" s="376">
        <v>0</v>
      </c>
      <c r="I23" s="299">
        <v>734.31529239999895</v>
      </c>
      <c r="J23" s="299">
        <v>8131.1084949000078</v>
      </c>
    </row>
    <row r="24" spans="1:10" ht="12.75">
      <c r="A24" s="291" t="s">
        <v>690</v>
      </c>
      <c r="B24" s="293" t="s">
        <v>1912</v>
      </c>
      <c r="C24" s="299">
        <v>0</v>
      </c>
      <c r="D24" s="299">
        <v>0</v>
      </c>
      <c r="E24" s="299">
        <v>0</v>
      </c>
      <c r="F24" s="299">
        <v>429863.759750153</v>
      </c>
      <c r="G24" s="376">
        <v>431514.16499999998</v>
      </c>
      <c r="H24" s="376">
        <v>0</v>
      </c>
      <c r="I24" s="299">
        <v>733.94468729999994</v>
      </c>
      <c r="J24" s="299">
        <v>733.94468729999994</v>
      </c>
    </row>
    <row r="25" spans="1:10" ht="12.75">
      <c r="A25" s="291" t="s">
        <v>689</v>
      </c>
      <c r="B25" s="293" t="s">
        <v>1913</v>
      </c>
      <c r="C25" s="299">
        <v>0</v>
      </c>
      <c r="D25" s="299">
        <v>0</v>
      </c>
      <c r="E25" s="299">
        <v>0</v>
      </c>
      <c r="F25" s="299">
        <v>429834.51591759</v>
      </c>
      <c r="G25" s="376">
        <v>431296.16200000001</v>
      </c>
      <c r="H25" s="376">
        <v>0</v>
      </c>
      <c r="I25" s="299">
        <v>733.57408049999901</v>
      </c>
      <c r="J25" s="299">
        <v>1.0000000000000001E-5</v>
      </c>
    </row>
    <row r="26" spans="1:10" ht="12.75">
      <c r="A26" s="291" t="s">
        <v>688</v>
      </c>
      <c r="B26" s="293" t="s">
        <v>1914</v>
      </c>
      <c r="C26" s="299">
        <v>0</v>
      </c>
      <c r="D26" s="299">
        <v>0</v>
      </c>
      <c r="E26" s="299">
        <v>0</v>
      </c>
      <c r="F26" s="299">
        <v>429805.272085028</v>
      </c>
      <c r="G26" s="376">
        <v>431078.15899999999</v>
      </c>
      <c r="H26" s="376">
        <v>0</v>
      </c>
      <c r="I26" s="299">
        <v>733.2034754</v>
      </c>
      <c r="J26" s="299">
        <v>1.0000000000000001E-5</v>
      </c>
    </row>
    <row r="27" spans="1:10" ht="12.75">
      <c r="A27" s="291" t="s">
        <v>687</v>
      </c>
      <c r="B27" s="293" t="s">
        <v>1915</v>
      </c>
      <c r="C27" s="299">
        <v>0</v>
      </c>
      <c r="D27" s="299">
        <v>0</v>
      </c>
      <c r="E27" s="299">
        <v>0</v>
      </c>
      <c r="F27" s="299">
        <v>429776.02825246501</v>
      </c>
      <c r="G27" s="376">
        <v>430860.15500000003</v>
      </c>
      <c r="H27" s="376">
        <v>0</v>
      </c>
      <c r="I27" s="299">
        <v>732.83287029999997</v>
      </c>
      <c r="J27" s="299">
        <v>1.0000000000000001E-5</v>
      </c>
    </row>
    <row r="28" spans="1:10" ht="12.75">
      <c r="A28" s="291" t="s">
        <v>686</v>
      </c>
      <c r="B28" s="293" t="s">
        <v>1916</v>
      </c>
      <c r="C28" s="299">
        <v>0</v>
      </c>
      <c r="D28" s="299">
        <v>0</v>
      </c>
      <c r="E28" s="299">
        <v>0</v>
      </c>
      <c r="F28" s="299">
        <v>429746.78441990202</v>
      </c>
      <c r="G28" s="376">
        <v>430642.152</v>
      </c>
      <c r="H28" s="376">
        <v>0</v>
      </c>
      <c r="I28" s="299">
        <v>732.46226349999995</v>
      </c>
      <c r="J28" s="299">
        <v>1.0000000000000001E-5</v>
      </c>
    </row>
    <row r="29" spans="1:10" ht="12.75">
      <c r="A29" s="291" t="s">
        <v>685</v>
      </c>
      <c r="B29" s="293" t="s">
        <v>1917</v>
      </c>
      <c r="C29" s="299">
        <v>0</v>
      </c>
      <c r="D29" s="299">
        <v>0</v>
      </c>
      <c r="E29" s="299">
        <v>0</v>
      </c>
      <c r="F29" s="299">
        <v>429717.54058733897</v>
      </c>
      <c r="G29" s="376">
        <v>430424.14899999998</v>
      </c>
      <c r="H29" s="376">
        <v>0</v>
      </c>
      <c r="I29" s="299">
        <v>732.09165839999991</v>
      </c>
      <c r="J29" s="299">
        <v>1.0000000000000001E-5</v>
      </c>
    </row>
    <row r="30" spans="1:10" ht="15">
      <c r="A30" s="291" t="s">
        <v>684</v>
      </c>
      <c r="G30" s="298"/>
      <c r="H30" s="373" t="s">
        <v>1894</v>
      </c>
    </row>
    <row r="31" spans="1:10" ht="13.5" thickBot="1">
      <c r="A31" s="291" t="s">
        <v>683</v>
      </c>
      <c r="B31" s="293" t="s">
        <v>1895</v>
      </c>
      <c r="C31" s="299">
        <v>0</v>
      </c>
      <c r="D31" s="299">
        <v>0</v>
      </c>
      <c r="E31" s="299">
        <v>0</v>
      </c>
      <c r="F31" s="300">
        <v>429893.00358271593</v>
      </c>
      <c r="G31" s="377">
        <f>AVERAGE(G17:G29)</f>
        <v>431732.16869230766</v>
      </c>
      <c r="H31" s="378">
        <f>G31-F31</f>
        <v>1839.1651095917332</v>
      </c>
      <c r="I31" s="299">
        <v>0</v>
      </c>
      <c r="J31" s="299">
        <v>0</v>
      </c>
    </row>
    <row r="32" spans="1:10" ht="15.75" thickTop="1">
      <c r="A32" s="291" t="s">
        <v>682</v>
      </c>
      <c r="G32" s="298"/>
      <c r="H32" s="375">
        <f>G31/F31-1</f>
        <v>4.2781926997279562E-3</v>
      </c>
    </row>
    <row r="33" spans="1:11" ht="12.75">
      <c r="A33" s="291" t="s">
        <v>681</v>
      </c>
      <c r="B33" s="293" t="s">
        <v>1896</v>
      </c>
      <c r="C33" s="299">
        <v>0</v>
      </c>
      <c r="D33" s="299">
        <v>0</v>
      </c>
      <c r="E33" s="299">
        <v>0</v>
      </c>
      <c r="F33" s="301">
        <v>0</v>
      </c>
      <c r="G33" s="301">
        <v>0</v>
      </c>
      <c r="H33" s="301">
        <v>0</v>
      </c>
      <c r="I33" s="302">
        <v>8809.5598747999993</v>
      </c>
      <c r="J33" s="303">
        <v>8865.0532822000059</v>
      </c>
    </row>
    <row r="34" spans="1:11" ht="12.75">
      <c r="A34" s="291" t="s">
        <v>680</v>
      </c>
      <c r="F34" s="304"/>
      <c r="G34" s="304"/>
      <c r="H34" s="301"/>
      <c r="I34" s="304"/>
      <c r="J34" s="304"/>
    </row>
    <row r="35" spans="1:11" ht="12.75">
      <c r="A35" s="291" t="s">
        <v>679</v>
      </c>
      <c r="F35" s="304"/>
      <c r="G35" s="304"/>
      <c r="H35" s="301"/>
      <c r="J35" s="304"/>
    </row>
    <row r="36" spans="1:11" ht="12.75">
      <c r="A36" s="291" t="s">
        <v>678</v>
      </c>
      <c r="B36" s="293" t="s">
        <v>1898</v>
      </c>
      <c r="C36" s="305">
        <v>0</v>
      </c>
      <c r="D36" s="305">
        <v>0</v>
      </c>
      <c r="E36" s="305">
        <v>0</v>
      </c>
      <c r="F36" s="305">
        <v>0</v>
      </c>
      <c r="G36" s="305">
        <v>0</v>
      </c>
      <c r="H36" s="288" t="s">
        <v>1897</v>
      </c>
      <c r="I36" s="305">
        <v>0</v>
      </c>
      <c r="J36" s="305">
        <v>0</v>
      </c>
    </row>
    <row r="37" spans="1:11" ht="12.75">
      <c r="A37" s="291" t="s">
        <v>677</v>
      </c>
      <c r="B37" s="293" t="s">
        <v>1899</v>
      </c>
      <c r="C37" s="299">
        <v>0</v>
      </c>
      <c r="D37" s="301"/>
      <c r="E37" s="301"/>
      <c r="F37" s="301"/>
      <c r="G37" s="299">
        <v>0</v>
      </c>
      <c r="H37" s="305">
        <f>I33/G31</f>
        <v>2.0405150492917076E-2</v>
      </c>
      <c r="I37" s="299">
        <v>0</v>
      </c>
      <c r="J37" s="299">
        <v>0</v>
      </c>
    </row>
    <row r="38" spans="1:11" ht="12.75">
      <c r="A38" s="291" t="s">
        <v>676</v>
      </c>
      <c r="B38" s="293" t="s">
        <v>1900</v>
      </c>
      <c r="C38" s="299">
        <v>0</v>
      </c>
      <c r="D38" s="301"/>
      <c r="E38" s="301"/>
      <c r="F38" s="301"/>
      <c r="G38" s="299">
        <v>0</v>
      </c>
      <c r="H38" s="305">
        <v>0</v>
      </c>
      <c r="I38" s="299">
        <v>0</v>
      </c>
      <c r="J38" s="299">
        <v>0</v>
      </c>
    </row>
    <row r="39" spans="1:11" ht="12.75">
      <c r="A39" s="291" t="s">
        <v>675</v>
      </c>
      <c r="B39" s="293" t="s">
        <v>1901</v>
      </c>
      <c r="C39" s="299">
        <v>0</v>
      </c>
      <c r="D39" s="301"/>
      <c r="E39" s="306"/>
      <c r="F39" s="301"/>
      <c r="G39" s="299">
        <v>0</v>
      </c>
      <c r="H39" s="299">
        <v>0</v>
      </c>
      <c r="I39" s="299">
        <v>0</v>
      </c>
      <c r="J39" s="299">
        <v>0</v>
      </c>
    </row>
    <row r="40" spans="1:11" ht="12.75">
      <c r="A40" s="291" t="s">
        <v>674</v>
      </c>
      <c r="B40" s="290" t="s">
        <v>334</v>
      </c>
      <c r="D40" s="304"/>
      <c r="E40" s="304"/>
      <c r="F40" s="304"/>
      <c r="H40" s="299">
        <v>0</v>
      </c>
    </row>
    <row r="41" spans="1:11" ht="12.75">
      <c r="A41" s="291" t="s">
        <v>673</v>
      </c>
      <c r="B41" s="290" t="s">
        <v>1861</v>
      </c>
      <c r="H41" s="299">
        <v>0</v>
      </c>
    </row>
    <row r="42" spans="1:11" ht="12.75">
      <c r="A42" s="291" t="s">
        <v>672</v>
      </c>
      <c r="B42" s="290" t="s">
        <v>1902</v>
      </c>
    </row>
    <row r="43" spans="1:11" ht="12.75">
      <c r="A43" s="291" t="s">
        <v>671</v>
      </c>
    </row>
    <row r="44" spans="1:11" ht="12.75">
      <c r="A44" s="291" t="s">
        <v>670</v>
      </c>
    </row>
    <row r="45" spans="1:11" ht="12.75" thickBot="1">
      <c r="A45" s="289"/>
      <c r="B45" s="289"/>
      <c r="C45" s="289"/>
      <c r="D45" s="289"/>
      <c r="E45" s="289"/>
      <c r="F45" s="289"/>
      <c r="G45" s="289"/>
      <c r="H45" s="289"/>
      <c r="I45" s="289"/>
      <c r="J45" s="289"/>
      <c r="K45" s="28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U99"/>
  <sheetViews>
    <sheetView zoomScaleNormal="100" workbookViewId="0">
      <selection activeCell="A2" sqref="A1:A2"/>
    </sheetView>
  </sheetViews>
  <sheetFormatPr defaultColWidth="8.85546875" defaultRowHeight="12.75"/>
  <cols>
    <col min="1" max="1" width="38.42578125" style="7" customWidth="1"/>
    <col min="2" max="2" width="13.28515625" style="7" bestFit="1" customWidth="1"/>
    <col min="3" max="3" width="12.28515625" style="7" bestFit="1" customWidth="1"/>
    <col min="4" max="4" width="1.28515625" style="7" customWidth="1"/>
    <col min="5" max="5" width="11.5703125" style="7" customWidth="1"/>
    <col min="6" max="6" width="12.5703125" style="7" customWidth="1"/>
    <col min="7" max="7" width="9.85546875" style="7" customWidth="1"/>
    <col min="8" max="8" width="10.7109375" style="7" customWidth="1"/>
    <col min="9" max="9" width="8.85546875" style="7"/>
    <col min="10" max="10" width="8.85546875" style="10"/>
    <col min="11" max="11" width="9.28515625" style="7" bestFit="1" customWidth="1"/>
    <col min="12" max="12" width="10.7109375" style="7" bestFit="1" customWidth="1"/>
    <col min="13" max="13" width="9.85546875" style="7" customWidth="1"/>
    <col min="14" max="14" width="8.85546875" style="167"/>
    <col min="15" max="15" width="14" style="167" customWidth="1"/>
    <col min="16" max="16" width="13.42578125" style="167" customWidth="1"/>
    <col min="17" max="17" width="8.85546875" style="167" customWidth="1"/>
    <col min="18" max="18" width="13.28515625" style="167" bestFit="1" customWidth="1"/>
    <col min="19" max="19" width="16.7109375" style="167" customWidth="1"/>
    <col min="20" max="20" width="9.85546875" style="167" customWidth="1"/>
    <col min="21" max="16384" width="8.85546875" style="167"/>
  </cols>
  <sheetData>
    <row r="1" spans="1:20" s="379" customFormat="1">
      <c r="A1" s="40" t="s">
        <v>1932</v>
      </c>
      <c r="B1" s="7"/>
      <c r="C1" s="7"/>
      <c r="D1" s="7"/>
      <c r="E1" s="7"/>
      <c r="F1" s="7"/>
      <c r="G1" s="7"/>
      <c r="H1" s="7"/>
      <c r="I1" s="7"/>
      <c r="J1" s="10"/>
      <c r="K1" s="7"/>
      <c r="L1" s="7"/>
      <c r="M1" s="7"/>
    </row>
    <row r="2" spans="1:20" s="379" customFormat="1">
      <c r="A2" s="40" t="s">
        <v>1930</v>
      </c>
      <c r="B2" s="7"/>
      <c r="C2" s="7"/>
      <c r="D2" s="7"/>
      <c r="E2" s="7"/>
      <c r="F2" s="7"/>
      <c r="G2" s="7"/>
      <c r="H2" s="7"/>
      <c r="I2" s="7"/>
      <c r="J2" s="10"/>
      <c r="K2" s="7"/>
      <c r="L2" s="7"/>
      <c r="M2" s="7"/>
    </row>
    <row r="3" spans="1:20">
      <c r="A3" s="6" t="s">
        <v>22</v>
      </c>
      <c r="C3" s="8"/>
      <c r="D3" s="8"/>
      <c r="I3" s="9"/>
      <c r="K3" s="9"/>
    </row>
    <row r="4" spans="1:20">
      <c r="A4" s="82" t="s">
        <v>1564</v>
      </c>
      <c r="C4" s="8"/>
      <c r="D4" s="8"/>
      <c r="I4" s="9"/>
      <c r="K4" s="9"/>
    </row>
    <row r="5" spans="1:20" ht="13.5" thickBot="1">
      <c r="B5" s="12" t="s">
        <v>23</v>
      </c>
      <c r="C5" s="13" t="s">
        <v>24</v>
      </c>
      <c r="D5" s="13"/>
      <c r="E5" s="12" t="s">
        <v>25</v>
      </c>
      <c r="F5" s="12" t="s">
        <v>26</v>
      </c>
      <c r="G5" s="12" t="s">
        <v>27</v>
      </c>
      <c r="H5" s="12" t="s">
        <v>28</v>
      </c>
      <c r="I5" s="14" t="s">
        <v>29</v>
      </c>
      <c r="J5" s="15" t="s">
        <v>30</v>
      </c>
      <c r="K5" s="14" t="s">
        <v>31</v>
      </c>
      <c r="L5" s="14" t="s">
        <v>32</v>
      </c>
      <c r="M5" s="14" t="s">
        <v>33</v>
      </c>
    </row>
    <row r="6" spans="1:20" ht="13.5" thickBot="1">
      <c r="B6" s="16" t="s">
        <v>34</v>
      </c>
      <c r="C6" s="388" t="s">
        <v>35</v>
      </c>
      <c r="D6" s="389"/>
      <c r="E6" s="390"/>
      <c r="F6" s="17" t="s">
        <v>36</v>
      </c>
      <c r="G6" s="16" t="s">
        <v>37</v>
      </c>
      <c r="H6" s="16" t="s">
        <v>36</v>
      </c>
      <c r="I6" s="18"/>
      <c r="J6" s="19"/>
      <c r="K6" s="18" t="s">
        <v>38</v>
      </c>
      <c r="L6" s="16" t="s">
        <v>39</v>
      </c>
      <c r="M6" s="16" t="s">
        <v>95</v>
      </c>
    </row>
    <row r="7" spans="1:20" ht="35.25" thickBot="1">
      <c r="A7" s="20" t="s">
        <v>40</v>
      </c>
      <c r="B7" s="21" t="s">
        <v>41</v>
      </c>
      <c r="C7" s="22" t="s">
        <v>96</v>
      </c>
      <c r="D7" s="23"/>
      <c r="E7" s="93" t="s">
        <v>97</v>
      </c>
      <c r="F7" s="24" t="s">
        <v>42</v>
      </c>
      <c r="G7" s="24" t="s">
        <v>98</v>
      </c>
      <c r="H7" s="24" t="s">
        <v>43</v>
      </c>
      <c r="I7" s="25" t="s">
        <v>44</v>
      </c>
      <c r="J7" s="26" t="s">
        <v>45</v>
      </c>
      <c r="K7" s="25" t="s">
        <v>46</v>
      </c>
      <c r="L7" s="25" t="s">
        <v>99</v>
      </c>
      <c r="M7" s="25" t="s">
        <v>46</v>
      </c>
      <c r="O7" s="26" t="s">
        <v>279</v>
      </c>
      <c r="P7" s="26" t="s">
        <v>278</v>
      </c>
      <c r="R7" s="26" t="s">
        <v>1918</v>
      </c>
      <c r="S7" s="365" t="s">
        <v>1928</v>
      </c>
    </row>
    <row r="8" spans="1:20">
      <c r="B8" s="27"/>
      <c r="C8" s="8"/>
      <c r="D8" s="8"/>
      <c r="I8" s="9"/>
      <c r="K8" s="9"/>
      <c r="R8" s="286"/>
      <c r="S8" s="286"/>
    </row>
    <row r="9" spans="1:20">
      <c r="A9" s="7" t="s">
        <v>1</v>
      </c>
      <c r="B9" s="366">
        <f>'52A 2018'!B62/1000</f>
        <v>11242062.787070533</v>
      </c>
      <c r="C9" s="28">
        <f>C31+C35+C41+C43+C39</f>
        <v>-116139.92500361211</v>
      </c>
      <c r="D9" s="29"/>
      <c r="E9" s="29">
        <f>H58</f>
        <v>-849606.2713743546</v>
      </c>
      <c r="F9" s="29">
        <f>SUM(B9:E9)</f>
        <v>10276316.590692567</v>
      </c>
      <c r="G9" s="1">
        <f>E$76</f>
        <v>0.96244447762158181</v>
      </c>
      <c r="H9" s="29">
        <f>F9*G9</f>
        <v>9890384.1530031022</v>
      </c>
      <c r="I9" s="10">
        <f>H9/H$23</f>
        <v>0.29195298446393209</v>
      </c>
      <c r="J9" s="30">
        <f>B90</f>
        <v>4.8019327192436879E-2</v>
      </c>
      <c r="K9" s="2">
        <f>I9*J9</f>
        <v>1.4019385885781995E-2</v>
      </c>
      <c r="L9" s="29">
        <f>H9*J9</f>
        <v>474929.59270194866</v>
      </c>
      <c r="M9" s="29">
        <f>L9</f>
        <v>474929.59270194866</v>
      </c>
      <c r="O9" s="28">
        <f>'52A 2018'!B71/1000</f>
        <v>9922880.308094237</v>
      </c>
      <c r="P9" s="29">
        <f>H9-O9</f>
        <v>-32496.155091134831</v>
      </c>
      <c r="Q9" s="138"/>
      <c r="R9" s="28">
        <f>+'2018 Cap Str Recon (3rd NOIA)'!H9</f>
        <v>9890402.9997772798</v>
      </c>
      <c r="S9" s="28">
        <f>+H9-R9</f>
        <v>-18.846774177625775</v>
      </c>
      <c r="T9" s="30"/>
    </row>
    <row r="10" spans="1:20" ht="8.25" customHeight="1">
      <c r="A10" s="12"/>
      <c r="B10" s="31"/>
      <c r="C10" s="38"/>
      <c r="D10" s="8"/>
      <c r="E10" s="32"/>
      <c r="G10" s="33"/>
      <c r="I10" s="10"/>
      <c r="J10" s="30"/>
      <c r="K10" s="10"/>
      <c r="L10" s="8"/>
      <c r="M10" s="8"/>
      <c r="O10" s="38"/>
      <c r="P10" s="8"/>
      <c r="Q10" s="138"/>
      <c r="R10" s="28"/>
      <c r="S10" s="286"/>
      <c r="T10" s="278"/>
    </row>
    <row r="11" spans="1:20">
      <c r="A11" s="7" t="s">
        <v>2</v>
      </c>
      <c r="B11" s="309">
        <f>('52A 2018'!C62/1000)-'D6 Sub Revised'!H31</f>
        <v>514783.06427443482</v>
      </c>
      <c r="C11" s="38">
        <f>C44</f>
        <v>694.73263083562597</v>
      </c>
      <c r="D11" s="8"/>
      <c r="E11" s="3">
        <f>H59</f>
        <v>-39363.311649240823</v>
      </c>
      <c r="F11" s="3">
        <f>SUM(B11:E11)</f>
        <v>476114.48525602958</v>
      </c>
      <c r="G11" s="1">
        <f>E$76</f>
        <v>0.96244447762158181</v>
      </c>
      <c r="H11" s="3">
        <f>F11*G11</f>
        <v>458233.7570503077</v>
      </c>
      <c r="I11" s="10">
        <f>H11/H$23</f>
        <v>1.3526543649200534E-2</v>
      </c>
      <c r="J11" s="30">
        <f>B92</f>
        <v>2.3915689428192048E-2</v>
      </c>
      <c r="K11" s="2">
        <f>I11*J11</f>
        <v>3.2349661695116349E-4</v>
      </c>
      <c r="L11" s="8">
        <f>H11*J11</f>
        <v>10958.976219128766</v>
      </c>
      <c r="M11" s="8">
        <f>L11</f>
        <v>10958.976219128766</v>
      </c>
      <c r="O11" s="38">
        <f>'52A 2018'!C71/1000</f>
        <v>460165.4562624956</v>
      </c>
      <c r="P11" s="8">
        <f>H11-O11</f>
        <v>-1931.6992121879011</v>
      </c>
      <c r="Q11" s="138"/>
      <c r="R11" s="28">
        <f>+'2018 Cap Str Recon (3rd NOIA)'!H11</f>
        <v>459869.55836191622</v>
      </c>
      <c r="S11" s="28">
        <f>+H11-R11</f>
        <v>-1635.8013116085203</v>
      </c>
      <c r="T11" s="278"/>
    </row>
    <row r="12" spans="1:20" ht="8.25" customHeight="1">
      <c r="A12" s="34"/>
      <c r="B12" s="35"/>
      <c r="C12" s="107"/>
      <c r="D12" s="36"/>
      <c r="E12" s="37"/>
      <c r="F12" s="37"/>
      <c r="G12" s="33"/>
      <c r="H12" s="37"/>
      <c r="I12" s="10"/>
      <c r="J12" s="30"/>
      <c r="K12" s="10"/>
      <c r="L12" s="36"/>
      <c r="M12" s="36"/>
      <c r="O12" s="107"/>
      <c r="P12" s="36"/>
      <c r="Q12" s="138"/>
      <c r="R12" s="28"/>
      <c r="S12" s="286"/>
      <c r="T12" s="278"/>
    </row>
    <row r="13" spans="1:20">
      <c r="A13" s="7" t="s">
        <v>19</v>
      </c>
      <c r="B13" s="315">
        <v>0</v>
      </c>
      <c r="C13" s="38">
        <v>0</v>
      </c>
      <c r="D13" s="8"/>
      <c r="E13" s="3">
        <f>H60</f>
        <v>0</v>
      </c>
      <c r="F13" s="3">
        <f>SUM(B13:E13)</f>
        <v>0</v>
      </c>
      <c r="G13" s="1">
        <f>E$76</f>
        <v>0.96244447762158181</v>
      </c>
      <c r="H13" s="3">
        <f>F13*G13</f>
        <v>0</v>
      </c>
      <c r="I13" s="10">
        <f>H13/H$23</f>
        <v>0</v>
      </c>
      <c r="J13" s="30">
        <f>B91</f>
        <v>0</v>
      </c>
      <c r="K13" s="2">
        <f>I13*J13</f>
        <v>0</v>
      </c>
      <c r="L13" s="8">
        <f>H13*J13</f>
        <v>0</v>
      </c>
      <c r="M13" s="8">
        <f>L13</f>
        <v>0</v>
      </c>
      <c r="O13" s="38"/>
      <c r="P13" s="8"/>
      <c r="Q13" s="138"/>
      <c r="R13" s="28"/>
      <c r="S13" s="141"/>
      <c r="T13" s="278"/>
    </row>
    <row r="14" spans="1:20" ht="8.25" customHeight="1">
      <c r="B14" s="35"/>
      <c r="C14" s="38"/>
      <c r="D14" s="8"/>
      <c r="G14" s="33"/>
      <c r="I14" s="10"/>
      <c r="J14" s="30"/>
      <c r="K14" s="10"/>
      <c r="L14" s="8"/>
      <c r="M14" s="8"/>
      <c r="O14" s="38"/>
      <c r="P14" s="8"/>
      <c r="Q14" s="138"/>
      <c r="R14" s="28"/>
      <c r="S14" s="286"/>
      <c r="T14" s="278"/>
    </row>
    <row r="15" spans="1:20">
      <c r="A15" s="7" t="s">
        <v>3</v>
      </c>
      <c r="B15" s="308">
        <f>('52A 2018'!E62/1000)+'D6 Sub Revised'!H31</f>
        <v>431732.16869230749</v>
      </c>
      <c r="C15" s="38">
        <f>C45</f>
        <v>578.10268387588587</v>
      </c>
      <c r="D15" s="8"/>
      <c r="E15" s="3">
        <f>H61</f>
        <v>-33012.409154211993</v>
      </c>
      <c r="F15" s="3">
        <f>SUM(B15:E15)</f>
        <v>399297.86222197139</v>
      </c>
      <c r="G15" s="1">
        <v>1</v>
      </c>
      <c r="H15" s="3">
        <f>F15*G15</f>
        <v>399297.86222197139</v>
      </c>
      <c r="I15" s="10">
        <f>H15/H$23</f>
        <v>1.1786822509859284E-2</v>
      </c>
      <c r="J15" s="307">
        <f>'D6 Sub Revised'!H37</f>
        <v>2.0405150492917076E-2</v>
      </c>
      <c r="K15" s="2">
        <f>I15*J15</f>
        <v>2.4051188714698126E-4</v>
      </c>
      <c r="L15" s="8">
        <f>H15*J15</f>
        <v>8147.7329701393937</v>
      </c>
      <c r="M15" s="8">
        <f>L15</f>
        <v>8147.7329701393937</v>
      </c>
      <c r="O15" s="38">
        <f>'52A 2018'!E71/1000</f>
        <v>397778.73030755779</v>
      </c>
      <c r="P15" s="8">
        <f>H15-O15</f>
        <v>1519.1319144135923</v>
      </c>
      <c r="Q15" s="138"/>
      <c r="R15" s="28">
        <f>+'2018 Cap Str Recon (3rd NOIA)'!H15</f>
        <v>397599.14085179562</v>
      </c>
      <c r="S15" s="28">
        <f>+H15-R15</f>
        <v>1698.7213701757719</v>
      </c>
      <c r="T15" s="278"/>
    </row>
    <row r="16" spans="1:20" ht="8.25" customHeight="1">
      <c r="B16" s="39"/>
      <c r="C16" s="38"/>
      <c r="D16" s="8"/>
      <c r="G16" s="33"/>
      <c r="I16" s="10"/>
      <c r="J16" s="30"/>
      <c r="K16" s="10"/>
      <c r="L16" s="36"/>
      <c r="M16" s="36"/>
      <c r="O16" s="107"/>
      <c r="P16" s="36"/>
      <c r="Q16" s="138"/>
      <c r="R16" s="28"/>
      <c r="S16" s="286"/>
      <c r="T16" s="278"/>
    </row>
    <row r="17" spans="1:21">
      <c r="A17" s="34" t="s">
        <v>4</v>
      </c>
      <c r="B17" s="38">
        <f>'52A 2018'!D62/1000</f>
        <v>17318425.676754404</v>
      </c>
      <c r="C17" s="38">
        <f>C36+C46+C37</f>
        <v>-36080.341575017046</v>
      </c>
      <c r="D17" s="8"/>
      <c r="E17" s="3">
        <f>H62</f>
        <v>-1319727.7352054156</v>
      </c>
      <c r="F17" s="3">
        <f>SUM(B17:E17)</f>
        <v>15962617.599973973</v>
      </c>
      <c r="G17" s="1">
        <f>E$76</f>
        <v>0.96244447762158181</v>
      </c>
      <c r="H17" s="3">
        <f>F17*G17</f>
        <v>15363133.157480018</v>
      </c>
      <c r="I17" s="10">
        <f>H17/H$23</f>
        <v>0.45350236215861944</v>
      </c>
      <c r="J17" s="30">
        <f>B86</f>
        <v>0.115</v>
      </c>
      <c r="K17" s="2">
        <f>I17*J17</f>
        <v>5.2152771648241239E-2</v>
      </c>
      <c r="L17" s="8">
        <f>H17*J17</f>
        <v>1766760.3131102021</v>
      </c>
      <c r="M17" s="8">
        <f>L17/0.61425</f>
        <v>2876288.6660320754</v>
      </c>
      <c r="O17" s="38">
        <f>'52A 2018'!D71/1000</f>
        <v>15342161.041801412</v>
      </c>
      <c r="P17" s="8">
        <f>H17-O17</f>
        <v>20972.115678606555</v>
      </c>
      <c r="Q17" s="138"/>
      <c r="R17" s="28">
        <f>+'2018 Cap Str Recon (3rd NOIA)'!H17</f>
        <v>15363162.432935528</v>
      </c>
      <c r="S17" s="28">
        <f>+H17-R17</f>
        <v>-29.275455510243773</v>
      </c>
      <c r="T17" s="30"/>
    </row>
    <row r="18" spans="1:21" ht="8.25" customHeight="1">
      <c r="B18" s="39"/>
      <c r="C18" s="38"/>
      <c r="D18" s="8"/>
      <c r="G18" s="33"/>
      <c r="I18" s="10"/>
      <c r="J18" s="30"/>
      <c r="K18" s="10"/>
      <c r="L18" s="8"/>
      <c r="M18" s="8"/>
      <c r="O18" s="38"/>
      <c r="P18" s="8"/>
      <c r="Q18" s="138"/>
      <c r="R18" s="28"/>
      <c r="S18" s="286"/>
    </row>
    <row r="19" spans="1:21">
      <c r="A19" s="7" t="s">
        <v>20</v>
      </c>
      <c r="B19" s="38">
        <f>('52A 2018'!G62/1000)-('Non Utility 2018'!C89/1000)</f>
        <v>8918489.9492022507</v>
      </c>
      <c r="C19" s="38">
        <f>C32+C33+C34+C42+C38</f>
        <v>-299181.36156737793</v>
      </c>
      <c r="D19" s="8"/>
      <c r="E19" s="3">
        <f>H63</f>
        <v>-658194.26592761616</v>
      </c>
      <c r="F19" s="3">
        <f>SUM(B19:E19)</f>
        <v>7961114.3217072561</v>
      </c>
      <c r="G19" s="1">
        <f>E$76</f>
        <v>0.96244447762158181</v>
      </c>
      <c r="H19" s="3">
        <f>F19*G19</f>
        <v>7662130.5146412337</v>
      </c>
      <c r="I19" s="10">
        <f>H19/H$23</f>
        <v>0.2261774503897746</v>
      </c>
      <c r="J19" s="30">
        <f>B88</f>
        <v>0</v>
      </c>
      <c r="K19" s="2">
        <f>I19*J19</f>
        <v>0</v>
      </c>
      <c r="L19" s="8">
        <f>H19*J19</f>
        <v>0</v>
      </c>
      <c r="M19" s="8">
        <f>L19</f>
        <v>0</v>
      </c>
      <c r="O19" s="38">
        <f>'52A 2018'!G71/1000</f>
        <v>7650064.4065459557</v>
      </c>
      <c r="P19" s="8">
        <f>H19-O19</f>
        <v>12066.108095278032</v>
      </c>
      <c r="Q19" s="138"/>
      <c r="R19" s="28">
        <f>+'2018 Cap Str Recon (3rd NOIA)'!H19</f>
        <v>7662145.115332298</v>
      </c>
      <c r="S19" s="28">
        <f>+H19-R19</f>
        <v>-14.6006910642609</v>
      </c>
    </row>
    <row r="20" spans="1:21" ht="8.25" customHeight="1">
      <c r="B20" s="39"/>
      <c r="C20" s="38"/>
      <c r="D20" s="8"/>
      <c r="G20" s="33"/>
      <c r="I20" s="10"/>
      <c r="J20" s="30"/>
      <c r="K20" s="10"/>
      <c r="L20" s="36"/>
      <c r="M20" s="36"/>
      <c r="O20" s="107"/>
      <c r="P20" s="36"/>
      <c r="Q20" s="138"/>
      <c r="R20" s="28"/>
      <c r="S20" s="286"/>
    </row>
    <row r="21" spans="1:21">
      <c r="A21" s="7" t="s">
        <v>77</v>
      </c>
      <c r="B21" s="38">
        <f>'52A 2018'!F62/1000</f>
        <v>253253.17768832159</v>
      </c>
      <c r="C21" s="38">
        <f>C40+C47</f>
        <v>-136875.69639322211</v>
      </c>
      <c r="D21" s="8"/>
      <c r="E21" s="3">
        <f>H64</f>
        <v>-8886.9066576199184</v>
      </c>
      <c r="F21" s="3">
        <f>SUM(B21:E21)</f>
        <v>107490.57463747956</v>
      </c>
      <c r="G21" s="1">
        <f>E$76</f>
        <v>0.96244447762158181</v>
      </c>
      <c r="H21" s="3">
        <f>F21*G21</f>
        <v>103453.70995621267</v>
      </c>
      <c r="I21" s="10">
        <f>H21/H$23</f>
        <v>3.0538368286141147E-3</v>
      </c>
      <c r="J21" s="30">
        <f>F99</f>
        <v>8.8767432997604298E-2</v>
      </c>
      <c r="K21" s="2">
        <f>I21*J21</f>
        <v>2.7108125606961983E-4</v>
      </c>
      <c r="L21" s="8">
        <f>H21*J21</f>
        <v>9183.3202668916965</v>
      </c>
      <c r="M21" s="8">
        <f>H21*G99</f>
        <v>13728.620749202129</v>
      </c>
      <c r="O21" s="38">
        <f>'52A 2018'!F71/1000</f>
        <v>103579.01751731688</v>
      </c>
      <c r="P21" s="8">
        <f>H21-O21</f>
        <v>-125.30756110421498</v>
      </c>
      <c r="Q21" s="138"/>
      <c r="R21" s="28">
        <f>+'2018 Cap Str Recon (3rd NOIA)'!H21</f>
        <v>103453.90709402644</v>
      </c>
      <c r="S21" s="28">
        <f>+H21-R21</f>
        <v>-0.19713781376776751</v>
      </c>
    </row>
    <row r="22" spans="1:21" ht="14.45" customHeight="1">
      <c r="B22" s="39"/>
      <c r="C22" s="8"/>
      <c r="D22" s="8"/>
      <c r="G22" s="33"/>
      <c r="I22" s="10"/>
      <c r="J22" s="30"/>
      <c r="K22" s="10"/>
      <c r="O22" s="7"/>
      <c r="P22" s="7"/>
      <c r="Q22" s="138"/>
      <c r="R22" s="138"/>
    </row>
    <row r="23" spans="1:21" ht="13.5" thickBot="1">
      <c r="A23" s="40" t="s">
        <v>21</v>
      </c>
      <c r="B23" s="367">
        <f t="shared" ref="B23:H23" si="0">SUM(B9:B22)</f>
        <v>38678746.823682256</v>
      </c>
      <c r="C23" s="41">
        <f>SUM(C9:C22)</f>
        <v>-587004.48922451772</v>
      </c>
      <c r="D23" s="41"/>
      <c r="E23" s="41">
        <f t="shared" si="0"/>
        <v>-2908790.8999684588</v>
      </c>
      <c r="F23" s="281">
        <f t="shared" si="0"/>
        <v>35182951.434489273</v>
      </c>
      <c r="G23" s="9" t="s">
        <v>54</v>
      </c>
      <c r="H23" s="281">
        <f t="shared" si="0"/>
        <v>33876633.154352844</v>
      </c>
      <c r="I23" s="42">
        <f>SUM(I9:I21)</f>
        <v>1.0000000000000002</v>
      </c>
      <c r="J23" s="30"/>
      <c r="K23" s="43">
        <f>SUM(K9:K22)</f>
        <v>6.7007247294190997E-2</v>
      </c>
      <c r="L23" s="41">
        <f>SUM(L9:L22)</f>
        <v>2269979.9352683108</v>
      </c>
      <c r="M23" s="41">
        <f>SUM(M9:M22)</f>
        <v>3384053.5886724945</v>
      </c>
      <c r="O23" s="41">
        <f t="shared" ref="O23:P23" si="1">SUM(O9:O22)</f>
        <v>33876628.96052897</v>
      </c>
      <c r="P23" s="41">
        <f t="shared" si="1"/>
        <v>4.1938238712318707</v>
      </c>
      <c r="R23" s="111"/>
      <c r="S23" s="41">
        <f t="shared" ref="S23" si="2">SUM(S9:S22)</f>
        <v>1.3533281162381172E-9</v>
      </c>
    </row>
    <row r="24" spans="1:21" ht="13.5" thickTop="1">
      <c r="B24" s="95"/>
      <c r="C24" s="8"/>
      <c r="D24" s="8"/>
      <c r="E24" s="111"/>
      <c r="F24" s="29"/>
      <c r="I24" s="9"/>
      <c r="J24" s="118"/>
      <c r="K24" s="112"/>
      <c r="O24" s="87"/>
    </row>
    <row r="25" spans="1:21" ht="13.5" thickBot="1">
      <c r="A25" s="44" t="s">
        <v>100</v>
      </c>
      <c r="C25" s="8"/>
      <c r="D25" s="8"/>
      <c r="H25" s="281">
        <f>H23-('Rate Base 2018'!J550/1000)</f>
        <v>0</v>
      </c>
      <c r="I25" s="81" t="s">
        <v>128</v>
      </c>
      <c r="J25" s="46"/>
      <c r="K25" s="47"/>
      <c r="L25" s="47"/>
      <c r="M25" s="167"/>
    </row>
    <row r="26" spans="1:21" ht="13.5" thickTop="1">
      <c r="A26" s="7" t="s">
        <v>55</v>
      </c>
      <c r="C26" s="38">
        <f>('52C 2018'!B68+'52C 2018'!B161)/1000</f>
        <v>466449.59428163205</v>
      </c>
      <c r="D26" s="38"/>
      <c r="E26" s="7" t="s">
        <v>1149</v>
      </c>
      <c r="I26" s="81"/>
      <c r="J26" s="46"/>
      <c r="K26" s="47"/>
      <c r="L26" s="273">
        <f>K23-K17+(K17/0.61425)</f>
        <v>9.9759272794083642E-2</v>
      </c>
      <c r="M26" s="167"/>
      <c r="O26" s="138">
        <f>B9+B11+B17</f>
        <v>29075271.528099373</v>
      </c>
    </row>
    <row r="27" spans="1:21">
      <c r="A27" s="7" t="s">
        <v>56</v>
      </c>
      <c r="C27" s="38">
        <f>(-SUM('52A 2018'!B63:G63)/1000)+C38</f>
        <v>-3962244.9834746085</v>
      </c>
      <c r="D27" s="38"/>
      <c r="E27" s="7" t="s">
        <v>101</v>
      </c>
      <c r="I27" s="45"/>
      <c r="J27" s="46"/>
      <c r="K27" s="47"/>
      <c r="L27" s="47"/>
      <c r="M27" s="167"/>
      <c r="O27" s="267">
        <f>B17/O26</f>
        <v>0.59564106426374264</v>
      </c>
    </row>
    <row r="28" spans="1:21">
      <c r="A28" s="40" t="s">
        <v>102</v>
      </c>
      <c r="C28" s="280">
        <f>SUM(C26:C27)</f>
        <v>-3495795.3891929765</v>
      </c>
      <c r="D28" s="49"/>
      <c r="I28" s="45"/>
      <c r="J28" s="45"/>
      <c r="K28" s="79"/>
      <c r="L28" s="79"/>
      <c r="M28" s="167"/>
    </row>
    <row r="29" spans="1:21">
      <c r="I29" s="10"/>
      <c r="J29" s="9"/>
      <c r="K29" s="80"/>
      <c r="L29" s="80"/>
      <c r="M29" s="167"/>
    </row>
    <row r="30" spans="1:21" ht="15" customHeight="1">
      <c r="A30" s="50" t="s">
        <v>103</v>
      </c>
      <c r="B30" s="51" t="s">
        <v>57</v>
      </c>
      <c r="C30" s="51" t="s">
        <v>91</v>
      </c>
      <c r="D30" s="51"/>
      <c r="E30" s="44" t="s">
        <v>104</v>
      </c>
      <c r="F30" s="51"/>
      <c r="G30" s="51"/>
      <c r="H30" s="51"/>
      <c r="I30" s="51"/>
      <c r="J30" s="51"/>
      <c r="K30" s="51"/>
      <c r="L30" s="51"/>
      <c r="M30" s="51"/>
      <c r="O30" s="44"/>
      <c r="P30" s="44"/>
      <c r="Q30" s="44"/>
      <c r="R30" s="10"/>
      <c r="S30" s="9"/>
      <c r="T30" s="7"/>
      <c r="U30" s="7"/>
    </row>
    <row r="31" spans="1:21">
      <c r="A31" s="7" t="s">
        <v>58</v>
      </c>
      <c r="B31" s="52" t="s">
        <v>59</v>
      </c>
      <c r="C31" s="38">
        <f>('52C 2018'!C10+'52C 2018'!C14)/1000</f>
        <v>-49875.855532356261</v>
      </c>
      <c r="D31" s="38"/>
      <c r="E31" s="391" t="s">
        <v>124</v>
      </c>
      <c r="F31" s="398"/>
      <c r="G31" s="398"/>
      <c r="H31" s="398"/>
      <c r="I31" s="398"/>
      <c r="J31" s="398"/>
      <c r="K31" s="398"/>
      <c r="L31" s="398"/>
      <c r="M31" s="398"/>
    </row>
    <row r="32" spans="1:21">
      <c r="A32" s="7" t="s">
        <v>60</v>
      </c>
      <c r="B32" s="52" t="s">
        <v>61</v>
      </c>
      <c r="C32" s="38">
        <f>('52C 2018'!H11+'52C 2018'!H13)/1000</f>
        <v>-47305.764329510625</v>
      </c>
      <c r="D32" s="38"/>
      <c r="E32" s="398"/>
      <c r="F32" s="398"/>
      <c r="G32" s="398"/>
      <c r="H32" s="398"/>
      <c r="I32" s="398"/>
      <c r="J32" s="398"/>
      <c r="K32" s="398"/>
      <c r="L32" s="398"/>
      <c r="M32" s="398"/>
    </row>
    <row r="33" spans="1:13" ht="18" customHeight="1">
      <c r="A33" s="7" t="s">
        <v>62</v>
      </c>
      <c r="B33" s="52" t="s">
        <v>61</v>
      </c>
      <c r="C33" s="38">
        <f>'52C 2018'!H9/1000</f>
        <v>46544.105042778101</v>
      </c>
      <c r="D33" s="38"/>
      <c r="E33" s="398"/>
      <c r="F33" s="398"/>
      <c r="G33" s="398"/>
      <c r="H33" s="398"/>
      <c r="I33" s="398"/>
      <c r="J33" s="398"/>
      <c r="K33" s="398"/>
      <c r="L33" s="398"/>
      <c r="M33" s="398"/>
    </row>
    <row r="34" spans="1:13">
      <c r="A34" s="7" t="s">
        <v>121</v>
      </c>
      <c r="B34" s="52" t="s">
        <v>61</v>
      </c>
      <c r="C34" s="38">
        <f>('52C 2018'!H12)/1000</f>
        <v>-227644.98385714271</v>
      </c>
      <c r="D34" s="38"/>
      <c r="E34" s="391" t="s">
        <v>1146</v>
      </c>
      <c r="F34" s="399"/>
      <c r="G34" s="399"/>
      <c r="H34" s="399"/>
      <c r="I34" s="399"/>
      <c r="J34" s="399"/>
      <c r="K34" s="399"/>
      <c r="L34" s="399"/>
      <c r="M34" s="399"/>
    </row>
    <row r="35" spans="1:13" ht="12.75" customHeight="1">
      <c r="A35" s="7" t="s">
        <v>63</v>
      </c>
      <c r="B35" s="52" t="s">
        <v>59</v>
      </c>
      <c r="C35" s="38">
        <f>'52C 2018'!C8/1000</f>
        <v>-3.3889299999999998</v>
      </c>
      <c r="D35" s="38"/>
      <c r="E35" s="391" t="s">
        <v>1145</v>
      </c>
      <c r="F35" s="399"/>
      <c r="G35" s="399"/>
      <c r="H35" s="399"/>
      <c r="I35" s="399"/>
      <c r="J35" s="399"/>
      <c r="K35" s="399"/>
      <c r="L35" s="399"/>
      <c r="M35" s="399"/>
    </row>
    <row r="36" spans="1:13">
      <c r="A36" s="7" t="s">
        <v>122</v>
      </c>
      <c r="B36" s="52" t="s">
        <v>64</v>
      </c>
      <c r="C36" s="38">
        <f>-'Non Utility 2018'!E89/1000</f>
        <v>-10910.852819999993</v>
      </c>
      <c r="D36" s="38"/>
      <c r="E36" s="391" t="s">
        <v>125</v>
      </c>
      <c r="F36" s="399"/>
      <c r="G36" s="399"/>
      <c r="H36" s="399"/>
      <c r="I36" s="399"/>
      <c r="J36" s="399"/>
      <c r="K36" s="399"/>
      <c r="L36" s="399"/>
      <c r="M36" s="399"/>
    </row>
    <row r="37" spans="1:13" s="171" customFormat="1">
      <c r="A37" s="271" t="s">
        <v>1568</v>
      </c>
      <c r="B37" s="272" t="s">
        <v>64</v>
      </c>
      <c r="C37" s="229">
        <f>-'Non Utility 2018'!H91/1000</f>
        <v>-48458.605537096526</v>
      </c>
      <c r="D37" s="38"/>
      <c r="E37" s="169"/>
      <c r="F37" s="170"/>
      <c r="G37" s="170"/>
      <c r="H37" s="170"/>
      <c r="I37" s="170"/>
      <c r="J37" s="170"/>
      <c r="K37" s="170"/>
      <c r="L37" s="170"/>
      <c r="M37" s="170"/>
    </row>
    <row r="38" spans="1:13" s="171" customFormat="1">
      <c r="A38" s="271" t="s">
        <v>1568</v>
      </c>
      <c r="B38" s="272" t="s">
        <v>61</v>
      </c>
      <c r="C38" s="283">
        <f>'Non Utility 2018'!C89/1000</f>
        <v>-30754.331423502681</v>
      </c>
      <c r="D38" s="38"/>
      <c r="E38" s="169"/>
      <c r="F38" s="170"/>
      <c r="G38" s="170"/>
      <c r="H38" s="170"/>
      <c r="I38" s="170"/>
      <c r="J38" s="170"/>
      <c r="K38" s="170"/>
      <c r="L38" s="170"/>
      <c r="M38" s="170"/>
    </row>
    <row r="39" spans="1:13" s="171" customFormat="1">
      <c r="A39" s="271" t="s">
        <v>1568</v>
      </c>
      <c r="B39" s="272" t="s">
        <v>59</v>
      </c>
      <c r="C39" s="229">
        <f>-'Non Utility 2018'!H92/1000</f>
        <v>-31456.363077686958</v>
      </c>
      <c r="D39" s="38"/>
      <c r="E39" s="169"/>
      <c r="F39" s="170"/>
      <c r="G39" s="170"/>
      <c r="H39" s="170"/>
      <c r="I39" s="170"/>
      <c r="J39" s="170"/>
      <c r="K39" s="170"/>
      <c r="L39" s="170"/>
      <c r="M39" s="170"/>
    </row>
    <row r="40" spans="1:13" ht="25.5" customHeight="1">
      <c r="A40" s="7" t="s">
        <v>65</v>
      </c>
      <c r="B40" s="52" t="s">
        <v>66</v>
      </c>
      <c r="C40" s="38">
        <f>'52C 2018'!G5/1000</f>
        <v>-137216.261</v>
      </c>
      <c r="D40" s="38"/>
      <c r="E40" s="391" t="s">
        <v>126</v>
      </c>
      <c r="F40" s="399"/>
      <c r="G40" s="399"/>
      <c r="H40" s="399"/>
      <c r="I40" s="399"/>
      <c r="J40" s="399"/>
      <c r="K40" s="399"/>
      <c r="L40" s="399"/>
      <c r="M40" s="399"/>
    </row>
    <row r="41" spans="1:13" ht="24" customHeight="1">
      <c r="A41" s="7" t="s">
        <v>67</v>
      </c>
      <c r="B41" s="52" t="s">
        <v>59</v>
      </c>
      <c r="C41" s="38">
        <f>('52C 2018'!C6+'52C 2018'!C7)/1000</f>
        <v>-49922.187760000015</v>
      </c>
      <c r="D41" s="38"/>
      <c r="E41" s="391" t="s">
        <v>127</v>
      </c>
      <c r="F41" s="399"/>
      <c r="G41" s="399"/>
      <c r="H41" s="399"/>
      <c r="I41" s="399"/>
      <c r="J41" s="399"/>
      <c r="K41" s="399"/>
      <c r="L41" s="399"/>
      <c r="M41" s="399"/>
    </row>
    <row r="42" spans="1:13">
      <c r="A42" s="7" t="s">
        <v>322</v>
      </c>
      <c r="B42" s="52" t="s">
        <v>61</v>
      </c>
      <c r="C42" s="38">
        <f>-40020387/1000</f>
        <v>-40020.387000000002</v>
      </c>
      <c r="D42" s="38"/>
      <c r="E42" s="165"/>
      <c r="F42" s="166"/>
      <c r="G42" s="166"/>
      <c r="H42" s="166"/>
      <c r="I42" s="166"/>
      <c r="J42" s="166"/>
      <c r="K42" s="166"/>
      <c r="L42" s="166"/>
      <c r="M42" s="166"/>
    </row>
    <row r="43" spans="1:13">
      <c r="A43" s="7" t="s">
        <v>322</v>
      </c>
      <c r="B43" s="52" t="s">
        <v>59</v>
      </c>
      <c r="C43" s="38">
        <v>15117.870296431123</v>
      </c>
      <c r="D43" s="38"/>
      <c r="E43" s="274">
        <f>-$C$42*F43</f>
        <v>15117.870296431121</v>
      </c>
      <c r="F43" s="276">
        <f>B9/F48</f>
        <v>0.37775422552588311</v>
      </c>
      <c r="G43" s="276"/>
      <c r="H43" s="166"/>
      <c r="I43" s="166"/>
      <c r="J43" s="166"/>
      <c r="K43" s="166"/>
      <c r="L43" s="166"/>
      <c r="M43" s="166"/>
    </row>
    <row r="44" spans="1:13">
      <c r="A44" s="7" t="s">
        <v>322</v>
      </c>
      <c r="B44" s="52" t="s">
        <v>323</v>
      </c>
      <c r="C44" s="38">
        <v>694.73263083562597</v>
      </c>
      <c r="D44" s="38"/>
      <c r="E44" s="274">
        <f>-$C$42*F44</f>
        <v>692.25939615377501</v>
      </c>
      <c r="F44" s="276">
        <f>B11/F48</f>
        <v>1.7297668714542289E-2</v>
      </c>
      <c r="G44" s="276"/>
      <c r="H44" s="275"/>
      <c r="I44" s="275"/>
      <c r="J44" s="275"/>
      <c r="K44" s="275"/>
      <c r="L44" s="275"/>
      <c r="M44" s="274"/>
    </row>
    <row r="45" spans="1:13">
      <c r="A45" s="7" t="s">
        <v>322</v>
      </c>
      <c r="B45" s="52" t="s">
        <v>324</v>
      </c>
      <c r="C45" s="38">
        <v>578.10268387588587</v>
      </c>
      <c r="D45" s="38"/>
      <c r="E45" s="274">
        <f t="shared" ref="E45:E47" si="3">-$C$42*F45</f>
        <v>580.57591855773683</v>
      </c>
      <c r="F45" s="276">
        <f>B15/F48</f>
        <v>1.4507004106625376E-2</v>
      </c>
      <c r="G45" s="276"/>
      <c r="H45" s="275"/>
      <c r="I45" s="275"/>
      <c r="J45" s="275"/>
      <c r="K45" s="275"/>
      <c r="L45" s="275"/>
      <c r="M45" s="274"/>
    </row>
    <row r="46" spans="1:13">
      <c r="A46" s="7" t="s">
        <v>322</v>
      </c>
      <c r="B46" s="52" t="s">
        <v>64</v>
      </c>
      <c r="C46" s="38">
        <v>23289.116782079473</v>
      </c>
      <c r="D46" s="38"/>
      <c r="E46" s="274">
        <f t="shared" si="3"/>
        <v>23289.116782079469</v>
      </c>
      <c r="F46" s="276">
        <f>B17/F48</f>
        <v>0.58193132370457756</v>
      </c>
      <c r="G46" s="276"/>
      <c r="H46" s="275"/>
      <c r="I46" s="275"/>
      <c r="J46" s="275"/>
      <c r="K46" s="275"/>
      <c r="L46" s="275"/>
      <c r="M46" s="274"/>
    </row>
    <row r="47" spans="1:13">
      <c r="A47" s="7" t="s">
        <v>322</v>
      </c>
      <c r="B47" s="52" t="s">
        <v>66</v>
      </c>
      <c r="C47" s="38">
        <v>340.56460677789391</v>
      </c>
      <c r="D47" s="38"/>
      <c r="E47" s="274">
        <f t="shared" si="3"/>
        <v>340.56460677789386</v>
      </c>
      <c r="F47" s="276">
        <f>B21/F48</f>
        <v>8.5097779483715094E-3</v>
      </c>
      <c r="G47" s="276">
        <f>SUM(F43:F47)</f>
        <v>0.99999999999999989</v>
      </c>
      <c r="H47" s="275"/>
      <c r="I47" s="275"/>
      <c r="J47" s="275"/>
      <c r="K47" s="275"/>
      <c r="L47" s="275"/>
      <c r="M47" s="274"/>
    </row>
    <row r="48" spans="1:13">
      <c r="A48" s="40" t="s">
        <v>105</v>
      </c>
      <c r="C48" s="48">
        <f>SUM(C31:C47)</f>
        <v>-587004.4892245176</v>
      </c>
      <c r="D48" s="49"/>
      <c r="E48" s="111"/>
      <c r="F48" s="277">
        <f>B23-B19</f>
        <v>29760256.874480005</v>
      </c>
      <c r="I48" s="10"/>
      <c r="J48" s="9"/>
      <c r="M48" s="167"/>
    </row>
    <row r="49" spans="1:14">
      <c r="C49" s="8"/>
      <c r="D49" s="8"/>
      <c r="I49" s="10"/>
      <c r="J49" s="9"/>
      <c r="M49" s="167"/>
    </row>
    <row r="50" spans="1:14">
      <c r="A50" s="7" t="s">
        <v>106</v>
      </c>
      <c r="C50" s="54">
        <f>C28</f>
        <v>-3495795.3891929765</v>
      </c>
      <c r="D50" s="8"/>
      <c r="E50" s="391"/>
      <c r="F50" s="398"/>
      <c r="G50" s="398"/>
      <c r="H50" s="398"/>
      <c r="I50" s="398"/>
      <c r="J50" s="398"/>
      <c r="K50" s="398"/>
      <c r="L50" s="398"/>
      <c r="M50" s="398"/>
    </row>
    <row r="51" spans="1:14">
      <c r="A51" s="7" t="s">
        <v>107</v>
      </c>
      <c r="C51" s="8">
        <f>C48</f>
        <v>-587004.4892245176</v>
      </c>
      <c r="D51" s="8"/>
      <c r="E51" s="398"/>
      <c r="F51" s="398"/>
      <c r="G51" s="398"/>
      <c r="H51" s="398"/>
      <c r="I51" s="398"/>
      <c r="J51" s="398"/>
      <c r="K51" s="398"/>
      <c r="L51" s="398"/>
      <c r="M51" s="398"/>
    </row>
    <row r="52" spans="1:14" ht="13.5" thickBot="1">
      <c r="A52" s="40" t="s">
        <v>108</v>
      </c>
      <c r="C52" s="55">
        <f>C28-C48</f>
        <v>-2908790.8999684588</v>
      </c>
      <c r="D52" s="49"/>
      <c r="E52" s="398"/>
      <c r="F52" s="398"/>
      <c r="G52" s="398"/>
      <c r="H52" s="398"/>
      <c r="I52" s="398"/>
      <c r="J52" s="398"/>
      <c r="K52" s="398"/>
      <c r="L52" s="398"/>
      <c r="M52" s="398"/>
    </row>
    <row r="53" spans="1:14">
      <c r="C53" s="8"/>
      <c r="D53" s="8"/>
      <c r="I53" s="10"/>
      <c r="J53" s="9"/>
      <c r="M53" s="167"/>
    </row>
    <row r="54" spans="1:14" ht="7.5" customHeight="1" thickBot="1">
      <c r="C54" s="8"/>
      <c r="D54" s="8"/>
      <c r="I54" s="10"/>
      <c r="J54" s="9"/>
      <c r="M54" s="167"/>
    </row>
    <row r="55" spans="1:14" ht="16.5" customHeight="1" thickBot="1">
      <c r="A55" s="94" t="s">
        <v>70</v>
      </c>
      <c r="B55" s="392" t="s">
        <v>109</v>
      </c>
      <c r="C55" s="393"/>
      <c r="D55" s="393"/>
      <c r="E55" s="393"/>
      <c r="F55" s="393"/>
      <c r="G55" s="394"/>
      <c r="H55" s="395"/>
      <c r="I55" s="9"/>
      <c r="K55" s="9"/>
      <c r="L55" s="88"/>
      <c r="M55" s="88"/>
    </row>
    <row r="56" spans="1:14" ht="20.25" customHeight="1">
      <c r="B56" s="12" t="s">
        <v>23</v>
      </c>
      <c r="C56" s="56" t="s">
        <v>24</v>
      </c>
      <c r="D56" s="56"/>
      <c r="E56" s="12" t="s">
        <v>71</v>
      </c>
      <c r="F56" s="56" t="s">
        <v>26</v>
      </c>
      <c r="G56" s="56" t="s">
        <v>78</v>
      </c>
      <c r="H56" s="57" t="s">
        <v>72</v>
      </c>
      <c r="J56" s="7"/>
      <c r="K56" s="9"/>
      <c r="L56" s="89"/>
      <c r="M56" s="90"/>
      <c r="N56" s="7"/>
    </row>
    <row r="57" spans="1:14" ht="45">
      <c r="B57" s="58" t="s">
        <v>73</v>
      </c>
      <c r="C57" s="58" t="s">
        <v>74</v>
      </c>
      <c r="D57" s="58"/>
      <c r="E57" s="58" t="s">
        <v>75</v>
      </c>
      <c r="F57" s="58" t="s">
        <v>76</v>
      </c>
      <c r="G57" s="58" t="s">
        <v>110</v>
      </c>
      <c r="H57" s="58" t="s">
        <v>111</v>
      </c>
      <c r="J57" s="7"/>
      <c r="K57" s="9"/>
      <c r="L57" s="91"/>
      <c r="M57" s="90"/>
      <c r="N57" s="7"/>
    </row>
    <row r="58" spans="1:14">
      <c r="A58" s="59" t="str">
        <f>A9</f>
        <v>LONG TERM DEBT</v>
      </c>
      <c r="B58" s="60">
        <f>B9</f>
        <v>11242062.787070533</v>
      </c>
      <c r="C58" s="29">
        <f>C9</f>
        <v>-116139.92500361211</v>
      </c>
      <c r="D58" s="29"/>
      <c r="E58" s="60">
        <f t="shared" ref="E58:E64" si="4">B58+C58</f>
        <v>11125922.862066921</v>
      </c>
      <c r="F58" s="4">
        <f t="shared" ref="F58:F64" si="5">E58/$E$65</f>
        <v>0.29208227768574468</v>
      </c>
      <c r="G58" s="61"/>
      <c r="H58" s="29">
        <f>$G$65*F58</f>
        <v>-849606.2713743546</v>
      </c>
      <c r="J58" s="7"/>
      <c r="K58" s="9"/>
      <c r="L58" s="10"/>
      <c r="M58" s="9"/>
      <c r="N58" s="7"/>
    </row>
    <row r="59" spans="1:14">
      <c r="A59" s="59" t="str">
        <f>A11</f>
        <v>SHORT TERM DEBT</v>
      </c>
      <c r="B59" s="60">
        <f>B11</f>
        <v>514783.06427443482</v>
      </c>
      <c r="C59" s="29">
        <f>C11</f>
        <v>694.73263083562597</v>
      </c>
      <c r="D59" s="29"/>
      <c r="E59" s="60">
        <f t="shared" si="4"/>
        <v>515477.79690527043</v>
      </c>
      <c r="F59" s="4">
        <f t="shared" si="5"/>
        <v>1.3532533964427508E-2</v>
      </c>
      <c r="G59" s="61"/>
      <c r="H59" s="29">
        <f t="shared" ref="H59:H64" si="6">$G$65*F59</f>
        <v>-39363.311649240823</v>
      </c>
      <c r="J59" s="7"/>
      <c r="K59" s="9"/>
      <c r="L59" s="10"/>
      <c r="M59" s="9"/>
      <c r="N59" s="7"/>
    </row>
    <row r="60" spans="1:14">
      <c r="A60" s="59" t="str">
        <f>A13</f>
        <v>PREFERRED STOCK</v>
      </c>
      <c r="B60" s="60">
        <f>B13</f>
        <v>0</v>
      </c>
      <c r="C60" s="29">
        <f>C13</f>
        <v>0</v>
      </c>
      <c r="D60" s="29"/>
      <c r="E60" s="60">
        <f t="shared" si="4"/>
        <v>0</v>
      </c>
      <c r="F60" s="4">
        <f t="shared" si="5"/>
        <v>0</v>
      </c>
      <c r="G60" s="61"/>
      <c r="H60" s="29">
        <f t="shared" si="6"/>
        <v>0</v>
      </c>
      <c r="J60" s="7"/>
      <c r="K60" s="9"/>
      <c r="L60" s="10"/>
      <c r="M60" s="9"/>
      <c r="N60" s="7"/>
    </row>
    <row r="61" spans="1:14">
      <c r="A61" s="59" t="str">
        <f>A15</f>
        <v>CUSTOMER DEPOSITS</v>
      </c>
      <c r="B61" s="60">
        <f>B15</f>
        <v>431732.16869230749</v>
      </c>
      <c r="C61" s="29">
        <f>C15</f>
        <v>578.10268387588587</v>
      </c>
      <c r="D61" s="29"/>
      <c r="E61" s="60">
        <f t="shared" si="4"/>
        <v>432310.27137618337</v>
      </c>
      <c r="F61" s="4">
        <f t="shared" si="5"/>
        <v>1.1349186067162807E-2</v>
      </c>
      <c r="G61" s="61"/>
      <c r="H61" s="29">
        <f t="shared" si="6"/>
        <v>-33012.409154211993</v>
      </c>
      <c r="J61" s="7"/>
      <c r="K61" s="9"/>
      <c r="L61" s="10"/>
      <c r="M61" s="9"/>
      <c r="N61" s="7"/>
    </row>
    <row r="62" spans="1:14">
      <c r="A62" s="59" t="str">
        <f>A17</f>
        <v>COMMON EQUITY</v>
      </c>
      <c r="B62" s="60">
        <f>B17</f>
        <v>17318425.676754404</v>
      </c>
      <c r="C62" s="29">
        <f>C17</f>
        <v>-36080.341575017046</v>
      </c>
      <c r="D62" s="29"/>
      <c r="E62" s="60">
        <f t="shared" si="4"/>
        <v>17282345.335179389</v>
      </c>
      <c r="F62" s="4">
        <f t="shared" si="5"/>
        <v>0.4537031985419529</v>
      </c>
      <c r="G62" s="61"/>
      <c r="H62" s="29">
        <f t="shared" si="6"/>
        <v>-1319727.7352054156</v>
      </c>
      <c r="J62" s="7"/>
      <c r="K62" s="9"/>
      <c r="L62" s="10"/>
      <c r="M62" s="9"/>
      <c r="N62" s="7"/>
    </row>
    <row r="63" spans="1:14">
      <c r="A63" s="59" t="str">
        <f>A19</f>
        <v>DEFERRED INCOME TAXES</v>
      </c>
      <c r="B63" s="60">
        <f>B19</f>
        <v>8918489.9492022507</v>
      </c>
      <c r="C63" s="29">
        <f>C19</f>
        <v>-299181.36156737793</v>
      </c>
      <c r="D63" s="29"/>
      <c r="E63" s="60">
        <f t="shared" si="4"/>
        <v>8619308.5876348726</v>
      </c>
      <c r="F63" s="4">
        <f t="shared" si="5"/>
        <v>0.22627761450118439</v>
      </c>
      <c r="G63" s="61"/>
      <c r="H63" s="29">
        <f t="shared" si="6"/>
        <v>-658194.26592761616</v>
      </c>
      <c r="J63" s="7"/>
      <c r="K63" s="9"/>
      <c r="L63" s="10"/>
      <c r="M63" s="9"/>
      <c r="N63" s="7"/>
    </row>
    <row r="64" spans="1:14">
      <c r="A64" s="59" t="str">
        <f>A21</f>
        <v>TAX CREDITS WTD COST</v>
      </c>
      <c r="B64" s="60">
        <f>B21</f>
        <v>253253.17768832159</v>
      </c>
      <c r="C64" s="29">
        <f>C21</f>
        <v>-136875.69639322211</v>
      </c>
      <c r="D64" s="29"/>
      <c r="E64" s="60">
        <f t="shared" si="4"/>
        <v>116377.48129509948</v>
      </c>
      <c r="F64" s="4">
        <f t="shared" si="5"/>
        <v>3.0551892395277646E-3</v>
      </c>
      <c r="G64" s="61"/>
      <c r="H64" s="29">
        <f t="shared" si="6"/>
        <v>-8886.9066576199184</v>
      </c>
      <c r="J64" s="7"/>
      <c r="K64" s="9"/>
      <c r="L64" s="10"/>
      <c r="M64" s="9"/>
      <c r="N64" s="7"/>
    </row>
    <row r="65" spans="1:14" ht="13.5" thickBot="1">
      <c r="B65" s="62">
        <f>SUM(B58:B64)</f>
        <v>38678746.823682256</v>
      </c>
      <c r="C65" s="63">
        <f>SUM(C58:C64)</f>
        <v>-587004.48922451772</v>
      </c>
      <c r="D65" s="63"/>
      <c r="E65" s="64">
        <f>SUM(E58:E64)</f>
        <v>38091742.334457733</v>
      </c>
      <c r="F65" s="5">
        <f>SUM(F58:F64)</f>
        <v>1.0000000000000002</v>
      </c>
      <c r="G65" s="63">
        <f>C52</f>
        <v>-2908790.8999684588</v>
      </c>
      <c r="H65" s="41">
        <f>SUM(H58:H64)</f>
        <v>-2908790.8999684588</v>
      </c>
      <c r="J65" s="7"/>
      <c r="K65" s="9"/>
      <c r="L65" s="10"/>
      <c r="M65" s="9"/>
      <c r="N65" s="7"/>
    </row>
    <row r="66" spans="1:14" ht="11.25" customHeight="1" thickTop="1">
      <c r="C66" s="8"/>
      <c r="D66" s="8"/>
      <c r="I66" s="10"/>
      <c r="J66" s="9"/>
      <c r="M66" s="167"/>
    </row>
    <row r="67" spans="1:14" s="84" customFormat="1">
      <c r="A67" s="83"/>
      <c r="B67" s="47"/>
      <c r="C67" s="54"/>
      <c r="D67" s="54"/>
      <c r="E67" s="47"/>
      <c r="F67" s="47"/>
      <c r="G67" s="47"/>
      <c r="H67" s="47"/>
      <c r="I67" s="45"/>
      <c r="J67" s="46"/>
      <c r="K67" s="47"/>
      <c r="L67" s="47"/>
    </row>
    <row r="68" spans="1:14" s="84" customFormat="1">
      <c r="A68" s="47"/>
      <c r="B68" s="85"/>
      <c r="C68" s="47"/>
      <c r="D68" s="47"/>
      <c r="E68" s="47"/>
      <c r="F68" s="47"/>
      <c r="G68" s="47"/>
      <c r="H68" s="47"/>
      <c r="I68" s="47"/>
      <c r="J68" s="45"/>
      <c r="K68" s="46"/>
      <c r="L68" s="47"/>
      <c r="M68" s="47"/>
    </row>
    <row r="69" spans="1:14" s="84" customFormat="1">
      <c r="A69" s="47"/>
      <c r="B69" s="49"/>
      <c r="C69" s="86"/>
      <c r="D69" s="86"/>
      <c r="E69" s="47"/>
      <c r="F69" s="47"/>
      <c r="G69" s="47"/>
      <c r="H69" s="47"/>
      <c r="I69" s="47"/>
      <c r="J69" s="45"/>
      <c r="K69" s="46"/>
      <c r="L69" s="47"/>
      <c r="M69" s="47"/>
    </row>
    <row r="70" spans="1:14">
      <c r="C70" s="8"/>
      <c r="D70" s="8"/>
      <c r="F70" s="49"/>
      <c r="G70" s="47"/>
      <c r="H70" s="47"/>
      <c r="I70" s="10"/>
      <c r="J70" s="9"/>
      <c r="M70" s="167"/>
    </row>
    <row r="71" spans="1:14" ht="18">
      <c r="A71" s="44" t="s">
        <v>113</v>
      </c>
      <c r="C71" s="8"/>
      <c r="D71" s="8"/>
      <c r="I71" s="10"/>
      <c r="J71" s="9"/>
      <c r="M71" s="167"/>
    </row>
    <row r="72" spans="1:14">
      <c r="B72" s="13" t="s">
        <v>23</v>
      </c>
      <c r="C72" s="13" t="s">
        <v>24</v>
      </c>
      <c r="D72" s="13"/>
      <c r="E72" s="36" t="s">
        <v>114</v>
      </c>
      <c r="F72" s="39"/>
      <c r="G72" s="39"/>
      <c r="I72" s="10"/>
      <c r="J72" s="9"/>
      <c r="M72" s="167"/>
    </row>
    <row r="73" spans="1:14">
      <c r="B73" s="24" t="s">
        <v>68</v>
      </c>
      <c r="C73" s="66" t="s">
        <v>129</v>
      </c>
      <c r="D73" s="67"/>
      <c r="E73" s="68" t="s">
        <v>115</v>
      </c>
      <c r="F73" s="38"/>
      <c r="G73" s="39"/>
      <c r="I73" s="10"/>
      <c r="J73" s="9"/>
      <c r="M73" s="167"/>
    </row>
    <row r="74" spans="1:14">
      <c r="A74" s="7" t="s">
        <v>69</v>
      </c>
      <c r="B74" s="38">
        <f>F23</f>
        <v>35182951.434489273</v>
      </c>
      <c r="C74" s="38">
        <f>'Rate Base 2018'!J550/1000</f>
        <v>33876633.154352844</v>
      </c>
      <c r="D74" s="38"/>
      <c r="E74" s="69"/>
      <c r="I74" s="10"/>
      <c r="J74" s="9"/>
      <c r="M74" s="167"/>
    </row>
    <row r="75" spans="1:14">
      <c r="A75" s="7" t="s">
        <v>130</v>
      </c>
      <c r="B75" s="8">
        <f>-F15</f>
        <v>-399297.86222197139</v>
      </c>
      <c r="C75" s="8">
        <f>-F15</f>
        <v>-399297.86222197139</v>
      </c>
      <c r="D75" s="8"/>
      <c r="E75" s="69"/>
      <c r="I75" s="9"/>
      <c r="K75" s="9"/>
    </row>
    <row r="76" spans="1:14">
      <c r="A76" s="40" t="s">
        <v>116</v>
      </c>
      <c r="B76" s="48">
        <f>SUM(B74:B75)</f>
        <v>34783653.572267301</v>
      </c>
      <c r="C76" s="48">
        <f>SUM(C74:C75)</f>
        <v>33477335.292130873</v>
      </c>
      <c r="D76" s="48"/>
      <c r="E76" s="70">
        <f>C76/B76</f>
        <v>0.96244447762158181</v>
      </c>
      <c r="I76" s="9"/>
      <c r="K76" s="9"/>
    </row>
    <row r="77" spans="1:14">
      <c r="A77" s="44"/>
      <c r="K77" s="9"/>
    </row>
    <row r="78" spans="1:14">
      <c r="A78" s="7" t="s">
        <v>51</v>
      </c>
      <c r="B78" s="108">
        <f>B17</f>
        <v>17318425.676754404</v>
      </c>
      <c r="C78" s="65"/>
      <c r="D78" s="65"/>
      <c r="K78" s="9"/>
    </row>
    <row r="79" spans="1:14">
      <c r="A79" s="7" t="s">
        <v>50</v>
      </c>
      <c r="B79" s="108">
        <f>B15</f>
        <v>431732.16869230749</v>
      </c>
      <c r="C79" s="8"/>
      <c r="D79" s="8"/>
      <c r="K79" s="9"/>
    </row>
    <row r="80" spans="1:14">
      <c r="A80" s="7" t="s">
        <v>52</v>
      </c>
      <c r="B80" s="108">
        <f>B19</f>
        <v>8918489.9492022507</v>
      </c>
      <c r="C80" s="8"/>
      <c r="D80" s="8"/>
      <c r="K80" s="9"/>
    </row>
    <row r="81" spans="1:13">
      <c r="A81" s="7" t="s">
        <v>53</v>
      </c>
      <c r="B81" s="108">
        <f>B21</f>
        <v>253253.17768832159</v>
      </c>
      <c r="C81" s="8"/>
      <c r="D81" s="8"/>
      <c r="K81" s="9"/>
    </row>
    <row r="82" spans="1:13">
      <c r="A82" s="7" t="s">
        <v>47</v>
      </c>
      <c r="B82" s="108">
        <f>B9</f>
        <v>11242062.787070533</v>
      </c>
      <c r="C82" s="8"/>
      <c r="D82" s="8"/>
      <c r="K82" s="9"/>
    </row>
    <row r="83" spans="1:13">
      <c r="A83" s="7" t="s">
        <v>49</v>
      </c>
      <c r="B83" s="108">
        <f>B13</f>
        <v>0</v>
      </c>
      <c r="C83" s="8"/>
      <c r="D83" s="8"/>
      <c r="K83" s="9"/>
    </row>
    <row r="84" spans="1:13">
      <c r="A84" s="7" t="s">
        <v>48</v>
      </c>
      <c r="B84" s="108">
        <f>B11</f>
        <v>514783.06427443482</v>
      </c>
      <c r="C84" s="8"/>
      <c r="D84" s="8"/>
      <c r="K84" s="9"/>
    </row>
    <row r="85" spans="1:13">
      <c r="K85" s="9"/>
    </row>
    <row r="86" spans="1:13">
      <c r="A86" s="7" t="s">
        <v>51</v>
      </c>
      <c r="B86" s="326">
        <f>'52A 2018'!D79</f>
        <v>0.115</v>
      </c>
      <c r="K86" s="9"/>
    </row>
    <row r="87" spans="1:13">
      <c r="A87" s="7" t="s">
        <v>50</v>
      </c>
      <c r="B87" s="326">
        <f>'52A 2018'!E79</f>
        <v>2.0400693863565248E-2</v>
      </c>
      <c r="K87" s="9"/>
    </row>
    <row r="88" spans="1:13">
      <c r="A88" s="7" t="s">
        <v>52</v>
      </c>
      <c r="B88" s="326">
        <f>'52A 2018'!G79</f>
        <v>0</v>
      </c>
      <c r="K88" s="9"/>
    </row>
    <row r="89" spans="1:13">
      <c r="A89" s="7" t="s">
        <v>53</v>
      </c>
      <c r="B89" s="326">
        <f>'52A 2018'!F79</f>
        <v>8.8693247122755406E-2</v>
      </c>
      <c r="K89" s="9"/>
    </row>
    <row r="90" spans="1:13">
      <c r="A90" s="7" t="s">
        <v>47</v>
      </c>
      <c r="B90" s="326">
        <f>'52A 2018'!B79</f>
        <v>4.8019327192436879E-2</v>
      </c>
      <c r="K90" s="9"/>
    </row>
    <row r="91" spans="1:13">
      <c r="A91" s="7" t="s">
        <v>49</v>
      </c>
      <c r="B91" s="326">
        <v>0</v>
      </c>
      <c r="K91" s="9"/>
    </row>
    <row r="92" spans="1:13">
      <c r="A92" s="7" t="s">
        <v>48</v>
      </c>
      <c r="B92" s="326">
        <f>'52A 2018'!C79</f>
        <v>2.3915689428192048E-2</v>
      </c>
      <c r="K92" s="9"/>
    </row>
    <row r="93" spans="1:13">
      <c r="B93" s="92">
        <f>SUM(B86:B92)-SUM('52A 2018'!B79:G79)</f>
        <v>0</v>
      </c>
      <c r="K93" s="9"/>
    </row>
    <row r="94" spans="1:13" ht="14.45" customHeight="1">
      <c r="B94" s="13" t="s">
        <v>23</v>
      </c>
      <c r="C94" s="13" t="s">
        <v>24</v>
      </c>
      <c r="D94" s="13"/>
      <c r="E94" s="36">
        <v>-3</v>
      </c>
      <c r="F94" s="36" t="s">
        <v>112</v>
      </c>
      <c r="G94" s="396" t="s">
        <v>123</v>
      </c>
      <c r="K94" s="9"/>
    </row>
    <row r="95" spans="1:13" ht="18" customHeight="1" thickBot="1">
      <c r="A95" s="44" t="s">
        <v>117</v>
      </c>
      <c r="B95" s="71" t="s">
        <v>118</v>
      </c>
      <c r="C95" s="71" t="s">
        <v>44</v>
      </c>
      <c r="D95" s="71"/>
      <c r="E95" s="71" t="s">
        <v>45</v>
      </c>
      <c r="F95" s="71" t="s">
        <v>119</v>
      </c>
      <c r="G95" s="397"/>
      <c r="I95" s="10"/>
      <c r="J95" s="9"/>
      <c r="M95" s="167"/>
    </row>
    <row r="96" spans="1:13">
      <c r="A96" s="7" t="s">
        <v>1</v>
      </c>
      <c r="B96" s="72">
        <f>H9</f>
        <v>9890384.1530031022</v>
      </c>
      <c r="C96" s="73">
        <f>B96/$B$99</f>
        <v>0.39164382653728208</v>
      </c>
      <c r="D96" s="73"/>
      <c r="E96" s="73">
        <f>J9</f>
        <v>4.8019327192436879E-2</v>
      </c>
      <c r="F96" s="73">
        <f>C96*E96</f>
        <v>1.8806473049391741E-2</v>
      </c>
      <c r="G96" s="73">
        <f>F96</f>
        <v>1.8806473049391741E-2</v>
      </c>
      <c r="I96" s="10"/>
      <c r="J96" s="9"/>
      <c r="M96" s="167"/>
    </row>
    <row r="97" spans="1:13">
      <c r="A97" s="7" t="s">
        <v>19</v>
      </c>
      <c r="B97" s="72">
        <f>H13</f>
        <v>0</v>
      </c>
      <c r="C97" s="73">
        <f t="shared" ref="C97:C98" si="7">B97/$B$99</f>
        <v>0</v>
      </c>
      <c r="D97" s="73"/>
      <c r="E97" s="73">
        <f>J13</f>
        <v>0</v>
      </c>
      <c r="F97" s="73">
        <f>C97*E97</f>
        <v>0</v>
      </c>
      <c r="G97" s="73">
        <f>F97/0.61425</f>
        <v>0</v>
      </c>
      <c r="I97" s="10"/>
      <c r="J97" s="7"/>
      <c r="M97" s="167"/>
    </row>
    <row r="98" spans="1:13" ht="13.5" thickBot="1">
      <c r="A98" s="7" t="s">
        <v>4</v>
      </c>
      <c r="B98" s="74">
        <f>H17</f>
        <v>15363133.157480018</v>
      </c>
      <c r="C98" s="73">
        <f t="shared" si="7"/>
        <v>0.60835617346271786</v>
      </c>
      <c r="D98" s="73"/>
      <c r="E98" s="75">
        <f>J17</f>
        <v>0.115</v>
      </c>
      <c r="F98" s="73">
        <f>C98*E98</f>
        <v>6.9960959948212553E-2</v>
      </c>
      <c r="G98" s="73">
        <f>F98/0.61425</f>
        <v>0.11389655669224674</v>
      </c>
      <c r="I98" s="10"/>
      <c r="J98" s="7"/>
      <c r="M98" s="167"/>
    </row>
    <row r="99" spans="1:13">
      <c r="A99" s="40" t="s">
        <v>120</v>
      </c>
      <c r="B99" s="76">
        <f>SUM(B96:B98)</f>
        <v>25253517.31048312</v>
      </c>
      <c r="C99" s="77">
        <f>SUM(C96:C98)</f>
        <v>1</v>
      </c>
      <c r="D99" s="77"/>
      <c r="E99" s="77"/>
      <c r="F99" s="78">
        <f>SUM(F96:F98)</f>
        <v>8.8767432997604298E-2</v>
      </c>
      <c r="G99" s="78">
        <f>SUM(G96:G98)</f>
        <v>0.13270302974163847</v>
      </c>
      <c r="I99" s="10"/>
      <c r="J99" s="7"/>
      <c r="M99" s="167"/>
    </row>
  </sheetData>
  <mergeCells count="10">
    <mergeCell ref="E41:M41"/>
    <mergeCell ref="E50:M52"/>
    <mergeCell ref="B55:H55"/>
    <mergeCell ref="G94:G95"/>
    <mergeCell ref="E40:M40"/>
    <mergeCell ref="C6:E6"/>
    <mergeCell ref="E31:M33"/>
    <mergeCell ref="E34:M34"/>
    <mergeCell ref="E35:M35"/>
    <mergeCell ref="E36:M36"/>
  </mergeCells>
  <pageMargins left="0.5" right="0.5" top="1" bottom="1" header="0.5" footer="0.5"/>
  <pageSetup scale="75" fitToHeight="2" orientation="landscape" r:id="rId1"/>
  <headerFooter alignWithMargins="0">
    <oddHeader>&amp;CRATE BASE / CAPITAL STRUCTURE RECONCILIATION</oddHeader>
    <oddFooter>&amp;L
&amp;C&amp;F&amp;R&amp;D&amp;T</oddFooter>
  </headerFooter>
  <rowBreaks count="1" manualBreakCount="1">
    <brk id="49" max="12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97"/>
  <sheetViews>
    <sheetView zoomScale="90" zoomScaleNormal="90" workbookViewId="0">
      <selection activeCell="A2" sqref="A1:A2"/>
    </sheetView>
  </sheetViews>
  <sheetFormatPr defaultColWidth="8.85546875" defaultRowHeight="12.75"/>
  <cols>
    <col min="1" max="1" width="48.85546875" style="7" customWidth="1"/>
    <col min="2" max="2" width="14.140625" style="7" bestFit="1" customWidth="1"/>
    <col min="3" max="3" width="16" style="7" customWidth="1"/>
    <col min="4" max="4" width="12.5703125" style="7" bestFit="1" customWidth="1"/>
    <col min="5" max="5" width="17" style="7" customWidth="1"/>
    <col min="6" max="6" width="13" style="7" bestFit="1" customWidth="1"/>
    <col min="7" max="7" width="17.85546875" style="7" bestFit="1" customWidth="1"/>
    <col min="8" max="8" width="13" style="7" bestFit="1" customWidth="1"/>
    <col min="9" max="9" width="14.140625" style="7" customWidth="1"/>
    <col min="10" max="10" width="10" style="10" bestFit="1" customWidth="1"/>
    <col min="11" max="11" width="10.28515625" style="7" bestFit="1" customWidth="1"/>
    <col min="12" max="13" width="12.140625" style="7" bestFit="1" customWidth="1"/>
    <col min="14" max="14" width="8.85546875" style="286"/>
    <col min="15" max="15" width="8.85546875" style="286" customWidth="1"/>
    <col min="16" max="16" width="8.85546875" style="286"/>
    <col min="17" max="17" width="15" style="286" customWidth="1"/>
    <col min="18" max="16384" width="8.85546875" style="286"/>
  </cols>
  <sheetData>
    <row r="1" spans="1:17">
      <c r="A1" s="40" t="s">
        <v>1933</v>
      </c>
    </row>
    <row r="2" spans="1:17">
      <c r="A2" s="40" t="s">
        <v>1930</v>
      </c>
    </row>
    <row r="3" spans="1:17">
      <c r="A3" s="6" t="s">
        <v>22</v>
      </c>
      <c r="D3" s="8"/>
      <c r="I3" s="9"/>
      <c r="K3" s="9"/>
    </row>
    <row r="4" spans="1:17">
      <c r="A4" s="310" t="s">
        <v>1496</v>
      </c>
      <c r="D4" s="8"/>
      <c r="I4" s="9"/>
      <c r="K4" s="9"/>
    </row>
    <row r="5" spans="1:17" ht="13.5" thickBot="1">
      <c r="A5" s="311" t="s">
        <v>1919</v>
      </c>
      <c r="B5" s="12" t="s">
        <v>23</v>
      </c>
      <c r="C5" s="13" t="s">
        <v>24</v>
      </c>
      <c r="D5" s="12" t="s">
        <v>25</v>
      </c>
      <c r="E5" s="12" t="s">
        <v>26</v>
      </c>
      <c r="F5" s="12" t="s">
        <v>27</v>
      </c>
      <c r="G5" s="12" t="s">
        <v>28</v>
      </c>
      <c r="H5" s="14" t="s">
        <v>29</v>
      </c>
      <c r="I5" s="15" t="s">
        <v>30</v>
      </c>
      <c r="J5" s="14" t="s">
        <v>31</v>
      </c>
      <c r="K5" s="14" t="s">
        <v>32</v>
      </c>
      <c r="L5" s="14" t="s">
        <v>33</v>
      </c>
      <c r="M5" s="14" t="s">
        <v>1920</v>
      </c>
    </row>
    <row r="6" spans="1:17" ht="13.5" thickBot="1">
      <c r="B6" s="16" t="s">
        <v>34</v>
      </c>
      <c r="C6" s="388" t="s">
        <v>35</v>
      </c>
      <c r="D6" s="389"/>
      <c r="E6" s="390"/>
      <c r="F6" s="17" t="s">
        <v>36</v>
      </c>
      <c r="G6" s="16" t="s">
        <v>37</v>
      </c>
      <c r="H6" s="16" t="s">
        <v>36</v>
      </c>
      <c r="I6" s="18"/>
      <c r="J6" s="19"/>
      <c r="K6" s="18" t="s">
        <v>38</v>
      </c>
      <c r="L6" s="16" t="s">
        <v>39</v>
      </c>
      <c r="M6" s="16" t="s">
        <v>95</v>
      </c>
    </row>
    <row r="7" spans="1:17" ht="18.75" thickBot="1">
      <c r="A7" s="20" t="s">
        <v>40</v>
      </c>
      <c r="B7" s="21" t="s">
        <v>41</v>
      </c>
      <c r="C7" s="23" t="s">
        <v>1921</v>
      </c>
      <c r="D7" s="22" t="s">
        <v>96</v>
      </c>
      <c r="E7" s="93" t="s">
        <v>97</v>
      </c>
      <c r="F7" s="24" t="s">
        <v>42</v>
      </c>
      <c r="G7" s="24" t="s">
        <v>98</v>
      </c>
      <c r="H7" s="24" t="s">
        <v>43</v>
      </c>
      <c r="I7" s="25" t="s">
        <v>44</v>
      </c>
      <c r="J7" s="26" t="s">
        <v>45</v>
      </c>
      <c r="K7" s="25" t="s">
        <v>46</v>
      </c>
      <c r="L7" s="25" t="s">
        <v>99</v>
      </c>
      <c r="M7" s="25" t="s">
        <v>46</v>
      </c>
    </row>
    <row r="8" spans="1:17">
      <c r="B8" s="27"/>
      <c r="C8" s="27"/>
      <c r="D8" s="8"/>
      <c r="I8" s="9"/>
      <c r="K8" s="9"/>
    </row>
    <row r="9" spans="1:17">
      <c r="A9" s="7" t="s">
        <v>1</v>
      </c>
      <c r="B9" s="28">
        <v>11242062.787070533</v>
      </c>
      <c r="C9" s="28">
        <f>-'[35]Non Utility 2018'!J31/1000</f>
        <v>-31456.363077686958</v>
      </c>
      <c r="D9" s="28">
        <f>C31+C35+C38+C40</f>
        <v>-84683.561925925154</v>
      </c>
      <c r="E9" s="28">
        <f>H56</f>
        <v>-849606.2713743546</v>
      </c>
      <c r="F9" s="28">
        <f>SUM(B9:E9)</f>
        <v>10276316.590692567</v>
      </c>
      <c r="G9" s="312">
        <f>D$74</f>
        <v>0.96244631162251115</v>
      </c>
      <c r="H9" s="28">
        <f>F9*G9</f>
        <v>9890402.9997772798</v>
      </c>
      <c r="I9" s="10">
        <f>H9/H$23</f>
        <v>0.2919535407994478</v>
      </c>
      <c r="J9" s="30">
        <f>B88</f>
        <v>4.8019327192436879E-2</v>
      </c>
      <c r="K9" s="2">
        <f>I9*J9</f>
        <v>1.4019412600639153E-2</v>
      </c>
      <c r="L9" s="29">
        <f>H9*J9</f>
        <v>474930.49771136441</v>
      </c>
      <c r="M9" s="29">
        <f>L9</f>
        <v>474930.49771136441</v>
      </c>
      <c r="O9" s="138"/>
      <c r="P9" s="30"/>
      <c r="Q9" s="141"/>
    </row>
    <row r="10" spans="1:17" ht="8.25" customHeight="1">
      <c r="A10" s="12"/>
      <c r="B10" s="31"/>
      <c r="C10" s="31"/>
      <c r="D10" s="38"/>
      <c r="E10" s="313"/>
      <c r="F10" s="39"/>
      <c r="G10" s="314"/>
      <c r="H10" s="39"/>
      <c r="I10" s="10"/>
      <c r="J10" s="30"/>
      <c r="K10" s="10"/>
      <c r="L10" s="8"/>
      <c r="M10" s="8"/>
      <c r="O10" s="138"/>
      <c r="P10" s="138"/>
    </row>
    <row r="11" spans="1:17">
      <c r="A11" s="7" t="s">
        <v>2</v>
      </c>
      <c r="B11" s="315">
        <v>516622.22938402655</v>
      </c>
      <c r="C11" s="315">
        <v>0</v>
      </c>
      <c r="D11" s="38">
        <f>C41</f>
        <v>694.73263083562597</v>
      </c>
      <c r="E11" s="315">
        <f>H57</f>
        <v>-39503.755388656769</v>
      </c>
      <c r="F11" s="315">
        <f>SUM(B11:E11)</f>
        <v>477813.20662620541</v>
      </c>
      <c r="G11" s="312">
        <f>D$74</f>
        <v>0.96244631162251115</v>
      </c>
      <c r="H11" s="315">
        <f>F11*G11</f>
        <v>459869.55836191622</v>
      </c>
      <c r="I11" s="10">
        <f>H11/H$23</f>
        <v>1.3574830658837982E-2</v>
      </c>
      <c r="J11" s="30">
        <f>B90</f>
        <v>2.3915689428192048E-2</v>
      </c>
      <c r="K11" s="2">
        <f>I11*J11</f>
        <v>3.246514340770688E-4</v>
      </c>
      <c r="L11" s="8">
        <f>H11*J11</f>
        <v>10998.097535263425</v>
      </c>
      <c r="M11" s="8">
        <f>L11</f>
        <v>10998.097535263425</v>
      </c>
      <c r="O11" s="138"/>
      <c r="P11" s="30"/>
      <c r="Q11" s="141"/>
    </row>
    <row r="12" spans="1:17" ht="8.25" customHeight="1">
      <c r="A12" s="34"/>
      <c r="B12" s="35"/>
      <c r="C12" s="35"/>
      <c r="D12" s="107"/>
      <c r="E12" s="316"/>
      <c r="F12" s="316"/>
      <c r="G12" s="314"/>
      <c r="H12" s="316"/>
      <c r="I12" s="10"/>
      <c r="J12" s="30"/>
      <c r="K12" s="10"/>
      <c r="L12" s="36"/>
      <c r="M12" s="36"/>
      <c r="O12" s="138"/>
      <c r="P12" s="138"/>
    </row>
    <row r="13" spans="1:17">
      <c r="A13" s="7" t="s">
        <v>19</v>
      </c>
      <c r="B13" s="315">
        <v>0</v>
      </c>
      <c r="C13" s="315">
        <v>0</v>
      </c>
      <c r="D13" s="38">
        <v>0</v>
      </c>
      <c r="E13" s="315">
        <f>H58</f>
        <v>0</v>
      </c>
      <c r="F13" s="315">
        <f>SUM(B13:E13)</f>
        <v>0</v>
      </c>
      <c r="G13" s="312">
        <f>D$74</f>
        <v>0.96244631162251115</v>
      </c>
      <c r="H13" s="315">
        <f>F13*G13</f>
        <v>0</v>
      </c>
      <c r="I13" s="10">
        <f>H13/H$23</f>
        <v>0</v>
      </c>
      <c r="J13" s="30">
        <f>B89</f>
        <v>0</v>
      </c>
      <c r="K13" s="2">
        <f>I13*J13</f>
        <v>0</v>
      </c>
      <c r="L13" s="8">
        <f>H13*J13</f>
        <v>0</v>
      </c>
      <c r="M13" s="8">
        <f>L13</f>
        <v>0</v>
      </c>
      <c r="O13" s="138"/>
      <c r="P13" s="30"/>
      <c r="Q13" s="141"/>
    </row>
    <row r="14" spans="1:17" ht="8.25" customHeight="1">
      <c r="B14" s="35"/>
      <c r="C14" s="35"/>
      <c r="D14" s="38"/>
      <c r="E14" s="39"/>
      <c r="F14" s="39"/>
      <c r="G14" s="314"/>
      <c r="H14" s="39"/>
      <c r="I14" s="10"/>
      <c r="J14" s="30"/>
      <c r="K14" s="10"/>
      <c r="L14" s="8"/>
      <c r="M14" s="8"/>
      <c r="O14" s="138"/>
      <c r="P14" s="138"/>
    </row>
    <row r="15" spans="1:17">
      <c r="A15" s="7" t="s">
        <v>3</v>
      </c>
      <c r="B15" s="38">
        <v>429893.00358271576</v>
      </c>
      <c r="C15" s="38">
        <v>0</v>
      </c>
      <c r="D15" s="38">
        <f>C42</f>
        <v>578.10268387588587</v>
      </c>
      <c r="E15" s="315">
        <f>H59</f>
        <v>-32871.965414796046</v>
      </c>
      <c r="F15" s="315">
        <f>SUM(B15:E15)</f>
        <v>397599.14085179562</v>
      </c>
      <c r="G15" s="312">
        <v>1</v>
      </c>
      <c r="H15" s="315">
        <f>F15*G15</f>
        <v>397599.14085179562</v>
      </c>
      <c r="I15" s="10">
        <f>H15/H$23</f>
        <v>1.1736678171062808E-2</v>
      </c>
      <c r="J15" s="30">
        <f>B85</f>
        <v>2.0400693863565248E-2</v>
      </c>
      <c r="K15" s="2">
        <f>I15*J15</f>
        <v>2.3943637834304124E-4</v>
      </c>
      <c r="L15" s="8">
        <f>H15*J15</f>
        <v>8111.2983529340418</v>
      </c>
      <c r="M15" s="8">
        <f>L15</f>
        <v>8111.2983529340418</v>
      </c>
      <c r="O15" s="138"/>
      <c r="P15" s="30"/>
      <c r="Q15" s="141"/>
    </row>
    <row r="16" spans="1:17" ht="8.25" customHeight="1">
      <c r="B16" s="39"/>
      <c r="C16" s="39"/>
      <c r="D16" s="38"/>
      <c r="E16" s="39"/>
      <c r="F16" s="39"/>
      <c r="G16" s="314"/>
      <c r="H16" s="39"/>
      <c r="I16" s="10"/>
      <c r="J16" s="30"/>
      <c r="K16" s="10"/>
      <c r="L16" s="36"/>
      <c r="M16" s="36"/>
      <c r="O16" s="138"/>
      <c r="P16" s="138"/>
    </row>
    <row r="17" spans="1:19">
      <c r="A17" s="34" t="s">
        <v>4</v>
      </c>
      <c r="B17" s="38">
        <v>17318425.676754404</v>
      </c>
      <c r="C17" s="38">
        <f>-'[35]Non Utility 2018'!J30/1000</f>
        <v>-48458.605537096526</v>
      </c>
      <c r="D17" s="38">
        <f>C36+C43</f>
        <v>12378.26396207948</v>
      </c>
      <c r="E17" s="315">
        <f>H60</f>
        <v>-1319727.7352054152</v>
      </c>
      <c r="F17" s="315">
        <f>SUM(B17:E17)</f>
        <v>15962617.599973969</v>
      </c>
      <c r="G17" s="312">
        <f>D$74</f>
        <v>0.96244631162251115</v>
      </c>
      <c r="H17" s="315">
        <f>F17*G17</f>
        <v>15363162.432935528</v>
      </c>
      <c r="I17" s="10">
        <f>H17/H$23</f>
        <v>0.45350322633704526</v>
      </c>
      <c r="J17" s="30">
        <f>B84</f>
        <v>0.115</v>
      </c>
      <c r="K17" s="2">
        <f>I17*J17</f>
        <v>5.2152871028760206E-2</v>
      </c>
      <c r="L17" s="8">
        <f>H17*J17</f>
        <v>1766763.6797875857</v>
      </c>
      <c r="M17" s="8">
        <f>L17/0.61425</f>
        <v>2876294.1469883369</v>
      </c>
      <c r="O17" s="138"/>
      <c r="P17" s="30"/>
      <c r="Q17" s="141"/>
    </row>
    <row r="18" spans="1:19" ht="8.25" customHeight="1">
      <c r="B18" s="39"/>
      <c r="C18" s="39"/>
      <c r="D18" s="38"/>
      <c r="E18" s="39"/>
      <c r="F18" s="39"/>
      <c r="G18" s="314"/>
      <c r="H18" s="39"/>
      <c r="I18" s="10"/>
      <c r="J18" s="30"/>
      <c r="K18" s="10"/>
      <c r="L18" s="8"/>
      <c r="M18" s="8"/>
      <c r="O18" s="138"/>
      <c r="P18" s="138"/>
    </row>
    <row r="19" spans="1:19">
      <c r="A19" s="7" t="s">
        <v>20</v>
      </c>
      <c r="B19" s="38">
        <v>8918489.9492022507</v>
      </c>
      <c r="C19" s="38">
        <f>'[35]Non Utility 2018'!C28/1000</f>
        <v>-30754.331423502681</v>
      </c>
      <c r="D19" s="38">
        <f>C32+C33+C34+C39</f>
        <v>-268427.03014387522</v>
      </c>
      <c r="E19" s="315">
        <f>H61</f>
        <v>-658194.26592761616</v>
      </c>
      <c r="F19" s="315">
        <f>SUM(B19:E19)</f>
        <v>7961114.3217072561</v>
      </c>
      <c r="G19" s="312">
        <f>D$74</f>
        <v>0.96244631162251115</v>
      </c>
      <c r="H19" s="315">
        <f>F19*G19</f>
        <v>7662145.115332298</v>
      </c>
      <c r="I19" s="10">
        <f>H19/H$23</f>
        <v>0.22617788138570616</v>
      </c>
      <c r="J19" s="30">
        <f>B86</f>
        <v>0</v>
      </c>
      <c r="K19" s="2">
        <f>I19*J19</f>
        <v>0</v>
      </c>
      <c r="L19" s="8">
        <f>H19*J19</f>
        <v>0</v>
      </c>
      <c r="M19" s="8">
        <f>L19</f>
        <v>0</v>
      </c>
      <c r="O19" s="138"/>
      <c r="P19" s="30"/>
      <c r="Q19" s="141"/>
    </row>
    <row r="20" spans="1:19" ht="8.25" customHeight="1">
      <c r="B20" s="39"/>
      <c r="C20" s="39"/>
      <c r="D20" s="38"/>
      <c r="E20" s="39"/>
      <c r="F20" s="39"/>
      <c r="G20" s="314"/>
      <c r="H20" s="39"/>
      <c r="I20" s="10"/>
      <c r="J20" s="30"/>
      <c r="K20" s="10"/>
      <c r="L20" s="36"/>
      <c r="M20" s="36"/>
      <c r="O20" s="138"/>
      <c r="P20" s="138"/>
    </row>
    <row r="21" spans="1:19">
      <c r="A21" s="7" t="s">
        <v>77</v>
      </c>
      <c r="B21" s="38">
        <v>253253.17768832159</v>
      </c>
      <c r="C21" s="38">
        <v>0</v>
      </c>
      <c r="D21" s="38">
        <f>C37+C44</f>
        <v>-136875.69639322211</v>
      </c>
      <c r="E21" s="315">
        <f>H62</f>
        <v>-8886.9066576199184</v>
      </c>
      <c r="F21" s="315">
        <f>SUM(B21:E21)</f>
        <v>107490.57463747956</v>
      </c>
      <c r="G21" s="312">
        <f>D$74</f>
        <v>0.96244631162251115</v>
      </c>
      <c r="H21" s="315">
        <f>F21*G21</f>
        <v>103453.90709402644</v>
      </c>
      <c r="I21" s="10">
        <f>H21/H$23</f>
        <v>3.0538426479000181E-3</v>
      </c>
      <c r="J21" s="30">
        <f>E97</f>
        <v>8.8767432997604298E-2</v>
      </c>
      <c r="K21" s="2">
        <f>I21*J21</f>
        <v>2.7108177263269134E-4</v>
      </c>
      <c r="L21" s="8">
        <f>H21*J21</f>
        <v>9183.3377663093725</v>
      </c>
      <c r="M21" s="8">
        <f>H21*F97</f>
        <v>13728.646909987296</v>
      </c>
      <c r="O21" s="138"/>
      <c r="P21" s="30"/>
      <c r="Q21" s="141"/>
    </row>
    <row r="22" spans="1:19" ht="14.45" customHeight="1">
      <c r="B22" s="39"/>
      <c r="C22" s="39"/>
      <c r="D22" s="38"/>
      <c r="E22" s="39"/>
      <c r="F22" s="39"/>
      <c r="G22" s="314"/>
      <c r="H22" s="39"/>
      <c r="I22" s="10"/>
      <c r="J22" s="30"/>
      <c r="K22" s="10"/>
      <c r="O22" s="138"/>
      <c r="P22" s="138"/>
    </row>
    <row r="23" spans="1:19" ht="13.5" thickBot="1">
      <c r="A23" s="40" t="s">
        <v>21</v>
      </c>
      <c r="B23" s="281">
        <f t="shared" ref="B23:H23" si="0">SUM(B9:B22)</f>
        <v>38678746.823682256</v>
      </c>
      <c r="C23" s="281">
        <f>SUM(C9:C22)</f>
        <v>-110669.30003828616</v>
      </c>
      <c r="D23" s="281">
        <f>SUM(D9:D22)</f>
        <v>-476335.18918623147</v>
      </c>
      <c r="E23" s="281">
        <f t="shared" si="0"/>
        <v>-2908790.8999684583</v>
      </c>
      <c r="F23" s="281">
        <f t="shared" si="0"/>
        <v>35182951.434489273</v>
      </c>
      <c r="G23" s="317" t="s">
        <v>54</v>
      </c>
      <c r="H23" s="281">
        <f t="shared" si="0"/>
        <v>33876633.154352844</v>
      </c>
      <c r="I23" s="42">
        <f>SUM(I9:I21)</f>
        <v>1</v>
      </c>
      <c r="J23" s="30"/>
      <c r="K23" s="43">
        <f>SUM(K9:K22)</f>
        <v>6.7007453214452159E-2</v>
      </c>
      <c r="L23" s="41">
        <f>SUM(L9:L22)</f>
        <v>2269986.9111534571</v>
      </c>
      <c r="M23" s="41">
        <f>SUM(M9:M22)</f>
        <v>3384062.6874978859</v>
      </c>
    </row>
    <row r="24" spans="1:19" ht="13.5" thickTop="1">
      <c r="B24" s="95"/>
      <c r="C24" s="95"/>
      <c r="D24" s="38"/>
      <c r="E24" s="111"/>
      <c r="F24" s="28"/>
      <c r="G24" s="39"/>
      <c r="H24" s="39"/>
      <c r="I24" s="9"/>
      <c r="J24" s="118"/>
      <c r="K24" s="112"/>
    </row>
    <row r="25" spans="1:19">
      <c r="A25" s="44" t="s">
        <v>100</v>
      </c>
      <c r="B25" s="39"/>
      <c r="C25" s="39"/>
      <c r="D25" s="38"/>
      <c r="E25" s="39"/>
      <c r="F25" s="39"/>
      <c r="G25" s="39"/>
      <c r="H25" s="318"/>
      <c r="I25" s="81"/>
      <c r="J25" s="46"/>
      <c r="K25" s="47"/>
      <c r="L25" s="47"/>
      <c r="M25" s="286"/>
    </row>
    <row r="26" spans="1:19">
      <c r="A26" s="7" t="s">
        <v>55</v>
      </c>
      <c r="B26" s="39"/>
      <c r="C26" s="38">
        <v>466449.59428163205</v>
      </c>
      <c r="E26" s="39"/>
      <c r="F26" s="39"/>
      <c r="G26" s="39"/>
      <c r="H26" s="88"/>
      <c r="I26" s="81"/>
      <c r="J26" s="46"/>
      <c r="K26" s="47"/>
      <c r="L26" s="47"/>
      <c r="M26" s="286"/>
    </row>
    <row r="27" spans="1:19">
      <c r="A27" s="7" t="s">
        <v>56</v>
      </c>
      <c r="C27" s="38">
        <v>-3962244.9834746085</v>
      </c>
      <c r="I27" s="45"/>
      <c r="J27" s="46"/>
      <c r="K27" s="47"/>
      <c r="L27" s="47"/>
      <c r="M27" s="286"/>
    </row>
    <row r="28" spans="1:19">
      <c r="A28" s="40" t="s">
        <v>102</v>
      </c>
      <c r="C28" s="319">
        <f>SUM(C26:C27)</f>
        <v>-3495795.3891929765</v>
      </c>
      <c r="G28" s="8"/>
      <c r="I28" s="45"/>
      <c r="J28" s="45"/>
      <c r="K28" s="79"/>
      <c r="L28" s="79"/>
      <c r="M28" s="286"/>
    </row>
    <row r="29" spans="1:19">
      <c r="I29" s="10"/>
      <c r="J29" s="9"/>
      <c r="K29" s="80"/>
      <c r="L29" s="80"/>
      <c r="M29" s="286"/>
    </row>
    <row r="30" spans="1:19" ht="15" customHeight="1">
      <c r="A30" s="50" t="s">
        <v>103</v>
      </c>
      <c r="B30" s="51" t="s">
        <v>57</v>
      </c>
      <c r="C30" s="51" t="s">
        <v>91</v>
      </c>
      <c r="E30" s="44"/>
      <c r="F30" s="51"/>
      <c r="G30" s="51"/>
      <c r="H30" s="51"/>
      <c r="I30" s="51"/>
      <c r="J30" s="51"/>
      <c r="K30" s="51"/>
      <c r="L30" s="51"/>
      <c r="M30" s="51"/>
      <c r="O30" s="44"/>
      <c r="P30" s="10"/>
      <c r="Q30" s="9"/>
      <c r="R30" s="7"/>
      <c r="S30" s="7"/>
    </row>
    <row r="31" spans="1:19">
      <c r="A31" s="7" t="s">
        <v>58</v>
      </c>
      <c r="B31" s="52" t="s">
        <v>59</v>
      </c>
      <c r="C31" s="38">
        <v>-49875.855532356261</v>
      </c>
      <c r="E31" s="284"/>
      <c r="F31" s="320"/>
      <c r="G31" s="320"/>
      <c r="H31" s="320"/>
      <c r="I31" s="320"/>
      <c r="J31" s="320"/>
      <c r="K31" s="320"/>
      <c r="L31" s="320"/>
      <c r="M31" s="320"/>
    </row>
    <row r="32" spans="1:19">
      <c r="A32" s="7" t="s">
        <v>60</v>
      </c>
      <c r="B32" s="52" t="s">
        <v>61</v>
      </c>
      <c r="C32" s="38">
        <v>-47305.764329510625</v>
      </c>
      <c r="E32" s="320"/>
      <c r="F32" s="320"/>
      <c r="G32" s="320"/>
      <c r="H32" s="320"/>
      <c r="I32" s="320"/>
      <c r="J32" s="320"/>
      <c r="K32" s="320"/>
      <c r="L32" s="320"/>
      <c r="M32" s="320"/>
    </row>
    <row r="33" spans="1:13">
      <c r="A33" s="7" t="s">
        <v>62</v>
      </c>
      <c r="B33" s="52" t="s">
        <v>61</v>
      </c>
      <c r="C33" s="38">
        <v>46544.105042778101</v>
      </c>
      <c r="E33" s="320"/>
      <c r="F33" s="320"/>
      <c r="G33" s="320"/>
      <c r="H33" s="320"/>
      <c r="I33" s="320"/>
      <c r="J33" s="320"/>
      <c r="K33" s="320"/>
      <c r="L33" s="320"/>
      <c r="M33" s="320"/>
    </row>
    <row r="34" spans="1:13">
      <c r="A34" s="7" t="s">
        <v>121</v>
      </c>
      <c r="B34" s="52" t="s">
        <v>61</v>
      </c>
      <c r="C34" s="38">
        <v>-227644.98385714271</v>
      </c>
      <c r="E34" s="284"/>
      <c r="F34" s="285"/>
      <c r="G34" s="285"/>
      <c r="H34" s="285"/>
      <c r="I34" s="285"/>
      <c r="J34" s="285"/>
      <c r="K34" s="285"/>
      <c r="L34" s="285"/>
      <c r="M34" s="285"/>
    </row>
    <row r="35" spans="1:13" ht="12.75" customHeight="1">
      <c r="A35" s="7" t="s">
        <v>63</v>
      </c>
      <c r="B35" s="52" t="s">
        <v>59</v>
      </c>
      <c r="C35" s="38">
        <v>-3.3889299999999998</v>
      </c>
      <c r="E35" s="284"/>
      <c r="F35" s="285"/>
      <c r="G35" s="285"/>
      <c r="H35" s="285"/>
      <c r="I35" s="285"/>
      <c r="J35" s="285"/>
      <c r="K35" s="285"/>
      <c r="L35" s="285"/>
      <c r="M35" s="285"/>
    </row>
    <row r="36" spans="1:13">
      <c r="A36" s="7" t="s">
        <v>122</v>
      </c>
      <c r="B36" s="52" t="s">
        <v>64</v>
      </c>
      <c r="C36" s="38">
        <f>-'[35]Non Utility 2018'!E28/1000</f>
        <v>-10910.852819999993</v>
      </c>
      <c r="E36" s="284"/>
      <c r="F36" s="285"/>
      <c r="G36" s="285"/>
      <c r="H36" s="285"/>
      <c r="I36" s="285"/>
      <c r="J36" s="285"/>
      <c r="K36" s="285"/>
      <c r="L36" s="285"/>
      <c r="M36" s="285"/>
    </row>
    <row r="37" spans="1:13">
      <c r="A37" s="7" t="s">
        <v>65</v>
      </c>
      <c r="B37" s="52" t="s">
        <v>66</v>
      </c>
      <c r="C37" s="38">
        <v>-137216.261</v>
      </c>
      <c r="E37" s="284"/>
      <c r="F37" s="285"/>
      <c r="G37" s="285"/>
      <c r="H37" s="285"/>
      <c r="I37" s="285"/>
      <c r="J37" s="285"/>
      <c r="K37" s="285"/>
      <c r="L37" s="285"/>
      <c r="M37" s="285"/>
    </row>
    <row r="38" spans="1:13">
      <c r="A38" s="7" t="s">
        <v>67</v>
      </c>
      <c r="B38" s="52" t="s">
        <v>59</v>
      </c>
      <c r="C38" s="38">
        <v>-49922.187760000015</v>
      </c>
      <c r="E38" s="284"/>
      <c r="F38" s="285"/>
      <c r="G38" s="285"/>
      <c r="H38" s="285"/>
      <c r="I38" s="285"/>
      <c r="J38" s="285"/>
      <c r="K38" s="285"/>
      <c r="L38" s="285"/>
      <c r="M38" s="285"/>
    </row>
    <row r="39" spans="1:13">
      <c r="A39" s="7" t="s">
        <v>322</v>
      </c>
      <c r="B39" s="52" t="s">
        <v>61</v>
      </c>
      <c r="C39" s="38">
        <f>-40020387/1000</f>
        <v>-40020.387000000002</v>
      </c>
      <c r="E39" s="284"/>
      <c r="F39" s="285"/>
      <c r="G39" s="285"/>
      <c r="H39" s="285"/>
      <c r="I39" s="285"/>
      <c r="J39" s="285"/>
      <c r="K39" s="285"/>
      <c r="L39" s="285"/>
      <c r="M39" s="285"/>
    </row>
    <row r="40" spans="1:13">
      <c r="A40" s="7" t="s">
        <v>322</v>
      </c>
      <c r="B40" s="52" t="s">
        <v>59</v>
      </c>
      <c r="C40" s="38">
        <v>15117.870296431123</v>
      </c>
      <c r="E40" s="284"/>
      <c r="F40" s="276"/>
      <c r="G40" s="276"/>
      <c r="H40" s="285"/>
      <c r="I40" s="285"/>
      <c r="J40" s="285"/>
      <c r="K40" s="285"/>
      <c r="L40" s="285"/>
      <c r="M40" s="285"/>
    </row>
    <row r="41" spans="1:13">
      <c r="A41" s="7" t="s">
        <v>322</v>
      </c>
      <c r="B41" s="52" t="s">
        <v>323</v>
      </c>
      <c r="C41" s="38">
        <v>694.73263083562597</v>
      </c>
      <c r="E41" s="284"/>
      <c r="F41" s="276"/>
      <c r="G41" s="276"/>
      <c r="H41" s="285"/>
      <c r="I41" s="284"/>
      <c r="J41" s="285"/>
      <c r="K41" s="285"/>
      <c r="L41" s="285"/>
      <c r="M41" s="284"/>
    </row>
    <row r="42" spans="1:13">
      <c r="A42" s="7" t="s">
        <v>322</v>
      </c>
      <c r="B42" s="52" t="s">
        <v>324</v>
      </c>
      <c r="C42" s="38">
        <v>578.10268387588587</v>
      </c>
      <c r="E42" s="284"/>
      <c r="F42" s="276"/>
      <c r="G42" s="276"/>
      <c r="H42" s="285"/>
      <c r="I42" s="284"/>
      <c r="J42" s="285"/>
      <c r="K42" s="285"/>
      <c r="L42" s="285"/>
      <c r="M42" s="284"/>
    </row>
    <row r="43" spans="1:13">
      <c r="A43" s="7" t="s">
        <v>322</v>
      </c>
      <c r="B43" s="52" t="s">
        <v>64</v>
      </c>
      <c r="C43" s="38">
        <v>23289.116782079473</v>
      </c>
      <c r="E43" s="284"/>
      <c r="F43" s="276"/>
      <c r="G43" s="276"/>
      <c r="H43" s="285"/>
      <c r="I43" s="284"/>
      <c r="J43" s="285"/>
      <c r="K43" s="285"/>
      <c r="L43" s="285"/>
      <c r="M43" s="284"/>
    </row>
    <row r="44" spans="1:13">
      <c r="A44" s="7" t="s">
        <v>322</v>
      </c>
      <c r="B44" s="52" t="s">
        <v>66</v>
      </c>
      <c r="C44" s="38">
        <v>340.56460677789391</v>
      </c>
      <c r="E44" s="284"/>
      <c r="F44" s="276"/>
      <c r="G44" s="276"/>
      <c r="H44" s="285"/>
      <c r="I44" s="285"/>
      <c r="J44" s="285"/>
      <c r="K44" s="285"/>
      <c r="L44" s="285"/>
      <c r="M44" s="285"/>
    </row>
    <row r="45" spans="1:13">
      <c r="A45" s="40" t="s">
        <v>105</v>
      </c>
      <c r="C45" s="319">
        <f>SUM(C31:C44)</f>
        <v>-476335.18918623147</v>
      </c>
      <c r="E45" s="111"/>
      <c r="F45" s="277"/>
      <c r="I45" s="10"/>
      <c r="J45" s="9"/>
      <c r="M45" s="286"/>
    </row>
    <row r="46" spans="1:13">
      <c r="C46" s="38"/>
      <c r="I46" s="10"/>
      <c r="J46" s="9"/>
      <c r="M46" s="286"/>
    </row>
    <row r="47" spans="1:13">
      <c r="A47" s="7" t="s">
        <v>1922</v>
      </c>
      <c r="C47" s="54">
        <f>C28</f>
        <v>-3495795.3891929765</v>
      </c>
      <c r="E47" s="284"/>
      <c r="F47" s="320"/>
      <c r="G47" s="320"/>
      <c r="H47" s="320"/>
      <c r="I47" s="320"/>
      <c r="J47" s="320"/>
      <c r="K47" s="320"/>
      <c r="L47" s="320"/>
      <c r="M47" s="320"/>
    </row>
    <row r="48" spans="1:13">
      <c r="A48" s="7" t="s">
        <v>1923</v>
      </c>
      <c r="C48" s="8">
        <f>C45</f>
        <v>-476335.18918623147</v>
      </c>
      <c r="E48" s="320"/>
      <c r="F48" s="320"/>
      <c r="G48" s="320"/>
      <c r="H48" s="320"/>
      <c r="I48" s="320"/>
      <c r="J48" s="320"/>
      <c r="K48" s="320"/>
      <c r="L48" s="320"/>
      <c r="M48" s="320"/>
    </row>
    <row r="49" spans="1:14">
      <c r="A49" s="7" t="s">
        <v>1924</v>
      </c>
      <c r="C49" s="8">
        <f>C23</f>
        <v>-110669.30003828616</v>
      </c>
      <c r="E49" s="320"/>
      <c r="F49" s="320"/>
      <c r="G49" s="320"/>
      <c r="H49" s="320"/>
      <c r="I49" s="320"/>
      <c r="J49" s="320"/>
      <c r="K49" s="320"/>
      <c r="L49" s="320"/>
      <c r="M49" s="320"/>
    </row>
    <row r="50" spans="1:14" ht="13.5" thickBot="1">
      <c r="A50" s="40" t="s">
        <v>108</v>
      </c>
      <c r="C50" s="321">
        <f>C28-C45-C23</f>
        <v>-2908790.8999684588</v>
      </c>
      <c r="E50" s="320"/>
      <c r="F50" s="320"/>
      <c r="G50" s="320"/>
      <c r="H50" s="320"/>
      <c r="I50" s="320"/>
      <c r="J50" s="320"/>
      <c r="K50" s="320"/>
      <c r="L50" s="320"/>
      <c r="M50" s="320"/>
    </row>
    <row r="51" spans="1:14">
      <c r="D51" s="8"/>
      <c r="I51" s="10"/>
      <c r="J51" s="9"/>
      <c r="M51" s="286"/>
    </row>
    <row r="52" spans="1:14" ht="7.5" customHeight="1" thickBot="1">
      <c r="D52" s="8"/>
      <c r="I52" s="10"/>
      <c r="J52" s="9"/>
      <c r="M52" s="286"/>
    </row>
    <row r="53" spans="1:14" ht="16.5" customHeight="1" thickBot="1">
      <c r="A53" s="94" t="s">
        <v>70</v>
      </c>
      <c r="B53" s="392" t="s">
        <v>109</v>
      </c>
      <c r="C53" s="393"/>
      <c r="D53" s="393"/>
      <c r="E53" s="393"/>
      <c r="F53" s="393"/>
      <c r="G53" s="394"/>
      <c r="H53" s="395"/>
      <c r="I53" s="9"/>
      <c r="K53" s="9"/>
      <c r="L53" s="88"/>
      <c r="M53" s="88"/>
    </row>
    <row r="54" spans="1:14" ht="20.25" customHeight="1">
      <c r="B54" s="12" t="s">
        <v>23</v>
      </c>
      <c r="C54" s="56" t="s">
        <v>24</v>
      </c>
      <c r="D54" s="56" t="s">
        <v>25</v>
      </c>
      <c r="E54" s="12" t="s">
        <v>1925</v>
      </c>
      <c r="F54" s="56" t="s">
        <v>78</v>
      </c>
      <c r="G54" s="56" t="s">
        <v>27</v>
      </c>
      <c r="H54" s="57" t="s">
        <v>1926</v>
      </c>
      <c r="J54" s="7"/>
      <c r="K54" s="9"/>
      <c r="L54" s="89"/>
      <c r="M54" s="90"/>
      <c r="N54" s="7"/>
    </row>
    <row r="55" spans="1:14" ht="33.75">
      <c r="B55" s="58" t="s">
        <v>73</v>
      </c>
      <c r="C55" s="58" t="s">
        <v>1927</v>
      </c>
      <c r="D55" s="58" t="s">
        <v>74</v>
      </c>
      <c r="E55" s="58" t="s">
        <v>75</v>
      </c>
      <c r="F55" s="58" t="s">
        <v>76</v>
      </c>
      <c r="G55" s="58" t="s">
        <v>110</v>
      </c>
      <c r="H55" s="58" t="s">
        <v>111</v>
      </c>
      <c r="J55" s="7"/>
      <c r="K55" s="9"/>
      <c r="L55" s="91"/>
      <c r="M55" s="90"/>
      <c r="N55" s="7"/>
    </row>
    <row r="56" spans="1:14">
      <c r="A56" s="59" t="str">
        <f>A9</f>
        <v>LONG TERM DEBT</v>
      </c>
      <c r="B56" s="60">
        <f>B9</f>
        <v>11242062.787070533</v>
      </c>
      <c r="C56" s="322">
        <f>C9</f>
        <v>-31456.363077686958</v>
      </c>
      <c r="D56" s="322">
        <f>D9</f>
        <v>-84683.561925925154</v>
      </c>
      <c r="E56" s="60">
        <f t="shared" ref="E56:E62" si="1">B56+C56+D56</f>
        <v>11125922.862066921</v>
      </c>
      <c r="F56" s="4">
        <f t="shared" ref="F56:F62" si="2">E56/$E$63</f>
        <v>0.29208227768574468</v>
      </c>
      <c r="G56" s="61"/>
      <c r="H56" s="29">
        <f t="shared" ref="H56:H62" si="3">$G$63*F56</f>
        <v>-849606.2713743546</v>
      </c>
      <c r="J56" s="7"/>
      <c r="K56" s="9"/>
      <c r="L56" s="10"/>
      <c r="M56" s="9"/>
      <c r="N56" s="7"/>
    </row>
    <row r="57" spans="1:14">
      <c r="A57" s="59" t="str">
        <f>A11</f>
        <v>SHORT TERM DEBT</v>
      </c>
      <c r="B57" s="60">
        <f>B11</f>
        <v>516622.22938402655</v>
      </c>
      <c r="C57" s="322">
        <v>0</v>
      </c>
      <c r="D57" s="322">
        <f>D11</f>
        <v>694.73263083562597</v>
      </c>
      <c r="E57" s="60">
        <f t="shared" si="1"/>
        <v>517316.96201486216</v>
      </c>
      <c r="F57" s="4">
        <f t="shared" si="2"/>
        <v>1.3580816479137475E-2</v>
      </c>
      <c r="G57" s="61"/>
      <c r="H57" s="29">
        <f t="shared" si="3"/>
        <v>-39503.755388656769</v>
      </c>
      <c r="J57" s="7"/>
      <c r="K57" s="9"/>
      <c r="L57" s="10"/>
      <c r="M57" s="9"/>
      <c r="N57" s="7"/>
    </row>
    <row r="58" spans="1:14">
      <c r="A58" s="59" t="str">
        <f>A13</f>
        <v>PREFERRED STOCK</v>
      </c>
      <c r="B58" s="60">
        <f>B13</f>
        <v>0</v>
      </c>
      <c r="C58" s="322">
        <v>0</v>
      </c>
      <c r="D58" s="322">
        <f>D13</f>
        <v>0</v>
      </c>
      <c r="E58" s="60">
        <f t="shared" si="1"/>
        <v>0</v>
      </c>
      <c r="F58" s="4">
        <f t="shared" si="2"/>
        <v>0</v>
      </c>
      <c r="G58" s="61"/>
      <c r="H58" s="29">
        <f t="shared" si="3"/>
        <v>0</v>
      </c>
      <c r="J58" s="7"/>
      <c r="K58" s="9"/>
      <c r="L58" s="10"/>
      <c r="M58" s="9"/>
      <c r="N58" s="7"/>
    </row>
    <row r="59" spans="1:14">
      <c r="A59" s="59" t="str">
        <f>A15</f>
        <v>CUSTOMER DEPOSITS</v>
      </c>
      <c r="B59" s="60">
        <f>B15</f>
        <v>429893.00358271576</v>
      </c>
      <c r="C59" s="322">
        <v>0</v>
      </c>
      <c r="D59" s="322">
        <f>D15</f>
        <v>578.10268387588587</v>
      </c>
      <c r="E59" s="60">
        <f t="shared" si="1"/>
        <v>430471.10626659164</v>
      </c>
      <c r="F59" s="4">
        <f t="shared" si="2"/>
        <v>1.130090355245284E-2</v>
      </c>
      <c r="G59" s="61"/>
      <c r="H59" s="29">
        <f t="shared" si="3"/>
        <v>-32871.965414796046</v>
      </c>
      <c r="J59" s="7"/>
      <c r="K59" s="9"/>
      <c r="L59" s="10"/>
      <c r="M59" s="9"/>
      <c r="N59" s="7"/>
    </row>
    <row r="60" spans="1:14">
      <c r="A60" s="59" t="str">
        <f>A17</f>
        <v>COMMON EQUITY</v>
      </c>
      <c r="B60" s="60">
        <f>B17</f>
        <v>17318425.676754404</v>
      </c>
      <c r="C60" s="322">
        <f>C17</f>
        <v>-48458.605537096526</v>
      </c>
      <c r="D60" s="322">
        <f>D17</f>
        <v>12378.26396207948</v>
      </c>
      <c r="E60" s="60">
        <f t="shared" si="1"/>
        <v>17282345.335179385</v>
      </c>
      <c r="F60" s="4">
        <f t="shared" si="2"/>
        <v>0.45370319854195279</v>
      </c>
      <c r="G60" s="61"/>
      <c r="H60" s="29">
        <f t="shared" si="3"/>
        <v>-1319727.7352054152</v>
      </c>
      <c r="J60" s="7"/>
      <c r="K60" s="9"/>
      <c r="L60" s="10"/>
      <c r="M60" s="9"/>
      <c r="N60" s="7"/>
    </row>
    <row r="61" spans="1:14">
      <c r="A61" s="59" t="str">
        <f>A19</f>
        <v>DEFERRED INCOME TAXES</v>
      </c>
      <c r="B61" s="60">
        <f>B19</f>
        <v>8918489.9492022507</v>
      </c>
      <c r="C61" s="322">
        <f>C19</f>
        <v>-30754.331423502681</v>
      </c>
      <c r="D61" s="322">
        <f>D19</f>
        <v>-268427.03014387522</v>
      </c>
      <c r="E61" s="60">
        <f t="shared" si="1"/>
        <v>8619308.5876348726</v>
      </c>
      <c r="F61" s="4">
        <f t="shared" si="2"/>
        <v>0.22627761450118439</v>
      </c>
      <c r="G61" s="61"/>
      <c r="H61" s="29">
        <f t="shared" si="3"/>
        <v>-658194.26592761616</v>
      </c>
      <c r="J61" s="7"/>
      <c r="K61" s="9"/>
      <c r="L61" s="10"/>
      <c r="M61" s="9"/>
      <c r="N61" s="7"/>
    </row>
    <row r="62" spans="1:14">
      <c r="A62" s="59" t="str">
        <f>A21</f>
        <v>TAX CREDITS WTD COST</v>
      </c>
      <c r="B62" s="60">
        <f>B21</f>
        <v>253253.17768832159</v>
      </c>
      <c r="C62" s="322">
        <v>0</v>
      </c>
      <c r="D62" s="322">
        <f>D21</f>
        <v>-136875.69639322211</v>
      </c>
      <c r="E62" s="60">
        <f t="shared" si="1"/>
        <v>116377.48129509948</v>
      </c>
      <c r="F62" s="4">
        <f t="shared" si="2"/>
        <v>3.0551892395277646E-3</v>
      </c>
      <c r="G62" s="61"/>
      <c r="H62" s="29">
        <f t="shared" si="3"/>
        <v>-8886.9066576199184</v>
      </c>
      <c r="J62" s="7"/>
      <c r="K62" s="9"/>
      <c r="L62" s="10"/>
      <c r="M62" s="9"/>
      <c r="N62" s="7"/>
    </row>
    <row r="63" spans="1:14" ht="13.5" thickBot="1">
      <c r="B63" s="62">
        <f>SUM(B56:B62)</f>
        <v>38678746.823682256</v>
      </c>
      <c r="C63" s="323">
        <f>SUM(C56:C62)</f>
        <v>-110669.30003828616</v>
      </c>
      <c r="D63" s="323">
        <f>SUM(D56:D62)</f>
        <v>-476335.18918623147</v>
      </c>
      <c r="E63" s="64">
        <f>SUM(E56:E62)</f>
        <v>38091742.334457733</v>
      </c>
      <c r="F63" s="5">
        <f>SUM(F56:F62)</f>
        <v>0.99999999999999989</v>
      </c>
      <c r="G63" s="63">
        <f>C50</f>
        <v>-2908790.8999684588</v>
      </c>
      <c r="H63" s="41">
        <f>SUM(H56:H62)</f>
        <v>-2908790.8999684583</v>
      </c>
      <c r="J63" s="7"/>
      <c r="K63" s="9"/>
      <c r="L63" s="10"/>
      <c r="M63" s="9"/>
      <c r="N63" s="7"/>
    </row>
    <row r="64" spans="1:14" ht="11.25" customHeight="1" thickTop="1">
      <c r="D64" s="8"/>
      <c r="I64" s="10"/>
      <c r="J64" s="9"/>
      <c r="M64" s="286"/>
    </row>
    <row r="65" spans="1:13" s="84" customFormat="1">
      <c r="A65" s="83"/>
      <c r="B65" s="47"/>
      <c r="C65" s="47"/>
      <c r="D65" s="54"/>
      <c r="E65" s="47"/>
      <c r="F65" s="47"/>
      <c r="G65" s="47"/>
      <c r="H65" s="47"/>
      <c r="I65" s="45"/>
      <c r="J65" s="46"/>
      <c r="K65" s="47"/>
      <c r="L65" s="47"/>
    </row>
    <row r="66" spans="1:13" s="84" customFormat="1">
      <c r="A66" s="47"/>
      <c r="B66" s="85"/>
      <c r="C66" s="85"/>
      <c r="D66" s="47"/>
      <c r="E66" s="47"/>
      <c r="F66" s="47"/>
      <c r="G66" s="47"/>
      <c r="H66" s="47"/>
      <c r="I66" s="47"/>
      <c r="J66" s="45"/>
      <c r="K66" s="46"/>
      <c r="L66" s="47"/>
      <c r="M66" s="47"/>
    </row>
    <row r="67" spans="1:13" s="84" customFormat="1">
      <c r="A67" s="47"/>
      <c r="B67" s="49"/>
      <c r="C67" s="49"/>
      <c r="D67" s="86"/>
      <c r="E67" s="47"/>
      <c r="F67" s="47"/>
      <c r="G67" s="47"/>
      <c r="H67" s="47"/>
      <c r="I67" s="47"/>
      <c r="J67" s="45"/>
      <c r="K67" s="46"/>
      <c r="L67" s="47"/>
      <c r="M67" s="47"/>
    </row>
    <row r="68" spans="1:13">
      <c r="D68" s="8"/>
      <c r="F68" s="49"/>
      <c r="G68" s="47"/>
      <c r="H68" s="47"/>
      <c r="I68" s="10"/>
      <c r="J68" s="9"/>
      <c r="M68" s="286"/>
    </row>
    <row r="69" spans="1:13" ht="18">
      <c r="A69" s="44" t="s">
        <v>113</v>
      </c>
      <c r="D69" s="8"/>
      <c r="I69" s="10"/>
      <c r="J69" s="9"/>
      <c r="M69" s="286"/>
    </row>
    <row r="70" spans="1:13">
      <c r="B70" s="13" t="s">
        <v>23</v>
      </c>
      <c r="C70" s="13" t="s">
        <v>24</v>
      </c>
      <c r="D70" s="36" t="s">
        <v>114</v>
      </c>
      <c r="E70" s="286"/>
      <c r="F70" s="39"/>
      <c r="G70" s="39"/>
      <c r="I70" s="10"/>
      <c r="J70" s="9"/>
      <c r="M70" s="286"/>
    </row>
    <row r="71" spans="1:13">
      <c r="B71" s="24" t="s">
        <v>68</v>
      </c>
      <c r="C71" s="66" t="s">
        <v>129</v>
      </c>
      <c r="D71" s="68" t="s">
        <v>115</v>
      </c>
      <c r="E71" s="286"/>
      <c r="F71" s="38"/>
      <c r="G71" s="39"/>
      <c r="I71" s="10"/>
      <c r="J71" s="9"/>
      <c r="M71" s="286"/>
    </row>
    <row r="72" spans="1:13">
      <c r="A72" s="7" t="s">
        <v>69</v>
      </c>
      <c r="B72" s="38">
        <f>F23</f>
        <v>35182951.434489273</v>
      </c>
      <c r="C72" s="38">
        <f>'[35]Rate Base 2018'!J552/1000</f>
        <v>33876633.154352844</v>
      </c>
      <c r="D72" s="69"/>
      <c r="E72" s="286"/>
      <c r="I72" s="10"/>
      <c r="J72" s="9"/>
      <c r="M72" s="286"/>
    </row>
    <row r="73" spans="1:13">
      <c r="A73" s="7" t="s">
        <v>130</v>
      </c>
      <c r="B73" s="8">
        <f>-F15</f>
        <v>-397599.14085179562</v>
      </c>
      <c r="C73" s="8">
        <f>-F15</f>
        <v>-397599.14085179562</v>
      </c>
      <c r="D73" s="69"/>
      <c r="E73" s="286"/>
      <c r="I73" s="9"/>
      <c r="K73" s="9"/>
    </row>
    <row r="74" spans="1:13">
      <c r="A74" s="40" t="s">
        <v>116</v>
      </c>
      <c r="B74" s="324">
        <f>SUM(B72:B73)</f>
        <v>34785352.293637477</v>
      </c>
      <c r="C74" s="324">
        <f>SUM(C72:C73)</f>
        <v>33479034.013501048</v>
      </c>
      <c r="D74" s="325">
        <f>C74/B74</f>
        <v>0.96244631162251115</v>
      </c>
      <c r="E74" s="286"/>
      <c r="I74" s="9"/>
      <c r="K74" s="9"/>
    </row>
    <row r="75" spans="1:13">
      <c r="A75" s="44"/>
      <c r="K75" s="9"/>
    </row>
    <row r="76" spans="1:13">
      <c r="A76" s="7" t="s">
        <v>51</v>
      </c>
      <c r="B76" s="108">
        <f>B17</f>
        <v>17318425.676754404</v>
      </c>
      <c r="C76" s="108"/>
      <c r="D76" s="65"/>
      <c r="K76" s="9"/>
    </row>
    <row r="77" spans="1:13">
      <c r="A77" s="7" t="s">
        <v>50</v>
      </c>
      <c r="B77" s="108">
        <f>B15</f>
        <v>429893.00358271576</v>
      </c>
      <c r="C77" s="108"/>
      <c r="D77" s="8"/>
      <c r="K77" s="9"/>
    </row>
    <row r="78" spans="1:13">
      <c r="A78" s="7" t="s">
        <v>52</v>
      </c>
      <c r="B78" s="108">
        <f>B19</f>
        <v>8918489.9492022507</v>
      </c>
      <c r="C78" s="108"/>
      <c r="D78" s="8"/>
      <c r="K78" s="9"/>
    </row>
    <row r="79" spans="1:13">
      <c r="A79" s="7" t="s">
        <v>53</v>
      </c>
      <c r="B79" s="108">
        <f>B21</f>
        <v>253253.17768832159</v>
      </c>
      <c r="C79" s="108"/>
      <c r="D79" s="8"/>
      <c r="K79" s="9"/>
    </row>
    <row r="80" spans="1:13">
      <c r="A80" s="7" t="s">
        <v>47</v>
      </c>
      <c r="B80" s="108">
        <f>B9</f>
        <v>11242062.787070533</v>
      </c>
      <c r="C80" s="108"/>
      <c r="D80" s="8"/>
      <c r="K80" s="9"/>
    </row>
    <row r="81" spans="1:13">
      <c r="A81" s="7" t="s">
        <v>49</v>
      </c>
      <c r="B81" s="108">
        <f>B13</f>
        <v>0</v>
      </c>
      <c r="C81" s="108"/>
      <c r="D81" s="8"/>
      <c r="K81" s="9"/>
    </row>
    <row r="82" spans="1:13">
      <c r="A82" s="7" t="s">
        <v>48</v>
      </c>
      <c r="B82" s="108">
        <f>B11</f>
        <v>516622.22938402655</v>
      </c>
      <c r="C82" s="108"/>
      <c r="D82" s="8"/>
      <c r="K82" s="9"/>
    </row>
    <row r="83" spans="1:13">
      <c r="K83" s="9"/>
    </row>
    <row r="84" spans="1:13">
      <c r="A84" s="7" t="s">
        <v>51</v>
      </c>
      <c r="B84" s="326">
        <v>0.115</v>
      </c>
      <c r="C84" s="326"/>
      <c r="K84" s="9"/>
    </row>
    <row r="85" spans="1:13">
      <c r="A85" s="7" t="s">
        <v>50</v>
      </c>
      <c r="B85" s="326">
        <v>2.0400693863565248E-2</v>
      </c>
      <c r="C85" s="326"/>
      <c r="K85" s="9"/>
    </row>
    <row r="86" spans="1:13">
      <c r="A86" s="7" t="s">
        <v>52</v>
      </c>
      <c r="B86" s="326">
        <v>0</v>
      </c>
      <c r="C86" s="326"/>
      <c r="K86" s="9"/>
    </row>
    <row r="87" spans="1:13">
      <c r="A87" s="7" t="s">
        <v>53</v>
      </c>
      <c r="B87" s="326">
        <v>8.8693247122755406E-2</v>
      </c>
      <c r="C87" s="326"/>
      <c r="K87" s="9"/>
    </row>
    <row r="88" spans="1:13">
      <c r="A88" s="7" t="s">
        <v>47</v>
      </c>
      <c r="B88" s="326">
        <v>4.8019327192436879E-2</v>
      </c>
      <c r="C88" s="326"/>
      <c r="K88" s="9"/>
    </row>
    <row r="89" spans="1:13">
      <c r="A89" s="7" t="s">
        <v>49</v>
      </c>
      <c r="B89" s="326">
        <v>0</v>
      </c>
      <c r="C89" s="326"/>
      <c r="K89" s="9"/>
    </row>
    <row r="90" spans="1:13">
      <c r="A90" s="7" t="s">
        <v>48</v>
      </c>
      <c r="B90" s="326">
        <v>2.3915689428192048E-2</v>
      </c>
      <c r="C90" s="326"/>
      <c r="K90" s="9"/>
    </row>
    <row r="91" spans="1:13">
      <c r="B91" s="92"/>
      <c r="C91" s="92"/>
      <c r="K91" s="9"/>
    </row>
    <row r="92" spans="1:13" ht="14.45" customHeight="1">
      <c r="B92" s="13" t="s">
        <v>23</v>
      </c>
      <c r="C92" s="13" t="s">
        <v>24</v>
      </c>
      <c r="D92" s="36">
        <v>-3</v>
      </c>
      <c r="E92" s="36" t="s">
        <v>112</v>
      </c>
      <c r="F92" s="396" t="s">
        <v>123</v>
      </c>
      <c r="G92" s="286"/>
      <c r="K92" s="9"/>
    </row>
    <row r="93" spans="1:13" ht="18" customHeight="1" thickBot="1">
      <c r="A93" s="44" t="s">
        <v>117</v>
      </c>
      <c r="B93" s="71" t="s">
        <v>118</v>
      </c>
      <c r="C93" s="71" t="s">
        <v>44</v>
      </c>
      <c r="D93" s="71" t="s">
        <v>45</v>
      </c>
      <c r="E93" s="71" t="s">
        <v>119</v>
      </c>
      <c r="F93" s="397"/>
      <c r="G93" s="286"/>
      <c r="I93" s="10"/>
      <c r="J93" s="9"/>
      <c r="M93" s="286"/>
    </row>
    <row r="94" spans="1:13">
      <c r="A94" s="7" t="s">
        <v>1</v>
      </c>
      <c r="B94" s="72">
        <f>H9</f>
        <v>9890402.9997772798</v>
      </c>
      <c r="C94" s="73">
        <f>B94/$B$97</f>
        <v>0.39164382653728214</v>
      </c>
      <c r="D94" s="73">
        <f>J9</f>
        <v>4.8019327192436879E-2</v>
      </c>
      <c r="E94" s="73">
        <f>C94*D94</f>
        <v>1.8806473049391745E-2</v>
      </c>
      <c r="F94" s="73">
        <f>E94</f>
        <v>1.8806473049391745E-2</v>
      </c>
      <c r="G94" s="286"/>
      <c r="I94" s="10"/>
      <c r="J94" s="9"/>
      <c r="M94" s="286"/>
    </row>
    <row r="95" spans="1:13">
      <c r="A95" s="7" t="s">
        <v>19</v>
      </c>
      <c r="B95" s="72">
        <f>H13</f>
        <v>0</v>
      </c>
      <c r="C95" s="73">
        <f>B95/$B$97</f>
        <v>0</v>
      </c>
      <c r="D95" s="73">
        <f>J13</f>
        <v>0</v>
      </c>
      <c r="E95" s="73">
        <f>C95*D95</f>
        <v>0</v>
      </c>
      <c r="F95" s="73">
        <f>E95/0.61425</f>
        <v>0</v>
      </c>
      <c r="G95" s="286"/>
      <c r="I95" s="10"/>
      <c r="J95" s="7"/>
      <c r="M95" s="286"/>
    </row>
    <row r="96" spans="1:13" ht="13.5" thickBot="1">
      <c r="A96" s="7" t="s">
        <v>4</v>
      </c>
      <c r="B96" s="74">
        <f>H17</f>
        <v>15363162.432935528</v>
      </c>
      <c r="C96" s="73">
        <f>B96/$B$97</f>
        <v>0.60835617346271786</v>
      </c>
      <c r="D96" s="75">
        <f>J17</f>
        <v>0.115</v>
      </c>
      <c r="E96" s="73">
        <f>C96*D96</f>
        <v>6.9960959948212553E-2</v>
      </c>
      <c r="F96" s="73">
        <f>E96/0.61425</f>
        <v>0.11389655669224674</v>
      </c>
      <c r="G96" s="286"/>
      <c r="I96" s="10"/>
      <c r="J96" s="7"/>
      <c r="M96" s="286"/>
    </row>
    <row r="97" spans="1:13">
      <c r="A97" s="40" t="s">
        <v>120</v>
      </c>
      <c r="B97" s="76">
        <f>SUM(B94:B96)</f>
        <v>25253565.432712808</v>
      </c>
      <c r="C97" s="77">
        <f>SUM(C94:C96)</f>
        <v>1</v>
      </c>
      <c r="D97" s="77"/>
      <c r="E97" s="78">
        <f>SUM(E94:E96)</f>
        <v>8.8767432997604298E-2</v>
      </c>
      <c r="F97" s="78">
        <f>SUM(F94:F96)</f>
        <v>0.1327030297416385</v>
      </c>
      <c r="G97" s="286"/>
      <c r="I97" s="10"/>
      <c r="J97" s="7"/>
      <c r="M97" s="286"/>
    </row>
  </sheetData>
  <mergeCells count="3">
    <mergeCell ref="C6:E6"/>
    <mergeCell ref="B53:H53"/>
    <mergeCell ref="F92:F93"/>
  </mergeCells>
  <pageMargins left="0.5" right="0.5" top="1" bottom="1" header="0.5" footer="0.5"/>
  <pageSetup scale="65" fitToHeight="2" orientation="landscape" r:id="rId1"/>
  <headerFooter alignWithMargins="0"/>
  <rowBreaks count="1" manualBreakCount="1">
    <brk id="46" max="12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H165"/>
  <sheetViews>
    <sheetView showGridLines="0" workbookViewId="0">
      <pane xSplit="1" ySplit="4" topLeftCell="B5" activePane="bottomRight" state="frozen"/>
      <selection sqref="A1:A2"/>
      <selection pane="topRight" sqref="A1:A2"/>
      <selection pane="bottomLeft" sqref="A1:A2"/>
      <selection pane="bottomRight" activeCell="A2" sqref="A1:A2"/>
    </sheetView>
  </sheetViews>
  <sheetFormatPr defaultColWidth="9.140625" defaultRowHeight="15"/>
  <cols>
    <col min="1" max="1" width="43.85546875" style="96" bestFit="1" customWidth="1"/>
    <col min="2" max="2" width="14.42578125" style="106" bestFit="1" customWidth="1"/>
    <col min="3" max="3" width="11.7109375" style="106" bestFit="1" customWidth="1"/>
    <col min="4" max="4" width="14.42578125" style="106" bestFit="1" customWidth="1"/>
    <col min="5" max="6" width="11.7109375" style="106" bestFit="1" customWidth="1"/>
    <col min="7" max="7" width="13.42578125" style="106" bestFit="1" customWidth="1"/>
    <col min="8" max="16384" width="9.140625" style="96"/>
  </cols>
  <sheetData>
    <row r="1" spans="1:7" s="144" customFormat="1">
      <c r="A1" s="381" t="s">
        <v>1934</v>
      </c>
    </row>
    <row r="2" spans="1:7" s="144" customFormat="1" ht="15.75" thickBot="1">
      <c r="A2" s="381" t="s">
        <v>1930</v>
      </c>
    </row>
    <row r="3" spans="1:7" ht="15.75" thickBot="1">
      <c r="A3" s="400" t="s">
        <v>142</v>
      </c>
      <c r="B3" s="400" t="s">
        <v>280</v>
      </c>
      <c r="C3" s="401"/>
      <c r="D3" s="401"/>
      <c r="E3" s="401"/>
      <c r="F3" s="401"/>
      <c r="G3" s="401"/>
    </row>
    <row r="4" spans="1:7" ht="39" thickBot="1">
      <c r="A4" s="400"/>
      <c r="B4" s="123" t="s">
        <v>1</v>
      </c>
      <c r="C4" s="123" t="s">
        <v>2</v>
      </c>
      <c r="D4" s="123" t="s">
        <v>4</v>
      </c>
      <c r="E4" s="123" t="s">
        <v>3</v>
      </c>
      <c r="F4" s="123" t="s">
        <v>281</v>
      </c>
      <c r="G4" s="135" t="s">
        <v>282</v>
      </c>
    </row>
    <row r="5" spans="1:7">
      <c r="A5" s="102" t="s">
        <v>141</v>
      </c>
      <c r="B5" s="124"/>
      <c r="C5" s="124"/>
      <c r="D5" s="124"/>
      <c r="E5" s="124"/>
      <c r="F5" s="124"/>
      <c r="G5" s="124"/>
    </row>
    <row r="6" spans="1:7">
      <c r="A6" s="103" t="s">
        <v>5</v>
      </c>
      <c r="B6" s="124"/>
      <c r="C6" s="124"/>
      <c r="D6" s="124"/>
      <c r="E6" s="124"/>
      <c r="F6" s="124"/>
      <c r="G6" s="124"/>
    </row>
    <row r="7" spans="1:7">
      <c r="A7" s="104" t="s">
        <v>6</v>
      </c>
      <c r="B7" s="124"/>
      <c r="C7" s="124"/>
      <c r="D7" s="124"/>
      <c r="E7" s="124"/>
      <c r="F7" s="124"/>
      <c r="G7" s="124"/>
    </row>
    <row r="8" spans="1:7">
      <c r="A8" s="105" t="s">
        <v>135</v>
      </c>
      <c r="B8" s="146">
        <v>11050511722.964617</v>
      </c>
      <c r="C8" s="146">
        <v>828124960.65156877</v>
      </c>
      <c r="D8" s="146">
        <v>16802581171.176954</v>
      </c>
      <c r="E8" s="146">
        <v>430068466.57809198</v>
      </c>
      <c r="F8" s="146">
        <v>258562922.03068537</v>
      </c>
      <c r="G8" s="146">
        <v>8710487110.6622143</v>
      </c>
    </row>
    <row r="9" spans="1:7">
      <c r="A9" s="105" t="s">
        <v>138</v>
      </c>
      <c r="B9" s="146">
        <v>1107672660.2059994</v>
      </c>
      <c r="C9" s="146">
        <v>84020004.998747006</v>
      </c>
      <c r="D9" s="146">
        <v>1792511754.1995814</v>
      </c>
      <c r="E9" s="146">
        <v>43633950.93347495</v>
      </c>
      <c r="F9" s="146">
        <v>12091720.956565656</v>
      </c>
      <c r="G9" s="146">
        <v>833609876.0627594</v>
      </c>
    </row>
    <row r="10" spans="1:7">
      <c r="A10" s="105" t="s">
        <v>134</v>
      </c>
      <c r="B10" s="146">
        <v>9942839062.7586174</v>
      </c>
      <c r="C10" s="146">
        <v>744104955.65282178</v>
      </c>
      <c r="D10" s="146">
        <v>15010069416.977373</v>
      </c>
      <c r="E10" s="146">
        <v>386434515.64461702</v>
      </c>
      <c r="F10" s="146">
        <v>246471201.07411972</v>
      </c>
      <c r="G10" s="146">
        <v>7876877234.5994549</v>
      </c>
    </row>
    <row r="11" spans="1:7">
      <c r="A11" s="105" t="s">
        <v>137</v>
      </c>
      <c r="B11" s="146">
        <v>246553661.26105437</v>
      </c>
      <c r="C11" s="146">
        <v>28856200.737872787</v>
      </c>
      <c r="D11" s="146">
        <v>582086793.22495675</v>
      </c>
      <c r="E11" s="146">
        <v>14985836.374820776</v>
      </c>
      <c r="F11" s="146">
        <v>-136165745.0743866</v>
      </c>
      <c r="G11" s="146">
        <v>18262394.647647511</v>
      </c>
    </row>
    <row r="12" spans="1:7">
      <c r="A12" s="105" t="s">
        <v>277</v>
      </c>
      <c r="B12" s="146">
        <v>1320670.1108671776</v>
      </c>
      <c r="C12" s="146">
        <v>32365.139763081257</v>
      </c>
      <c r="D12" s="146">
        <v>656032.08243848942</v>
      </c>
      <c r="E12" s="146">
        <v>16917.483902712374</v>
      </c>
      <c r="F12" s="146">
        <v>939740.47125870199</v>
      </c>
      <c r="G12" s="146">
        <v>-225834757.27130988</v>
      </c>
    </row>
    <row r="13" spans="1:7">
      <c r="A13" s="105" t="s">
        <v>133</v>
      </c>
      <c r="B13" s="146">
        <v>10190713394.130539</v>
      </c>
      <c r="C13" s="146">
        <v>772993521.53045774</v>
      </c>
      <c r="D13" s="146">
        <v>15592812242.284769</v>
      </c>
      <c r="E13" s="146">
        <v>401437269.50334048</v>
      </c>
      <c r="F13" s="146">
        <v>111245196.47099182</v>
      </c>
      <c r="G13" s="146">
        <v>7669304871.9757929</v>
      </c>
    </row>
    <row r="14" spans="1:7">
      <c r="A14" s="105" t="s">
        <v>132</v>
      </c>
      <c r="B14" s="146">
        <v>9561430063.1163807</v>
      </c>
      <c r="C14" s="146">
        <v>715296251.47981608</v>
      </c>
      <c r="D14" s="146">
        <v>14428940845.357309</v>
      </c>
      <c r="E14" s="146">
        <v>386453503.80511057</v>
      </c>
      <c r="F14" s="146">
        <v>234941355.69992599</v>
      </c>
      <c r="G14" s="146">
        <v>7569384713.2946682</v>
      </c>
    </row>
    <row r="15" spans="1:7">
      <c r="A15" s="105" t="s">
        <v>136</v>
      </c>
      <c r="B15" s="146">
        <v>234522715.21409175</v>
      </c>
      <c r="C15" s="146">
        <v>27818798.338551324</v>
      </c>
      <c r="D15" s="146">
        <v>561160329.57195151</v>
      </c>
      <c r="E15" s="146">
        <v>15025798.652746938</v>
      </c>
      <c r="F15" s="146">
        <v>-128895217.18615665</v>
      </c>
      <c r="G15" s="146">
        <v>20933210.443172894</v>
      </c>
    </row>
    <row r="16" spans="1:7">
      <c r="A16" s="105" t="s">
        <v>321</v>
      </c>
      <c r="B16" s="146">
        <v>2268085.8565579075</v>
      </c>
      <c r="C16" s="146">
        <v>106838.34732775428</v>
      </c>
      <c r="D16" s="146">
        <v>2158182.6641030367</v>
      </c>
      <c r="E16" s="146">
        <v>-42032.954517024351</v>
      </c>
      <c r="F16" s="146">
        <v>914479.74191222875</v>
      </c>
      <c r="G16" s="146">
        <v>-216394224.37392488</v>
      </c>
    </row>
    <row r="17" spans="1:7">
      <c r="A17" s="105" t="s">
        <v>131</v>
      </c>
      <c r="B17" s="146">
        <v>9798220864.1870308</v>
      </c>
      <c r="C17" s="146">
        <v>743221888.16569507</v>
      </c>
      <c r="D17" s="146">
        <v>14992259357.593363</v>
      </c>
      <c r="E17" s="146">
        <v>401437269.50334048</v>
      </c>
      <c r="F17" s="146">
        <v>106960618.25568156</v>
      </c>
      <c r="G17" s="146">
        <v>7373923699.3639154</v>
      </c>
    </row>
    <row r="18" spans="1:7">
      <c r="A18" s="97"/>
      <c r="B18" s="144"/>
      <c r="C18" s="144"/>
      <c r="D18" s="144"/>
      <c r="E18" s="144"/>
      <c r="F18" s="144"/>
      <c r="G18" s="144"/>
    </row>
    <row r="19" spans="1:7">
      <c r="A19" s="103" t="s">
        <v>7</v>
      </c>
      <c r="B19" s="147"/>
      <c r="C19" s="147"/>
      <c r="D19" s="147"/>
      <c r="E19" s="147"/>
      <c r="F19" s="147"/>
      <c r="G19" s="147"/>
    </row>
    <row r="20" spans="1:7">
      <c r="A20" s="104" t="s">
        <v>8</v>
      </c>
      <c r="B20" s="147"/>
      <c r="C20" s="147"/>
      <c r="D20" s="147"/>
      <c r="E20" s="147"/>
      <c r="F20" s="147"/>
      <c r="G20" s="147"/>
    </row>
    <row r="21" spans="1:7">
      <c r="A21" s="105" t="s">
        <v>135</v>
      </c>
      <c r="B21" s="148">
        <v>3.9152697764193141E-3</v>
      </c>
      <c r="C21" s="148">
        <v>1.4252551125171918E-3</v>
      </c>
      <c r="D21" s="148">
        <v>0.115</v>
      </c>
      <c r="E21" s="148">
        <v>1.7092668478196828E-3</v>
      </c>
      <c r="F21" s="148">
        <v>7.0927942428388874E-2</v>
      </c>
      <c r="G21" s="148">
        <v>0</v>
      </c>
    </row>
    <row r="22" spans="1:7">
      <c r="A22" s="105" t="s">
        <v>134</v>
      </c>
      <c r="B22" s="148">
        <v>3.9152697764193141E-3</v>
      </c>
      <c r="C22" s="148">
        <v>1.4252551125171918E-3</v>
      </c>
      <c r="D22" s="148">
        <v>0.115</v>
      </c>
      <c r="E22" s="148">
        <v>1.7092668478196828E-3</v>
      </c>
      <c r="F22" s="148">
        <v>7.0736719194879741E-2</v>
      </c>
      <c r="G22" s="148">
        <v>0</v>
      </c>
    </row>
    <row r="23" spans="1:7">
      <c r="A23" s="105" t="s">
        <v>133</v>
      </c>
      <c r="B23" s="148">
        <v>3.9152697764193141E-3</v>
      </c>
      <c r="C23" s="148">
        <v>1.4252551125171918E-3</v>
      </c>
      <c r="D23" s="148">
        <v>0.115</v>
      </c>
      <c r="E23" s="148">
        <v>1.7092668478196828E-3</v>
      </c>
      <c r="F23" s="148">
        <v>7.1094730250001292E-2</v>
      </c>
      <c r="G23" s="148">
        <v>0</v>
      </c>
    </row>
    <row r="24" spans="1:7">
      <c r="A24" s="105" t="s">
        <v>132</v>
      </c>
      <c r="B24" s="148">
        <v>3.9152697764193141E-3</v>
      </c>
      <c r="C24" s="148">
        <v>1.4252551125171918E-3</v>
      </c>
      <c r="D24" s="148">
        <v>0.115</v>
      </c>
      <c r="E24" s="148">
        <v>1.7092668478196828E-3</v>
      </c>
      <c r="F24" s="148">
        <v>7.0726867118266992E-2</v>
      </c>
      <c r="G24" s="148">
        <v>0</v>
      </c>
    </row>
    <row r="25" spans="1:7">
      <c r="A25" s="105" t="s">
        <v>131</v>
      </c>
      <c r="B25" s="148">
        <v>3.9152697764193141E-3</v>
      </c>
      <c r="C25" s="148">
        <v>1.4252551125171918E-3</v>
      </c>
      <c r="D25" s="148">
        <v>0.115</v>
      </c>
      <c r="E25" s="148">
        <v>1.7092668478196828E-3</v>
      </c>
      <c r="F25" s="148">
        <v>7.1094730250001292E-2</v>
      </c>
      <c r="G25" s="148">
        <v>0</v>
      </c>
    </row>
    <row r="26" spans="1:7">
      <c r="A26" s="97"/>
      <c r="B26" s="144"/>
      <c r="C26" s="144"/>
      <c r="D26" s="144"/>
      <c r="E26" s="144"/>
      <c r="F26" s="144"/>
      <c r="G26" s="144"/>
    </row>
    <row r="27" spans="1:7">
      <c r="A27" s="103" t="s">
        <v>9</v>
      </c>
      <c r="B27" s="149"/>
      <c r="C27" s="149"/>
      <c r="D27" s="149"/>
      <c r="E27" s="149"/>
      <c r="F27" s="149"/>
      <c r="G27" s="149"/>
    </row>
    <row r="28" spans="1:7">
      <c r="A28" s="104" t="s">
        <v>10</v>
      </c>
      <c r="B28" s="149"/>
      <c r="C28" s="149"/>
      <c r="D28" s="149"/>
      <c r="E28" s="149"/>
      <c r="F28" s="149"/>
      <c r="G28" s="149"/>
    </row>
    <row r="29" spans="1:7">
      <c r="A29" s="105" t="s">
        <v>135</v>
      </c>
      <c r="B29" s="149">
        <v>-792628418.31085682</v>
      </c>
      <c r="C29" s="149">
        <v>-60123036.399798729</v>
      </c>
      <c r="D29" s="149">
        <v>-1212800873.3656297</v>
      </c>
      <c r="E29" s="149">
        <v>-31223583.244007993</v>
      </c>
      <c r="F29" s="149">
        <v>-8652593.8580775727</v>
      </c>
      <c r="G29" s="149">
        <v>-596514567.24503183</v>
      </c>
    </row>
    <row r="30" spans="1:7">
      <c r="A30" s="105" t="s">
        <v>138</v>
      </c>
      <c r="B30" s="149">
        <v>-1107672660.2059994</v>
      </c>
      <c r="C30" s="149">
        <v>-84020004.998747006</v>
      </c>
      <c r="D30" s="149">
        <v>-1694850119.7621849</v>
      </c>
      <c r="E30" s="149">
        <v>-43633950.93347495</v>
      </c>
      <c r="F30" s="149">
        <v>-12091720.956565656</v>
      </c>
      <c r="G30" s="149">
        <v>-833609876.0627594</v>
      </c>
    </row>
    <row r="31" spans="1:7">
      <c r="A31" s="105" t="s">
        <v>134</v>
      </c>
      <c r="B31" s="149">
        <v>315044241.8951425</v>
      </c>
      <c r="C31" s="149">
        <v>23896968.598948278</v>
      </c>
      <c r="D31" s="149">
        <v>482049246.39655524</v>
      </c>
      <c r="E31" s="149">
        <v>12410367.689466957</v>
      </c>
      <c r="F31" s="149">
        <v>3439127.0984880822</v>
      </c>
      <c r="G31" s="149">
        <v>237095308.81772754</v>
      </c>
    </row>
    <row r="32" spans="1:7">
      <c r="A32" s="105" t="s">
        <v>137</v>
      </c>
      <c r="B32" s="149">
        <v>380423979.20869684</v>
      </c>
      <c r="C32" s="149">
        <v>28856200.737872787</v>
      </c>
      <c r="D32" s="149">
        <v>582086793.22495675</v>
      </c>
      <c r="E32" s="149">
        <v>14985836.374820776</v>
      </c>
      <c r="F32" s="149">
        <v>4152833.9256133805</v>
      </c>
      <c r="G32" s="149">
        <v>286298649.00744742</v>
      </c>
    </row>
    <row r="33" spans="1:7">
      <c r="A33" s="105" t="s">
        <v>277</v>
      </c>
      <c r="B33" s="149">
        <v>-65379737.313554332</v>
      </c>
      <c r="C33" s="149">
        <v>-4959232.1389245093</v>
      </c>
      <c r="D33" s="149">
        <v>-100037546.82840152</v>
      </c>
      <c r="E33" s="149">
        <v>-2575468.6853538183</v>
      </c>
      <c r="F33" s="149">
        <v>-713706.82712529809</v>
      </c>
      <c r="G33" s="149">
        <v>-49203340.189719878</v>
      </c>
    </row>
    <row r="34" spans="1:7">
      <c r="A34" s="105" t="s">
        <v>132</v>
      </c>
      <c r="B34" s="149">
        <v>304881510.98447132</v>
      </c>
      <c r="C34" s="149">
        <v>23126097.625427336</v>
      </c>
      <c r="D34" s="149">
        <v>466499250.15681827</v>
      </c>
      <c r="E34" s="149">
        <v>12491124.969330218</v>
      </c>
      <c r="F34" s="149">
        <v>3328187.36805757</v>
      </c>
      <c r="G34" s="149">
        <v>229447062.94215667</v>
      </c>
    </row>
    <row r="35" spans="1:7">
      <c r="A35" s="105" t="s">
        <v>136</v>
      </c>
      <c r="B35" s="149">
        <v>366747447.34729534</v>
      </c>
      <c r="C35" s="149">
        <v>27818798.338551324</v>
      </c>
      <c r="D35" s="149">
        <v>561160329.57195151</v>
      </c>
      <c r="E35" s="149">
        <v>15025798.652746938</v>
      </c>
      <c r="F35" s="149">
        <v>4003536.382338373</v>
      </c>
      <c r="G35" s="149">
        <v>276005994.47191852</v>
      </c>
    </row>
    <row r="36" spans="1:7">
      <c r="A36" s="105" t="s">
        <v>321</v>
      </c>
      <c r="B36" s="149">
        <v>-61865936.362824045</v>
      </c>
      <c r="C36" s="149">
        <v>-4692700.7131239865</v>
      </c>
      <c r="D36" s="149">
        <v>-94661079.415133223</v>
      </c>
      <c r="E36" s="149">
        <v>-2534673.6834167214</v>
      </c>
      <c r="F36" s="149">
        <v>-675349.01428080304</v>
      </c>
      <c r="G36" s="149">
        <v>-46558931.529761866</v>
      </c>
    </row>
    <row r="37" spans="1:7">
      <c r="A37" s="97"/>
      <c r="B37" s="144"/>
      <c r="C37" s="144"/>
      <c r="D37" s="144"/>
      <c r="E37" s="144"/>
      <c r="F37" s="144"/>
      <c r="G37" s="144"/>
    </row>
    <row r="38" spans="1:7">
      <c r="A38" s="103" t="s">
        <v>11</v>
      </c>
      <c r="B38" s="147"/>
      <c r="C38" s="147"/>
      <c r="D38" s="147"/>
      <c r="E38" s="147"/>
      <c r="F38" s="147"/>
      <c r="G38" s="147"/>
    </row>
    <row r="39" spans="1:7">
      <c r="A39" s="104" t="s">
        <v>12</v>
      </c>
      <c r="B39" s="147"/>
      <c r="C39" s="147"/>
      <c r="D39" s="147"/>
      <c r="E39" s="147"/>
      <c r="F39" s="147"/>
      <c r="G39" s="147"/>
    </row>
    <row r="40" spans="1:7">
      <c r="A40" s="105" t="s">
        <v>135</v>
      </c>
      <c r="B40" s="148">
        <v>0.29018944633836585</v>
      </c>
      <c r="C40" s="148">
        <v>2.1746786923093626E-2</v>
      </c>
      <c r="D40" s="148">
        <v>0.44124035604490386</v>
      </c>
      <c r="E40" s="148">
        <v>1.1293715018149854E-2</v>
      </c>
      <c r="F40" s="148">
        <v>6.7899327260823993E-3</v>
      </c>
      <c r="G40" s="148">
        <v>0.22873976294940435</v>
      </c>
    </row>
    <row r="41" spans="1:7">
      <c r="A41" s="105" t="s">
        <v>138</v>
      </c>
      <c r="B41" s="148">
        <v>0.28595875337301652</v>
      </c>
      <c r="C41" s="148">
        <v>2.1690754634467579E-2</v>
      </c>
      <c r="D41" s="148">
        <v>0.46275803768783413</v>
      </c>
      <c r="E41" s="148">
        <v>1.1264618746981949E-2</v>
      </c>
      <c r="F41" s="148">
        <v>3.1216202900871833E-3</v>
      </c>
      <c r="G41" s="148">
        <v>0.21520621526761269</v>
      </c>
    </row>
    <row r="42" spans="1:7">
      <c r="A42" s="105" t="s">
        <v>134</v>
      </c>
      <c r="B42" s="148">
        <v>0.29066852535253707</v>
      </c>
      <c r="C42" s="148">
        <v>2.1753131957776266E-2</v>
      </c>
      <c r="D42" s="148">
        <v>0.43880371746272007</v>
      </c>
      <c r="E42" s="148">
        <v>1.1297009847867197E-2</v>
      </c>
      <c r="F42" s="148">
        <v>7.205328388188382E-3</v>
      </c>
      <c r="G42" s="148">
        <v>0.2302722869909111</v>
      </c>
    </row>
    <row r="43" spans="1:7">
      <c r="A43" s="105" t="s">
        <v>137</v>
      </c>
      <c r="B43" s="148">
        <v>0.32674327689223226</v>
      </c>
      <c r="C43" s="148">
        <v>3.8241450317663329E-2</v>
      </c>
      <c r="D43" s="148">
        <v>0.77140588901105267</v>
      </c>
      <c r="E43" s="148">
        <v>1.9859860360764415E-2</v>
      </c>
      <c r="F43" s="148">
        <v>-0.18045256971045132</v>
      </c>
      <c r="G43" s="148">
        <v>2.4202093128738611E-2</v>
      </c>
    </row>
    <row r="44" spans="1:7">
      <c r="A44" s="105" t="s">
        <v>277</v>
      </c>
      <c r="B44" s="148">
        <v>-5.9257676991545574E-3</v>
      </c>
      <c r="C44" s="148">
        <v>-1.452204439311175E-4</v>
      </c>
      <c r="D44" s="148">
        <v>-2.9435766674317299E-3</v>
      </c>
      <c r="E44" s="148">
        <v>-7.5907737168243077E-5</v>
      </c>
      <c r="F44" s="148">
        <v>-4.216559218196126E-3</v>
      </c>
      <c r="G44" s="148">
        <v>1.0133070317658819</v>
      </c>
    </row>
    <row r="45" spans="1:7">
      <c r="A45" s="105" t="s">
        <v>133</v>
      </c>
      <c r="B45" s="148">
        <v>0.2933549660614943</v>
      </c>
      <c r="C45" s="148">
        <v>2.2251777623824485E-2</v>
      </c>
      <c r="D45" s="148">
        <v>0.44886248187229782</v>
      </c>
      <c r="E45" s="148">
        <v>1.1555973759285463E-2</v>
      </c>
      <c r="F45" s="148">
        <v>3.202359792990371E-3</v>
      </c>
      <c r="G45" s="148">
        <v>0.22077244089010756</v>
      </c>
    </row>
    <row r="46" spans="1:7">
      <c r="A46" s="105" t="s">
        <v>132</v>
      </c>
      <c r="B46" s="148">
        <v>0.29065236561238034</v>
      </c>
      <c r="C46" s="148">
        <v>2.1743875783630889E-2</v>
      </c>
      <c r="D46" s="148">
        <v>0.43861700209072108</v>
      </c>
      <c r="E46" s="148">
        <v>1.1747575868743894E-2</v>
      </c>
      <c r="F46" s="148">
        <v>7.1418459752982258E-3</v>
      </c>
      <c r="G46" s="148">
        <v>0.23009733466922558</v>
      </c>
    </row>
    <row r="47" spans="1:7">
      <c r="A47" s="105" t="s">
        <v>136</v>
      </c>
      <c r="B47" s="148">
        <v>0.32101525717543827</v>
      </c>
      <c r="C47" s="148">
        <v>3.8078438136832198E-2</v>
      </c>
      <c r="D47" s="148">
        <v>0.76811761005643342</v>
      </c>
      <c r="E47" s="148">
        <v>2.0567349369013627E-2</v>
      </c>
      <c r="F47" s="148">
        <v>-0.17643208358697959</v>
      </c>
      <c r="G47" s="148">
        <v>2.865342884926202E-2</v>
      </c>
    </row>
    <row r="48" spans="1:7">
      <c r="A48" s="105" t="s">
        <v>321</v>
      </c>
      <c r="B48" s="148">
        <v>-1.0749799260944846E-2</v>
      </c>
      <c r="C48" s="148">
        <v>-5.0637006699888974E-4</v>
      </c>
      <c r="D48" s="148">
        <v>-1.0228903081635382E-2</v>
      </c>
      <c r="E48" s="148">
        <v>1.9921901196816552E-4</v>
      </c>
      <c r="F48" s="148">
        <v>-4.3342599334736092E-3</v>
      </c>
      <c r="G48" s="148">
        <v>1.0256201133310845</v>
      </c>
    </row>
    <row r="49" spans="1:8">
      <c r="A49" s="105" t="s">
        <v>131</v>
      </c>
      <c r="B49" s="148">
        <v>0.29321923377276182</v>
      </c>
      <c r="C49" s="148">
        <v>2.2241481957977077E-2</v>
      </c>
      <c r="D49" s="148">
        <v>0.4486547978749596</v>
      </c>
      <c r="E49" s="148">
        <v>1.2013316519719586E-2</v>
      </c>
      <c r="F49" s="148">
        <v>3.2008780944533283E-3</v>
      </c>
      <c r="G49" s="148">
        <v>0.22067029178012867</v>
      </c>
    </row>
    <row r="50" spans="1:8">
      <c r="A50" s="97"/>
      <c r="B50" s="144"/>
      <c r="C50" s="144"/>
      <c r="D50" s="144"/>
      <c r="E50" s="144"/>
      <c r="F50" s="144"/>
      <c r="G50" s="144"/>
    </row>
    <row r="51" spans="1:8">
      <c r="A51" s="103" t="s">
        <v>13</v>
      </c>
      <c r="B51" s="147"/>
      <c r="C51" s="147"/>
      <c r="D51" s="147"/>
      <c r="E51" s="147"/>
      <c r="F51" s="147"/>
      <c r="G51" s="147"/>
    </row>
    <row r="52" spans="1:8">
      <c r="A52" s="104" t="s">
        <v>14</v>
      </c>
      <c r="B52" s="147"/>
      <c r="C52" s="147"/>
      <c r="D52" s="147"/>
      <c r="E52" s="147"/>
      <c r="F52" s="147"/>
      <c r="G52" s="147"/>
    </row>
    <row r="53" spans="1:8">
      <c r="A53" s="105" t="s">
        <v>135</v>
      </c>
      <c r="B53" s="148">
        <v>1.1361699686844582E-3</v>
      </c>
      <c r="C53" s="148">
        <v>3.0994719242961205E-5</v>
      </c>
      <c r="D53" s="148">
        <v>5.0742640945163946E-2</v>
      </c>
      <c r="E53" s="148">
        <v>1.9303972669246814E-5</v>
      </c>
      <c r="F53" s="148">
        <v>4.8159595748820594E-4</v>
      </c>
      <c r="G53" s="148">
        <v>0</v>
      </c>
    </row>
    <row r="54" spans="1:8">
      <c r="A54" s="105" t="s">
        <v>134</v>
      </c>
      <c r="B54" s="148">
        <v>1.1380456922691596E-3</v>
      </c>
      <c r="C54" s="148">
        <v>3.100376253608173E-5</v>
      </c>
      <c r="D54" s="148">
        <v>5.0462427508212809E-2</v>
      </c>
      <c r="E54" s="148">
        <v>1.9309604412451879E-5</v>
      </c>
      <c r="F54" s="148">
        <v>5.0968129090217702E-4</v>
      </c>
      <c r="G54" s="148">
        <v>0</v>
      </c>
    </row>
    <row r="55" spans="1:8">
      <c r="A55" s="105" t="s">
        <v>133</v>
      </c>
      <c r="B55" s="148">
        <v>1.1485638323830822E-3</v>
      </c>
      <c r="C55" s="148">
        <v>3.1714459820951499E-5</v>
      </c>
      <c r="D55" s="148">
        <v>5.1619185415314253E-2</v>
      </c>
      <c r="E55" s="148">
        <v>1.9752242841020835E-5</v>
      </c>
      <c r="F55" s="148">
        <v>2.276709056461004E-4</v>
      </c>
      <c r="G55" s="148">
        <v>0</v>
      </c>
    </row>
    <row r="56" spans="1:8">
      <c r="A56" s="105" t="s">
        <v>132</v>
      </c>
      <c r="B56" s="148">
        <v>1.1379824225269291E-3</v>
      </c>
      <c r="C56" s="148">
        <v>3.0990570126558681E-5</v>
      </c>
      <c r="D56" s="148">
        <v>5.0440955240432926E-2</v>
      </c>
      <c r="E56" s="148">
        <v>2.0079741974690447E-5</v>
      </c>
      <c r="F56" s="148">
        <v>5.0512039127404752E-4</v>
      </c>
      <c r="G56" s="148">
        <v>0</v>
      </c>
    </row>
    <row r="57" spans="1:8">
      <c r="A57" s="105" t="s">
        <v>131</v>
      </c>
      <c r="B57" s="148">
        <v>1.1480324038553238E-3</v>
      </c>
      <c r="C57" s="148">
        <v>3.1699785870565708E-5</v>
      </c>
      <c r="D57" s="148">
        <v>5.1595301755620354E-2</v>
      </c>
      <c r="E57" s="148">
        <v>2.0533963659521221E-5</v>
      </c>
      <c r="F57" s="148">
        <v>2.2756556468829753E-4</v>
      </c>
      <c r="G57" s="148">
        <v>0</v>
      </c>
    </row>
    <row r="58" spans="1:8" ht="15.75" thickBot="1">
      <c r="A58" s="101"/>
      <c r="B58" s="143"/>
      <c r="C58" s="143"/>
      <c r="D58" s="143"/>
      <c r="E58" s="143"/>
      <c r="F58" s="143"/>
      <c r="G58" s="143"/>
    </row>
    <row r="59" spans="1:8">
      <c r="A59" s="102" t="s">
        <v>140</v>
      </c>
      <c r="B59" s="149"/>
      <c r="C59" s="149"/>
      <c r="D59" s="149"/>
      <c r="E59" s="149"/>
      <c r="F59" s="149"/>
      <c r="G59" s="149"/>
    </row>
    <row r="60" spans="1:8">
      <c r="A60" s="103" t="s">
        <v>5</v>
      </c>
      <c r="B60" s="149"/>
      <c r="C60" s="149"/>
      <c r="D60" s="149"/>
      <c r="E60" s="149"/>
      <c r="F60" s="149"/>
      <c r="G60" s="149"/>
    </row>
    <row r="61" spans="1:8">
      <c r="A61" s="104" t="s">
        <v>6</v>
      </c>
      <c r="B61" s="149"/>
      <c r="C61" s="149"/>
      <c r="D61" s="149"/>
      <c r="E61" s="149"/>
      <c r="F61" s="149"/>
      <c r="G61" s="149"/>
    </row>
    <row r="62" spans="1:8">
      <c r="A62" s="105" t="s">
        <v>135</v>
      </c>
      <c r="B62" s="146">
        <v>10670247932.473087</v>
      </c>
      <c r="C62" s="146">
        <v>567486180.58173609</v>
      </c>
      <c r="D62" s="146">
        <v>16401228476.597</v>
      </c>
      <c r="E62" s="146">
        <v>444134510.21982062</v>
      </c>
      <c r="F62" s="146">
        <v>263675085.30465844</v>
      </c>
      <c r="G62" s="146">
        <v>8496653526.6645489</v>
      </c>
      <c r="H62" s="96" t="s">
        <v>1862</v>
      </c>
    </row>
    <row r="63" spans="1:8">
      <c r="A63" s="105" t="s">
        <v>138</v>
      </c>
      <c r="B63" s="146">
        <v>1075804755.5731916</v>
      </c>
      <c r="C63" s="146">
        <v>58158325.433293357</v>
      </c>
      <c r="D63" s="146">
        <v>1769614088.7114351</v>
      </c>
      <c r="E63" s="146">
        <v>45494804.068581067</v>
      </c>
      <c r="F63" s="146">
        <v>12354562.921325199</v>
      </c>
      <c r="G63" s="146">
        <v>830557188.28685176</v>
      </c>
      <c r="H63" s="96" t="s">
        <v>1863</v>
      </c>
    </row>
    <row r="64" spans="1:8">
      <c r="A64" s="105" t="s">
        <v>134</v>
      </c>
      <c r="B64" s="146">
        <v>9594443176.8998947</v>
      </c>
      <c r="C64" s="146">
        <v>509327855.14844275</v>
      </c>
      <c r="D64" s="146">
        <v>14631614387.885565</v>
      </c>
      <c r="E64" s="146">
        <v>398639706.15123957</v>
      </c>
      <c r="F64" s="146">
        <v>251320522.38333324</v>
      </c>
      <c r="G64" s="146">
        <v>7666096338.377697</v>
      </c>
      <c r="H64" s="96" t="s">
        <v>1862</v>
      </c>
    </row>
    <row r="65" spans="1:7">
      <c r="A65" s="105" t="s">
        <v>137</v>
      </c>
      <c r="B65" s="146">
        <v>251807593.02265084</v>
      </c>
      <c r="C65" s="146">
        <v>22752152.463634156</v>
      </c>
      <c r="D65" s="146">
        <v>653298217.84678519</v>
      </c>
      <c r="E65" s="146">
        <v>17798048.873652093</v>
      </c>
      <c r="F65" s="146">
        <v>-138587661.2231212</v>
      </c>
      <c r="G65" s="146">
        <v>18510593.5441681</v>
      </c>
    </row>
    <row r="66" spans="1:7">
      <c r="A66" s="105" t="s">
        <v>277</v>
      </c>
      <c r="B66" s="146">
        <v>-11609665.491021361</v>
      </c>
      <c r="C66" s="146">
        <v>-416381.00315101049</v>
      </c>
      <c r="D66" s="146">
        <v>-18888860.825965166</v>
      </c>
      <c r="E66" s="146">
        <v>-539732.81124506693</v>
      </c>
      <c r="F66" s="146">
        <v>208350.24818471522</v>
      </c>
      <c r="G66" s="146">
        <v>-91935658.448184937</v>
      </c>
    </row>
    <row r="67" spans="1:7">
      <c r="A67" s="105" t="s">
        <v>133</v>
      </c>
      <c r="B67" s="146">
        <v>9834641104.4315243</v>
      </c>
      <c r="C67" s="146">
        <v>531663626.60892588</v>
      </c>
      <c r="D67" s="146">
        <v>15266023744.906384</v>
      </c>
      <c r="E67" s="146">
        <v>415898022.21364659</v>
      </c>
      <c r="F67" s="146">
        <v>112941211.40839675</v>
      </c>
      <c r="G67" s="146">
        <v>7592671273.4736805</v>
      </c>
    </row>
    <row r="68" spans="1:7">
      <c r="A68" s="105" t="s">
        <v>132</v>
      </c>
      <c r="B68" s="146">
        <v>9225751477.4344959</v>
      </c>
      <c r="C68" s="146">
        <v>489494477.98466849</v>
      </c>
      <c r="D68" s="146">
        <v>14061858217.473373</v>
      </c>
      <c r="E68" s="146">
        <v>398659329.61628634</v>
      </c>
      <c r="F68" s="146">
        <v>239534870.25723121</v>
      </c>
      <c r="G68" s="146">
        <v>7365670753.7155542</v>
      </c>
    </row>
    <row r="69" spans="1:7">
      <c r="A69" s="105" t="s">
        <v>136</v>
      </c>
      <c r="B69" s="146">
        <v>236972250.39087859</v>
      </c>
      <c r="C69" s="146">
        <v>21860071.299096793</v>
      </c>
      <c r="D69" s="146">
        <v>627683277.19892824</v>
      </c>
      <c r="E69" s="146">
        <v>17792251.725207079</v>
      </c>
      <c r="F69" s="146">
        <v>-131193294.74854957</v>
      </c>
      <c r="G69" s="146">
        <v>19648017.818352282</v>
      </c>
    </row>
    <row r="70" spans="1:7">
      <c r="A70" s="105" t="s">
        <v>321</v>
      </c>
      <c r="B70" s="146">
        <v>-10606890.00133886</v>
      </c>
      <c r="C70" s="146">
        <v>-370298.433535441</v>
      </c>
      <c r="D70" s="146">
        <v>-17298903.040689617</v>
      </c>
      <c r="E70" s="146">
        <v>-553559.12784682773</v>
      </c>
      <c r="F70" s="146">
        <v>206719.71650118037</v>
      </c>
      <c r="G70" s="146">
        <v>-87969002.895673901</v>
      </c>
    </row>
    <row r="71" spans="1:7">
      <c r="A71" s="105" t="s">
        <v>131</v>
      </c>
      <c r="B71" s="146">
        <v>9452116837.8240356</v>
      </c>
      <c r="C71" s="146">
        <v>510984250.85022986</v>
      </c>
      <c r="D71" s="146">
        <v>14672242591.631613</v>
      </c>
      <c r="E71" s="146">
        <v>415898022.21364659</v>
      </c>
      <c r="F71" s="146">
        <v>108548295.22518282</v>
      </c>
      <c r="G71" s="146">
        <v>7297349768.6382332</v>
      </c>
    </row>
    <row r="72" spans="1:7">
      <c r="A72" s="97"/>
      <c r="B72" s="144"/>
      <c r="C72" s="144"/>
      <c r="D72" s="144"/>
      <c r="E72" s="144"/>
      <c r="F72" s="144"/>
      <c r="G72" s="144"/>
    </row>
    <row r="73" spans="1:7">
      <c r="A73" s="103" t="s">
        <v>7</v>
      </c>
      <c r="B73" s="147"/>
      <c r="C73" s="147"/>
      <c r="D73" s="147"/>
      <c r="E73" s="147"/>
      <c r="F73" s="147"/>
      <c r="G73" s="147"/>
    </row>
    <row r="74" spans="1:7">
      <c r="A74" s="104" t="s">
        <v>8</v>
      </c>
      <c r="B74" s="147"/>
      <c r="C74" s="147"/>
      <c r="D74" s="147"/>
      <c r="E74" s="147"/>
      <c r="F74" s="147"/>
      <c r="G74" s="147"/>
    </row>
    <row r="75" spans="1:7">
      <c r="A75" s="105" t="s">
        <v>135</v>
      </c>
      <c r="B75" s="148">
        <v>4.599225935649006E-2</v>
      </c>
      <c r="C75" s="148">
        <v>1.9870973464656057E-2</v>
      </c>
      <c r="D75" s="148">
        <v>0.115</v>
      </c>
      <c r="E75" s="148">
        <v>2.0453840162474882E-2</v>
      </c>
      <c r="F75" s="148">
        <v>8.7800534008579248E-2</v>
      </c>
      <c r="G75" s="148">
        <v>0</v>
      </c>
    </row>
    <row r="76" spans="1:7">
      <c r="A76" s="105" t="s">
        <v>134</v>
      </c>
      <c r="B76" s="148">
        <v>4.599225935649006E-2</v>
      </c>
      <c r="C76" s="148">
        <v>1.9870973464656057E-2</v>
      </c>
      <c r="D76" s="148">
        <v>0.115</v>
      </c>
      <c r="E76" s="148">
        <v>2.0453840162474882E-2</v>
      </c>
      <c r="F76" s="148">
        <v>8.7670301612227483E-2</v>
      </c>
      <c r="G76" s="148">
        <v>0</v>
      </c>
    </row>
    <row r="77" spans="1:7">
      <c r="A77" s="105" t="s">
        <v>133</v>
      </c>
      <c r="B77" s="148">
        <v>4.599225935649006E-2</v>
      </c>
      <c r="C77" s="148">
        <v>1.9870973464656057E-2</v>
      </c>
      <c r="D77" s="148">
        <v>0.115</v>
      </c>
      <c r="E77" s="148">
        <v>2.0453840162474882E-2</v>
      </c>
      <c r="F77" s="148">
        <v>8.7962215673163174E-2</v>
      </c>
      <c r="G77" s="148">
        <v>0</v>
      </c>
    </row>
    <row r="78" spans="1:7">
      <c r="A78" s="105" t="s">
        <v>132</v>
      </c>
      <c r="B78" s="148">
        <v>4.599225935649006E-2</v>
      </c>
      <c r="C78" s="148">
        <v>1.9870973464656057E-2</v>
      </c>
      <c r="D78" s="148">
        <v>0.115</v>
      </c>
      <c r="E78" s="148">
        <v>2.0453840162474882E-2</v>
      </c>
      <c r="F78" s="148">
        <v>8.7661502252183082E-2</v>
      </c>
      <c r="G78" s="148">
        <v>0</v>
      </c>
    </row>
    <row r="79" spans="1:7">
      <c r="A79" s="105" t="s">
        <v>131</v>
      </c>
      <c r="B79" s="148">
        <v>4.599225935649006E-2</v>
      </c>
      <c r="C79" s="148">
        <v>1.9870973464656057E-2</v>
      </c>
      <c r="D79" s="148">
        <v>0.115</v>
      </c>
      <c r="E79" s="148">
        <v>2.0453840162474882E-2</v>
      </c>
      <c r="F79" s="148">
        <v>8.796221567316316E-2</v>
      </c>
      <c r="G79" s="148">
        <v>0</v>
      </c>
    </row>
    <row r="80" spans="1:7">
      <c r="A80" s="97"/>
      <c r="B80" s="144"/>
      <c r="C80" s="144"/>
      <c r="D80" s="144"/>
      <c r="E80" s="144"/>
      <c r="F80" s="144"/>
      <c r="G80" s="144"/>
    </row>
    <row r="81" spans="1:7">
      <c r="A81" s="103" t="s">
        <v>9</v>
      </c>
      <c r="B81" s="149"/>
      <c r="C81" s="149"/>
      <c r="D81" s="149"/>
      <c r="E81" s="149"/>
      <c r="F81" s="149"/>
      <c r="G81" s="149"/>
    </row>
    <row r="82" spans="1:7">
      <c r="A82" s="104" t="s">
        <v>10</v>
      </c>
      <c r="B82" s="149"/>
      <c r="C82" s="149"/>
      <c r="D82" s="149"/>
      <c r="E82" s="149"/>
      <c r="F82" s="149"/>
      <c r="G82" s="149"/>
    </row>
    <row r="83" spans="1:7">
      <c r="A83" s="105" t="s">
        <v>135</v>
      </c>
      <c r="B83" s="149">
        <v>-690829288.56248856</v>
      </c>
      <c r="C83" s="149">
        <v>-37346437.050895065</v>
      </c>
      <c r="D83" s="149">
        <v>-1072353958.917684</v>
      </c>
      <c r="E83" s="149">
        <v>-29214541.918660857</v>
      </c>
      <c r="F83" s="149">
        <v>-7933497.1045858338</v>
      </c>
      <c r="G83" s="149">
        <v>-533343274.90396619</v>
      </c>
    </row>
    <row r="84" spans="1:7">
      <c r="A84" s="105" t="s">
        <v>138</v>
      </c>
      <c r="B84" s="149">
        <v>-1075804755.5731916</v>
      </c>
      <c r="C84" s="149">
        <v>-58158325.433293357</v>
      </c>
      <c r="D84" s="149">
        <v>-1669940038.387692</v>
      </c>
      <c r="E84" s="149">
        <v>-45494804.068581067</v>
      </c>
      <c r="F84" s="149">
        <v>-12354562.921325199</v>
      </c>
      <c r="G84" s="149">
        <v>-830557188.28685176</v>
      </c>
    </row>
    <row r="85" spans="1:7">
      <c r="A85" s="105" t="s">
        <v>134</v>
      </c>
      <c r="B85" s="149">
        <v>384975467.01070315</v>
      </c>
      <c r="C85" s="149">
        <v>20811888.382398292</v>
      </c>
      <c r="D85" s="149">
        <v>597586079.47000802</v>
      </c>
      <c r="E85" s="149">
        <v>16280262.149920208</v>
      </c>
      <c r="F85" s="149">
        <v>4421065.8167393655</v>
      </c>
      <c r="G85" s="149">
        <v>297213913.38288558</v>
      </c>
    </row>
    <row r="86" spans="1:7">
      <c r="A86" s="105" t="s">
        <v>137</v>
      </c>
      <c r="B86" s="149">
        <v>420866206.81640029</v>
      </c>
      <c r="C86" s="149">
        <v>22752152.463634156</v>
      </c>
      <c r="D86" s="149">
        <v>653298217.84678519</v>
      </c>
      <c r="E86" s="149">
        <v>17798048.873652093</v>
      </c>
      <c r="F86" s="149">
        <v>4833235.7768787816</v>
      </c>
      <c r="G86" s="149">
        <v>324922762.76668698</v>
      </c>
    </row>
    <row r="87" spans="1:7">
      <c r="A87" s="105" t="s">
        <v>277</v>
      </c>
      <c r="B87" s="149">
        <v>-35890739.805697165</v>
      </c>
      <c r="C87" s="149">
        <v>-1940264.0812358633</v>
      </c>
      <c r="D87" s="149">
        <v>-55712138.376777135</v>
      </c>
      <c r="E87" s="149">
        <v>-1517786.7237318843</v>
      </c>
      <c r="F87" s="149">
        <v>-412169.96013941587</v>
      </c>
      <c r="G87" s="149">
        <v>-27708849.383801382</v>
      </c>
    </row>
    <row r="88" spans="1:7">
      <c r="A88" s="105" t="s">
        <v>132</v>
      </c>
      <c r="B88" s="149">
        <v>370410893.05206609</v>
      </c>
      <c r="C88" s="149">
        <v>20024523.177238598</v>
      </c>
      <c r="D88" s="149">
        <v>574977920.25748527</v>
      </c>
      <c r="E88" s="149">
        <v>16298270.585301949</v>
      </c>
      <c r="F88" s="149">
        <v>4253805.9636274492</v>
      </c>
      <c r="G88" s="149">
        <v>285969576.03169471</v>
      </c>
    </row>
    <row r="89" spans="1:7">
      <c r="A89" s="105" t="s">
        <v>136</v>
      </c>
      <c r="B89" s="149">
        <v>404364611.35235351</v>
      </c>
      <c r="C89" s="149">
        <v>21860071.299096793</v>
      </c>
      <c r="D89" s="149">
        <v>627683277.19892824</v>
      </c>
      <c r="E89" s="149">
        <v>17792251.725207079</v>
      </c>
      <c r="F89" s="149">
        <v>4643731.1307925172</v>
      </c>
      <c r="G89" s="149">
        <v>312182980.14361948</v>
      </c>
    </row>
    <row r="90" spans="1:7">
      <c r="A90" s="105" t="s">
        <v>321</v>
      </c>
      <c r="B90" s="149">
        <v>-33953718.300287411</v>
      </c>
      <c r="C90" s="149">
        <v>-1835548.1218581926</v>
      </c>
      <c r="D90" s="149">
        <v>-52705356.941442937</v>
      </c>
      <c r="E90" s="149">
        <v>-1493981.1399051305</v>
      </c>
      <c r="F90" s="149">
        <v>-389925.16716506804</v>
      </c>
      <c r="G90" s="149">
        <v>-26213404.111924775</v>
      </c>
    </row>
    <row r="91" spans="1:7">
      <c r="A91" s="97"/>
      <c r="B91" s="144"/>
      <c r="C91" s="144"/>
      <c r="D91" s="144"/>
      <c r="E91" s="144"/>
      <c r="F91" s="144"/>
      <c r="G91" s="144"/>
    </row>
    <row r="92" spans="1:7">
      <c r="A92" s="103" t="s">
        <v>11</v>
      </c>
      <c r="B92" s="147"/>
      <c r="C92" s="147"/>
      <c r="D92" s="147"/>
      <c r="E92" s="147"/>
      <c r="F92" s="147"/>
      <c r="G92" s="147"/>
    </row>
    <row r="93" spans="1:7">
      <c r="A93" s="104" t="s">
        <v>12</v>
      </c>
      <c r="B93" s="147"/>
      <c r="C93" s="147"/>
      <c r="D93" s="147"/>
      <c r="E93" s="147"/>
      <c r="F93" s="147"/>
      <c r="G93" s="147"/>
    </row>
    <row r="94" spans="1:7">
      <c r="A94" s="105" t="s">
        <v>135</v>
      </c>
      <c r="B94" s="148">
        <v>0.28961063544761118</v>
      </c>
      <c r="C94" s="148">
        <v>1.5402644287752959E-2</v>
      </c>
      <c r="D94" s="148">
        <v>0.44516024663053849</v>
      </c>
      <c r="E94" s="148">
        <v>1.2054647515501884E-2</v>
      </c>
      <c r="F94" s="148">
        <v>7.1566386732577281E-3</v>
      </c>
      <c r="G94" s="148">
        <v>0.23061518744533754</v>
      </c>
    </row>
    <row r="95" spans="1:7">
      <c r="A95" s="105" t="s">
        <v>138</v>
      </c>
      <c r="B95" s="148">
        <v>0.28370500339494509</v>
      </c>
      <c r="C95" s="148">
        <v>1.5337176963589152E-2</v>
      </c>
      <c r="D95" s="148">
        <v>0.46667238497019625</v>
      </c>
      <c r="E95" s="148">
        <v>1.1997626405594587E-2</v>
      </c>
      <c r="F95" s="148">
        <v>3.2580738255522284E-3</v>
      </c>
      <c r="G95" s="148">
        <v>0.21902973444012275</v>
      </c>
    </row>
    <row r="96" spans="1:7">
      <c r="A96" s="105" t="s">
        <v>134</v>
      </c>
      <c r="B96" s="148">
        <v>0.29028818714530807</v>
      </c>
      <c r="C96" s="148">
        <v>1.5410155337583917E-2</v>
      </c>
      <c r="D96" s="148">
        <v>0.44269216434516417</v>
      </c>
      <c r="E96" s="148">
        <v>1.2061189533270299E-2</v>
      </c>
      <c r="F96" s="148">
        <v>7.6039200493386609E-3</v>
      </c>
      <c r="G96" s="148">
        <v>0.23194438358933486</v>
      </c>
    </row>
    <row r="97" spans="1:7">
      <c r="A97" s="105" t="s">
        <v>137</v>
      </c>
      <c r="B97" s="148">
        <v>0.30500728572563668</v>
      </c>
      <c r="C97" s="148">
        <v>2.7559027049373672E-2</v>
      </c>
      <c r="D97" s="148">
        <v>0.79132131721270049</v>
      </c>
      <c r="E97" s="148">
        <v>2.1558264042008207E-2</v>
      </c>
      <c r="F97" s="148">
        <v>-0.16786724291084398</v>
      </c>
      <c r="G97" s="148">
        <v>2.2421348881125056E-2</v>
      </c>
    </row>
    <row r="98" spans="1:7">
      <c r="A98" s="105" t="s">
        <v>277</v>
      </c>
      <c r="B98" s="148">
        <v>9.4248107358954544E-2</v>
      </c>
      <c r="C98" s="148">
        <v>3.3802112143158061E-3</v>
      </c>
      <c r="D98" s="148">
        <v>0.15334114358339698</v>
      </c>
      <c r="E98" s="148">
        <v>4.381590148201611E-3</v>
      </c>
      <c r="F98" s="148">
        <v>-1.6914024417296395E-3</v>
      </c>
      <c r="G98" s="148">
        <v>0.74634035013686062</v>
      </c>
    </row>
    <row r="99" spans="1:7">
      <c r="A99" s="105" t="s">
        <v>133</v>
      </c>
      <c r="B99" s="148">
        <v>0.29136363153750622</v>
      </c>
      <c r="C99" s="148">
        <v>1.5751204681518628E-2</v>
      </c>
      <c r="D99" s="148">
        <v>0.45227518424128926</v>
      </c>
      <c r="E99" s="148">
        <v>1.2321502819948503E-2</v>
      </c>
      <c r="F99" s="148">
        <v>3.3460256614110408E-3</v>
      </c>
      <c r="G99" s="148">
        <v>0.22494245105832641</v>
      </c>
    </row>
    <row r="100" spans="1:7">
      <c r="A100" s="105" t="s">
        <v>132</v>
      </c>
      <c r="B100" s="148">
        <v>0.29029169754760886</v>
      </c>
      <c r="C100" s="148">
        <v>1.5402125593986226E-2</v>
      </c>
      <c r="D100" s="148">
        <v>0.44246159270694729</v>
      </c>
      <c r="E100" s="148">
        <v>1.2543963905874159E-2</v>
      </c>
      <c r="F100" s="148">
        <v>7.5370536783800554E-3</v>
      </c>
      <c r="G100" s="148">
        <v>0.23176356656720329</v>
      </c>
    </row>
    <row r="101" spans="1:7">
      <c r="A101" s="105" t="s">
        <v>136</v>
      </c>
      <c r="B101" s="148">
        <v>0.29891957347290599</v>
      </c>
      <c r="C101" s="148">
        <v>2.7574550091983455E-2</v>
      </c>
      <c r="D101" s="148">
        <v>0.79176704102229123</v>
      </c>
      <c r="E101" s="148">
        <v>2.2443354814957656E-2</v>
      </c>
      <c r="F101" s="148">
        <v>-0.16548875931277043</v>
      </c>
      <c r="G101" s="148">
        <v>2.4784239910632121E-2</v>
      </c>
    </row>
    <row r="102" spans="1:7">
      <c r="A102" s="105" t="s">
        <v>321</v>
      </c>
      <c r="B102" s="148">
        <v>9.097447531077249E-2</v>
      </c>
      <c r="C102" s="148">
        <v>3.1760210292588551E-3</v>
      </c>
      <c r="D102" s="148">
        <v>0.1483713536559742</v>
      </c>
      <c r="E102" s="148">
        <v>4.7478338328197332E-3</v>
      </c>
      <c r="F102" s="148">
        <v>-1.7730190227967573E-3</v>
      </c>
      <c r="G102" s="148">
        <v>0.7545033351939715</v>
      </c>
    </row>
    <row r="103" spans="1:7">
      <c r="A103" s="105" t="s">
        <v>131</v>
      </c>
      <c r="B103" s="148">
        <v>0.29121841622082617</v>
      </c>
      <c r="C103" s="148">
        <v>1.5743354298257517E-2</v>
      </c>
      <c r="D103" s="148">
        <v>0.45204977078196507</v>
      </c>
      <c r="E103" s="148">
        <v>1.2813760707417833E-2</v>
      </c>
      <c r="F103" s="148">
        <v>3.3443580058650237E-3</v>
      </c>
      <c r="G103" s="148">
        <v>0.22483033998566834</v>
      </c>
    </row>
    <row r="104" spans="1:7">
      <c r="A104" s="97"/>
      <c r="B104" s="144"/>
      <c r="C104" s="144"/>
      <c r="D104" s="144"/>
      <c r="E104" s="144"/>
      <c r="F104" s="144"/>
      <c r="G104" s="144"/>
    </row>
    <row r="105" spans="1:7">
      <c r="A105" s="103" t="s">
        <v>13</v>
      </c>
      <c r="B105" s="147"/>
      <c r="C105" s="147"/>
      <c r="D105" s="147"/>
      <c r="E105" s="147"/>
      <c r="F105" s="147"/>
      <c r="G105" s="147"/>
    </row>
    <row r="106" spans="1:7">
      <c r="A106" s="104" t="s">
        <v>14</v>
      </c>
      <c r="B106" s="147"/>
      <c r="C106" s="147"/>
      <c r="D106" s="147"/>
      <c r="E106" s="147"/>
      <c r="F106" s="147"/>
      <c r="G106" s="147"/>
    </row>
    <row r="107" spans="1:7">
      <c r="A107" s="105" t="s">
        <v>135</v>
      </c>
      <c r="B107" s="148">
        <v>1.3319847457904427E-2</v>
      </c>
      <c r="C107" s="148">
        <v>3.0606553592747525E-4</v>
      </c>
      <c r="D107" s="148">
        <v>5.1193428362511929E-2</v>
      </c>
      <c r="E107" s="148">
        <v>2.465638334970505E-4</v>
      </c>
      <c r="F107" s="148">
        <v>6.2835669721847864E-4</v>
      </c>
      <c r="G107" s="148">
        <v>0</v>
      </c>
    </row>
    <row r="108" spans="1:7">
      <c r="A108" s="105" t="s">
        <v>134</v>
      </c>
      <c r="B108" s="148">
        <v>1.3351009591312333E-2</v>
      </c>
      <c r="C108" s="148">
        <v>3.0621478779935794E-4</v>
      </c>
      <c r="D108" s="148">
        <v>5.0909598899693882E-2</v>
      </c>
      <c r="E108" s="148">
        <v>2.4669764288282574E-4</v>
      </c>
      <c r="F108" s="148">
        <v>6.6663796416078407E-4</v>
      </c>
      <c r="G108" s="148">
        <v>0</v>
      </c>
    </row>
    <row r="109" spans="1:7">
      <c r="A109" s="105" t="s">
        <v>133</v>
      </c>
      <c r="B109" s="148">
        <v>1.3400471708721792E-2</v>
      </c>
      <c r="C109" s="148">
        <v>3.1299177026282291E-4</v>
      </c>
      <c r="D109" s="148">
        <v>5.201164618774827E-2</v>
      </c>
      <c r="E109" s="148">
        <v>2.5202204924071022E-4</v>
      </c>
      <c r="F109" s="148">
        <v>2.9432383087697641E-4</v>
      </c>
      <c r="G109" s="148">
        <v>0</v>
      </c>
    </row>
    <row r="110" spans="1:7">
      <c r="A110" s="105" t="s">
        <v>132</v>
      </c>
      <c r="B110" s="148">
        <v>1.3351171042645396E-2</v>
      </c>
      <c r="C110" s="148">
        <v>3.060552289774002E-4</v>
      </c>
      <c r="D110" s="148">
        <v>5.0883083161298942E-2</v>
      </c>
      <c r="E110" s="148">
        <v>2.5657223273460415E-4</v>
      </c>
      <c r="F110" s="148">
        <v>6.6070944800213798E-4</v>
      </c>
      <c r="G110" s="148">
        <v>0</v>
      </c>
    </row>
    <row r="111" spans="1:7">
      <c r="A111" s="105" t="s">
        <v>131</v>
      </c>
      <c r="B111" s="148">
        <v>1.3393792928214509E-2</v>
      </c>
      <c r="C111" s="148">
        <v>3.1283577550535402E-4</v>
      </c>
      <c r="D111" s="148">
        <v>5.1985723639925985E-2</v>
      </c>
      <c r="E111" s="148">
        <v>2.6209061338972544E-4</v>
      </c>
      <c r="F111" s="148">
        <v>2.9417714020016909E-4</v>
      </c>
      <c r="G111" s="148">
        <v>0</v>
      </c>
    </row>
    <row r="112" spans="1:7" ht="15.75" thickBot="1">
      <c r="A112" s="101"/>
      <c r="B112" s="143"/>
      <c r="C112" s="143"/>
      <c r="D112" s="143"/>
      <c r="E112" s="143"/>
      <c r="F112" s="143"/>
      <c r="G112" s="143"/>
    </row>
    <row r="113" spans="1:7">
      <c r="A113" s="102" t="s">
        <v>139</v>
      </c>
      <c r="B113" s="149"/>
      <c r="C113" s="149"/>
      <c r="D113" s="149"/>
      <c r="E113" s="149"/>
      <c r="F113" s="149"/>
      <c r="G113" s="149"/>
    </row>
    <row r="114" spans="1:7">
      <c r="A114" s="103" t="s">
        <v>5</v>
      </c>
      <c r="B114" s="149"/>
      <c r="C114" s="149"/>
      <c r="D114" s="149"/>
      <c r="E114" s="149"/>
      <c r="F114" s="149"/>
      <c r="G114" s="149"/>
    </row>
    <row r="115" spans="1:7">
      <c r="A115" s="104" t="s">
        <v>6</v>
      </c>
      <c r="B115" s="149"/>
      <c r="C115" s="149"/>
      <c r="D115" s="149"/>
      <c r="E115" s="149"/>
      <c r="F115" s="149"/>
      <c r="G115" s="149"/>
    </row>
    <row r="116" spans="1:7">
      <c r="A116" s="105" t="s">
        <v>135</v>
      </c>
      <c r="B116" s="146">
        <v>11050511722.964617</v>
      </c>
      <c r="C116" s="146">
        <v>828124960.65156877</v>
      </c>
      <c r="D116" s="146">
        <v>16802581171.176954</v>
      </c>
      <c r="E116" s="146">
        <v>430068466.57809198</v>
      </c>
      <c r="F116" s="146">
        <v>258562922.03068537</v>
      </c>
      <c r="G116" s="146">
        <v>8710487110.6622124</v>
      </c>
    </row>
    <row r="117" spans="1:7">
      <c r="A117" s="105" t="s">
        <v>138</v>
      </c>
      <c r="B117" s="146">
        <v>1106342966.7218833</v>
      </c>
      <c r="C117" s="146">
        <v>84183984.641799375</v>
      </c>
      <c r="D117" s="146">
        <v>1795819548.7857645</v>
      </c>
      <c r="E117" s="146">
        <v>43719110.172624528</v>
      </c>
      <c r="F117" s="146">
        <v>12115320.051642792</v>
      </c>
      <c r="G117" s="146">
        <v>831359036.98341393</v>
      </c>
    </row>
    <row r="118" spans="1:7">
      <c r="A118" s="105" t="s">
        <v>134</v>
      </c>
      <c r="B118" s="146">
        <v>9903754778.5658588</v>
      </c>
      <c r="C118" s="146">
        <v>740917534.35925484</v>
      </c>
      <c r="D118" s="146">
        <v>14945772821.408833</v>
      </c>
      <c r="E118" s="146">
        <v>384779198.59258413</v>
      </c>
      <c r="F118" s="146">
        <v>245446017.21826029</v>
      </c>
      <c r="G118" s="146">
        <v>7847106603.218236</v>
      </c>
    </row>
    <row r="119" spans="1:7">
      <c r="A119" s="105" t="s">
        <v>137</v>
      </c>
      <c r="B119" s="146">
        <v>195320443.52527747</v>
      </c>
      <c r="C119" s="146">
        <v>27678057.399602175</v>
      </c>
      <c r="D119" s="146">
        <v>558321305.73188972</v>
      </c>
      <c r="E119" s="146">
        <v>14373993.414141737</v>
      </c>
      <c r="F119" s="146">
        <v>-136335297.31963366</v>
      </c>
      <c r="G119" s="146">
        <v>-33077481.5950142</v>
      </c>
    </row>
    <row r="120" spans="1:7">
      <c r="A120" s="105" t="s">
        <v>277</v>
      </c>
      <c r="B120" s="146">
        <v>1562565.5361410838</v>
      </c>
      <c r="C120" s="146">
        <v>35120.628982060836</v>
      </c>
      <c r="D120" s="146">
        <v>711615.76435877569</v>
      </c>
      <c r="E120" s="146">
        <v>18348.486928485188</v>
      </c>
      <c r="F120" s="146">
        <v>940137.02689726942</v>
      </c>
      <c r="G120" s="146">
        <v>-225579107.9263874</v>
      </c>
    </row>
    <row r="121" spans="1:7">
      <c r="A121" s="105" t="s">
        <v>133</v>
      </c>
      <c r="B121" s="146">
        <v>10100637787.627277</v>
      </c>
      <c r="C121" s="146">
        <v>768630712.38783908</v>
      </c>
      <c r="D121" s="146">
        <v>15504805742.905081</v>
      </c>
      <c r="E121" s="146">
        <v>399171540.49365431</v>
      </c>
      <c r="F121" s="146">
        <v>110050856.92552389</v>
      </c>
      <c r="G121" s="146">
        <v>7588450013.6968336</v>
      </c>
    </row>
    <row r="122" spans="1:7">
      <c r="A122" s="105" t="s">
        <v>132</v>
      </c>
      <c r="B122" s="146">
        <v>9525363803.5974483</v>
      </c>
      <c r="C122" s="146">
        <v>712243481.69802451</v>
      </c>
      <c r="D122" s="146">
        <v>14367360436.944103</v>
      </c>
      <c r="E122" s="146">
        <v>384814417.31488138</v>
      </c>
      <c r="F122" s="146">
        <v>233973569.37456504</v>
      </c>
      <c r="G122" s="146">
        <v>7541511165.1026649</v>
      </c>
    </row>
    <row r="123" spans="1:7">
      <c r="A123" s="105" t="s">
        <v>136</v>
      </c>
      <c r="B123" s="146">
        <v>183500340.70381713</v>
      </c>
      <c r="C123" s="146">
        <v>26655218.9803432</v>
      </c>
      <c r="D123" s="146">
        <v>537688626.8841697</v>
      </c>
      <c r="E123" s="146">
        <v>14397677.888098245</v>
      </c>
      <c r="F123" s="146">
        <v>-129082317.86920944</v>
      </c>
      <c r="G123" s="146">
        <v>-29376343.268663786</v>
      </c>
    </row>
    <row r="124" spans="1:7">
      <c r="A124" s="105" t="s">
        <v>321</v>
      </c>
      <c r="B124" s="146">
        <v>2504391.8995401077</v>
      </c>
      <c r="C124" s="146">
        <v>109693.95829736492</v>
      </c>
      <c r="D124" s="146">
        <v>2215785.9218491418</v>
      </c>
      <c r="E124" s="146">
        <v>-40554.709325305346</v>
      </c>
      <c r="F124" s="146">
        <v>918347.0367901345</v>
      </c>
      <c r="G124" s="146">
        <v>-216136663.0029473</v>
      </c>
    </row>
    <row r="125" spans="1:7">
      <c r="A125" s="105" t="s">
        <v>131</v>
      </c>
      <c r="B125" s="146">
        <v>9711368536.2008057</v>
      </c>
      <c r="C125" s="146">
        <v>739008394.63666511</v>
      </c>
      <c r="D125" s="146">
        <v>14907264849.750122</v>
      </c>
      <c r="E125" s="146">
        <v>399171540.49365431</v>
      </c>
      <c r="F125" s="146">
        <v>105809598.54214573</v>
      </c>
      <c r="G125" s="146">
        <v>7295998158.8310547</v>
      </c>
    </row>
    <row r="126" spans="1:7">
      <c r="A126" s="97"/>
      <c r="B126" s="144"/>
      <c r="C126" s="144"/>
      <c r="D126" s="144"/>
      <c r="E126" s="144"/>
      <c r="F126" s="144"/>
      <c r="G126" s="144"/>
    </row>
    <row r="127" spans="1:7">
      <c r="A127" s="103" t="s">
        <v>7</v>
      </c>
      <c r="B127" s="147"/>
      <c r="C127" s="147"/>
      <c r="D127" s="147"/>
      <c r="E127" s="147"/>
      <c r="F127" s="147"/>
      <c r="G127" s="147"/>
    </row>
    <row r="128" spans="1:7">
      <c r="A128" s="104" t="s">
        <v>8</v>
      </c>
      <c r="B128" s="147"/>
      <c r="C128" s="147"/>
      <c r="D128" s="147"/>
      <c r="E128" s="147"/>
      <c r="F128" s="147"/>
      <c r="G128" s="147"/>
    </row>
    <row r="129" spans="1:7">
      <c r="A129" s="105" t="s">
        <v>135</v>
      </c>
      <c r="B129" s="148">
        <v>4.6127600193517582E-2</v>
      </c>
      <c r="C129" s="148">
        <v>1.9870973464656053E-2</v>
      </c>
      <c r="D129" s="148">
        <v>0.105</v>
      </c>
      <c r="E129" s="148">
        <v>2.0453840162474882E-2</v>
      </c>
      <c r="F129" s="148">
        <v>8.1642804205150576E-2</v>
      </c>
      <c r="G129" s="148">
        <v>0</v>
      </c>
    </row>
    <row r="130" spans="1:7">
      <c r="A130" s="105" t="s">
        <v>134</v>
      </c>
      <c r="B130" s="148">
        <v>4.6127600193517582E-2</v>
      </c>
      <c r="C130" s="148">
        <v>1.9870973464656053E-2</v>
      </c>
      <c r="D130" s="148">
        <v>0.105</v>
      </c>
      <c r="E130" s="148">
        <v>2.0453840162474882E-2</v>
      </c>
      <c r="F130" s="148">
        <v>8.1536462974463791E-2</v>
      </c>
      <c r="G130" s="148">
        <v>0</v>
      </c>
    </row>
    <row r="131" spans="1:7">
      <c r="A131" s="105" t="s">
        <v>133</v>
      </c>
      <c r="B131" s="148">
        <v>4.6127600193517582E-2</v>
      </c>
      <c r="C131" s="148">
        <v>1.9870973464656053E-2</v>
      </c>
      <c r="D131" s="148">
        <v>0.105</v>
      </c>
      <c r="E131" s="148">
        <v>2.0453840162474882E-2</v>
      </c>
      <c r="F131" s="148">
        <v>8.1776469994570167E-2</v>
      </c>
      <c r="G131" s="148">
        <v>0</v>
      </c>
    </row>
    <row r="132" spans="1:7">
      <c r="A132" s="105" t="s">
        <v>132</v>
      </c>
      <c r="B132" s="148">
        <v>4.6127600193517582E-2</v>
      </c>
      <c r="C132" s="148">
        <v>1.9870973464656053E-2</v>
      </c>
      <c r="D132" s="148">
        <v>0.105</v>
      </c>
      <c r="E132" s="148">
        <v>2.0453840162474882E-2</v>
      </c>
      <c r="F132" s="148">
        <v>8.1529213642534626E-2</v>
      </c>
      <c r="G132" s="148">
        <v>0</v>
      </c>
    </row>
    <row r="133" spans="1:7">
      <c r="A133" s="105" t="s">
        <v>131</v>
      </c>
      <c r="B133" s="148">
        <v>4.6127600193517582E-2</v>
      </c>
      <c r="C133" s="148">
        <v>1.9870973464656053E-2</v>
      </c>
      <c r="D133" s="148">
        <v>0.105</v>
      </c>
      <c r="E133" s="148">
        <v>2.0453840162474882E-2</v>
      </c>
      <c r="F133" s="148">
        <v>8.1776469994570167E-2</v>
      </c>
      <c r="G133" s="148">
        <v>0</v>
      </c>
    </row>
    <row r="134" spans="1:7">
      <c r="A134" s="97"/>
      <c r="B134" s="144"/>
      <c r="C134" s="144"/>
      <c r="D134" s="144"/>
      <c r="E134" s="144"/>
      <c r="F134" s="144"/>
      <c r="G134" s="144"/>
    </row>
    <row r="135" spans="1:7">
      <c r="A135" s="103" t="s">
        <v>9</v>
      </c>
      <c r="B135" s="149"/>
      <c r="C135" s="149"/>
      <c r="D135" s="149"/>
      <c r="E135" s="149"/>
      <c r="F135" s="149"/>
      <c r="G135" s="149"/>
    </row>
    <row r="136" spans="1:7">
      <c r="A136" s="104" t="s">
        <v>10</v>
      </c>
      <c r="B136" s="149"/>
      <c r="C136" s="149"/>
      <c r="D136" s="149"/>
      <c r="E136" s="149"/>
      <c r="F136" s="149"/>
      <c r="G136" s="149"/>
    </row>
    <row r="137" spans="1:7">
      <c r="A137" s="105" t="s">
        <v>135</v>
      </c>
      <c r="B137" s="149">
        <v>-807736751.27113664</v>
      </c>
      <c r="C137" s="149">
        <v>-61462403.89190273</v>
      </c>
      <c r="D137" s="149">
        <v>-1239818571.7629595</v>
      </c>
      <c r="E137" s="149">
        <v>-31919154.440810837</v>
      </c>
      <c r="F137" s="149">
        <v>-8845348.6427631881</v>
      </c>
      <c r="G137" s="149">
        <v>-606972040.20070636</v>
      </c>
    </row>
    <row r="138" spans="1:7">
      <c r="A138" s="105" t="s">
        <v>138</v>
      </c>
      <c r="B138" s="149">
        <v>-1106342966.7218833</v>
      </c>
      <c r="C138" s="149">
        <v>-84183984.641799375</v>
      </c>
      <c r="D138" s="149">
        <v>-1698157914.3483679</v>
      </c>
      <c r="E138" s="149">
        <v>-43719110.172624528</v>
      </c>
      <c r="F138" s="149">
        <v>-12115320.051642792</v>
      </c>
      <c r="G138" s="149">
        <v>-831359036.98341393</v>
      </c>
    </row>
    <row r="139" spans="1:7">
      <c r="A139" s="105" t="s">
        <v>134</v>
      </c>
      <c r="B139" s="149">
        <v>298606215.45074666</v>
      </c>
      <c r="C139" s="149">
        <v>22721580.749896646</v>
      </c>
      <c r="D139" s="149">
        <v>458339342.58540857</v>
      </c>
      <c r="E139" s="149">
        <v>11799955.731813692</v>
      </c>
      <c r="F139" s="149">
        <v>3269971.4088796042</v>
      </c>
      <c r="G139" s="149">
        <v>224386996.78270757</v>
      </c>
    </row>
    <row r="140" spans="1:7">
      <c r="A140" s="105" t="s">
        <v>137</v>
      </c>
      <c r="B140" s="149">
        <v>363744057.33902705</v>
      </c>
      <c r="C140" s="149">
        <v>27678057.399602175</v>
      </c>
      <c r="D140" s="149">
        <v>558321305.73188972</v>
      </c>
      <c r="E140" s="149">
        <v>14373993.414141737</v>
      </c>
      <c r="F140" s="149">
        <v>3983281.6803663345</v>
      </c>
      <c r="G140" s="149">
        <v>273334687.62750494</v>
      </c>
    </row>
    <row r="141" spans="1:7">
      <c r="A141" s="105" t="s">
        <v>277</v>
      </c>
      <c r="B141" s="149">
        <v>-65137841.888280399</v>
      </c>
      <c r="C141" s="149">
        <v>-4956476.6497055283</v>
      </c>
      <c r="D141" s="149">
        <v>-99981963.146481186</v>
      </c>
      <c r="E141" s="149">
        <v>-2574037.6823280444</v>
      </c>
      <c r="F141" s="149">
        <v>-713310.27148673055</v>
      </c>
      <c r="G141" s="149">
        <v>-48947690.844797365</v>
      </c>
    </row>
    <row r="142" spans="1:7">
      <c r="A142" s="105" t="s">
        <v>132</v>
      </c>
      <c r="B142" s="149">
        <v>288648738.38328499</v>
      </c>
      <c r="C142" s="149">
        <v>21965373.878188822</v>
      </c>
      <c r="D142" s="149">
        <v>443085150.72678256</v>
      </c>
      <c r="E142" s="149">
        <v>11864482.449873244</v>
      </c>
      <c r="F142" s="149">
        <v>3144953.9798826887</v>
      </c>
      <c r="G142" s="149">
        <v>216857248.89781937</v>
      </c>
    </row>
    <row r="143" spans="1:7">
      <c r="A143" s="105" t="s">
        <v>136</v>
      </c>
      <c r="B143" s="149">
        <v>350278368.70312679</v>
      </c>
      <c r="C143" s="149">
        <v>26655218.9803432</v>
      </c>
      <c r="D143" s="149">
        <v>537688626.8841697</v>
      </c>
      <c r="E143" s="149">
        <v>14397677.888098245</v>
      </c>
      <c r="F143" s="149">
        <v>3816435.6992855859</v>
      </c>
      <c r="G143" s="149">
        <v>263158619.05660364</v>
      </c>
    </row>
    <row r="144" spans="1:7">
      <c r="A144" s="105" t="s">
        <v>321</v>
      </c>
      <c r="B144" s="149">
        <v>-61629630.319841817</v>
      </c>
      <c r="C144" s="149">
        <v>-4689845.1021543769</v>
      </c>
      <c r="D144" s="149">
        <v>-94603476.157387123</v>
      </c>
      <c r="E144" s="149">
        <v>-2533195.4382250011</v>
      </c>
      <c r="F144" s="149">
        <v>-671481.71940289729</v>
      </c>
      <c r="G144" s="149">
        <v>-46301370.15878427</v>
      </c>
    </row>
    <row r="145" spans="1:7">
      <c r="A145" s="97"/>
      <c r="B145" s="144"/>
      <c r="C145" s="144"/>
      <c r="D145" s="144"/>
      <c r="E145" s="144"/>
      <c r="F145" s="144"/>
      <c r="G145" s="144"/>
    </row>
    <row r="146" spans="1:7">
      <c r="A146" s="103" t="s">
        <v>11</v>
      </c>
      <c r="B146" s="147"/>
      <c r="C146" s="147"/>
      <c r="D146" s="147"/>
      <c r="E146" s="147"/>
      <c r="F146" s="147"/>
      <c r="G146" s="147"/>
    </row>
    <row r="147" spans="1:7">
      <c r="A147" s="104" t="s">
        <v>12</v>
      </c>
      <c r="B147" s="147"/>
      <c r="C147" s="147"/>
      <c r="D147" s="147"/>
      <c r="E147" s="147"/>
      <c r="F147" s="147"/>
      <c r="G147" s="147"/>
    </row>
    <row r="148" spans="1:7">
      <c r="A148" s="105" t="s">
        <v>135</v>
      </c>
      <c r="B148" s="148">
        <v>0.29018944633836591</v>
      </c>
      <c r="C148" s="148">
        <v>2.1746786923093633E-2</v>
      </c>
      <c r="D148" s="148">
        <v>0.44124035604490397</v>
      </c>
      <c r="E148" s="148">
        <v>1.1293715018149858E-2</v>
      </c>
      <c r="F148" s="148">
        <v>6.7899327260824002E-3</v>
      </c>
      <c r="G148" s="148">
        <v>0.22873976294940435</v>
      </c>
    </row>
    <row r="149" spans="1:7">
      <c r="A149" s="105" t="s">
        <v>138</v>
      </c>
      <c r="B149" s="148">
        <v>0.285615477326991</v>
      </c>
      <c r="C149" s="148">
        <v>2.1733087912150069E-2</v>
      </c>
      <c r="D149" s="148">
        <v>0.46361198384924152</v>
      </c>
      <c r="E149" s="148">
        <v>1.128660360834061E-2</v>
      </c>
      <c r="F149" s="148">
        <v>3.1277126746439474E-3</v>
      </c>
      <c r="G149" s="148">
        <v>0.21462513462863289</v>
      </c>
    </row>
    <row r="150" spans="1:7">
      <c r="A150" s="105" t="s">
        <v>134</v>
      </c>
      <c r="B150" s="148">
        <v>0.29070739755410435</v>
      </c>
      <c r="C150" s="148">
        <v>2.1748338184012755E-2</v>
      </c>
      <c r="D150" s="148">
        <v>0.43870701753944202</v>
      </c>
      <c r="E150" s="148">
        <v>1.1294520306368284E-2</v>
      </c>
      <c r="F150" s="148">
        <v>7.2046384932677827E-3</v>
      </c>
      <c r="G150" s="148">
        <v>0.2303380879228048</v>
      </c>
    </row>
    <row r="151" spans="1:7">
      <c r="A151" s="105" t="s">
        <v>137</v>
      </c>
      <c r="B151" s="148">
        <v>0.31187348319236885</v>
      </c>
      <c r="C151" s="148">
        <v>4.4194309686252216E-2</v>
      </c>
      <c r="D151" s="148">
        <v>0.89148686751052464</v>
      </c>
      <c r="E151" s="148">
        <v>2.2951347603674684E-2</v>
      </c>
      <c r="F151" s="148">
        <v>-0.21769029032354578</v>
      </c>
      <c r="G151" s="148">
        <v>-5.2815717669274613E-2</v>
      </c>
    </row>
    <row r="152" spans="1:7">
      <c r="A152" s="105" t="s">
        <v>277</v>
      </c>
      <c r="B152" s="148">
        <v>-7.028726799632375E-3</v>
      </c>
      <c r="C152" s="148">
        <v>-1.5797948977921663E-4</v>
      </c>
      <c r="D152" s="148">
        <v>-3.2009875287162333E-3</v>
      </c>
      <c r="E152" s="148">
        <v>-8.25350993760199E-5</v>
      </c>
      <c r="F152" s="148">
        <v>-4.2289210682315394E-3</v>
      </c>
      <c r="G152" s="148">
        <v>1.0146991499857356</v>
      </c>
    </row>
    <row r="153" spans="1:7">
      <c r="A153" s="105" t="s">
        <v>133</v>
      </c>
      <c r="B153" s="148">
        <v>0.29301206837584537</v>
      </c>
      <c r="C153" s="148">
        <v>2.2297411271379311E-2</v>
      </c>
      <c r="D153" s="148">
        <v>0.44978300341185823</v>
      </c>
      <c r="E153" s="148">
        <v>1.1579672608406002E-2</v>
      </c>
      <c r="F153" s="148">
        <v>3.1924943644431871E-3</v>
      </c>
      <c r="G153" s="148">
        <v>0.22013534996806788</v>
      </c>
    </row>
    <row r="154" spans="1:7">
      <c r="A154" s="105" t="s">
        <v>132</v>
      </c>
      <c r="B154" s="148">
        <v>0.29071528213758679</v>
      </c>
      <c r="C154" s="148">
        <v>2.1737759208136267E-2</v>
      </c>
      <c r="D154" s="148">
        <v>0.43849361862915404</v>
      </c>
      <c r="E154" s="148">
        <v>1.1744583640790316E-2</v>
      </c>
      <c r="F154" s="148">
        <v>7.1409022937030378E-3</v>
      </c>
      <c r="G154" s="148">
        <v>0.23016785409062962</v>
      </c>
    </row>
    <row r="155" spans="1:7">
      <c r="A155" s="105" t="s">
        <v>136</v>
      </c>
      <c r="B155" s="148">
        <v>0.30391759773251364</v>
      </c>
      <c r="C155" s="148">
        <v>4.4147003152520535E-2</v>
      </c>
      <c r="D155" s="148">
        <v>0.89053260165053971</v>
      </c>
      <c r="E155" s="148">
        <v>2.3845774127144857E-2</v>
      </c>
      <c r="F155" s="148">
        <v>-0.21378918320307397</v>
      </c>
      <c r="G155" s="148">
        <v>-4.8653793459644934E-2</v>
      </c>
    </row>
    <row r="156" spans="1:7">
      <c r="A156" s="105" t="s">
        <v>321</v>
      </c>
      <c r="B156" s="148">
        <v>-1.1901362990280055E-2</v>
      </c>
      <c r="C156" s="148">
        <v>-5.2128726968703209E-4</v>
      </c>
      <c r="D156" s="148">
        <v>-1.0529850607455466E-2</v>
      </c>
      <c r="E156" s="148">
        <v>1.927239569551342E-4</v>
      </c>
      <c r="F156" s="148">
        <v>-4.3641657832763749E-3</v>
      </c>
      <c r="G156" s="148">
        <v>1.0271239426937437</v>
      </c>
    </row>
    <row r="157" spans="1:7">
      <c r="A157" s="105" t="s">
        <v>131</v>
      </c>
      <c r="B157" s="148">
        <v>0.29287612754533343</v>
      </c>
      <c r="C157" s="148">
        <v>2.2287066548640419E-2</v>
      </c>
      <c r="D157" s="148">
        <v>0.44957432983956169</v>
      </c>
      <c r="E157" s="148">
        <v>1.2038243072569291E-2</v>
      </c>
      <c r="F157" s="148">
        <v>3.1910132297659952E-3</v>
      </c>
      <c r="G157" s="148">
        <v>0.22003321976412923</v>
      </c>
    </row>
    <row r="158" spans="1:7">
      <c r="A158" s="97"/>
      <c r="B158" s="144"/>
      <c r="C158" s="144"/>
      <c r="D158" s="144"/>
      <c r="E158" s="144"/>
      <c r="F158" s="144"/>
      <c r="G158" s="144"/>
    </row>
    <row r="159" spans="1:7">
      <c r="A159" s="103" t="s">
        <v>13</v>
      </c>
      <c r="B159" s="147"/>
      <c r="C159" s="147"/>
      <c r="D159" s="147"/>
      <c r="E159" s="147"/>
      <c r="F159" s="147"/>
      <c r="G159" s="147"/>
    </row>
    <row r="160" spans="1:7">
      <c r="A160" s="104" t="s">
        <v>14</v>
      </c>
      <c r="B160" s="147"/>
      <c r="C160" s="147"/>
      <c r="D160" s="147"/>
      <c r="E160" s="147"/>
      <c r="F160" s="147"/>
      <c r="G160" s="147"/>
    </row>
    <row r="161" spans="1:7">
      <c r="A161" s="105" t="s">
        <v>135</v>
      </c>
      <c r="B161" s="148">
        <v>1.3385742761074368E-2</v>
      </c>
      <c r="C161" s="148">
        <v>4.3212982589032283E-4</v>
      </c>
      <c r="D161" s="148">
        <v>4.6330237384714916E-2</v>
      </c>
      <c r="E161" s="148">
        <v>2.3099984182177929E-4</v>
      </c>
      <c r="F161" s="148">
        <v>5.5434914812168971E-4</v>
      </c>
      <c r="G161" s="148">
        <v>0</v>
      </c>
    </row>
    <row r="162" spans="1:7">
      <c r="A162" s="105" t="s">
        <v>134</v>
      </c>
      <c r="B162" s="148">
        <v>1.3409634607673696E-2</v>
      </c>
      <c r="C162" s="148">
        <v>4.3216065095488348E-4</v>
      </c>
      <c r="D162" s="148">
        <v>4.6064236841641411E-2</v>
      </c>
      <c r="E162" s="148">
        <v>2.3101631305828371E-4</v>
      </c>
      <c r="F162" s="148">
        <v>5.8744073975072514E-4</v>
      </c>
      <c r="G162" s="148">
        <v>0</v>
      </c>
    </row>
    <row r="163" spans="1:7">
      <c r="A163" s="105" t="s">
        <v>133</v>
      </c>
      <c r="B163" s="148">
        <v>1.3515943541916632E-2</v>
      </c>
      <c r="C163" s="148">
        <v>4.4307126770410109E-4</v>
      </c>
      <c r="D163" s="148">
        <v>4.722721535824511E-2</v>
      </c>
      <c r="E163" s="148">
        <v>2.3684877266612496E-4</v>
      </c>
      <c r="F163" s="148">
        <v>2.6107091960172264E-4</v>
      </c>
      <c r="G163" s="148">
        <v>0</v>
      </c>
    </row>
    <row r="164" spans="1:7">
      <c r="A164" s="105" t="s">
        <v>132</v>
      </c>
      <c r="B164" s="148">
        <v>1.3409998304588267E-2</v>
      </c>
      <c r="C164" s="148">
        <v>4.3195043640595853E-4</v>
      </c>
      <c r="D164" s="148">
        <v>4.6041829956061174E-2</v>
      </c>
      <c r="E164" s="148">
        <v>2.4022183656354244E-4</v>
      </c>
      <c r="F164" s="148">
        <v>5.8219214870378056E-4</v>
      </c>
      <c r="G164" s="148">
        <v>0</v>
      </c>
    </row>
    <row r="165" spans="1:7">
      <c r="A165" s="105" t="s">
        <v>131</v>
      </c>
      <c r="B165" s="148">
        <v>1.3509672917636802E-2</v>
      </c>
      <c r="C165" s="148">
        <v>4.4286570799305732E-4</v>
      </c>
      <c r="D165" s="148">
        <v>4.7205304633153977E-2</v>
      </c>
      <c r="E165" s="148">
        <v>2.462282996433528E-4</v>
      </c>
      <c r="F165" s="148">
        <v>2.6094979763623534E-4</v>
      </c>
      <c r="G165" s="148">
        <v>0</v>
      </c>
    </row>
  </sheetData>
  <mergeCells count="2">
    <mergeCell ref="A3:A4"/>
    <mergeCell ref="B3:G3"/>
  </mergeCells>
  <pageMargins left="0.5" right="0.5" top="0.75" bottom="0.75" header="0.3" footer="0.3"/>
  <pageSetup fitToHeight="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287"/>
  <sheetViews>
    <sheetView showGridLines="0" workbookViewId="0">
      <pane xSplit="1" ySplit="4" topLeftCell="F5" activePane="bottomRight" state="frozen"/>
      <selection sqref="A1:A2"/>
      <selection pane="topRight" sqref="A1:A2"/>
      <selection pane="bottomLeft" sqref="A1:A2"/>
      <selection pane="bottomRight" activeCell="A2" sqref="A1:A2"/>
    </sheetView>
  </sheetViews>
  <sheetFormatPr defaultColWidth="9.140625" defaultRowHeight="15"/>
  <cols>
    <col min="1" max="1" width="89.28515625" style="106" bestFit="1" customWidth="1"/>
    <col min="2" max="3" width="14" style="106" bestFit="1" customWidth="1"/>
    <col min="4" max="4" width="11.28515625" style="106" bestFit="1" customWidth="1"/>
    <col min="5" max="5" width="14" style="106" bestFit="1" customWidth="1"/>
    <col min="6" max="6" width="11.28515625" style="106" bestFit="1" customWidth="1"/>
    <col min="7" max="8" width="12.28515625" style="106" bestFit="1" customWidth="1"/>
    <col min="9" max="16384" width="9.140625" style="106"/>
  </cols>
  <sheetData>
    <row r="1" spans="1:8" s="144" customFormat="1">
      <c r="A1" s="381" t="s">
        <v>1935</v>
      </c>
    </row>
    <row r="2" spans="1:8" s="144" customFormat="1" ht="15.75" thickBot="1">
      <c r="A2" s="381" t="s">
        <v>1930</v>
      </c>
    </row>
    <row r="3" spans="1:8" ht="15" customHeight="1" thickBot="1">
      <c r="A3" s="402" t="s">
        <v>223</v>
      </c>
      <c r="B3" s="402" t="s">
        <v>280</v>
      </c>
      <c r="C3" s="401"/>
      <c r="D3" s="401"/>
      <c r="E3" s="401"/>
      <c r="F3" s="401"/>
      <c r="G3" s="401"/>
      <c r="H3" s="403"/>
    </row>
    <row r="4" spans="1:8" ht="39" thickBot="1">
      <c r="A4" s="402"/>
      <c r="B4" s="140" t="s">
        <v>0</v>
      </c>
      <c r="C4" s="140" t="s">
        <v>1</v>
      </c>
      <c r="D4" s="140" t="s">
        <v>2</v>
      </c>
      <c r="E4" s="140" t="s">
        <v>4</v>
      </c>
      <c r="F4" s="140" t="s">
        <v>3</v>
      </c>
      <c r="G4" s="140" t="s">
        <v>281</v>
      </c>
      <c r="H4" s="140" t="s">
        <v>282</v>
      </c>
    </row>
    <row r="5" spans="1:8">
      <c r="A5" s="151" t="s">
        <v>140</v>
      </c>
      <c r="B5" s="149"/>
      <c r="C5" s="149"/>
      <c r="D5" s="149"/>
      <c r="E5" s="149"/>
      <c r="F5" s="149"/>
      <c r="G5" s="149"/>
      <c r="H5" s="149"/>
    </row>
    <row r="6" spans="1:8">
      <c r="A6" s="152" t="s">
        <v>15</v>
      </c>
      <c r="B6" s="149"/>
      <c r="C6" s="149"/>
      <c r="D6" s="149"/>
      <c r="E6" s="149"/>
      <c r="F6" s="149"/>
      <c r="G6" s="149"/>
      <c r="H6" s="149"/>
    </row>
    <row r="7" spans="1:8">
      <c r="A7" s="153" t="s">
        <v>203</v>
      </c>
      <c r="B7" s="149">
        <v>-143420897</v>
      </c>
      <c r="C7" s="149">
        <v>0</v>
      </c>
      <c r="D7" s="149">
        <v>0</v>
      </c>
      <c r="E7" s="149">
        <v>0</v>
      </c>
      <c r="F7" s="149">
        <v>0</v>
      </c>
      <c r="G7" s="149">
        <v>-143420897</v>
      </c>
      <c r="H7" s="149">
        <v>0</v>
      </c>
    </row>
    <row r="8" spans="1:8">
      <c r="A8" s="153" t="s">
        <v>195</v>
      </c>
      <c r="B8" s="149">
        <v>-59224687.570000015</v>
      </c>
      <c r="C8" s="149">
        <v>-59224687.570000015</v>
      </c>
      <c r="D8" s="149">
        <v>0</v>
      </c>
      <c r="E8" s="149">
        <v>0</v>
      </c>
      <c r="F8" s="149">
        <v>0</v>
      </c>
      <c r="G8" s="149">
        <v>0</v>
      </c>
      <c r="H8" s="149">
        <v>0</v>
      </c>
    </row>
    <row r="9" spans="1:8">
      <c r="A9" s="153" t="s">
        <v>172</v>
      </c>
      <c r="B9" s="149">
        <v>8032499.8500000006</v>
      </c>
      <c r="C9" s="149">
        <v>8032499.8500000006</v>
      </c>
      <c r="D9" s="149">
        <v>0</v>
      </c>
      <c r="E9" s="149">
        <v>0</v>
      </c>
      <c r="F9" s="149">
        <v>0</v>
      </c>
      <c r="G9" s="149">
        <v>0</v>
      </c>
      <c r="H9" s="149">
        <v>0</v>
      </c>
    </row>
    <row r="10" spans="1:8">
      <c r="A10" s="153" t="s">
        <v>166</v>
      </c>
      <c r="B10" s="149">
        <v>-3388.93</v>
      </c>
      <c r="C10" s="149">
        <v>-3388.93</v>
      </c>
      <c r="D10" s="149">
        <v>0</v>
      </c>
      <c r="E10" s="149">
        <v>0</v>
      </c>
      <c r="F10" s="149">
        <v>0</v>
      </c>
      <c r="G10" s="149">
        <v>0</v>
      </c>
      <c r="H10" s="149">
        <v>0</v>
      </c>
    </row>
    <row r="11" spans="1:8">
      <c r="A11" s="153" t="s">
        <v>159</v>
      </c>
      <c r="B11" s="149">
        <v>46125712.766674072</v>
      </c>
      <c r="C11" s="149">
        <v>0</v>
      </c>
      <c r="D11" s="149">
        <v>0</v>
      </c>
      <c r="E11" s="149">
        <v>0</v>
      </c>
      <c r="F11" s="149">
        <v>0</v>
      </c>
      <c r="G11" s="149">
        <v>0</v>
      </c>
      <c r="H11" s="149">
        <v>46125712.766674072</v>
      </c>
    </row>
    <row r="12" spans="1:8">
      <c r="A12" s="153" t="s">
        <v>87</v>
      </c>
      <c r="B12" s="149">
        <v>-3519569.5673076925</v>
      </c>
      <c r="C12" s="149">
        <v>0</v>
      </c>
      <c r="D12" s="149">
        <v>0</v>
      </c>
      <c r="E12" s="149">
        <v>0</v>
      </c>
      <c r="F12" s="149">
        <v>0</v>
      </c>
      <c r="G12" s="149">
        <v>0</v>
      </c>
      <c r="H12" s="149">
        <v>-3519569.5673076925</v>
      </c>
    </row>
    <row r="13" spans="1:8">
      <c r="A13" s="153" t="s">
        <v>150</v>
      </c>
      <c r="B13" s="149">
        <v>-126079806.64374913</v>
      </c>
      <c r="C13" s="149">
        <v>-126079806.64374913</v>
      </c>
      <c r="D13" s="149">
        <v>0</v>
      </c>
      <c r="E13" s="149">
        <v>0</v>
      </c>
      <c r="F13" s="149">
        <v>0</v>
      </c>
      <c r="G13" s="149">
        <v>0</v>
      </c>
      <c r="H13" s="149">
        <v>0</v>
      </c>
    </row>
    <row r="14" spans="1:8">
      <c r="A14" s="153" t="s">
        <v>149</v>
      </c>
      <c r="B14" s="149">
        <v>-93690630.06919314</v>
      </c>
      <c r="C14" s="149">
        <v>0</v>
      </c>
      <c r="D14" s="149">
        <v>0</v>
      </c>
      <c r="E14" s="149">
        <v>0</v>
      </c>
      <c r="F14" s="149">
        <v>0</v>
      </c>
      <c r="G14" s="149">
        <v>0</v>
      </c>
      <c r="H14" s="149">
        <v>-93690630.06919314</v>
      </c>
    </row>
    <row r="15" spans="1:8">
      <c r="A15" s="153" t="s">
        <v>88</v>
      </c>
      <c r="B15" s="149">
        <v>-259147719.4326922</v>
      </c>
      <c r="C15" s="149">
        <v>0</v>
      </c>
      <c r="D15" s="149">
        <v>0</v>
      </c>
      <c r="E15" s="149">
        <v>0</v>
      </c>
      <c r="F15" s="149">
        <v>0</v>
      </c>
      <c r="G15" s="149">
        <v>0</v>
      </c>
      <c r="H15" s="149">
        <v>-259147719.4326922</v>
      </c>
    </row>
    <row r="16" spans="1:8">
      <c r="A16" s="153" t="s">
        <v>148</v>
      </c>
      <c r="B16" s="149">
        <v>3820037.0799999987</v>
      </c>
      <c r="C16" s="149">
        <v>0</v>
      </c>
      <c r="D16" s="149">
        <v>0</v>
      </c>
      <c r="E16" s="149">
        <v>0</v>
      </c>
      <c r="F16" s="149">
        <v>0</v>
      </c>
      <c r="G16" s="149">
        <v>0</v>
      </c>
      <c r="H16" s="149">
        <v>3820037.0799999987</v>
      </c>
    </row>
    <row r="17" spans="1:8" ht="15.75" thickBot="1">
      <c r="A17" s="153" t="s">
        <v>147</v>
      </c>
      <c r="B17" s="149">
        <v>8216769.5</v>
      </c>
      <c r="C17" s="149">
        <v>8216769.5</v>
      </c>
      <c r="D17" s="149">
        <v>0</v>
      </c>
      <c r="E17" s="149">
        <v>0</v>
      </c>
      <c r="F17" s="149">
        <v>0</v>
      </c>
      <c r="G17" s="149">
        <v>0</v>
      </c>
      <c r="H17" s="149">
        <v>0</v>
      </c>
    </row>
    <row r="18" spans="1:8">
      <c r="A18" s="154" t="s">
        <v>15</v>
      </c>
      <c r="B18" s="150">
        <v>-618891680.01626801</v>
      </c>
      <c r="C18" s="150">
        <v>-169058613.79374915</v>
      </c>
      <c r="D18" s="150">
        <v>0</v>
      </c>
      <c r="E18" s="150">
        <v>0</v>
      </c>
      <c r="F18" s="150">
        <v>0</v>
      </c>
      <c r="G18" s="150">
        <v>-143420897</v>
      </c>
      <c r="H18" s="150">
        <v>-306412169.22251898</v>
      </c>
    </row>
    <row r="19" spans="1:8">
      <c r="A19" s="144"/>
      <c r="B19" s="144"/>
      <c r="C19" s="144"/>
      <c r="D19" s="144"/>
      <c r="E19" s="144"/>
      <c r="F19" s="144"/>
      <c r="G19" s="144"/>
      <c r="H19" s="144"/>
    </row>
    <row r="20" spans="1:8">
      <c r="A20" s="152" t="s">
        <v>16</v>
      </c>
      <c r="B20" s="149"/>
      <c r="C20" s="149"/>
      <c r="D20" s="149"/>
      <c r="E20" s="149"/>
      <c r="F20" s="149"/>
      <c r="G20" s="149"/>
      <c r="H20" s="149"/>
    </row>
    <row r="21" spans="1:8">
      <c r="A21" s="153" t="s">
        <v>203</v>
      </c>
      <c r="B21" s="149">
        <v>-135837025.87934208</v>
      </c>
      <c r="C21" s="149">
        <v>0</v>
      </c>
      <c r="D21" s="149">
        <v>0</v>
      </c>
      <c r="E21" s="149">
        <v>0</v>
      </c>
      <c r="F21" s="149">
        <v>0</v>
      </c>
      <c r="G21" s="149">
        <v>-135837025.87934208</v>
      </c>
      <c r="H21" s="149">
        <v>0</v>
      </c>
    </row>
    <row r="22" spans="1:8">
      <c r="A22" s="153" t="s">
        <v>195</v>
      </c>
      <c r="B22" s="149">
        <v>-57297132.11675372</v>
      </c>
      <c r="C22" s="149">
        <v>-57297132.11675372</v>
      </c>
      <c r="D22" s="149">
        <v>0</v>
      </c>
      <c r="E22" s="149">
        <v>0</v>
      </c>
      <c r="F22" s="149">
        <v>0</v>
      </c>
      <c r="G22" s="149">
        <v>0</v>
      </c>
      <c r="H22" s="149">
        <v>0</v>
      </c>
    </row>
    <row r="23" spans="1:8">
      <c r="A23" s="153" t="s">
        <v>172</v>
      </c>
      <c r="B23" s="149">
        <v>7771070.2076609433</v>
      </c>
      <c r="C23" s="149">
        <v>7771070.2076609433</v>
      </c>
      <c r="D23" s="149">
        <v>0</v>
      </c>
      <c r="E23" s="149">
        <v>0</v>
      </c>
      <c r="F23" s="149">
        <v>0</v>
      </c>
      <c r="G23" s="149">
        <v>0</v>
      </c>
      <c r="H23" s="149">
        <v>0</v>
      </c>
    </row>
    <row r="24" spans="1:8">
      <c r="A24" s="153" t="s">
        <v>166</v>
      </c>
      <c r="B24" s="149">
        <v>-3261.908633436919</v>
      </c>
      <c r="C24" s="149">
        <v>-3261.908633436919</v>
      </c>
      <c r="D24" s="149">
        <v>0</v>
      </c>
      <c r="E24" s="149">
        <v>0</v>
      </c>
      <c r="F24" s="149">
        <v>0</v>
      </c>
      <c r="G24" s="149">
        <v>0</v>
      </c>
      <c r="H24" s="149">
        <v>0</v>
      </c>
    </row>
    <row r="25" spans="1:8" s="279" customFormat="1">
      <c r="A25" s="368" t="s">
        <v>159</v>
      </c>
      <c r="B25" s="369">
        <v>46125712.766674072</v>
      </c>
      <c r="C25" s="369">
        <v>0</v>
      </c>
      <c r="D25" s="369">
        <v>0</v>
      </c>
      <c r="E25" s="369">
        <v>0</v>
      </c>
      <c r="F25" s="369">
        <v>0</v>
      </c>
      <c r="G25" s="369">
        <v>0</v>
      </c>
      <c r="H25" s="369">
        <v>46125712.766674072</v>
      </c>
    </row>
    <row r="26" spans="1:8" s="279" customFormat="1">
      <c r="A26" s="368" t="s">
        <v>87</v>
      </c>
      <c r="B26" s="369">
        <v>-3345685.8712068102</v>
      </c>
      <c r="C26" s="369">
        <v>0</v>
      </c>
      <c r="D26" s="369">
        <v>0</v>
      </c>
      <c r="E26" s="369">
        <v>0</v>
      </c>
      <c r="F26" s="369">
        <v>0</v>
      </c>
      <c r="G26" s="369">
        <v>0</v>
      </c>
      <c r="H26" s="369">
        <v>-3345685.8712068102</v>
      </c>
    </row>
    <row r="27" spans="1:8" s="279" customFormat="1">
      <c r="A27" s="368" t="s">
        <v>150</v>
      </c>
      <c r="B27" s="369">
        <v>-126079806.64374913</v>
      </c>
      <c r="C27" s="369">
        <v>-126079806.64374913</v>
      </c>
      <c r="D27" s="369">
        <v>0</v>
      </c>
      <c r="E27" s="369">
        <v>0</v>
      </c>
      <c r="F27" s="369">
        <v>0</v>
      </c>
      <c r="G27" s="369">
        <v>0</v>
      </c>
      <c r="H27" s="369">
        <v>0</v>
      </c>
    </row>
    <row r="28" spans="1:8" s="279" customFormat="1">
      <c r="A28" s="368" t="s">
        <v>149</v>
      </c>
      <c r="B28" s="369">
        <v>-93690630.06919314</v>
      </c>
      <c r="C28" s="369">
        <v>0</v>
      </c>
      <c r="D28" s="369">
        <v>0</v>
      </c>
      <c r="E28" s="369">
        <v>0</v>
      </c>
      <c r="F28" s="369">
        <v>0</v>
      </c>
      <c r="G28" s="369">
        <v>0</v>
      </c>
      <c r="H28" s="369">
        <v>-93690630.06919314</v>
      </c>
    </row>
    <row r="29" spans="1:8" s="279" customFormat="1">
      <c r="A29" s="368" t="s">
        <v>88</v>
      </c>
      <c r="B29" s="369">
        <v>-245444396.23154145</v>
      </c>
      <c r="C29" s="369">
        <v>0</v>
      </c>
      <c r="D29" s="369">
        <v>0</v>
      </c>
      <c r="E29" s="369">
        <v>0</v>
      </c>
      <c r="F29" s="369">
        <v>0</v>
      </c>
      <c r="G29" s="369">
        <v>0</v>
      </c>
      <c r="H29" s="369">
        <v>-245444396.23154145</v>
      </c>
    </row>
    <row r="30" spans="1:8" s="279" customFormat="1">
      <c r="A30" s="368" t="s">
        <v>148</v>
      </c>
      <c r="B30" s="369">
        <v>3820037.0799999987</v>
      </c>
      <c r="C30" s="369">
        <v>0</v>
      </c>
      <c r="D30" s="369">
        <v>0</v>
      </c>
      <c r="E30" s="369">
        <v>0</v>
      </c>
      <c r="F30" s="369">
        <v>0</v>
      </c>
      <c r="G30" s="369">
        <v>0</v>
      </c>
      <c r="H30" s="369">
        <v>3820037.0799999987</v>
      </c>
    </row>
    <row r="31" spans="1:8" ht="15.75" thickBot="1">
      <c r="A31" s="153" t="s">
        <v>147</v>
      </c>
      <c r="B31" s="149">
        <v>8216769.5</v>
      </c>
      <c r="C31" s="149">
        <v>8216769.5</v>
      </c>
      <c r="D31" s="149">
        <v>0</v>
      </c>
      <c r="E31" s="149">
        <v>0</v>
      </c>
      <c r="F31" s="149">
        <v>0</v>
      </c>
      <c r="G31" s="149">
        <v>0</v>
      </c>
      <c r="H31" s="149">
        <v>0</v>
      </c>
    </row>
    <row r="32" spans="1:8">
      <c r="A32" s="154" t="s">
        <v>16</v>
      </c>
      <c r="B32" s="150">
        <v>-595764349.16608465</v>
      </c>
      <c r="C32" s="150">
        <v>-167392360.96147534</v>
      </c>
      <c r="D32" s="150">
        <v>0</v>
      </c>
      <c r="E32" s="150">
        <v>0</v>
      </c>
      <c r="F32" s="150">
        <v>0</v>
      </c>
      <c r="G32" s="150">
        <v>-135837025.87934208</v>
      </c>
      <c r="H32" s="150">
        <v>-292534962.32526737</v>
      </c>
    </row>
    <row r="33" spans="1:8">
      <c r="A33" s="144"/>
      <c r="B33" s="144"/>
      <c r="C33" s="144"/>
      <c r="D33" s="144"/>
      <c r="E33" s="144"/>
      <c r="F33" s="144"/>
      <c r="G33" s="144"/>
      <c r="H33" s="144"/>
    </row>
    <row r="34" spans="1:8">
      <c r="A34" s="152" t="s">
        <v>283</v>
      </c>
      <c r="B34" s="149"/>
      <c r="C34" s="149"/>
      <c r="D34" s="149"/>
      <c r="E34" s="149"/>
      <c r="F34" s="149"/>
      <c r="G34" s="149"/>
      <c r="H34" s="149"/>
    </row>
    <row r="35" spans="1:8">
      <c r="A35" s="153" t="s">
        <v>284</v>
      </c>
      <c r="B35" s="149">
        <v>-2043585.1900000004</v>
      </c>
      <c r="C35" s="149">
        <v>-595426.40231466468</v>
      </c>
      <c r="D35" s="149">
        <v>-32188.928611810137</v>
      </c>
      <c r="E35" s="149">
        <v>-924262.86832002015</v>
      </c>
      <c r="F35" s="149">
        <v>-25180.040681390001</v>
      </c>
      <c r="G35" s="149">
        <v>-6837.888487019557</v>
      </c>
      <c r="H35" s="149">
        <v>-459689.06158509565</v>
      </c>
    </row>
    <row r="36" spans="1:8">
      <c r="A36" s="153" t="s">
        <v>285</v>
      </c>
      <c r="B36" s="149">
        <v>-10869224.590000002</v>
      </c>
      <c r="C36" s="149">
        <v>-3166896.7485391628</v>
      </c>
      <c r="D36" s="149">
        <v>-171203.3812464854</v>
      </c>
      <c r="E36" s="149">
        <v>-4915880.5540022021</v>
      </c>
      <c r="F36" s="149">
        <v>-133925.18143633864</v>
      </c>
      <c r="G36" s="149">
        <v>-36368.704397779897</v>
      </c>
      <c r="H36" s="149">
        <v>-2444950.0203780332</v>
      </c>
    </row>
    <row r="37" spans="1:8">
      <c r="A37" s="153" t="s">
        <v>286</v>
      </c>
      <c r="B37" s="149">
        <v>4309375</v>
      </c>
      <c r="C37" s="149">
        <v>1255595.1496569405</v>
      </c>
      <c r="D37" s="149">
        <v>67877.847674419318</v>
      </c>
      <c r="E37" s="149">
        <v>1949023.3720898053</v>
      </c>
      <c r="F37" s="149">
        <v>53097.976214715571</v>
      </c>
      <c r="G37" s="149">
        <v>14419.279334643199</v>
      </c>
      <c r="H37" s="149">
        <v>969361.37502947508</v>
      </c>
    </row>
    <row r="38" spans="1:8">
      <c r="A38" s="153" t="s">
        <v>287</v>
      </c>
      <c r="B38" s="149">
        <v>274869.98428135569</v>
      </c>
      <c r="C38" s="149">
        <v>80087.116820873038</v>
      </c>
      <c r="D38" s="149">
        <v>4329.533383221441</v>
      </c>
      <c r="E38" s="149">
        <v>124316.87278325041</v>
      </c>
      <c r="F38" s="149">
        <v>3386.8112864419249</v>
      </c>
      <c r="G38" s="149">
        <v>919.72202095706541</v>
      </c>
      <c r="H38" s="149">
        <v>61829.927986611794</v>
      </c>
    </row>
    <row r="39" spans="1:8">
      <c r="A39" s="153" t="s">
        <v>288</v>
      </c>
      <c r="B39" s="149">
        <v>1464387.742145</v>
      </c>
      <c r="C39" s="149">
        <v>426669.33053037641</v>
      </c>
      <c r="D39" s="149">
        <v>23065.871059632813</v>
      </c>
      <c r="E39" s="149">
        <v>662306.2358793153</v>
      </c>
      <c r="F39" s="149">
        <v>18043.457694337638</v>
      </c>
      <c r="G39" s="149">
        <v>4899.8789634729428</v>
      </c>
      <c r="H39" s="149">
        <v>329402.96801786468</v>
      </c>
    </row>
    <row r="40" spans="1:8">
      <c r="A40" s="153" t="s">
        <v>289</v>
      </c>
      <c r="B40" s="149">
        <v>-282480</v>
      </c>
      <c r="C40" s="149">
        <v>-82304.398636714759</v>
      </c>
      <c r="D40" s="149">
        <v>-4449.400298435382</v>
      </c>
      <c r="E40" s="149">
        <v>-127758.69404447937</v>
      </c>
      <c r="F40" s="149">
        <v>-3480.5781165790531</v>
      </c>
      <c r="G40" s="149">
        <v>-945.18532883539069</v>
      </c>
      <c r="H40" s="149">
        <v>-63541.743574956039</v>
      </c>
    </row>
    <row r="41" spans="1:8">
      <c r="A41" s="153" t="s">
        <v>290</v>
      </c>
      <c r="B41" s="149">
        <v>340393.5</v>
      </c>
      <c r="C41" s="149">
        <v>99178.286311762116</v>
      </c>
      <c r="D41" s="149">
        <v>5361.6076907585111</v>
      </c>
      <c r="E41" s="149">
        <v>153951.53292703727</v>
      </c>
      <c r="F41" s="149">
        <v>4194.1594701421409</v>
      </c>
      <c r="G41" s="149">
        <v>1138.965385977519</v>
      </c>
      <c r="H41" s="149">
        <v>76568.948214322416</v>
      </c>
    </row>
    <row r="42" spans="1:8">
      <c r="A42" s="153" t="s">
        <v>291</v>
      </c>
      <c r="B42" s="149">
        <v>-13754655.875596125</v>
      </c>
      <c r="C42" s="149">
        <v>-4007606.4864623845</v>
      </c>
      <c r="D42" s="149">
        <v>-216652.40002036738</v>
      </c>
      <c r="E42" s="149">
        <v>-6220889.5203107689</v>
      </c>
      <c r="F42" s="149">
        <v>-169478.0311585789</v>
      </c>
      <c r="G42" s="149">
        <v>-46023.431523622778</v>
      </c>
      <c r="H42" s="149">
        <v>-3094006.0061204028</v>
      </c>
    </row>
    <row r="43" spans="1:8">
      <c r="A43" s="153" t="s">
        <v>292</v>
      </c>
      <c r="B43" s="149">
        <v>-79509602.23299247</v>
      </c>
      <c r="C43" s="149">
        <v>-23166206.448707301</v>
      </c>
      <c r="D43" s="149">
        <v>-1252372.0189179948</v>
      </c>
      <c r="E43" s="149">
        <v>-35960219.998878293</v>
      </c>
      <c r="F43" s="149">
        <v>-979677.78812680056</v>
      </c>
      <c r="G43" s="149">
        <v>-266041.16940017737</v>
      </c>
      <c r="H43" s="149">
        <v>-17885084.808961906</v>
      </c>
    </row>
    <row r="44" spans="1:8">
      <c r="A44" s="153" t="s">
        <v>293</v>
      </c>
      <c r="B44" s="149">
        <v>-25821646.031639878</v>
      </c>
      <c r="C44" s="149">
        <v>-7523488.5600546319</v>
      </c>
      <c r="D44" s="149">
        <v>-406722.03185808298</v>
      </c>
      <c r="E44" s="149">
        <v>-11678489.716373282</v>
      </c>
      <c r="F44" s="149">
        <v>-318161.4843945629</v>
      </c>
      <c r="G44" s="149">
        <v>-86399.890241739602</v>
      </c>
      <c r="H44" s="149">
        <v>-5808384.3487175815</v>
      </c>
    </row>
    <row r="45" spans="1:8">
      <c r="A45" s="153" t="s">
        <v>294</v>
      </c>
      <c r="B45" s="149">
        <v>3856341.0762587464</v>
      </c>
      <c r="C45" s="149">
        <v>1123597.5404260035</v>
      </c>
      <c r="D45" s="149">
        <v>60742.017613899348</v>
      </c>
      <c r="E45" s="149">
        <v>1744127.3707621761</v>
      </c>
      <c r="F45" s="149">
        <v>47515.917445805389</v>
      </c>
      <c r="G45" s="149">
        <v>12903.416200315236</v>
      </c>
      <c r="H45" s="149">
        <v>867454.81381054677</v>
      </c>
    </row>
    <row r="46" spans="1:8">
      <c r="A46" s="153" t="s">
        <v>295</v>
      </c>
      <c r="B46" s="149">
        <v>11203174.985755885</v>
      </c>
      <c r="C46" s="149">
        <v>3264197.7485999838</v>
      </c>
      <c r="D46" s="149">
        <v>176463.50228351046</v>
      </c>
      <c r="E46" s="149">
        <v>5066918.0307701444</v>
      </c>
      <c r="F46" s="149">
        <v>138039.95217936765</v>
      </c>
      <c r="G46" s="149">
        <v>37486.110991617454</v>
      </c>
      <c r="H46" s="149">
        <v>2520069.6409312594</v>
      </c>
    </row>
    <row r="47" spans="1:8" ht="15.75" thickBot="1">
      <c r="A47" s="143"/>
      <c r="B47" s="143"/>
      <c r="C47" s="143"/>
      <c r="D47" s="143"/>
      <c r="E47" s="143"/>
      <c r="F47" s="143"/>
      <c r="G47" s="143"/>
      <c r="H47" s="143"/>
    </row>
    <row r="48" spans="1:8">
      <c r="A48" s="153" t="s">
        <v>296</v>
      </c>
      <c r="B48" s="149">
        <v>1335209.4374844874</v>
      </c>
      <c r="C48" s="149">
        <v>389031.47056863119</v>
      </c>
      <c r="D48" s="149">
        <v>21031.157142513515</v>
      </c>
      <c r="E48" s="149">
        <v>603882.09433900483</v>
      </c>
      <c r="F48" s="149">
        <v>16451.78684918697</v>
      </c>
      <c r="G48" s="149">
        <v>4467.6450411812957</v>
      </c>
      <c r="H48" s="149">
        <v>300345.28354396985</v>
      </c>
    </row>
    <row r="49" spans="1:8">
      <c r="A49" s="153" t="s">
        <v>297</v>
      </c>
      <c r="B49" s="149">
        <v>-1444530.526823184</v>
      </c>
      <c r="C49" s="149">
        <v>-420883.66016198992</v>
      </c>
      <c r="D49" s="149">
        <v>-22753.095996693904</v>
      </c>
      <c r="E49" s="149">
        <v>-653325.31016112212</v>
      </c>
      <c r="F49" s="149">
        <v>-17798.786959753557</v>
      </c>
      <c r="G49" s="149">
        <v>-4833.4362114419828</v>
      </c>
      <c r="H49" s="149">
        <v>-324936.23733218247</v>
      </c>
    </row>
    <row r="50" spans="1:8">
      <c r="A50" s="153" t="s">
        <v>298</v>
      </c>
      <c r="B50" s="149">
        <v>-2966570.7429403607</v>
      </c>
      <c r="C50" s="149">
        <v>-864350.82487602136</v>
      </c>
      <c r="D50" s="149">
        <v>-46727.062974258399</v>
      </c>
      <c r="E50" s="149">
        <v>-1341706.3293281698</v>
      </c>
      <c r="F50" s="149">
        <v>-36552.60977471638</v>
      </c>
      <c r="G50" s="149">
        <v>-9926.2218322696626</v>
      </c>
      <c r="H50" s="149">
        <v>-667307.69415492506</v>
      </c>
    </row>
    <row r="51" spans="1:8">
      <c r="A51" s="153" t="s">
        <v>299</v>
      </c>
      <c r="B51" s="149">
        <v>-12645278.120000003</v>
      </c>
      <c r="C51" s="149">
        <v>-3684374.15484497</v>
      </c>
      <c r="D51" s="149">
        <v>-199178.36392284912</v>
      </c>
      <c r="E51" s="149">
        <v>-5719145.4915053444</v>
      </c>
      <c r="F51" s="149">
        <v>-155808.83001461314</v>
      </c>
      <c r="G51" s="149">
        <v>-42311.425085199568</v>
      </c>
      <c r="H51" s="149">
        <v>-2844459.8546270262</v>
      </c>
    </row>
    <row r="52" spans="1:8">
      <c r="A52" s="153" t="s">
        <v>300</v>
      </c>
      <c r="B52" s="149">
        <v>-4481230.503369838</v>
      </c>
      <c r="C52" s="149">
        <v>-1305667.5932184833</v>
      </c>
      <c r="D52" s="149">
        <v>-70584.778883643085</v>
      </c>
      <c r="E52" s="149">
        <v>-2026749.3515392791</v>
      </c>
      <c r="F52" s="149">
        <v>-55215.494284110719</v>
      </c>
      <c r="G52" s="149">
        <v>-14994.312258973394</v>
      </c>
      <c r="H52" s="149">
        <v>-1008018.9731853493</v>
      </c>
    </row>
    <row r="53" spans="1:8">
      <c r="A53" s="153" t="s">
        <v>301</v>
      </c>
      <c r="B53" s="149">
        <v>-1937843.5910596375</v>
      </c>
      <c r="C53" s="149">
        <v>-564617.14604281809</v>
      </c>
      <c r="D53" s="149">
        <v>-30523.371043549432</v>
      </c>
      <c r="E53" s="149">
        <v>-876438.56717729906</v>
      </c>
      <c r="F53" s="149">
        <v>-23877.145271860456</v>
      </c>
      <c r="G53" s="149">
        <v>-6484.0743834864688</v>
      </c>
      <c r="H53" s="149">
        <v>-435903.28714062396</v>
      </c>
    </row>
    <row r="54" spans="1:8">
      <c r="A54" s="153" t="s">
        <v>302</v>
      </c>
      <c r="B54" s="149">
        <v>-739983.15873556724</v>
      </c>
      <c r="C54" s="149">
        <v>-215604.18040578978</v>
      </c>
      <c r="D54" s="149">
        <v>-11655.626194120608</v>
      </c>
      <c r="E54" s="149">
        <v>-334676.01945257984</v>
      </c>
      <c r="F54" s="149">
        <v>-9117.7045770746918</v>
      </c>
      <c r="G54" s="149">
        <v>-2476.0026381412072</v>
      </c>
      <c r="H54" s="149">
        <v>-166453.6254678611</v>
      </c>
    </row>
    <row r="55" spans="1:8">
      <c r="A55" s="153" t="s">
        <v>303</v>
      </c>
      <c r="B55" s="149">
        <v>-1459727.0829203126</v>
      </c>
      <c r="C55" s="149">
        <v>-425311.38393331278</v>
      </c>
      <c r="D55" s="149">
        <v>-22992.460062233957</v>
      </c>
      <c r="E55" s="149">
        <v>-660198.33536978404</v>
      </c>
      <c r="F55" s="149">
        <v>-17986.031368557833</v>
      </c>
      <c r="G55" s="149">
        <v>-4884.2842781080481</v>
      </c>
      <c r="H55" s="149">
        <v>-328354.587908316</v>
      </c>
    </row>
    <row r="56" spans="1:8">
      <c r="A56" s="153" t="s">
        <v>304</v>
      </c>
      <c r="B56" s="149">
        <v>-5796.3897565613543</v>
      </c>
      <c r="C56" s="149">
        <v>-1688.8571692785179</v>
      </c>
      <c r="D56" s="149">
        <v>-91.300121469455817</v>
      </c>
      <c r="E56" s="149">
        <v>-2621.5632450831081</v>
      </c>
      <c r="F56" s="149">
        <v>-71.420232730991344</v>
      </c>
      <c r="G56" s="149">
        <v>-19.394868868994386</v>
      </c>
      <c r="H56" s="149">
        <v>-1303.8541191302868</v>
      </c>
    </row>
    <row r="57" spans="1:8">
      <c r="A57" s="153" t="s">
        <v>305</v>
      </c>
      <c r="B57" s="149">
        <v>-995121.30870776065</v>
      </c>
      <c r="C57" s="149">
        <v>-289942.15832544892</v>
      </c>
      <c r="D57" s="149">
        <v>-15674.359416396623</v>
      </c>
      <c r="E57" s="149">
        <v>-450068.67323823529</v>
      </c>
      <c r="F57" s="149">
        <v>-12261.390011433517</v>
      </c>
      <c r="G57" s="149">
        <v>-3329.7014351531047</v>
      </c>
      <c r="H57" s="149">
        <v>-223845.02628109316</v>
      </c>
    </row>
    <row r="58" spans="1:8">
      <c r="A58" s="153" t="s">
        <v>306</v>
      </c>
      <c r="B58" s="149">
        <v>-5997209.8805018561</v>
      </c>
      <c r="C58" s="149">
        <v>-1747368.8498756343</v>
      </c>
      <c r="D58" s="149">
        <v>-94463.280345810592</v>
      </c>
      <c r="E58" s="149">
        <v>-2712389.2036376568</v>
      </c>
      <c r="F58" s="149">
        <v>-73894.638454426633</v>
      </c>
      <c r="G58" s="149">
        <v>-20066.818157027046</v>
      </c>
      <c r="H58" s="149">
        <v>-1349027.0900313</v>
      </c>
    </row>
    <row r="59" spans="1:8">
      <c r="A59" s="153" t="s">
        <v>307</v>
      </c>
      <c r="B59" s="149">
        <v>-197614.57889373429</v>
      </c>
      <c r="C59" s="149">
        <v>-57577.70135123346</v>
      </c>
      <c r="D59" s="149">
        <v>-3112.6676802073202</v>
      </c>
      <c r="E59" s="149">
        <v>-89376.170077928473</v>
      </c>
      <c r="F59" s="149">
        <v>-2434.9085911020834</v>
      </c>
      <c r="G59" s="149">
        <v>-661.22345204737155</v>
      </c>
      <c r="H59" s="149">
        <v>-44451.907741215611</v>
      </c>
    </row>
    <row r="60" spans="1:8">
      <c r="A60" s="153" t="s">
        <v>308</v>
      </c>
      <c r="B60" s="149">
        <v>-890265.28616040549</v>
      </c>
      <c r="C60" s="149">
        <v>-259390.92680747295</v>
      </c>
      <c r="D60" s="149">
        <v>-14022.750743163302</v>
      </c>
      <c r="E60" s="149">
        <v>-402644.89632182149</v>
      </c>
      <c r="F60" s="149">
        <v>-10969.406233927699</v>
      </c>
      <c r="G60" s="149">
        <v>-2978.8504929561605</v>
      </c>
      <c r="H60" s="149">
        <v>-200258.45556106398</v>
      </c>
    </row>
    <row r="61" spans="1:8">
      <c r="A61" s="153" t="s">
        <v>309</v>
      </c>
      <c r="B61" s="149">
        <v>-22045.262574579927</v>
      </c>
      <c r="C61" s="149">
        <v>-6423.1877619274828</v>
      </c>
      <c r="D61" s="149">
        <v>-347.2394430700308</v>
      </c>
      <c r="E61" s="149">
        <v>-9970.5251925657358</v>
      </c>
      <c r="F61" s="149">
        <v>-271.63076497919178</v>
      </c>
      <c r="G61" s="149">
        <v>-73.76401428708887</v>
      </c>
      <c r="H61" s="149">
        <v>-4958.9153977504002</v>
      </c>
    </row>
    <row r="62" spans="1:8">
      <c r="A62" s="153" t="s">
        <v>310</v>
      </c>
      <c r="B62" s="149">
        <v>48651630.310650028</v>
      </c>
      <c r="C62" s="149">
        <v>14175315.687531207</v>
      </c>
      <c r="D62" s="149">
        <v>766321.78711262438</v>
      </c>
      <c r="E62" s="149">
        <v>22003925.062388334</v>
      </c>
      <c r="F62" s="149">
        <v>599461.20006776648</v>
      </c>
      <c r="G62" s="149">
        <v>162789.60348891822</v>
      </c>
      <c r="H62" s="149">
        <v>10943816.970061185</v>
      </c>
    </row>
    <row r="63" spans="1:8">
      <c r="A63" s="153" t="s">
        <v>311</v>
      </c>
      <c r="B63" s="149">
        <v>-94680672.534662515</v>
      </c>
      <c r="C63" s="149">
        <v>-27586504.586112689</v>
      </c>
      <c r="D63" s="149">
        <v>-1491334.6524773082</v>
      </c>
      <c r="E63" s="149">
        <v>-42821718.614703655</v>
      </c>
      <c r="F63" s="149">
        <v>-1166608.1736304648</v>
      </c>
      <c r="G63" s="149">
        <v>-316803.95994063624</v>
      </c>
      <c r="H63" s="149">
        <v>-21297702.547797747</v>
      </c>
    </row>
    <row r="64" spans="1:8">
      <c r="A64" s="153" t="s">
        <v>312</v>
      </c>
      <c r="B64" s="149">
        <v>64337643.616239682</v>
      </c>
      <c r="C64" s="149">
        <v>18745649.488593448</v>
      </c>
      <c r="D64" s="149">
        <v>1013395.3933259915</v>
      </c>
      <c r="E64" s="149">
        <v>29098319.620185208</v>
      </c>
      <c r="F64" s="149">
        <v>792736.45724633907</v>
      </c>
      <c r="G64" s="149">
        <v>215275.40653465618</v>
      </c>
      <c r="H64" s="149">
        <v>14472267.25035404</v>
      </c>
    </row>
    <row r="65" spans="1:8">
      <c r="A65" s="153" t="s">
        <v>325</v>
      </c>
      <c r="B65" s="149">
        <v>1790108.9031367414</v>
      </c>
      <c r="C65" s="149">
        <v>521572.63086554286</v>
      </c>
      <c r="D65" s="149">
        <v>28196.371735515611</v>
      </c>
      <c r="E65" s="149">
        <v>809621.83397814177</v>
      </c>
      <c r="F65" s="149">
        <v>22056.831898014276</v>
      </c>
      <c r="G65" s="149">
        <v>5989.7503266159065</v>
      </c>
      <c r="H65" s="149">
        <v>402671.48433291074</v>
      </c>
    </row>
    <row r="66" spans="1:8">
      <c r="A66" s="153" t="s">
        <v>313</v>
      </c>
      <c r="B66" s="149">
        <v>-64226809.064383537</v>
      </c>
      <c r="C66" s="149">
        <v>0</v>
      </c>
      <c r="D66" s="149">
        <v>0</v>
      </c>
      <c r="E66" s="149">
        <v>0</v>
      </c>
      <c r="F66" s="149">
        <v>0</v>
      </c>
      <c r="G66" s="149">
        <v>0</v>
      </c>
      <c r="H66" s="149">
        <v>-64226809.064383537</v>
      </c>
    </row>
    <row r="67" spans="1:8">
      <c r="A67" s="153" t="s">
        <v>314</v>
      </c>
      <c r="B67" s="149">
        <v>24281074.314675793</v>
      </c>
      <c r="C67" s="149">
        <v>24281074.314675793</v>
      </c>
      <c r="D67" s="149">
        <v>0</v>
      </c>
      <c r="E67" s="149">
        <v>0</v>
      </c>
      <c r="F67" s="149">
        <v>0</v>
      </c>
      <c r="G67" s="149">
        <v>0</v>
      </c>
      <c r="H67" s="149">
        <v>0</v>
      </c>
    </row>
    <row r="68" spans="1:8">
      <c r="A68" s="153" t="s">
        <v>315</v>
      </c>
      <c r="B68" s="149">
        <v>1523883.0780848528</v>
      </c>
      <c r="C68" s="149">
        <v>0</v>
      </c>
      <c r="D68" s="149">
        <v>1523883.0780848528</v>
      </c>
      <c r="E68" s="149">
        <v>0</v>
      </c>
      <c r="F68" s="149">
        <v>0</v>
      </c>
      <c r="G68" s="149">
        <v>0</v>
      </c>
      <c r="H68" s="149">
        <v>0</v>
      </c>
    </row>
    <row r="69" spans="1:8">
      <c r="A69" s="153" t="s">
        <v>316</v>
      </c>
      <c r="B69" s="149">
        <v>978053.91248681769</v>
      </c>
      <c r="C69" s="149">
        <v>0</v>
      </c>
      <c r="D69" s="149">
        <v>0</v>
      </c>
      <c r="E69" s="149">
        <v>0</v>
      </c>
      <c r="F69" s="149">
        <v>978053.91248681769</v>
      </c>
      <c r="G69" s="149">
        <v>0</v>
      </c>
      <c r="H69" s="149">
        <v>0</v>
      </c>
    </row>
    <row r="70" spans="1:8">
      <c r="A70" s="153" t="s">
        <v>317</v>
      </c>
      <c r="B70" s="149">
        <v>36823277.550811976</v>
      </c>
      <c r="C70" s="149">
        <v>0</v>
      </c>
      <c r="D70" s="149">
        <v>0</v>
      </c>
      <c r="E70" s="149">
        <v>36823277.550811976</v>
      </c>
      <c r="F70" s="149">
        <v>0</v>
      </c>
      <c r="G70" s="149">
        <v>0</v>
      </c>
      <c r="H70" s="149">
        <v>0</v>
      </c>
    </row>
    <row r="71" spans="1:8" ht="15.75" thickBot="1">
      <c r="A71" s="153" t="s">
        <v>318</v>
      </c>
      <c r="B71" s="149">
        <v>620520.20832413109</v>
      </c>
      <c r="C71" s="149">
        <v>0</v>
      </c>
      <c r="D71" s="149">
        <v>0</v>
      </c>
      <c r="E71" s="149">
        <v>0</v>
      </c>
      <c r="F71" s="149">
        <v>0</v>
      </c>
      <c r="G71" s="149">
        <v>620520.20832413109</v>
      </c>
      <c r="H71" s="149">
        <v>0</v>
      </c>
    </row>
    <row r="72" spans="1:8">
      <c r="A72" s="154" t="s">
        <v>283</v>
      </c>
      <c r="B72" s="150">
        <v>-123181948.33138284</v>
      </c>
      <c r="C72" s="150">
        <v>-11609665.491021365</v>
      </c>
      <c r="D72" s="150">
        <v>-416381.00315101002</v>
      </c>
      <c r="E72" s="150">
        <v>-18888860.825965159</v>
      </c>
      <c r="F72" s="150">
        <v>-539732.81124506681</v>
      </c>
      <c r="G72" s="150">
        <v>208350.24818471511</v>
      </c>
      <c r="H72" s="150">
        <v>-91935658.448184907</v>
      </c>
    </row>
    <row r="73" spans="1:8">
      <c r="A73" s="144"/>
      <c r="B73" s="144"/>
      <c r="C73" s="144"/>
      <c r="D73" s="144"/>
      <c r="E73" s="144"/>
      <c r="F73" s="144"/>
      <c r="G73" s="144"/>
      <c r="H73" s="144"/>
    </row>
    <row r="74" spans="1:8">
      <c r="A74" s="152" t="s">
        <v>92</v>
      </c>
      <c r="B74" s="149"/>
      <c r="C74" s="149"/>
      <c r="D74" s="149"/>
      <c r="E74" s="149"/>
      <c r="F74" s="149"/>
      <c r="G74" s="149"/>
      <c r="H74" s="149"/>
    </row>
    <row r="75" spans="1:8">
      <c r="A75" s="153" t="s">
        <v>222</v>
      </c>
      <c r="B75" s="149">
        <v>99674050.373742968</v>
      </c>
      <c r="C75" s="149">
        <v>0</v>
      </c>
      <c r="D75" s="149">
        <v>0</v>
      </c>
      <c r="E75" s="149">
        <v>99674050.373742968</v>
      </c>
      <c r="F75" s="149">
        <v>0</v>
      </c>
      <c r="G75" s="149">
        <v>0</v>
      </c>
      <c r="H75" s="149">
        <v>0</v>
      </c>
    </row>
    <row r="76" spans="1:8">
      <c r="A76" s="153" t="s">
        <v>221</v>
      </c>
      <c r="B76" s="149">
        <v>-0.05</v>
      </c>
      <c r="C76" s="149">
        <v>0</v>
      </c>
      <c r="D76" s="149">
        <v>0</v>
      </c>
      <c r="E76" s="149">
        <v>-0.05</v>
      </c>
      <c r="F76" s="149">
        <v>0</v>
      </c>
      <c r="G76" s="149">
        <v>0</v>
      </c>
      <c r="H76" s="149">
        <v>0</v>
      </c>
    </row>
    <row r="77" spans="1:8">
      <c r="A77" s="153" t="s">
        <v>220</v>
      </c>
      <c r="B77" s="149">
        <v>3630027.6230769232</v>
      </c>
      <c r="C77" s="149">
        <v>1057658.0308411543</v>
      </c>
      <c r="D77" s="149">
        <v>57177.308090651175</v>
      </c>
      <c r="E77" s="149">
        <v>1641771.4120280847</v>
      </c>
      <c r="F77" s="149">
        <v>44727.395594233276</v>
      </c>
      <c r="G77" s="149">
        <v>12146.165578446311</v>
      </c>
      <c r="H77" s="149">
        <v>816547.31094435381</v>
      </c>
    </row>
    <row r="78" spans="1:8">
      <c r="A78" s="153" t="s">
        <v>219</v>
      </c>
      <c r="B78" s="149">
        <v>27539810.051316157</v>
      </c>
      <c r="C78" s="149">
        <v>8024099.0684045907</v>
      </c>
      <c r="D78" s="149">
        <v>433785.1850084248</v>
      </c>
      <c r="E78" s="149">
        <v>12455572.664929124</v>
      </c>
      <c r="F78" s="149">
        <v>339331.84720813815</v>
      </c>
      <c r="G78" s="149">
        <v>92148.911142089564</v>
      </c>
      <c r="H78" s="149">
        <v>6194872.3746237895</v>
      </c>
    </row>
    <row r="79" spans="1:8">
      <c r="A79" s="153" t="s">
        <v>218</v>
      </c>
      <c r="B79" s="149">
        <v>77167997.160044163</v>
      </c>
      <c r="C79" s="149">
        <v>22483947.891026434</v>
      </c>
      <c r="D79" s="149">
        <v>1215488.9181307037</v>
      </c>
      <c r="E79" s="149">
        <v>34901170.133090258</v>
      </c>
      <c r="F79" s="149">
        <v>950825.69461726223</v>
      </c>
      <c r="G79" s="149">
        <v>258206.09873720206</v>
      </c>
      <c r="H79" s="149">
        <v>17358358.424442302</v>
      </c>
    </row>
    <row r="80" spans="1:8">
      <c r="A80" s="153" t="s">
        <v>217</v>
      </c>
      <c r="B80" s="149">
        <v>3546025783.8764982</v>
      </c>
      <c r="C80" s="149">
        <v>1033182949.9158887</v>
      </c>
      <c r="D80" s="149">
        <v>55854177.927781262</v>
      </c>
      <c r="E80" s="149">
        <v>1603779464.7271051</v>
      </c>
      <c r="F80" s="149">
        <v>43692366.695644371</v>
      </c>
      <c r="G80" s="149">
        <v>11865093.268875962</v>
      </c>
      <c r="H80" s="149">
        <v>797651731.34120262</v>
      </c>
    </row>
    <row r="81" spans="1:8" ht="15.75" thickBot="1">
      <c r="A81" s="153" t="s">
        <v>1150</v>
      </c>
      <c r="B81" s="149">
        <v>37946055.959999993</v>
      </c>
      <c r="C81" s="149">
        <v>11056100.667031029</v>
      </c>
      <c r="D81" s="149">
        <v>597696.09428231977</v>
      </c>
      <c r="E81" s="149">
        <v>17162059.450539269</v>
      </c>
      <c r="F81" s="149">
        <v>467552.4355170636</v>
      </c>
      <c r="G81" s="149">
        <v>126968.47699149932</v>
      </c>
      <c r="H81" s="149">
        <v>8535678.8356388137</v>
      </c>
    </row>
    <row r="82" spans="1:8">
      <c r="A82" s="154" t="s">
        <v>92</v>
      </c>
      <c r="B82" s="150">
        <v>3791983724.994678</v>
      </c>
      <c r="C82" s="150">
        <v>1075804755.5731919</v>
      </c>
      <c r="D82" s="150">
        <v>58158325.433293365</v>
      </c>
      <c r="E82" s="150">
        <v>1769614088.7114348</v>
      </c>
      <c r="F82" s="150">
        <v>45494804.068581067</v>
      </c>
      <c r="G82" s="150">
        <v>12354562.921325199</v>
      </c>
      <c r="H82" s="150">
        <v>830557188.28685188</v>
      </c>
    </row>
    <row r="83" spans="1:8">
      <c r="A83" s="144"/>
      <c r="B83" s="144"/>
      <c r="C83" s="144"/>
      <c r="D83" s="144"/>
      <c r="E83" s="144"/>
      <c r="F83" s="144"/>
      <c r="G83" s="144"/>
      <c r="H83" s="144"/>
    </row>
    <row r="84" spans="1:8">
      <c r="A84" s="152" t="s">
        <v>17</v>
      </c>
      <c r="B84" s="149"/>
      <c r="C84" s="149"/>
      <c r="D84" s="149"/>
      <c r="E84" s="149"/>
      <c r="F84" s="149"/>
      <c r="G84" s="149"/>
      <c r="H84" s="149"/>
    </row>
    <row r="85" spans="1:8">
      <c r="A85" s="153" t="s">
        <v>213</v>
      </c>
      <c r="B85" s="149">
        <v>-10271646.289999995</v>
      </c>
      <c r="C85" s="149">
        <v>-2992784.1649231515</v>
      </c>
      <c r="D85" s="149">
        <v>-161790.80312995138</v>
      </c>
      <c r="E85" s="149">
        <v>-4645610.7182711028</v>
      </c>
      <c r="F85" s="149">
        <v>-126562.11872774852</v>
      </c>
      <c r="G85" s="149">
        <v>-34369.192071277495</v>
      </c>
      <c r="H85" s="149">
        <v>-2310529.2928767637</v>
      </c>
    </row>
    <row r="86" spans="1:8">
      <c r="A86" s="153" t="s">
        <v>212</v>
      </c>
      <c r="B86" s="149">
        <v>-5873094.2437495273</v>
      </c>
      <c r="C86" s="149">
        <v>-1711206.067220886</v>
      </c>
      <c r="D86" s="149">
        <v>-92508.309547147655</v>
      </c>
      <c r="E86" s="149">
        <v>-2656254.7811582726</v>
      </c>
      <c r="F86" s="149">
        <v>-72365.347286183125</v>
      </c>
      <c r="G86" s="149">
        <v>-19651.524051471388</v>
      </c>
      <c r="H86" s="149">
        <v>-1321108.2144855664</v>
      </c>
    </row>
    <row r="87" spans="1:8">
      <c r="A87" s="153" t="s">
        <v>211</v>
      </c>
      <c r="B87" s="149">
        <v>-6359027</v>
      </c>
      <c r="C87" s="149">
        <v>-1852789.1997650536</v>
      </c>
      <c r="D87" s="149">
        <v>-100162.33585230335</v>
      </c>
      <c r="E87" s="149">
        <v>-2876030.1080203326</v>
      </c>
      <c r="F87" s="149">
        <v>-78352.769112628666</v>
      </c>
      <c r="G87" s="149">
        <v>-21277.467523605665</v>
      </c>
      <c r="H87" s="149">
        <v>-1430415.119726076</v>
      </c>
    </row>
    <row r="88" spans="1:8">
      <c r="A88" s="153" t="s">
        <v>210</v>
      </c>
      <c r="B88" s="149">
        <v>-25237641.27245941</v>
      </c>
      <c r="C88" s="149">
        <v>-7353330.8125846228</v>
      </c>
      <c r="D88" s="149">
        <v>-397523.25336125039</v>
      </c>
      <c r="E88" s="149">
        <v>-11414358.856317144</v>
      </c>
      <c r="F88" s="149">
        <v>-310965.66810745734</v>
      </c>
      <c r="G88" s="149">
        <v>-84445.795331135567</v>
      </c>
      <c r="H88" s="149">
        <v>-5677016.8867577985</v>
      </c>
    </row>
    <row r="89" spans="1:8">
      <c r="A89" s="153" t="s">
        <v>209</v>
      </c>
      <c r="B89" s="149">
        <v>-370941.55999999994</v>
      </c>
      <c r="C89" s="149">
        <v>-108078.88000978774</v>
      </c>
      <c r="D89" s="149">
        <v>-5842.7764364418217</v>
      </c>
      <c r="E89" s="149">
        <v>-167767.66239175122</v>
      </c>
      <c r="F89" s="149">
        <v>-4570.5574775760961</v>
      </c>
      <c r="G89" s="149">
        <v>-1241.179978643843</v>
      </c>
      <c r="H89" s="149">
        <v>-83440.50370579923</v>
      </c>
    </row>
    <row r="90" spans="1:8" ht="15.75" thickBot="1">
      <c r="A90" s="143"/>
      <c r="B90" s="143"/>
      <c r="C90" s="143"/>
      <c r="D90" s="143"/>
      <c r="E90" s="143"/>
      <c r="F90" s="143"/>
      <c r="G90" s="143"/>
      <c r="H90" s="143"/>
    </row>
    <row r="91" spans="1:8">
      <c r="A91" s="153" t="s">
        <v>208</v>
      </c>
      <c r="B91" s="149">
        <v>-905909140.74177194</v>
      </c>
      <c r="C91" s="149">
        <v>-263948977.0895445</v>
      </c>
      <c r="D91" s="149">
        <v>-14269160.298682315</v>
      </c>
      <c r="E91" s="149">
        <v>-409720223.53485292</v>
      </c>
      <c r="F91" s="149">
        <v>-11162162.032266868</v>
      </c>
      <c r="G91" s="149">
        <v>-3031195.2318287948</v>
      </c>
      <c r="H91" s="149">
        <v>-203777422.55459654</v>
      </c>
    </row>
    <row r="92" spans="1:8">
      <c r="A92" s="153" t="s">
        <v>207</v>
      </c>
      <c r="B92" s="149">
        <v>-33201547.110000014</v>
      </c>
      <c r="C92" s="149">
        <v>-9673723.3386331983</v>
      </c>
      <c r="D92" s="149">
        <v>-522964.3642726934</v>
      </c>
      <c r="E92" s="149">
        <v>-15016235.836271098</v>
      </c>
      <c r="F92" s="149">
        <v>-409092.95634251821</v>
      </c>
      <c r="G92" s="149">
        <v>-111093.2286286076</v>
      </c>
      <c r="H92" s="149">
        <v>-7468437.3858518954</v>
      </c>
    </row>
    <row r="93" spans="1:8">
      <c r="A93" s="153" t="s">
        <v>206</v>
      </c>
      <c r="B93" s="149">
        <v>-81149155.831690192</v>
      </c>
      <c r="C93" s="149">
        <v>-23643912.739324257</v>
      </c>
      <c r="D93" s="149">
        <v>-1278196.9632374032</v>
      </c>
      <c r="E93" s="149">
        <v>-36701749.404802769</v>
      </c>
      <c r="F93" s="149">
        <v>-999879.55241661123</v>
      </c>
      <c r="G93" s="149">
        <v>-271527.15781467874</v>
      </c>
      <c r="H93" s="149">
        <v>-18253890.014094472</v>
      </c>
    </row>
    <row r="94" spans="1:8">
      <c r="A94" s="153" t="s">
        <v>205</v>
      </c>
      <c r="B94" s="149">
        <v>-73310354.42442745</v>
      </c>
      <c r="C94" s="149">
        <v>-21359971.094402868</v>
      </c>
      <c r="D94" s="149">
        <v>-1154726.3978138315</v>
      </c>
      <c r="E94" s="149">
        <v>-33156454.054102138</v>
      </c>
      <c r="F94" s="149">
        <v>-903293.73877200705</v>
      </c>
      <c r="G94" s="149">
        <v>-245298.32715127265</v>
      </c>
      <c r="H94" s="149">
        <v>-16490610.812185332</v>
      </c>
    </row>
    <row r="95" spans="1:8">
      <c r="A95" s="153" t="s">
        <v>204</v>
      </c>
      <c r="B95" s="149">
        <v>-648548619.05927265</v>
      </c>
      <c r="C95" s="149">
        <v>-188963480.87774441</v>
      </c>
      <c r="D95" s="149">
        <v>-10215422.044718856</v>
      </c>
      <c r="E95" s="149">
        <v>-293322446.17446625</v>
      </c>
      <c r="F95" s="149">
        <v>-7991093.6386125358</v>
      </c>
      <c r="G95" s="149">
        <v>-2170060.3220450198</v>
      </c>
      <c r="H95" s="149">
        <v>-145886116.00168559</v>
      </c>
    </row>
    <row r="96" spans="1:8">
      <c r="A96" s="153" t="s">
        <v>203</v>
      </c>
      <c r="B96" s="149">
        <v>-143420897</v>
      </c>
      <c r="C96" s="149">
        <v>0</v>
      </c>
      <c r="D96" s="149">
        <v>0</v>
      </c>
      <c r="E96" s="149">
        <v>0</v>
      </c>
      <c r="F96" s="149">
        <v>0</v>
      </c>
      <c r="G96" s="149">
        <v>-143420897</v>
      </c>
      <c r="H96" s="149">
        <v>0</v>
      </c>
    </row>
    <row r="97" spans="1:8">
      <c r="A97" s="153" t="s">
        <v>202</v>
      </c>
      <c r="B97" s="149">
        <v>143420897</v>
      </c>
      <c r="C97" s="149">
        <v>41787633.388286628</v>
      </c>
      <c r="D97" s="149">
        <v>2259051.9042540011</v>
      </c>
      <c r="E97" s="149">
        <v>64865712.614725962</v>
      </c>
      <c r="F97" s="149">
        <v>1767160.9868250438</v>
      </c>
      <c r="G97" s="149">
        <v>479890.00174458971</v>
      </c>
      <c r="H97" s="149">
        <v>32261448.10416377</v>
      </c>
    </row>
    <row r="98" spans="1:8">
      <c r="A98" s="153" t="s">
        <v>201</v>
      </c>
      <c r="B98" s="149">
        <v>-8591037.5884928722</v>
      </c>
      <c r="C98" s="149">
        <v>-2503115.9104585033</v>
      </c>
      <c r="D98" s="149">
        <v>-135319.19148297142</v>
      </c>
      <c r="E98" s="149">
        <v>-3885513.1081594545</v>
      </c>
      <c r="F98" s="149">
        <v>-105854.49387289851</v>
      </c>
      <c r="G98" s="149">
        <v>-28745.832229243973</v>
      </c>
      <c r="H98" s="149">
        <v>-1932489.0522898003</v>
      </c>
    </row>
    <row r="99" spans="1:8">
      <c r="A99" s="153" t="s">
        <v>200</v>
      </c>
      <c r="B99" s="149">
        <v>-8015839.9993673293</v>
      </c>
      <c r="C99" s="149">
        <v>-2335524.2520392668</v>
      </c>
      <c r="D99" s="149">
        <v>-126259.13652433896</v>
      </c>
      <c r="E99" s="149">
        <v>-3625365.5125625548</v>
      </c>
      <c r="F99" s="149">
        <v>-98767.19515646057</v>
      </c>
      <c r="G99" s="149">
        <v>-26821.206335648145</v>
      </c>
      <c r="H99" s="149">
        <v>-1803102.6967490606</v>
      </c>
    </row>
    <row r="100" spans="1:8">
      <c r="A100" s="153" t="s">
        <v>199</v>
      </c>
      <c r="B100" s="149">
        <v>-19452382.981600273</v>
      </c>
      <c r="C100" s="149">
        <v>-5667716.9475774383</v>
      </c>
      <c r="D100" s="149">
        <v>-306398.46588647552</v>
      </c>
      <c r="E100" s="149">
        <v>-8797830.0969353821</v>
      </c>
      <c r="F100" s="149">
        <v>-239682.59176250602</v>
      </c>
      <c r="G100" s="149">
        <v>-65088.17263202992</v>
      </c>
      <c r="H100" s="149">
        <v>-4375666.7068064408</v>
      </c>
    </row>
    <row r="101" spans="1:8">
      <c r="A101" s="153" t="s">
        <v>198</v>
      </c>
      <c r="B101" s="149">
        <v>-22123192.444228463</v>
      </c>
      <c r="C101" s="149">
        <v>-6445893.6917535244</v>
      </c>
      <c r="D101" s="149">
        <v>-348466.93239766895</v>
      </c>
      <c r="E101" s="149">
        <v>-10005770.938718926</v>
      </c>
      <c r="F101" s="149">
        <v>-272590.97808782448</v>
      </c>
      <c r="G101" s="149">
        <v>-74024.769630723284</v>
      </c>
      <c r="H101" s="149">
        <v>-4976445.1336397976</v>
      </c>
    </row>
    <row r="102" spans="1:8">
      <c r="A102" s="153" t="s">
        <v>197</v>
      </c>
      <c r="B102" s="149">
        <v>-2656390.3402434392</v>
      </c>
      <c r="C102" s="149">
        <v>-773975.53631448024</v>
      </c>
      <c r="D102" s="149">
        <v>-41841.347963183318</v>
      </c>
      <c r="E102" s="149">
        <v>-1201419.4305503825</v>
      </c>
      <c r="F102" s="149">
        <v>-32730.721068193499</v>
      </c>
      <c r="G102" s="149">
        <v>-8888.3502451789518</v>
      </c>
      <c r="H102" s="149">
        <v>-597534.95410202083</v>
      </c>
    </row>
    <row r="103" spans="1:8">
      <c r="A103" s="153" t="s">
        <v>196</v>
      </c>
      <c r="B103" s="149">
        <v>-6760571.6393894851</v>
      </c>
      <c r="C103" s="149">
        <v>-1969784.704121992</v>
      </c>
      <c r="D103" s="149">
        <v>-106487.1476560937</v>
      </c>
      <c r="E103" s="149">
        <v>-3057638.7837813138</v>
      </c>
      <c r="F103" s="149">
        <v>-83300.402519201409</v>
      </c>
      <c r="G103" s="149">
        <v>-22621.046191204921</v>
      </c>
      <c r="H103" s="149">
        <v>-1520739.5551196784</v>
      </c>
    </row>
    <row r="104" spans="1:8">
      <c r="A104" s="153" t="s">
        <v>195</v>
      </c>
      <c r="B104" s="149">
        <v>-59224687.570000015</v>
      </c>
      <c r="C104" s="149">
        <v>-59224687.570000015</v>
      </c>
      <c r="D104" s="149">
        <v>0</v>
      </c>
      <c r="E104" s="149">
        <v>0</v>
      </c>
      <c r="F104" s="149">
        <v>0</v>
      </c>
      <c r="G104" s="149">
        <v>0</v>
      </c>
      <c r="H104" s="149">
        <v>0</v>
      </c>
    </row>
    <row r="105" spans="1:8">
      <c r="A105" s="153" t="s">
        <v>89</v>
      </c>
      <c r="B105" s="149">
        <v>-1369104.6999999997</v>
      </c>
      <c r="C105" s="149">
        <v>-398907.31734706793</v>
      </c>
      <c r="D105" s="149">
        <v>-21565.048360129153</v>
      </c>
      <c r="E105" s="149">
        <v>-619212.08043811482</v>
      </c>
      <c r="F105" s="149">
        <v>-16869.427421854747</v>
      </c>
      <c r="G105" s="149">
        <v>-4581.0594593584628</v>
      </c>
      <c r="H105" s="149">
        <v>-307969.76697347459</v>
      </c>
    </row>
    <row r="106" spans="1:8">
      <c r="A106" s="153" t="s">
        <v>194</v>
      </c>
      <c r="B106" s="149">
        <v>-137864568.43833053</v>
      </c>
      <c r="C106" s="149">
        <v>-40168721.320543043</v>
      </c>
      <c r="D106" s="149">
        <v>-2171533.0358013771</v>
      </c>
      <c r="E106" s="149">
        <v>-62352723.090791769</v>
      </c>
      <c r="F106" s="149">
        <v>-1698698.6687838731</v>
      </c>
      <c r="G106" s="149">
        <v>-461298.38379401254</v>
      </c>
      <c r="H106" s="149">
        <v>-31011593.938616455</v>
      </c>
    </row>
    <row r="107" spans="1:8">
      <c r="A107" s="153" t="s">
        <v>193</v>
      </c>
      <c r="B107" s="149">
        <v>-267435609.51815388</v>
      </c>
      <c r="C107" s="149">
        <v>-77921010.391655773</v>
      </c>
      <c r="D107" s="149">
        <v>-4212433.0246471334</v>
      </c>
      <c r="E107" s="149">
        <v>-120954489.56750453</v>
      </c>
      <c r="F107" s="149">
        <v>-3295208.6168325795</v>
      </c>
      <c r="G107" s="149">
        <v>-894846.4122228456</v>
      </c>
      <c r="H107" s="149">
        <v>-60157621.505291015</v>
      </c>
    </row>
    <row r="108" spans="1:8">
      <c r="A108" s="153" t="s">
        <v>192</v>
      </c>
      <c r="B108" s="149">
        <v>-4085733.1017263927</v>
      </c>
      <c r="C108" s="149">
        <v>-1190434.034012001</v>
      </c>
      <c r="D108" s="149">
        <v>-64355.218359348379</v>
      </c>
      <c r="E108" s="149">
        <v>-1847875.6913440384</v>
      </c>
      <c r="F108" s="149">
        <v>-50342.371934478695</v>
      </c>
      <c r="G108" s="149">
        <v>-13670.967804053034</v>
      </c>
      <c r="H108" s="149">
        <v>-919054.81827247317</v>
      </c>
    </row>
    <row r="109" spans="1:8">
      <c r="A109" s="153" t="s">
        <v>191</v>
      </c>
      <c r="B109" s="149">
        <v>-571765990.14178133</v>
      </c>
      <c r="C109" s="149">
        <v>-166591815.27734739</v>
      </c>
      <c r="D109" s="149">
        <v>-9006003.140654359</v>
      </c>
      <c r="E109" s="149">
        <v>-258595568.53427729</v>
      </c>
      <c r="F109" s="149">
        <v>-7045016.2598826066</v>
      </c>
      <c r="G109" s="149">
        <v>-1913143.6753364922</v>
      </c>
      <c r="H109" s="149">
        <v>-128614443.25428317</v>
      </c>
    </row>
    <row r="110" spans="1:8">
      <c r="A110" s="153" t="s">
        <v>190</v>
      </c>
      <c r="B110" s="149">
        <v>-7246075.4034122629</v>
      </c>
      <c r="C110" s="149">
        <v>-2111242.8439327972</v>
      </c>
      <c r="D110" s="149">
        <v>-114134.41681686421</v>
      </c>
      <c r="E110" s="149">
        <v>-3277220.0881045554</v>
      </c>
      <c r="F110" s="149">
        <v>-89282.538516703687</v>
      </c>
      <c r="G110" s="149">
        <v>-24245.554244336789</v>
      </c>
      <c r="H110" s="149">
        <v>-1629949.9617970055</v>
      </c>
    </row>
    <row r="111" spans="1:8">
      <c r="A111" s="153" t="s">
        <v>189</v>
      </c>
      <c r="B111" s="149">
        <v>-7897821.7226989213</v>
      </c>
      <c r="C111" s="149">
        <v>-2301138.0183613612</v>
      </c>
      <c r="D111" s="149">
        <v>-124400.20649237478</v>
      </c>
      <c r="E111" s="149">
        <v>-3571988.7747385111</v>
      </c>
      <c r="F111" s="149">
        <v>-97313.032627685316</v>
      </c>
      <c r="G111" s="149">
        <v>-26426.314153400144</v>
      </c>
      <c r="H111" s="149">
        <v>-1776555.3763255894</v>
      </c>
    </row>
    <row r="112" spans="1:8">
      <c r="A112" s="153" t="s">
        <v>188</v>
      </c>
      <c r="B112" s="149">
        <v>-50599344.86380025</v>
      </c>
      <c r="C112" s="149">
        <v>-14742808.872935502</v>
      </c>
      <c r="D112" s="149">
        <v>-797000.63770046586</v>
      </c>
      <c r="E112" s="149">
        <v>-22884828.020763785</v>
      </c>
      <c r="F112" s="149">
        <v>-623459.97042686155</v>
      </c>
      <c r="G112" s="149">
        <v>-169306.70636486253</v>
      </c>
      <c r="H112" s="149">
        <v>-11381940.655608764</v>
      </c>
    </row>
    <row r="113" spans="1:8">
      <c r="A113" s="153" t="s">
        <v>187</v>
      </c>
      <c r="B113" s="149">
        <v>3457154.9752650717</v>
      </c>
      <c r="C113" s="149">
        <v>1007289.2283811888</v>
      </c>
      <c r="D113" s="149">
        <v>54454.355631130609</v>
      </c>
      <c r="E113" s="149">
        <v>1563585.4033887</v>
      </c>
      <c r="F113" s="149">
        <v>42597.344776727579</v>
      </c>
      <c r="G113" s="149">
        <v>11567.72926271178</v>
      </c>
      <c r="H113" s="149">
        <v>777660.91382461297</v>
      </c>
    </row>
    <row r="114" spans="1:8">
      <c r="A114" s="153" t="s">
        <v>186</v>
      </c>
      <c r="B114" s="149">
        <v>1622117.5462522842</v>
      </c>
      <c r="C114" s="149">
        <v>472626.05905677431</v>
      </c>
      <c r="D114" s="149">
        <v>25550.30548850249</v>
      </c>
      <c r="E114" s="149">
        <v>733643.51209227985</v>
      </c>
      <c r="F114" s="149">
        <v>19986.925920435468</v>
      </c>
      <c r="G114" s="149">
        <v>5427.6469355852541</v>
      </c>
      <c r="H114" s="149">
        <v>364883.09675870696</v>
      </c>
    </row>
    <row r="115" spans="1:8">
      <c r="A115" s="153" t="s">
        <v>185</v>
      </c>
      <c r="B115" s="149">
        <v>370941.55999999994</v>
      </c>
      <c r="C115" s="149">
        <v>108078.88000978774</v>
      </c>
      <c r="D115" s="149">
        <v>5842.7764364418217</v>
      </c>
      <c r="E115" s="149">
        <v>167767.66239175122</v>
      </c>
      <c r="F115" s="149">
        <v>4570.5574775760961</v>
      </c>
      <c r="G115" s="149">
        <v>1241.179978643843</v>
      </c>
      <c r="H115" s="149">
        <v>83440.50370579923</v>
      </c>
    </row>
    <row r="116" spans="1:8">
      <c r="A116" s="153" t="s">
        <v>184</v>
      </c>
      <c r="B116" s="149">
        <v>130205170.47089323</v>
      </c>
      <c r="C116" s="149">
        <v>37937051.313359521</v>
      </c>
      <c r="D116" s="149">
        <v>2050888.2906790646</v>
      </c>
      <c r="E116" s="149">
        <v>58888567.463891707</v>
      </c>
      <c r="F116" s="149">
        <v>1604323.3751289865</v>
      </c>
      <c r="G116" s="149">
        <v>435669.84164400777</v>
      </c>
      <c r="H116" s="149">
        <v>29288670.186189946</v>
      </c>
    </row>
    <row r="117" spans="1:8">
      <c r="A117" s="153" t="s">
        <v>183</v>
      </c>
      <c r="B117" s="149">
        <v>33201547.129999992</v>
      </c>
      <c r="C117" s="149">
        <v>9673723.3444604669</v>
      </c>
      <c r="D117" s="149">
        <v>522964.36458771734</v>
      </c>
      <c r="E117" s="149">
        <v>15016235.845316596</v>
      </c>
      <c r="F117" s="149">
        <v>409092.95658894809</v>
      </c>
      <c r="G117" s="149">
        <v>111093.22869552807</v>
      </c>
      <c r="H117" s="149">
        <v>7468437.3903507413</v>
      </c>
    </row>
    <row r="118" spans="1:8">
      <c r="A118" s="153" t="s">
        <v>182</v>
      </c>
      <c r="B118" s="149">
        <v>2644029.3992307689</v>
      </c>
      <c r="C118" s="149">
        <v>770374.00765180762</v>
      </c>
      <c r="D118" s="149">
        <v>41646.648251236569</v>
      </c>
      <c r="E118" s="149">
        <v>1195828.8836764812</v>
      </c>
      <c r="F118" s="149">
        <v>32578.415698648667</v>
      </c>
      <c r="G118" s="149">
        <v>8846.9902193513699</v>
      </c>
      <c r="H118" s="149">
        <v>594754.4537332434</v>
      </c>
    </row>
    <row r="119" spans="1:8">
      <c r="A119" s="153" t="s">
        <v>181</v>
      </c>
      <c r="B119" s="149">
        <v>3102310.608352581</v>
      </c>
      <c r="C119" s="149">
        <v>903900.48500693834</v>
      </c>
      <c r="D119" s="149">
        <v>48865.12937780808</v>
      </c>
      <c r="E119" s="149">
        <v>1403098.1019663699</v>
      </c>
      <c r="F119" s="149">
        <v>38225.12890917249</v>
      </c>
      <c r="G119" s="149">
        <v>10380.410905215434</v>
      </c>
      <c r="H119" s="149">
        <v>697841.35218707728</v>
      </c>
    </row>
    <row r="120" spans="1:8">
      <c r="A120" s="153" t="s">
        <v>180</v>
      </c>
      <c r="B120" s="149">
        <v>2042111.959366872</v>
      </c>
      <c r="C120" s="149">
        <v>594997.15648730414</v>
      </c>
      <c r="D120" s="149">
        <v>32165.723454564646</v>
      </c>
      <c r="E120" s="149">
        <v>923596.56266399205</v>
      </c>
      <c r="F120" s="149">
        <v>25161.888265989473</v>
      </c>
      <c r="G120" s="149">
        <v>6832.9590195159326</v>
      </c>
      <c r="H120" s="149">
        <v>459357.66947550554</v>
      </c>
    </row>
    <row r="121" spans="1:8">
      <c r="A121" s="153" t="s">
        <v>179</v>
      </c>
      <c r="B121" s="149">
        <v>137153468.99909979</v>
      </c>
      <c r="C121" s="149">
        <v>39961532.805544496</v>
      </c>
      <c r="D121" s="149">
        <v>2160332.3629851406</v>
      </c>
      <c r="E121" s="149">
        <v>62031110.460899808</v>
      </c>
      <c r="F121" s="149">
        <v>1689936.8550381276</v>
      </c>
      <c r="G121" s="149">
        <v>458919.02682253148</v>
      </c>
      <c r="H121" s="149">
        <v>30851637.487809692</v>
      </c>
    </row>
    <row r="122" spans="1:8">
      <c r="A122" s="153" t="s">
        <v>178</v>
      </c>
      <c r="B122" s="149">
        <v>2068016.395736489</v>
      </c>
      <c r="C122" s="149">
        <v>602544.76714088803</v>
      </c>
      <c r="D122" s="149">
        <v>32573.749533981863</v>
      </c>
      <c r="E122" s="149">
        <v>935312.49639572739</v>
      </c>
      <c r="F122" s="149">
        <v>25481.06985176689</v>
      </c>
      <c r="G122" s="149">
        <v>6919.635928353061</v>
      </c>
      <c r="H122" s="149">
        <v>465184.67688577168</v>
      </c>
    </row>
    <row r="123" spans="1:8">
      <c r="A123" s="153" t="s">
        <v>177</v>
      </c>
      <c r="B123" s="149">
        <v>2854672.696006089</v>
      </c>
      <c r="C123" s="149">
        <v>831747.80355929758</v>
      </c>
      <c r="D123" s="149">
        <v>44964.533933534512</v>
      </c>
      <c r="E123" s="149">
        <v>1291097.6195347316</v>
      </c>
      <c r="F123" s="149">
        <v>35173.857673869024</v>
      </c>
      <c r="G123" s="149">
        <v>9551.8080957658112</v>
      </c>
      <c r="H123" s="149">
        <v>642137.07320889027</v>
      </c>
    </row>
    <row r="124" spans="1:8">
      <c r="A124" s="153" t="s">
        <v>176</v>
      </c>
      <c r="B124" s="149">
        <v>4579985.2650959026</v>
      </c>
      <c r="C124" s="149">
        <v>1334441.1392266103</v>
      </c>
      <c r="D124" s="149">
        <v>72140.285348864913</v>
      </c>
      <c r="E124" s="149">
        <v>2071413.6795936392</v>
      </c>
      <c r="F124" s="149">
        <v>56432.30135920176</v>
      </c>
      <c r="G124" s="149">
        <v>15324.748225895337</v>
      </c>
      <c r="H124" s="149">
        <v>1030233.1113416911</v>
      </c>
    </row>
    <row r="125" spans="1:8">
      <c r="A125" s="153" t="s">
        <v>175</v>
      </c>
      <c r="B125" s="149">
        <v>13198260.256544052</v>
      </c>
      <c r="C125" s="149">
        <v>3845493.0383238136</v>
      </c>
      <c r="D125" s="149">
        <v>207888.4987407779</v>
      </c>
      <c r="E125" s="149">
        <v>5969245.5891929455</v>
      </c>
      <c r="F125" s="149">
        <v>162622.40096942178</v>
      </c>
      <c r="G125" s="149">
        <v>44161.717504377855</v>
      </c>
      <c r="H125" s="149">
        <v>2968849.0118127144</v>
      </c>
    </row>
    <row r="126" spans="1:8">
      <c r="A126" s="153" t="s">
        <v>174</v>
      </c>
      <c r="B126" s="149">
        <v>792496.34928032593</v>
      </c>
      <c r="C126" s="149">
        <v>230904.6143065317</v>
      </c>
      <c r="D126" s="149">
        <v>12482.772206870692</v>
      </c>
      <c r="E126" s="149">
        <v>358426.43238130852</v>
      </c>
      <c r="F126" s="149">
        <v>9764.7460024564298</v>
      </c>
      <c r="G126" s="149">
        <v>2651.7131212665377</v>
      </c>
      <c r="H126" s="149">
        <v>178266.07126189204</v>
      </c>
    </row>
    <row r="127" spans="1:8">
      <c r="A127" s="153" t="s">
        <v>173</v>
      </c>
      <c r="B127" s="149">
        <v>721116.32860030932</v>
      </c>
      <c r="C127" s="149">
        <v>210107.07226197977</v>
      </c>
      <c r="D127" s="149">
        <v>11358.450890968717</v>
      </c>
      <c r="E127" s="149">
        <v>326143.02037710696</v>
      </c>
      <c r="F127" s="149">
        <v>8885.2368763596223</v>
      </c>
      <c r="G127" s="149">
        <v>2412.8737403591513</v>
      </c>
      <c r="H127" s="149">
        <v>162209.67445353509</v>
      </c>
    </row>
    <row r="128" spans="1:8">
      <c r="A128" s="153" t="s">
        <v>172</v>
      </c>
      <c r="B128" s="149">
        <v>8032499.8500000006</v>
      </c>
      <c r="C128" s="149">
        <v>8032499.8500000006</v>
      </c>
      <c r="D128" s="149">
        <v>0</v>
      </c>
      <c r="E128" s="149">
        <v>0</v>
      </c>
      <c r="F128" s="149">
        <v>0</v>
      </c>
      <c r="G128" s="149">
        <v>0</v>
      </c>
      <c r="H128" s="149">
        <v>0</v>
      </c>
    </row>
    <row r="129" spans="1:8">
      <c r="A129" s="153" t="s">
        <v>171</v>
      </c>
      <c r="B129" s="149">
        <v>3984818543.1922174</v>
      </c>
      <c r="C129" s="149">
        <v>1161031201.7624795</v>
      </c>
      <c r="D129" s="149">
        <v>62765692.492531501</v>
      </c>
      <c r="E129" s="149">
        <v>1802234540.7903659</v>
      </c>
      <c r="F129" s="149">
        <v>49098952.916925997</v>
      </c>
      <c r="G129" s="149">
        <v>13333305.101587718</v>
      </c>
      <c r="H129" s="149">
        <v>896354850.12832689</v>
      </c>
    </row>
    <row r="130" spans="1:8">
      <c r="A130" s="153" t="s">
        <v>170</v>
      </c>
      <c r="B130" s="149">
        <v>-3602025015.9384613</v>
      </c>
      <c r="C130" s="149">
        <v>-1049499089.5327739</v>
      </c>
      <c r="D130" s="149">
        <v>-56736233.293997101</v>
      </c>
      <c r="E130" s="149">
        <v>-1629106527.7253003</v>
      </c>
      <c r="F130" s="149">
        <v>-44382361.391410805</v>
      </c>
      <c r="G130" s="149">
        <v>-12052468.136374604</v>
      </c>
      <c r="H130" s="149">
        <v>-810248335.85860467</v>
      </c>
    </row>
    <row r="131" spans="1:8">
      <c r="A131" s="153" t="s">
        <v>169</v>
      </c>
      <c r="B131" s="149">
        <v>0</v>
      </c>
      <c r="C131" s="149">
        <v>0</v>
      </c>
      <c r="D131" s="149">
        <v>0</v>
      </c>
      <c r="E131" s="149">
        <v>0</v>
      </c>
      <c r="F131" s="149">
        <v>0</v>
      </c>
      <c r="G131" s="149">
        <v>0</v>
      </c>
      <c r="H131" s="149">
        <v>0</v>
      </c>
    </row>
    <row r="132" spans="1:8">
      <c r="A132" s="153" t="s">
        <v>168</v>
      </c>
      <c r="B132" s="149">
        <v>-35304580.090000018</v>
      </c>
      <c r="C132" s="149">
        <v>-10286470.664929144</v>
      </c>
      <c r="D132" s="149">
        <v>-556089.66719265759</v>
      </c>
      <c r="E132" s="149">
        <v>-15967385.464766109</v>
      </c>
      <c r="F132" s="149">
        <v>-435005.483136033</v>
      </c>
      <c r="G132" s="149">
        <v>-118130.03094648136</v>
      </c>
      <c r="H132" s="149">
        <v>-7941498.7790295938</v>
      </c>
    </row>
    <row r="133" spans="1:8" ht="15.75" thickBot="1">
      <c r="A133" s="143"/>
      <c r="B133" s="143"/>
      <c r="C133" s="143"/>
      <c r="D133" s="143"/>
      <c r="E133" s="143"/>
      <c r="F133" s="143"/>
      <c r="G133" s="143"/>
      <c r="H133" s="143"/>
    </row>
    <row r="134" spans="1:8">
      <c r="A134" s="153" t="s">
        <v>167</v>
      </c>
      <c r="B134" s="149">
        <v>-50678145.659999982</v>
      </c>
      <c r="C134" s="149">
        <v>-14765768.559084304</v>
      </c>
      <c r="D134" s="149">
        <v>-798241.84517047461</v>
      </c>
      <c r="E134" s="149">
        <v>-22920467.665383384</v>
      </c>
      <c r="F134" s="149">
        <v>-624430.91465945076</v>
      </c>
      <c r="G134" s="149">
        <v>-169570.37585108649</v>
      </c>
      <c r="H134" s="149">
        <v>-11399666.299851282</v>
      </c>
    </row>
    <row r="135" spans="1:8">
      <c r="A135" s="153" t="s">
        <v>166</v>
      </c>
      <c r="B135" s="149">
        <v>-3388.93</v>
      </c>
      <c r="C135" s="149">
        <v>-3388.93</v>
      </c>
      <c r="D135" s="149">
        <v>0</v>
      </c>
      <c r="E135" s="149">
        <v>0</v>
      </c>
      <c r="F135" s="149">
        <v>0</v>
      </c>
      <c r="G135" s="149">
        <v>0</v>
      </c>
      <c r="H135" s="149">
        <v>0</v>
      </c>
    </row>
    <row r="136" spans="1:8">
      <c r="A136" s="153" t="s">
        <v>165</v>
      </c>
      <c r="B136" s="149">
        <v>-2001.4299999999998</v>
      </c>
      <c r="C136" s="149">
        <v>-583.14391306811103</v>
      </c>
      <c r="D136" s="149">
        <v>-31.524933585731826</v>
      </c>
      <c r="E136" s="149">
        <v>-905.19712199604351</v>
      </c>
      <c r="F136" s="149">
        <v>-24.660625388929532</v>
      </c>
      <c r="G136" s="149">
        <v>-6.6968361395178988</v>
      </c>
      <c r="H136" s="149">
        <v>-450.20656982166622</v>
      </c>
    </row>
    <row r="137" spans="1:8">
      <c r="A137" s="153" t="s">
        <v>164</v>
      </c>
      <c r="B137" s="149">
        <v>-16052342.980769228</v>
      </c>
      <c r="C137" s="149">
        <v>-4677068.9455625201</v>
      </c>
      <c r="D137" s="149">
        <v>-252843.73990803497</v>
      </c>
      <c r="E137" s="149">
        <v>-7260076.3791317688</v>
      </c>
      <c r="F137" s="149">
        <v>-197788.98930432863</v>
      </c>
      <c r="G137" s="149">
        <v>-53711.551539425236</v>
      </c>
      <c r="H137" s="149">
        <v>-3610853.3753231517</v>
      </c>
    </row>
    <row r="138" spans="1:8">
      <c r="A138" s="153" t="s">
        <v>163</v>
      </c>
      <c r="B138" s="149">
        <v>-26274042.280360699</v>
      </c>
      <c r="C138" s="149">
        <v>-7655300.3739758739</v>
      </c>
      <c r="D138" s="149">
        <v>-413847.81776883581</v>
      </c>
      <c r="E138" s="149">
        <v>-11883097.313113557</v>
      </c>
      <c r="F138" s="149">
        <v>-323735.68604891055</v>
      </c>
      <c r="G138" s="149">
        <v>-87913.619699085553</v>
      </c>
      <c r="H138" s="149">
        <v>-5910147.4697544351</v>
      </c>
    </row>
    <row r="139" spans="1:8">
      <c r="A139" s="153" t="s">
        <v>162</v>
      </c>
      <c r="B139" s="149">
        <v>-2174399.1929159546</v>
      </c>
      <c r="C139" s="149">
        <v>-633540.84526021511</v>
      </c>
      <c r="D139" s="149">
        <v>-34249.406746948109</v>
      </c>
      <c r="E139" s="149">
        <v>-983426.79559017392</v>
      </c>
      <c r="F139" s="149">
        <v>-26791.865787207684</v>
      </c>
      <c r="G139" s="149">
        <v>-7275.5954976482399</v>
      </c>
      <c r="H139" s="149">
        <v>-489114.6840337615</v>
      </c>
    </row>
    <row r="140" spans="1:8">
      <c r="A140" s="153" t="s">
        <v>161</v>
      </c>
      <c r="B140" s="149">
        <v>-12574633.923076924</v>
      </c>
      <c r="C140" s="149">
        <v>-3663791.0050824112</v>
      </c>
      <c r="D140" s="149">
        <v>-198065.63271755219</v>
      </c>
      <c r="E140" s="149">
        <v>-5687194.8743263809</v>
      </c>
      <c r="F140" s="149">
        <v>-154938.38734301244</v>
      </c>
      <c r="G140" s="149">
        <v>-42075.04778946517</v>
      </c>
      <c r="H140" s="149">
        <v>-2828568.9758181018</v>
      </c>
    </row>
    <row r="141" spans="1:8">
      <c r="A141" s="153" t="s">
        <v>319</v>
      </c>
      <c r="B141" s="149">
        <v>-412654532.4285714</v>
      </c>
      <c r="C141" s="149">
        <v>-120232523.13880019</v>
      </c>
      <c r="D141" s="149">
        <v>-6499806.0030387938</v>
      </c>
      <c r="E141" s="149">
        <v>-186633404.68213519</v>
      </c>
      <c r="F141" s="149">
        <v>-5084523.9849831732</v>
      </c>
      <c r="G141" s="149">
        <v>-1380752.6548035743</v>
      </c>
      <c r="H141" s="149">
        <v>-92823521.964810476</v>
      </c>
    </row>
    <row r="142" spans="1:8">
      <c r="A142" s="153" t="s">
        <v>216</v>
      </c>
      <c r="B142" s="149">
        <v>-8700.8312449855021</v>
      </c>
      <c r="C142" s="149">
        <v>-2535.1057889339772</v>
      </c>
      <c r="D142" s="149">
        <v>-137.0485738391192</v>
      </c>
      <c r="E142" s="149">
        <v>-3935.1700543781835</v>
      </c>
      <c r="F142" s="149">
        <v>-107.20731672098491</v>
      </c>
      <c r="G142" s="149">
        <v>-29.11320462132846</v>
      </c>
      <c r="H142" s="149">
        <v>-1957.1863064919085</v>
      </c>
    </row>
    <row r="143" spans="1:8">
      <c r="A143" s="153" t="s">
        <v>160</v>
      </c>
      <c r="B143" s="149">
        <v>120245926.35671823</v>
      </c>
      <c r="C143" s="149">
        <v>35035289.780884959</v>
      </c>
      <c r="D143" s="149">
        <v>1894018.1981634845</v>
      </c>
      <c r="E143" s="149">
        <v>54384248.497249238</v>
      </c>
      <c r="F143" s="149">
        <v>1481610.5206916239</v>
      </c>
      <c r="G143" s="149">
        <v>402345.95526972139</v>
      </c>
      <c r="H143" s="149">
        <v>27048413.404459212</v>
      </c>
    </row>
    <row r="144" spans="1:8">
      <c r="A144" s="153" t="s">
        <v>159</v>
      </c>
      <c r="B144" s="149">
        <v>46125712.766674072</v>
      </c>
      <c r="C144" s="149">
        <v>0</v>
      </c>
      <c r="D144" s="149">
        <v>0</v>
      </c>
      <c r="E144" s="149">
        <v>0</v>
      </c>
      <c r="F144" s="149">
        <v>0</v>
      </c>
      <c r="G144" s="149">
        <v>0</v>
      </c>
      <c r="H144" s="149">
        <v>46125712.766674072</v>
      </c>
    </row>
    <row r="145" spans="1:8">
      <c r="A145" s="153" t="s">
        <v>158</v>
      </c>
      <c r="B145" s="149">
        <v>-46125712.766674072</v>
      </c>
      <c r="C145" s="149">
        <v>-13439355.17895407</v>
      </c>
      <c r="D145" s="149">
        <v>-726535.54286882014</v>
      </c>
      <c r="E145" s="149">
        <v>-20861515.239808302</v>
      </c>
      <c r="F145" s="149">
        <v>-568338.0999267092</v>
      </c>
      <c r="G145" s="149">
        <v>-154337.81856816629</v>
      </c>
      <c r="H145" s="149">
        <v>-10375630.886548003</v>
      </c>
    </row>
    <row r="146" spans="1:8">
      <c r="A146" s="153" t="s">
        <v>157</v>
      </c>
      <c r="B146" s="149">
        <v>109600.92307692308</v>
      </c>
      <c r="C146" s="149">
        <v>31933.722967555179</v>
      </c>
      <c r="D146" s="149">
        <v>1726.3465726679938</v>
      </c>
      <c r="E146" s="149">
        <v>49569.777677630751</v>
      </c>
      <c r="F146" s="149">
        <v>1350.4480827612667</v>
      </c>
      <c r="G146" s="149">
        <v>366.7275011297221</v>
      </c>
      <c r="H146" s="149">
        <v>24653.900275178166</v>
      </c>
    </row>
    <row r="147" spans="1:8">
      <c r="A147" s="153" t="s">
        <v>156</v>
      </c>
      <c r="B147" s="149">
        <v>1552375918.8123083</v>
      </c>
      <c r="C147" s="149">
        <v>452305885.21652704</v>
      </c>
      <c r="D147" s="149">
        <v>24451790.839873213</v>
      </c>
      <c r="E147" s="149">
        <v>702101104.69257736</v>
      </c>
      <c r="F147" s="149">
        <v>19127604.261266004</v>
      </c>
      <c r="G147" s="149">
        <v>5194289.660502525</v>
      </c>
      <c r="H147" s="149">
        <v>349195244.1415621</v>
      </c>
    </row>
    <row r="148" spans="1:8">
      <c r="A148" s="153" t="s">
        <v>155</v>
      </c>
      <c r="B148" s="149">
        <v>250000</v>
      </c>
      <c r="C148" s="149">
        <v>72840.90788437656</v>
      </c>
      <c r="D148" s="149">
        <v>3937.8011703796569</v>
      </c>
      <c r="E148" s="149">
        <v>113068.7960603223</v>
      </c>
      <c r="F148" s="149">
        <v>3080.3757049871256</v>
      </c>
      <c r="G148" s="149">
        <v>836.50641535276009</v>
      </c>
      <c r="H148" s="149">
        <v>56235.612764581594</v>
      </c>
    </row>
    <row r="149" spans="1:8">
      <c r="A149" s="153" t="s">
        <v>215</v>
      </c>
      <c r="B149" s="149">
        <v>1285.0599999999997</v>
      </c>
      <c r="C149" s="149">
        <v>374.41974834358768</v>
      </c>
      <c r="D149" s="149">
        <v>20.241243088032324</v>
      </c>
      <c r="E149" s="149">
        <v>581.20074826111102</v>
      </c>
      <c r="F149" s="149">
        <v>15.83387041380302</v>
      </c>
      <c r="G149" s="149">
        <v>4.2998437364528703</v>
      </c>
      <c r="H149" s="149">
        <v>289.06454615701284</v>
      </c>
    </row>
    <row r="150" spans="1:8">
      <c r="A150" s="153" t="s">
        <v>154</v>
      </c>
      <c r="B150" s="149">
        <v>12267064.508455588</v>
      </c>
      <c r="C150" s="149">
        <v>3574176.4634884736</v>
      </c>
      <c r="D150" s="149">
        <v>193221.04391407664</v>
      </c>
      <c r="E150" s="149">
        <v>5548088.8606615309</v>
      </c>
      <c r="F150" s="149">
        <v>151148.66993342573</v>
      </c>
      <c r="G150" s="149">
        <v>41045.912635477005</v>
      </c>
      <c r="H150" s="149">
        <v>2759383.5578226037</v>
      </c>
    </row>
    <row r="151" spans="1:8">
      <c r="A151" s="153" t="s">
        <v>153</v>
      </c>
      <c r="B151" s="149">
        <v>8257963.2870306587</v>
      </c>
      <c r="C151" s="149">
        <v>2406070.1724126544</v>
      </c>
      <c r="D151" s="149">
        <v>130072.86998648627</v>
      </c>
      <c r="E151" s="149">
        <v>3734871.8670995934</v>
      </c>
      <c r="F151" s="149">
        <v>101750.51792817947</v>
      </c>
      <c r="G151" s="149">
        <v>27631.35706939485</v>
      </c>
      <c r="H151" s="149">
        <v>1857566.5025343501</v>
      </c>
    </row>
    <row r="152" spans="1:8">
      <c r="A152" s="153" t="s">
        <v>90</v>
      </c>
      <c r="B152" s="149">
        <v>5686444.8125000065</v>
      </c>
      <c r="C152" s="149">
        <v>1656823.2111076151</v>
      </c>
      <c r="D152" s="149">
        <v>89568.356151847402</v>
      </c>
      <c r="E152" s="149">
        <v>2571837.8752513635</v>
      </c>
      <c r="F152" s="149">
        <v>70065.545792700359</v>
      </c>
      <c r="G152" s="149">
        <v>19026.990264822711</v>
      </c>
      <c r="H152" s="149">
        <v>1279122.8339316566</v>
      </c>
    </row>
    <row r="153" spans="1:8">
      <c r="A153" s="153" t="s">
        <v>214</v>
      </c>
      <c r="B153" s="149">
        <v>1577241.5069527626</v>
      </c>
      <c r="C153" s="149">
        <v>459550.81327744579</v>
      </c>
      <c r="D153" s="149">
        <v>24843.453808199851</v>
      </c>
      <c r="E153" s="149">
        <v>713347.19315006933</v>
      </c>
      <c r="F153" s="149">
        <v>19433.985675658292</v>
      </c>
      <c r="G153" s="149">
        <v>5277.4905565065637</v>
      </c>
      <c r="H153" s="149">
        <v>354788.57048488274</v>
      </c>
    </row>
    <row r="154" spans="1:8">
      <c r="A154" s="153" t="s">
        <v>152</v>
      </c>
      <c r="B154" s="149">
        <v>2125503855.2561541</v>
      </c>
      <c r="C154" s="149">
        <v>619294522.11440301</v>
      </c>
      <c r="D154" s="149">
        <v>33479246.275496624</v>
      </c>
      <c r="E154" s="149">
        <v>961312647.74154758</v>
      </c>
      <c r="F154" s="149">
        <v>26189401.746350117</v>
      </c>
      <c r="G154" s="149">
        <v>7111990.4431151887</v>
      </c>
      <c r="H154" s="149">
        <v>478116046.93524146</v>
      </c>
    </row>
    <row r="155" spans="1:8">
      <c r="A155" s="153" t="s">
        <v>87</v>
      </c>
      <c r="B155" s="149">
        <v>-3519569.5673076925</v>
      </c>
      <c r="C155" s="149">
        <v>0</v>
      </c>
      <c r="D155" s="149">
        <v>0</v>
      </c>
      <c r="E155" s="149">
        <v>0</v>
      </c>
      <c r="F155" s="149">
        <v>0</v>
      </c>
      <c r="G155" s="149">
        <v>0</v>
      </c>
      <c r="H155" s="149">
        <v>-3519569.5673076925</v>
      </c>
    </row>
    <row r="156" spans="1:8">
      <c r="A156" s="153" t="s">
        <v>151</v>
      </c>
      <c r="B156" s="149">
        <v>246968.22000000003</v>
      </c>
      <c r="C156" s="149">
        <v>71957.557453553789</v>
      </c>
      <c r="D156" s="149">
        <v>3890.0469830503234</v>
      </c>
      <c r="E156" s="149">
        <v>111697.59720224327</v>
      </c>
      <c r="F156" s="149">
        <v>3043.0196191676632</v>
      </c>
      <c r="G156" s="149">
        <v>826.36200167300751</v>
      </c>
      <c r="H156" s="149">
        <v>55553.636740311995</v>
      </c>
    </row>
    <row r="157" spans="1:8">
      <c r="A157" s="153" t="s">
        <v>150</v>
      </c>
      <c r="B157" s="149">
        <v>-126079806.64374913</v>
      </c>
      <c r="C157" s="149">
        <v>-126079806.64374913</v>
      </c>
      <c r="D157" s="149">
        <v>0</v>
      </c>
      <c r="E157" s="149">
        <v>0</v>
      </c>
      <c r="F157" s="149">
        <v>0</v>
      </c>
      <c r="G157" s="149">
        <v>0</v>
      </c>
      <c r="H157" s="149">
        <v>0</v>
      </c>
    </row>
    <row r="158" spans="1:8">
      <c r="A158" s="153" t="s">
        <v>149</v>
      </c>
      <c r="B158" s="149">
        <v>-93690630.06919314</v>
      </c>
      <c r="C158" s="149">
        <v>0</v>
      </c>
      <c r="D158" s="149">
        <v>0</v>
      </c>
      <c r="E158" s="149">
        <v>0</v>
      </c>
      <c r="F158" s="149">
        <v>0</v>
      </c>
      <c r="G158" s="149">
        <v>0</v>
      </c>
      <c r="H158" s="149">
        <v>-93690630.06919314</v>
      </c>
    </row>
    <row r="159" spans="1:8">
      <c r="A159" s="153" t="s">
        <v>88</v>
      </c>
      <c r="B159" s="149">
        <v>-259147719.4326922</v>
      </c>
      <c r="C159" s="149">
        <v>0</v>
      </c>
      <c r="D159" s="149">
        <v>0</v>
      </c>
      <c r="E159" s="149">
        <v>0</v>
      </c>
      <c r="F159" s="149">
        <v>0</v>
      </c>
      <c r="G159" s="149">
        <v>0</v>
      </c>
      <c r="H159" s="149">
        <v>-259147719.4326922</v>
      </c>
    </row>
    <row r="160" spans="1:8">
      <c r="A160" s="153" t="s">
        <v>148</v>
      </c>
      <c r="B160" s="149">
        <v>3820037.0799999987</v>
      </c>
      <c r="C160" s="149">
        <v>0</v>
      </c>
      <c r="D160" s="149">
        <v>0</v>
      </c>
      <c r="E160" s="149">
        <v>0</v>
      </c>
      <c r="F160" s="149">
        <v>0</v>
      </c>
      <c r="G160" s="149">
        <v>0</v>
      </c>
      <c r="H160" s="149">
        <v>3820037.0799999987</v>
      </c>
    </row>
    <row r="161" spans="1:8">
      <c r="A161" s="153" t="s">
        <v>147</v>
      </c>
      <c r="B161" s="149">
        <v>8216769.5</v>
      </c>
      <c r="C161" s="149">
        <v>8216769.5</v>
      </c>
      <c r="D161" s="149">
        <v>0</v>
      </c>
      <c r="E161" s="149">
        <v>0</v>
      </c>
      <c r="F161" s="149">
        <v>0</v>
      </c>
      <c r="G161" s="149">
        <v>0</v>
      </c>
      <c r="H161" s="149">
        <v>0</v>
      </c>
    </row>
    <row r="162" spans="1:8">
      <c r="A162" s="153" t="s">
        <v>146</v>
      </c>
      <c r="B162" s="149">
        <v>14858595</v>
      </c>
      <c r="C162" s="149">
        <v>4329254.1987450318</v>
      </c>
      <c r="D162" s="149">
        <v>234040.77112478926</v>
      </c>
      <c r="E162" s="149">
        <v>6720173.791191699</v>
      </c>
      <c r="F162" s="149">
        <v>183080.22019297272</v>
      </c>
      <c r="G162" s="149">
        <v>49717.240162513779</v>
      </c>
      <c r="H162" s="149">
        <v>3342328.778582993</v>
      </c>
    </row>
    <row r="163" spans="1:8">
      <c r="A163" s="153" t="s">
        <v>145</v>
      </c>
      <c r="B163" s="149">
        <v>245043865.17000008</v>
      </c>
      <c r="C163" s="149">
        <v>71396870.441918254</v>
      </c>
      <c r="D163" s="149">
        <v>3859736.0762431244</v>
      </c>
      <c r="E163" s="149">
        <v>110827259.26695941</v>
      </c>
      <c r="F163" s="149">
        <v>3019308.6757032368</v>
      </c>
      <c r="G163" s="149">
        <v>819923.06103016727</v>
      </c>
      <c r="H163" s="149">
        <v>55120767.648145869</v>
      </c>
    </row>
    <row r="164" spans="1:8">
      <c r="A164" s="153" t="s">
        <v>144</v>
      </c>
      <c r="B164" s="149">
        <v>1759061.9252626544</v>
      </c>
      <c r="C164" s="149">
        <v>512526.67064388434</v>
      </c>
      <c r="D164" s="149">
        <v>27707.344432278293</v>
      </c>
      <c r="E164" s="149">
        <v>795580.05634000397</v>
      </c>
      <c r="F164" s="149">
        <v>21674.286472587839</v>
      </c>
      <c r="G164" s="149">
        <v>5885.8663419399518</v>
      </c>
      <c r="H164" s="149">
        <v>395687.70103196002</v>
      </c>
    </row>
    <row r="165" spans="1:8" ht="15.75" thickBot="1">
      <c r="A165" s="153" t="s">
        <v>143</v>
      </c>
      <c r="B165" s="149">
        <v>2931.5123076922723</v>
      </c>
      <c r="C165" s="149">
        <v>854.1360718661158</v>
      </c>
      <c r="D165" s="149">
        <v>46.174850384851993</v>
      </c>
      <c r="E165" s="149">
        <v>1325.8502690671294</v>
      </c>
      <c r="F165" s="149">
        <v>36.120637165944075</v>
      </c>
      <c r="G165" s="149">
        <v>9.8089154082806402</v>
      </c>
      <c r="H165" s="149">
        <v>659.42156379995038</v>
      </c>
    </row>
    <row r="166" spans="1:8">
      <c r="A166" s="154" t="s">
        <v>17</v>
      </c>
      <c r="B166" s="150">
        <v>825578944.52776861</v>
      </c>
      <c r="C166" s="150">
        <v>251807593.02265114</v>
      </c>
      <c r="D166" s="150">
        <v>22752152.463634185</v>
      </c>
      <c r="E166" s="150">
        <v>653298217.84678459</v>
      </c>
      <c r="F166" s="150">
        <v>17798048.873652134</v>
      </c>
      <c r="G166" s="150">
        <v>-138587661.22312117</v>
      </c>
      <c r="H166" s="150">
        <v>18510593.54416791</v>
      </c>
    </row>
    <row r="167" spans="1:8">
      <c r="A167" s="144"/>
      <c r="B167" s="144"/>
      <c r="C167" s="144"/>
      <c r="D167" s="144"/>
      <c r="E167" s="144"/>
      <c r="F167" s="144"/>
      <c r="G167" s="144"/>
      <c r="H167" s="144"/>
    </row>
    <row r="168" spans="1:8">
      <c r="A168" s="152" t="s">
        <v>18</v>
      </c>
      <c r="B168" s="149"/>
      <c r="C168" s="149"/>
      <c r="D168" s="149"/>
      <c r="E168" s="149"/>
      <c r="F168" s="149"/>
      <c r="G168" s="149"/>
      <c r="H168" s="149"/>
    </row>
    <row r="169" spans="1:8">
      <c r="A169" s="153" t="s">
        <v>213</v>
      </c>
      <c r="B169" s="149">
        <v>-9937340.2998382896</v>
      </c>
      <c r="C169" s="149">
        <v>-2893936.5035662968</v>
      </c>
      <c r="D169" s="149">
        <v>-156447.06912270677</v>
      </c>
      <c r="E169" s="149">
        <v>-4492172.4047242831</v>
      </c>
      <c r="F169" s="149">
        <v>-127334.70067030762</v>
      </c>
      <c r="G169" s="149">
        <v>-33234.02358876932</v>
      </c>
      <c r="H169" s="149">
        <v>-2234215.5981659261</v>
      </c>
    </row>
    <row r="170" spans="1:8">
      <c r="A170" s="153" t="s">
        <v>212</v>
      </c>
      <c r="B170" s="149">
        <v>-5873094.2437495273</v>
      </c>
      <c r="C170" s="149">
        <v>-1710353.2039803881</v>
      </c>
      <c r="D170" s="149">
        <v>-92462.203506405596</v>
      </c>
      <c r="E170" s="149">
        <v>-2654930.9066678523</v>
      </c>
      <c r="F170" s="149">
        <v>-75256.424251519551</v>
      </c>
      <c r="G170" s="149">
        <v>-19641.729753283518</v>
      </c>
      <c r="H170" s="149">
        <v>-1320449.775590078</v>
      </c>
    </row>
    <row r="171" spans="1:8">
      <c r="A171" s="153" t="s">
        <v>211</v>
      </c>
      <c r="B171" s="149">
        <v>-6022771.6688066386</v>
      </c>
      <c r="C171" s="149">
        <v>-1753942.0266495317</v>
      </c>
      <c r="D171" s="149">
        <v>-94818.628239530604</v>
      </c>
      <c r="E171" s="149">
        <v>-2722592.5523561547</v>
      </c>
      <c r="F171" s="149">
        <v>-77174.354959503849</v>
      </c>
      <c r="G171" s="149">
        <v>-20142.304648070534</v>
      </c>
      <c r="H171" s="149">
        <v>-1354101.8019538478</v>
      </c>
    </row>
    <row r="172" spans="1:8">
      <c r="A172" s="153" t="s">
        <v>210</v>
      </c>
      <c r="B172" s="149">
        <v>-24416244.739057608</v>
      </c>
      <c r="C172" s="149">
        <v>-7110460.1229684353</v>
      </c>
      <c r="D172" s="149">
        <v>-384393.59155995009</v>
      </c>
      <c r="E172" s="149">
        <v>-11037357.837647352</v>
      </c>
      <c r="F172" s="149">
        <v>-312863.91746003379</v>
      </c>
      <c r="G172" s="149">
        <v>-81656.663566227071</v>
      </c>
      <c r="H172" s="149">
        <v>-5489512.6058556084</v>
      </c>
    </row>
    <row r="173" spans="1:8">
      <c r="A173" s="153" t="s">
        <v>209</v>
      </c>
      <c r="B173" s="149">
        <v>-351326.75460427161</v>
      </c>
      <c r="C173" s="149">
        <v>-102312.82105185883</v>
      </c>
      <c r="D173" s="149">
        <v>-5531.061572192023</v>
      </c>
      <c r="E173" s="149">
        <v>-158817.17888843268</v>
      </c>
      <c r="F173" s="149">
        <v>-4501.8169636128432</v>
      </c>
      <c r="G173" s="149">
        <v>-1174.9624444353724</v>
      </c>
      <c r="H173" s="149">
        <v>-78988.913683739855</v>
      </c>
    </row>
    <row r="174" spans="1:8">
      <c r="A174" s="153" t="s">
        <v>208</v>
      </c>
      <c r="B174" s="149">
        <v>-858006092.34282374</v>
      </c>
      <c r="C174" s="149">
        <v>-249867175.31989709</v>
      </c>
      <c r="D174" s="149">
        <v>-13507893.901816532</v>
      </c>
      <c r="E174" s="149">
        <v>-387861457.37310308</v>
      </c>
      <c r="F174" s="149">
        <v>-10994284.752787594</v>
      </c>
      <c r="G174" s="149">
        <v>-2869479.5440076878</v>
      </c>
      <c r="H174" s="149">
        <v>-192905801.45121184</v>
      </c>
    </row>
    <row r="175" spans="1:8">
      <c r="A175" s="153" t="s">
        <v>207</v>
      </c>
      <c r="B175" s="149">
        <v>-31445901.596998565</v>
      </c>
      <c r="C175" s="149">
        <v>-9157625.6597138718</v>
      </c>
      <c r="D175" s="149">
        <v>-495063.97006969032</v>
      </c>
      <c r="E175" s="149">
        <v>-14215112.608955432</v>
      </c>
      <c r="F175" s="149">
        <v>-402940.25829294795</v>
      </c>
      <c r="G175" s="149">
        <v>-105166.3527575659</v>
      </c>
      <c r="H175" s="149">
        <v>-7069992.7472090591</v>
      </c>
    </row>
    <row r="176" spans="1:8" ht="15.75" thickBot="1">
      <c r="A176" s="143"/>
      <c r="B176" s="143"/>
      <c r="C176" s="143"/>
      <c r="D176" s="143"/>
      <c r="E176" s="143"/>
      <c r="F176" s="143"/>
      <c r="G176" s="143"/>
      <c r="H176" s="143"/>
    </row>
    <row r="177" spans="1:8">
      <c r="A177" s="153" t="s">
        <v>206</v>
      </c>
      <c r="B177" s="149">
        <v>-76858116.295256928</v>
      </c>
      <c r="C177" s="149">
        <v>-22382498.901220795</v>
      </c>
      <c r="D177" s="149">
        <v>-1210004.5555329092</v>
      </c>
      <c r="E177" s="149">
        <v>-34743693.85400451</v>
      </c>
      <c r="F177" s="149">
        <v>-984841.51063031354</v>
      </c>
      <c r="G177" s="149">
        <v>-257041.05654774755</v>
      </c>
      <c r="H177" s="149">
        <v>-17280036.41732065</v>
      </c>
    </row>
    <row r="178" spans="1:8">
      <c r="A178" s="153" t="s">
        <v>205</v>
      </c>
      <c r="B178" s="149">
        <v>-69433818.358943135</v>
      </c>
      <c r="C178" s="149">
        <v>-20220406.614655942</v>
      </c>
      <c r="D178" s="149">
        <v>-1093121.202705699</v>
      </c>
      <c r="E178" s="149">
        <v>-31387541.673676841</v>
      </c>
      <c r="F178" s="149">
        <v>-889708.33345381252</v>
      </c>
      <c r="G178" s="149">
        <v>-232211.54630650932</v>
      </c>
      <c r="H178" s="149">
        <v>-15610828.988144325</v>
      </c>
    </row>
    <row r="179" spans="1:8">
      <c r="A179" s="153" t="s">
        <v>204</v>
      </c>
      <c r="B179" s="149">
        <v>-614254389.65959048</v>
      </c>
      <c r="C179" s="149">
        <v>-178882190.51335618</v>
      </c>
      <c r="D179" s="149">
        <v>-9670424.4856708609</v>
      </c>
      <c r="E179" s="149">
        <v>-277673556.04743373</v>
      </c>
      <c r="F179" s="149">
        <v>-7870908.7625789838</v>
      </c>
      <c r="G179" s="149">
        <v>-2054286.5856957852</v>
      </c>
      <c r="H179" s="149">
        <v>-138103023.26485494</v>
      </c>
    </row>
    <row r="180" spans="1:8">
      <c r="A180" s="153" t="s">
        <v>203</v>
      </c>
      <c r="B180" s="149">
        <v>-135837025.87934208</v>
      </c>
      <c r="C180" s="149">
        <v>0</v>
      </c>
      <c r="D180" s="149">
        <v>0</v>
      </c>
      <c r="E180" s="149">
        <v>0</v>
      </c>
      <c r="F180" s="149">
        <v>0</v>
      </c>
      <c r="G180" s="149">
        <v>-135837025.87934208</v>
      </c>
      <c r="H180" s="149">
        <v>0</v>
      </c>
    </row>
    <row r="181" spans="1:8">
      <c r="A181" s="153" t="s">
        <v>202</v>
      </c>
      <c r="B181" s="149">
        <v>135837025.87934208</v>
      </c>
      <c r="C181" s="149">
        <v>39558243.540729381</v>
      </c>
      <c r="D181" s="149">
        <v>2138530.4252400575</v>
      </c>
      <c r="E181" s="149">
        <v>61405096.412460446</v>
      </c>
      <c r="F181" s="149">
        <v>1740583.1448252129</v>
      </c>
      <c r="G181" s="149">
        <v>454287.64499247208</v>
      </c>
      <c r="H181" s="149">
        <v>30540284.71109451</v>
      </c>
    </row>
    <row r="182" spans="1:8">
      <c r="A182" s="153" t="s">
        <v>201</v>
      </c>
      <c r="B182" s="149">
        <v>-8136757.0531824725</v>
      </c>
      <c r="C182" s="149">
        <v>-2369573.5022014361</v>
      </c>
      <c r="D182" s="149">
        <v>-128099.84912709745</v>
      </c>
      <c r="E182" s="149">
        <v>-3678219.1607996742</v>
      </c>
      <c r="F182" s="149">
        <v>-104262.45781387448</v>
      </c>
      <c r="G182" s="149">
        <v>-27212.228592589501</v>
      </c>
      <c r="H182" s="149">
        <v>-1829389.8546478001</v>
      </c>
    </row>
    <row r="183" spans="1:8">
      <c r="A183" s="153" t="s">
        <v>200</v>
      </c>
      <c r="B183" s="149">
        <v>-7591975.0065342681</v>
      </c>
      <c r="C183" s="149">
        <v>-2210922.9373910059</v>
      </c>
      <c r="D183" s="149">
        <v>-119523.1523513849</v>
      </c>
      <c r="E183" s="149">
        <v>-3431950.5614862232</v>
      </c>
      <c r="F183" s="149">
        <v>-97281.75103042704</v>
      </c>
      <c r="G183" s="149">
        <v>-25390.282393430043</v>
      </c>
      <c r="H183" s="149">
        <v>-1706906.321881796</v>
      </c>
    </row>
    <row r="184" spans="1:8">
      <c r="A184" s="153" t="s">
        <v>199</v>
      </c>
      <c r="B184" s="149">
        <v>-19452382.98160027</v>
      </c>
      <c r="C184" s="149">
        <v>-5664892.1636225842</v>
      </c>
      <c r="D184" s="149">
        <v>-306245.75722472806</v>
      </c>
      <c r="E184" s="149">
        <v>-8793445.2679954022</v>
      </c>
      <c r="F184" s="149">
        <v>-249258.18071527293</v>
      </c>
      <c r="G184" s="149">
        <v>-65055.732757667414</v>
      </c>
      <c r="H184" s="149">
        <v>-4373485.8792846184</v>
      </c>
    </row>
    <row r="185" spans="1:8">
      <c r="A185" s="153" t="s">
        <v>198</v>
      </c>
      <c r="B185" s="149">
        <v>-22123192.444228467</v>
      </c>
      <c r="C185" s="149">
        <v>-6442681.0653567621</v>
      </c>
      <c r="D185" s="149">
        <v>-348293.25685802248</v>
      </c>
      <c r="E185" s="149">
        <v>-10000784.073378779</v>
      </c>
      <c r="F185" s="149">
        <v>-283481.29406449781</v>
      </c>
      <c r="G185" s="149">
        <v>-73987.875766148078</v>
      </c>
      <c r="H185" s="149">
        <v>-4973964.8788042553</v>
      </c>
    </row>
    <row r="186" spans="1:8">
      <c r="A186" s="153" t="s">
        <v>197</v>
      </c>
      <c r="B186" s="149">
        <v>-2656390.3402434392</v>
      </c>
      <c r="C186" s="149">
        <v>-773589.78774999594</v>
      </c>
      <c r="D186" s="149">
        <v>-41820.494280921295</v>
      </c>
      <c r="E186" s="149">
        <v>-1200820.6444144729</v>
      </c>
      <c r="F186" s="149">
        <v>-34038.350165375668</v>
      </c>
      <c r="G186" s="149">
        <v>-8883.9203010956608</v>
      </c>
      <c r="H186" s="149">
        <v>-597237.14333157765</v>
      </c>
    </row>
    <row r="187" spans="1:8">
      <c r="A187" s="153" t="s">
        <v>196</v>
      </c>
      <c r="B187" s="149">
        <v>-6403083.260167418</v>
      </c>
      <c r="C187" s="149">
        <v>-1864695.76595604</v>
      </c>
      <c r="D187" s="149">
        <v>-100806.00836605749</v>
      </c>
      <c r="E187" s="149">
        <v>-2894512.3200565195</v>
      </c>
      <c r="F187" s="149">
        <v>-82047.576685458145</v>
      </c>
      <c r="G187" s="149">
        <v>-21414.202763361223</v>
      </c>
      <c r="H187" s="149">
        <v>-1439607.3863399825</v>
      </c>
    </row>
    <row r="188" spans="1:8">
      <c r="A188" s="153" t="s">
        <v>195</v>
      </c>
      <c r="B188" s="149">
        <v>-57297132.11675372</v>
      </c>
      <c r="C188" s="149">
        <v>-57297132.11675372</v>
      </c>
      <c r="D188" s="149">
        <v>0</v>
      </c>
      <c r="E188" s="149">
        <v>0</v>
      </c>
      <c r="F188" s="149">
        <v>0</v>
      </c>
      <c r="G188" s="149">
        <v>0</v>
      </c>
      <c r="H188" s="149">
        <v>0</v>
      </c>
    </row>
    <row r="189" spans="1:8">
      <c r="A189" s="153" t="s">
        <v>89</v>
      </c>
      <c r="B189" s="149">
        <v>-1296708.6000405427</v>
      </c>
      <c r="C189" s="149">
        <v>-377625.42480373156</v>
      </c>
      <c r="D189" s="149">
        <v>-20414.542912035766</v>
      </c>
      <c r="E189" s="149">
        <v>-586176.82541933015</v>
      </c>
      <c r="F189" s="149">
        <v>-16615.713708170293</v>
      </c>
      <c r="G189" s="149">
        <v>-4336.6577878196158</v>
      </c>
      <c r="H189" s="149">
        <v>-291539.43540945521</v>
      </c>
    </row>
    <row r="190" spans="1:8">
      <c r="A190" s="153" t="s">
        <v>194</v>
      </c>
      <c r="B190" s="149">
        <v>-131053394.44021356</v>
      </c>
      <c r="C190" s="149">
        <v>-38165161.969242223</v>
      </c>
      <c r="D190" s="149">
        <v>-2063220.0206615739</v>
      </c>
      <c r="E190" s="149">
        <v>-59242656.916896999</v>
      </c>
      <c r="F190" s="149">
        <v>-1679286.8362517392</v>
      </c>
      <c r="G190" s="149">
        <v>-438289.46889191499</v>
      </c>
      <c r="H190" s="149">
        <v>-29464779.228269111</v>
      </c>
    </row>
    <row r="191" spans="1:8">
      <c r="A191" s="153" t="s">
        <v>193</v>
      </c>
      <c r="B191" s="149">
        <v>-254223001.73680478</v>
      </c>
      <c r="C191" s="149">
        <v>-74034419.93269664</v>
      </c>
      <c r="D191" s="149">
        <v>-4002322.7871090542</v>
      </c>
      <c r="E191" s="149">
        <v>-114921449.66262572</v>
      </c>
      <c r="F191" s="149">
        <v>-3257552.7105768849</v>
      </c>
      <c r="G191" s="149">
        <v>-850212.73113352095</v>
      </c>
      <c r="H191" s="149">
        <v>-57157043.912662983</v>
      </c>
    </row>
    <row r="192" spans="1:8">
      <c r="A192" s="153" t="s">
        <v>192</v>
      </c>
      <c r="B192" s="149">
        <v>-3869685.9710429274</v>
      </c>
      <c r="C192" s="149">
        <v>-1126923.8197590711</v>
      </c>
      <c r="D192" s="149">
        <v>-60921.837265125483</v>
      </c>
      <c r="E192" s="149">
        <v>-1749290.6562081412</v>
      </c>
      <c r="F192" s="149">
        <v>-49585.230045795885</v>
      </c>
      <c r="G192" s="149">
        <v>-12941.615257440983</v>
      </c>
      <c r="H192" s="149">
        <v>-870022.81250735244</v>
      </c>
    </row>
    <row r="193" spans="1:8">
      <c r="A193" s="153" t="s">
        <v>191</v>
      </c>
      <c r="B193" s="149">
        <v>-543517995.1045115</v>
      </c>
      <c r="C193" s="149">
        <v>-158282449.7218546</v>
      </c>
      <c r="D193" s="149">
        <v>-8556796.3644089196</v>
      </c>
      <c r="E193" s="149">
        <v>-245697185.10286763</v>
      </c>
      <c r="F193" s="149">
        <v>-6964509.5294447076</v>
      </c>
      <c r="G193" s="149">
        <v>-1817718.7582594799</v>
      </c>
      <c r="H193" s="149">
        <v>-122199335.62767614</v>
      </c>
    </row>
    <row r="194" spans="1:8">
      <c r="A194" s="153" t="s">
        <v>190</v>
      </c>
      <c r="B194" s="149">
        <v>-6537698.9524698555</v>
      </c>
      <c r="C194" s="149">
        <v>-1903898.3346668258</v>
      </c>
      <c r="D194" s="149">
        <v>-102925.31090407998</v>
      </c>
      <c r="E194" s="149">
        <v>-2955365.3129054918</v>
      </c>
      <c r="F194" s="149">
        <v>-83772.509954084977</v>
      </c>
      <c r="G194" s="149">
        <v>-21864.405831627944</v>
      </c>
      <c r="H194" s="149">
        <v>-1469873.0782077457</v>
      </c>
    </row>
    <row r="195" spans="1:8">
      <c r="A195" s="153" t="s">
        <v>189</v>
      </c>
      <c r="B195" s="149">
        <v>-7480197.3504368998</v>
      </c>
      <c r="C195" s="149">
        <v>-2178371.2254134547</v>
      </c>
      <c r="D195" s="149">
        <v>-117763.39710881528</v>
      </c>
      <c r="E195" s="149">
        <v>-3381421.4976688633</v>
      </c>
      <c r="F195" s="149">
        <v>-95849.458892759343</v>
      </c>
      <c r="G195" s="149">
        <v>-25016.457894383988</v>
      </c>
      <c r="H195" s="149">
        <v>-1681775.3134586238</v>
      </c>
    </row>
    <row r="196" spans="1:8">
      <c r="A196" s="153" t="s">
        <v>188</v>
      </c>
      <c r="B196" s="149">
        <v>-48952514.004496336</v>
      </c>
      <c r="C196" s="149">
        <v>-14255873.598417237</v>
      </c>
      <c r="D196" s="149">
        <v>-770676.77176319878</v>
      </c>
      <c r="E196" s="149">
        <v>-22128972.734933507</v>
      </c>
      <c r="F196" s="149">
        <v>-627265.80048013641</v>
      </c>
      <c r="G196" s="149">
        <v>-163714.73211815703</v>
      </c>
      <c r="H196" s="149">
        <v>-11006010.366784103</v>
      </c>
    </row>
    <row r="197" spans="1:8">
      <c r="A197" s="153" t="s">
        <v>187</v>
      </c>
      <c r="B197" s="149">
        <v>3457154.9752650717</v>
      </c>
      <c r="C197" s="149">
        <v>1006787.1965266437</v>
      </c>
      <c r="D197" s="149">
        <v>54427.215639581729</v>
      </c>
      <c r="E197" s="149">
        <v>1562806.1141263058</v>
      </c>
      <c r="F197" s="149">
        <v>44299.156581505646</v>
      </c>
      <c r="G197" s="149">
        <v>11561.963919043841</v>
      </c>
      <c r="H197" s="149">
        <v>777273.32847199088</v>
      </c>
    </row>
    <row r="198" spans="1:8">
      <c r="A198" s="153" t="s">
        <v>186</v>
      </c>
      <c r="B198" s="149">
        <v>1536342.5255219708</v>
      </c>
      <c r="C198" s="149">
        <v>447411.23705521255</v>
      </c>
      <c r="D198" s="149">
        <v>24187.184702772127</v>
      </c>
      <c r="E198" s="149">
        <v>694503.28650479217</v>
      </c>
      <c r="F198" s="149">
        <v>19686.325486668509</v>
      </c>
      <c r="G198" s="149">
        <v>5138.079424980293</v>
      </c>
      <c r="H198" s="149">
        <v>345416.41234754503</v>
      </c>
    </row>
    <row r="199" spans="1:8">
      <c r="A199" s="153" t="s">
        <v>185</v>
      </c>
      <c r="B199" s="149">
        <v>351326.75460427161</v>
      </c>
      <c r="C199" s="149">
        <v>102312.82105185883</v>
      </c>
      <c r="D199" s="149">
        <v>5531.061572192023</v>
      </c>
      <c r="E199" s="149">
        <v>158817.17888843268</v>
      </c>
      <c r="F199" s="149">
        <v>4501.8169636128432</v>
      </c>
      <c r="G199" s="149">
        <v>1174.9624444353724</v>
      </c>
      <c r="H199" s="149">
        <v>78988.913683739855</v>
      </c>
    </row>
    <row r="200" spans="1:8">
      <c r="A200" s="153" t="s">
        <v>184</v>
      </c>
      <c r="B200" s="149">
        <v>123320126.15204093</v>
      </c>
      <c r="C200" s="149">
        <v>35913091.826149851</v>
      </c>
      <c r="D200" s="149">
        <v>1941472.4381173933</v>
      </c>
      <c r="E200" s="149">
        <v>55746834.759833127</v>
      </c>
      <c r="F200" s="149">
        <v>1580194.5869208327</v>
      </c>
      <c r="G200" s="149">
        <v>412426.65118086286</v>
      </c>
      <c r="H200" s="149">
        <v>27726105.889838878</v>
      </c>
    </row>
    <row r="201" spans="1:8">
      <c r="A201" s="153" t="s">
        <v>183</v>
      </c>
      <c r="B201" s="149">
        <v>31445901.615940992</v>
      </c>
      <c r="C201" s="149">
        <v>9157625.6652302537</v>
      </c>
      <c r="D201" s="149">
        <v>495063.97036790755</v>
      </c>
      <c r="E201" s="149">
        <v>14215112.617518349</v>
      </c>
      <c r="F201" s="149">
        <v>402940.25853567157</v>
      </c>
      <c r="G201" s="149">
        <v>105166.35282091613</v>
      </c>
      <c r="H201" s="149">
        <v>7069992.7514678901</v>
      </c>
    </row>
    <row r="202" spans="1:8">
      <c r="A202" s="153" t="s">
        <v>182</v>
      </c>
      <c r="B202" s="149">
        <v>2504217.2894027517</v>
      </c>
      <c r="C202" s="149">
        <v>729274.19289267971</v>
      </c>
      <c r="D202" s="149">
        <v>39424.780026889603</v>
      </c>
      <c r="E202" s="149">
        <v>1132030.8516627478</v>
      </c>
      <c r="F202" s="149">
        <v>32088.441105785372</v>
      </c>
      <c r="G202" s="149">
        <v>8374.9991402397009</v>
      </c>
      <c r="H202" s="149">
        <v>563024.02457440947</v>
      </c>
    </row>
    <row r="203" spans="1:8">
      <c r="A203" s="153" t="s">
        <v>181</v>
      </c>
      <c r="B203" s="149">
        <v>2938265.3100583181</v>
      </c>
      <c r="C203" s="149">
        <v>855676.9700317781</v>
      </c>
      <c r="D203" s="149">
        <v>46258.151798527579</v>
      </c>
      <c r="E203" s="149">
        <v>1328242.1599084623</v>
      </c>
      <c r="F203" s="149">
        <v>37650.228577994152</v>
      </c>
      <c r="G203" s="149">
        <v>9826.6111130490117</v>
      </c>
      <c r="H203" s="149">
        <v>660611.18862850685</v>
      </c>
    </row>
    <row r="204" spans="1:8">
      <c r="A204" s="153" t="s">
        <v>180</v>
      </c>
      <c r="B204" s="149">
        <v>1934128.295634852</v>
      </c>
      <c r="C204" s="149">
        <v>563253.77902266756</v>
      </c>
      <c r="D204" s="149">
        <v>30449.667016464442</v>
      </c>
      <c r="E204" s="149">
        <v>874322.25270464784</v>
      </c>
      <c r="F204" s="149">
        <v>24783.457157710895</v>
      </c>
      <c r="G204" s="149">
        <v>6468.4174498764924</v>
      </c>
      <c r="H204" s="149">
        <v>434850.72228348511</v>
      </c>
    </row>
    <row r="205" spans="1:8">
      <c r="A205" s="153" t="s">
        <v>179</v>
      </c>
      <c r="B205" s="149">
        <v>129901009.59884712</v>
      </c>
      <c r="C205" s="149">
        <v>37829566.280862592</v>
      </c>
      <c r="D205" s="149">
        <v>2045077.6178160005</v>
      </c>
      <c r="E205" s="149">
        <v>58721721.613504678</v>
      </c>
      <c r="F205" s="149">
        <v>1664520.4526516139</v>
      </c>
      <c r="G205" s="149">
        <v>434435.48142185359</v>
      </c>
      <c r="H205" s="149">
        <v>29205688.15259036</v>
      </c>
    </row>
    <row r="206" spans="1:8">
      <c r="A206" s="153" t="s">
        <v>178</v>
      </c>
      <c r="B206" s="149">
        <v>1958662.9462132091</v>
      </c>
      <c r="C206" s="149">
        <v>570398.72110662796</v>
      </c>
      <c r="D206" s="149">
        <v>30835.924713103457</v>
      </c>
      <c r="E206" s="149">
        <v>885413.13587480958</v>
      </c>
      <c r="F206" s="149">
        <v>25097.838299262068</v>
      </c>
      <c r="G206" s="149">
        <v>6550.4701049593205</v>
      </c>
      <c r="H206" s="149">
        <v>440366.85611444659</v>
      </c>
    </row>
    <row r="207" spans="1:8">
      <c r="A207" s="153" t="s">
        <v>177</v>
      </c>
      <c r="B207" s="149">
        <v>2703722.1004441935</v>
      </c>
      <c r="C207" s="149">
        <v>787373.66799260362</v>
      </c>
      <c r="D207" s="149">
        <v>42565.654951321943</v>
      </c>
      <c r="E207" s="149">
        <v>1222216.9557639309</v>
      </c>
      <c r="F207" s="149">
        <v>34644.848014449024</v>
      </c>
      <c r="G207" s="149">
        <v>9042.2146522547373</v>
      </c>
      <c r="H207" s="149">
        <v>607878.75906963344</v>
      </c>
    </row>
    <row r="208" spans="1:8">
      <c r="A208" s="153" t="s">
        <v>176</v>
      </c>
      <c r="B208" s="149">
        <v>4579985.2650959026</v>
      </c>
      <c r="C208" s="149">
        <v>1333776.0552159494</v>
      </c>
      <c r="D208" s="149">
        <v>72104.33070920367</v>
      </c>
      <c r="E208" s="149">
        <v>2070381.2892713803</v>
      </c>
      <c r="F208" s="149">
        <v>58686.835230438526</v>
      </c>
      <c r="G208" s="149">
        <v>15317.110388067325</v>
      </c>
      <c r="H208" s="149">
        <v>1029719.6442808631</v>
      </c>
    </row>
    <row r="209" spans="1:8">
      <c r="A209" s="153" t="s">
        <v>175</v>
      </c>
      <c r="B209" s="149">
        <v>13198260.25654405</v>
      </c>
      <c r="C209" s="149">
        <v>3843576.4487810335</v>
      </c>
      <c r="D209" s="149">
        <v>207784.88733938415</v>
      </c>
      <c r="E209" s="149">
        <v>5966270.5236914577</v>
      </c>
      <c r="F209" s="149">
        <v>169119.34868157859</v>
      </c>
      <c r="G209" s="149">
        <v>44139.707352463258</v>
      </c>
      <c r="H209" s="149">
        <v>2967369.3406981332</v>
      </c>
    </row>
    <row r="210" spans="1:8">
      <c r="A210" s="153" t="s">
        <v>174</v>
      </c>
      <c r="B210" s="149">
        <v>792496.34928032593</v>
      </c>
      <c r="C210" s="149">
        <v>230789.53169820318</v>
      </c>
      <c r="D210" s="149">
        <v>12476.550806795809</v>
      </c>
      <c r="E210" s="149">
        <v>358247.79303771548</v>
      </c>
      <c r="F210" s="149">
        <v>10154.858581180319</v>
      </c>
      <c r="G210" s="149">
        <v>2650.3915103344621</v>
      </c>
      <c r="H210" s="149">
        <v>178177.22364609665</v>
      </c>
    </row>
    <row r="211" spans="1:8">
      <c r="A211" s="153" t="s">
        <v>173</v>
      </c>
      <c r="B211" s="149">
        <v>682984.83302678249</v>
      </c>
      <c r="C211" s="149">
        <v>198897.76137690502</v>
      </c>
      <c r="D211" s="149">
        <v>10752.472206676888</v>
      </c>
      <c r="E211" s="149">
        <v>308743.13721731573</v>
      </c>
      <c r="F211" s="149">
        <v>8751.6042172009147</v>
      </c>
      <c r="G211" s="149">
        <v>2284.1457942175066</v>
      </c>
      <c r="H211" s="149">
        <v>153555.71221446645</v>
      </c>
    </row>
    <row r="212" spans="1:8">
      <c r="A212" s="153" t="s">
        <v>172</v>
      </c>
      <c r="B212" s="149">
        <v>7771070.2076609433</v>
      </c>
      <c r="C212" s="149">
        <v>7771070.2076609433</v>
      </c>
      <c r="D212" s="149">
        <v>0</v>
      </c>
      <c r="E212" s="149">
        <v>0</v>
      </c>
      <c r="F212" s="149">
        <v>0</v>
      </c>
      <c r="G212" s="149">
        <v>0</v>
      </c>
      <c r="H212" s="149">
        <v>0</v>
      </c>
    </row>
    <row r="213" spans="1:8">
      <c r="A213" s="153" t="s">
        <v>171</v>
      </c>
      <c r="B213" s="149">
        <v>3787949305.8236179</v>
      </c>
      <c r="C213" s="149">
        <v>1103120597.5667322</v>
      </c>
      <c r="D213" s="149">
        <v>59635027.98541984</v>
      </c>
      <c r="E213" s="149">
        <v>1712341615.4312704</v>
      </c>
      <c r="F213" s="149">
        <v>48537875.976653337</v>
      </c>
      <c r="G213" s="149">
        <v>12668258.586742077</v>
      </c>
      <c r="H213" s="149">
        <v>851645930.27680051</v>
      </c>
    </row>
    <row r="214" spans="1:8">
      <c r="A214" s="153" t="s">
        <v>170</v>
      </c>
      <c r="B214" s="149">
        <v>-3484791759.8913884</v>
      </c>
      <c r="C214" s="149">
        <v>-1014835537.1749556</v>
      </c>
      <c r="D214" s="149">
        <v>-54862311.331618458</v>
      </c>
      <c r="E214" s="149">
        <v>-1575299316.2817826</v>
      </c>
      <c r="F214" s="149">
        <v>-44653287.726429708</v>
      </c>
      <c r="G214" s="149">
        <v>-11654391.220965229</v>
      </c>
      <c r="H214" s="149">
        <v>-783486916.15563631</v>
      </c>
    </row>
    <row r="215" spans="1:8">
      <c r="A215" s="153" t="s">
        <v>169</v>
      </c>
      <c r="B215" s="149">
        <v>0</v>
      </c>
      <c r="C215" s="149">
        <v>0</v>
      </c>
      <c r="D215" s="149">
        <v>0</v>
      </c>
      <c r="E215" s="149">
        <v>0</v>
      </c>
      <c r="F215" s="149">
        <v>0</v>
      </c>
      <c r="G215" s="149">
        <v>0</v>
      </c>
      <c r="H215" s="149">
        <v>0</v>
      </c>
    </row>
    <row r="216" spans="1:8">
      <c r="A216" s="153" t="s">
        <v>168</v>
      </c>
      <c r="B216" s="149">
        <v>-34109550.064923957</v>
      </c>
      <c r="C216" s="149">
        <v>-9933329.1479121335</v>
      </c>
      <c r="D216" s="149">
        <v>-536998.73162625055</v>
      </c>
      <c r="E216" s="149">
        <v>-15419214.288324837</v>
      </c>
      <c r="F216" s="149">
        <v>-437071.61236962402</v>
      </c>
      <c r="G216" s="149">
        <v>-114074.54683608227</v>
      </c>
      <c r="H216" s="149">
        <v>-7668861.7378550293</v>
      </c>
    </row>
    <row r="217" spans="1:8">
      <c r="A217" s="153" t="s">
        <v>167</v>
      </c>
      <c r="B217" s="149">
        <v>-50678145.659999982</v>
      </c>
      <c r="C217" s="149">
        <v>-14758409.31611353</v>
      </c>
      <c r="D217" s="149">
        <v>-797844.00230408122</v>
      </c>
      <c r="E217" s="149">
        <v>-22909044.129258029</v>
      </c>
      <c r="F217" s="149">
        <v>-649377.63158290531</v>
      </c>
      <c r="G217" s="149">
        <v>-169485.86216041475</v>
      </c>
      <c r="H217" s="149">
        <v>-11393984.718581019</v>
      </c>
    </row>
    <row r="218" spans="1:8">
      <c r="A218" s="153" t="s">
        <v>166</v>
      </c>
      <c r="B218" s="149">
        <v>-3261.908633436919</v>
      </c>
      <c r="C218" s="149">
        <v>-3261.908633436919</v>
      </c>
      <c r="D218" s="149">
        <v>0</v>
      </c>
      <c r="E218" s="149">
        <v>0</v>
      </c>
      <c r="F218" s="149">
        <v>0</v>
      </c>
      <c r="G218" s="149">
        <v>0</v>
      </c>
      <c r="H218" s="149">
        <v>0</v>
      </c>
    </row>
    <row r="219" spans="1:8" ht="15.75" thickBot="1">
      <c r="A219" s="143"/>
      <c r="B219" s="143"/>
      <c r="C219" s="143"/>
      <c r="D219" s="143"/>
      <c r="E219" s="143"/>
      <c r="F219" s="143"/>
      <c r="G219" s="143"/>
      <c r="H219" s="143"/>
    </row>
    <row r="220" spans="1:8">
      <c r="A220" s="153" t="s">
        <v>165</v>
      </c>
      <c r="B220" s="149">
        <v>-1933.6832958332664</v>
      </c>
      <c r="C220" s="149">
        <v>-563.12418688523121</v>
      </c>
      <c r="D220" s="149">
        <v>-30.44266122692542</v>
      </c>
      <c r="E220" s="149">
        <v>-874.12109064634285</v>
      </c>
      <c r="F220" s="149">
        <v>-24.777755036738526</v>
      </c>
      <c r="G220" s="149">
        <v>-6.4669292112274501</v>
      </c>
      <c r="H220" s="149">
        <v>-434.75067282680101</v>
      </c>
    </row>
    <row r="221" spans="1:8">
      <c r="A221" s="153" t="s">
        <v>164</v>
      </c>
      <c r="B221" s="149">
        <v>-16052342.980769228</v>
      </c>
      <c r="C221" s="149">
        <v>-4674737.8994931113</v>
      </c>
      <c r="D221" s="149">
        <v>-252717.72286339715</v>
      </c>
      <c r="E221" s="149">
        <v>-7256457.9649702162</v>
      </c>
      <c r="F221" s="149">
        <v>-205690.88174897523</v>
      </c>
      <c r="G221" s="149">
        <v>-53684.781760626793</v>
      </c>
      <c r="H221" s="149">
        <v>-3609053.7299329028</v>
      </c>
    </row>
    <row r="222" spans="1:8">
      <c r="A222" s="153" t="s">
        <v>163</v>
      </c>
      <c r="B222" s="149">
        <v>-25384688.283652425</v>
      </c>
      <c r="C222" s="149">
        <v>-7392488.7182246204</v>
      </c>
      <c r="D222" s="149">
        <v>-399640.14140036656</v>
      </c>
      <c r="E222" s="149">
        <v>-11475142.519996712</v>
      </c>
      <c r="F222" s="149">
        <v>-325273.32129911525</v>
      </c>
      <c r="G222" s="149">
        <v>-84895.485487821046</v>
      </c>
      <c r="H222" s="149">
        <v>-5707248.0972437859</v>
      </c>
    </row>
    <row r="223" spans="1:8">
      <c r="A223" s="153" t="s">
        <v>162</v>
      </c>
      <c r="B223" s="149">
        <v>-2174399.1929159546</v>
      </c>
      <c r="C223" s="149">
        <v>-633225.089192827</v>
      </c>
      <c r="D223" s="149">
        <v>-34232.336879921073</v>
      </c>
      <c r="E223" s="149">
        <v>-982936.65674614708</v>
      </c>
      <c r="F223" s="149">
        <v>-27862.230940427507</v>
      </c>
      <c r="G223" s="149">
        <v>-7271.9693487749191</v>
      </c>
      <c r="H223" s="149">
        <v>-488870.90980785695</v>
      </c>
    </row>
    <row r="224" spans="1:8">
      <c r="A224" s="153" t="s">
        <v>161</v>
      </c>
      <c r="B224" s="149">
        <v>-11909707.088446483</v>
      </c>
      <c r="C224" s="149">
        <v>-3468326.0359513322</v>
      </c>
      <c r="D224" s="149">
        <v>-187498.73828188199</v>
      </c>
      <c r="E224" s="149">
        <v>-5383780.3594125779</v>
      </c>
      <c r="F224" s="149">
        <v>-152608.13672679121</v>
      </c>
      <c r="G224" s="149">
        <v>-39830.324248753423</v>
      </c>
      <c r="H224" s="149">
        <v>-2677663.4938251474</v>
      </c>
    </row>
    <row r="225" spans="1:8">
      <c r="A225" s="153" t="s">
        <v>319</v>
      </c>
      <c r="B225" s="149">
        <v>-390834010.75596154</v>
      </c>
      <c r="C225" s="149">
        <v>-113818061.61758448</v>
      </c>
      <c r="D225" s="149">
        <v>-6153038.3031400926</v>
      </c>
      <c r="E225" s="149">
        <v>-176676424.9760285</v>
      </c>
      <c r="F225" s="149">
        <v>-5008053.4901472591</v>
      </c>
      <c r="G225" s="149">
        <v>-1307088.8528360371</v>
      </c>
      <c r="H225" s="149">
        <v>-87871343.516225204</v>
      </c>
    </row>
    <row r="226" spans="1:8">
      <c r="A226" s="153" t="s">
        <v>160</v>
      </c>
      <c r="B226" s="149">
        <v>120245926.35671824</v>
      </c>
      <c r="C226" s="149">
        <v>35017828.230609588</v>
      </c>
      <c r="D226" s="149">
        <v>1893074.2215559969</v>
      </c>
      <c r="E226" s="149">
        <v>54357143.447019532</v>
      </c>
      <c r="F226" s="149">
        <v>1540802.5263767745</v>
      </c>
      <c r="G226" s="149">
        <v>402145.42648374673</v>
      </c>
      <c r="H226" s="149">
        <v>27034932.504672602</v>
      </c>
    </row>
    <row r="227" spans="1:8">
      <c r="A227" s="153" t="s">
        <v>159</v>
      </c>
      <c r="B227" s="149">
        <v>46125712.766674072</v>
      </c>
      <c r="C227" s="149">
        <v>0</v>
      </c>
      <c r="D227" s="149">
        <v>0</v>
      </c>
      <c r="E227" s="149">
        <v>0</v>
      </c>
      <c r="F227" s="149">
        <v>0</v>
      </c>
      <c r="G227" s="149">
        <v>0</v>
      </c>
      <c r="H227" s="149">
        <v>46125712.766674072</v>
      </c>
    </row>
    <row r="228" spans="1:8">
      <c r="A228" s="153" t="s">
        <v>158</v>
      </c>
      <c r="B228" s="149">
        <v>-46125712.766674072</v>
      </c>
      <c r="C228" s="149">
        <v>-13432657.018967565</v>
      </c>
      <c r="D228" s="149">
        <v>-726173.43834540981</v>
      </c>
      <c r="E228" s="149">
        <v>-20851117.883329775</v>
      </c>
      <c r="F228" s="149">
        <v>-591043.84585124929</v>
      </c>
      <c r="G228" s="149">
        <v>-154260.89676745696</v>
      </c>
      <c r="H228" s="149">
        <v>-10370459.683412613</v>
      </c>
    </row>
    <row r="229" spans="1:8">
      <c r="A229" s="153" t="s">
        <v>157</v>
      </c>
      <c r="B229" s="149">
        <v>106033.79818988926</v>
      </c>
      <c r="C229" s="149">
        <v>30878.99477473825</v>
      </c>
      <c r="D229" s="149">
        <v>1669.3276524933631</v>
      </c>
      <c r="E229" s="149">
        <v>47932.554166880574</v>
      </c>
      <c r="F229" s="149">
        <v>1358.691716903875</v>
      </c>
      <c r="G229" s="149">
        <v>354.61498186863236</v>
      </c>
      <c r="H229" s="149">
        <v>23839.614897004543</v>
      </c>
    </row>
    <row r="230" spans="1:8">
      <c r="A230" s="153" t="s">
        <v>156</v>
      </c>
      <c r="B230" s="149">
        <v>1501851538.0081346</v>
      </c>
      <c r="C230" s="149">
        <v>437366826.2975409</v>
      </c>
      <c r="D230" s="149">
        <v>23644180.866245028</v>
      </c>
      <c r="E230" s="149">
        <v>678911643.50511897</v>
      </c>
      <c r="F230" s="149">
        <v>19244366.226103675</v>
      </c>
      <c r="G230" s="149">
        <v>5022729.2147582043</v>
      </c>
      <c r="H230" s="149">
        <v>337661791.89836782</v>
      </c>
    </row>
    <row r="231" spans="1:8">
      <c r="A231" s="153" t="s">
        <v>155</v>
      </c>
      <c r="B231" s="149">
        <v>241537.71251471026</v>
      </c>
      <c r="C231" s="149">
        <v>70340.230096135158</v>
      </c>
      <c r="D231" s="149">
        <v>3802.6137845097528</v>
      </c>
      <c r="E231" s="149">
        <v>109187.06757747497</v>
      </c>
      <c r="F231" s="149">
        <v>3095.0064499805794</v>
      </c>
      <c r="G231" s="149">
        <v>807.78858256689591</v>
      </c>
      <c r="H231" s="149">
        <v>54305.006024042937</v>
      </c>
    </row>
    <row r="232" spans="1:8">
      <c r="A232" s="153" t="s">
        <v>154</v>
      </c>
      <c r="B232" s="149">
        <v>11851834.802571004</v>
      </c>
      <c r="C232" s="149">
        <v>3451472.5605155965</v>
      </c>
      <c r="D232" s="149">
        <v>186587.63438129428</v>
      </c>
      <c r="E232" s="149">
        <v>5357619.2058479395</v>
      </c>
      <c r="F232" s="149">
        <v>151866.57510399155</v>
      </c>
      <c r="G232" s="149">
        <v>39636.77860616806</v>
      </c>
      <c r="H232" s="149">
        <v>2664652.0481160157</v>
      </c>
    </row>
    <row r="233" spans="1:8">
      <c r="A233" s="153" t="s">
        <v>153</v>
      </c>
      <c r="B233" s="149">
        <v>8257963.2870306587</v>
      </c>
      <c r="C233" s="149">
        <v>2404870.9896587962</v>
      </c>
      <c r="D233" s="149">
        <v>130008.0418097269</v>
      </c>
      <c r="E233" s="149">
        <v>3733010.4110280923</v>
      </c>
      <c r="F233" s="149">
        <v>105815.56549065247</v>
      </c>
      <c r="G233" s="149">
        <v>27617.58563112043</v>
      </c>
      <c r="H233" s="149">
        <v>1856640.6934122704</v>
      </c>
    </row>
    <row r="234" spans="1:8">
      <c r="A234" s="153" t="s">
        <v>90</v>
      </c>
      <c r="B234" s="149">
        <v>5385754.5679484475</v>
      </c>
      <c r="C234" s="149">
        <v>1568430.9154320268</v>
      </c>
      <c r="D234" s="149">
        <v>84789.842326671249</v>
      </c>
      <c r="E234" s="149">
        <v>2434629.1179290172</v>
      </c>
      <c r="F234" s="149">
        <v>69011.770262573918</v>
      </c>
      <c r="G234" s="149">
        <v>18011.891406942512</v>
      </c>
      <c r="H234" s="149">
        <v>1210881.0305912157</v>
      </c>
    </row>
    <row r="235" spans="1:8">
      <c r="A235" s="153" t="s">
        <v>152</v>
      </c>
      <c r="B235" s="149">
        <v>2056326174.2046063</v>
      </c>
      <c r="C235" s="149">
        <v>598840051.68529618</v>
      </c>
      <c r="D235" s="149">
        <v>32373471.513283528</v>
      </c>
      <c r="E235" s="149">
        <v>929561775.7021476</v>
      </c>
      <c r="F235" s="149">
        <v>26349271.532657824</v>
      </c>
      <c r="G235" s="149">
        <v>6877090.9033709709</v>
      </c>
      <c r="H235" s="149">
        <v>462324512.86785036</v>
      </c>
    </row>
    <row r="236" spans="1:8">
      <c r="A236" s="153" t="s">
        <v>87</v>
      </c>
      <c r="B236" s="149">
        <v>-3345685.8712068102</v>
      </c>
      <c r="C236" s="149">
        <v>0</v>
      </c>
      <c r="D236" s="149">
        <v>0</v>
      </c>
      <c r="E236" s="149">
        <v>0</v>
      </c>
      <c r="F236" s="149">
        <v>0</v>
      </c>
      <c r="G236" s="149">
        <v>0</v>
      </c>
      <c r="H236" s="149">
        <v>-3345685.8712068102</v>
      </c>
    </row>
    <row r="237" spans="1:8">
      <c r="A237" s="153" t="s">
        <v>151</v>
      </c>
      <c r="B237" s="149">
        <v>246968.22000000003</v>
      </c>
      <c r="C237" s="149">
        <v>71921.693885276589</v>
      </c>
      <c r="D237" s="149">
        <v>3888.1081878700088</v>
      </c>
      <c r="E237" s="149">
        <v>111641.92724142995</v>
      </c>
      <c r="F237" s="149">
        <v>3164.5916734169236</v>
      </c>
      <c r="G237" s="149">
        <v>825.95014375123469</v>
      </c>
      <c r="H237" s="149">
        <v>55525.948868255349</v>
      </c>
    </row>
    <row r="238" spans="1:8">
      <c r="A238" s="153" t="s">
        <v>150</v>
      </c>
      <c r="B238" s="149">
        <v>-126079806.64374913</v>
      </c>
      <c r="C238" s="149">
        <v>-126079806.64374913</v>
      </c>
      <c r="D238" s="149">
        <v>0</v>
      </c>
      <c r="E238" s="149">
        <v>0</v>
      </c>
      <c r="F238" s="149">
        <v>0</v>
      </c>
      <c r="G238" s="149">
        <v>0</v>
      </c>
      <c r="H238" s="149">
        <v>0</v>
      </c>
    </row>
    <row r="239" spans="1:8">
      <c r="A239" s="153" t="s">
        <v>149</v>
      </c>
      <c r="B239" s="149">
        <v>-93690630.06919314</v>
      </c>
      <c r="C239" s="149">
        <v>0</v>
      </c>
      <c r="D239" s="149">
        <v>0</v>
      </c>
      <c r="E239" s="149">
        <v>0</v>
      </c>
      <c r="F239" s="149">
        <v>0</v>
      </c>
      <c r="G239" s="149">
        <v>0</v>
      </c>
      <c r="H239" s="149">
        <v>-93690630.06919314</v>
      </c>
    </row>
    <row r="240" spans="1:8">
      <c r="A240" s="153" t="s">
        <v>88</v>
      </c>
      <c r="B240" s="149">
        <v>-245444396.23154145</v>
      </c>
      <c r="C240" s="149">
        <v>0</v>
      </c>
      <c r="D240" s="149">
        <v>0</v>
      </c>
      <c r="E240" s="149">
        <v>0</v>
      </c>
      <c r="F240" s="149">
        <v>0</v>
      </c>
      <c r="G240" s="149">
        <v>0</v>
      </c>
      <c r="H240" s="149">
        <v>-245444396.23154145</v>
      </c>
    </row>
    <row r="241" spans="1:8">
      <c r="A241" s="153" t="s">
        <v>148</v>
      </c>
      <c r="B241" s="149">
        <v>3820037.0799999987</v>
      </c>
      <c r="C241" s="149">
        <v>0</v>
      </c>
      <c r="D241" s="149">
        <v>0</v>
      </c>
      <c r="E241" s="149">
        <v>0</v>
      </c>
      <c r="F241" s="149">
        <v>0</v>
      </c>
      <c r="G241" s="149">
        <v>0</v>
      </c>
      <c r="H241" s="149">
        <v>3820037.0799999987</v>
      </c>
    </row>
    <row r="242" spans="1:8">
      <c r="A242" s="153" t="s">
        <v>147</v>
      </c>
      <c r="B242" s="149">
        <v>8216769.5</v>
      </c>
      <c r="C242" s="149">
        <v>8216769.5</v>
      </c>
      <c r="D242" s="149">
        <v>0</v>
      </c>
      <c r="E242" s="149">
        <v>0</v>
      </c>
      <c r="F242" s="149">
        <v>0</v>
      </c>
      <c r="G242" s="149">
        <v>0</v>
      </c>
      <c r="H242" s="149">
        <v>0</v>
      </c>
    </row>
    <row r="243" spans="1:8">
      <c r="A243" s="153" t="s">
        <v>146</v>
      </c>
      <c r="B243" s="149">
        <v>14072895.901255328</v>
      </c>
      <c r="C243" s="149">
        <v>4098286.4560041334</v>
      </c>
      <c r="D243" s="149">
        <v>221554.58617595868</v>
      </c>
      <c r="E243" s="149">
        <v>6361649.3664009273</v>
      </c>
      <c r="F243" s="149">
        <v>180326.72053908702</v>
      </c>
      <c r="G243" s="149">
        <v>47064.802073068342</v>
      </c>
      <c r="H243" s="149">
        <v>3164013.9700621543</v>
      </c>
    </row>
    <row r="244" spans="1:8">
      <c r="A244" s="153" t="s">
        <v>145</v>
      </c>
      <c r="B244" s="149">
        <v>245043865.17000008</v>
      </c>
      <c r="C244" s="149">
        <v>71361286.319437087</v>
      </c>
      <c r="D244" s="149">
        <v>3857812.3879857562</v>
      </c>
      <c r="E244" s="149">
        <v>110772023.08162528</v>
      </c>
      <c r="F244" s="149">
        <v>3139933.4511091402</v>
      </c>
      <c r="G244" s="149">
        <v>819514.41226939915</v>
      </c>
      <c r="H244" s="149">
        <v>55093295.517573394</v>
      </c>
    </row>
    <row r="245" spans="1:8">
      <c r="A245" s="153" t="s">
        <v>144</v>
      </c>
      <c r="B245" s="149">
        <v>1759061.9252626544</v>
      </c>
      <c r="C245" s="149">
        <v>512271.22790934751</v>
      </c>
      <c r="D245" s="149">
        <v>27693.535121984954</v>
      </c>
      <c r="E245" s="149">
        <v>795183.54010626511</v>
      </c>
      <c r="F245" s="149">
        <v>22540.198579845368</v>
      </c>
      <c r="G245" s="149">
        <v>5882.9328325645001</v>
      </c>
      <c r="H245" s="149">
        <v>395490.49071264692</v>
      </c>
    </row>
    <row r="246" spans="1:8" ht="15.75" thickBot="1">
      <c r="A246" s="153" t="s">
        <v>143</v>
      </c>
      <c r="B246" s="149">
        <v>2776.4985545000818</v>
      </c>
      <c r="C246" s="149">
        <v>808.56751168092694</v>
      </c>
      <c r="D246" s="149">
        <v>43.711400452094637</v>
      </c>
      <c r="E246" s="149">
        <v>1255.1155351382192</v>
      </c>
      <c r="F246" s="149">
        <v>35.577388081855553</v>
      </c>
      <c r="G246" s="149">
        <v>9.2856051690150121</v>
      </c>
      <c r="H246" s="149">
        <v>624.24111397797003</v>
      </c>
    </row>
    <row r="247" spans="1:8">
      <c r="A247" s="154" t="s">
        <v>18</v>
      </c>
      <c r="B247" s="150">
        <v>792762573.68391526</v>
      </c>
      <c r="C247" s="150">
        <v>236972250.39087811</v>
      </c>
      <c r="D247" s="150">
        <v>21860071.299096808</v>
      </c>
      <c r="E247" s="150">
        <v>627683277.19892848</v>
      </c>
      <c r="F247" s="150">
        <v>17792251.725207105</v>
      </c>
      <c r="G247" s="150">
        <v>-131193294.74854966</v>
      </c>
      <c r="H247" s="150">
        <v>19648017.818351954</v>
      </c>
    </row>
    <row r="248" spans="1:8">
      <c r="A248" s="144"/>
      <c r="B248" s="144"/>
      <c r="C248" s="144"/>
      <c r="D248" s="144"/>
      <c r="E248" s="144"/>
      <c r="F248" s="144"/>
      <c r="G248" s="144"/>
      <c r="H248" s="144"/>
    </row>
    <row r="249" spans="1:8">
      <c r="A249" s="152" t="s">
        <v>320</v>
      </c>
      <c r="B249" s="149"/>
      <c r="C249" s="149"/>
      <c r="D249" s="149"/>
      <c r="E249" s="149"/>
      <c r="F249" s="149"/>
      <c r="G249" s="149"/>
      <c r="H249" s="149"/>
    </row>
    <row r="250" spans="1:8">
      <c r="A250" s="153" t="s">
        <v>284</v>
      </c>
      <c r="B250" s="149">
        <v>-1977073.6736242985</v>
      </c>
      <c r="C250" s="149">
        <v>-575760.26398475876</v>
      </c>
      <c r="D250" s="149">
        <v>-31125.77131762488</v>
      </c>
      <c r="E250" s="149">
        <v>-893735.70098092174</v>
      </c>
      <c r="F250" s="149">
        <v>-25333.748954757266</v>
      </c>
      <c r="G250" s="149">
        <v>-6612.0421685703959</v>
      </c>
      <c r="H250" s="149">
        <v>-444506.14621766534</v>
      </c>
    </row>
    <row r="251" spans="1:8">
      <c r="A251" s="153" t="s">
        <v>285</v>
      </c>
      <c r="B251" s="149">
        <v>-10332232.520567616</v>
      </c>
      <c r="C251" s="149">
        <v>-3008936.3906650166</v>
      </c>
      <c r="D251" s="149">
        <v>-162663.9972632743</v>
      </c>
      <c r="E251" s="149">
        <v>-4670683.3425885569</v>
      </c>
      <c r="F251" s="149">
        <v>-132394.75509195405</v>
      </c>
      <c r="G251" s="149">
        <v>-34554.684548619269</v>
      </c>
      <c r="H251" s="149">
        <v>-2322999.3504101965</v>
      </c>
    </row>
    <row r="252" spans="1:8">
      <c r="A252" s="153" t="s">
        <v>286</v>
      </c>
      <c r="B252" s="149">
        <v>4309374.9999999991</v>
      </c>
      <c r="C252" s="149">
        <v>1254969.3624016226</v>
      </c>
      <c r="D252" s="149">
        <v>67844.017429053478</v>
      </c>
      <c r="E252" s="149">
        <v>1948051.9809635303</v>
      </c>
      <c r="F252" s="149">
        <v>55219.300048528712</v>
      </c>
      <c r="G252" s="149">
        <v>14412.092781524583</v>
      </c>
      <c r="H252" s="149">
        <v>968878.24637573934</v>
      </c>
    </row>
    <row r="253" spans="1:8">
      <c r="A253" s="153" t="s">
        <v>287</v>
      </c>
      <c r="B253" s="149">
        <v>265923.93223998311</v>
      </c>
      <c r="C253" s="149">
        <v>77441.946382142181</v>
      </c>
      <c r="D253" s="149">
        <v>4186.5346816398787</v>
      </c>
      <c r="E253" s="149">
        <v>120210.85261452317</v>
      </c>
      <c r="F253" s="149">
        <v>3407.485634098738</v>
      </c>
      <c r="G253" s="149">
        <v>889.34483173789556</v>
      </c>
      <c r="H253" s="149">
        <v>59787.768095841231</v>
      </c>
    </row>
    <row r="254" spans="1:8">
      <c r="A254" s="153" t="s">
        <v>288</v>
      </c>
      <c r="B254" s="149">
        <v>1392039.9313518235</v>
      </c>
      <c r="C254" s="149">
        <v>405387.66412442562</v>
      </c>
      <c r="D254" s="149">
        <v>21915.377836593831</v>
      </c>
      <c r="E254" s="149">
        <v>629271.33188693423</v>
      </c>
      <c r="F254" s="149">
        <v>17837.266575512615</v>
      </c>
      <c r="G254" s="149">
        <v>4655.4798889002686</v>
      </c>
      <c r="H254" s="149">
        <v>312972.81103945692</v>
      </c>
    </row>
    <row r="255" spans="1:8">
      <c r="A255" s="153" t="s">
        <v>289</v>
      </c>
      <c r="B255" s="149">
        <v>-272918.29212462134</v>
      </c>
      <c r="C255" s="149">
        <v>-79478.832790225017</v>
      </c>
      <c r="D255" s="149">
        <v>-4296.6493673932591</v>
      </c>
      <c r="E255" s="149">
        <v>-123372.65139714048</v>
      </c>
      <c r="F255" s="149">
        <v>-3497.1096879620554</v>
      </c>
      <c r="G255" s="149">
        <v>-912.73647521398686</v>
      </c>
      <c r="H255" s="149">
        <v>-61360.312406686578</v>
      </c>
    </row>
    <row r="256" spans="1:8">
      <c r="A256" s="153" t="s">
        <v>290</v>
      </c>
      <c r="B256" s="149">
        <v>328871.46937950409</v>
      </c>
      <c r="C256" s="149">
        <v>95773.428452915119</v>
      </c>
      <c r="D256" s="149">
        <v>5177.5400610300812</v>
      </c>
      <c r="E256" s="149">
        <v>148666.27234973287</v>
      </c>
      <c r="F256" s="149">
        <v>4214.0803121258568</v>
      </c>
      <c r="G256" s="149">
        <v>1099.8639315199384</v>
      </c>
      <c r="H256" s="149">
        <v>73940.284272180215</v>
      </c>
    </row>
    <row r="257" spans="1:8">
      <c r="A257" s="153" t="s">
        <v>291</v>
      </c>
      <c r="B257" s="149">
        <v>-13075109.596852181</v>
      </c>
      <c r="C257" s="149">
        <v>-3807712.7087090174</v>
      </c>
      <c r="D257" s="149">
        <v>-205846.08287179089</v>
      </c>
      <c r="E257" s="149">
        <v>-5910600.2962060999</v>
      </c>
      <c r="F257" s="149">
        <v>-167541.3255973263</v>
      </c>
      <c r="G257" s="149">
        <v>-43727.847457795193</v>
      </c>
      <c r="H257" s="149">
        <v>-2939681.3360101511</v>
      </c>
    </row>
    <row r="258" spans="1:8">
      <c r="A258" s="153" t="s">
        <v>292</v>
      </c>
      <c r="B258" s="149">
        <v>-75581444.75595203</v>
      </c>
      <c r="C258" s="149">
        <v>-22010708.637510218</v>
      </c>
      <c r="D258" s="149">
        <v>-1189905.4631671305</v>
      </c>
      <c r="E258" s="149">
        <v>-34166574.777297869</v>
      </c>
      <c r="F258" s="149">
        <v>-968482.54702368972</v>
      </c>
      <c r="G258" s="149">
        <v>-252771.40986441317</v>
      </c>
      <c r="H258" s="149">
        <v>-16993001.921088703</v>
      </c>
    </row>
    <row r="259" spans="1:8">
      <c r="A259" s="153" t="s">
        <v>293</v>
      </c>
      <c r="B259" s="149">
        <v>-24545932.292921297</v>
      </c>
      <c r="C259" s="149">
        <v>-7148227.5270081749</v>
      </c>
      <c r="D259" s="149">
        <v>-386435.30866850063</v>
      </c>
      <c r="E259" s="149">
        <v>-11095983.06664471</v>
      </c>
      <c r="F259" s="149">
        <v>-314525.70274197351</v>
      </c>
      <c r="G259" s="149">
        <v>-82090.385175252188</v>
      </c>
      <c r="H259" s="149">
        <v>-5518670.3026826922</v>
      </c>
    </row>
    <row r="260" spans="1:8">
      <c r="A260" s="153" t="s">
        <v>294</v>
      </c>
      <c r="B260" s="149">
        <v>3458138.625664256</v>
      </c>
      <c r="C260" s="149">
        <v>1007073.6536380092</v>
      </c>
      <c r="D260" s="149">
        <v>54442.701596321713</v>
      </c>
      <c r="E260" s="149">
        <v>1563250.7730637868</v>
      </c>
      <c r="F260" s="149">
        <v>44311.760842340555</v>
      </c>
      <c r="G260" s="149">
        <v>11565.253598131327</v>
      </c>
      <c r="H260" s="149">
        <v>777494.48292566661</v>
      </c>
    </row>
    <row r="261" spans="1:8">
      <c r="A261" s="153" t="s">
        <v>295</v>
      </c>
      <c r="B261" s="149">
        <v>11203174.985755883</v>
      </c>
      <c r="C261" s="149">
        <v>3262570.875996605</v>
      </c>
      <c r="D261" s="149">
        <v>176375.55306613099</v>
      </c>
      <c r="E261" s="149">
        <v>5064392.6843411913</v>
      </c>
      <c r="F261" s="149">
        <v>143554.80343080507</v>
      </c>
      <c r="G261" s="149">
        <v>37467.42795471946</v>
      </c>
      <c r="H261" s="149">
        <v>2518813.6409664303</v>
      </c>
    </row>
    <row r="262" spans="1:8" ht="15.75" thickBot="1">
      <c r="A262" s="143"/>
      <c r="B262" s="143"/>
      <c r="C262" s="143"/>
      <c r="D262" s="143"/>
      <c r="E262" s="143"/>
      <c r="F262" s="143"/>
      <c r="G262" s="143"/>
      <c r="H262" s="143"/>
    </row>
    <row r="263" spans="1:8">
      <c r="A263" s="153" t="s">
        <v>296</v>
      </c>
      <c r="B263" s="149">
        <v>1291753.0624819652</v>
      </c>
      <c r="C263" s="149">
        <v>376182.28100439982</v>
      </c>
      <c r="D263" s="149">
        <v>20336.526128512756</v>
      </c>
      <c r="E263" s="149">
        <v>583936.67580187379</v>
      </c>
      <c r="F263" s="149">
        <v>16552.214635718057</v>
      </c>
      <c r="G263" s="149">
        <v>4320.0846961122224</v>
      </c>
      <c r="H263" s="149">
        <v>290425.28021534852</v>
      </c>
    </row>
    <row r="264" spans="1:8">
      <c r="A264" s="153" t="s">
        <v>297</v>
      </c>
      <c r="B264" s="149">
        <v>-1373163.7581513228</v>
      </c>
      <c r="C264" s="149">
        <v>-399890.57486066589</v>
      </c>
      <c r="D264" s="149">
        <v>-21618.203554103078</v>
      </c>
      <c r="E264" s="149">
        <v>-620738.36211840727</v>
      </c>
      <c r="F264" s="149">
        <v>-17595.391809049626</v>
      </c>
      <c r="G264" s="149">
        <v>-4592.3512079370803</v>
      </c>
      <c r="H264" s="149">
        <v>-308728.87460116</v>
      </c>
    </row>
    <row r="265" spans="1:8">
      <c r="A265" s="153" t="s">
        <v>298</v>
      </c>
      <c r="B265" s="149">
        <v>-2820007.8534556092</v>
      </c>
      <c r="C265" s="149">
        <v>-821238.22081363434</v>
      </c>
      <c r="D265" s="149">
        <v>-44396.382760820328</v>
      </c>
      <c r="E265" s="149">
        <v>-1274783.9037579496</v>
      </c>
      <c r="F265" s="149">
        <v>-36134.905827219198</v>
      </c>
      <c r="G265" s="149">
        <v>-9431.1158413065095</v>
      </c>
      <c r="H265" s="149">
        <v>-634023.3244546795</v>
      </c>
    </row>
    <row r="266" spans="1:8">
      <c r="A266" s="153" t="s">
        <v>299</v>
      </c>
      <c r="B266" s="149">
        <v>-12020540.448054736</v>
      </c>
      <c r="C266" s="149">
        <v>-3500602.7514008805</v>
      </c>
      <c r="D266" s="149">
        <v>-189243.62713026087</v>
      </c>
      <c r="E266" s="149">
        <v>-5433882.5542184832</v>
      </c>
      <c r="F266" s="149">
        <v>-154028.32887521054</v>
      </c>
      <c r="G266" s="149">
        <v>-40200.990682276199</v>
      </c>
      <c r="H266" s="149">
        <v>-2702582.1957476246</v>
      </c>
    </row>
    <row r="267" spans="1:8">
      <c r="A267" s="153" t="s">
        <v>300</v>
      </c>
      <c r="B267" s="149">
        <v>-4259836.1231467975</v>
      </c>
      <c r="C267" s="149">
        <v>-1240542.7291430747</v>
      </c>
      <c r="D267" s="149">
        <v>-67064.109339215778</v>
      </c>
      <c r="E267" s="149">
        <v>-1925657.9430372445</v>
      </c>
      <c r="F267" s="149">
        <v>-54584.520734817546</v>
      </c>
      <c r="G267" s="149">
        <v>-14246.417042119017</v>
      </c>
      <c r="H267" s="149">
        <v>-957740.40385032585</v>
      </c>
    </row>
    <row r="268" spans="1:8">
      <c r="A268" s="153" t="s">
        <v>301</v>
      </c>
      <c r="B268" s="149">
        <v>-1842104.7799252362</v>
      </c>
      <c r="C268" s="149">
        <v>-536454.83652264089</v>
      </c>
      <c r="D268" s="149">
        <v>-29000.90820487669</v>
      </c>
      <c r="E268" s="149">
        <v>-832723.04352156539</v>
      </c>
      <c r="F268" s="149">
        <v>-23604.289847952568</v>
      </c>
      <c r="G268" s="149">
        <v>-6160.6578683851922</v>
      </c>
      <c r="H268" s="149">
        <v>-414161.0439598157</v>
      </c>
    </row>
    <row r="269" spans="1:8">
      <c r="A269" s="153" t="s">
        <v>302</v>
      </c>
      <c r="B269" s="149">
        <v>-663573.13654608198</v>
      </c>
      <c r="C269" s="149">
        <v>-193244.71787163601</v>
      </c>
      <c r="D269" s="149">
        <v>-10446.866991450983</v>
      </c>
      <c r="E269" s="149">
        <v>-299968.08427272597</v>
      </c>
      <c r="F269" s="149">
        <v>-8502.8673835721929</v>
      </c>
      <c r="G269" s="149">
        <v>-2219.226131684854</v>
      </c>
      <c r="H269" s="149">
        <v>-149191.37389501193</v>
      </c>
    </row>
    <row r="270" spans="1:8">
      <c r="A270" s="153" t="s">
        <v>303</v>
      </c>
      <c r="B270" s="149">
        <v>-1459727.0829203124</v>
      </c>
      <c r="C270" s="149">
        <v>-425099.40920270007</v>
      </c>
      <c r="D270" s="149">
        <v>-22981.000645176409</v>
      </c>
      <c r="E270" s="149">
        <v>-659869.2932383538</v>
      </c>
      <c r="F270" s="149">
        <v>-18704.593538677957</v>
      </c>
      <c r="G270" s="149">
        <v>-4881.8499561425451</v>
      </c>
      <c r="H270" s="149">
        <v>-328190.93633926177</v>
      </c>
    </row>
    <row r="271" spans="1:8">
      <c r="A271" s="153" t="s">
        <v>304</v>
      </c>
      <c r="B271" s="149">
        <v>-5607.7376396346899</v>
      </c>
      <c r="C271" s="149">
        <v>-1633.0764739963283</v>
      </c>
      <c r="D271" s="149">
        <v>-88.284600472443259</v>
      </c>
      <c r="E271" s="149">
        <v>-2534.9765146022596</v>
      </c>
      <c r="F271" s="149">
        <v>-71.856208224259021</v>
      </c>
      <c r="G271" s="149">
        <v>-18.754282269902905</v>
      </c>
      <c r="H271" s="149">
        <v>-1260.7895600694967</v>
      </c>
    </row>
    <row r="272" spans="1:8">
      <c r="A272" s="153" t="s">
        <v>305</v>
      </c>
      <c r="B272" s="149">
        <v>-962733.60716059594</v>
      </c>
      <c r="C272" s="149">
        <v>-280365.75631987181</v>
      </c>
      <c r="D272" s="149">
        <v>-15156.656272368731</v>
      </c>
      <c r="E272" s="149">
        <v>-435203.50644104177</v>
      </c>
      <c r="F272" s="149">
        <v>-12336.238067145079</v>
      </c>
      <c r="G272" s="149">
        <v>-3219.7258466228518</v>
      </c>
      <c r="H272" s="149">
        <v>-216451.72421354565</v>
      </c>
    </row>
    <row r="273" spans="1:8">
      <c r="A273" s="153" t="s">
        <v>306</v>
      </c>
      <c r="B273" s="149">
        <v>-5700918.8141166829</v>
      </c>
      <c r="C273" s="149">
        <v>-1660212.5480505712</v>
      </c>
      <c r="D273" s="149">
        <v>-89751.584716241035</v>
      </c>
      <c r="E273" s="149">
        <v>-2577099.0431680391</v>
      </c>
      <c r="F273" s="149">
        <v>-73050.209496507436</v>
      </c>
      <c r="G273" s="149">
        <v>-19065.913476777667</v>
      </c>
      <c r="H273" s="149">
        <v>-1281739.5152085472</v>
      </c>
    </row>
    <row r="274" spans="1:8">
      <c r="A274" s="153" t="s">
        <v>307</v>
      </c>
      <c r="B274" s="149">
        <v>-187851.46646639641</v>
      </c>
      <c r="C274" s="149">
        <v>-54705.80654910361</v>
      </c>
      <c r="D274" s="149">
        <v>-2957.4121920277203</v>
      </c>
      <c r="E274" s="149">
        <v>-84918.21235719051</v>
      </c>
      <c r="F274" s="149">
        <v>-2407.0837398379294</v>
      </c>
      <c r="G274" s="149">
        <v>-628.24255579037799</v>
      </c>
      <c r="H274" s="149">
        <v>-42234.709072446283</v>
      </c>
    </row>
    <row r="275" spans="1:8">
      <c r="A275" s="153" t="s">
        <v>308</v>
      </c>
      <c r="B275" s="149">
        <v>-846281.89117205259</v>
      </c>
      <c r="C275" s="149">
        <v>-246452.87202349072</v>
      </c>
      <c r="D275" s="149">
        <v>-13323.315648921034</v>
      </c>
      <c r="E275" s="149">
        <v>-382561.53492125426</v>
      </c>
      <c r="F275" s="149">
        <v>-10844.053644499701</v>
      </c>
      <c r="G275" s="149">
        <v>-2830.269617959847</v>
      </c>
      <c r="H275" s="149">
        <v>-190269.84531592697</v>
      </c>
    </row>
    <row r="276" spans="1:8">
      <c r="A276" s="153" t="s">
        <v>309</v>
      </c>
      <c r="B276" s="149">
        <v>-19890.117341710764</v>
      </c>
      <c r="C276" s="149">
        <v>-5792.368470699399</v>
      </c>
      <c r="D276" s="149">
        <v>-313.1371643444686</v>
      </c>
      <c r="E276" s="149">
        <v>-8991.3229851467404</v>
      </c>
      <c r="F276" s="149">
        <v>-254.86720405914346</v>
      </c>
      <c r="G276" s="149">
        <v>-66.519673169345154</v>
      </c>
      <c r="H276" s="149">
        <v>-4471.9018442916695</v>
      </c>
    </row>
    <row r="277" spans="1:8">
      <c r="A277" s="153" t="s">
        <v>310</v>
      </c>
      <c r="B277" s="149">
        <v>46248005.33948037</v>
      </c>
      <c r="C277" s="149">
        <v>13468270.868335787</v>
      </c>
      <c r="D277" s="149">
        <v>728098.73364714498</v>
      </c>
      <c r="E277" s="149">
        <v>20906400.2128352</v>
      </c>
      <c r="F277" s="149">
        <v>592610.87361548375</v>
      </c>
      <c r="G277" s="149">
        <v>154669.88691237956</v>
      </c>
      <c r="H277" s="149">
        <v>10397954.764134379</v>
      </c>
    </row>
    <row r="278" spans="1:8">
      <c r="A278" s="153" t="s">
        <v>311</v>
      </c>
      <c r="B278" s="149">
        <v>-90002991.081064135</v>
      </c>
      <c r="C278" s="149">
        <v>-26210528.517764639</v>
      </c>
      <c r="D278" s="149">
        <v>-1416948.9764921041</v>
      </c>
      <c r="E278" s="149">
        <v>-40685831.487886287</v>
      </c>
      <c r="F278" s="149">
        <v>-1153276.7906646172</v>
      </c>
      <c r="G278" s="149">
        <v>-301002.22377375519</v>
      </c>
      <c r="H278" s="149">
        <v>-20235403.084482726</v>
      </c>
    </row>
    <row r="279" spans="1:8">
      <c r="A279" s="153" t="s">
        <v>312</v>
      </c>
      <c r="B279" s="149">
        <v>61159054.0028027</v>
      </c>
      <c r="C279" s="149">
        <v>17810642.844260182</v>
      </c>
      <c r="D279" s="149">
        <v>962848.65571238764</v>
      </c>
      <c r="E279" s="149">
        <v>27646936.343208786</v>
      </c>
      <c r="F279" s="149">
        <v>783677.48308395862</v>
      </c>
      <c r="G279" s="149">
        <v>204537.77188540457</v>
      </c>
      <c r="H279" s="149">
        <v>13750410.904651983</v>
      </c>
    </row>
    <row r="280" spans="1:8">
      <c r="A280" s="153" t="s">
        <v>325</v>
      </c>
      <c r="B280" s="149">
        <v>1701668.8974633713</v>
      </c>
      <c r="C280" s="149">
        <v>495557.32125152234</v>
      </c>
      <c r="D280" s="149">
        <v>26789.976351091093</v>
      </c>
      <c r="E280" s="149">
        <v>769239.03504511609</v>
      </c>
      <c r="F280" s="149">
        <v>21804.778055351169</v>
      </c>
      <c r="G280" s="149">
        <v>5690.9900005631334</v>
      </c>
      <c r="H280" s="149">
        <v>382586.79675972712</v>
      </c>
    </row>
    <row r="281" spans="1:8">
      <c r="A281" s="153" t="s">
        <v>313</v>
      </c>
      <c r="B281" s="149">
        <v>-61755598.783749118</v>
      </c>
      <c r="C281" s="149">
        <v>0</v>
      </c>
      <c r="D281" s="149">
        <v>0</v>
      </c>
      <c r="E281" s="149">
        <v>0</v>
      </c>
      <c r="F281" s="149">
        <v>0</v>
      </c>
      <c r="G281" s="149">
        <v>0</v>
      </c>
      <c r="H281" s="149">
        <v>-61755598.783749118</v>
      </c>
    </row>
    <row r="282" spans="1:8">
      <c r="A282" s="153" t="s">
        <v>314</v>
      </c>
      <c r="B282" s="149">
        <v>23346828.298948541</v>
      </c>
      <c r="C282" s="149">
        <v>23346828.298948541</v>
      </c>
      <c r="D282" s="149">
        <v>0</v>
      </c>
      <c r="E282" s="149">
        <v>0</v>
      </c>
      <c r="F282" s="149">
        <v>0</v>
      </c>
      <c r="G282" s="149">
        <v>0</v>
      </c>
      <c r="H282" s="149">
        <v>0</v>
      </c>
    </row>
    <row r="283" spans="1:8">
      <c r="A283" s="153" t="s">
        <v>315</v>
      </c>
      <c r="B283" s="149">
        <v>1465249.6883227506</v>
      </c>
      <c r="C283" s="149">
        <v>0</v>
      </c>
      <c r="D283" s="149">
        <v>1465249.6883227506</v>
      </c>
      <c r="E283" s="149">
        <v>0</v>
      </c>
      <c r="F283" s="149">
        <v>0</v>
      </c>
      <c r="G283" s="149">
        <v>0</v>
      </c>
      <c r="H283" s="149">
        <v>0</v>
      </c>
    </row>
    <row r="284" spans="1:8">
      <c r="A284" s="153" t="s">
        <v>316</v>
      </c>
      <c r="B284" s="149">
        <v>940422.01205830241</v>
      </c>
      <c r="C284" s="149">
        <v>0</v>
      </c>
      <c r="D284" s="149">
        <v>0</v>
      </c>
      <c r="E284" s="149">
        <v>0</v>
      </c>
      <c r="F284" s="149">
        <v>940422.01205830241</v>
      </c>
      <c r="G284" s="149">
        <v>0</v>
      </c>
      <c r="H284" s="149">
        <v>0</v>
      </c>
    </row>
    <row r="285" spans="1:8">
      <c r="A285" s="153" t="s">
        <v>317</v>
      </c>
      <c r="B285" s="149">
        <v>35406453.900753304</v>
      </c>
      <c r="C285" s="149">
        <v>0</v>
      </c>
      <c r="D285" s="149">
        <v>0</v>
      </c>
      <c r="E285" s="149">
        <v>35406453.900753304</v>
      </c>
      <c r="F285" s="149">
        <v>0</v>
      </c>
      <c r="G285" s="149">
        <v>0</v>
      </c>
      <c r="H285" s="149">
        <v>0</v>
      </c>
    </row>
    <row r="286" spans="1:8" ht="15.75" thickBot="1">
      <c r="A286" s="153" t="s">
        <v>318</v>
      </c>
      <c r="B286" s="149">
        <v>596644.88366624829</v>
      </c>
      <c r="C286" s="149">
        <v>0</v>
      </c>
      <c r="D286" s="149">
        <v>0</v>
      </c>
      <c r="E286" s="149">
        <v>0</v>
      </c>
      <c r="F286" s="149">
        <v>0</v>
      </c>
      <c r="G286" s="149">
        <v>596644.88366624829</v>
      </c>
      <c r="H286" s="149">
        <v>0</v>
      </c>
    </row>
    <row r="287" spans="1:8">
      <c r="A287" s="154" t="s">
        <v>320</v>
      </c>
      <c r="B287" s="150">
        <v>-116591933.7825834</v>
      </c>
      <c r="C287" s="150">
        <v>-10606890.001338877</v>
      </c>
      <c r="D287" s="150">
        <v>-370298.43353544152</v>
      </c>
      <c r="E287" s="150">
        <v>-17298903.040689632</v>
      </c>
      <c r="F287" s="150">
        <v>-553559.12784682761</v>
      </c>
      <c r="G287" s="150">
        <v>206719.71650118049</v>
      </c>
      <c r="H287" s="150">
        <v>-87969002.895673886</v>
      </c>
    </row>
  </sheetData>
  <mergeCells count="2">
    <mergeCell ref="A3:A4"/>
    <mergeCell ref="B3:H3"/>
  </mergeCells>
  <pageMargins left="0.5" right="0.5" top="0.75" bottom="0.75" header="0.3" footer="0.3"/>
  <pageSetup scale="45" fitToHeight="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45"/>
  <sheetViews>
    <sheetView showGridLines="0" workbookViewId="0">
      <pane xSplit="2" ySplit="11" topLeftCell="C12" activePane="bottomRight" state="frozen"/>
      <selection activeCell="K27" sqref="K27"/>
      <selection pane="topRight" activeCell="K27" sqref="K27"/>
      <selection pane="bottomLeft" activeCell="K27" sqref="K27"/>
      <selection pane="bottomRight" activeCell="K27" sqref="K27"/>
    </sheetView>
  </sheetViews>
  <sheetFormatPr defaultColWidth="9.140625" defaultRowHeight="15"/>
  <cols>
    <col min="1" max="1" width="5.42578125" style="144" customWidth="1"/>
    <col min="2" max="2" width="25.42578125" style="144" customWidth="1"/>
    <col min="3" max="12" width="15.5703125" style="144" customWidth="1"/>
    <col min="13" max="13" width="13.28515625" style="144" bestFit="1" customWidth="1"/>
    <col min="14" max="16384" width="9.140625" style="144"/>
  </cols>
  <sheetData>
    <row r="1" spans="1:14" ht="15.75" thickBot="1">
      <c r="A1" s="143"/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</row>
    <row r="2" spans="1:14">
      <c r="A2" s="115" t="s">
        <v>706</v>
      </c>
      <c r="D2" s="115" t="s">
        <v>721</v>
      </c>
      <c r="E2" s="115" t="s">
        <v>720</v>
      </c>
      <c r="F2" s="115"/>
      <c r="J2" s="115" t="s">
        <v>705</v>
      </c>
    </row>
    <row r="3" spans="1:14">
      <c r="E3" s="115" t="s">
        <v>719</v>
      </c>
      <c r="F3" s="115"/>
      <c r="J3" s="115" t="s">
        <v>1566</v>
      </c>
    </row>
    <row r="4" spans="1:14">
      <c r="A4" s="115" t="s">
        <v>704</v>
      </c>
      <c r="E4" s="115" t="s">
        <v>718</v>
      </c>
      <c r="F4" s="115"/>
      <c r="J4" s="115" t="s">
        <v>703</v>
      </c>
    </row>
    <row r="5" spans="1:14">
      <c r="B5" s="115" t="s">
        <v>702</v>
      </c>
      <c r="J5" s="115" t="s">
        <v>701</v>
      </c>
    </row>
    <row r="6" spans="1:14">
      <c r="J6" s="115" t="s">
        <v>1567</v>
      </c>
    </row>
    <row r="7" spans="1:14">
      <c r="A7" s="115" t="s">
        <v>700</v>
      </c>
      <c r="G7" s="115" t="s">
        <v>717</v>
      </c>
      <c r="J7" s="115" t="s">
        <v>1147</v>
      </c>
    </row>
    <row r="8" spans="1:14" ht="15.75" thickBot="1">
      <c r="A8" s="143"/>
      <c r="B8" s="143"/>
      <c r="C8" s="143"/>
      <c r="D8" s="143"/>
      <c r="E8" s="143"/>
      <c r="F8" s="143"/>
      <c r="G8" s="143"/>
      <c r="H8" s="143"/>
      <c r="I8" s="143"/>
      <c r="J8" s="139" t="s">
        <v>1148</v>
      </c>
      <c r="K8" s="143"/>
      <c r="L8" s="143"/>
    </row>
    <row r="9" spans="1:14">
      <c r="B9" s="114" t="s">
        <v>23</v>
      </c>
      <c r="C9" s="119" t="s">
        <v>24</v>
      </c>
      <c r="D9" s="119" t="s">
        <v>25</v>
      </c>
      <c r="E9" s="119" t="s">
        <v>26</v>
      </c>
      <c r="F9" s="119" t="s">
        <v>78</v>
      </c>
      <c r="G9" s="119" t="s">
        <v>27</v>
      </c>
      <c r="H9" s="119" t="s">
        <v>28</v>
      </c>
      <c r="I9" s="119" t="s">
        <v>29</v>
      </c>
      <c r="J9" s="119" t="s">
        <v>30</v>
      </c>
      <c r="K9" s="119" t="s">
        <v>31</v>
      </c>
      <c r="L9" s="120" t="s">
        <v>32</v>
      </c>
    </row>
    <row r="10" spans="1:14">
      <c r="A10" s="116"/>
      <c r="B10" s="116"/>
      <c r="C10" s="132"/>
      <c r="D10" s="132"/>
      <c r="E10" s="132"/>
      <c r="F10" s="132"/>
      <c r="G10" s="132"/>
      <c r="H10" s="132"/>
      <c r="I10" s="132"/>
      <c r="J10" s="132"/>
      <c r="K10" s="132"/>
      <c r="L10" s="132"/>
    </row>
    <row r="11" spans="1:14" ht="39" thickBot="1">
      <c r="A11" s="131" t="s">
        <v>699</v>
      </c>
      <c r="B11" s="131" t="s">
        <v>716</v>
      </c>
      <c r="C11" s="133" t="s">
        <v>715</v>
      </c>
      <c r="D11" s="133" t="s">
        <v>714</v>
      </c>
      <c r="E11" s="133" t="s">
        <v>713</v>
      </c>
      <c r="F11" s="134" t="s">
        <v>722</v>
      </c>
      <c r="G11" s="133" t="s">
        <v>712</v>
      </c>
      <c r="H11" s="133" t="s">
        <v>711</v>
      </c>
      <c r="I11" s="133" t="s">
        <v>710</v>
      </c>
      <c r="J11" s="133" t="s">
        <v>44</v>
      </c>
      <c r="K11" s="133" t="s">
        <v>45</v>
      </c>
      <c r="L11" s="133" t="s">
        <v>709</v>
      </c>
    </row>
    <row r="12" spans="1:14">
      <c r="A12" s="114" t="s">
        <v>697</v>
      </c>
      <c r="B12" s="117" t="s">
        <v>1</v>
      </c>
      <c r="C12" s="145">
        <v>11242062.787070533</v>
      </c>
      <c r="D12" s="145">
        <f>-79601.869165541-F12</f>
        <v>-94719.739461972116</v>
      </c>
      <c r="E12" s="145">
        <v>-852396.4184856792</v>
      </c>
      <c r="F12" s="145">
        <f>'2018 Cap Str Recon (CD)'!C43</f>
        <v>15117.870296431123</v>
      </c>
      <c r="G12" s="145">
        <v>10310064.499419311</v>
      </c>
      <c r="H12" s="224">
        <v>0.96244599717616874</v>
      </c>
      <c r="I12" s="145">
        <v>9922880.308094237</v>
      </c>
      <c r="J12" s="218">
        <v>0.29291227057024422</v>
      </c>
      <c r="K12" s="218">
        <v>4.8019327192436879E-2</v>
      </c>
      <c r="L12" s="218">
        <v>1.4065450159192156E-2</v>
      </c>
      <c r="M12" s="122"/>
      <c r="N12" s="137"/>
    </row>
    <row r="13" spans="1:14">
      <c r="A13" s="114" t="s">
        <v>696</v>
      </c>
      <c r="B13" s="117" t="s">
        <v>19</v>
      </c>
      <c r="C13" s="145">
        <v>0</v>
      </c>
      <c r="D13" s="145">
        <v>0</v>
      </c>
      <c r="E13" s="145">
        <v>0</v>
      </c>
      <c r="F13" s="145">
        <v>0</v>
      </c>
      <c r="G13" s="145">
        <v>0</v>
      </c>
      <c r="H13" s="224">
        <v>0</v>
      </c>
      <c r="I13" s="145">
        <v>0</v>
      </c>
      <c r="J13" s="218">
        <v>0</v>
      </c>
      <c r="K13" s="218">
        <v>0</v>
      </c>
      <c r="L13" s="218">
        <v>0</v>
      </c>
      <c r="M13" s="122"/>
      <c r="N13" s="137"/>
    </row>
    <row r="14" spans="1:14">
      <c r="A14" s="114" t="s">
        <v>695</v>
      </c>
      <c r="B14" s="117" t="s">
        <v>3</v>
      </c>
      <c r="C14" s="145">
        <v>429893.00358271576</v>
      </c>
      <c r="D14" s="145">
        <f>772.539904627665-F14</f>
        <v>194.43722075177914</v>
      </c>
      <c r="E14" s="145">
        <v>-32886.813179785619</v>
      </c>
      <c r="F14" s="145">
        <f>'2018 Cap Str Recon (CD)'!C45</f>
        <v>578.10268387588587</v>
      </c>
      <c r="G14" s="145">
        <v>397778.73030755779</v>
      </c>
      <c r="H14" s="224">
        <v>1</v>
      </c>
      <c r="I14" s="145">
        <v>397778.73030755779</v>
      </c>
      <c r="J14" s="218">
        <v>1.1741980902852694E-2</v>
      </c>
      <c r="K14" s="218">
        <v>2.0400693863565248E-2</v>
      </c>
      <c r="L14" s="218">
        <v>2.3954455775092729E-4</v>
      </c>
      <c r="M14" s="122"/>
      <c r="N14" s="137"/>
    </row>
    <row r="15" spans="1:14">
      <c r="A15" s="114" t="s">
        <v>694</v>
      </c>
      <c r="B15" s="117" t="s">
        <v>4</v>
      </c>
      <c r="C15" s="145">
        <v>17318425.676754404</v>
      </c>
      <c r="D15" s="145">
        <f>-59699.6105318186-F15</f>
        <v>-82988.727313898067</v>
      </c>
      <c r="E15" s="145">
        <v>-1317924.1024598922</v>
      </c>
      <c r="F15" s="145">
        <f>'2018 Cap Str Recon (CD)'!C46</f>
        <v>23289.116782079473</v>
      </c>
      <c r="G15" s="145">
        <v>15940801.963762691</v>
      </c>
      <c r="H15" s="224">
        <v>0.96244599717616874</v>
      </c>
      <c r="I15" s="145">
        <v>15342161.041801412</v>
      </c>
      <c r="J15" s="218">
        <v>0.45288334502459437</v>
      </c>
      <c r="K15" s="218">
        <v>0.115</v>
      </c>
      <c r="L15" s="218">
        <v>5.2081584677828356E-2</v>
      </c>
      <c r="M15" s="122"/>
      <c r="N15" s="137"/>
    </row>
    <row r="16" spans="1:14">
      <c r="A16" s="114" t="s">
        <v>693</v>
      </c>
      <c r="B16" s="117" t="s">
        <v>2</v>
      </c>
      <c r="C16" s="145">
        <v>516622.22938402655</v>
      </c>
      <c r="D16" s="145">
        <f>1027.76354293076-F16</f>
        <v>333.030912095134</v>
      </c>
      <c r="E16" s="145">
        <v>-39529.186551713356</v>
      </c>
      <c r="F16" s="145">
        <f>'2018 Cap Str Recon (CD)'!C44</f>
        <v>694.73263083562597</v>
      </c>
      <c r="G16" s="145">
        <v>478120.80637524393</v>
      </c>
      <c r="H16" s="224">
        <v>0.96244599717616874</v>
      </c>
      <c r="I16" s="145">
        <v>460165.4562624956</v>
      </c>
      <c r="J16" s="218">
        <v>1.3583566912712975E-2</v>
      </c>
      <c r="K16" s="218">
        <v>2.3915689428192048E-2</v>
      </c>
      <c r="L16" s="218">
        <v>3.24860367611509E-4</v>
      </c>
      <c r="M16" s="122"/>
      <c r="N16" s="137"/>
    </row>
    <row r="17" spans="1:14">
      <c r="A17" s="114" t="s">
        <v>692</v>
      </c>
      <c r="B17" s="117" t="s">
        <v>282</v>
      </c>
      <c r="C17" s="145">
        <v>8887735.6177787483</v>
      </c>
      <c r="D17" s="145">
        <f>-282014.062529459-F17</f>
        <v>-241993.67552945903</v>
      </c>
      <c r="E17" s="145">
        <v>-657156.72252998641</v>
      </c>
      <c r="F17" s="145">
        <f>'2018 Cap Str Recon (CD)'!C42</f>
        <v>-40020.387000000002</v>
      </c>
      <c r="G17" s="145">
        <v>7948564.8327193018</v>
      </c>
      <c r="H17" s="224">
        <v>0.96244599717616874</v>
      </c>
      <c r="I17" s="145">
        <v>7650064.4065459557</v>
      </c>
      <c r="J17" s="218">
        <v>0.22582130044460305</v>
      </c>
      <c r="K17" s="218">
        <v>0</v>
      </c>
      <c r="L17" s="218">
        <v>0</v>
      </c>
      <c r="M17" s="122"/>
      <c r="N17" s="137"/>
    </row>
    <row r="18" spans="1:14" ht="15.75" thickBot="1">
      <c r="A18" s="114" t="s">
        <v>691</v>
      </c>
      <c r="B18" s="117" t="s">
        <v>281</v>
      </c>
      <c r="C18" s="145">
        <v>253253.17768832159</v>
      </c>
      <c r="D18" s="145">
        <f>-136734.918971755-F18</f>
        <v>-137075.48357853288</v>
      </c>
      <c r="E18" s="145">
        <v>-8897.6568114004822</v>
      </c>
      <c r="F18" s="145">
        <f>'2018 Cap Str Recon (CD)'!C47</f>
        <v>340.56460677789391</v>
      </c>
      <c r="G18" s="145">
        <v>107620.6019051659</v>
      </c>
      <c r="H18" s="224">
        <v>0.96244599717616874</v>
      </c>
      <c r="I18" s="145">
        <v>103579.01751731688</v>
      </c>
      <c r="J18" s="218">
        <v>3.0575361449924946E-3</v>
      </c>
      <c r="K18" s="218">
        <v>8.8693247122755406E-2</v>
      </c>
      <c r="L18" s="218">
        <v>2.7118280889457623E-4</v>
      </c>
      <c r="M18" s="122"/>
      <c r="N18" s="137"/>
    </row>
    <row r="19" spans="1:14">
      <c r="A19" s="114" t="s">
        <v>690</v>
      </c>
      <c r="B19" s="117" t="s">
        <v>21</v>
      </c>
      <c r="C19" s="225">
        <v>38647992.49225875</v>
      </c>
      <c r="D19" s="225">
        <v>-556250.15775101492</v>
      </c>
      <c r="E19" s="225">
        <v>-2908790.9000184573</v>
      </c>
      <c r="F19" s="225">
        <v>0</v>
      </c>
      <c r="G19" s="225">
        <v>35182951.434489273</v>
      </c>
      <c r="H19" s="222" t="s">
        <v>334</v>
      </c>
      <c r="I19" s="225">
        <v>33876628.960528977</v>
      </c>
      <c r="J19" s="226">
        <v>0.99999999999999978</v>
      </c>
      <c r="K19" s="222" t="s">
        <v>334</v>
      </c>
      <c r="L19" s="226">
        <v>6.6982622571277517E-2</v>
      </c>
    </row>
    <row r="20" spans="1:14">
      <c r="A20" s="114" t="s">
        <v>689</v>
      </c>
      <c r="B20" s="136" t="s">
        <v>723</v>
      </c>
      <c r="C20" s="145">
        <f>'2018 Cap Str Recon (CD)'!B23</f>
        <v>38678746.823682256</v>
      </c>
      <c r="D20" s="145">
        <f>'2018 Cap Str Recon (CD)'!C23</f>
        <v>-587004.48922451772</v>
      </c>
      <c r="E20" s="145">
        <f>'2018 Cap Str Recon (CD)'!E23</f>
        <v>-2908790.8999684588</v>
      </c>
      <c r="F20" s="145"/>
      <c r="G20" s="145">
        <f>'2018 Cap Str Recon (CD)'!F23</f>
        <v>35182951.434489273</v>
      </c>
      <c r="I20" s="145">
        <f>'2018 Cap Str Recon (CD)'!H23</f>
        <v>33876633.154352844</v>
      </c>
      <c r="L20" s="227">
        <f>'2018 Cap Str Recon (CD)'!K23</f>
        <v>6.7007247294190997E-2</v>
      </c>
      <c r="M20" s="121"/>
    </row>
    <row r="21" spans="1:14">
      <c r="A21" s="114" t="s">
        <v>688</v>
      </c>
      <c r="B21" s="136" t="s">
        <v>698</v>
      </c>
      <c r="C21" s="127">
        <f t="shared" ref="C21:G21" si="0">C19-C20</f>
        <v>-30754.331423506141</v>
      </c>
      <c r="D21" s="127">
        <f t="shared" si="0"/>
        <v>30754.331473502796</v>
      </c>
      <c r="E21" s="127">
        <f t="shared" si="0"/>
        <v>-4.9998518079519272E-5</v>
      </c>
      <c r="F21" s="127">
        <f t="shared" si="0"/>
        <v>0</v>
      </c>
      <c r="G21" s="127">
        <f t="shared" si="0"/>
        <v>0</v>
      </c>
      <c r="I21" s="127">
        <f>I19-I20</f>
        <v>-4.193823866546154</v>
      </c>
      <c r="L21" s="228">
        <f>L19-L20</f>
        <v>-2.4624722913479946E-5</v>
      </c>
      <c r="M21" s="121"/>
    </row>
    <row r="22" spans="1:14">
      <c r="A22" s="114" t="s">
        <v>687</v>
      </c>
      <c r="B22" s="115" t="s">
        <v>334</v>
      </c>
    </row>
    <row r="23" spans="1:14">
      <c r="A23" s="114" t="s">
        <v>686</v>
      </c>
      <c r="B23" s="115" t="s">
        <v>1142</v>
      </c>
    </row>
    <row r="24" spans="1:14">
      <c r="A24" s="114" t="s">
        <v>685</v>
      </c>
      <c r="B24" s="115" t="s">
        <v>1143</v>
      </c>
    </row>
    <row r="25" spans="1:14">
      <c r="A25" s="114" t="s">
        <v>684</v>
      </c>
      <c r="B25" s="115" t="s">
        <v>1144</v>
      </c>
    </row>
    <row r="26" spans="1:14">
      <c r="A26" s="114" t="s">
        <v>683</v>
      </c>
      <c r="B26" s="115" t="s">
        <v>334</v>
      </c>
    </row>
    <row r="27" spans="1:14">
      <c r="A27" s="114" t="s">
        <v>682</v>
      </c>
      <c r="B27" s="115" t="s">
        <v>334</v>
      </c>
    </row>
    <row r="28" spans="1:14">
      <c r="A28" s="114" t="s">
        <v>681</v>
      </c>
      <c r="B28" s="115" t="s">
        <v>708</v>
      </c>
    </row>
    <row r="29" spans="1:14">
      <c r="A29" s="114" t="s">
        <v>680</v>
      </c>
    </row>
    <row r="30" spans="1:14">
      <c r="A30" s="114" t="s">
        <v>679</v>
      </c>
    </row>
    <row r="31" spans="1:14">
      <c r="A31" s="114" t="s">
        <v>678</v>
      </c>
    </row>
    <row r="32" spans="1:14">
      <c r="A32" s="114" t="s">
        <v>677</v>
      </c>
    </row>
    <row r="33" spans="1:12">
      <c r="A33" s="114" t="s">
        <v>676</v>
      </c>
    </row>
    <row r="34" spans="1:12">
      <c r="A34" s="114" t="s">
        <v>675</v>
      </c>
    </row>
    <row r="35" spans="1:12">
      <c r="A35" s="114" t="s">
        <v>674</v>
      </c>
    </row>
    <row r="36" spans="1:12">
      <c r="A36" s="114" t="s">
        <v>673</v>
      </c>
    </row>
    <row r="37" spans="1:12">
      <c r="A37" s="114" t="s">
        <v>672</v>
      </c>
    </row>
    <row r="38" spans="1:12">
      <c r="A38" s="114" t="s">
        <v>671</v>
      </c>
    </row>
    <row r="39" spans="1:12">
      <c r="A39" s="114" t="s">
        <v>670</v>
      </c>
    </row>
    <row r="40" spans="1:12">
      <c r="A40" s="114" t="s">
        <v>669</v>
      </c>
    </row>
    <row r="41" spans="1:12">
      <c r="A41" s="114" t="s">
        <v>668</v>
      </c>
    </row>
    <row r="42" spans="1:12">
      <c r="A42" s="114" t="s">
        <v>667</v>
      </c>
    </row>
    <row r="43" spans="1:12">
      <c r="A43" s="114" t="s">
        <v>666</v>
      </c>
    </row>
    <row r="44" spans="1:12">
      <c r="A44" s="114" t="s">
        <v>665</v>
      </c>
    </row>
    <row r="45" spans="1:12" ht="15.75" thickBot="1">
      <c r="A45" s="143"/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</row>
  </sheetData>
  <pageMargins left="0.5" right="0.5" top="0.75" bottom="0.5" header="0.75" footer="0.5"/>
  <pageSetup scale="68" orientation="landscape" r:id="rId1"/>
  <headerFooter>
    <oddHeader>&amp;C&amp;"Arial"&amp;10 COST OF CAPITAL - 13-MONTH AVERAGE&amp;L&amp;"Arial"&amp;10 Schedule D-1a&amp;R&amp;"Arial"&amp;10 Page &amp;P of &amp;N</oddHeader>
    <oddFooter>&amp;L&amp;"Arial"&amp;10 Supporting Schedules: D-1b, D-3, D-4a, D-5, D-6&amp;R&amp;"Arial"&amp;10 Recap Schedules: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5"/>
  <sheetViews>
    <sheetView topLeftCell="B1" workbookViewId="0">
      <pane xSplit="1" ySplit="3" topLeftCell="C4" activePane="bottomRight" state="frozen"/>
      <selection activeCell="J11" sqref="J11:M21"/>
      <selection pane="topRight" activeCell="J11" sqref="J11:M21"/>
      <selection pane="bottomLeft" activeCell="J11" sqref="J11:M21"/>
      <selection pane="bottomRight" activeCell="J11" sqref="J11:M21"/>
    </sheetView>
  </sheetViews>
  <sheetFormatPr defaultColWidth="8.85546875" defaultRowHeight="15.75"/>
  <cols>
    <col min="1" max="1" width="11.28515625" style="178" hidden="1" customWidth="1"/>
    <col min="2" max="2" width="37.7109375" style="178" customWidth="1"/>
    <col min="3" max="3" width="15.5703125" style="178" customWidth="1"/>
    <col min="4" max="4" width="10.42578125" style="178" bestFit="1" customWidth="1"/>
    <col min="5" max="7" width="16.28515625" style="178" customWidth="1"/>
    <col min="8" max="9" width="8.85546875" style="178"/>
    <col min="10" max="10" width="11.5703125" style="178" bestFit="1" customWidth="1"/>
    <col min="11" max="11" width="13" style="178" customWidth="1"/>
    <col min="12" max="12" width="11.5703125" style="178" bestFit="1" customWidth="1"/>
    <col min="13" max="16384" width="8.85546875" style="178"/>
  </cols>
  <sheetData>
    <row r="1" spans="1:13">
      <c r="B1" s="179" t="s">
        <v>1503</v>
      </c>
      <c r="C1" s="180" t="s">
        <v>1504</v>
      </c>
      <c r="D1" s="181"/>
      <c r="E1" s="404" t="s">
        <v>1505</v>
      </c>
      <c r="F1" s="404"/>
      <c r="G1" s="404"/>
    </row>
    <row r="3" spans="1:13">
      <c r="A3" s="183" t="s">
        <v>1506</v>
      </c>
      <c r="B3" s="183" t="s">
        <v>1507</v>
      </c>
      <c r="C3" s="184" t="s">
        <v>1508</v>
      </c>
      <c r="E3" s="184" t="s">
        <v>1509</v>
      </c>
      <c r="F3" s="184" t="s">
        <v>1510</v>
      </c>
      <c r="G3" s="184" t="s">
        <v>1508</v>
      </c>
    </row>
    <row r="4" spans="1:13">
      <c r="B4" s="185" t="s">
        <v>1511</v>
      </c>
      <c r="C4" s="186"/>
      <c r="E4" s="186"/>
      <c r="F4" s="186"/>
      <c r="G4" s="186"/>
      <c r="J4" s="269" t="s">
        <v>1858</v>
      </c>
      <c r="K4" s="269" t="s">
        <v>1859</v>
      </c>
    </row>
    <row r="5" spans="1:13">
      <c r="A5" s="187"/>
      <c r="B5" s="187"/>
      <c r="C5" s="186"/>
      <c r="E5" s="186"/>
      <c r="F5" s="186"/>
      <c r="G5" s="186"/>
      <c r="J5" s="270" t="s">
        <v>1856</v>
      </c>
      <c r="K5" s="270" t="s">
        <v>1857</v>
      </c>
    </row>
    <row r="6" spans="1:13">
      <c r="A6" s="188"/>
      <c r="B6" s="189" t="s">
        <v>1512</v>
      </c>
      <c r="C6" s="190">
        <v>9834107</v>
      </c>
      <c r="E6" s="190">
        <v>9834107</v>
      </c>
      <c r="F6" s="190">
        <v>54466460</v>
      </c>
      <c r="G6" s="190">
        <f>SUM(E6:F6)</f>
        <v>64300567</v>
      </c>
      <c r="J6" s="191">
        <f>F6</f>
        <v>54466460</v>
      </c>
      <c r="K6" s="191">
        <f>F6</f>
        <v>54466460</v>
      </c>
    </row>
    <row r="7" spans="1:13">
      <c r="A7" s="189"/>
      <c r="B7" s="189"/>
      <c r="C7" s="190"/>
      <c r="E7" s="190"/>
      <c r="F7" s="190"/>
      <c r="G7" s="190"/>
      <c r="J7" s="191">
        <f>J6*0.389</f>
        <v>21187452.940000001</v>
      </c>
      <c r="K7" s="191">
        <f>F106</f>
        <v>27472728.134927422</v>
      </c>
      <c r="M7" s="178" t="s">
        <v>1855</v>
      </c>
    </row>
    <row r="8" spans="1:13">
      <c r="A8" s="189"/>
      <c r="B8" s="192" t="s">
        <v>1513</v>
      </c>
      <c r="C8" s="190"/>
      <c r="E8" s="190"/>
      <c r="F8" s="190"/>
      <c r="G8" s="190"/>
      <c r="J8" s="191">
        <f>J6-J7</f>
        <v>33279007.059999999</v>
      </c>
      <c r="K8" s="191">
        <f>K6-K7</f>
        <v>26993731.865072578</v>
      </c>
      <c r="L8" s="191">
        <f>J8-K8</f>
        <v>6285275.1949274205</v>
      </c>
      <c r="M8" s="191">
        <f>L8-I10</f>
        <v>0</v>
      </c>
    </row>
    <row r="9" spans="1:13">
      <c r="A9" s="193" t="s">
        <v>1514</v>
      </c>
      <c r="B9" s="193" t="s">
        <v>1515</v>
      </c>
      <c r="C9" s="194">
        <v>-1215395.63314991</v>
      </c>
      <c r="D9" s="195"/>
      <c r="E9" s="194">
        <v>-1265821.622184861</v>
      </c>
      <c r="F9" s="194">
        <v>17957929.128364053</v>
      </c>
      <c r="G9" s="194">
        <f>SUM(E9:F9)</f>
        <v>16692107.506179191</v>
      </c>
      <c r="H9" s="195"/>
      <c r="J9" s="191"/>
      <c r="L9" s="191"/>
    </row>
    <row r="10" spans="1:13">
      <c r="A10" s="193"/>
      <c r="B10" s="193" t="s">
        <v>1516</v>
      </c>
      <c r="C10" s="190">
        <v>0</v>
      </c>
      <c r="E10" s="190">
        <v>0</v>
      </c>
      <c r="F10" s="190">
        <v>0</v>
      </c>
      <c r="G10" s="190">
        <f>SUM(E10:F10)</f>
        <v>0</v>
      </c>
      <c r="I10" s="178">
        <f>F9*0.35</f>
        <v>6285275.1949274177</v>
      </c>
      <c r="L10" s="191"/>
    </row>
    <row r="11" spans="1:13" ht="15.6" customHeight="1">
      <c r="A11" s="193"/>
      <c r="B11" s="193"/>
      <c r="C11" s="196">
        <f t="shared" ref="C11:G11" si="0">SUM(C9:C10)</f>
        <v>-1215395.63314991</v>
      </c>
      <c r="E11" s="196">
        <f t="shared" si="0"/>
        <v>-1265821.622184861</v>
      </c>
      <c r="F11" s="196">
        <f t="shared" si="0"/>
        <v>17957929.128364053</v>
      </c>
      <c r="G11" s="196">
        <f t="shared" si="0"/>
        <v>16692107.506179191</v>
      </c>
      <c r="J11" s="405" t="s">
        <v>1860</v>
      </c>
      <c r="K11" s="405"/>
      <c r="L11" s="405"/>
      <c r="M11" s="405"/>
    </row>
    <row r="12" spans="1:13">
      <c r="A12" s="193"/>
      <c r="B12" s="193"/>
      <c r="C12" s="190"/>
      <c r="E12" s="190"/>
      <c r="F12" s="190"/>
      <c r="G12" s="190"/>
      <c r="J12" s="405"/>
      <c r="K12" s="405"/>
      <c r="L12" s="405"/>
      <c r="M12" s="405"/>
    </row>
    <row r="13" spans="1:13">
      <c r="A13" s="193"/>
      <c r="B13" s="192" t="s">
        <v>1517</v>
      </c>
      <c r="C13" s="190"/>
      <c r="E13" s="190"/>
      <c r="F13" s="190"/>
      <c r="G13" s="190"/>
      <c r="J13" s="405"/>
      <c r="K13" s="405"/>
      <c r="L13" s="405"/>
      <c r="M13" s="405"/>
    </row>
    <row r="14" spans="1:13">
      <c r="A14" s="197" t="s">
        <v>1518</v>
      </c>
      <c r="B14" s="197" t="s">
        <v>1519</v>
      </c>
      <c r="C14" s="190">
        <v>-2272148.0363489799</v>
      </c>
      <c r="E14" s="190">
        <v>-2272148.0363489799</v>
      </c>
      <c r="F14" s="190">
        <v>-24278943.417969901</v>
      </c>
      <c r="G14" s="190">
        <f t="shared" ref="G14:G22" si="1">SUM(E14:F14)</f>
        <v>-26551091.454318881</v>
      </c>
      <c r="J14" s="405"/>
      <c r="K14" s="405"/>
      <c r="L14" s="405"/>
      <c r="M14" s="405"/>
    </row>
    <row r="15" spans="1:13">
      <c r="A15" s="197" t="s">
        <v>1520</v>
      </c>
      <c r="B15" s="197" t="s">
        <v>1521</v>
      </c>
      <c r="C15" s="190">
        <v>0</v>
      </c>
      <c r="E15" s="190">
        <v>0</v>
      </c>
      <c r="F15" s="190">
        <v>0</v>
      </c>
      <c r="G15" s="190">
        <f t="shared" si="1"/>
        <v>0</v>
      </c>
      <c r="J15" s="405"/>
      <c r="K15" s="405"/>
      <c r="L15" s="405"/>
      <c r="M15" s="405"/>
    </row>
    <row r="16" spans="1:13">
      <c r="A16" s="197" t="s">
        <v>1522</v>
      </c>
      <c r="B16" s="197" t="s">
        <v>1523</v>
      </c>
      <c r="C16" s="190">
        <v>0</v>
      </c>
      <c r="E16" s="190">
        <v>0</v>
      </c>
      <c r="F16" s="190">
        <v>-62593822.625</v>
      </c>
      <c r="G16" s="190">
        <f t="shared" si="1"/>
        <v>-62593822.625</v>
      </c>
      <c r="J16" s="405"/>
      <c r="K16" s="405"/>
      <c r="L16" s="405"/>
      <c r="M16" s="405"/>
    </row>
    <row r="17" spans="1:13">
      <c r="A17" s="197" t="s">
        <v>1524</v>
      </c>
      <c r="B17" s="197" t="s">
        <v>1525</v>
      </c>
      <c r="C17" s="190">
        <v>0</v>
      </c>
      <c r="E17" s="190">
        <v>0</v>
      </c>
      <c r="F17" s="190">
        <v>0</v>
      </c>
      <c r="G17" s="190">
        <f t="shared" si="1"/>
        <v>0</v>
      </c>
      <c r="J17" s="405"/>
      <c r="K17" s="405"/>
      <c r="L17" s="405"/>
      <c r="M17" s="405"/>
    </row>
    <row r="18" spans="1:13">
      <c r="A18" s="197" t="s">
        <v>1526</v>
      </c>
      <c r="B18" s="197" t="s">
        <v>1527</v>
      </c>
      <c r="C18" s="190">
        <v>13993732</v>
      </c>
      <c r="E18" s="190">
        <v>13993732</v>
      </c>
      <c r="F18" s="190">
        <v>101687390</v>
      </c>
      <c r="G18" s="190">
        <f t="shared" si="1"/>
        <v>115681122</v>
      </c>
      <c r="J18" s="405"/>
      <c r="K18" s="405"/>
      <c r="L18" s="405"/>
      <c r="M18" s="405"/>
    </row>
    <row r="19" spans="1:13">
      <c r="A19" s="197" t="s">
        <v>1528</v>
      </c>
      <c r="B19" s="197" t="s">
        <v>1529</v>
      </c>
      <c r="C19" s="190">
        <v>0</v>
      </c>
      <c r="E19" s="190">
        <v>0</v>
      </c>
      <c r="F19" s="190">
        <v>-375000000</v>
      </c>
      <c r="G19" s="190">
        <f t="shared" si="1"/>
        <v>-375000000</v>
      </c>
      <c r="J19" s="405"/>
      <c r="K19" s="405"/>
      <c r="L19" s="405"/>
      <c r="M19" s="405"/>
    </row>
    <row r="20" spans="1:13">
      <c r="A20" s="197" t="s">
        <v>1530</v>
      </c>
      <c r="B20" s="197" t="s">
        <v>1531</v>
      </c>
      <c r="C20" s="190">
        <v>-15791</v>
      </c>
      <c r="E20" s="190">
        <v>-15791</v>
      </c>
      <c r="F20" s="190"/>
      <c r="G20" s="190">
        <f t="shared" si="1"/>
        <v>-15791</v>
      </c>
    </row>
    <row r="21" spans="1:13">
      <c r="A21" s="197" t="s">
        <v>1532</v>
      </c>
      <c r="B21" s="197" t="s">
        <v>1533</v>
      </c>
      <c r="C21" s="190">
        <v>9668</v>
      </c>
      <c r="E21" s="190">
        <v>9668</v>
      </c>
      <c r="F21" s="190"/>
      <c r="G21" s="190">
        <f t="shared" si="1"/>
        <v>9668</v>
      </c>
    </row>
    <row r="22" spans="1:13">
      <c r="A22" s="197"/>
      <c r="B22" s="193" t="s">
        <v>1534</v>
      </c>
      <c r="C22" s="190">
        <v>0</v>
      </c>
      <c r="E22" s="190">
        <v>0</v>
      </c>
      <c r="F22" s="190">
        <v>0</v>
      </c>
      <c r="G22" s="190">
        <f t="shared" si="1"/>
        <v>0</v>
      </c>
    </row>
    <row r="23" spans="1:13">
      <c r="A23" s="189"/>
      <c r="B23" s="198" t="s">
        <v>1535</v>
      </c>
      <c r="C23" s="196">
        <f t="shared" ref="C23:G23" si="2">SUM(C14:C22)</f>
        <v>11715460.96365102</v>
      </c>
      <c r="E23" s="196">
        <f t="shared" si="2"/>
        <v>11715460.96365102</v>
      </c>
      <c r="F23" s="196">
        <f t="shared" si="2"/>
        <v>-360185376.04296988</v>
      </c>
      <c r="G23" s="196">
        <f t="shared" si="2"/>
        <v>-348469915.07931888</v>
      </c>
    </row>
    <row r="24" spans="1:13">
      <c r="A24" s="189"/>
      <c r="B24" s="189"/>
      <c r="C24" s="190"/>
      <c r="E24" s="190"/>
      <c r="F24" s="190"/>
      <c r="G24" s="190"/>
    </row>
    <row r="25" spans="1:13">
      <c r="A25" s="189"/>
      <c r="B25" s="189" t="s">
        <v>1536</v>
      </c>
      <c r="C25" s="190">
        <f t="shared" ref="C25:G25" si="3">-C76</f>
        <v>0</v>
      </c>
      <c r="E25" s="190">
        <f t="shared" si="3"/>
        <v>0</v>
      </c>
      <c r="F25" s="190">
        <f t="shared" si="3"/>
        <v>0</v>
      </c>
      <c r="G25" s="190">
        <f t="shared" si="3"/>
        <v>0</v>
      </c>
    </row>
    <row r="26" spans="1:13">
      <c r="A26" s="189"/>
      <c r="B26" s="189"/>
      <c r="C26" s="190"/>
      <c r="E26" s="190"/>
      <c r="F26" s="190"/>
      <c r="G26" s="190"/>
    </row>
    <row r="27" spans="1:13">
      <c r="A27" s="189"/>
      <c r="B27" s="185" t="s">
        <v>1537</v>
      </c>
      <c r="C27" s="199">
        <f t="shared" ref="C27:G27" si="4">C6+C11+C23+C25</f>
        <v>20334172.330501109</v>
      </c>
      <c r="E27" s="199">
        <f t="shared" si="4"/>
        <v>20283746.341466159</v>
      </c>
      <c r="F27" s="199">
        <f t="shared" si="4"/>
        <v>-287760986.91460586</v>
      </c>
      <c r="G27" s="199">
        <f t="shared" si="4"/>
        <v>-267477240.5731397</v>
      </c>
    </row>
    <row r="28" spans="1:13">
      <c r="A28" s="189"/>
      <c r="B28" s="189" t="s">
        <v>1538</v>
      </c>
      <c r="C28" s="200">
        <v>0.35</v>
      </c>
      <c r="E28" s="200">
        <v>0.35</v>
      </c>
      <c r="F28" s="200">
        <v>0.35</v>
      </c>
      <c r="G28" s="200">
        <v>0.35</v>
      </c>
    </row>
    <row r="29" spans="1:13" ht="16.5" thickBot="1">
      <c r="A29" s="189"/>
      <c r="B29" s="201" t="s">
        <v>1539</v>
      </c>
      <c r="C29" s="202">
        <f t="shared" ref="C29:G29" si="5">C27*C28</f>
        <v>7116960.3156753881</v>
      </c>
      <c r="E29" s="202">
        <f t="shared" si="5"/>
        <v>7099311.2195131555</v>
      </c>
      <c r="F29" s="202">
        <f t="shared" si="5"/>
        <v>-100716345.42011204</v>
      </c>
      <c r="G29" s="202">
        <f t="shared" si="5"/>
        <v>-93617034.200598896</v>
      </c>
    </row>
    <row r="30" spans="1:13" ht="16.5" thickTop="1">
      <c r="A30" s="189"/>
      <c r="B30" s="203"/>
      <c r="C30" s="204"/>
      <c r="E30" s="204"/>
      <c r="F30" s="204"/>
      <c r="G30" s="204"/>
    </row>
    <row r="31" spans="1:13">
      <c r="A31" s="189"/>
      <c r="B31" s="205" t="s">
        <v>1540</v>
      </c>
      <c r="C31" s="204"/>
      <c r="E31" s="204"/>
      <c r="F31" s="204"/>
      <c r="G31" s="204"/>
    </row>
    <row r="32" spans="1:13">
      <c r="A32" s="197" t="s">
        <v>1518</v>
      </c>
      <c r="B32" s="197" t="s">
        <v>1519</v>
      </c>
      <c r="C32" s="204">
        <f t="shared" ref="C32:F40" si="6">(-C14*0.35)+(C79*-0.35)</f>
        <v>747536.70395881438</v>
      </c>
      <c r="E32" s="204">
        <f t="shared" si="6"/>
        <v>747536.70395881438</v>
      </c>
      <c r="F32" s="204">
        <f t="shared" si="6"/>
        <v>7987772.3845120966</v>
      </c>
      <c r="G32" s="190">
        <f t="shared" ref="G32:G41" si="7">SUM(E32:F32)</f>
        <v>8735309.0884709116</v>
      </c>
    </row>
    <row r="33" spans="1:7">
      <c r="A33" s="197" t="s">
        <v>1520</v>
      </c>
      <c r="B33" s="197" t="s">
        <v>1521</v>
      </c>
      <c r="C33" s="204">
        <f t="shared" si="6"/>
        <v>0</v>
      </c>
      <c r="E33" s="204">
        <f t="shared" si="6"/>
        <v>0</v>
      </c>
      <c r="F33" s="204">
        <f t="shared" si="6"/>
        <v>0</v>
      </c>
      <c r="G33" s="190">
        <f t="shared" si="7"/>
        <v>0</v>
      </c>
    </row>
    <row r="34" spans="1:7">
      <c r="A34" s="197" t="s">
        <v>1522</v>
      </c>
      <c r="B34" s="197" t="s">
        <v>1523</v>
      </c>
      <c r="C34" s="204">
        <f t="shared" si="6"/>
        <v>0</v>
      </c>
      <c r="E34" s="204">
        <f t="shared" si="6"/>
        <v>0</v>
      </c>
      <c r="F34" s="204">
        <f t="shared" si="6"/>
        <v>20593367.643624999</v>
      </c>
      <c r="G34" s="190">
        <f t="shared" si="7"/>
        <v>20593367.643624999</v>
      </c>
    </row>
    <row r="35" spans="1:7">
      <c r="A35" s="197" t="s">
        <v>1524</v>
      </c>
      <c r="B35" s="197" t="s">
        <v>1525</v>
      </c>
      <c r="C35" s="204">
        <f t="shared" si="6"/>
        <v>0</v>
      </c>
      <c r="E35" s="204">
        <f t="shared" si="6"/>
        <v>0</v>
      </c>
      <c r="F35" s="204">
        <f t="shared" si="6"/>
        <v>0</v>
      </c>
      <c r="G35" s="190">
        <f t="shared" si="7"/>
        <v>0</v>
      </c>
    </row>
    <row r="36" spans="1:7">
      <c r="A36" s="197" t="s">
        <v>1526</v>
      </c>
      <c r="B36" s="197" t="s">
        <v>1527</v>
      </c>
      <c r="C36" s="204">
        <f t="shared" si="6"/>
        <v>-4603937.8279999997</v>
      </c>
      <c r="E36" s="204">
        <f t="shared" si="6"/>
        <v>-4603937.8279999997</v>
      </c>
      <c r="F36" s="204">
        <f t="shared" si="6"/>
        <v>-33455151.310000002</v>
      </c>
      <c r="G36" s="190">
        <f t="shared" si="7"/>
        <v>-38059089.138000004</v>
      </c>
    </row>
    <row r="37" spans="1:7">
      <c r="A37" s="197" t="s">
        <v>1528</v>
      </c>
      <c r="B37" s="197" t="s">
        <v>1529</v>
      </c>
      <c r="C37" s="204">
        <f t="shared" si="6"/>
        <v>0</v>
      </c>
      <c r="E37" s="204">
        <f t="shared" si="6"/>
        <v>0</v>
      </c>
      <c r="F37" s="204">
        <f t="shared" si="6"/>
        <v>123374999.99999999</v>
      </c>
      <c r="G37" s="190">
        <f t="shared" si="7"/>
        <v>123374999.99999999</v>
      </c>
    </row>
    <row r="38" spans="1:7">
      <c r="A38" s="197" t="s">
        <v>1530</v>
      </c>
      <c r="B38" s="197" t="s">
        <v>1531</v>
      </c>
      <c r="C38" s="204">
        <f t="shared" si="6"/>
        <v>5195.2389999999996</v>
      </c>
      <c r="E38" s="204">
        <f t="shared" si="6"/>
        <v>5195.2389999999996</v>
      </c>
      <c r="F38" s="204">
        <f t="shared" si="6"/>
        <v>0</v>
      </c>
      <c r="G38" s="190">
        <f t="shared" si="7"/>
        <v>5195.2389999999996</v>
      </c>
    </row>
    <row r="39" spans="1:7">
      <c r="A39" s="197" t="s">
        <v>1532</v>
      </c>
      <c r="B39" s="197" t="s">
        <v>1533</v>
      </c>
      <c r="C39" s="204">
        <f t="shared" si="6"/>
        <v>-3180.7719999999999</v>
      </c>
      <c r="E39" s="204">
        <f t="shared" si="6"/>
        <v>-3180.7719999999999</v>
      </c>
      <c r="F39" s="204">
        <f t="shared" si="6"/>
        <v>0</v>
      </c>
      <c r="G39" s="190">
        <f t="shared" si="7"/>
        <v>-3180.7719999999999</v>
      </c>
    </row>
    <row r="40" spans="1:7">
      <c r="A40" s="197"/>
      <c r="B40" s="193" t="s">
        <v>1534</v>
      </c>
      <c r="C40" s="204">
        <f t="shared" si="6"/>
        <v>0</v>
      </c>
      <c r="E40" s="204">
        <f t="shared" si="6"/>
        <v>0</v>
      </c>
      <c r="F40" s="204">
        <f t="shared" si="6"/>
        <v>0</v>
      </c>
      <c r="G40" s="190">
        <f t="shared" si="7"/>
        <v>0</v>
      </c>
    </row>
    <row r="41" spans="1:7">
      <c r="A41" s="197"/>
      <c r="B41" s="197" t="s">
        <v>1541</v>
      </c>
      <c r="C41" s="204">
        <f t="shared" ref="C41:F41" si="8">(C88*-0.35)</f>
        <v>-427017.61894052324</v>
      </c>
      <c r="E41" s="204">
        <f t="shared" si="8"/>
        <v>-425958.67317078932</v>
      </c>
      <c r="F41" s="204">
        <f t="shared" si="8"/>
        <v>6420097.2369023673</v>
      </c>
      <c r="G41" s="190">
        <f t="shared" si="7"/>
        <v>5994138.5637315782</v>
      </c>
    </row>
    <row r="42" spans="1:7" ht="16.5" thickBot="1">
      <c r="A42" s="189"/>
      <c r="B42" s="201" t="s">
        <v>1542</v>
      </c>
      <c r="C42" s="202">
        <f t="shared" ref="C42:G42" si="9">SUM(C32:C41)</f>
        <v>-4281404.2759817084</v>
      </c>
      <c r="E42" s="202">
        <f t="shared" si="9"/>
        <v>-4280345.3302119747</v>
      </c>
      <c r="F42" s="202">
        <f t="shared" si="9"/>
        <v>124921085.95503946</v>
      </c>
      <c r="G42" s="202">
        <f t="shared" si="9"/>
        <v>120640740.62482746</v>
      </c>
    </row>
    <row r="43" spans="1:7" ht="16.5" thickTop="1">
      <c r="A43" s="206"/>
      <c r="B43" s="207"/>
      <c r="C43" s="208"/>
      <c r="E43" s="208"/>
      <c r="F43" s="208"/>
      <c r="G43" s="208"/>
    </row>
    <row r="44" spans="1:7">
      <c r="A44" s="189"/>
      <c r="B44" s="203"/>
      <c r="C44" s="204"/>
      <c r="E44" s="204"/>
      <c r="F44" s="204"/>
      <c r="G44" s="204"/>
    </row>
    <row r="45" spans="1:7" ht="16.5" thickBot="1">
      <c r="A45" s="189"/>
      <c r="B45" s="209" t="s">
        <v>1543</v>
      </c>
      <c r="C45" s="210">
        <f t="shared" ref="C45:G45" si="10">C29+C42</f>
        <v>2835556.0396936797</v>
      </c>
      <c r="E45" s="210">
        <f t="shared" si="10"/>
        <v>2818965.8893011808</v>
      </c>
      <c r="F45" s="210">
        <f t="shared" si="10"/>
        <v>24204740.534927413</v>
      </c>
      <c r="G45" s="210">
        <f t="shared" si="10"/>
        <v>27023706.424228564</v>
      </c>
    </row>
    <row r="46" spans="1:7" ht="16.5" thickTop="1">
      <c r="A46" s="189"/>
      <c r="B46" s="203"/>
      <c r="C46" s="204"/>
      <c r="E46" s="204"/>
      <c r="F46" s="204"/>
      <c r="G46" s="204"/>
    </row>
    <row r="47" spans="1:7">
      <c r="A47" s="189"/>
      <c r="B47" s="189"/>
      <c r="C47" s="189"/>
      <c r="E47" s="189"/>
      <c r="F47" s="189"/>
      <c r="G47" s="189"/>
    </row>
    <row r="48" spans="1:7">
      <c r="B48" s="185" t="s">
        <v>1544</v>
      </c>
      <c r="C48" s="189"/>
      <c r="E48" s="189"/>
      <c r="F48" s="189"/>
      <c r="G48" s="189"/>
    </row>
    <row r="49" spans="1:7">
      <c r="A49" s="183" t="s">
        <v>1506</v>
      </c>
      <c r="B49" s="183" t="s">
        <v>1507</v>
      </c>
      <c r="C49" s="211" t="str">
        <f>C3</f>
        <v>Year 2017</v>
      </c>
      <c r="E49" s="211" t="str">
        <f>E3</f>
        <v>Woodford</v>
      </c>
      <c r="F49" s="211" t="str">
        <f>F3</f>
        <v>Future Proj</v>
      </c>
      <c r="G49" s="211" t="str">
        <f>G3</f>
        <v>Year 2017</v>
      </c>
    </row>
    <row r="50" spans="1:7">
      <c r="A50" s="188"/>
      <c r="B50" s="189" t="s">
        <v>1545</v>
      </c>
      <c r="C50" s="190">
        <f t="shared" ref="C50:G50" si="11">C6</f>
        <v>9834107</v>
      </c>
      <c r="E50" s="190">
        <f t="shared" si="11"/>
        <v>9834107</v>
      </c>
      <c r="F50" s="190">
        <f t="shared" si="11"/>
        <v>54466460</v>
      </c>
      <c r="G50" s="190">
        <f t="shared" si="11"/>
        <v>64300567</v>
      </c>
    </row>
    <row r="51" spans="1:7">
      <c r="A51" s="189"/>
      <c r="B51" s="189"/>
      <c r="C51" s="190"/>
      <c r="E51" s="190"/>
      <c r="F51" s="190"/>
      <c r="G51" s="190"/>
    </row>
    <row r="52" spans="1:7">
      <c r="A52" s="189"/>
      <c r="B52" s="192" t="s">
        <v>1513</v>
      </c>
      <c r="C52" s="190"/>
      <c r="E52" s="190"/>
      <c r="F52" s="190"/>
      <c r="G52" s="190"/>
    </row>
    <row r="53" spans="1:7">
      <c r="A53" s="193" t="s">
        <v>1546</v>
      </c>
      <c r="B53" s="197" t="s">
        <v>1515</v>
      </c>
      <c r="C53" s="190">
        <v>-1215395.63314991</v>
      </c>
      <c r="E53" s="190">
        <v>-1265821.622184861</v>
      </c>
      <c r="F53" s="190">
        <v>0</v>
      </c>
      <c r="G53" s="190">
        <f t="shared" ref="G53:G54" si="12">SUM(E53:F53)</f>
        <v>-1265821.622184861</v>
      </c>
    </row>
    <row r="54" spans="1:7">
      <c r="A54" s="193"/>
      <c r="B54" s="193" t="s">
        <v>1547</v>
      </c>
      <c r="C54" s="190">
        <v>0</v>
      </c>
      <c r="E54" s="190">
        <v>0</v>
      </c>
      <c r="F54" s="190">
        <v>0</v>
      </c>
      <c r="G54" s="190">
        <f t="shared" si="12"/>
        <v>0</v>
      </c>
    </row>
    <row r="55" spans="1:7">
      <c r="A55" s="193"/>
      <c r="B55" s="193"/>
      <c r="C55" s="196">
        <f t="shared" ref="C55:G55" si="13">SUM(C53:C54)</f>
        <v>-1215395.63314991</v>
      </c>
      <c r="E55" s="196">
        <f t="shared" si="13"/>
        <v>-1265821.622184861</v>
      </c>
      <c r="F55" s="196">
        <f t="shared" si="13"/>
        <v>0</v>
      </c>
      <c r="G55" s="196">
        <f t="shared" si="13"/>
        <v>-1265821.622184861</v>
      </c>
    </row>
    <row r="56" spans="1:7">
      <c r="A56" s="193"/>
      <c r="B56" s="192" t="s">
        <v>1517</v>
      </c>
      <c r="C56" s="190"/>
      <c r="E56" s="190"/>
      <c r="F56" s="190"/>
      <c r="G56" s="190"/>
    </row>
    <row r="57" spans="1:7">
      <c r="A57" s="197" t="s">
        <v>1518</v>
      </c>
      <c r="B57" s="197" t="s">
        <v>1519</v>
      </c>
      <c r="C57" s="190">
        <f t="shared" ref="C57:G64" si="14">C14</f>
        <v>-2272148.0363489799</v>
      </c>
      <c r="E57" s="190">
        <f t="shared" si="14"/>
        <v>-2272148.0363489799</v>
      </c>
      <c r="F57" s="190">
        <f t="shared" si="14"/>
        <v>-24278943.417969901</v>
      </c>
      <c r="G57" s="190">
        <f t="shared" si="14"/>
        <v>-26551091.454318881</v>
      </c>
    </row>
    <row r="58" spans="1:7">
      <c r="A58" s="197" t="s">
        <v>1520</v>
      </c>
      <c r="B58" s="197" t="s">
        <v>1521</v>
      </c>
      <c r="C58" s="190">
        <f t="shared" si="14"/>
        <v>0</v>
      </c>
      <c r="E58" s="190">
        <f t="shared" si="14"/>
        <v>0</v>
      </c>
      <c r="F58" s="190">
        <f t="shared" si="14"/>
        <v>0</v>
      </c>
      <c r="G58" s="190">
        <f t="shared" si="14"/>
        <v>0</v>
      </c>
    </row>
    <row r="59" spans="1:7">
      <c r="A59" s="197" t="s">
        <v>1522</v>
      </c>
      <c r="B59" s="197" t="s">
        <v>1523</v>
      </c>
      <c r="C59" s="190">
        <f t="shared" si="14"/>
        <v>0</v>
      </c>
      <c r="E59" s="190">
        <f t="shared" si="14"/>
        <v>0</v>
      </c>
      <c r="F59" s="190">
        <f t="shared" si="14"/>
        <v>-62593822.625</v>
      </c>
      <c r="G59" s="190">
        <f t="shared" si="14"/>
        <v>-62593822.625</v>
      </c>
    </row>
    <row r="60" spans="1:7">
      <c r="A60" s="197" t="s">
        <v>1524</v>
      </c>
      <c r="B60" s="197" t="s">
        <v>1525</v>
      </c>
      <c r="C60" s="190">
        <f t="shared" si="14"/>
        <v>0</v>
      </c>
      <c r="E60" s="190">
        <f t="shared" si="14"/>
        <v>0</v>
      </c>
      <c r="F60" s="190">
        <f t="shared" si="14"/>
        <v>0</v>
      </c>
      <c r="G60" s="190">
        <f t="shared" si="14"/>
        <v>0</v>
      </c>
    </row>
    <row r="61" spans="1:7">
      <c r="A61" s="197" t="s">
        <v>1526</v>
      </c>
      <c r="B61" s="197" t="s">
        <v>1527</v>
      </c>
      <c r="C61" s="190">
        <f t="shared" si="14"/>
        <v>13993732</v>
      </c>
      <c r="E61" s="190">
        <f t="shared" si="14"/>
        <v>13993732</v>
      </c>
      <c r="F61" s="190">
        <f t="shared" si="14"/>
        <v>101687390</v>
      </c>
      <c r="G61" s="190">
        <f t="shared" si="14"/>
        <v>115681122</v>
      </c>
    </row>
    <row r="62" spans="1:7">
      <c r="A62" s="197" t="s">
        <v>1528</v>
      </c>
      <c r="B62" s="197" t="s">
        <v>1529</v>
      </c>
      <c r="C62" s="190">
        <f t="shared" si="14"/>
        <v>0</v>
      </c>
      <c r="E62" s="190">
        <f t="shared" si="14"/>
        <v>0</v>
      </c>
      <c r="F62" s="190">
        <f t="shared" si="14"/>
        <v>-375000000</v>
      </c>
      <c r="G62" s="190">
        <f t="shared" si="14"/>
        <v>-375000000</v>
      </c>
    </row>
    <row r="63" spans="1:7">
      <c r="A63" s="197" t="s">
        <v>1530</v>
      </c>
      <c r="B63" s="197" t="s">
        <v>1531</v>
      </c>
      <c r="C63" s="190">
        <f t="shared" si="14"/>
        <v>-15791</v>
      </c>
      <c r="E63" s="190">
        <f t="shared" si="14"/>
        <v>-15791</v>
      </c>
      <c r="F63" s="190">
        <f t="shared" si="14"/>
        <v>0</v>
      </c>
      <c r="G63" s="190">
        <f t="shared" si="14"/>
        <v>-15791</v>
      </c>
    </row>
    <row r="64" spans="1:7">
      <c r="A64" s="197" t="s">
        <v>1532</v>
      </c>
      <c r="B64" s="197" t="s">
        <v>1533</v>
      </c>
      <c r="C64" s="190">
        <f t="shared" si="14"/>
        <v>9668</v>
      </c>
      <c r="E64" s="190">
        <f t="shared" si="14"/>
        <v>9668</v>
      </c>
      <c r="F64" s="190">
        <f t="shared" si="14"/>
        <v>0</v>
      </c>
      <c r="G64" s="190">
        <f t="shared" si="14"/>
        <v>9668</v>
      </c>
    </row>
    <row r="65" spans="1:7">
      <c r="A65" s="197"/>
      <c r="B65" s="193" t="s">
        <v>1548</v>
      </c>
      <c r="C65" s="190">
        <v>0</v>
      </c>
      <c r="E65" s="190">
        <v>0</v>
      </c>
      <c r="F65" s="190">
        <v>0</v>
      </c>
      <c r="G65" s="190">
        <v>0</v>
      </c>
    </row>
    <row r="66" spans="1:7">
      <c r="A66" s="189"/>
      <c r="B66" s="198" t="s">
        <v>1535</v>
      </c>
      <c r="C66" s="196">
        <f t="shared" ref="C66:G66" si="15">SUM(C57:C65)</f>
        <v>11715460.96365102</v>
      </c>
      <c r="E66" s="196">
        <f t="shared" si="15"/>
        <v>11715460.96365102</v>
      </c>
      <c r="F66" s="196">
        <f t="shared" si="15"/>
        <v>-360185376.04296988</v>
      </c>
      <c r="G66" s="196">
        <f t="shared" si="15"/>
        <v>-348469915.07931888</v>
      </c>
    </row>
    <row r="67" spans="1:7">
      <c r="A67" s="189"/>
      <c r="B67" s="189"/>
      <c r="C67" s="190"/>
      <c r="E67" s="190"/>
      <c r="F67" s="190"/>
      <c r="G67" s="190"/>
    </row>
    <row r="68" spans="1:7">
      <c r="A68" s="189"/>
      <c r="B68" s="189" t="s">
        <v>1549</v>
      </c>
      <c r="C68" s="190">
        <f t="shared" ref="C68:G68" si="16">C50+C55+C66</f>
        <v>20334172.330501109</v>
      </c>
      <c r="E68" s="190">
        <f t="shared" si="16"/>
        <v>20283746.341466159</v>
      </c>
      <c r="F68" s="190">
        <f t="shared" si="16"/>
        <v>-305718916.04296988</v>
      </c>
      <c r="G68" s="190">
        <f t="shared" si="16"/>
        <v>-285435169.70150375</v>
      </c>
    </row>
    <row r="69" spans="1:7">
      <c r="A69" s="189"/>
      <c r="B69" s="189"/>
      <c r="C69" s="190"/>
      <c r="E69" s="190"/>
      <c r="F69" s="190"/>
      <c r="G69" s="190"/>
    </row>
    <row r="70" spans="1:7">
      <c r="A70" s="189"/>
      <c r="B70" s="189" t="s">
        <v>1550</v>
      </c>
      <c r="C70" s="190">
        <f t="shared" ref="C70:F70" si="17">IF(C68&lt;0,-C68,0)</f>
        <v>0</v>
      </c>
      <c r="E70" s="190">
        <f t="shared" si="17"/>
        <v>0</v>
      </c>
      <c r="F70" s="190">
        <f t="shared" si="17"/>
        <v>305718916.04296988</v>
      </c>
      <c r="G70" s="190">
        <f t="shared" ref="G70:G71" si="18">SUM(E70:F70)</f>
        <v>305718916.04296988</v>
      </c>
    </row>
    <row r="71" spans="1:7">
      <c r="A71" s="189"/>
      <c r="B71" s="189" t="s">
        <v>1551</v>
      </c>
      <c r="C71" s="190">
        <f t="shared" ref="C71:F71" si="19">IF(C68&gt;0,-C68,0)</f>
        <v>-20334172.330501109</v>
      </c>
      <c r="E71" s="190">
        <f t="shared" si="19"/>
        <v>-20283746.341466159</v>
      </c>
      <c r="F71" s="190">
        <f t="shared" si="19"/>
        <v>0</v>
      </c>
      <c r="G71" s="190">
        <f t="shared" si="18"/>
        <v>-20283746.341466159</v>
      </c>
    </row>
    <row r="72" spans="1:7">
      <c r="A72" s="189"/>
      <c r="B72" s="212" t="s">
        <v>1541</v>
      </c>
      <c r="C72" s="196">
        <f t="shared" ref="C72:G72" si="20">SUM(C70:C71)</f>
        <v>-20334172.330501109</v>
      </c>
      <c r="E72" s="196">
        <f t="shared" si="20"/>
        <v>-20283746.341466159</v>
      </c>
      <c r="F72" s="196">
        <f t="shared" si="20"/>
        <v>305718916.04296988</v>
      </c>
      <c r="G72" s="196">
        <f t="shared" si="20"/>
        <v>285435169.70150375</v>
      </c>
    </row>
    <row r="73" spans="1:7">
      <c r="A73" s="189"/>
      <c r="B73" s="189"/>
      <c r="C73" s="190"/>
      <c r="E73" s="190"/>
      <c r="F73" s="190"/>
      <c r="G73" s="190"/>
    </row>
    <row r="74" spans="1:7">
      <c r="A74" s="189"/>
      <c r="B74" s="185" t="s">
        <v>1552</v>
      </c>
      <c r="C74" s="199">
        <f t="shared" ref="C74:G74" si="21">C50+C55+C66+C72</f>
        <v>0</v>
      </c>
      <c r="E74" s="199">
        <f t="shared" si="21"/>
        <v>0</v>
      </c>
      <c r="F74" s="199">
        <f t="shared" si="21"/>
        <v>0</v>
      </c>
      <c r="G74" s="199">
        <f t="shared" si="21"/>
        <v>0</v>
      </c>
    </row>
    <row r="75" spans="1:7">
      <c r="A75" s="189"/>
      <c r="B75" s="189" t="s">
        <v>1553</v>
      </c>
      <c r="C75" s="200">
        <v>0.06</v>
      </c>
      <c r="E75" s="200">
        <v>0.06</v>
      </c>
      <c r="F75" s="200">
        <v>0.06</v>
      </c>
      <c r="G75" s="200">
        <v>0.06</v>
      </c>
    </row>
    <row r="76" spans="1:7" ht="16.5" thickBot="1">
      <c r="A76" s="189"/>
      <c r="B76" s="201" t="s">
        <v>1554</v>
      </c>
      <c r="C76" s="202">
        <f t="shared" ref="C76:G76" si="22">C74*C75</f>
        <v>0</v>
      </c>
      <c r="E76" s="202">
        <f t="shared" si="22"/>
        <v>0</v>
      </c>
      <c r="F76" s="202">
        <f t="shared" si="22"/>
        <v>0</v>
      </c>
      <c r="G76" s="202">
        <f t="shared" si="22"/>
        <v>0</v>
      </c>
    </row>
    <row r="77" spans="1:7" ht="16.5" thickTop="1">
      <c r="A77" s="189"/>
      <c r="B77" s="203"/>
      <c r="C77" s="204"/>
      <c r="E77" s="204"/>
      <c r="F77" s="204"/>
      <c r="G77" s="204"/>
    </row>
    <row r="78" spans="1:7">
      <c r="A78" s="189"/>
      <c r="B78" s="205" t="s">
        <v>1555</v>
      </c>
      <c r="C78" s="204"/>
      <c r="E78" s="204"/>
      <c r="F78" s="204"/>
      <c r="G78" s="204"/>
    </row>
    <row r="79" spans="1:7">
      <c r="A79" s="197" t="s">
        <v>1518</v>
      </c>
      <c r="B79" s="197" t="s">
        <v>1519</v>
      </c>
      <c r="C79" s="204">
        <f>-C57*C$75</f>
        <v>136328.88218093879</v>
      </c>
      <c r="E79" s="204">
        <f t="shared" ref="E79:F87" si="23">-E57*E$75</f>
        <v>136328.88218093879</v>
      </c>
      <c r="F79" s="204">
        <f t="shared" si="23"/>
        <v>1456736.6050781941</v>
      </c>
      <c r="G79" s="190">
        <f t="shared" ref="G79:G88" si="24">SUM(E79:F79)</f>
        <v>1593065.4872591328</v>
      </c>
    </row>
    <row r="80" spans="1:7">
      <c r="A80" s="197" t="s">
        <v>1520</v>
      </c>
      <c r="B80" s="197" t="s">
        <v>1521</v>
      </c>
      <c r="C80" s="204">
        <f t="shared" ref="C80:C87" si="25">-C58*C$75</f>
        <v>0</v>
      </c>
      <c r="E80" s="204">
        <f t="shared" si="23"/>
        <v>0</v>
      </c>
      <c r="F80" s="204">
        <f t="shared" si="23"/>
        <v>0</v>
      </c>
      <c r="G80" s="190">
        <f t="shared" si="24"/>
        <v>0</v>
      </c>
    </row>
    <row r="81" spans="1:7">
      <c r="A81" s="197" t="s">
        <v>1522</v>
      </c>
      <c r="B81" s="197" t="s">
        <v>1523</v>
      </c>
      <c r="C81" s="204">
        <f t="shared" si="25"/>
        <v>0</v>
      </c>
      <c r="E81" s="204">
        <f t="shared" si="23"/>
        <v>0</v>
      </c>
      <c r="F81" s="204">
        <f t="shared" si="23"/>
        <v>3755629.3574999999</v>
      </c>
      <c r="G81" s="190">
        <f t="shared" si="24"/>
        <v>3755629.3574999999</v>
      </c>
    </row>
    <row r="82" spans="1:7">
      <c r="A82" s="197" t="s">
        <v>1524</v>
      </c>
      <c r="B82" s="197" t="s">
        <v>1525</v>
      </c>
      <c r="C82" s="204">
        <f t="shared" si="25"/>
        <v>0</v>
      </c>
      <c r="E82" s="204">
        <f t="shared" si="23"/>
        <v>0</v>
      </c>
      <c r="F82" s="204">
        <f t="shared" si="23"/>
        <v>0</v>
      </c>
      <c r="G82" s="190">
        <f t="shared" si="24"/>
        <v>0</v>
      </c>
    </row>
    <row r="83" spans="1:7">
      <c r="A83" s="197" t="s">
        <v>1526</v>
      </c>
      <c r="B83" s="197" t="s">
        <v>1527</v>
      </c>
      <c r="C83" s="204">
        <f t="shared" si="25"/>
        <v>-839623.91999999993</v>
      </c>
      <c r="E83" s="204">
        <f t="shared" si="23"/>
        <v>-839623.91999999993</v>
      </c>
      <c r="F83" s="204">
        <f t="shared" si="23"/>
        <v>-6101243.3999999994</v>
      </c>
      <c r="G83" s="190">
        <f t="shared" si="24"/>
        <v>-6940867.3199999994</v>
      </c>
    </row>
    <row r="84" spans="1:7">
      <c r="A84" s="197" t="s">
        <v>1528</v>
      </c>
      <c r="B84" s="197" t="s">
        <v>1529</v>
      </c>
      <c r="C84" s="204">
        <f t="shared" si="25"/>
        <v>0</v>
      </c>
      <c r="E84" s="204">
        <f t="shared" si="23"/>
        <v>0</v>
      </c>
      <c r="F84" s="204">
        <f t="shared" si="23"/>
        <v>22500000</v>
      </c>
      <c r="G84" s="190">
        <f t="shared" si="24"/>
        <v>22500000</v>
      </c>
    </row>
    <row r="85" spans="1:7">
      <c r="A85" s="197" t="s">
        <v>1530</v>
      </c>
      <c r="B85" s="197" t="s">
        <v>1531</v>
      </c>
      <c r="C85" s="204">
        <f t="shared" si="25"/>
        <v>947.45999999999992</v>
      </c>
      <c r="E85" s="204">
        <f t="shared" si="23"/>
        <v>947.45999999999992</v>
      </c>
      <c r="F85" s="204">
        <f t="shared" si="23"/>
        <v>0</v>
      </c>
      <c r="G85" s="190">
        <f t="shared" si="24"/>
        <v>947.45999999999992</v>
      </c>
    </row>
    <row r="86" spans="1:7">
      <c r="A86" s="197" t="s">
        <v>1532</v>
      </c>
      <c r="B86" s="197" t="s">
        <v>1533</v>
      </c>
      <c r="C86" s="204">
        <f t="shared" si="25"/>
        <v>-580.07999999999993</v>
      </c>
      <c r="E86" s="204">
        <f t="shared" si="23"/>
        <v>-580.07999999999993</v>
      </c>
      <c r="F86" s="204">
        <f t="shared" si="23"/>
        <v>0</v>
      </c>
      <c r="G86" s="190">
        <f t="shared" si="24"/>
        <v>-580.07999999999993</v>
      </c>
    </row>
    <row r="87" spans="1:7">
      <c r="A87" s="197"/>
      <c r="B87" s="193" t="s">
        <v>1548</v>
      </c>
      <c r="C87" s="204">
        <f t="shared" si="25"/>
        <v>0</v>
      </c>
      <c r="E87" s="204">
        <f t="shared" si="23"/>
        <v>0</v>
      </c>
      <c r="F87" s="204">
        <f t="shared" si="23"/>
        <v>0</v>
      </c>
      <c r="G87" s="190">
        <f t="shared" si="24"/>
        <v>0</v>
      </c>
    </row>
    <row r="88" spans="1:7">
      <c r="A88" s="197"/>
      <c r="B88" s="197" t="s">
        <v>1541</v>
      </c>
      <c r="C88" s="204">
        <f>-C72*C$75</f>
        <v>1220050.3398300665</v>
      </c>
      <c r="E88" s="204">
        <f>-E72*E$75</f>
        <v>1217024.7804879695</v>
      </c>
      <c r="F88" s="204">
        <f>-F72*F$75</f>
        <v>-18343134.962578192</v>
      </c>
      <c r="G88" s="190">
        <f t="shared" si="24"/>
        <v>-17126110.182090223</v>
      </c>
    </row>
    <row r="89" spans="1:7" ht="16.5" thickBot="1">
      <c r="A89" s="189"/>
      <c r="B89" s="201" t="s">
        <v>1556</v>
      </c>
      <c r="C89" s="202">
        <f t="shared" ref="C89:G89" si="26">SUM(C79:C88)</f>
        <v>517122.68201100535</v>
      </c>
      <c r="E89" s="202">
        <f t="shared" si="26"/>
        <v>514097.12266890833</v>
      </c>
      <c r="F89" s="202">
        <f t="shared" si="26"/>
        <v>3267987.6000000015</v>
      </c>
      <c r="G89" s="202">
        <f t="shared" si="26"/>
        <v>3782084.7226689123</v>
      </c>
    </row>
    <row r="90" spans="1:7" ht="16.5" thickTop="1">
      <c r="A90" s="189"/>
      <c r="B90" s="203"/>
      <c r="C90" s="204"/>
      <c r="E90" s="204"/>
      <c r="F90" s="204"/>
      <c r="G90" s="204"/>
    </row>
    <row r="91" spans="1:7">
      <c r="A91" s="189"/>
      <c r="B91" s="203"/>
      <c r="C91" s="204"/>
      <c r="E91" s="204"/>
      <c r="F91" s="204"/>
      <c r="G91" s="204"/>
    </row>
    <row r="92" spans="1:7" ht="16.5" thickBot="1">
      <c r="A92" s="189"/>
      <c r="B92" s="209" t="s">
        <v>1557</v>
      </c>
      <c r="C92" s="210">
        <f t="shared" ref="C92:G92" si="27">C76+C89</f>
        <v>517122.68201100535</v>
      </c>
      <c r="E92" s="210">
        <f t="shared" si="27"/>
        <v>514097.12266890833</v>
      </c>
      <c r="F92" s="210">
        <f t="shared" si="27"/>
        <v>3267987.6000000015</v>
      </c>
      <c r="G92" s="210">
        <f t="shared" si="27"/>
        <v>3782084.7226689123</v>
      </c>
    </row>
    <row r="93" spans="1:7" ht="16.5" thickTop="1">
      <c r="A93" s="189"/>
      <c r="B93" s="189"/>
    </row>
    <row r="94" spans="1:7">
      <c r="C94" s="204"/>
      <c r="D94" s="204"/>
      <c r="E94" s="204"/>
      <c r="F94" s="204"/>
      <c r="G94" s="204"/>
    </row>
    <row r="95" spans="1:7">
      <c r="B95" s="197" t="s">
        <v>1558</v>
      </c>
      <c r="C95" s="204"/>
      <c r="D95" s="204"/>
      <c r="E95" s="204"/>
      <c r="F95" s="204"/>
      <c r="G95" s="204"/>
    </row>
    <row r="96" spans="1:7">
      <c r="B96" s="213" t="s">
        <v>1559</v>
      </c>
      <c r="C96" s="204">
        <f>C29</f>
        <v>7116960.3156753881</v>
      </c>
      <c r="D96" s="204"/>
      <c r="E96" s="204">
        <f t="shared" ref="E96:G96" si="28">E29</f>
        <v>7099311.2195131555</v>
      </c>
      <c r="F96" s="204">
        <f t="shared" si="28"/>
        <v>-100716345.42011204</v>
      </c>
      <c r="G96" s="204">
        <f t="shared" si="28"/>
        <v>-93617034.200598896</v>
      </c>
    </row>
    <row r="97" spans="2:7">
      <c r="B97" s="213" t="s">
        <v>1560</v>
      </c>
      <c r="C97" s="204">
        <f>C76</f>
        <v>0</v>
      </c>
      <c r="D97" s="204"/>
      <c r="E97" s="204">
        <f t="shared" ref="E97:G97" si="29">E76</f>
        <v>0</v>
      </c>
      <c r="F97" s="204">
        <f t="shared" si="29"/>
        <v>0</v>
      </c>
      <c r="G97" s="204">
        <f t="shared" si="29"/>
        <v>0</v>
      </c>
    </row>
    <row r="98" spans="2:7">
      <c r="B98" s="214" t="s">
        <v>0</v>
      </c>
      <c r="C98" s="196">
        <f>SUM(C96:C97)</f>
        <v>7116960.3156753881</v>
      </c>
      <c r="D98" s="204"/>
      <c r="E98" s="196">
        <f t="shared" ref="E98:G98" si="30">SUM(E96:E97)</f>
        <v>7099311.2195131555</v>
      </c>
      <c r="F98" s="196">
        <f t="shared" si="30"/>
        <v>-100716345.42011204</v>
      </c>
      <c r="G98" s="196">
        <f t="shared" si="30"/>
        <v>-93617034.200598896</v>
      </c>
    </row>
    <row r="99" spans="2:7">
      <c r="B99" s="197"/>
      <c r="C99" s="204"/>
      <c r="D99" s="204"/>
      <c r="E99" s="204"/>
      <c r="F99" s="204"/>
      <c r="G99" s="204"/>
    </row>
    <row r="100" spans="2:7">
      <c r="B100" s="197" t="s">
        <v>1561</v>
      </c>
      <c r="C100" s="204"/>
      <c r="D100" s="204"/>
      <c r="E100" s="204"/>
      <c r="F100" s="204"/>
      <c r="G100" s="204"/>
    </row>
    <row r="101" spans="2:7">
      <c r="B101" s="213" t="s">
        <v>1559</v>
      </c>
      <c r="C101" s="204">
        <f>C42</f>
        <v>-4281404.2759817084</v>
      </c>
      <c r="D101" s="204"/>
      <c r="E101" s="204">
        <f t="shared" ref="E101:G101" si="31">E42</f>
        <v>-4280345.3302119747</v>
      </c>
      <c r="F101" s="204">
        <f t="shared" si="31"/>
        <v>124921085.95503946</v>
      </c>
      <c r="G101" s="204">
        <f t="shared" si="31"/>
        <v>120640740.62482746</v>
      </c>
    </row>
    <row r="102" spans="2:7">
      <c r="B102" s="213" t="s">
        <v>1560</v>
      </c>
      <c r="C102" s="204">
        <f>C89</f>
        <v>517122.68201100535</v>
      </c>
      <c r="D102" s="204"/>
      <c r="E102" s="204">
        <f t="shared" ref="E102:G102" si="32">E89</f>
        <v>514097.12266890833</v>
      </c>
      <c r="F102" s="204">
        <f t="shared" si="32"/>
        <v>3267987.6000000015</v>
      </c>
      <c r="G102" s="204">
        <f t="shared" si="32"/>
        <v>3782084.7226689123</v>
      </c>
    </row>
    <row r="103" spans="2:7">
      <c r="B103" s="214" t="s">
        <v>0</v>
      </c>
      <c r="C103" s="196">
        <f>SUM(C101:C102)</f>
        <v>-3764281.593970703</v>
      </c>
      <c r="D103" s="204"/>
      <c r="E103" s="196">
        <f t="shared" ref="E103:G103" si="33">SUM(E101:E102)</f>
        <v>-3766248.2075430662</v>
      </c>
      <c r="F103" s="196">
        <f t="shared" si="33"/>
        <v>128189073.55503947</v>
      </c>
      <c r="G103" s="196">
        <f t="shared" si="33"/>
        <v>124422825.34749638</v>
      </c>
    </row>
    <row r="104" spans="2:7">
      <c r="C104" s="204"/>
      <c r="D104" s="204"/>
      <c r="E104" s="204"/>
      <c r="F104" s="204"/>
      <c r="G104" s="204"/>
    </row>
    <row r="105" spans="2:7">
      <c r="C105" s="204"/>
      <c r="D105" s="204"/>
      <c r="E105" s="204"/>
      <c r="F105" s="204"/>
      <c r="G105" s="204"/>
    </row>
    <row r="106" spans="2:7" ht="16.5" thickBot="1">
      <c r="B106" s="209" t="s">
        <v>1562</v>
      </c>
      <c r="C106" s="210">
        <f>C98+C103</f>
        <v>3352678.7217046851</v>
      </c>
      <c r="D106" s="191"/>
      <c r="E106" s="210">
        <f>E98+E103</f>
        <v>3333063.0119700893</v>
      </c>
      <c r="F106" s="210">
        <f>F98+F103</f>
        <v>27472728.134927422</v>
      </c>
      <c r="G106" s="210">
        <f>G98+G103</f>
        <v>30805791.14689748</v>
      </c>
    </row>
    <row r="107" spans="2:7" ht="16.5" thickTop="1">
      <c r="C107" s="204"/>
      <c r="D107" s="204"/>
      <c r="E107" s="204"/>
      <c r="F107" s="204"/>
      <c r="G107" s="204"/>
    </row>
    <row r="108" spans="2:7" ht="16.5" thickBot="1">
      <c r="B108" s="197" t="s">
        <v>1563</v>
      </c>
      <c r="C108" s="215">
        <f>C106/C6</f>
        <v>0.34092355530651486</v>
      </c>
      <c r="D108" s="204"/>
      <c r="E108" s="215">
        <f>E106/E6</f>
        <v>0.33892889430327422</v>
      </c>
      <c r="F108" s="215">
        <f>F106/F6</f>
        <v>0.50439716726454087</v>
      </c>
      <c r="G108" s="215">
        <f>G106/G6</f>
        <v>0.47909050548337279</v>
      </c>
    </row>
    <row r="109" spans="2:7" ht="16.5" thickTop="1">
      <c r="C109" s="204"/>
      <c r="D109" s="204"/>
      <c r="E109" s="204"/>
      <c r="F109" s="204"/>
      <c r="G109" s="204"/>
    </row>
    <row r="110" spans="2:7">
      <c r="C110" s="204"/>
      <c r="D110" s="204"/>
      <c r="E110" s="204"/>
      <c r="F110" s="204"/>
      <c r="G110" s="204"/>
    </row>
    <row r="111" spans="2:7">
      <c r="C111" s="204"/>
      <c r="D111" s="204"/>
      <c r="E111" s="204"/>
      <c r="F111" s="204"/>
      <c r="G111" s="204"/>
    </row>
    <row r="112" spans="2:7">
      <c r="C112" s="204"/>
      <c r="D112" s="204"/>
      <c r="E112" s="204"/>
      <c r="F112" s="204"/>
      <c r="G112" s="204"/>
    </row>
    <row r="113" spans="3:7">
      <c r="C113" s="204"/>
      <c r="D113" s="204"/>
      <c r="E113" s="204"/>
      <c r="F113" s="204"/>
      <c r="G113" s="204"/>
    </row>
    <row r="114" spans="3:7">
      <c r="C114" s="204"/>
      <c r="D114" s="204"/>
      <c r="E114" s="204"/>
      <c r="F114" s="204"/>
      <c r="G114" s="204"/>
    </row>
    <row r="115" spans="3:7">
      <c r="C115" s="204"/>
      <c r="D115" s="204"/>
      <c r="E115" s="204"/>
      <c r="F115" s="204"/>
      <c r="G115" s="204"/>
    </row>
  </sheetData>
  <mergeCells count="2">
    <mergeCell ref="E1:G1"/>
    <mergeCell ref="J11:M19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5"/>
  <sheetViews>
    <sheetView topLeftCell="B1" zoomScaleNormal="100" workbookViewId="0">
      <pane xSplit="1" ySplit="3" topLeftCell="C4" activePane="bottomRight" state="frozen"/>
      <selection activeCell="J11" sqref="J11:M19"/>
      <selection pane="topRight" activeCell="J11" sqref="J11:M19"/>
      <selection pane="bottomLeft" activeCell="J11" sqref="J11:M19"/>
      <selection pane="bottomRight" activeCell="J11" sqref="J11:M21"/>
    </sheetView>
  </sheetViews>
  <sheetFormatPr defaultColWidth="8.85546875" defaultRowHeight="15.75"/>
  <cols>
    <col min="1" max="1" width="11.28515625" style="178" hidden="1" customWidth="1"/>
    <col min="2" max="2" width="40.42578125" style="178" customWidth="1"/>
    <col min="3" max="3" width="15.5703125" style="178" customWidth="1"/>
    <col min="4" max="4" width="13.140625" style="178" customWidth="1"/>
    <col min="5" max="7" width="16.28515625" style="178" customWidth="1"/>
    <col min="8" max="9" width="8.85546875" style="178"/>
    <col min="10" max="10" width="11.7109375" style="178" bestFit="1" customWidth="1"/>
    <col min="11" max="11" width="13" style="178" customWidth="1"/>
    <col min="12" max="13" width="10.5703125" style="178" bestFit="1" customWidth="1"/>
    <col min="14" max="16384" width="8.85546875" style="178"/>
  </cols>
  <sheetData>
    <row r="1" spans="1:13">
      <c r="B1" s="179" t="s">
        <v>1503</v>
      </c>
      <c r="C1" s="182" t="s">
        <v>1504</v>
      </c>
      <c r="D1" s="181"/>
      <c r="E1" s="404" t="s">
        <v>1505</v>
      </c>
      <c r="F1" s="404"/>
      <c r="G1" s="404"/>
    </row>
    <row r="3" spans="1:13">
      <c r="A3" s="183" t="s">
        <v>1506</v>
      </c>
      <c r="B3" s="183" t="s">
        <v>1507</v>
      </c>
      <c r="C3" s="184" t="s">
        <v>1575</v>
      </c>
      <c r="E3" s="184" t="s">
        <v>1509</v>
      </c>
      <c r="F3" s="184" t="s">
        <v>1510</v>
      </c>
      <c r="G3" s="184" t="s">
        <v>1575</v>
      </c>
    </row>
    <row r="4" spans="1:13">
      <c r="B4" s="185" t="s">
        <v>1511</v>
      </c>
      <c r="C4" s="186"/>
      <c r="E4" s="186"/>
      <c r="F4" s="186"/>
      <c r="G4" s="186"/>
    </row>
    <row r="5" spans="1:13">
      <c r="A5" s="187"/>
      <c r="B5" s="187"/>
      <c r="C5" s="186"/>
      <c r="E5" s="186"/>
      <c r="F5" s="186"/>
      <c r="G5" s="186"/>
    </row>
    <row r="6" spans="1:13">
      <c r="A6" s="188"/>
      <c r="B6" s="189" t="s">
        <v>1512</v>
      </c>
      <c r="C6" s="190">
        <f>'TAX  Gas Reserves -No Future GR'!CA124</f>
        <v>8604354</v>
      </c>
      <c r="E6" s="190">
        <f>'TAX  Gas Reserves - RC'!CA399</f>
        <v>8604354</v>
      </c>
      <c r="F6" s="190">
        <f>'TAX  Gas Reserves - RC'!CA121</f>
        <v>81893344</v>
      </c>
      <c r="G6" s="190">
        <f>SUM(E6:F6)</f>
        <v>90497698</v>
      </c>
      <c r="J6" s="269" t="s">
        <v>1858</v>
      </c>
      <c r="K6" s="269" t="s">
        <v>1859</v>
      </c>
    </row>
    <row r="7" spans="1:13">
      <c r="A7" s="189"/>
      <c r="B7" s="189"/>
      <c r="C7" s="190"/>
      <c r="E7" s="190"/>
      <c r="F7" s="190"/>
      <c r="G7" s="190"/>
      <c r="J7" s="270" t="s">
        <v>1856</v>
      </c>
      <c r="K7" s="270" t="s">
        <v>1857</v>
      </c>
    </row>
    <row r="8" spans="1:13">
      <c r="A8" s="189"/>
      <c r="B8" s="192" t="s">
        <v>1513</v>
      </c>
      <c r="C8" s="190"/>
      <c r="E8" s="190"/>
      <c r="F8" s="190"/>
      <c r="G8" s="190"/>
      <c r="J8" s="191">
        <f>F6</f>
        <v>81893344</v>
      </c>
      <c r="K8" s="191">
        <f>F6</f>
        <v>81893344</v>
      </c>
    </row>
    <row r="9" spans="1:13">
      <c r="A9" s="193" t="s">
        <v>1514</v>
      </c>
      <c r="B9" s="193" t="s">
        <v>1515</v>
      </c>
      <c r="C9" s="190">
        <f>'TAX  Gas Reserves -No Future GR'!CA127</f>
        <v>-989843.23031700205</v>
      </c>
      <c r="E9" s="190">
        <f>'TAX  Gas Reserves - RC'!CA402</f>
        <v>-1030911.19412802</v>
      </c>
      <c r="F9" s="190">
        <f>'TAX  Gas Reserves - RC'!CA124</f>
        <v>13931158.9725619</v>
      </c>
      <c r="G9" s="190">
        <f>SUM(E9:F9)</f>
        <v>12900247.77843388</v>
      </c>
      <c r="J9" s="191">
        <f>J8*0.389</f>
        <v>31856510.816</v>
      </c>
      <c r="K9" s="191">
        <f>F106</f>
        <v>36732416.456396654</v>
      </c>
      <c r="M9" s="178" t="s">
        <v>1855</v>
      </c>
    </row>
    <row r="10" spans="1:13">
      <c r="A10" s="193"/>
      <c r="B10" s="193" t="s">
        <v>1516</v>
      </c>
      <c r="C10" s="190">
        <v>0</v>
      </c>
      <c r="E10" s="190">
        <v>0</v>
      </c>
      <c r="F10" s="190">
        <v>0</v>
      </c>
      <c r="G10" s="190">
        <f>SUM(E10:F10)</f>
        <v>0</v>
      </c>
      <c r="J10" s="191">
        <f>J8-J9</f>
        <v>50036833.184</v>
      </c>
      <c r="K10" s="191">
        <f>K8-K9</f>
        <v>45160927.543603346</v>
      </c>
      <c r="L10" s="191">
        <f>J10-K10</f>
        <v>4875905.6403966546</v>
      </c>
      <c r="M10" s="191">
        <f>L10-I12</f>
        <v>-1.0244548320770264E-8</v>
      </c>
    </row>
    <row r="11" spans="1:13">
      <c r="A11" s="193"/>
      <c r="B11" s="193"/>
      <c r="C11" s="196">
        <f t="shared" ref="C11:G11" si="0">SUM(C9:C10)</f>
        <v>-989843.23031700205</v>
      </c>
      <c r="E11" s="196">
        <f t="shared" si="0"/>
        <v>-1030911.19412802</v>
      </c>
      <c r="F11" s="196">
        <f t="shared" si="0"/>
        <v>13931158.9725619</v>
      </c>
      <c r="G11" s="196">
        <f t="shared" si="0"/>
        <v>12900247.77843388</v>
      </c>
      <c r="J11" s="191"/>
      <c r="L11" s="191"/>
    </row>
    <row r="12" spans="1:13">
      <c r="A12" s="193"/>
      <c r="B12" s="193"/>
      <c r="C12" s="190"/>
      <c r="E12" s="190"/>
      <c r="F12" s="190"/>
      <c r="G12" s="190"/>
      <c r="I12" s="178">
        <f>F9*0.35</f>
        <v>4875905.6403966649</v>
      </c>
      <c r="L12" s="191"/>
    </row>
    <row r="13" spans="1:13">
      <c r="A13" s="193"/>
      <c r="B13" s="192" t="s">
        <v>1517</v>
      </c>
      <c r="C13" s="190"/>
      <c r="E13" s="190"/>
      <c r="F13" s="190"/>
      <c r="G13" s="190"/>
      <c r="J13" s="405" t="s">
        <v>1860</v>
      </c>
      <c r="K13" s="405"/>
      <c r="L13" s="405"/>
      <c r="M13" s="405"/>
    </row>
    <row r="14" spans="1:13">
      <c r="A14" s="197" t="s">
        <v>1518</v>
      </c>
      <c r="B14" s="197" t="s">
        <v>1519</v>
      </c>
      <c r="C14" s="190">
        <f>'TAX  Gas Reserves -No Future GR'!CA131</f>
        <v>-1683260.11494676</v>
      </c>
      <c r="E14" s="190">
        <f>'TAX  Gas Reserves - RC'!CA406</f>
        <v>-1683260.11494676</v>
      </c>
      <c r="F14" s="190">
        <f>'TAX  Gas Reserves - RC'!CA128</f>
        <v>-37008775.1336395</v>
      </c>
      <c r="G14" s="190">
        <f t="shared" ref="G14:G22" si="1">SUM(E14:F14)</f>
        <v>-38692035.24858626</v>
      </c>
      <c r="J14" s="405"/>
      <c r="K14" s="405"/>
      <c r="L14" s="405"/>
      <c r="M14" s="405"/>
    </row>
    <row r="15" spans="1:13">
      <c r="A15" s="197" t="s">
        <v>1520</v>
      </c>
      <c r="B15" s="197" t="s">
        <v>1521</v>
      </c>
      <c r="C15" s="190">
        <v>0</v>
      </c>
      <c r="E15" s="190">
        <v>0</v>
      </c>
      <c r="F15" s="190">
        <v>0</v>
      </c>
      <c r="G15" s="190">
        <f t="shared" si="1"/>
        <v>0</v>
      </c>
      <c r="J15" s="405"/>
      <c r="K15" s="405"/>
      <c r="L15" s="405"/>
      <c r="M15" s="405"/>
    </row>
    <row r="16" spans="1:13">
      <c r="A16" s="197" t="s">
        <v>1522</v>
      </c>
      <c r="B16" s="197" t="s">
        <v>1523</v>
      </c>
      <c r="C16" s="190">
        <v>0</v>
      </c>
      <c r="E16" s="190">
        <v>0</v>
      </c>
      <c r="F16" s="190">
        <f>'TAX  Gas Reserves - RC'!CA130</f>
        <v>-50050094.7999999</v>
      </c>
      <c r="G16" s="190">
        <f t="shared" si="1"/>
        <v>-50050094.7999999</v>
      </c>
      <c r="J16" s="405"/>
      <c r="K16" s="405"/>
      <c r="L16" s="405"/>
      <c r="M16" s="405"/>
    </row>
    <row r="17" spans="1:13">
      <c r="A17" s="197" t="s">
        <v>1524</v>
      </c>
      <c r="B17" s="197" t="s">
        <v>1525</v>
      </c>
      <c r="C17" s="190">
        <v>0</v>
      </c>
      <c r="E17" s="190">
        <v>0</v>
      </c>
      <c r="F17" s="190">
        <v>0</v>
      </c>
      <c r="G17" s="190">
        <f t="shared" si="1"/>
        <v>0</v>
      </c>
      <c r="J17" s="405"/>
      <c r="K17" s="405"/>
      <c r="L17" s="405"/>
      <c r="M17" s="405"/>
    </row>
    <row r="18" spans="1:13">
      <c r="A18" s="197" t="s">
        <v>1526</v>
      </c>
      <c r="B18" s="197" t="s">
        <v>1527</v>
      </c>
      <c r="C18" s="190">
        <f>'TAX  Gas Reserves -No Future GR'!CA135</f>
        <v>10635441</v>
      </c>
      <c r="E18" s="190">
        <f>'TAX  Gas Reserves - RC'!CA410</f>
        <v>10635441</v>
      </c>
      <c r="F18" s="190">
        <f>'TAX  Gas Reserves - RC'!CA132</f>
        <v>142999047</v>
      </c>
      <c r="G18" s="190">
        <f t="shared" si="1"/>
        <v>153634488</v>
      </c>
      <c r="J18" s="405"/>
      <c r="K18" s="405"/>
      <c r="L18" s="405"/>
      <c r="M18" s="405"/>
    </row>
    <row r="19" spans="1:13">
      <c r="A19" s="197" t="s">
        <v>1528</v>
      </c>
      <c r="B19" s="197" t="s">
        <v>1529</v>
      </c>
      <c r="C19" s="190">
        <v>0</v>
      </c>
      <c r="E19" s="190">
        <v>0</v>
      </c>
      <c r="F19" s="190">
        <f>'TAX  Gas Reserves - RC'!CA133</f>
        <v>-375000000</v>
      </c>
      <c r="G19" s="190">
        <f t="shared" si="1"/>
        <v>-375000000</v>
      </c>
      <c r="J19" s="405"/>
      <c r="K19" s="405"/>
      <c r="L19" s="405"/>
      <c r="M19" s="405"/>
    </row>
    <row r="20" spans="1:13">
      <c r="A20" s="197" t="s">
        <v>1530</v>
      </c>
      <c r="B20" s="197" t="s">
        <v>1531</v>
      </c>
      <c r="C20" s="190">
        <f>'TAX  Gas Reserves -No Future GR'!CA137</f>
        <v>-15791</v>
      </c>
      <c r="E20" s="190">
        <f>'TAX  Gas Reserves - RC'!CA412</f>
        <v>-15791</v>
      </c>
      <c r="F20" s="190"/>
      <c r="G20" s="190">
        <f t="shared" si="1"/>
        <v>-15791</v>
      </c>
      <c r="J20" s="405"/>
      <c r="K20" s="405"/>
      <c r="L20" s="405"/>
      <c r="M20" s="405"/>
    </row>
    <row r="21" spans="1:13">
      <c r="A21" s="197" t="s">
        <v>1532</v>
      </c>
      <c r="B21" s="197" t="s">
        <v>1533</v>
      </c>
      <c r="C21" s="190">
        <f>'TAX  Gas Reserves -No Future GR'!CA138</f>
        <v>9668</v>
      </c>
      <c r="E21" s="190">
        <f>'TAX  Gas Reserves - RC'!CA413</f>
        <v>9668</v>
      </c>
      <c r="F21" s="190"/>
      <c r="G21" s="190">
        <f t="shared" si="1"/>
        <v>9668</v>
      </c>
      <c r="J21" s="405"/>
      <c r="K21" s="405"/>
      <c r="L21" s="405"/>
      <c r="M21" s="405"/>
    </row>
    <row r="22" spans="1:13">
      <c r="A22" s="197"/>
      <c r="B22" s="193" t="s">
        <v>1534</v>
      </c>
      <c r="C22" s="190">
        <v>0</v>
      </c>
      <c r="E22" s="190">
        <v>0</v>
      </c>
      <c r="F22" s="190">
        <v>0</v>
      </c>
      <c r="G22" s="190">
        <f t="shared" si="1"/>
        <v>0</v>
      </c>
    </row>
    <row r="23" spans="1:13">
      <c r="A23" s="189"/>
      <c r="B23" s="198" t="s">
        <v>1535</v>
      </c>
      <c r="C23" s="196">
        <f t="shared" ref="C23:G23" si="2">SUM(C14:C22)</f>
        <v>8946057.8850532398</v>
      </c>
      <c r="E23" s="196">
        <f t="shared" si="2"/>
        <v>8946057.8850532398</v>
      </c>
      <c r="F23" s="196">
        <f t="shared" si="2"/>
        <v>-319059822.93363941</v>
      </c>
      <c r="G23" s="196">
        <f t="shared" si="2"/>
        <v>-310113765.04858613</v>
      </c>
    </row>
    <row r="24" spans="1:13">
      <c r="A24" s="189"/>
      <c r="B24" s="189"/>
      <c r="C24" s="190"/>
      <c r="E24" s="190"/>
      <c r="F24" s="190"/>
      <c r="G24" s="190"/>
    </row>
    <row r="25" spans="1:13">
      <c r="A25" s="189"/>
      <c r="B25" s="189" t="s">
        <v>1536</v>
      </c>
      <c r="C25" s="190">
        <f t="shared" ref="C25:G25" si="3">-C75</f>
        <v>0</v>
      </c>
      <c r="E25" s="190">
        <f t="shared" si="3"/>
        <v>0</v>
      </c>
      <c r="F25" s="190">
        <f t="shared" si="3"/>
        <v>0</v>
      </c>
      <c r="G25" s="190">
        <f t="shared" si="3"/>
        <v>0</v>
      </c>
    </row>
    <row r="26" spans="1:13">
      <c r="A26" s="189"/>
      <c r="B26" s="189"/>
      <c r="C26" s="190"/>
      <c r="E26" s="190"/>
      <c r="F26" s="190"/>
      <c r="G26" s="190"/>
    </row>
    <row r="27" spans="1:13">
      <c r="A27" s="189"/>
      <c r="B27" s="185" t="s">
        <v>1537</v>
      </c>
      <c r="C27" s="199">
        <f t="shared" ref="C27:G27" si="4">C6+C11+C23+C25</f>
        <v>16560568.654736238</v>
      </c>
      <c r="E27" s="199">
        <f t="shared" si="4"/>
        <v>16519500.69092522</v>
      </c>
      <c r="F27" s="199">
        <f t="shared" si="4"/>
        <v>-223235319.96107751</v>
      </c>
      <c r="G27" s="199">
        <f t="shared" si="4"/>
        <v>-206715819.27015227</v>
      </c>
    </row>
    <row r="28" spans="1:13">
      <c r="A28" s="189"/>
      <c r="B28" s="189" t="s">
        <v>1538</v>
      </c>
      <c r="C28" s="200">
        <v>0.35</v>
      </c>
      <c r="E28" s="200">
        <v>0.35</v>
      </c>
      <c r="F28" s="200">
        <v>0.35</v>
      </c>
      <c r="G28" s="200">
        <v>0.35</v>
      </c>
    </row>
    <row r="29" spans="1:13" ht="16.5" thickBot="1">
      <c r="A29" s="189"/>
      <c r="B29" s="201" t="s">
        <v>1539</v>
      </c>
      <c r="C29" s="202">
        <f t="shared" ref="C29:G29" si="5">C27*C28</f>
        <v>5796199.0291576833</v>
      </c>
      <c r="E29" s="202">
        <f t="shared" si="5"/>
        <v>5781825.2418238269</v>
      </c>
      <c r="F29" s="202">
        <f t="shared" si="5"/>
        <v>-78132361.98637712</v>
      </c>
      <c r="G29" s="202">
        <f t="shared" si="5"/>
        <v>-72350536.744553283</v>
      </c>
    </row>
    <row r="30" spans="1:13" ht="16.5" thickTop="1">
      <c r="A30" s="189"/>
      <c r="B30" s="203"/>
      <c r="C30" s="204"/>
      <c r="E30" s="204"/>
      <c r="F30" s="204"/>
      <c r="G30" s="204"/>
    </row>
    <row r="31" spans="1:13">
      <c r="A31" s="189"/>
      <c r="B31" s="205" t="s">
        <v>1540</v>
      </c>
      <c r="C31" s="204"/>
      <c r="E31" s="204"/>
      <c r="F31" s="204"/>
      <c r="G31" s="204"/>
    </row>
    <row r="32" spans="1:13">
      <c r="A32" s="197" t="s">
        <v>1518</v>
      </c>
      <c r="B32" s="197" t="s">
        <v>1519</v>
      </c>
      <c r="C32" s="204">
        <f t="shared" ref="C32:C40" si="6">(-C14*0.35)+(C78*-0.35)</f>
        <v>553792.57781748404</v>
      </c>
      <c r="E32" s="204">
        <f t="shared" ref="E32:F40" si="7">(-E14*0.35)+(E78*-0.35)</f>
        <v>553792.57781748404</v>
      </c>
      <c r="F32" s="204">
        <f t="shared" si="7"/>
        <v>12175887.018967396</v>
      </c>
      <c r="G32" s="190">
        <f t="shared" ref="G32:G41" si="8">SUM(E32:F32)</f>
        <v>12729679.59678488</v>
      </c>
    </row>
    <row r="33" spans="1:7">
      <c r="A33" s="197" t="s">
        <v>1520</v>
      </c>
      <c r="B33" s="197" t="s">
        <v>1521</v>
      </c>
      <c r="C33" s="204">
        <f t="shared" si="6"/>
        <v>0</v>
      </c>
      <c r="E33" s="204">
        <f t="shared" si="7"/>
        <v>0</v>
      </c>
      <c r="F33" s="204">
        <f t="shared" si="7"/>
        <v>0</v>
      </c>
      <c r="G33" s="190">
        <f t="shared" si="8"/>
        <v>0</v>
      </c>
    </row>
    <row r="34" spans="1:7">
      <c r="A34" s="197" t="s">
        <v>1522</v>
      </c>
      <c r="B34" s="197" t="s">
        <v>1523</v>
      </c>
      <c r="C34" s="204">
        <f t="shared" si="6"/>
        <v>0</v>
      </c>
      <c r="E34" s="204">
        <f t="shared" si="7"/>
        <v>0</v>
      </c>
      <c r="F34" s="204">
        <f t="shared" si="7"/>
        <v>16466481.189199965</v>
      </c>
      <c r="G34" s="190">
        <f t="shared" si="8"/>
        <v>16466481.189199965</v>
      </c>
    </row>
    <row r="35" spans="1:7">
      <c r="A35" s="197" t="s">
        <v>1524</v>
      </c>
      <c r="B35" s="197" t="s">
        <v>1525</v>
      </c>
      <c r="C35" s="204">
        <f t="shared" si="6"/>
        <v>0</v>
      </c>
      <c r="E35" s="204">
        <f t="shared" si="7"/>
        <v>0</v>
      </c>
      <c r="F35" s="204">
        <f t="shared" si="7"/>
        <v>0</v>
      </c>
      <c r="G35" s="190">
        <f t="shared" si="8"/>
        <v>0</v>
      </c>
    </row>
    <row r="36" spans="1:7">
      <c r="A36" s="197" t="s">
        <v>1526</v>
      </c>
      <c r="B36" s="197" t="s">
        <v>1527</v>
      </c>
      <c r="C36" s="204">
        <f t="shared" si="6"/>
        <v>-3499060.0889999997</v>
      </c>
      <c r="E36" s="204">
        <f t="shared" si="7"/>
        <v>-3499060.0889999997</v>
      </c>
      <c r="F36" s="204">
        <f t="shared" si="7"/>
        <v>-47046686.463</v>
      </c>
      <c r="G36" s="190">
        <f t="shared" si="8"/>
        <v>-50545746.552000001</v>
      </c>
    </row>
    <row r="37" spans="1:7">
      <c r="A37" s="197" t="s">
        <v>1528</v>
      </c>
      <c r="B37" s="197" t="s">
        <v>1529</v>
      </c>
      <c r="C37" s="204">
        <f t="shared" si="6"/>
        <v>0</v>
      </c>
      <c r="E37" s="204">
        <f t="shared" si="7"/>
        <v>0</v>
      </c>
      <c r="F37" s="204">
        <f t="shared" si="7"/>
        <v>123374999.99999999</v>
      </c>
      <c r="G37" s="190">
        <f t="shared" si="8"/>
        <v>123374999.99999999</v>
      </c>
    </row>
    <row r="38" spans="1:7">
      <c r="A38" s="197" t="s">
        <v>1530</v>
      </c>
      <c r="B38" s="197" t="s">
        <v>1531</v>
      </c>
      <c r="C38" s="204">
        <f t="shared" si="6"/>
        <v>5195.2389999999996</v>
      </c>
      <c r="E38" s="204">
        <f t="shared" si="7"/>
        <v>5195.2389999999996</v>
      </c>
      <c r="F38" s="204">
        <f t="shared" si="7"/>
        <v>0</v>
      </c>
      <c r="G38" s="190">
        <f t="shared" si="8"/>
        <v>5195.2389999999996</v>
      </c>
    </row>
    <row r="39" spans="1:7">
      <c r="A39" s="197" t="s">
        <v>1532</v>
      </c>
      <c r="B39" s="197" t="s">
        <v>1533</v>
      </c>
      <c r="C39" s="204">
        <f t="shared" si="6"/>
        <v>-3180.7719999999999</v>
      </c>
      <c r="E39" s="204">
        <f t="shared" si="7"/>
        <v>-3180.7719999999999</v>
      </c>
      <c r="F39" s="204">
        <f t="shared" si="7"/>
        <v>0</v>
      </c>
      <c r="G39" s="190">
        <f t="shared" si="8"/>
        <v>-3180.7719999999999</v>
      </c>
    </row>
    <row r="40" spans="1:7">
      <c r="A40" s="197"/>
      <c r="B40" s="193" t="s">
        <v>1534</v>
      </c>
      <c r="C40" s="204">
        <f t="shared" si="6"/>
        <v>0</v>
      </c>
      <c r="E40" s="204">
        <f t="shared" si="7"/>
        <v>0</v>
      </c>
      <c r="F40" s="204">
        <f t="shared" si="7"/>
        <v>0</v>
      </c>
      <c r="G40" s="190">
        <f t="shared" si="8"/>
        <v>0</v>
      </c>
    </row>
    <row r="41" spans="1:7">
      <c r="A41" s="197"/>
      <c r="B41" s="197" t="s">
        <v>1541</v>
      </c>
      <c r="C41" s="204">
        <f t="shared" ref="C41:F41" si="9">(C87*-0.35)</f>
        <v>-347771.94174946094</v>
      </c>
      <c r="E41" s="204">
        <f t="shared" si="9"/>
        <v>-346909.51450942963</v>
      </c>
      <c r="F41" s="204">
        <f t="shared" si="9"/>
        <v>4980496.057606427</v>
      </c>
      <c r="G41" s="190">
        <f t="shared" si="8"/>
        <v>4633586.5430969978</v>
      </c>
    </row>
    <row r="42" spans="1:7" ht="16.5" thickBot="1">
      <c r="A42" s="189"/>
      <c r="B42" s="201" t="s">
        <v>1542</v>
      </c>
      <c r="C42" s="202">
        <f t="shared" ref="C42:G42" si="10">SUM(C32:C41)</f>
        <v>-3291024.9859319767</v>
      </c>
      <c r="E42" s="202">
        <f t="shared" si="10"/>
        <v>-3290162.5586919454</v>
      </c>
      <c r="F42" s="202">
        <f t="shared" si="10"/>
        <v>109951177.80277377</v>
      </c>
      <c r="G42" s="202">
        <f t="shared" si="10"/>
        <v>106661015.24408183</v>
      </c>
    </row>
    <row r="43" spans="1:7" ht="16.5" thickTop="1">
      <c r="A43" s="206"/>
      <c r="B43" s="207"/>
      <c r="C43" s="208"/>
      <c r="E43" s="208"/>
      <c r="F43" s="208"/>
      <c r="G43" s="208"/>
    </row>
    <row r="44" spans="1:7">
      <c r="A44" s="189"/>
      <c r="B44" s="203"/>
      <c r="C44" s="204"/>
      <c r="E44" s="204"/>
      <c r="F44" s="204"/>
      <c r="G44" s="204"/>
    </row>
    <row r="45" spans="1:7" ht="16.5" thickBot="1">
      <c r="A45" s="189"/>
      <c r="B45" s="209" t="s">
        <v>1543</v>
      </c>
      <c r="C45" s="210">
        <f t="shared" ref="C45:G45" si="11">C29+C42</f>
        <v>2505174.0432257066</v>
      </c>
      <c r="E45" s="210">
        <f t="shared" si="11"/>
        <v>2491662.6831318815</v>
      </c>
      <c r="F45" s="210">
        <f t="shared" si="11"/>
        <v>31818815.816396654</v>
      </c>
      <c r="G45" s="210">
        <f t="shared" si="11"/>
        <v>34310478.499528542</v>
      </c>
    </row>
    <row r="46" spans="1:7" ht="16.5" thickTop="1">
      <c r="A46" s="189"/>
      <c r="B46" s="203"/>
      <c r="C46" s="204"/>
      <c r="E46" s="204"/>
      <c r="F46" s="204"/>
      <c r="G46" s="204"/>
    </row>
    <row r="47" spans="1:7">
      <c r="B47" s="185" t="s">
        <v>1544</v>
      </c>
      <c r="C47" s="189"/>
      <c r="E47" s="189"/>
      <c r="F47" s="189"/>
      <c r="G47" s="189"/>
    </row>
    <row r="48" spans="1:7">
      <c r="A48" s="183" t="s">
        <v>1506</v>
      </c>
      <c r="B48" s="183" t="s">
        <v>1507</v>
      </c>
      <c r="C48" s="211" t="str">
        <f>C3</f>
        <v>Year 2018</v>
      </c>
      <c r="E48" s="211" t="str">
        <f>E3</f>
        <v>Woodford</v>
      </c>
      <c r="F48" s="211" t="str">
        <f>F3</f>
        <v>Future Proj</v>
      </c>
      <c r="G48" s="211" t="str">
        <f>G3</f>
        <v>Year 2018</v>
      </c>
    </row>
    <row r="49" spans="1:7">
      <c r="A49" s="188"/>
      <c r="B49" s="189" t="s">
        <v>1545</v>
      </c>
      <c r="C49" s="190">
        <f>C6</f>
        <v>8604354</v>
      </c>
      <c r="E49" s="190">
        <f>E6</f>
        <v>8604354</v>
      </c>
      <c r="F49" s="190">
        <f>F6</f>
        <v>81893344</v>
      </c>
      <c r="G49" s="190">
        <f>G6</f>
        <v>90497698</v>
      </c>
    </row>
    <row r="50" spans="1:7">
      <c r="A50" s="189"/>
      <c r="B50" s="189"/>
      <c r="C50" s="190"/>
      <c r="E50" s="190"/>
      <c r="F50" s="190"/>
      <c r="G50" s="190"/>
    </row>
    <row r="51" spans="1:7">
      <c r="A51" s="189"/>
      <c r="B51" s="192" t="s">
        <v>1513</v>
      </c>
      <c r="C51" s="190"/>
      <c r="E51" s="190"/>
      <c r="F51" s="190"/>
      <c r="G51" s="190"/>
    </row>
    <row r="52" spans="1:7">
      <c r="A52" s="193" t="s">
        <v>1546</v>
      </c>
      <c r="B52" s="197" t="s">
        <v>1515</v>
      </c>
      <c r="C52" s="190">
        <f>C9</f>
        <v>-989843.23031700205</v>
      </c>
      <c r="E52" s="190">
        <f>'TAX  Gas Reserves - RC'!CA336</f>
        <v>-1030911.19412802</v>
      </c>
      <c r="F52" s="190">
        <f>'TAX  Gas Reserves - RC'!CA58</f>
        <v>0</v>
      </c>
      <c r="G52" s="190">
        <f t="shared" ref="G52:G53" si="12">SUM(E52:F52)</f>
        <v>-1030911.19412802</v>
      </c>
    </row>
    <row r="53" spans="1:7">
      <c r="A53" s="193"/>
      <c r="B53" s="193" t="s">
        <v>1547</v>
      </c>
      <c r="C53" s="190">
        <v>0</v>
      </c>
      <c r="E53" s="190">
        <v>0</v>
      </c>
      <c r="F53" s="190">
        <v>0</v>
      </c>
      <c r="G53" s="190">
        <f t="shared" si="12"/>
        <v>0</v>
      </c>
    </row>
    <row r="54" spans="1:7">
      <c r="A54" s="193"/>
      <c r="B54" s="193"/>
      <c r="C54" s="196">
        <f t="shared" ref="C54:G54" si="13">SUM(C52:C53)</f>
        <v>-989843.23031700205</v>
      </c>
      <c r="E54" s="196">
        <f t="shared" si="13"/>
        <v>-1030911.19412802</v>
      </c>
      <c r="F54" s="196">
        <f t="shared" si="13"/>
        <v>0</v>
      </c>
      <c r="G54" s="196">
        <f t="shared" si="13"/>
        <v>-1030911.19412802</v>
      </c>
    </row>
    <row r="55" spans="1:7">
      <c r="A55" s="193"/>
      <c r="B55" s="192" t="s">
        <v>1517</v>
      </c>
      <c r="C55" s="190"/>
      <c r="E55" s="190"/>
      <c r="F55" s="190"/>
      <c r="G55" s="190"/>
    </row>
    <row r="56" spans="1:7">
      <c r="A56" s="197" t="s">
        <v>1518</v>
      </c>
      <c r="B56" s="197" t="s">
        <v>1519</v>
      </c>
      <c r="C56" s="190">
        <f t="shared" ref="C56:C63" si="14">C14</f>
        <v>-1683260.11494676</v>
      </c>
      <c r="E56" s="190">
        <f t="shared" ref="E56:G63" si="15">E14</f>
        <v>-1683260.11494676</v>
      </c>
      <c r="F56" s="190">
        <f t="shared" si="15"/>
        <v>-37008775.1336395</v>
      </c>
      <c r="G56" s="190">
        <f t="shared" si="15"/>
        <v>-38692035.24858626</v>
      </c>
    </row>
    <row r="57" spans="1:7">
      <c r="A57" s="197" t="s">
        <v>1520</v>
      </c>
      <c r="B57" s="197" t="s">
        <v>1521</v>
      </c>
      <c r="C57" s="190">
        <f t="shared" si="14"/>
        <v>0</v>
      </c>
      <c r="E57" s="190">
        <f t="shared" si="15"/>
        <v>0</v>
      </c>
      <c r="F57" s="190">
        <f t="shared" si="15"/>
        <v>0</v>
      </c>
      <c r="G57" s="190">
        <f t="shared" si="15"/>
        <v>0</v>
      </c>
    </row>
    <row r="58" spans="1:7">
      <c r="A58" s="197" t="s">
        <v>1522</v>
      </c>
      <c r="B58" s="197" t="s">
        <v>1523</v>
      </c>
      <c r="C58" s="190">
        <f t="shared" si="14"/>
        <v>0</v>
      </c>
      <c r="E58" s="190">
        <f t="shared" si="15"/>
        <v>0</v>
      </c>
      <c r="F58" s="190">
        <f t="shared" si="15"/>
        <v>-50050094.7999999</v>
      </c>
      <c r="G58" s="190">
        <f t="shared" si="15"/>
        <v>-50050094.7999999</v>
      </c>
    </row>
    <row r="59" spans="1:7">
      <c r="A59" s="197" t="s">
        <v>1524</v>
      </c>
      <c r="B59" s="197" t="s">
        <v>1525</v>
      </c>
      <c r="C59" s="190">
        <f t="shared" si="14"/>
        <v>0</v>
      </c>
      <c r="E59" s="190">
        <f t="shared" si="15"/>
        <v>0</v>
      </c>
      <c r="F59" s="190">
        <f t="shared" si="15"/>
        <v>0</v>
      </c>
      <c r="G59" s="190">
        <f t="shared" si="15"/>
        <v>0</v>
      </c>
    </row>
    <row r="60" spans="1:7">
      <c r="A60" s="197" t="s">
        <v>1526</v>
      </c>
      <c r="B60" s="197" t="s">
        <v>1527</v>
      </c>
      <c r="C60" s="190">
        <f t="shared" si="14"/>
        <v>10635441</v>
      </c>
      <c r="E60" s="190">
        <f t="shared" si="15"/>
        <v>10635441</v>
      </c>
      <c r="F60" s="190">
        <f t="shared" si="15"/>
        <v>142999047</v>
      </c>
      <c r="G60" s="190">
        <f t="shared" si="15"/>
        <v>153634488</v>
      </c>
    </row>
    <row r="61" spans="1:7">
      <c r="A61" s="197" t="s">
        <v>1528</v>
      </c>
      <c r="B61" s="197" t="s">
        <v>1529</v>
      </c>
      <c r="C61" s="190">
        <f t="shared" si="14"/>
        <v>0</v>
      </c>
      <c r="E61" s="190">
        <f t="shared" si="15"/>
        <v>0</v>
      </c>
      <c r="F61" s="190">
        <f t="shared" si="15"/>
        <v>-375000000</v>
      </c>
      <c r="G61" s="190">
        <f t="shared" si="15"/>
        <v>-375000000</v>
      </c>
    </row>
    <row r="62" spans="1:7">
      <c r="A62" s="197" t="s">
        <v>1530</v>
      </c>
      <c r="B62" s="197" t="s">
        <v>1531</v>
      </c>
      <c r="C62" s="190">
        <f t="shared" si="14"/>
        <v>-15791</v>
      </c>
      <c r="E62" s="190">
        <f t="shared" si="15"/>
        <v>-15791</v>
      </c>
      <c r="F62" s="190">
        <f t="shared" si="15"/>
        <v>0</v>
      </c>
      <c r="G62" s="190">
        <f t="shared" si="15"/>
        <v>-15791</v>
      </c>
    </row>
    <row r="63" spans="1:7">
      <c r="A63" s="197" t="s">
        <v>1532</v>
      </c>
      <c r="B63" s="197" t="s">
        <v>1533</v>
      </c>
      <c r="C63" s="190">
        <f t="shared" si="14"/>
        <v>9668</v>
      </c>
      <c r="E63" s="190">
        <f t="shared" si="15"/>
        <v>9668</v>
      </c>
      <c r="F63" s="190">
        <f t="shared" si="15"/>
        <v>0</v>
      </c>
      <c r="G63" s="190">
        <f t="shared" si="15"/>
        <v>9668</v>
      </c>
    </row>
    <row r="64" spans="1:7">
      <c r="A64" s="197"/>
      <c r="B64" s="193" t="s">
        <v>1548</v>
      </c>
      <c r="C64" s="190">
        <v>0</v>
      </c>
      <c r="E64" s="190">
        <v>0</v>
      </c>
      <c r="F64" s="190">
        <v>0</v>
      </c>
      <c r="G64" s="190">
        <v>0</v>
      </c>
    </row>
    <row r="65" spans="1:7">
      <c r="A65" s="189"/>
      <c r="B65" s="198" t="s">
        <v>1535</v>
      </c>
      <c r="C65" s="196">
        <f t="shared" ref="C65:G65" si="16">SUM(C56:C64)</f>
        <v>8946057.8850532398</v>
      </c>
      <c r="E65" s="196">
        <f t="shared" si="16"/>
        <v>8946057.8850532398</v>
      </c>
      <c r="F65" s="196">
        <f t="shared" si="16"/>
        <v>-319059822.93363941</v>
      </c>
      <c r="G65" s="196">
        <f t="shared" si="16"/>
        <v>-310113765.04858613</v>
      </c>
    </row>
    <row r="66" spans="1:7">
      <c r="A66" s="189"/>
      <c r="B66" s="189"/>
      <c r="C66" s="190"/>
      <c r="E66" s="190"/>
      <c r="F66" s="190"/>
      <c r="G66" s="190"/>
    </row>
    <row r="67" spans="1:7">
      <c r="A67" s="189"/>
      <c r="B67" s="189" t="s">
        <v>1549</v>
      </c>
      <c r="C67" s="190">
        <f t="shared" ref="C67:G67" si="17">C49+C54+C65</f>
        <v>16560568.654736238</v>
      </c>
      <c r="E67" s="190">
        <f t="shared" si="17"/>
        <v>16519500.69092522</v>
      </c>
      <c r="F67" s="190">
        <f t="shared" si="17"/>
        <v>-237166478.93363941</v>
      </c>
      <c r="G67" s="190">
        <f t="shared" si="17"/>
        <v>-220646978.24271417</v>
      </c>
    </row>
    <row r="68" spans="1:7">
      <c r="A68" s="189"/>
      <c r="B68" s="189"/>
      <c r="C68" s="190"/>
      <c r="E68" s="190"/>
      <c r="F68" s="190"/>
      <c r="G68" s="190"/>
    </row>
    <row r="69" spans="1:7">
      <c r="A69" s="189"/>
      <c r="B69" s="189" t="s">
        <v>1550</v>
      </c>
      <c r="C69" s="190">
        <f t="shared" ref="C69:F69" si="18">IF(C67&lt;0,-C67,0)</f>
        <v>0</v>
      </c>
      <c r="E69" s="190">
        <f t="shared" si="18"/>
        <v>0</v>
      </c>
      <c r="F69" s="190">
        <f t="shared" si="18"/>
        <v>237166478.93363941</v>
      </c>
      <c r="G69" s="190">
        <f t="shared" ref="G69:G70" si="19">SUM(E69:F69)</f>
        <v>237166478.93363941</v>
      </c>
    </row>
    <row r="70" spans="1:7">
      <c r="A70" s="189"/>
      <c r="B70" s="189" t="s">
        <v>1551</v>
      </c>
      <c r="C70" s="190">
        <f t="shared" ref="C70:F70" si="20">IF(C67&gt;0,-C67,0)</f>
        <v>-16560568.654736238</v>
      </c>
      <c r="E70" s="190">
        <f t="shared" si="20"/>
        <v>-16519500.69092522</v>
      </c>
      <c r="F70" s="190">
        <f t="shared" si="20"/>
        <v>0</v>
      </c>
      <c r="G70" s="190">
        <f t="shared" si="19"/>
        <v>-16519500.69092522</v>
      </c>
    </row>
    <row r="71" spans="1:7">
      <c r="A71" s="189"/>
      <c r="B71" s="212" t="s">
        <v>1541</v>
      </c>
      <c r="C71" s="196">
        <f t="shared" ref="C71:G71" si="21">SUM(C69:C70)</f>
        <v>-16560568.654736238</v>
      </c>
      <c r="E71" s="196">
        <f t="shared" si="21"/>
        <v>-16519500.69092522</v>
      </c>
      <c r="F71" s="196">
        <f t="shared" si="21"/>
        <v>237166478.93363941</v>
      </c>
      <c r="G71" s="196">
        <f t="shared" si="21"/>
        <v>220646978.2427142</v>
      </c>
    </row>
    <row r="72" spans="1:7">
      <c r="A72" s="189"/>
      <c r="B72" s="189"/>
      <c r="C72" s="190"/>
      <c r="E72" s="190"/>
      <c r="F72" s="190"/>
      <c r="G72" s="190"/>
    </row>
    <row r="73" spans="1:7">
      <c r="A73" s="189"/>
      <c r="B73" s="185" t="s">
        <v>1552</v>
      </c>
      <c r="C73" s="199">
        <f t="shared" ref="C73:G73" si="22">C49+C54+C65+C71</f>
        <v>0</v>
      </c>
      <c r="E73" s="199">
        <f t="shared" si="22"/>
        <v>0</v>
      </c>
      <c r="F73" s="199">
        <f t="shared" si="22"/>
        <v>0</v>
      </c>
      <c r="G73" s="199">
        <f t="shared" si="22"/>
        <v>0</v>
      </c>
    </row>
    <row r="74" spans="1:7">
      <c r="A74" s="189"/>
      <c r="B74" s="189" t="s">
        <v>1553</v>
      </c>
      <c r="C74" s="200">
        <v>0.06</v>
      </c>
      <c r="E74" s="200">
        <v>0.06</v>
      </c>
      <c r="F74" s="200">
        <v>0.06</v>
      </c>
      <c r="G74" s="200">
        <v>0.06</v>
      </c>
    </row>
    <row r="75" spans="1:7" ht="16.5" thickBot="1">
      <c r="A75" s="189"/>
      <c r="B75" s="201" t="s">
        <v>1554</v>
      </c>
      <c r="C75" s="202">
        <f t="shared" ref="C75:G75" si="23">C73*C74</f>
        <v>0</v>
      </c>
      <c r="E75" s="202">
        <f t="shared" si="23"/>
        <v>0</v>
      </c>
      <c r="F75" s="202">
        <f t="shared" si="23"/>
        <v>0</v>
      </c>
      <c r="G75" s="202">
        <f t="shared" si="23"/>
        <v>0</v>
      </c>
    </row>
    <row r="76" spans="1:7" ht="16.5" thickTop="1">
      <c r="A76" s="189"/>
      <c r="B76" s="203"/>
      <c r="C76" s="204"/>
      <c r="E76" s="204"/>
      <c r="F76" s="204"/>
      <c r="G76" s="204"/>
    </row>
    <row r="77" spans="1:7">
      <c r="A77" s="189"/>
      <c r="B77" s="205" t="s">
        <v>1555</v>
      </c>
      <c r="C77" s="204"/>
      <c r="E77" s="204"/>
      <c r="F77" s="204"/>
      <c r="G77" s="204"/>
    </row>
    <row r="78" spans="1:7">
      <c r="A78" s="197" t="s">
        <v>1518</v>
      </c>
      <c r="B78" s="197" t="s">
        <v>1519</v>
      </c>
      <c r="C78" s="204">
        <f>-C56*C$74</f>
        <v>100995.60689680559</v>
      </c>
      <c r="E78" s="204">
        <f t="shared" ref="E78:F86" si="24">-E56*E$74</f>
        <v>100995.60689680559</v>
      </c>
      <c r="F78" s="204">
        <f t="shared" si="24"/>
        <v>2220526.5080183698</v>
      </c>
      <c r="G78" s="190">
        <f t="shared" ref="G78:G87" si="25">SUM(E78:F78)</f>
        <v>2321522.1149151754</v>
      </c>
    </row>
    <row r="79" spans="1:7">
      <c r="A79" s="197" t="s">
        <v>1520</v>
      </c>
      <c r="B79" s="197" t="s">
        <v>1521</v>
      </c>
      <c r="C79" s="204">
        <f t="shared" ref="C79:C86" si="26">-C57*C$74</f>
        <v>0</v>
      </c>
      <c r="E79" s="204">
        <f t="shared" si="24"/>
        <v>0</v>
      </c>
      <c r="F79" s="204">
        <f t="shared" si="24"/>
        <v>0</v>
      </c>
      <c r="G79" s="190">
        <f t="shared" si="25"/>
        <v>0</v>
      </c>
    </row>
    <row r="80" spans="1:7">
      <c r="A80" s="197" t="s">
        <v>1522</v>
      </c>
      <c r="B80" s="197" t="s">
        <v>1523</v>
      </c>
      <c r="C80" s="204">
        <f t="shared" si="26"/>
        <v>0</v>
      </c>
      <c r="E80" s="204">
        <f t="shared" si="24"/>
        <v>0</v>
      </c>
      <c r="F80" s="204">
        <f t="shared" si="24"/>
        <v>3003005.687999994</v>
      </c>
      <c r="G80" s="190">
        <f t="shared" si="25"/>
        <v>3003005.687999994</v>
      </c>
    </row>
    <row r="81" spans="1:7">
      <c r="A81" s="197" t="s">
        <v>1524</v>
      </c>
      <c r="B81" s="197" t="s">
        <v>1525</v>
      </c>
      <c r="C81" s="204">
        <f t="shared" si="26"/>
        <v>0</v>
      </c>
      <c r="E81" s="204">
        <f t="shared" si="24"/>
        <v>0</v>
      </c>
      <c r="F81" s="204">
        <f t="shared" si="24"/>
        <v>0</v>
      </c>
      <c r="G81" s="190">
        <f t="shared" si="25"/>
        <v>0</v>
      </c>
    </row>
    <row r="82" spans="1:7">
      <c r="A82" s="197" t="s">
        <v>1526</v>
      </c>
      <c r="B82" s="197" t="s">
        <v>1527</v>
      </c>
      <c r="C82" s="204">
        <f t="shared" si="26"/>
        <v>-638126.46</v>
      </c>
      <c r="E82" s="204">
        <f t="shared" si="24"/>
        <v>-638126.46</v>
      </c>
      <c r="F82" s="204">
        <f t="shared" si="24"/>
        <v>-8579942.8200000003</v>
      </c>
      <c r="G82" s="190">
        <f t="shared" si="25"/>
        <v>-9218069.2800000012</v>
      </c>
    </row>
    <row r="83" spans="1:7">
      <c r="A83" s="197" t="s">
        <v>1528</v>
      </c>
      <c r="B83" s="197" t="s">
        <v>1529</v>
      </c>
      <c r="C83" s="204">
        <f t="shared" si="26"/>
        <v>0</v>
      </c>
      <c r="E83" s="204">
        <f t="shared" si="24"/>
        <v>0</v>
      </c>
      <c r="F83" s="204">
        <f t="shared" si="24"/>
        <v>22500000</v>
      </c>
      <c r="G83" s="190">
        <f t="shared" si="25"/>
        <v>22500000</v>
      </c>
    </row>
    <row r="84" spans="1:7">
      <c r="A84" s="197" t="s">
        <v>1530</v>
      </c>
      <c r="B84" s="197" t="s">
        <v>1531</v>
      </c>
      <c r="C84" s="204">
        <f t="shared" si="26"/>
        <v>947.45999999999992</v>
      </c>
      <c r="E84" s="204">
        <f t="shared" si="24"/>
        <v>947.45999999999992</v>
      </c>
      <c r="F84" s="204">
        <f t="shared" si="24"/>
        <v>0</v>
      </c>
      <c r="G84" s="190">
        <f t="shared" si="25"/>
        <v>947.45999999999992</v>
      </c>
    </row>
    <row r="85" spans="1:7">
      <c r="A85" s="197" t="s">
        <v>1532</v>
      </c>
      <c r="B85" s="197" t="s">
        <v>1533</v>
      </c>
      <c r="C85" s="204">
        <f t="shared" si="26"/>
        <v>-580.07999999999993</v>
      </c>
      <c r="E85" s="204">
        <f t="shared" si="24"/>
        <v>-580.07999999999993</v>
      </c>
      <c r="F85" s="204">
        <f t="shared" si="24"/>
        <v>0</v>
      </c>
      <c r="G85" s="190">
        <f t="shared" si="25"/>
        <v>-580.07999999999993</v>
      </c>
    </row>
    <row r="86" spans="1:7">
      <c r="A86" s="197"/>
      <c r="B86" s="193" t="s">
        <v>1548</v>
      </c>
      <c r="C86" s="204">
        <f t="shared" si="26"/>
        <v>0</v>
      </c>
      <c r="E86" s="204">
        <f t="shared" si="24"/>
        <v>0</v>
      </c>
      <c r="F86" s="204">
        <f t="shared" si="24"/>
        <v>0</v>
      </c>
      <c r="G86" s="190">
        <f t="shared" si="25"/>
        <v>0</v>
      </c>
    </row>
    <row r="87" spans="1:7">
      <c r="A87" s="197"/>
      <c r="B87" s="197" t="s">
        <v>1541</v>
      </c>
      <c r="C87" s="204">
        <f>-C71*C$74</f>
        <v>993634.11928417417</v>
      </c>
      <c r="E87" s="204">
        <f>-E71*E$74</f>
        <v>991170.04145551322</v>
      </c>
      <c r="F87" s="204">
        <f>-F71*F$74</f>
        <v>-14229988.736018363</v>
      </c>
      <c r="G87" s="190">
        <f t="shared" si="25"/>
        <v>-13238818.694562851</v>
      </c>
    </row>
    <row r="88" spans="1:7" ht="16.5" thickBot="1">
      <c r="A88" s="189"/>
      <c r="B88" s="201" t="s">
        <v>1556</v>
      </c>
      <c r="C88" s="202">
        <f t="shared" ref="C88:G88" si="27">SUM(C78:C87)</f>
        <v>456870.64618097979</v>
      </c>
      <c r="E88" s="202">
        <f t="shared" si="27"/>
        <v>454406.56835231883</v>
      </c>
      <c r="F88" s="202">
        <f t="shared" si="27"/>
        <v>4913600.6400000006</v>
      </c>
      <c r="G88" s="202">
        <f t="shared" si="27"/>
        <v>5368007.2083523218</v>
      </c>
    </row>
    <row r="89" spans="1:7" ht="16.5" thickTop="1">
      <c r="A89" s="189"/>
      <c r="B89" s="203"/>
      <c r="C89" s="204"/>
      <c r="E89" s="204"/>
      <c r="F89" s="204"/>
      <c r="G89" s="204"/>
    </row>
    <row r="90" spans="1:7">
      <c r="A90" s="189"/>
      <c r="B90" s="203"/>
      <c r="C90" s="204"/>
      <c r="E90" s="204"/>
      <c r="F90" s="204"/>
      <c r="G90" s="204"/>
    </row>
    <row r="91" spans="1:7" ht="16.5" thickBot="1">
      <c r="A91" s="189"/>
      <c r="B91" s="209" t="s">
        <v>1557</v>
      </c>
      <c r="C91" s="210">
        <f t="shared" ref="C91:G91" si="28">C75+C88</f>
        <v>456870.64618097979</v>
      </c>
      <c r="E91" s="210">
        <f t="shared" si="28"/>
        <v>454406.56835231883</v>
      </c>
      <c r="F91" s="210">
        <f t="shared" si="28"/>
        <v>4913600.6400000006</v>
      </c>
      <c r="G91" s="210">
        <f t="shared" si="28"/>
        <v>5368007.2083523218</v>
      </c>
    </row>
    <row r="92" spans="1:7" ht="16.5" thickTop="1">
      <c r="A92" s="189"/>
      <c r="B92" s="189"/>
    </row>
    <row r="93" spans="1:7">
      <c r="A93" s="189"/>
      <c r="B93" s="185" t="s">
        <v>1573</v>
      </c>
    </row>
    <row r="94" spans="1:7">
      <c r="C94" s="204"/>
      <c r="D94" s="204"/>
      <c r="E94" s="204"/>
      <c r="F94" s="204"/>
      <c r="G94" s="204"/>
    </row>
    <row r="95" spans="1:7">
      <c r="B95" s="234" t="s">
        <v>1558</v>
      </c>
      <c r="C95" s="204"/>
      <c r="D95" s="204"/>
      <c r="E95" s="204"/>
      <c r="F95" s="204"/>
      <c r="G95" s="204"/>
    </row>
    <row r="96" spans="1:7">
      <c r="B96" s="213" t="s">
        <v>1559</v>
      </c>
      <c r="C96" s="204">
        <f>C29</f>
        <v>5796199.0291576833</v>
      </c>
      <c r="D96" s="204"/>
      <c r="E96" s="204">
        <f>E29</f>
        <v>5781825.2418238269</v>
      </c>
      <c r="F96" s="204">
        <f>F29</f>
        <v>-78132361.98637712</v>
      </c>
      <c r="G96" s="204">
        <f>G29</f>
        <v>-72350536.744553283</v>
      </c>
    </row>
    <row r="97" spans="2:7">
      <c r="B97" s="213" t="s">
        <v>1560</v>
      </c>
      <c r="C97" s="204">
        <f>C75</f>
        <v>0</v>
      </c>
      <c r="D97" s="204"/>
      <c r="E97" s="204">
        <f t="shared" ref="E97:G97" si="29">E75</f>
        <v>0</v>
      </c>
      <c r="F97" s="204">
        <f t="shared" si="29"/>
        <v>0</v>
      </c>
      <c r="G97" s="204">
        <f t="shared" si="29"/>
        <v>0</v>
      </c>
    </row>
    <row r="98" spans="2:7">
      <c r="B98" s="214" t="s">
        <v>0</v>
      </c>
      <c r="C98" s="196">
        <f>SUM(C96:C97)</f>
        <v>5796199.0291576833</v>
      </c>
      <c r="D98" s="204"/>
      <c r="E98" s="196">
        <f t="shared" ref="E98:G98" si="30">SUM(E96:E97)</f>
        <v>5781825.2418238269</v>
      </c>
      <c r="F98" s="196">
        <f t="shared" si="30"/>
        <v>-78132361.98637712</v>
      </c>
      <c r="G98" s="196">
        <f t="shared" si="30"/>
        <v>-72350536.744553283</v>
      </c>
    </row>
    <row r="99" spans="2:7">
      <c r="B99" s="197"/>
      <c r="C99" s="204"/>
      <c r="D99" s="204"/>
      <c r="E99" s="204"/>
      <c r="F99" s="204"/>
      <c r="G99" s="204"/>
    </row>
    <row r="100" spans="2:7">
      <c r="B100" s="234" t="s">
        <v>1561</v>
      </c>
      <c r="C100" s="204"/>
      <c r="D100" s="204"/>
      <c r="E100" s="204"/>
      <c r="F100" s="204"/>
      <c r="G100" s="204"/>
    </row>
    <row r="101" spans="2:7">
      <c r="B101" s="213" t="s">
        <v>1559</v>
      </c>
      <c r="C101" s="204">
        <f>C42</f>
        <v>-3291024.9859319767</v>
      </c>
      <c r="D101" s="204"/>
      <c r="E101" s="204">
        <f>E42</f>
        <v>-3290162.5586919454</v>
      </c>
      <c r="F101" s="204">
        <f>F42</f>
        <v>109951177.80277377</v>
      </c>
      <c r="G101" s="204">
        <f>G42</f>
        <v>106661015.24408183</v>
      </c>
    </row>
    <row r="102" spans="2:7">
      <c r="B102" s="213" t="s">
        <v>1560</v>
      </c>
      <c r="C102" s="204">
        <f>C88</f>
        <v>456870.64618097979</v>
      </c>
      <c r="D102" s="204"/>
      <c r="E102" s="204">
        <f t="shared" ref="E102:G102" si="31">E88</f>
        <v>454406.56835231883</v>
      </c>
      <c r="F102" s="204">
        <f t="shared" si="31"/>
        <v>4913600.6400000006</v>
      </c>
      <c r="G102" s="204">
        <f t="shared" si="31"/>
        <v>5368007.2083523218</v>
      </c>
    </row>
    <row r="103" spans="2:7">
      <c r="B103" s="214" t="s">
        <v>0</v>
      </c>
      <c r="C103" s="196">
        <f>SUM(C101:C102)</f>
        <v>-2834154.3397509968</v>
      </c>
      <c r="D103" s="204"/>
      <c r="E103" s="196">
        <f t="shared" ref="E103:G103" si="32">SUM(E101:E102)</f>
        <v>-2835755.9903396266</v>
      </c>
      <c r="F103" s="196">
        <f t="shared" si="32"/>
        <v>114864778.44277377</v>
      </c>
      <c r="G103" s="196">
        <f t="shared" si="32"/>
        <v>112029022.45243415</v>
      </c>
    </row>
    <row r="104" spans="2:7">
      <c r="C104" s="204"/>
      <c r="D104" s="204"/>
      <c r="E104" s="204"/>
      <c r="F104" s="204"/>
      <c r="G104" s="204"/>
    </row>
    <row r="105" spans="2:7">
      <c r="C105" s="204"/>
      <c r="D105" s="204"/>
      <c r="E105" s="204"/>
      <c r="F105" s="204"/>
      <c r="G105" s="204"/>
    </row>
    <row r="106" spans="2:7" ht="16.5" thickBot="1">
      <c r="B106" s="209" t="s">
        <v>1562</v>
      </c>
      <c r="C106" s="210">
        <f>C98+C103</f>
        <v>2962044.6894066865</v>
      </c>
      <c r="D106" s="191"/>
      <c r="E106" s="210">
        <f>E98+E103</f>
        <v>2946069.2514842004</v>
      </c>
      <c r="F106" s="210">
        <f>F98+F103</f>
        <v>36732416.456396654</v>
      </c>
      <c r="G106" s="210">
        <f>G98+G103</f>
        <v>39678485.70788087</v>
      </c>
    </row>
    <row r="107" spans="2:7" ht="16.5" thickTop="1">
      <c r="C107" s="204"/>
      <c r="D107" s="204"/>
      <c r="E107" s="204"/>
      <c r="F107" s="204"/>
      <c r="G107" s="204"/>
    </row>
    <row r="108" spans="2:7" ht="16.5" thickBot="1">
      <c r="B108" s="197" t="s">
        <v>1563</v>
      </c>
      <c r="C108" s="215">
        <f>C106/C6</f>
        <v>0.34424951476969523</v>
      </c>
      <c r="D108" s="204"/>
      <c r="E108" s="215">
        <f>E106/E6</f>
        <v>0.3423928457016297</v>
      </c>
      <c r="F108" s="215">
        <f>F106/F6</f>
        <v>0.44853970618658157</v>
      </c>
      <c r="G108" s="215">
        <f>G106/G6</f>
        <v>0.43844745871746782</v>
      </c>
    </row>
    <row r="109" spans="2:7" ht="16.5" thickTop="1">
      <c r="C109" s="204"/>
      <c r="D109" s="204"/>
      <c r="E109" s="204"/>
      <c r="F109" s="204"/>
      <c r="G109" s="204"/>
    </row>
    <row r="110" spans="2:7">
      <c r="C110" s="204"/>
      <c r="D110" s="204"/>
      <c r="E110" s="204"/>
      <c r="F110" s="204"/>
      <c r="G110" s="204"/>
    </row>
    <row r="111" spans="2:7">
      <c r="B111" s="235" t="s">
        <v>1574</v>
      </c>
      <c r="C111" s="237">
        <f>'TAX  Gas Reserves -No Future GR'!CA729-C106</f>
        <v>-6.5192580223083496E-9</v>
      </c>
      <c r="D111" s="204"/>
      <c r="E111" s="236">
        <f>'TAX  Gas Reserves - RC'!CA442-E106</f>
        <v>-1.0244548320770264E-8</v>
      </c>
      <c r="F111" s="236">
        <f>'TAX  Gas Reserves - RC'!CA164-F106</f>
        <v>0</v>
      </c>
      <c r="G111" s="204">
        <f>'TAX  Gas Reserves - RC'!CA720-G106</f>
        <v>0</v>
      </c>
    </row>
    <row r="112" spans="2:7">
      <c r="C112" s="204"/>
      <c r="D112" s="204"/>
      <c r="E112" s="204"/>
      <c r="F112" s="204"/>
      <c r="G112" s="204"/>
    </row>
    <row r="113" spans="3:7">
      <c r="C113" s="204"/>
      <c r="D113" s="204"/>
      <c r="E113" s="204"/>
      <c r="G113" s="204"/>
    </row>
    <row r="114" spans="3:7">
      <c r="C114" s="204"/>
      <c r="D114" s="204"/>
      <c r="E114" s="204"/>
      <c r="G114" s="204"/>
    </row>
    <row r="115" spans="3:7">
      <c r="C115" s="204"/>
      <c r="D115" s="204"/>
      <c r="E115" s="204"/>
      <c r="F115" s="204"/>
      <c r="G115" s="204"/>
    </row>
  </sheetData>
  <mergeCells count="2">
    <mergeCell ref="E1:G1"/>
    <mergeCell ref="J13:M21"/>
  </mergeCells>
  <pageMargins left="0.7" right="0.7" top="0.25" bottom="0.25" header="0.3" footer="0"/>
  <pageSetup scale="79" orientation="landscape" r:id="rId1"/>
  <headerFooter>
    <oddFooter>&amp;L&amp;9&amp;Z&amp;F&amp;R&amp;9&amp;A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25</vt:i4>
      </vt:variant>
    </vt:vector>
  </HeadingPairs>
  <TitlesOfParts>
    <vt:vector size="47" baseType="lpstr">
      <vt:lpstr>2017 Cap Str Recon (CD)</vt:lpstr>
      <vt:lpstr>2017 Cap Str Recon (3rd NOIA)</vt:lpstr>
      <vt:lpstr>2018 Cap Str Recon (CD)</vt:lpstr>
      <vt:lpstr>2018 Cap Str Recon (3rd NOIA)</vt:lpstr>
      <vt:lpstr>52A</vt:lpstr>
      <vt:lpstr>52C</vt:lpstr>
      <vt:lpstr>MFR_D_1A_Sub</vt:lpstr>
      <vt:lpstr>2017 Tax support</vt:lpstr>
      <vt:lpstr>2018 Tax support</vt:lpstr>
      <vt:lpstr>TAX  Gas Reserves -No Future GR</vt:lpstr>
      <vt:lpstr>TAX  Gas Reserves - RC</vt:lpstr>
      <vt:lpstr>Per Book_NOI Compare</vt:lpstr>
      <vt:lpstr>Rate Base 2018</vt:lpstr>
      <vt:lpstr>52A 2018</vt:lpstr>
      <vt:lpstr>52C 2018</vt:lpstr>
      <vt:lpstr>NOI 2018</vt:lpstr>
      <vt:lpstr>Non Utility 2018</vt:lpstr>
      <vt:lpstr>Rate Base</vt:lpstr>
      <vt:lpstr>NOI</vt:lpstr>
      <vt:lpstr>Non Utility</vt:lpstr>
      <vt:lpstr>D6 Test Revised</vt:lpstr>
      <vt:lpstr>D6 Sub Revised</vt:lpstr>
      <vt:lpstr>'2017 Cap Str Recon (3rd NOIA)'!Print_Area</vt:lpstr>
      <vt:lpstr>'2017 Cap Str Recon (CD)'!Print_Area</vt:lpstr>
      <vt:lpstr>'2018 Cap Str Recon (3rd NOIA)'!Print_Area</vt:lpstr>
      <vt:lpstr>'2018 Cap Str Recon (CD)'!Print_Area</vt:lpstr>
      <vt:lpstr>'52A'!Print_Area</vt:lpstr>
      <vt:lpstr>'52A 2018'!Print_Area</vt:lpstr>
      <vt:lpstr>'52C'!Print_Area</vt:lpstr>
      <vt:lpstr>'52C 2018'!Print_Area</vt:lpstr>
      <vt:lpstr>NOI!Print_Area</vt:lpstr>
      <vt:lpstr>'NOI 2018'!Print_Area</vt:lpstr>
      <vt:lpstr>'Rate Base'!Print_Area</vt:lpstr>
      <vt:lpstr>'Rate Base 2018'!Print_Area</vt:lpstr>
      <vt:lpstr>'TAX  Gas Reserves - RC'!Print_Area</vt:lpstr>
      <vt:lpstr>'TAX  Gas Reserves -No Future GR'!Print_Area</vt:lpstr>
      <vt:lpstr>'2018 Tax support'!Print_Titles</vt:lpstr>
      <vt:lpstr>'52A'!Print_Titles</vt:lpstr>
      <vt:lpstr>'52A 2018'!Print_Titles</vt:lpstr>
      <vt:lpstr>'52C'!Print_Titles</vt:lpstr>
      <vt:lpstr>'52C 2018'!Print_Titles</vt:lpstr>
      <vt:lpstr>MFR_D_1A_Sub!Print_Titles</vt:lpstr>
      <vt:lpstr>NOI!Print_Titles</vt:lpstr>
      <vt:lpstr>'NOI 2018'!Print_Titles</vt:lpstr>
      <vt:lpstr>'Per Book_NOI Compare'!Print_Titles</vt:lpstr>
      <vt:lpstr>'Rate Base'!Print_Titles</vt:lpstr>
      <vt:lpstr>'Rate Base 2018'!Print_Titles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2016-08-01T14:47:12Z</dcterms:created>
  <dcterms:modified xsi:type="dcterms:W3CDTF">2016-08-01T14:47:17Z</dcterms:modified>
</cp:coreProperties>
</file>